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99_pobtot" sheetId="1" r:id="rId4"/>
    <sheet state="visible" name="00_directorio" sheetId="2" r:id="rId5"/>
    <sheet state="visible" name="01_01_carencia_acceso_alimentac" sheetId="3" r:id="rId6"/>
    <sheet state="visible" name="01_02_mortalidad_materna" sheetId="4" r:id="rId7"/>
    <sheet state="visible" name="01_03_mortalidad_infantil" sheetId="5" r:id="rId8"/>
    <sheet state="visible" name="01_04_mortalidad_infecciosas" sheetId="6" r:id="rId9"/>
    <sheet state="visible" name="01_05_hogares_disponibilidad_ag" sheetId="7" r:id="rId10"/>
    <sheet state="visible" name="01_06_dotacion_diaria_agua" sheetId="8" r:id="rId11"/>
    <sheet state="visible" name="01_07_hogares_servicio_sanitari" sheetId="9" r:id="rId12"/>
    <sheet state="visible" name="01_08_hogares_paredes_fragiles" sheetId="10" r:id="rId13"/>
    <sheet state="visible" name="01_09_hogares_piso_tierra" sheetId="11" r:id="rId14"/>
    <sheet state="visible" name="01_10_hogares_cocina_leña_carbo" sheetId="12" r:id="rId15"/>
    <sheet state="visible" name="01_11_hogares_hacinamiento" sheetId="13" r:id="rId16"/>
    <sheet state="visible" name="01_12_homicidios" sheetId="14" r:id="rId17"/>
    <sheet state="visible" name="01_13_peligrosidad_accidentes_t" sheetId="15" r:id="rId18"/>
    <sheet state="visible" name="01_14_crimen_violento" sheetId="16" r:id="rId19"/>
    <sheet state="visible" name="01_15_crimen_organizado" sheetId="17" r:id="rId20"/>
    <sheet state="visible" name="01_16_percepción_inseguridad" sheetId="18" r:id="rId21"/>
    <sheet state="visible" name="02_17_matriculacion_preescolar" sheetId="19" r:id="rId22"/>
    <sheet state="visible" name="02_18_analfabetismo" sheetId="20" r:id="rId23"/>
    <sheet state="visible" name="02_19_matriculación_primaria" sheetId="21" r:id="rId24"/>
    <sheet state="visible" name="02_20_matriculación_secundaria" sheetId="22" r:id="rId25"/>
    <sheet state="visible" name="02_21_paridad_genero_educacion_" sheetId="23" r:id="rId26"/>
    <sheet state="visible" name="02_22_usuarios_telemo" sheetId="24" r:id="rId27"/>
    <sheet state="visible" name="02_23_hogares_computadora" sheetId="25" r:id="rId28"/>
    <sheet state="visible" name="02_24_hogares_internet" sheetId="26" r:id="rId29"/>
    <sheet state="visible" name="02_25_tasa_agresion_periodistas" sheetId="27" r:id="rId30"/>
    <sheet state="visible" name="02_26_esperanza_vida" sheetId="28" r:id="rId31"/>
    <sheet state="visible" name="02_27_tasa_suicidios" sheetId="29" r:id="rId32"/>
    <sheet state="visible" name="02_28_mortalidad_circulatorias" sheetId="30" r:id="rId33"/>
    <sheet state="visible" name="02_29_mortalidad_diabetes" sheetId="31" r:id="rId34"/>
    <sheet state="visible" name="02_30_tasa_obesidad" sheetId="32" r:id="rId35"/>
    <sheet state="visible" name="02_31_grado_presion_agua" sheetId="33" r:id="rId36"/>
    <sheet state="visible" name="02_32_enterrar_quemar_basura" sheetId="34" r:id="rId37"/>
    <sheet state="visible" name="02_33_satisfacción_áreas_verdes" sheetId="35" r:id="rId38"/>
    <sheet state="visible" name="02_34_uso_focos_ahorradores" sheetId="36" r:id="rId39"/>
    <sheet state="visible" name="02_56_emisiones_co2" sheetId="37" r:id="rId40"/>
    <sheet state="visible" name="03_35_hogares_titulo_propiedad" sheetId="38" r:id="rId41"/>
    <sheet state="visible" name="03_36_participación_electoral" sheetId="39" r:id="rId42"/>
    <sheet state="visible" name="03_37_interaccion_gobierno_elec" sheetId="40" r:id="rId43"/>
    <sheet state="visible" name="03_38_participación_ciudadana_g" sheetId="41" r:id="rId44"/>
    <sheet state="visible" name="03_39_percepcion_corrupcion" sheetId="42" r:id="rId45"/>
    <sheet state="visible" name="03_40_Jóvenes15_24_no_studian_n" sheetId="43" r:id="rId46"/>
    <sheet state="visible" name="03_41_embarazo_adolescente" sheetId="44" r:id="rId47"/>
    <sheet state="visible" name="03_42_corrupcion" sheetId="45" r:id="rId48"/>
    <sheet state="visible" name="03_43_informalidad_laboral" sheetId="46" r:id="rId49"/>
    <sheet state="visible" name="03_44_tiempo_traslado" sheetId="47" r:id="rId50"/>
    <sheet state="visible" name="03_45_confianza_vecinos" sheetId="48" r:id="rId51"/>
    <sheet state="visible" name="03_46_participacion_mujeres_con" sheetId="49" r:id="rId52"/>
    <sheet state="visible" name="03_47_inclusion_poblacion_gay" sheetId="50" r:id="rId53"/>
    <sheet state="visible" name="03_48_inclusion_poblacion_indig" sheetId="51" r:id="rId54"/>
    <sheet state="visible" name="03_49_inclusion_poblacion_disca" sheetId="52" r:id="rId55"/>
    <sheet state="visible" name="03_50_absorcion_educacion_super" sheetId="53" r:id="rId56"/>
    <sheet state="visible" name="03_51_cobertura_educacion_super" sheetId="54" r:id="rId57"/>
    <sheet state="visible" name="03_52_escolaridad_mujeres" sheetId="55" r:id="rId58"/>
    <sheet state="visible" name="03_53_paridad_género_posgrado" sheetId="56" r:id="rId59"/>
    <sheet state="visible" name="03_54_paridad_género_licenciatu" sheetId="57" r:id="rId60"/>
    <sheet state="visible" name="03_55_posgrados_nacionales_cali" sheetId="58" r:id="rId61"/>
    <sheet state="visible" name="02_57_emisiones_per_capita_GEI" sheetId="59" r:id="rId62"/>
    <sheet state="visible" name="02_58_cobertura_aguas_residuale" sheetId="60" r:id="rId63"/>
  </sheets>
  <definedNames>
    <definedName hidden="1" localSheetId="0" name="_xlnm._FilterDatabase">'99_pobtot'!$A$1:$C$530</definedName>
    <definedName hidden="1" localSheetId="2" name="_xlnm._FilterDatabase">'01_01_carencia_acceso_alimentac'!$A$1:$F$298</definedName>
    <definedName hidden="1" localSheetId="3" name="_xlnm._FilterDatabase">'01_02_mortalidad_materna'!$A$1:$F$727</definedName>
    <definedName hidden="1" localSheetId="4" name="_xlnm._FilterDatabase">'01_03_mortalidad_infantil'!$A$1:$F$1090</definedName>
    <definedName hidden="1" localSheetId="5" name="_xlnm._FilterDatabase">'01_04_mortalidad_infecciosas'!$A$1:$F$859</definedName>
    <definedName hidden="1" localSheetId="6" name="_xlnm._FilterDatabase">'01_05_hogares_disponibilidad_ag'!$A$1:$F$199</definedName>
    <definedName hidden="1" localSheetId="7" name="_xlnm._FilterDatabase">'01_06_dotacion_diaria_agua'!$A$1:$F$201</definedName>
    <definedName hidden="1" localSheetId="8" name="_xlnm._FilterDatabase">'01_07_hogares_servicio_sanitari'!$A$1:$F$232</definedName>
    <definedName hidden="1" localSheetId="9" name="_xlnm._FilterDatabase">'01_08_hogares_paredes_fragiles'!$A$1:$F$199</definedName>
    <definedName hidden="1" localSheetId="10" name="_xlnm._FilterDatabase">'01_09_hogares_piso_tierra'!$A$1:$F$232</definedName>
    <definedName hidden="1" localSheetId="11" name="_xlnm._FilterDatabase">'01_10_hogares_cocina_leña_carbo'!$A$1:$F$199</definedName>
    <definedName hidden="1" localSheetId="12" name="_xlnm._FilterDatabase">'01_11_hogares_hacinamiento'!$A$1:$F$232</definedName>
    <definedName hidden="1" localSheetId="13" name="_xlnm._FilterDatabase">'01_12_homicidios'!$A$1:$F$1090</definedName>
    <definedName hidden="1" localSheetId="14" name="_xlnm._FilterDatabase">'01_13_peligrosidad_accidentes_t'!$A$1:$F$859</definedName>
    <definedName hidden="1" localSheetId="15" name="_xlnm._FilterDatabase">'01_14_crimen_violento'!$A$1:$F$298</definedName>
    <definedName hidden="1" localSheetId="16" name="_xlnm._FilterDatabase">'01_15_crimen_organizado'!$A$1:$F$331</definedName>
    <definedName hidden="1" localSheetId="18" name="_xlnm._FilterDatabase">'02_17_matriculacion_preescolar'!$A$1:$F$398</definedName>
    <definedName hidden="1" localSheetId="19" name="_xlnm._FilterDatabase">'02_18_analfabetismo'!$A$1:$F$496</definedName>
    <definedName hidden="1" localSheetId="20" name="_xlnm._FilterDatabase">'02_19_matriculación_primaria'!$A$1:$F$562</definedName>
    <definedName hidden="1" localSheetId="21" name="_xlnm._FilterDatabase">'02_20_matriculación_secundaria'!$A$1:$F$529</definedName>
    <definedName hidden="1" localSheetId="22" name="_xlnm._FilterDatabase">'02_21_paridad_genero_educacion_'!$A$1:$F$397</definedName>
    <definedName hidden="1" localSheetId="24" name="_xlnm._FilterDatabase">'02_23_hogares_computadora'!$A$1:$F$364</definedName>
    <definedName hidden="1" localSheetId="25" name="_xlnm._FilterDatabase">'02_24_hogares_internet'!$A$1:$F$298</definedName>
    <definedName hidden="1" localSheetId="26" name="_xlnm._FilterDatabase">'02_25_tasa_agresion_periodistas'!$A$1:$H$298</definedName>
    <definedName hidden="1" localSheetId="28" name="_xlnm._FilterDatabase">'02_27_tasa_suicidios'!$A$1:$F$892</definedName>
    <definedName hidden="1" localSheetId="29" name="_xlnm._FilterDatabase">'02_28_mortalidad_circulatorias'!$A$1:$F$892</definedName>
    <definedName hidden="1" localSheetId="30" name="_xlnm._FilterDatabase">'02_29_mortalidad_diabetes'!$A$1:$F$496</definedName>
    <definedName hidden="1" localSheetId="31" name="_xlnm._FilterDatabase">'02_30_tasa_obesidad'!$A$1:$F$67</definedName>
    <definedName hidden="1" localSheetId="32" name="_xlnm._FilterDatabase">'02_31_grado_presion_agua'!$A$1:$F$298</definedName>
    <definedName hidden="1" localSheetId="33" name="_xlnm._FilterDatabase">'02_32_enterrar_quemar_basura'!$A$1:$F$199</definedName>
    <definedName hidden="1" localSheetId="34" name="_xlnm._FilterDatabase">'02_33_satisfacción_áreas_verdes'!$A$1:$F$199</definedName>
    <definedName hidden="1" localSheetId="37" name="_xlnm._FilterDatabase">'03_35_hogares_titulo_propiedad'!$A$1:$F$134</definedName>
    <definedName hidden="1" localSheetId="38" name="_xlnm._FilterDatabase">'03_36_participación_electoral'!$A$1:$F$133</definedName>
    <definedName hidden="1" localSheetId="39" name="_xlnm._FilterDatabase">'03_37_interaccion_gobierno_elec'!$A$1:$F$166</definedName>
    <definedName hidden="1" localSheetId="40" name="_xlnm._FilterDatabase">'03_38_participación_ciudadana_g'!$A$1:$F$166</definedName>
    <definedName hidden="1" localSheetId="44" name="_xlnm._FilterDatabase">'03_42_corrupcion'!$A$1:$F$199</definedName>
    <definedName hidden="1" localSheetId="47" name="_xlnm._FilterDatabase">'03_45_confianza_vecinos'!$A$1:$F$367</definedName>
    <definedName hidden="1" localSheetId="48" name="_xlnm._FilterDatabase">'03_46_participacion_mujeres_con'!$A$1:$F$861</definedName>
    <definedName hidden="1" localSheetId="49" name="_xlnm._FilterDatabase">'03_47_inclusion_poblacion_gay'!$A$1:$F$100</definedName>
    <definedName hidden="1" localSheetId="52" name="_xlnm._FilterDatabase">'03_50_absorcion_educacion_super'!$A$1:$F$332</definedName>
    <definedName hidden="1" localSheetId="53" name="_xlnm._FilterDatabase">'03_51_cobertura_educacion_super'!$A$1:$F$1</definedName>
    <definedName hidden="1" localSheetId="54" name="_xlnm._FilterDatabase">'03_52_escolaridad_mujeres'!$A$1:$F$529</definedName>
    <definedName hidden="1" localSheetId="55" name="_xlnm._FilterDatabase">'03_53_paridad_género_posgrado'!$A$1:$F$430</definedName>
    <definedName hidden="1" localSheetId="56" name="_xlnm._FilterDatabase">'03_54_paridad_género_licenciatu'!$A$1:$F$430</definedName>
    <definedName hidden="1" localSheetId="57" name="_xlnm._FilterDatabase">'03_55_posgrados_nacionales_cali'!$A$1:$G$463</definedName>
    <definedName hidden="1" localSheetId="2" name="Z_C37854B4_9B04_4C0A_9636_BBB82B38D47A_.wvu.FilterData">'01_01_carencia_acceso_alimentac'!$A$1:$F$298</definedName>
    <definedName hidden="1" localSheetId="40" name="Z_C37854B4_9B04_4C0A_9636_BBB82B38D47A_.wvu.FilterData">'03_38_participación_ciudadana_g'!$A$1:$F$329</definedName>
  </definedNames>
  <calcPr/>
  <customWorkbookViews>
    <customWorkbookView activeSheetId="0" maximized="1" windowHeight="0" windowWidth="0" guid="{C37854B4-9B04-4C0A-9636-BBB82B38D47A}" name="Filtro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@samantha@mexicocomovamos.mx este lo hiciste tu? Seguiría siendo CONEVAL o cambiamos a INEGI?
_Asignada a Samantha Contreras Guerrero_
	-Jorge Juvenal Campos Ferreira
utilizo el código de enigh
	-Samantha Contreras Guerrero
Cambiamos a INEGI la fuente entonces, te parece?
	-Jorge Juvenal Campos Ferreira
vapis
	-Samantha Contreras Guerrero</t>
      </text>
    </comment>
    <comment authorId="0" ref="V3">
      <text>
        <t xml:space="preserve">Revisar esta liga donde tambien lo calcula el INEGI (nos sale diferente): https://www.snieg.mx/cni/escenario.aspx?idOrden=1.1&amp;ind=6300000085&amp;gen=178&amp;d=n
	-Jorge Juvenal Campos Ferreira</t>
      </text>
    </comment>
    <comment authorId="0" ref="J14">
      <text>
        <t xml:space="preserve">en captura, platicar que haga sentido @juvenal@mexicocomovamos.mx @axel@mexicocomovamos.mx
_Asignada a ti_
	-Axel González</t>
      </text>
    </comment>
    <comment authorId="0" ref="J36">
      <text>
        <t xml:space="preserve">eliminar de estimación
	-Axel González</t>
      </text>
    </comment>
    <comment authorId="0" ref="J37">
      <text>
        <t xml:space="preserve">variable por capturar @juvenal@mexicocomovamos.mx
_Asignada a ti_
	-Axel González
ya capturada, juve pregunta a naye sobre indicadores similares @juvenal@mexicocomovamos.mx
	-Axel González
o piensa alternativas
	-Axel González</t>
      </text>
    </comment>
    <comment authorId="0" ref="J31">
      <text>
        <t xml:space="preserve">eliminar de estimación
	-Axel González</t>
      </text>
    </comment>
    <comment authorId="0" ref="U44">
      <text>
        <t xml:space="preserve">@juvenal@mexicocomovamos.mx
_Asignada a ti_
	-Sandra Martínez Peña</t>
      </text>
    </comment>
    <comment authorId="0" ref="U36">
      <text>
        <t xml:space="preserve">@axel@mexicocomovamos.mx
_Asignada a Axel González_
	-Samantha Contreras Guerrero</t>
      </text>
    </comment>
    <comment authorId="0" ref="U42">
      <text>
        <t xml:space="preserve">crees que la pudieras solicitar?@juvenal@mexicocomovamos.mx
	-Samantha Contreras Guerrero
si, justo acaba de salir la edición 2023. Yo la gestiono
	-Jorge Juvenal Campos Ferreira</t>
      </text>
    </comment>
    <comment authorId="0" ref="U32">
      <text>
        <t xml:space="preserve">@juvenal@mexicocomovamos.mx
_Asignada a ti_
	-Samantha Contreras Guerrero
Esta ya no la está produciendo CONAGUA. La reviso, si no hay que platicar que podríamos usar en su lugar (pero primero checo)
	-Jorge Juvenal Campos Ferreira
Si lo sigue produciendo CONAGUA; pero su generación es más lenta
	-Jorge Juvenal Campos Ferreira</t>
      </text>
    </comment>
  </commentList>
</comments>
</file>

<file path=xl/sharedStrings.xml><?xml version="1.0" encoding="utf-8"?>
<sst xmlns="http://schemas.openxmlformats.org/spreadsheetml/2006/main" count="82284" uniqueCount="1843">
  <si>
    <t>anio</t>
  </si>
  <si>
    <t>cve_ent</t>
  </si>
  <si>
    <t>pop_tot</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</si>
  <si>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</si>
  <si>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</si>
  <si>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</si>
  <si>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</si>
  <si>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</si>
  <si>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</si>
  <si>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</si>
  <si>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</si>
  <si>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</si>
  <si>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</si>
  <si>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</si>
  <si>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</si>
  <si>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</si>
  <si>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</si>
  <si>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</si>
  <si>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</si>
  <si>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</si>
  <si>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</si>
  <si>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</si>
  <si>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</si>
  <si>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</si>
  <si>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</si>
  <si>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</si>
  <si>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</si>
  <si>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</si>
  <si>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</si>
  <si>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</si>
  <si>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</si>
  <si>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</si>
  <si>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</si>
  <si>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</si>
  <si>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</si>
  <si>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</si>
  <si>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id_dimension</t>
  </si>
  <si>
    <t>id_componente</t>
  </si>
  <si>
    <t>id_indicador</t>
  </si>
  <si>
    <t>direccion</t>
  </si>
  <si>
    <t>relación</t>
  </si>
  <si>
    <t>utopia</t>
  </si>
  <si>
    <t>distopia</t>
  </si>
  <si>
    <t>encargada</t>
  </si>
  <si>
    <t>revisora</t>
  </si>
  <si>
    <t>indicador</t>
  </si>
  <si>
    <t>indicador_name</t>
  </si>
  <si>
    <t>indicador_name_ingles</t>
  </si>
  <si>
    <t>unidad</t>
  </si>
  <si>
    <t>fuente</t>
  </si>
  <si>
    <t>fecha de actualización en fuente original</t>
  </si>
  <si>
    <t xml:space="preserve">Último periodo reportado en fuente original </t>
  </si>
  <si>
    <t>Último periodo registrado MCV</t>
  </si>
  <si>
    <t>datos_actualizados</t>
  </si>
  <si>
    <t xml:space="preserve">se procesa con código </t>
  </si>
  <si>
    <t>nombre_codigo</t>
  </si>
  <si>
    <t>revisión</t>
  </si>
  <si>
    <t>link</t>
  </si>
  <si>
    <t>próxima actualización</t>
  </si>
  <si>
    <t>observaciones</t>
  </si>
  <si>
    <t>fuente_nueva</t>
  </si>
  <si>
    <t>revisión shiny</t>
  </si>
  <si>
    <t>comentarios revisión shiny</t>
  </si>
  <si>
    <t>años info recopilada</t>
  </si>
  <si>
    <t>Axel</t>
  </si>
  <si>
    <t>Regina</t>
  </si>
  <si>
    <t>Carencia por acceso a la alimentación</t>
  </si>
  <si>
    <t>Carencia por acceso a la alimentación ( de la población)</t>
  </si>
  <si>
    <t>Lack of access to food</t>
  </si>
  <si>
    <t>Porcentaje</t>
  </si>
  <si>
    <t>ENIGH (previamente era CONEVAL)</t>
  </si>
  <si>
    <t>Si</t>
  </si>
  <si>
    <t>mcv_enigh/20_pobreza_coneval</t>
  </si>
  <si>
    <t>https://www.coneval.org.mx/Medicion/MP/Paginas/AE_pobreza_2022.aspx</t>
  </si>
  <si>
    <t>Bien</t>
  </si>
  <si>
    <t>2008, 2010, 2012, 2014, 2016, 2018,2020,2022</t>
  </si>
  <si>
    <t>Katia</t>
  </si>
  <si>
    <t>Mortalidad materna (razón de muerte materna)</t>
  </si>
  <si>
    <t>Razón de muerte materna (defunciones maternas / 100 mil nacimientos)</t>
  </si>
  <si>
    <t>Maternal mortality (maternal death rate)</t>
  </si>
  <si>
    <t>defunciones por cada 100 mil nacimientos</t>
  </si>
  <si>
    <t>INEGI, Mortalidad.</t>
  </si>
  <si>
    <t>Mortalidad 8 de noviembre de 2024</t>
  </si>
  <si>
    <t>No</t>
  </si>
  <si>
    <t>mcv_ips_private/01_códigos/creacion_indicadores/01_01_02_mortalidad_materna.R</t>
  </si>
  <si>
    <t>Numerador: Defunciones de mortalidad clasificadas para su uso en el cálculo de mortalidad materna; Denominador: Total de nacimientos ocurridos en el año de registro. No se hace corrección por nacimientos vivos.</t>
  </si>
  <si>
    <t>https://www.inegi.org.mx/sistemas/olap/Proyectos/bd/continuas/mortalidad/MortalidadGeneral.asp#</t>
  </si>
  <si>
    <t>2005, 2006, 2007, 2008, 2009, 2010, 2011, 2012, 2013, 2014, 2015, 2016, 2017,2018,2019,2020,2021,2022</t>
  </si>
  <si>
    <t>Mortalidad infantil</t>
  </si>
  <si>
    <t>Tasa de mortalidad infantil (muertes infantiles por cada 1,000 nacimientos)</t>
  </si>
  <si>
    <t>Infant mortality</t>
  </si>
  <si>
    <t>muertes infantiles por cada 1,000 nacimientos</t>
  </si>
  <si>
    <t>Mortalidad 8 de noviembre de 2025</t>
  </si>
  <si>
    <t>Numerador: Defunciones de menores de un año. Denominador: Total de nacimientos ocurridos en el año de registro. No se hace corrección por nacimientos vivos.</t>
  </si>
  <si>
    <t>Mortalidad por enfermedades infecciosas</t>
  </si>
  <si>
    <t>Mortalidad por enfermedades infecciosas (tasa por cada 100 mil habitantes)</t>
  </si>
  <si>
    <t>Mortality from infectious diseases</t>
  </si>
  <si>
    <t>INEGI, Mortalidad</t>
  </si>
  <si>
    <t>mcv_ips_private/01_códigos/creacion_indicadores/01_01_04_mortalidad_infecciosas.R</t>
  </si>
  <si>
    <t>Generación del indicador tomando como numerador las defunciones de las enfermedades consideradas en las categorias 01, 02, 03, 04, 05, 06, 07 y algunas de las enfermedades en las categorias 23, 33 y 46 de la lista mexicana de enfermedades (donde se incluye tambien al COVID); y como denominador las proyecciones de CONAPO "Bases de datos de la Conciliación Demográfica 1950 a 2019 y Proyecciones de la población de México 2020 a 2070", tomando los datos de medio año. Lista de enfermedades: "(01B) Fiebre tifoidea",
        "(01C) Fiebre paratifoidea",
        "(01D) Shigelosis",
        "(01E) Intoxicación alimentaria",
        "(01F) Amebiasis",
        "(01G) Infecciones intestinales debidas a otros organismos especificados",
        "(01H) Diarrea y gastroenteritis de presunto origen infeccioso",
        "(02A) Tuberculosis pulmonar",
        "(02B) Otras tuberculosis del aparato respiratorio",
        "(02C) Tuberculosis del sistema nervioso",
        "(02D) Tuberculosis de los intestinos, el peritoneo y los ganglios mesentéricos",
        "(02E) Tuberculosis de huesos y articulaciones",
        "(02F) Tuberculosis del  aparato genitourinario",
        "(02Z) Las demás causas",
        "(03B) Brucelosis",
        "(03C) Lepra",
        "(03E) Tos ferina",
        "(03F) Escarlatina y erisipela",
        "(03G) Infección meningocócica",
        "(03H) Otros tétanos",
        "(03I) Septicemia",
        "(03Z) Las demás causas",
        "(04A) Sífilis congénita",
        "(04B) Sífilis precoz",
        "(04C) Otras sífilis",
        "(04D) Infección gonocócica",
        "(04E) Enfermedades de transmisión sexual debidas a clamidias",
        "(04F) Otras infecciones con un modo de transmisión predominantemente sexual",
        "(05A) Otras enfermedades debidas a espiroquetas",
        "(05B) Fiebres recurrentes",
        "(05C) Micosis",
        "(05D) Esquistosomiasis",
        "(05E) Otras infecciones debidas a trematodos",
        "(05F) Equinococosis",
        "(05H) Oncocercosis",
        "(05I) Filariasis",
        "(05J) Anquilostomiasis y necatoriasis",
        "(05K) Otras helmintiasis",
        "(05L) Secuelas de tuberculosis",
        "(05M) Secuelas de poliomielitis",
        "(05N) Secuelas de lepra",
        "(05O) Secuelas de otras enfermedades infecciosas y parasitarias y de las no especificadas",
        "(05Z) Las demás causas",
        "(06B) Viruela",
        "(06D) Rubéola",
        "(06F) Dengue sin signos de alarma y no especificado",
        "(06G) Dengue con signos de alarma y severo",
        "(06H) Enfermedad por virus de la inmunodeficiencia humana",
        "(06I) Encefalitis viral transmitida por artrópodos",
        "(06J) Hepatitis aguda tipo B",
        "(06K) Otras hepatitis virales",
        "(06L) Rabia",
        "(06N) Otras fiebres virales transmitidas por artrópodos y fiebres hemorrágicas virales",
        "(06O) Infecciones herpéticas",
        "(06P) Varicela y herpes zoster",
        "(06Q) Parotiditis infecciosa",
        "(06R) Otras enfermedades causadas por clamidias",
        "(06S) Enfermedad por el virus del Zika, sin especificación",
        "(06T) COVID-19",
        "(06Z) Las demás causas",
        "(07A) Tifus epidémico transmitido por piojos",
        "(07B) Otros tifus",
        "(07C) Otras rickettsiosis",
        "(07D) Paludismo",
        "(07E) Leishmaniasis",
        "(07F) Tripanosomiasis",
        "(23A) Meningitis",
        "(23B) Otras enfermedades inflamatorias del sistema nervioso",
        "(33A) Bronquitis y bronquiolitis agudas",
        "(33B) Neumonía",
        "(33C) Influenza", 
        "(33K) Infección aguda no especificada de las vías respiratorias inferiores",
        "(46G) Enfermedades infecciosas y parasitarias congénitas",
        "(46H) Otras infecciones específicas del período perinatal"</t>
  </si>
  <si>
    <t>https://www.inegi.org.mx/sistemas/olap/Proyectos/bd/continuas/mortalidad/MortalidadGeneral.asp</t>
  </si>
  <si>
    <t>2010, 2011, 2012, 2013, 2014, 2015, 2016, 2017,2018,2019,2020</t>
  </si>
  <si>
    <t xml:space="preserve">Isaac </t>
  </si>
  <si>
    <t>Hogares con disponibilidad de agua dentro de la vivienda</t>
  </si>
  <si>
    <t>Households with water available inside the home</t>
  </si>
  <si>
    <t>INEGI, ENIGH</t>
  </si>
  <si>
    <t>xx</t>
  </si>
  <si>
    <t>ENIGH</t>
  </si>
  <si>
    <t>2014,2016,2018,2020,2022,2024</t>
  </si>
  <si>
    <t>Adriana</t>
  </si>
  <si>
    <t>Hogares con dotación diaria de agua</t>
  </si>
  <si>
    <t>Households with daily water supply</t>
  </si>
  <si>
    <t>mcv_ips_private/01_códigos/creacion_indicadores/01_02_06_codigo_dotacion_diaria_agua.R</t>
  </si>
  <si>
    <t>Cambiar indicadores a ENIGH</t>
  </si>
  <si>
    <t>https://www.inegi.org.mx/programas/enh/2017/; https://www.inegi.org.mx/programas/enigh/nc/2022/#tabulados</t>
  </si>
  <si>
    <t>Se recapturó para utilizar solo datos de ENIGH de 2016-2022.
variación con tabulados</t>
  </si>
  <si>
    <t>Bien. Explorar cambio a Enigh (próximo año) --Juve: Creo que ya quedó esta observacion resuelta.</t>
  </si>
  <si>
    <t>2016, 2018, 2020, 2022</t>
  </si>
  <si>
    <t>Hogares con servicio sanitario exclusivo para la vivienda</t>
  </si>
  <si>
    <t>Households with exclusive sanitary service for the home</t>
  </si>
  <si>
    <t>mcv_ips_private/01_códigos/creacion_indicadores/01_02_07_codigo_sanitario_exclusivo_vivienda.R</t>
  </si>
  <si>
    <t>https://www.inegi.org.mx/programas/enh/2017/; https://www.inegi.org.mx/programas/ccpv/2020/default.html; https://www.inegi.org.mx/programas/enigh/nc/2022/#tabulados</t>
  </si>
  <si>
    <t>Se recapturó para utilizar solo datos de ENIGH de 2016-2022
variación con tabulados</t>
  </si>
  <si>
    <t>Hogares con paredes de material frágil</t>
  </si>
  <si>
    <t>Households with fragile wall materials</t>
  </si>
  <si>
    <t>INEGI, ENH; CONEVAL, medición de la pobreza 2018-2020</t>
  </si>
  <si>
    <t>https://www.inegi.org.mx/programas/enh/2017/; https://www.coneval.org.mx/Medicion/MP/Paginas/Pobreza_2020.aspx; https://www.inegi.org.mx/programas/enigh/nc/2022/#tabulados</t>
  </si>
  <si>
    <t>CAPTURAR 2020 CON CONEVAL. En 2022 se consideró como material frágil al material de desecho, lámina de cartón, lámina de asbesto o metálica, carrizo, bambú o palma, embarro o bajareque, madera y adobe.</t>
  </si>
  <si>
    <t>2014, 2015, 2016, 2017, 2020, 2022</t>
  </si>
  <si>
    <t>Hogares con piso de tierra</t>
  </si>
  <si>
    <t>Households with earthen floors</t>
  </si>
  <si>
    <t>INEGI, ENH, Censos de población y vivienda</t>
  </si>
  <si>
    <t>tabulados</t>
  </si>
  <si>
    <t>Bien. Explorar cambio a Enigh (próximo año)</t>
  </si>
  <si>
    <t>2010, 2014, 2015, 2016, 2017, 2020, 2022</t>
  </si>
  <si>
    <t>Hogares que cocinan con leña o carbón</t>
  </si>
  <si>
    <t>Households that cook with firewood or charcoal</t>
  </si>
  <si>
    <t>tabulados enigh</t>
  </si>
  <si>
    <t>Hogares en hacinamiento</t>
  </si>
  <si>
    <t>Households in overcrowded conditions</t>
  </si>
  <si>
    <t>INEGI, ENH, ENIGH</t>
  </si>
  <si>
    <t>mcv_ips_private/01_códigos/creacion_indicadores/</t>
  </si>
  <si>
    <r>
      <rPr>
        <color rgb="FF1155CC"/>
        <u/>
      </rPr>
      <t>https://www.inegi.org.mx/programas/enh/2017/</t>
    </r>
    <r>
      <rPr/>
      <t xml:space="preserve">; </t>
    </r>
    <r>
      <rPr>
        <color rgb="FF1155CC"/>
        <u/>
      </rPr>
      <t>https://www.inegi.org.mx/programas/enigh/nc/2020/</t>
    </r>
  </si>
  <si>
    <t>2012, 2014, 2016, 2018, 2020, 2022</t>
  </si>
  <si>
    <t>Homicidios (Tasa de homicidios por cada 100 mil habitantes)</t>
  </si>
  <si>
    <t>Homicidios (tasa por cada 100 mil habitantes)</t>
  </si>
  <si>
    <t>Homicides (Homicide rate per 100,000 inhabitants)</t>
  </si>
  <si>
    <t>INEGI, Defunciones por homicidios</t>
  </si>
  <si>
    <t xml:space="preserve">Numerador: Defunciones por homicidios del tabulado de homicidios de INEGI, por lugar de ocurrencia del suceso. Denominador: proyecciones de las Bases de datos de la Conciliación Demográfica 1950 a 2019 y Proyecciones de la población de México 2020 a 2070, tomando las de medio año. </t>
  </si>
  <si>
    <t>https://www.inegi.org.mx/contenidos/saladeprensa/boletines/2020/EstSociodemo/Defcioneshomicidio2019.pdf</t>
  </si>
  <si>
    <t>8 de Agosto preliminares y 8 de nov definitivas</t>
  </si>
  <si>
    <t>Bien. Actualización 31 de oct</t>
  </si>
  <si>
    <t>2010, 2011, 2012, 2013, 2014, 2015, 2016, 2017,2018,2019,2020,2021</t>
  </si>
  <si>
    <t>Gabriela</t>
  </si>
  <si>
    <t>Peligrosidad de accidentes de tránsito</t>
  </si>
  <si>
    <t>Peligrosidad de accidentes de tránsito (mortalidad de accidentes por cada 100,000 habitantes)</t>
  </si>
  <si>
    <t>Riskiness of traffic accidents (mortality of transit accidents per 100k people)</t>
  </si>
  <si>
    <t>Mortalidad 8 de noviembre de 2026</t>
  </si>
  <si>
    <t>mcv_ips_private/01_códigos/creacion_indicadores/01_04_14_peligrosidad_accidentes_transito.R</t>
  </si>
  <si>
    <t>Se calculo la tasa a partir de las causas "(49B) Accidentes de tráfico de vehículos de motor" y "(49C) Accidentes de otros vehículos de carretera" de la Lista Mexicana de Enfermedades, dividido por cada 100k habitantes.</t>
  </si>
  <si>
    <t>2010, 2011, 2012, 2013, 2014, 2015, 2016, 2017, 2018, 2019, 2020, 2021, 2022, 2023</t>
  </si>
  <si>
    <t>Natalia</t>
  </si>
  <si>
    <t>Crimen violento</t>
  </si>
  <si>
    <t>Índice de crimen violento</t>
  </si>
  <si>
    <t>Violent crime</t>
  </si>
  <si>
    <t>Mexico Peace Index</t>
  </si>
  <si>
    <r>
      <rPr>
        <color rgb="FF1155CC"/>
        <u/>
      </rPr>
      <t>link</t>
    </r>
    <r>
      <rPr/>
      <t xml:space="preserve"> reporte</t>
    </r>
  </si>
  <si>
    <t>2015, 2017, 2018, 2019, 2020, 2021, 2022</t>
  </si>
  <si>
    <t>Isaac</t>
  </si>
  <si>
    <t>Crimen organizado</t>
  </si>
  <si>
    <t>Índice de crimen organizado</t>
  </si>
  <si>
    <t>Organized crime</t>
  </si>
  <si>
    <t xml:space="preserve">link reporte </t>
  </si>
  <si>
    <t>2015, 2016, 2017, 2018, 2019, 2020,2021, 2022</t>
  </si>
  <si>
    <t>Percepción de inseguridad en la entidad</t>
  </si>
  <si>
    <t>Percepción de inseguridad en la entidad ( de la población)</t>
  </si>
  <si>
    <t>Perception of insecurity in the region</t>
  </si>
  <si>
    <t>INEGI, ENVIPE</t>
  </si>
  <si>
    <t>https://www.inegi.org.mx/programas/envipe/2023/#tabulados</t>
  </si>
  <si>
    <t>19 de septiembre</t>
  </si>
  <si>
    <t>2011, 2012, 2013, 2014, 2015, 2016, 2017, 2018, 2019, 2020,2021,2022,2023</t>
  </si>
  <si>
    <t>Matriculación educación preescolar</t>
  </si>
  <si>
    <t>Matriculación educación preescolar (tasa neta de escolarización)</t>
  </si>
  <si>
    <t>Pre-school enrollment</t>
  </si>
  <si>
    <t>Planeación SEP - Información estadística e indicadores educativos</t>
  </si>
  <si>
    <t>septiembre</t>
  </si>
  <si>
    <t>Verificar cálculo de tasa</t>
  </si>
  <si>
    <t>https://www.planeacion.sep.gob.mx/principalescifras/</t>
  </si>
  <si>
    <t>La información se captura hacia adelante, ejemplo, para el año 2023 se coloca la info correspondiente al ciclo escolar 2022-2023</t>
  </si>
  <si>
    <t>2000, 2005, 2010, 2015, 2019, 2020,2021</t>
  </si>
  <si>
    <t>Analfabetismo</t>
  </si>
  <si>
    <t>Analfabetismo ( de la población)</t>
  </si>
  <si>
    <t>Illiteracy</t>
  </si>
  <si>
    <t>Planeación SEP, Información estadística e indicadores educativos; INEGI, ENIGH</t>
  </si>
  <si>
    <t xml:space="preserve">REVISAR QUE ESTÉ REZAGADO, no está </t>
  </si>
  <si>
    <r>
      <rPr>
        <color rgb="FF1155CC"/>
        <u/>
      </rPr>
      <t>https://www.planeacion.sep.gob.mx/Doc/estadistica_e_indicadores/principales_cifras/principales_cifras_2019_2020_bolsillo.pdf</t>
    </r>
    <r>
      <rPr/>
      <t xml:space="preserve">; </t>
    </r>
    <r>
      <rPr>
        <color rgb="FF1155CC"/>
        <u/>
      </rPr>
      <t>https://www.inegi.org.mx/programas/enigh/nc/2020/</t>
    </r>
  </si>
  <si>
    <t xml:space="preserve">SUGERENCIA. DEFINIR ANALFABETISMO COMO PORCENTAJE DE MAYORES DE 15 O MÁS, NO COMO POBLACIÓN GENERAL, </t>
  </si>
  <si>
    <t>2008, 2015, 2020, 2021, 2022</t>
  </si>
  <si>
    <t>Matriculación educación primaria</t>
  </si>
  <si>
    <t>Matriculación educación primaria (tasa neta de escolarización)</t>
  </si>
  <si>
    <t>Primary education enrollment</t>
  </si>
  <si>
    <t>https://www.inegi.org.mx/app/tabulados/interactivos/?pxq=e4f13406-0c21-4512-838f-cbffe76f751f; https://www.planeacion.sep.gob.mx/indicadorespronosticos.aspx</t>
  </si>
  <si>
    <t>Se utiliza el año inicial del ciclo (para el 2022, se usan los datos del ciclo 2022-2023)</t>
  </si>
  <si>
    <t>poner 2018</t>
  </si>
  <si>
    <t>2000, 2005, 2010, 2015, 2020, 2021, 2022</t>
  </si>
  <si>
    <t>Matriculación educación secundaria</t>
  </si>
  <si>
    <t>Matriculación educación secundaria (tasa neta de escolarización)</t>
  </si>
  <si>
    <t>Secondary education enrollment</t>
  </si>
  <si>
    <r>
      <rPr>
        <color rgb="FF1155CC"/>
        <u/>
      </rPr>
      <t xml:space="preserve">https://www.inegi.org.mx/app/tabulados/interactivos/?pxq=e4f13406-0c21-4512-838f-cbffe76f751f; </t>
    </r>
    <r>
      <rPr>
        <color rgb="FF1155CC"/>
        <u/>
      </rPr>
      <t>https://www.planeacion.sep.gob.mx/indicadorespronosticos.aspx</t>
    </r>
  </si>
  <si>
    <t>Paridad de género en educación secundaria</t>
  </si>
  <si>
    <t>Paridad de género en educación secundaria ( de mujeres)</t>
  </si>
  <si>
    <t>Gender parity in secondary education</t>
  </si>
  <si>
    <t xml:space="preserve">REVISAR QUE ESTÉ REZAGADO, no está  </t>
  </si>
  <si>
    <t>Bien. Buscar mejorar el indicador en próximas estiamciones (distancia a 0 en valores absolutos)</t>
  </si>
  <si>
    <t>2010, 2011, 2012, 2013, 2014, 2015, 2016, 2017, 2018, 2019, 2020, 2021</t>
  </si>
  <si>
    <t>Usuarios de telefonía móvil</t>
  </si>
  <si>
    <t>Usuarios de telefonía móvil ( de la población)</t>
  </si>
  <si>
    <t>Mobile phone users</t>
  </si>
  <si>
    <t>INEGI, ENDUTIH</t>
  </si>
  <si>
    <t>Jun-Jul</t>
  </si>
  <si>
    <t>https://www.inegi.org.mx/programas/dutih/2022/</t>
  </si>
  <si>
    <t>Jun-Julio</t>
  </si>
  <si>
    <t>2015, 2016, 2017, 2018, 2019, 2020,2021,2022</t>
  </si>
  <si>
    <t>Hogares con computadoras</t>
  </si>
  <si>
    <t>Households with computers</t>
  </si>
  <si>
    <t>2010, 2015, 2016, 2017, 2018, 2019, 2020,2021,2022</t>
  </si>
  <si>
    <t>Hogares con conexión a internet</t>
  </si>
  <si>
    <t>Households with internet connection</t>
  </si>
  <si>
    <t>2010, 2015, 2016, 2017, 2018, 2019, 2020,2021,2022,2024</t>
  </si>
  <si>
    <t>Tasa de agresión a periodistas</t>
  </si>
  <si>
    <t>Tasa de agresión a periodistas (tasa por cada 10 mil habitantes)</t>
  </si>
  <si>
    <t>Rate of assaults on journalists</t>
  </si>
  <si>
    <t>Artículo 19</t>
  </si>
  <si>
    <t>Ya 1er semestre 2023</t>
  </si>
  <si>
    <t>SE SOLICITÓ INFO A A19</t>
  </si>
  <si>
    <t>https://articulo19.org/</t>
  </si>
  <si>
    <t>Bien. Solicitar valores para 2016 y 2018 para sigueintes cálculos</t>
  </si>
  <si>
    <t>San solicita para sigueinte edición</t>
  </si>
  <si>
    <t>2010, 2011, 2012, 2013, 2014, 2015, 2016, 2017, 2018, 2019, 2020</t>
  </si>
  <si>
    <t>Esperanza de vida</t>
  </si>
  <si>
    <t>Esperanza de vida (años)</t>
  </si>
  <si>
    <t>Life expectancy</t>
  </si>
  <si>
    <t>años</t>
  </si>
  <si>
    <t>INEGI, CONAPO, tabulados de esperanza de vida al nacimiento</t>
  </si>
  <si>
    <t>Ya está hasta 2024</t>
  </si>
  <si>
    <r>
      <rPr>
        <color rgb="FF1155CC"/>
        <u/>
      </rPr>
      <t xml:space="preserve">https://inegi.org.mx/app/tabulados/default.html?nc=mdemo56; https://www.gob.mx/conapo/documentos/proyecciones-de-la-poblacion-de-los-municipios-de-mexico-2015-2030; </t>
    </r>
    <r>
      <rPr>
        <color rgb="FF1155CC"/>
        <u/>
      </rPr>
      <t>https://www.inegi.org.mx/app/tabulados/interactivos/?pxq=Mortalidad_Mortalidad_09_61312f04-e039-4659-8095-0ce2cd284415https://www.inegi.org.mx/app/tabulados/interactivos/?pxq=Mortalidad_Mortalidad_09_61312f04-e039-4659-8095-0ce2cd284415</t>
    </r>
  </si>
  <si>
    <t>Revisar si se actualizan las cifras al liberarse datos de Mortalidad</t>
  </si>
  <si>
    <t>2010, 2011, 2012, 2013, 2014, 2015, 2016, 2017, 2018, 2019, 2020, 2021, 2022, 2023,2024</t>
  </si>
  <si>
    <t>Tasa de suicidios</t>
  </si>
  <si>
    <t>Suicidios (tasa por cada 100 mil habitantes)</t>
  </si>
  <si>
    <t>Suicide rate</t>
  </si>
  <si>
    <t>tasa por cada 100 mil habitantes</t>
  </si>
  <si>
    <t>INEGI, Mortalidad, Defunciones por suicidio</t>
  </si>
  <si>
    <t>Numerador: Defunciones englobadas en la categoría de "(E54) Lesiones autoinfligidas intencionalmente" de la Lista Mexicana de Enfermedades en los tabulados de mortalidad de INEGI. Numerador de las proyecciones de las Bases de datos de la Conciliación Demográfica 1950 a 2019 y Proyecciones de la población de México 2020 a 2070, tomando las de medio año.</t>
  </si>
  <si>
    <t>https://www.inegi.org.mx/temas/salud/#Tabulados</t>
  </si>
  <si>
    <t>Mortalidad por enfermedades circulatorias</t>
  </si>
  <si>
    <t>Mortality from circulatory diseases</t>
  </si>
  <si>
    <t>Numerador: Defunciones englobadas en la categoría de "Enfermedades del sistema circulatorio (I00-I99)" de la Clasificación Internacional de Enfermedades (CIE-10) de los tabulados de mortalidad de INEGI. Numerador de las proyecciones de las Bases de datos de la Conciliación Demográfica 1950 a 2019 y Proyecciones de la población de México 2020 a 2070, tomando las de medio año.</t>
  </si>
  <si>
    <t>https://www.inegi.org.mx/temas/mortalidad/</t>
  </si>
  <si>
    <t>2010, 2011, 2012, 2013, 2014, 2015, 2016, 2017, 2018, 2019</t>
  </si>
  <si>
    <t>Mortalidad por diabetes</t>
  </si>
  <si>
    <t>Mortality from diabetes</t>
  </si>
  <si>
    <t>Mortalidad Nov</t>
  </si>
  <si>
    <t>Numerador: Defunciones englobadas en la categoría de "Diabetes mellitus (E10-E14)" de la Clasificación Internacional de Enfermedades (CIE-10) de los tabulados de mortalidad de INEGI. Numerador de las proyecciones de las Bases de datos de la Conciliación Demográfica 1950 a 2019 y Proyecciones de la población de México 2020 a 2070, tomando las de medio año.</t>
  </si>
  <si>
    <t>2010, 2011, 2012, 2013, 2014, 2015, 2016, 2017, 2018, 2019, 2020,2021</t>
  </si>
  <si>
    <t>Tasa de obesidad</t>
  </si>
  <si>
    <t>Prevalencia de obesidad ( de la población)</t>
  </si>
  <si>
    <t>Obesity rate</t>
  </si>
  <si>
    <t>ENSANUT</t>
  </si>
  <si>
    <t>jun-ago</t>
  </si>
  <si>
    <t>Buscar forma de actualizar</t>
  </si>
  <si>
    <t>https://imco.org.mx/sistema-de-indicadores-para-monitorear-los-avances-de-la-estrategia-nacional-para-la-prevencion-y-el-control-del-sobrepeso-la-obesidad-y-la-diabetes/</t>
  </si>
  <si>
    <t>Revisión de literatura</t>
  </si>
  <si>
    <t>Todxs</t>
  </si>
  <si>
    <t>2012, 2018</t>
  </si>
  <si>
    <t>Grado de presión del agua</t>
  </si>
  <si>
    <t>Degree of water stress</t>
  </si>
  <si>
    <t>CONAGUA, Sistema Nacional de Información del Agua</t>
  </si>
  <si>
    <t>Último año: 2023</t>
  </si>
  <si>
    <t>mcv_ips_private/01_códigos/creacion_indicadores/02_31_gen_estimación_presion_hidrica.R</t>
  </si>
  <si>
    <t>http://sina.conagua.gob.mx/sina/tema.php?tema=gradoPresion&amp;ver=mapa</t>
  </si>
  <si>
    <t xml:space="preserve">Bien. Es el valor más reciente reportado en el sistema nacional de indicadores del SNIEG. </t>
  </si>
  <si>
    <t>2015, 2016, 2017, 2018, 2019, 2020, 2022, 2023</t>
  </si>
  <si>
    <t>Enterrar o quemar basura</t>
  </si>
  <si>
    <t>Hogares que entierran o queman basura ()</t>
  </si>
  <si>
    <t>Burial or incineration of waste</t>
  </si>
  <si>
    <t>INEGI, ENIGH, Encuesta Nacional de Ingresos y Gastos</t>
  </si>
  <si>
    <t>Cambiar datos a ENIGH</t>
  </si>
  <si>
    <r>
      <rPr>
        <color rgb="FF1155CC"/>
        <u/>
      </rPr>
      <t>link</t>
    </r>
    <r>
      <rPr/>
      <t xml:space="preserve">; </t>
    </r>
    <r>
      <rPr>
        <color rgb="FF1155CC"/>
        <u/>
      </rPr>
      <t>https://www.inegi.org.mx/programas/ccpv/2020/default.html</t>
    </r>
  </si>
  <si>
    <t>Bien. En estimación verificar que tome valores para 2015</t>
  </si>
  <si>
    <t>Juve. Se pasaron los datos de 2015</t>
  </si>
  <si>
    <t>33</t>
  </si>
  <si>
    <t>Satisfacción con áreas verdes</t>
  </si>
  <si>
    <t>Satisfaction with green areas</t>
  </si>
  <si>
    <t>INEGI, ENCIG</t>
  </si>
  <si>
    <t>Ya está la 2023</t>
  </si>
  <si>
    <t>https://www.inegi.org.mx/programas/encig/2019/default.html#Tabulados</t>
  </si>
  <si>
    <t>bienal</t>
  </si>
  <si>
    <t>2013, 2015, 2017, 2019, 2021,2023</t>
  </si>
  <si>
    <t>34</t>
  </si>
  <si>
    <t>Uso de focos ahorradores</t>
  </si>
  <si>
    <t>Hogares que usan focos ahorradores ()</t>
  </si>
  <si>
    <t>Use of energy-saving bulbs</t>
  </si>
  <si>
    <r>
      <rPr>
        <color rgb="FF1155CC"/>
        <u/>
      </rPr>
      <t>link</t>
    </r>
    <r>
      <rPr/>
      <t xml:space="preserve">; </t>
    </r>
    <r>
      <rPr>
        <color rgb="FF1155CC"/>
        <u/>
      </rPr>
      <t>link</t>
    </r>
  </si>
  <si>
    <t>2015, 2016, 2017, 2018, 2020,2022</t>
  </si>
  <si>
    <t>56</t>
  </si>
  <si>
    <t>Inversa</t>
  </si>
  <si>
    <t>Emisiones de CO2 (toneladas)</t>
  </si>
  <si>
    <t>CO2 emissions (tons)</t>
  </si>
  <si>
    <t>toneladas</t>
  </si>
  <si>
    <t>Energy and Data</t>
  </si>
  <si>
    <t>Axel captura</t>
  </si>
  <si>
    <t>Bien. Cambiar a indicadore de calidad del aire del cide (Juve)</t>
  </si>
  <si>
    <t>2015, 2016, 2017, 2018, 2020, 2021, 2022</t>
  </si>
  <si>
    <t>57</t>
  </si>
  <si>
    <t>Emisiones per cápita de GEI</t>
  </si>
  <si>
    <t>Toneladas emitidas de gases de efecto invernadero por habitante</t>
  </si>
  <si>
    <t>Per capita GHG (greenhouse gas) emissions</t>
  </si>
  <si>
    <t>Ton/hab</t>
  </si>
  <si>
    <t>Centro Mario Molina, Citibanamex, indicador del Índice de Estados Sostenibles</t>
  </si>
  <si>
    <t>2015, 2020</t>
  </si>
  <si>
    <t>58</t>
  </si>
  <si>
    <t>Directa</t>
  </si>
  <si>
    <t>Porcentaje de cobertura de tratamiento de aguas residuales</t>
  </si>
  <si>
    <t>Percentage of wastewater treatment coverage</t>
  </si>
  <si>
    <t>CONAGUA</t>
  </si>
  <si>
    <t>https://www.gob.mx/conagua/documentos/situacion-del-subsector-agua-potable-drenaje-y-saneamiento</t>
  </si>
  <si>
    <t>35</t>
  </si>
  <si>
    <t>Hogares con título de propiedad</t>
  </si>
  <si>
    <t>Households with property title</t>
  </si>
  <si>
    <r>
      <rPr>
        <color rgb="FF1155CC"/>
        <u/>
      </rPr>
      <t>link</t>
    </r>
    <r>
      <rPr/>
      <t xml:space="preserve">; </t>
    </r>
    <r>
      <rPr>
        <color rgb="FF1155CC"/>
        <u/>
      </rPr>
      <t>link</t>
    </r>
  </si>
  <si>
    <t>2015, 2016, 2017, 2018, 2019, 2020,2022</t>
  </si>
  <si>
    <t>36</t>
  </si>
  <si>
    <t>Participación electoral</t>
  </si>
  <si>
    <t>Participación electoral ( de lista nominal)</t>
  </si>
  <si>
    <t>Electoral participation</t>
  </si>
  <si>
    <t>INE, Cómputos distritales</t>
  </si>
  <si>
    <t>Ya están los 2024</t>
  </si>
  <si>
    <t>Ya están, con datos de los cómputos distritales 2024</t>
  </si>
  <si>
    <r>
      <rPr>
        <color rgb="FF1155CC"/>
        <u/>
      </rPr>
      <t>link</t>
    </r>
    <r>
      <rPr>
        <color rgb="FF000000"/>
      </rPr>
      <t xml:space="preserve">, </t>
    </r>
    <r>
      <rPr>
        <color rgb="FF1155CC"/>
        <u/>
      </rPr>
      <t>https://computos2024.ine.mx/presidencia/nacional/candidatura</t>
    </r>
  </si>
  <si>
    <t>Juve, ya cargado y verificado</t>
  </si>
  <si>
    <t>2015, 2018, 2021, 2024</t>
  </si>
  <si>
    <t>37</t>
  </si>
  <si>
    <t>Interacción con gobierno electrónico</t>
  </si>
  <si>
    <t>Interaction with e-government</t>
  </si>
  <si>
    <t>2015, 2017, 2019,2021</t>
  </si>
  <si>
    <t>38</t>
  </si>
  <si>
    <t>Subíndice de participación ciudadana</t>
  </si>
  <si>
    <t>Citizen participation sub-index</t>
  </si>
  <si>
    <t>Índice</t>
  </si>
  <si>
    <t>INAI, CIDE y COLMEX. Métrica de Gobierno Abierto 2017, 2019 y 2021</t>
  </si>
  <si>
    <t>Está 2021 (versión más reciente)</t>
  </si>
  <si>
    <t>incertidumbre respecto al proyecto ante desaparición 
de INAI - se dejan datos hasta la última publicación 
2023</t>
  </si>
  <si>
    <t>https://micrositios.inai.org.mx/gobiernoabierto/?page_id=5765</t>
  </si>
  <si>
    <t xml:space="preserve">El dato Nacional corresponde a la parte Federal del gobierno. </t>
  </si>
  <si>
    <t>Bien. Revisar que se asigne valores a 2015 y 2016</t>
  </si>
  <si>
    <t xml:space="preserve">Juve. Ya cargado. </t>
  </si>
  <si>
    <t>2017, 2019, 2021, 2023</t>
  </si>
  <si>
    <t>39</t>
  </si>
  <si>
    <t>Percepción de corrupción en instituciones que imparten justicia</t>
  </si>
  <si>
    <t>Perception of corruption in justice institutions</t>
  </si>
  <si>
    <t>2015, 2017, 2019, 2021,2023</t>
  </si>
  <si>
    <t>40</t>
  </si>
  <si>
    <t>Jóvenes de 15 a 24 años que no estudian y no tienen un trabajo remunerado</t>
  </si>
  <si>
    <t>Youth aged 15 to 24 who neither study nor have paid employment</t>
  </si>
  <si>
    <t>INEGI, ENOE</t>
  </si>
  <si>
    <t>Calculado para el primer trimestre de cada año, desde 2005. Se toma el porcentaje correspondiente al primer trimestre de cada año. Se deja fuera el valor del 2024 (tomar en cuenta para la príxima edición)</t>
  </si>
  <si>
    <t xml:space="preserve">Se consideran aquellos jovenes que son parte de la PEA pero en trabajos no remunerados, así como aquellos jovenes de la PNEA que no son estudiantes. </t>
  </si>
  <si>
    <t>2005, 2006, 2007, 2008, 2009, 2010, 2011, 2012, 2013, 2014, 2015, 2016, 2017, 2018, 2019, 2020, 2021, 2022</t>
  </si>
  <si>
    <t>41</t>
  </si>
  <si>
    <t>Embarazo adolescente</t>
  </si>
  <si>
    <t>Embarazo adolescente ( de nacimientos registrados de mujeres menores de 20 años)</t>
  </si>
  <si>
    <t>Teenage pregnancy</t>
  </si>
  <si>
    <t>INEGI, Natalidad</t>
  </si>
  <si>
    <t>revisar en sep 2025</t>
  </si>
  <si>
    <t>2010, 2011, 2012, 2013, 2014, 2015, 2016, 2017, 2018, 2019, 2020, 2021, 2022,2023</t>
  </si>
  <si>
    <t>42</t>
  </si>
  <si>
    <t>Incidencia de corrupción</t>
  </si>
  <si>
    <t>Tasa de incidencia de corrupción por cada 100,000 habitantes</t>
  </si>
  <si>
    <t>Incidence of corruption</t>
  </si>
  <si>
    <t>43</t>
  </si>
  <si>
    <t>Informalidad laboral</t>
  </si>
  <si>
    <t>Tasa de informalidad laboral TIL1 ( de la PEAO)</t>
  </si>
  <si>
    <t>Labor informality</t>
  </si>
  <si>
    <t xml:space="preserve"> de la PEAO</t>
  </si>
  <si>
    <t>Ya está hasta 1er trimestre 2024; 2do trimestre para 27 de junio 2024</t>
  </si>
  <si>
    <t>datos del 4T de cada año</t>
  </si>
  <si>
    <t>2005, 2006, 2007, 2008, 2009, 2010, 2011, 2012, 2013, 2014, 2015, 2016, 2017, 2018, 2019, 2020,2021,2022,2023,2024</t>
  </si>
  <si>
    <t>44</t>
  </si>
  <si>
    <t>Porcentaje de la población ocupada que tarda más de dos horas en el traslado a su trabajo</t>
  </si>
  <si>
    <t>Percentage of the employed population that takes more than two hours to commute to work</t>
  </si>
  <si>
    <t>INEGI, ENUT</t>
  </si>
  <si>
    <r>
      <rPr>
        <color rgb="FF1155CC"/>
        <u/>
      </rPr>
      <t>link</t>
    </r>
    <r>
      <rPr>
        <color rgb="FF000000"/>
      </rPr>
      <t xml:space="preserve">; </t>
    </r>
    <r>
      <rPr>
        <color rgb="FF1155CC"/>
        <u/>
      </rPr>
      <t>https://www.inegi.org.mx/programas/ccpv/2020/#tabulados</t>
    </r>
  </si>
  <si>
    <t>INEGI, ENUT y Censo de población y vivienda, cuestionario ampliado 2020. Movilidad Personal. Encuesta Intercensal 2015. https://www.inegi.org.mx/programas/intercensal/2015/#tabulados</t>
  </si>
  <si>
    <t>Bien. Capturar valores de 2014 y censo 2020 (cuestionario ampliado)</t>
  </si>
  <si>
    <t>Juve</t>
  </si>
  <si>
    <t>2009, 2015, 2019, 2020</t>
  </si>
  <si>
    <t>45</t>
  </si>
  <si>
    <t>Confianza en los vecinos</t>
  </si>
  <si>
    <t>Trust in neighbors</t>
  </si>
  <si>
    <t xml:space="preserve">Tabulados: VI Desempeño Institucional </t>
  </si>
  <si>
    <t>2012, 2013, 2014, 2015, 2016, 2017, 2018, 2019, 2020, 2021, 2022,2023,2024</t>
  </si>
  <si>
    <t>46</t>
  </si>
  <si>
    <t>Paridad de género en congresos locales</t>
  </si>
  <si>
    <t>Paridad de género en congresos locales ( de mujeres)</t>
  </si>
  <si>
    <t>Gender parity in local congresses</t>
  </si>
  <si>
    <t xml:space="preserve">Cámara de diputados. Estadistico de género. </t>
  </si>
  <si>
    <t>Sólo información para 2013</t>
  </si>
  <si>
    <t>2013, 2020, 2021, 2022, 2023,</t>
  </si>
  <si>
    <t>47</t>
  </si>
  <si>
    <t>Inclusión personas LGBT+ ( que no aprueba el matrimonio igualitario)</t>
  </si>
  <si>
    <t>Inclusión personas LGBT+ ( de la población que desaprueba el matrimonio igualitario)</t>
  </si>
  <si>
    <t>LGBT+ inclusion ( disapproving of same-sex marriage)</t>
  </si>
  <si>
    <t>INEGI, ENADIS</t>
  </si>
  <si>
    <t>2022 última versión</t>
  </si>
  <si>
    <t>se cambio a ENADIS desde el IPS 2023. Los datos de 2023 son de LAPOP, el codigo está en el repo</t>
  </si>
  <si>
    <t>N/A</t>
  </si>
  <si>
    <t>Pregunta 3.2.2</t>
  </si>
  <si>
    <t>Link a base anterior LAPOP</t>
  </si>
  <si>
    <t xml:space="preserve">Bien. </t>
  </si>
  <si>
    <t>Preguntar a dan sobre como continuar o sustituir el indicador</t>
  </si>
  <si>
    <t>2017, 2022</t>
  </si>
  <si>
    <t>48</t>
  </si>
  <si>
    <t>Tasa de analfabetismo en personas indígenas</t>
  </si>
  <si>
    <t>Illiteracy rate among indigenous people</t>
  </si>
  <si>
    <t>2010, 2012, 2014, 2016, 2018, 2020, 2022</t>
  </si>
  <si>
    <t>49</t>
  </si>
  <si>
    <t>Tasa de analfabetismo en personas con discapacidad</t>
  </si>
  <si>
    <t>Illiteracy rate among people with disabilities</t>
  </si>
  <si>
    <t>50</t>
  </si>
  <si>
    <t>Absorción en educación superior</t>
  </si>
  <si>
    <t>Tasa de absorción en educación superior</t>
  </si>
  <si>
    <t>Higher education absorption rate</t>
  </si>
  <si>
    <t>SEP</t>
  </si>
  <si>
    <t>Ya está la 2022-2023 y las estimación del 2023-2024</t>
  </si>
  <si>
    <t>Los años están en ciclo escolar</t>
  </si>
  <si>
    <r>
      <rPr/>
      <t xml:space="preserve">Otras fuentes 2020 :https://www.planeacion.sep.gob.mx/Doc/estadistica_e_indicadores/principales_cifras/principales_cifras_2019_2020_bolsillo.pdf, 2019: </t>
    </r>
    <r>
      <rPr>
        <color rgb="FF1155CC"/>
        <u/>
      </rPr>
      <t>https://www.planeacion.sep.gob.mx ,/Doc/estadistica_e_indicadores/principales_cifras/principales_cifras_2018_2019_bolsillo.pdf</t>
    </r>
    <r>
      <rPr/>
      <t xml:space="preserve"> , 2018: </t>
    </r>
    <r>
      <rPr>
        <color rgb="FF1155CC"/>
        <u/>
      </rPr>
      <t>https://www.planeacion.sep.gob.mx/Doc/estadistica_e_indicadores/principales_cifras/principales_cifras_2017_2018_bolsillo.pdf</t>
    </r>
    <r>
      <rPr/>
      <t xml:space="preserve"> , 2017: </t>
    </r>
    <r>
      <rPr>
        <color rgb="FF1155CC"/>
        <u/>
      </rPr>
      <t>https://www.planeacion.sep.gob.mx/Doc/estadistica_e_indicadores/principales_cifras/principales_cifras_2016_2017_bolsillo.pdf</t>
    </r>
    <r>
      <rPr/>
      <t xml:space="preserve"> , 2013: </t>
    </r>
    <r>
      <rPr>
        <color rgb="FF1155CC"/>
        <u/>
      </rPr>
      <t>https://www.planeacion.sep.gob.mx/Doc/estadistica_e_indicadores/principales_cifras/principales_cifras_2013_2014_bolsillo.pdf, 2012: https://www.planeacion.sep.gob.mx/Doc/estadistica_e_indicadores/principales_cifras/principales_cifras_2011_2012.pdf , https://www.planeacion.sep.gob.mx/estadisticaeindicadores.aspx</t>
    </r>
  </si>
  <si>
    <t>2008, 2009, 2010, 2011, 2012, 2013, 2014, 2015, 2016, 2017, 2018, 2019, 2020, 2021, 2022,2023,2024</t>
  </si>
  <si>
    <t>51</t>
  </si>
  <si>
    <t>Cobertura educación superior</t>
  </si>
  <si>
    <t>Cobertura de educación superior ( de la población entre 18 y 23 años con educación superior)</t>
  </si>
  <si>
    <t>Higher education coverage</t>
  </si>
  <si>
    <t>Sólo información 2018</t>
  </si>
  <si>
    <t>Bien. Revisión al proceso de esimación (próximo año)</t>
  </si>
  <si>
    <t>2009, 2010, 2011, 2012, 2013, 2014, 2015, 2016, 2017, 2018, 2019, 2020, 2021, 2022,2023,2024</t>
  </si>
  <si>
    <t>52</t>
  </si>
  <si>
    <t>Escolaridad promedio mujeres</t>
  </si>
  <si>
    <t>Grado de escolaridad promedio de mujeres mayores a 15 años</t>
  </si>
  <si>
    <t>Average schooling of women</t>
  </si>
  <si>
    <t>Grado de escolaridad</t>
  </si>
  <si>
    <t>INEGI, Escolaridad</t>
  </si>
  <si>
    <t xml:space="preserve">ENOE, primer trimestre de cada año. </t>
  </si>
  <si>
    <t>Se cambió la fuente a ENOE</t>
  </si>
  <si>
    <t>2025</t>
  </si>
  <si>
    <t>2010, 2011, 2012, 2013, 2014, 2015, 2016, 2017, 2018, 2019, 2020, 2021,2022,2023,2024</t>
  </si>
  <si>
    <t>53</t>
  </si>
  <si>
    <t>Paridad de género en posgrado</t>
  </si>
  <si>
    <t>Paridad de género en posgrados ( de mujeres)</t>
  </si>
  <si>
    <t>Gender parity in postgraduate studies</t>
  </si>
  <si>
    <t>54</t>
  </si>
  <si>
    <t>Paridad de género en licenciatura</t>
  </si>
  <si>
    <t>Paridad de género en licenciaturas ( de mujeres)</t>
  </si>
  <si>
    <t>Gender parity in undergraduate studies</t>
  </si>
  <si>
    <t>55</t>
  </si>
  <si>
    <t>Posgrados nacionales</t>
  </si>
  <si>
    <t>National postgraduate programs</t>
  </si>
  <si>
    <t>CONACYT</t>
  </si>
  <si>
    <t>Ya está 2022</t>
  </si>
  <si>
    <t>A partir de 2022 cambia a Sistema Nacional de Posgrados</t>
  </si>
  <si>
    <t>2008, 2009, 2010, 2011, 2012, 2013, 2014, 2015, 2016, 2017, 2018, 2019, 2020, 2021,2022, 2023</t>
  </si>
  <si>
    <t>entidad_abr_m</t>
  </si>
  <si>
    <t>indicador_value</t>
  </si>
  <si>
    <t>AGS</t>
  </si>
  <si>
    <t>BC</t>
  </si>
  <si>
    <t>BCS</t>
  </si>
  <si>
    <t>CAMP</t>
  </si>
  <si>
    <t>CDMX</t>
  </si>
  <si>
    <t>CHIH</t>
  </si>
  <si>
    <t>CHPS</t>
  </si>
  <si>
    <t>COAH</t>
  </si>
  <si>
    <t>COL</t>
  </si>
  <si>
    <t>DGO</t>
  </si>
  <si>
    <t>GRO</t>
  </si>
  <si>
    <t>GTO</t>
  </si>
  <si>
    <t>HGO</t>
  </si>
  <si>
    <t>JAL</t>
  </si>
  <si>
    <t>MEX</t>
  </si>
  <si>
    <t>MICH</t>
  </si>
  <si>
    <t>MOR</t>
  </si>
  <si>
    <t>Nacional</t>
  </si>
  <si>
    <t>NAY</t>
  </si>
  <si>
    <t>NL</t>
  </si>
  <si>
    <t>OAX</t>
  </si>
  <si>
    <t>PUE</t>
  </si>
  <si>
    <t>QRO</t>
  </si>
  <si>
    <t>QROO</t>
  </si>
  <si>
    <t>SIN</t>
  </si>
  <si>
    <t>SLP</t>
  </si>
  <si>
    <t>SON</t>
  </si>
  <si>
    <t>TAB</t>
  </si>
  <si>
    <t>TAM</t>
  </si>
  <si>
    <t>TLAX</t>
  </si>
  <si>
    <t>VER</t>
  </si>
  <si>
    <t>YUC</t>
  </si>
  <si>
    <t>ZAC</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</si>
  <si>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</si>
  <si>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</si>
  <si>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</si>
  <si>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</si>
  <si>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</si>
  <si>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</si>
  <si>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</si>
  <si>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</si>
  <si>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</si>
  <si>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</si>
  <si>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</si>
  <si>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</si>
  <si>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</si>
  <si>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</si>
  <si>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</si>
  <si>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</si>
  <si>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</si>
  <si>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</si>
  <si>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</si>
  <si>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</si>
  <si>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</si>
  <si>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</si>
  <si>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</si>
  <si>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</si>
  <si>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</si>
  <si>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</si>
  <si>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</si>
  <si>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</si>
  <si>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</si>
  <si>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</si>
  <si>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</si>
  <si>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</si>
  <si>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</si>
  <si>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</si>
  <si>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</si>
  <si>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3.45250848</t>
  </si>
  <si>
    <t>2.14821617</t>
  </si>
  <si>
    <t>4.30548297</t>
  </si>
  <si>
    <t>8.01647994</t>
  </si>
  <si>
    <t>8.6521428</t>
  </si>
  <si>
    <t>3.71500087</t>
  </si>
  <si>
    <t>4.74246517</t>
  </si>
  <si>
    <t>2.3407917</t>
  </si>
  <si>
    <t>7.02332446</t>
  </si>
  <si>
    <t>4.23071337</t>
  </si>
  <si>
    <t>3.39368896</t>
  </si>
  <si>
    <t>3.45774931</t>
  </si>
  <si>
    <t>2.24086506</t>
  </si>
  <si>
    <t>2.00835117</t>
  </si>
  <si>
    <t>4.93954424</t>
  </si>
  <si>
    <t>1.92948456</t>
  </si>
  <si>
    <t>2.91678439</t>
  </si>
  <si>
    <t>2.73543284</t>
  </si>
  <si>
    <t>2.0467411</t>
  </si>
  <si>
    <t>3.43327509</t>
  </si>
  <si>
    <t>1.89151107</t>
  </si>
  <si>
    <t>1.9868372</t>
  </si>
  <si>
    <t>2.48052786</t>
  </si>
  <si>
    <t>4.26567605</t>
  </si>
  <si>
    <t>3.3706292</t>
  </si>
  <si>
    <t>3.11114017</t>
  </si>
  <si>
    <t>5.48639872</t>
  </si>
  <si>
    <t>7.63518957</t>
  </si>
  <si>
    <t>4.8325699</t>
  </si>
  <si>
    <t>2.82236357</t>
  </si>
  <si>
    <t>2.86518748</t>
  </si>
  <si>
    <t>4.59758155</t>
  </si>
  <si>
    <t>2.82693914</t>
  </si>
  <si>
    <t>3.40417584</t>
  </si>
  <si>
    <t>3.58347764</t>
  </si>
  <si>
    <t>4.21201813</t>
  </si>
  <si>
    <t>3.78476961</t>
  </si>
  <si>
    <t>6.49977179</t>
  </si>
  <si>
    <t>3.63060182</t>
  </si>
  <si>
    <t>4.09569784</t>
  </si>
  <si>
    <t>2.37346618</t>
  </si>
  <si>
    <t>6.96888393</t>
  </si>
  <si>
    <t>3.61641618</t>
  </si>
  <si>
    <t>2.57954327</t>
  </si>
  <si>
    <t>3.24912852</t>
  </si>
  <si>
    <t>2.15172417</t>
  </si>
  <si>
    <t>2.16153075</t>
  </si>
  <si>
    <t>5.00300337</t>
  </si>
  <si>
    <t>1.73936524</t>
  </si>
  <si>
    <t>2.90648985</t>
  </si>
  <si>
    <t>2.63399147</t>
  </si>
  <si>
    <t>3.11144109</t>
  </si>
  <si>
    <t>3.35549172</t>
  </si>
  <si>
    <t>1.95146142</t>
  </si>
  <si>
    <t>2.39909092</t>
  </si>
  <si>
    <t>2.55953769</t>
  </si>
  <si>
    <t>6.04376382</t>
  </si>
  <si>
    <t>3.90028806</t>
  </si>
  <si>
    <t>2.81198374</t>
  </si>
  <si>
    <t>5.8697463</t>
  </si>
  <si>
    <t>8.34765297</t>
  </si>
  <si>
    <t>4.6773431</t>
  </si>
  <si>
    <t>1.94990189</t>
  </si>
  <si>
    <t>2.85392852</t>
  </si>
  <si>
    <t>5.91127357</t>
  </si>
  <si>
    <t>2.97135469</t>
  </si>
  <si>
    <t>3.49707149</t>
  </si>
  <si>
    <t>3.09650889</t>
  </si>
  <si>
    <t>3.68596389</t>
  </si>
  <si>
    <t>7.33783387</t>
  </si>
  <si>
    <t>8.52172258</t>
  </si>
  <si>
    <t>4.22011974</t>
  </si>
  <si>
    <t>6.41610847</t>
  </si>
  <si>
    <t>1.95193241</t>
  </si>
  <si>
    <t>7.54241557</t>
  </si>
  <si>
    <t>3.73302036</t>
  </si>
  <si>
    <t>3.17674246</t>
  </si>
  <si>
    <t>3.77961406</t>
  </si>
  <si>
    <t>2.19618627</t>
  </si>
  <si>
    <t>2.66174811</t>
  </si>
  <si>
    <t>4.5146685</t>
  </si>
  <si>
    <t>1.57756587</t>
  </si>
  <si>
    <t>3.58710989</t>
  </si>
  <si>
    <t>2.09647202</t>
  </si>
  <si>
    <t>2.55968328</t>
  </si>
  <si>
    <t>3.68265065</t>
  </si>
  <si>
    <t>2.21428361</t>
  </si>
  <si>
    <t>1.99676562</t>
  </si>
  <si>
    <t>3.04890513</t>
  </si>
  <si>
    <t>6.10365787</t>
  </si>
  <si>
    <t>4.6293111</t>
  </si>
  <si>
    <t>2.82944969</t>
  </si>
  <si>
    <t>5.79071046</t>
  </si>
  <si>
    <t>8.64080634</t>
  </si>
  <si>
    <t>4.84440035</t>
  </si>
  <si>
    <t>1.20799816</t>
  </si>
  <si>
    <t>3.06568659</t>
  </si>
  <si>
    <t>6.2341023</t>
  </si>
  <si>
    <t>2.74827997</t>
  </si>
  <si>
    <t>3.78303343</t>
  </si>
  <si>
    <t>4.63494283</t>
  </si>
  <si>
    <t>3.77309024</t>
  </si>
  <si>
    <t>5.08305266</t>
  </si>
  <si>
    <t>9.74753875</t>
  </si>
  <si>
    <t>5.56868873</t>
  </si>
  <si>
    <t>4.70511591</t>
  </si>
  <si>
    <t>1.05338868</t>
  </si>
  <si>
    <t>7.27620871</t>
  </si>
  <si>
    <t>4.30430795</t>
  </si>
  <si>
    <t>4.08034125</t>
  </si>
  <si>
    <t>3.48500938</t>
  </si>
  <si>
    <t>2.40185575</t>
  </si>
  <si>
    <t>2.80517135</t>
  </si>
  <si>
    <t>4.42137941</t>
  </si>
  <si>
    <t>2.02488944</t>
  </si>
  <si>
    <t>4.09384967</t>
  </si>
  <si>
    <t>2.83141028</t>
  </si>
  <si>
    <t>4.22769074</t>
  </si>
  <si>
    <t>3.20869476</t>
  </si>
  <si>
    <t>2.56262449</t>
  </si>
  <si>
    <t>2.63241173</t>
  </si>
  <si>
    <t>4.04912397</t>
  </si>
  <si>
    <t>5.1932691</t>
  </si>
  <si>
    <t>4.82970664</t>
  </si>
  <si>
    <t>3.15290756</t>
  </si>
  <si>
    <t>7.39051388</t>
  </si>
  <si>
    <t>8.5293335</t>
  </si>
  <si>
    <t>4.50639909</t>
  </si>
  <si>
    <t>2.46398395</t>
  </si>
  <si>
    <t>3.23810398</t>
  </si>
  <si>
    <t>6.69752146</t>
  </si>
  <si>
    <t>3.88560491</t>
  </si>
  <si>
    <t>3.78888449</t>
  </si>
  <si>
    <t>4.32476211</t>
  </si>
  <si>
    <t>3.96574203</t>
  </si>
  <si>
    <t>8.30156389</t>
  </si>
  <si>
    <t>9.54767221</t>
  </si>
  <si>
    <t>5.17774032</t>
  </si>
  <si>
    <t>5.89350964</t>
  </si>
  <si>
    <t>1.55803899</t>
  </si>
  <si>
    <t>6.73192015</t>
  </si>
  <si>
    <t>3.61689938</t>
  </si>
  <si>
    <t>5.55364924</t>
  </si>
  <si>
    <t>4.15937922</t>
  </si>
  <si>
    <t>2.35417827</t>
  </si>
  <si>
    <t>2.04806554</t>
  </si>
  <si>
    <t>4.82329027</t>
  </si>
  <si>
    <t>2.2545125</t>
  </si>
  <si>
    <t>3.76586585</t>
  </si>
  <si>
    <t>1.93089874</t>
  </si>
  <si>
    <t>3.872306</t>
  </si>
  <si>
    <t>3.38886987</t>
  </si>
  <si>
    <t>2.54281358</t>
  </si>
  <si>
    <t>2.57751407</t>
  </si>
  <si>
    <t>2.56292305</t>
  </si>
  <si>
    <t>5.06392701</t>
  </si>
  <si>
    <t>5.06325962</t>
  </si>
  <si>
    <t>3.54551256</t>
  </si>
  <si>
    <t>6.83566714</t>
  </si>
  <si>
    <t>8.97147123</t>
  </si>
  <si>
    <t>3.8001049</t>
  </si>
  <si>
    <t>2.79718391</t>
  </si>
  <si>
    <t>3.1541484</t>
  </si>
  <si>
    <t>7.3643626</t>
  </si>
  <si>
    <t>4.50761465</t>
  </si>
  <si>
    <t>3.96185273</t>
  </si>
  <si>
    <t>6.1386</t>
  </si>
  <si>
    <t>4.6972908</t>
  </si>
  <si>
    <t>6.97640539</t>
  </si>
  <si>
    <t>6.14592839</t>
  </si>
  <si>
    <t>5.72908219</t>
  </si>
  <si>
    <t>5.11146519</t>
  </si>
  <si>
    <t>1.24355755</t>
  </si>
  <si>
    <t>6.79310317</t>
  </si>
  <si>
    <t>4.22376778</t>
  </si>
  <si>
    <t>4.83631998</t>
  </si>
  <si>
    <t>3.78628276</t>
  </si>
  <si>
    <t>2.2770801</t>
  </si>
  <si>
    <t>2.40487557</t>
  </si>
  <si>
    <t>4.62187164</t>
  </si>
  <si>
    <t>2.04034368</t>
  </si>
  <si>
    <t>3.39156579</t>
  </si>
  <si>
    <t>2.58967841</t>
  </si>
  <si>
    <t>4.87115283</t>
  </si>
  <si>
    <t>4.90931012</t>
  </si>
  <si>
    <t>3.07915509</t>
  </si>
  <si>
    <t>2.83714127</t>
  </si>
  <si>
    <t>3.84194495</t>
  </si>
  <si>
    <t>6.49168193</t>
  </si>
  <si>
    <t>4.59413485</t>
  </si>
  <si>
    <t>4.34799047</t>
  </si>
  <si>
    <t>7.39156656</t>
  </si>
  <si>
    <t>8.55628168</t>
  </si>
  <si>
    <t>4.49677256</t>
  </si>
  <si>
    <t>2.73839628</t>
  </si>
  <si>
    <t>3.23800633</t>
  </si>
  <si>
    <t>8.89563969</t>
  </si>
  <si>
    <t>3.91404473</t>
  </si>
  <si>
    <t>3.92205127</t>
  </si>
  <si>
    <t>5.99423242</t>
  </si>
  <si>
    <t>3.89000355</t>
  </si>
  <si>
    <t>6.93063817</t>
  </si>
  <si>
    <t>8.77299802</t>
  </si>
  <si>
    <t>4.9147723</t>
  </si>
  <si>
    <t>6.43818645</t>
  </si>
  <si>
    <t>1.86174027</t>
  </si>
  <si>
    <t>6.79400426</t>
  </si>
  <si>
    <t>3.63875229</t>
  </si>
  <si>
    <t>3.8784168</t>
  </si>
  <si>
    <t>3.46376303</t>
  </si>
  <si>
    <t>2.54381173</t>
  </si>
  <si>
    <t>1.87811297</t>
  </si>
  <si>
    <t>5.21642387</t>
  </si>
  <si>
    <t>2.05910666</t>
  </si>
  <si>
    <t>3.70242987</t>
  </si>
  <si>
    <t>2.38131001</t>
  </si>
  <si>
    <t>3.9020944</t>
  </si>
  <si>
    <t>5.0265463</t>
  </si>
  <si>
    <t>3.00390922</t>
  </si>
  <si>
    <t>3.14517491</t>
  </si>
  <si>
    <t>4.24617048</t>
  </si>
  <si>
    <t>5.94013826</t>
  </si>
  <si>
    <t>5.43526759</t>
  </si>
  <si>
    <t>3.30124251</t>
  </si>
  <si>
    <t>6.23757906</t>
  </si>
  <si>
    <t>8.84274939</t>
  </si>
  <si>
    <t>5.13431331</t>
  </si>
  <si>
    <t>1.8501302</t>
  </si>
  <si>
    <t>3.50000782</t>
  </si>
  <si>
    <t>7.58886893</t>
  </si>
  <si>
    <t>3.47014682</t>
  </si>
  <si>
    <t>4.05561865</t>
  </si>
  <si>
    <t>5.3096778</t>
  </si>
  <si>
    <t>3.64928495</t>
  </si>
  <si>
    <t>7.44978558</t>
  </si>
  <si>
    <t>7.83376997</t>
  </si>
  <si>
    <t>5.49243583</t>
  </si>
  <si>
    <t>3.77354607</t>
  </si>
  <si>
    <t>3.10773784</t>
  </si>
  <si>
    <t>7.73535653</t>
  </si>
  <si>
    <t>3.93218813</t>
  </si>
  <si>
    <t>3.57994235</t>
  </si>
  <si>
    <t>4.35237802</t>
  </si>
  <si>
    <t>2.62072929</t>
  </si>
  <si>
    <t>1.60779525</t>
  </si>
  <si>
    <t>5.27472375</t>
  </si>
  <si>
    <t>1.75772236</t>
  </si>
  <si>
    <t>4.36991209</t>
  </si>
  <si>
    <t>2.53721092</t>
  </si>
  <si>
    <t>4.16372582</t>
  </si>
  <si>
    <t>5.51133111</t>
  </si>
  <si>
    <t>3.33804216</t>
  </si>
  <si>
    <t>3.37414251</t>
  </si>
  <si>
    <t>4.08111552</t>
  </si>
  <si>
    <t>6.14206325</t>
  </si>
  <si>
    <t>4.25266273</t>
  </si>
  <si>
    <t>3.9448642</t>
  </si>
  <si>
    <t>6.78547616</t>
  </si>
  <si>
    <t>9.16349863</t>
  </si>
  <si>
    <t>4.87898344</t>
  </si>
  <si>
    <t>3.53736042</t>
  </si>
  <si>
    <t>2.80364725</t>
  </si>
  <si>
    <t>7.13696589</t>
  </si>
  <si>
    <t>4.92845988</t>
  </si>
  <si>
    <t>3.96438281</t>
  </si>
  <si>
    <t>5.5590125</t>
  </si>
  <si>
    <t>3.70288587</t>
  </si>
  <si>
    <t>8.61910875</t>
  </si>
  <si>
    <t>7.4530615</t>
  </si>
  <si>
    <t>5.4377379</t>
  </si>
  <si>
    <t>5.03796104</t>
  </si>
  <si>
    <t>2.77914284</t>
  </si>
  <si>
    <t>7.5672468</t>
  </si>
  <si>
    <t>3.65484855</t>
  </si>
  <si>
    <t>3.66240228</t>
  </si>
  <si>
    <t>3.63814999</t>
  </si>
  <si>
    <t>1.76965661</t>
  </si>
  <si>
    <t>2.10410292</t>
  </si>
  <si>
    <t>4.68642625</t>
  </si>
  <si>
    <t>2.32707235</t>
  </si>
  <si>
    <t>3.65171745</t>
  </si>
  <si>
    <t>1.9042643</t>
  </si>
  <si>
    <t>5.08383341</t>
  </si>
  <si>
    <t>5.04652234</t>
  </si>
  <si>
    <t>3.38462163</t>
  </si>
  <si>
    <t>3.17309274</t>
  </si>
  <si>
    <t>3.50481794</t>
  </si>
  <si>
    <t>8.7388847</t>
  </si>
  <si>
    <t>5.15840264</t>
  </si>
  <si>
    <t>3.02445753</t>
  </si>
  <si>
    <t>6.34701654</t>
  </si>
  <si>
    <t>8.72167422</t>
  </si>
  <si>
    <t>5.05848274</t>
  </si>
  <si>
    <t>2.94139406</t>
  </si>
  <si>
    <t>3.07116454</t>
  </si>
  <si>
    <t>7.98880087</t>
  </si>
  <si>
    <t>2.64745082</t>
  </si>
  <si>
    <t>4.01136895</t>
  </si>
  <si>
    <t>4.74640152</t>
  </si>
  <si>
    <t>2.79548901</t>
  </si>
  <si>
    <t>8.77014502</t>
  </si>
  <si>
    <t>7.59687258</t>
  </si>
  <si>
    <t>4.81701913</t>
  </si>
  <si>
    <t>4.41431087</t>
  </si>
  <si>
    <t>0.56136836</t>
  </si>
  <si>
    <t>6.31730675</t>
  </si>
  <si>
    <t>3.51756848</t>
  </si>
  <si>
    <t>4.29830753</t>
  </si>
  <si>
    <t>5.14353511</t>
  </si>
  <si>
    <t>1.80477725</t>
  </si>
  <si>
    <t>1.10626243</t>
  </si>
  <si>
    <t>4.86388053</t>
  </si>
  <si>
    <t>3.08717578</t>
  </si>
  <si>
    <t>3.37954487</t>
  </si>
  <si>
    <t>2.86191383</t>
  </si>
  <si>
    <t>3.89105815</t>
  </si>
  <si>
    <t>5.08594806</t>
  </si>
  <si>
    <t>3.60784201</t>
  </si>
  <si>
    <t>2.8013637</t>
  </si>
  <si>
    <t>4.11094455</t>
  </si>
  <si>
    <t>15.7913883</t>
  </si>
  <si>
    <t>4.70749767</t>
  </si>
  <si>
    <t>3.46918035</t>
  </si>
  <si>
    <t>6.57942145</t>
  </si>
  <si>
    <t>9.4775578</t>
  </si>
  <si>
    <t>4.58184972</t>
  </si>
  <si>
    <t>1.92955882</t>
  </si>
  <si>
    <t>3.15377067</t>
  </si>
  <si>
    <t>7.31647791</t>
  </si>
  <si>
    <t>3.22725949</t>
  </si>
  <si>
    <t>4.20666053</t>
  </si>
  <si>
    <t>3.61698536</t>
  </si>
  <si>
    <t>4.13794676</t>
  </si>
  <si>
    <t>6.54498587</t>
  </si>
  <si>
    <t>8.837533</t>
  </si>
  <si>
    <t>5.54414079</t>
  </si>
  <si>
    <t>4.77291277</t>
  </si>
  <si>
    <t>1.62673353</t>
  </si>
  <si>
    <t>6.76148026</t>
  </si>
  <si>
    <t>3.64636065</t>
  </si>
  <si>
    <t>4.42294946</t>
  </si>
  <si>
    <t>5.55426225</t>
  </si>
  <si>
    <t>2.69678531</t>
  </si>
  <si>
    <t>2.31333774</t>
  </si>
  <si>
    <t>4.79732142</t>
  </si>
  <si>
    <t>2.89333802</t>
  </si>
  <si>
    <t>4.62263073</t>
  </si>
  <si>
    <t>3.72427102</t>
  </si>
  <si>
    <t>4.64944159</t>
  </si>
  <si>
    <t>5.4038432</t>
  </si>
  <si>
    <t>3.95464914</t>
  </si>
  <si>
    <t>2.62742629</t>
  </si>
  <si>
    <t>4.1741995</t>
  </si>
  <si>
    <t>10.6878595</t>
  </si>
  <si>
    <t>5.38814198</t>
  </si>
  <si>
    <t>3.39691098</t>
  </si>
  <si>
    <t>7.29642775</t>
  </si>
  <si>
    <t>8.59428571</t>
  </si>
  <si>
    <t>4.36286674</t>
  </si>
  <si>
    <t>1.81150825</t>
  </si>
  <si>
    <t>2.86416212</t>
  </si>
  <si>
    <t>8.25252734</t>
  </si>
  <si>
    <t>3.04314572</t>
  </si>
  <si>
    <t>4.59169246</t>
  </si>
  <si>
    <t>5.23141414</t>
  </si>
  <si>
    <t>2.90279095</t>
  </si>
  <si>
    <t>7.07194255</t>
  </si>
  <si>
    <t>10.041837</t>
  </si>
  <si>
    <t>6.42539607</t>
  </si>
  <si>
    <t>4.02653175</t>
  </si>
  <si>
    <t>3.28713564</t>
  </si>
  <si>
    <t>7.1402238</t>
  </si>
  <si>
    <t>4.10887841</t>
  </si>
  <si>
    <t>7.14907147</t>
  </si>
  <si>
    <t>5.03305128</t>
  </si>
  <si>
    <t>3.09482907</t>
  </si>
  <si>
    <t>1.84399918</t>
  </si>
  <si>
    <t>4.82624895</t>
  </si>
  <si>
    <t>2.75110283</t>
  </si>
  <si>
    <t>4.15566481</t>
  </si>
  <si>
    <t>3.37304342</t>
  </si>
  <si>
    <t>5.09222954</t>
  </si>
  <si>
    <t>6.11573153</t>
  </si>
  <si>
    <t>2.57519036</t>
  </si>
  <si>
    <t>3.32821869</t>
  </si>
  <si>
    <t>4.06708492</t>
  </si>
  <si>
    <t>11.6989311</t>
  </si>
  <si>
    <t>5.93714138</t>
  </si>
  <si>
    <t>3.61250872</t>
  </si>
  <si>
    <t>6.59067183</t>
  </si>
  <si>
    <t>8.05785179</t>
  </si>
  <si>
    <t>6.31572588</t>
  </si>
  <si>
    <t>2.63014108</t>
  </si>
  <si>
    <t>4.72226712</t>
  </si>
  <si>
    <t>11.1460819</t>
  </si>
  <si>
    <t>4.46259381</t>
  </si>
  <si>
    <t>4.36752538</t>
  </si>
  <si>
    <t>4.1303335</t>
  </si>
  <si>
    <t>3.34975443</t>
  </si>
  <si>
    <t>6.9657394</t>
  </si>
  <si>
    <t>7.38300028</t>
  </si>
  <si>
    <t>6.02872742</t>
  </si>
  <si>
    <t>4.68205805</t>
  </si>
  <si>
    <t>1.78170689</t>
  </si>
  <si>
    <t>6.75916126</t>
  </si>
  <si>
    <t>4.14632617</t>
  </si>
  <si>
    <t>5.61520885</t>
  </si>
  <si>
    <t>5.05897912</t>
  </si>
  <si>
    <t>2.62116101</t>
  </si>
  <si>
    <t>2.06175395</t>
  </si>
  <si>
    <t>5.30785986</t>
  </si>
  <si>
    <t>3.45787701</t>
  </si>
  <si>
    <t>3.39419278</t>
  </si>
  <si>
    <t>2.48485893</t>
  </si>
  <si>
    <t>4.16453159</t>
  </si>
  <si>
    <t>5.00672226</t>
  </si>
  <si>
    <t>3.36587873</t>
  </si>
  <si>
    <t>3.4535983</t>
  </si>
  <si>
    <t>4.5528511</t>
  </si>
  <si>
    <t>9.82444754</t>
  </si>
  <si>
    <t>6.20834212</t>
  </si>
  <si>
    <t>3.99503202</t>
  </si>
  <si>
    <t>6.28654749</t>
  </si>
  <si>
    <t>8.21076101</t>
  </si>
  <si>
    <t>4.99734779</t>
  </si>
  <si>
    <t>2.75266091</t>
  </si>
  <si>
    <t>3.35601418</t>
  </si>
  <si>
    <t>10.3355958</t>
  </si>
  <si>
    <t>3.34784724</t>
  </si>
  <si>
    <t>4.910423</t>
  </si>
  <si>
    <t>7.91522631</t>
  </si>
  <si>
    <t>4.59718905</t>
  </si>
  <si>
    <t>4.51051853</t>
  </si>
  <si>
    <t>9.466753</t>
  </si>
  <si>
    <t>5.92911723</t>
  </si>
  <si>
    <t>7.09220906</t>
  </si>
  <si>
    <t>4.56643578</t>
  </si>
  <si>
    <t>8.26592127</t>
  </si>
  <si>
    <t>4.55132227</t>
  </si>
  <si>
    <t>5.06085085</t>
  </si>
  <si>
    <t>6.29470693</t>
  </si>
  <si>
    <t>2.56343724</t>
  </si>
  <si>
    <t>4.08536164</t>
  </si>
  <si>
    <t>5.93433482</t>
  </si>
  <si>
    <t>3.80726217</t>
  </si>
  <si>
    <t>3.32768662</t>
  </si>
  <si>
    <t>3.31378382</t>
  </si>
  <si>
    <t>4.08399898</t>
  </si>
  <si>
    <t>4.49051502</t>
  </si>
  <si>
    <t>3.60973663</t>
  </si>
  <si>
    <t>4.25305406</t>
  </si>
  <si>
    <t>5.11797454</t>
  </si>
  <si>
    <t>8.73478451</t>
  </si>
  <si>
    <t>5.94837262</t>
  </si>
  <si>
    <t>3.86828726</t>
  </si>
  <si>
    <t>6.47459902</t>
  </si>
  <si>
    <t>8.11695671</t>
  </si>
  <si>
    <t>4.4295577</t>
  </si>
  <si>
    <t>4.17684944</t>
  </si>
  <si>
    <t>3.90627815</t>
  </si>
  <si>
    <t>9.18385636</t>
  </si>
  <si>
    <t>5.30905498</t>
  </si>
  <si>
    <t>4.700132</t>
  </si>
  <si>
    <t>9.16291988</t>
  </si>
  <si>
    <t>3.44488984</t>
  </si>
  <si>
    <t>6.45347703</t>
  </si>
  <si>
    <t>7.22077934</t>
  </si>
  <si>
    <t>5.18115028</t>
  </si>
  <si>
    <t>6.66509216</t>
  </si>
  <si>
    <t>3.68438002</t>
  </si>
  <si>
    <t>7.53442681</t>
  </si>
  <si>
    <t>4.68020212</t>
  </si>
  <si>
    <t>4.40656346</t>
  </si>
  <si>
    <t>5.85894571</t>
  </si>
  <si>
    <t>2.5389625</t>
  </si>
  <si>
    <t>3.62983123</t>
  </si>
  <si>
    <t>6.54727045</t>
  </si>
  <si>
    <t>3.74003364</t>
  </si>
  <si>
    <t>3.22478389</t>
  </si>
  <si>
    <t>3.31774883</t>
  </si>
  <si>
    <t>4.36127778</t>
  </si>
  <si>
    <t>4.61938581</t>
  </si>
  <si>
    <t>3.12261318</t>
  </si>
  <si>
    <t>3.53941234</t>
  </si>
  <si>
    <t>5.86153325</t>
  </si>
  <si>
    <t>10.1027251</t>
  </si>
  <si>
    <t>5.84449861</t>
  </si>
  <si>
    <t>3.39898992</t>
  </si>
  <si>
    <t>6.5922979</t>
  </si>
  <si>
    <t>7.3137772</t>
  </si>
  <si>
    <t>4.93705113</t>
  </si>
  <si>
    <t>3.5375121</t>
  </si>
  <si>
    <t>3.60751802</t>
  </si>
  <si>
    <t>7.7745535</t>
  </si>
  <si>
    <t>3.38781754</t>
  </si>
  <si>
    <t>4.94073237</t>
  </si>
  <si>
    <t>8.73712241</t>
  </si>
  <si>
    <t>3.70833885</t>
  </si>
  <si>
    <t>7.16117953</t>
  </si>
  <si>
    <t>8.66009249</t>
  </si>
  <si>
    <t>5.92226113</t>
  </si>
  <si>
    <t>7.39695473</t>
  </si>
  <si>
    <t>6.03390711</t>
  </si>
  <si>
    <t>8.70331304</t>
  </si>
  <si>
    <t>4.659327</t>
  </si>
  <si>
    <t>5.14555635</t>
  </si>
  <si>
    <t>6.00362886</t>
  </si>
  <si>
    <t>2.90802612</t>
  </si>
  <si>
    <t>3.92702466</t>
  </si>
  <si>
    <t>6.12898207</t>
  </si>
  <si>
    <t>3.82497436</t>
  </si>
  <si>
    <t>3.08340123</t>
  </si>
  <si>
    <t>3.42884513</t>
  </si>
  <si>
    <t>4.63254483</t>
  </si>
  <si>
    <t>4.84366431</t>
  </si>
  <si>
    <t>3.02071361</t>
  </si>
  <si>
    <t>3.8815619</t>
  </si>
  <si>
    <t>5.57625075</t>
  </si>
  <si>
    <t>9.35176564</t>
  </si>
  <si>
    <t>5.74647854</t>
  </si>
  <si>
    <t>4.16427136</t>
  </si>
  <si>
    <t>8.37098511</t>
  </si>
  <si>
    <t>7.03963313</t>
  </si>
  <si>
    <t>4.56462226</t>
  </si>
  <si>
    <t>3.15940044</t>
  </si>
  <si>
    <t>3.26940515</t>
  </si>
  <si>
    <t>7.99240387</t>
  </si>
  <si>
    <t>3.91642105</t>
  </si>
  <si>
    <t>5.23508722</t>
  </si>
  <si>
    <t>8.33310607</t>
  </si>
  <si>
    <t>5.40156454</t>
  </si>
  <si>
    <t>8.26005452</t>
  </si>
  <si>
    <t>10.1621975</t>
  </si>
  <si>
    <t>5.84102738</t>
  </si>
  <si>
    <t>5.87117797</t>
  </si>
  <si>
    <t>6.04697425</t>
  </si>
  <si>
    <t>9.07954826</t>
  </si>
  <si>
    <t>4.75290324</t>
  </si>
  <si>
    <t>5.86832936</t>
  </si>
  <si>
    <t>7.12837597</t>
  </si>
  <si>
    <t>2.24678086</t>
  </si>
  <si>
    <t>4.35711164</t>
  </si>
  <si>
    <t>6.36805922</t>
  </si>
  <si>
    <t>4.08082917</t>
  </si>
  <si>
    <t>4.1305459</t>
  </si>
  <si>
    <t>2.81037758</t>
  </si>
  <si>
    <t>6.8416496</t>
  </si>
  <si>
    <t>4.2665078</t>
  </si>
  <si>
    <t>3.26934175</t>
  </si>
  <si>
    <t>4.42511381</t>
  </si>
  <si>
    <t>3.89446771</t>
  </si>
  <si>
    <t>7.8457499</t>
  </si>
  <si>
    <t>6.2705401</t>
  </si>
  <si>
    <t>4.77830822</t>
  </si>
  <si>
    <t>8.22536668</t>
  </si>
  <si>
    <t>6.77674189</t>
  </si>
  <si>
    <t>5.06677345</t>
  </si>
  <si>
    <t>4.11607966</t>
  </si>
  <si>
    <t>3.89373022</t>
  </si>
  <si>
    <t>8.53962907</t>
  </si>
  <si>
    <t>4.37376168</t>
  </si>
  <si>
    <t>5.25053468</t>
  </si>
  <si>
    <t>9.22173742</t>
  </si>
  <si>
    <t>4.4037835</t>
  </si>
  <si>
    <t>7.80388962</t>
  </si>
  <si>
    <t>9.37764087</t>
  </si>
  <si>
    <t>5.99870083</t>
  </si>
  <si>
    <t>7.45845022</t>
  </si>
  <si>
    <t>5.86674251</t>
  </si>
  <si>
    <t>11.6248728</t>
  </si>
  <si>
    <t>4.03180559</t>
  </si>
  <si>
    <t>6.47470289</t>
  </si>
  <si>
    <t>7.78601882</t>
  </si>
  <si>
    <t>2.01616244</t>
  </si>
  <si>
    <t>3.9916428</t>
  </si>
  <si>
    <t>6.55455191</t>
  </si>
  <si>
    <t>4.0193253</t>
  </si>
  <si>
    <t>3.60803734</t>
  </si>
  <si>
    <t>2.26619557</t>
  </si>
  <si>
    <t>6.25623538</t>
  </si>
  <si>
    <t>4.80420491</t>
  </si>
  <si>
    <t>3.83571533</t>
  </si>
  <si>
    <t>4.23120437</t>
  </si>
  <si>
    <t>5.22153799</t>
  </si>
  <si>
    <t>9.00270596</t>
  </si>
  <si>
    <t>5.89566895</t>
  </si>
  <si>
    <t>4.70264699</t>
  </si>
  <si>
    <t>8.58839546</t>
  </si>
  <si>
    <t>6.96581995</t>
  </si>
  <si>
    <t>4.25695312</t>
  </si>
  <si>
    <t>3.98301398</t>
  </si>
  <si>
    <t>3.05903352</t>
  </si>
  <si>
    <t>8.81992225</t>
  </si>
  <si>
    <t>6.38515767</t>
  </si>
  <si>
    <t>5.15424682</t>
  </si>
  <si>
    <t>9.14135608</t>
  </si>
  <si>
    <t>4.87021033</t>
  </si>
  <si>
    <t>7.36449004</t>
  </si>
  <si>
    <t>9.42171261</t>
  </si>
  <si>
    <t>5.59933882</t>
  </si>
  <si>
    <t>9.05916458</t>
  </si>
  <si>
    <t>4.98773512</t>
  </si>
  <si>
    <t>11.9744305</t>
  </si>
  <si>
    <t>4.09923587</t>
  </si>
  <si>
    <t>6.30981874</t>
  </si>
  <si>
    <t>7.59611946</t>
  </si>
  <si>
    <t>2.29215599</t>
  </si>
  <si>
    <t>3.8027241</t>
  </si>
  <si>
    <t>7.33890459</t>
  </si>
  <si>
    <t>3.45931844</t>
  </si>
  <si>
    <t>3.8617125</t>
  </si>
  <si>
    <t>4.44902871</t>
  </si>
  <si>
    <t>6.53007513</t>
  </si>
  <si>
    <t>5.41463093</t>
  </si>
  <si>
    <t>2.78362583</t>
  </si>
  <si>
    <t>3.52686732</t>
  </si>
  <si>
    <t>4.70282308</t>
  </si>
  <si>
    <t>7.70507678</t>
  </si>
  <si>
    <t>6.39121369</t>
  </si>
  <si>
    <t>5.440639</t>
  </si>
  <si>
    <t>7.46367535</t>
  </si>
  <si>
    <t>6.33940608</t>
  </si>
  <si>
    <t>4.5175601</t>
  </si>
  <si>
    <t>3.94169924</t>
  </si>
  <si>
    <t>2.51380193</t>
  </si>
  <si>
    <t>10.2009635</t>
  </si>
  <si>
    <t>4.68960377</t>
  </si>
  <si>
    <t>5.25657049</t>
  </si>
  <si>
    <t>10.0721526</t>
  </si>
  <si>
    <t>4.63461246</t>
  </si>
  <si>
    <t>6.15671593</t>
  </si>
  <si>
    <t>7.97421527</t>
  </si>
  <si>
    <t>6.50536596</t>
  </si>
  <si>
    <t>6.28017213</t>
  </si>
  <si>
    <t>4.74857475</t>
  </si>
  <si>
    <t>10.9589219</t>
  </si>
  <si>
    <t>3.26600956</t>
  </si>
  <si>
    <t>6.81250556</t>
  </si>
  <si>
    <t>8.09990628</t>
  </si>
  <si>
    <t>2.01851559</t>
  </si>
  <si>
    <t>3.85104299</t>
  </si>
  <si>
    <t>7.99608896</t>
  </si>
  <si>
    <t>3.37876628</t>
  </si>
  <si>
    <t>4.3458357</t>
  </si>
  <si>
    <t>3.60807192</t>
  </si>
  <si>
    <t>5.90329904</t>
  </si>
  <si>
    <t>4.88812264</t>
  </si>
  <si>
    <t>3.12889596</t>
  </si>
  <si>
    <t>4.65903644</t>
  </si>
  <si>
    <t>6.13358775</t>
  </si>
  <si>
    <t>7.97023501</t>
  </si>
  <si>
    <t>7.06002476</t>
  </si>
  <si>
    <t>5.52017641</t>
  </si>
  <si>
    <t>8.97851686</t>
  </si>
  <si>
    <t>4.41703158</t>
  </si>
  <si>
    <t>4.46619627</t>
  </si>
  <si>
    <t>4.12945155</t>
  </si>
  <si>
    <t>2.64025471</t>
  </si>
  <si>
    <t>8.53076547</t>
  </si>
  <si>
    <t>6.70039403</t>
  </si>
  <si>
    <t>5.40335364</t>
  </si>
  <si>
    <t>9.90797613</t>
  </si>
  <si>
    <t>5.27972471</t>
  </si>
  <si>
    <t>7.30379695</t>
  </si>
  <si>
    <t>7.4008924</t>
  </si>
  <si>
    <t>6.90955236</t>
  </si>
  <si>
    <t>6.92235963</t>
  </si>
  <si>
    <t>2.63301848</t>
  </si>
  <si>
    <t>9.77133994</t>
  </si>
  <si>
    <t>2.4418401</t>
  </si>
  <si>
    <t>6.65388974</t>
  </si>
  <si>
    <t>8.18601617</t>
  </si>
  <si>
    <t>1.74457582</t>
  </si>
  <si>
    <t>3.56961803</t>
  </si>
  <si>
    <t>7.56701765</t>
  </si>
  <si>
    <t>3.43413601</t>
  </si>
  <si>
    <t>5.13693388</t>
  </si>
  <si>
    <t>4.44353554</t>
  </si>
  <si>
    <t>5.36560065</t>
  </si>
  <si>
    <t>5.60351936</t>
  </si>
  <si>
    <t>3.37239774</t>
  </si>
  <si>
    <t>4.86380285</t>
  </si>
  <si>
    <t>6.00262811</t>
  </si>
  <si>
    <t>7.07390876</t>
  </si>
  <si>
    <t>7.19018497</t>
  </si>
  <si>
    <t>4.41892163</t>
  </si>
  <si>
    <t>9.0178848</t>
  </si>
  <si>
    <t>5.80937478</t>
  </si>
  <si>
    <t>4.61145795</t>
  </si>
  <si>
    <t>4.08915549</t>
  </si>
  <si>
    <t>3.08393746</t>
  </si>
  <si>
    <t>10.2945467</t>
  </si>
  <si>
    <t>6.06101421</t>
  </si>
  <si>
    <t>5.67775984</t>
  </si>
  <si>
    <t>10.9305748</t>
  </si>
  <si>
    <t>4.48547132</t>
  </si>
  <si>
    <t>7.39572652</t>
  </si>
  <si>
    <t>10.1475128</t>
  </si>
  <si>
    <t>8.25305577</t>
  </si>
  <si>
    <t>5.2622347</t>
  </si>
  <si>
    <t>3.54096426</t>
  </si>
  <si>
    <t>10.5951985</t>
  </si>
  <si>
    <t>2.50452983</t>
  </si>
  <si>
    <t>6.87852897</t>
  </si>
  <si>
    <t>7.93300106</t>
  </si>
  <si>
    <t>2.13620558</t>
  </si>
  <si>
    <t>3.78013568</t>
  </si>
  <si>
    <t>7.182384</t>
  </si>
  <si>
    <t>4.17115917</t>
  </si>
  <si>
    <t>6.96072318</t>
  </si>
  <si>
    <t>4.51602965</t>
  </si>
  <si>
    <t>6.20512866</t>
  </si>
  <si>
    <t>5.48994951</t>
  </si>
  <si>
    <t>3.97107336</t>
  </si>
  <si>
    <t>5.19805102</t>
  </si>
  <si>
    <t>7.40068805</t>
  </si>
  <si>
    <t>7.22249073</t>
  </si>
  <si>
    <t>8.36912096</t>
  </si>
  <si>
    <t>4.95694308</t>
  </si>
  <si>
    <t>8.82054846</t>
  </si>
  <si>
    <t>5.15933332</t>
  </si>
  <si>
    <t>4.86714376</t>
  </si>
  <si>
    <t>4.78575289</t>
  </si>
  <si>
    <t>3.23641116</t>
  </si>
  <si>
    <t>10.5292744</t>
  </si>
  <si>
    <t>7.13426815</t>
  </si>
  <si>
    <t>6.15868584</t>
  </si>
  <si>
    <t>12.4308918</t>
  </si>
  <si>
    <t>2.52695045</t>
  </si>
  <si>
    <t>8.21987049</t>
  </si>
  <si>
    <t>7.45331827</t>
  </si>
  <si>
    <t>8.5389297</t>
  </si>
  <si>
    <t>6.71031053</t>
  </si>
  <si>
    <t>3.5518944</t>
  </si>
  <si>
    <t>14.1896913</t>
  </si>
  <si>
    <t>4.82181104</t>
  </si>
  <si>
    <t>6.18893472</t>
  </si>
  <si>
    <t>7.99579176</t>
  </si>
  <si>
    <t>1.30557188</t>
  </si>
  <si>
    <t>4.21702875</t>
  </si>
  <si>
    <t>7.69894244</t>
  </si>
  <si>
    <t>4.82688538</t>
  </si>
  <si>
    <t>7.76354599</t>
  </si>
  <si>
    <t>5.29271194</t>
  </si>
  <si>
    <t>7.26436708</t>
  </si>
  <si>
    <t>5.94313789</t>
  </si>
  <si>
    <t>5.08985134</t>
  </si>
  <si>
    <t>5.01102351</t>
  </si>
  <si>
    <t>8.26508098</t>
  </si>
  <si>
    <t>9.27174158</t>
  </si>
  <si>
    <t>8.98423476</t>
  </si>
  <si>
    <t>3.73404144</t>
  </si>
  <si>
    <t>10.1256176</t>
  </si>
  <si>
    <t>4.71224762</t>
  </si>
  <si>
    <t>4.56065969</t>
  </si>
  <si>
    <t>3.79575897</t>
  </si>
  <si>
    <t>3.53764043</t>
  </si>
  <si>
    <t>10.2830026</t>
  </si>
  <si>
    <t>7.65009672</t>
  </si>
  <si>
    <t>6.5372987</t>
  </si>
  <si>
    <t>11.8154749</t>
  </si>
  <si>
    <t>3.11059982</t>
  </si>
  <si>
    <t>6.97256177</t>
  </si>
  <si>
    <t>11.6812009</t>
  </si>
  <si>
    <t>9.06321048</t>
  </si>
  <si>
    <t>10.2897844</t>
  </si>
  <si>
    <t>4.23468595</t>
  </si>
  <si>
    <t>14.8498491</t>
  </si>
  <si>
    <t>3.79611048</t>
  </si>
  <si>
    <t>7.43241581</t>
  </si>
  <si>
    <t>7.11685785</t>
  </si>
  <si>
    <t>1.25057944</t>
  </si>
  <si>
    <t>5.85823638</t>
  </si>
  <si>
    <t>8.49133377</t>
  </si>
  <si>
    <t>5.4132051</t>
  </si>
  <si>
    <t>6.78649701</t>
  </si>
  <si>
    <t>7.86745235</t>
  </si>
  <si>
    <t>7.27311824</t>
  </si>
  <si>
    <t>6.67010622</t>
  </si>
  <si>
    <t>4.47725342</t>
  </si>
  <si>
    <t>5.31171166</t>
  </si>
  <si>
    <t>9.42061588</t>
  </si>
  <si>
    <t>8.62285739</t>
  </si>
  <si>
    <t>9.77200729</t>
  </si>
  <si>
    <t>5.52160968</t>
  </si>
  <si>
    <t>10.8460336</t>
  </si>
  <si>
    <t>4.50496017</t>
  </si>
  <si>
    <t>5.57713089</t>
  </si>
  <si>
    <t>4.41825682</t>
  </si>
  <si>
    <t>3.10574865</t>
  </si>
  <si>
    <t>14.2211693</t>
  </si>
  <si>
    <t>7.85307264</t>
  </si>
  <si>
    <t>6.3396137</t>
  </si>
  <si>
    <t>10.3948291</t>
  </si>
  <si>
    <t>2.40615916</t>
  </si>
  <si>
    <t>7.88955564</t>
  </si>
  <si>
    <t>9.73086748</t>
  </si>
  <si>
    <t>9.22515425</t>
  </si>
  <si>
    <t>7.97610359</t>
  </si>
  <si>
    <t>4.51996134</t>
  </si>
  <si>
    <t>13.5444558</t>
  </si>
  <si>
    <t>2.99860008</t>
  </si>
  <si>
    <t>8.11978649</t>
  </si>
  <si>
    <t>7.78202287</t>
  </si>
  <si>
    <t>2.44447772</t>
  </si>
  <si>
    <t>3.85539933</t>
  </si>
  <si>
    <t>7.5855812</t>
  </si>
  <si>
    <t>5.67905764</t>
  </si>
  <si>
    <t>5.97775459</t>
  </si>
  <si>
    <t>6.84157975</t>
  </si>
  <si>
    <t>11.1058536</t>
  </si>
  <si>
    <t>6.95595339</t>
  </si>
  <si>
    <t>3.91090856</t>
  </si>
  <si>
    <t>4.23456563</t>
  </si>
  <si>
    <t>9.56856153</t>
  </si>
  <si>
    <t>7.83952344</t>
  </si>
  <si>
    <t>9.29189241</t>
  </si>
  <si>
    <t>5.61172626</t>
  </si>
  <si>
    <t>9.14397933</t>
  </si>
  <si>
    <t>6.37465047</t>
  </si>
  <si>
    <t>5.94085807</t>
  </si>
  <si>
    <t>5.16121633</t>
  </si>
  <si>
    <t>3.14757981</t>
  </si>
  <si>
    <t>15.1214613</t>
  </si>
  <si>
    <t>7.55591829</t>
  </si>
  <si>
    <t>6.28282215</t>
  </si>
  <si>
    <t>10.2592004</t>
  </si>
  <si>
    <t>2.36877604</t>
  </si>
  <si>
    <t>7.72097547</t>
  </si>
  <si>
    <t>9.68124501</t>
  </si>
  <si>
    <t>9.1053318</t>
  </si>
  <si>
    <t>7.92178557</t>
  </si>
  <si>
    <t>4.45651384</t>
  </si>
  <si>
    <t>13.374077</t>
  </si>
  <si>
    <t>3.00380507</t>
  </si>
  <si>
    <t>8.05493359</t>
  </si>
  <si>
    <t>7.7072995</t>
  </si>
  <si>
    <t>2.44158575</t>
  </si>
  <si>
    <t>3.81064384</t>
  </si>
  <si>
    <t>7.50957786</t>
  </si>
  <si>
    <t>5.63960684</t>
  </si>
  <si>
    <t>5.91847333</t>
  </si>
  <si>
    <t>6.79516086</t>
  </si>
  <si>
    <t>10.9726734</t>
  </si>
  <si>
    <t>6.8363357</t>
  </si>
  <si>
    <t>3.88143479</t>
  </si>
  <si>
    <t>4.18390598</t>
  </si>
  <si>
    <t>9.38264172</t>
  </si>
  <si>
    <t>7.67476429</t>
  </si>
  <si>
    <t>9.21170965</t>
  </si>
  <si>
    <t>5.56846201</t>
  </si>
  <si>
    <t>9.05334464</t>
  </si>
  <si>
    <t>6.35493018</t>
  </si>
  <si>
    <t>5.88779864</t>
  </si>
  <si>
    <t>5.09592008</t>
  </si>
  <si>
    <t>3.14821811</t>
  </si>
  <si>
    <t>14.9242898</t>
  </si>
  <si>
    <t>7.48657319</t>
  </si>
  <si>
    <t>6.80403684</t>
  </si>
  <si>
    <t>11.6325804</t>
  </si>
  <si>
    <t>4.56792355</t>
  </si>
  <si>
    <t>8.35167316</t>
  </si>
  <si>
    <t>8.17045668</t>
  </si>
  <si>
    <t>8.45491994</t>
  </si>
  <si>
    <t>5.50901314</t>
  </si>
  <si>
    <t>3.41729823</t>
  </si>
  <si>
    <t>13.3867</t>
  </si>
  <si>
    <t>5.3454915</t>
  </si>
  <si>
    <t>8.67396046</t>
  </si>
  <si>
    <t>7.11250941</t>
  </si>
  <si>
    <t>1.44174798</t>
  </si>
  <si>
    <t>5.63657278</t>
  </si>
  <si>
    <t>7.42553352</t>
  </si>
  <si>
    <t>6.97092839</t>
  </si>
  <si>
    <t>6.24168026</t>
  </si>
  <si>
    <t>5.62654241</t>
  </si>
  <si>
    <t>6.49136419</t>
  </si>
  <si>
    <t>6.48362552</t>
  </si>
  <si>
    <t>5.17576359</t>
  </si>
  <si>
    <t>5.37957325</t>
  </si>
  <si>
    <t>8.20961999</t>
  </si>
  <si>
    <t>11.0618879</t>
  </si>
  <si>
    <t>8.66081768</t>
  </si>
  <si>
    <t>5.37008408</t>
  </si>
  <si>
    <t>8.41982399</t>
  </si>
  <si>
    <t>8.57181741</t>
  </si>
  <si>
    <t>5.62187939</t>
  </si>
  <si>
    <t>5.03321573</t>
  </si>
  <si>
    <t>4.69996101</t>
  </si>
  <si>
    <t>13.3285012</t>
  </si>
  <si>
    <t>7.00720506</t>
  </si>
  <si>
    <t>85.1570571</t>
  </si>
  <si>
    <t>54.2418074</t>
  </si>
  <si>
    <t>62.4282885</t>
  </si>
  <si>
    <t>45.8213419</t>
  </si>
  <si>
    <t>78.7715823</t>
  </si>
  <si>
    <t>83.6560741</t>
  </si>
  <si>
    <t>92.9973885</t>
  </si>
  <si>
    <t>79.1618794</t>
  </si>
  <si>
    <t>69.21049</t>
  </si>
  <si>
    <t>93.0897788</t>
  </si>
  <si>
    <t>71.8998168</t>
  </si>
  <si>
    <t>94.5146044</t>
  </si>
  <si>
    <t>88.2516116</t>
  </si>
  <si>
    <t>79.7697583</t>
  </si>
  <si>
    <t>64.7325136</t>
  </si>
  <si>
    <t>97.4226979</t>
  </si>
  <si>
    <t>90.1242615</t>
  </si>
  <si>
    <t>101.669175</t>
  </si>
  <si>
    <t>58.8804917</t>
  </si>
  <si>
    <t>60.8890113</t>
  </si>
  <si>
    <t>109.805101</t>
  </si>
  <si>
    <t>101.095916</t>
  </si>
  <si>
    <t>53.2858045</t>
  </si>
  <si>
    <t>57.2986385</t>
  </si>
  <si>
    <t>84.5444664</t>
  </si>
  <si>
    <t>53.8587845</t>
  </si>
  <si>
    <t>51.3866357</t>
  </si>
  <si>
    <t>121.752307</t>
  </si>
  <si>
    <t>80.4547428</t>
  </si>
  <si>
    <t>89.1997676</t>
  </si>
  <si>
    <t>130.368552</t>
  </si>
  <si>
    <t>72.8839494</t>
  </si>
  <si>
    <t>69.1299053</t>
  </si>
  <si>
    <t>69.7</t>
  </si>
  <si>
    <t>73.8</t>
  </si>
  <si>
    <t>73.5</t>
  </si>
  <si>
    <t>65.2</t>
  </si>
  <si>
    <t>69.9</t>
  </si>
  <si>
    <t>74.7</t>
  </si>
  <si>
    <t>66.5</t>
  </si>
  <si>
    <t>70.6</t>
  </si>
  <si>
    <t>69.4</t>
  </si>
  <si>
    <t>72.5</t>
  </si>
  <si>
    <t>62.2</t>
  </si>
  <si>
    <t>70.3</t>
  </si>
  <si>
    <t>63.6</t>
  </si>
  <si>
    <t>65.3</t>
  </si>
  <si>
    <t>71.3</t>
  </si>
  <si>
    <t>73.6</t>
  </si>
  <si>
    <t>63.8</t>
  </si>
  <si>
    <t>76.8</t>
  </si>
  <si>
    <t>70.8</t>
  </si>
  <si>
    <t>59.3</t>
  </si>
  <si>
    <t>64.4</t>
  </si>
  <si>
    <t>68.5</t>
  </si>
  <si>
    <t>63.9</t>
  </si>
  <si>
    <t>65.4</t>
  </si>
  <si>
    <t>73.3</t>
  </si>
  <si>
    <t>66.0</t>
  </si>
  <si>
    <t>64.8</t>
  </si>
  <si>
    <t>64.1</t>
  </si>
  <si>
    <t>67.4</t>
  </si>
  <si>
    <t>70.7</t>
  </si>
  <si>
    <t>72.7</t>
  </si>
  <si>
    <t>69.1</t>
  </si>
  <si>
    <t>75.5</t>
  </si>
  <si>
    <t>65.5</t>
  </si>
  <si>
    <t>74.9</t>
  </si>
  <si>
    <t>66.3</t>
  </si>
  <si>
    <t>71.0</t>
  </si>
  <si>
    <t>71.1</t>
  </si>
  <si>
    <t>72.2</t>
  </si>
  <si>
    <t>64.7</t>
  </si>
  <si>
    <t>67.8</t>
  </si>
  <si>
    <t>65.9</t>
  </si>
  <si>
    <t>68.7</t>
  </si>
  <si>
    <t>74.5</t>
  </si>
  <si>
    <t>71.9</t>
  </si>
  <si>
    <t>64.2</t>
  </si>
  <si>
    <t>62.5</t>
  </si>
  <si>
    <t>72.0</t>
  </si>
  <si>
    <t>65.8</t>
  </si>
  <si>
    <t>66.2</t>
  </si>
  <si>
    <t>68.1</t>
  </si>
  <si>
    <t>69.2</t>
  </si>
  <si>
    <t>69.0</t>
  </si>
  <si>
    <t>75.0</t>
  </si>
  <si>
    <t>68.4</t>
  </si>
  <si>
    <t>64.9</t>
  </si>
  <si>
    <t>71.4</t>
  </si>
  <si>
    <t>60.7</t>
  </si>
  <si>
    <t>60.2</t>
  </si>
  <si>
    <t>59.6</t>
  </si>
  <si>
    <t>62.3</t>
  </si>
  <si>
    <t>73.0</t>
  </si>
  <si>
    <t>61.2</t>
  </si>
  <si>
    <t>73.2</t>
  </si>
  <si>
    <t>60.8</t>
  </si>
  <si>
    <t>68.9</t>
  </si>
  <si>
    <t>71.7</t>
  </si>
  <si>
    <t>69.3</t>
  </si>
  <si>
    <t>62.8</t>
  </si>
  <si>
    <t>68.0</t>
  </si>
  <si>
    <t>68.3</t>
  </si>
  <si>
    <t>76.41812</t>
  </si>
  <si>
    <t>98.46575</t>
  </si>
  <si>
    <t>77.44868</t>
  </si>
  <si>
    <t>98.4134</t>
  </si>
  <si>
    <t>105.1376</t>
  </si>
  <si>
    <t>84.05554</t>
  </si>
  <si>
    <t>86.09909</t>
  </si>
  <si>
    <t>38.29176</t>
  </si>
  <si>
    <t>90.67563</t>
  </si>
  <si>
    <t>105.7354</t>
  </si>
  <si>
    <t>75.05189</t>
  </si>
  <si>
    <t>65.50379</t>
  </si>
  <si>
    <t>51.93375</t>
  </si>
  <si>
    <t>73.82998</t>
  </si>
  <si>
    <t>58.42955</t>
  </si>
  <si>
    <t>79.56545</t>
  </si>
  <si>
    <t>64.83218</t>
  </si>
  <si>
    <t>78.24236</t>
  </si>
  <si>
    <t>84.12982</t>
  </si>
  <si>
    <t>72.16223</t>
  </si>
  <si>
    <t>54.51158</t>
  </si>
  <si>
    <t>81.01458</t>
  </si>
  <si>
    <t>80.34085</t>
  </si>
  <si>
    <t>72.77667</t>
  </si>
  <si>
    <t>64.4466</t>
  </si>
  <si>
    <t>86.39809</t>
  </si>
  <si>
    <t>99.87942</t>
  </si>
  <si>
    <t>76.5244</t>
  </si>
  <si>
    <t>94.94093</t>
  </si>
  <si>
    <t>57.16254</t>
  </si>
  <si>
    <t>67.54922</t>
  </si>
  <si>
    <t>107.7952</t>
  </si>
  <si>
    <t>89.64265</t>
  </si>
  <si>
    <t>72.91413</t>
  </si>
  <si>
    <t>100.649</t>
  </si>
  <si>
    <t>71.16436</t>
  </si>
  <si>
    <t>92.74334</t>
  </si>
  <si>
    <t>95.63171</t>
  </si>
  <si>
    <t>95.73438</t>
  </si>
  <si>
    <t>80.86921</t>
  </si>
  <si>
    <t>34.93663</t>
  </si>
  <si>
    <t>90.41577</t>
  </si>
  <si>
    <t>103.7614</t>
  </si>
  <si>
    <t>59.43799</t>
  </si>
  <si>
    <t>73.45324</t>
  </si>
  <si>
    <t>49.09889</t>
  </si>
  <si>
    <t>80.54258</t>
  </si>
  <si>
    <t>58.22816</t>
  </si>
  <si>
    <t>77.25421</t>
  </si>
  <si>
    <t>63.29198</t>
  </si>
  <si>
    <t>64.22086</t>
  </si>
  <si>
    <t>70.20116</t>
  </si>
  <si>
    <t>68.17539</t>
  </si>
  <si>
    <t>52.66122</t>
  </si>
  <si>
    <t>84.01446</t>
  </si>
  <si>
    <t>87.75916</t>
  </si>
  <si>
    <t>74.38558</t>
  </si>
  <si>
    <t>65.34725</t>
  </si>
  <si>
    <t>87.73854</t>
  </si>
  <si>
    <t>104.6209</t>
  </si>
  <si>
    <t>75.01852</t>
  </si>
  <si>
    <t>82.55927</t>
  </si>
  <si>
    <t>61.62261</t>
  </si>
  <si>
    <t>62.68545</t>
  </si>
  <si>
    <t>106.423</t>
  </si>
  <si>
    <t>89.48747</t>
  </si>
  <si>
    <t>73.03021</t>
  </si>
  <si>
    <t>100.9554</t>
  </si>
  <si>
    <t>67.87697</t>
  </si>
  <si>
    <t>90.1452</t>
  </si>
  <si>
    <t>94.60784</t>
  </si>
  <si>
    <t>91.56575</t>
  </si>
  <si>
    <t>74.46917</t>
  </si>
  <si>
    <t>33.76105</t>
  </si>
  <si>
    <t>88.3135</t>
  </si>
  <si>
    <t>101.8034</t>
  </si>
  <si>
    <t>58.41564</t>
  </si>
  <si>
    <t>64.70743</t>
  </si>
  <si>
    <t>52.45173</t>
  </si>
  <si>
    <t>81.74086</t>
  </si>
  <si>
    <t>54.12723</t>
  </si>
  <si>
    <t>77.58275</t>
  </si>
  <si>
    <t>60.4873</t>
  </si>
  <si>
    <t>78.90887</t>
  </si>
  <si>
    <t>78.24235</t>
  </si>
  <si>
    <t>62.95043</t>
  </si>
  <si>
    <t>48.61877</t>
  </si>
  <si>
    <t>82.32239</t>
  </si>
  <si>
    <t>75.65694</t>
  </si>
  <si>
    <t>70.00999</t>
  </si>
  <si>
    <t>63.74119</t>
  </si>
  <si>
    <t>89.47858</t>
  </si>
  <si>
    <t>100.3201</t>
  </si>
  <si>
    <t>66.28451</t>
  </si>
  <si>
    <t>92.0141</t>
  </si>
  <si>
    <t>62.05439</t>
  </si>
  <si>
    <t>59.87467</t>
  </si>
  <si>
    <t>98.1406</t>
  </si>
  <si>
    <t>81.20915</t>
  </si>
  <si>
    <t>73.95488</t>
  </si>
  <si>
    <t>101.453</t>
  </si>
  <si>
    <t>69.50863</t>
  </si>
  <si>
    <t>87.82653</t>
  </si>
  <si>
    <t>88.88357</t>
  </si>
  <si>
    <t>85.26295</t>
  </si>
  <si>
    <t>71.2129</t>
  </si>
  <si>
    <t>35.66573</t>
  </si>
  <si>
    <t>88.17112</t>
  </si>
  <si>
    <t>104.7262</t>
  </si>
  <si>
    <t>62.98445</t>
  </si>
  <si>
    <t>64.89565</t>
  </si>
  <si>
    <t>51.6527</t>
  </si>
  <si>
    <t>83.45478</t>
  </si>
  <si>
    <t>56.0541</t>
  </si>
  <si>
    <t>78.28319</t>
  </si>
  <si>
    <t>69.42311</t>
  </si>
  <si>
    <t>75.95325</t>
  </si>
  <si>
    <t>69.88922</t>
  </si>
  <si>
    <t>67.25587</t>
  </si>
  <si>
    <t>50.26685</t>
  </si>
  <si>
    <t>87.28753</t>
  </si>
  <si>
    <t>80.17967</t>
  </si>
  <si>
    <t>75.14443</t>
  </si>
  <si>
    <t>64.53296</t>
  </si>
  <si>
    <t>98.9899</t>
  </si>
  <si>
    <t>103.223</t>
  </si>
  <si>
    <t>62.87331</t>
  </si>
  <si>
    <t>94.91123</t>
  </si>
  <si>
    <t>64.16402</t>
  </si>
  <si>
    <t>50.42427</t>
  </si>
  <si>
    <t>96.8007</t>
  </si>
  <si>
    <t>81.79906</t>
  </si>
  <si>
    <t>72.77151</t>
  </si>
  <si>
    <t>106.5967</t>
  </si>
  <si>
    <t>62.55367</t>
  </si>
  <si>
    <t>92.14826</t>
  </si>
  <si>
    <t>91.86184</t>
  </si>
  <si>
    <t>87.14554</t>
  </si>
  <si>
    <t>69.7835</t>
  </si>
  <si>
    <t>33.07695</t>
  </si>
  <si>
    <t>84.61496</t>
  </si>
  <si>
    <t>97.34755</t>
  </si>
  <si>
    <t>66.11653</t>
  </si>
  <si>
    <t>71.86873</t>
  </si>
  <si>
    <t>55.92998</t>
  </si>
  <si>
    <t>84.45335</t>
  </si>
  <si>
    <t>51.99313</t>
  </si>
  <si>
    <t>72.93627</t>
  </si>
  <si>
    <t>68.77976</t>
  </si>
  <si>
    <t>78.38976</t>
  </si>
  <si>
    <t>68.82886</t>
  </si>
  <si>
    <t>74.21774</t>
  </si>
  <si>
    <t>50.07673</t>
  </si>
  <si>
    <t>85.42138</t>
  </si>
  <si>
    <t>76.42427</t>
  </si>
  <si>
    <t>69.34932</t>
  </si>
  <si>
    <t>61.86054</t>
  </si>
  <si>
    <t>100.4288</t>
  </si>
  <si>
    <t>103.22</t>
  </si>
  <si>
    <t>56.72006</t>
  </si>
  <si>
    <t>91.05024</t>
  </si>
  <si>
    <t>66.62143</t>
  </si>
  <si>
    <t>53.88667</t>
  </si>
  <si>
    <t>94.80502</t>
  </si>
  <si>
    <t>78.30606</t>
  </si>
  <si>
    <t>72.21877</t>
  </si>
  <si>
    <t>90.8494</t>
  </si>
  <si>
    <t>64.22825</t>
  </si>
  <si>
    <t>75.4418</t>
  </si>
  <si>
    <t>89.12731</t>
  </si>
  <si>
    <t>85.33451</t>
  </si>
  <si>
    <t>72.50142</t>
  </si>
  <si>
    <t>31.60241</t>
  </si>
  <si>
    <t>85.19849</t>
  </si>
  <si>
    <t>102.2851</t>
  </si>
  <si>
    <t>70.64885</t>
  </si>
  <si>
    <t>69.65509</t>
  </si>
  <si>
    <t>57.14136</t>
  </si>
  <si>
    <t>82.54388</t>
  </si>
  <si>
    <t>51.46694</t>
  </si>
  <si>
    <t>67.99383</t>
  </si>
  <si>
    <t>67.5747</t>
  </si>
  <si>
    <t>70.45383</t>
  </si>
  <si>
    <t>62.80237</t>
  </si>
  <si>
    <t>72.91568</t>
  </si>
  <si>
    <t>50.40089</t>
  </si>
  <si>
    <t>86.3651</t>
  </si>
  <si>
    <t>80.17856</t>
  </si>
  <si>
    <t>66.81206</t>
  </si>
  <si>
    <t>64.41426</t>
  </si>
  <si>
    <t>105.2635</t>
  </si>
  <si>
    <t>94.28113</t>
  </si>
  <si>
    <t>65.48201</t>
  </si>
  <si>
    <t>93.87398</t>
  </si>
  <si>
    <t>65.728</t>
  </si>
  <si>
    <t>54.42554</t>
  </si>
  <si>
    <t>92.9185</t>
  </si>
  <si>
    <t>73.47092</t>
  </si>
  <si>
    <t>63.60154</t>
  </si>
  <si>
    <t>91.38101</t>
  </si>
  <si>
    <t>60.27792</t>
  </si>
  <si>
    <t>66.75344</t>
  </si>
  <si>
    <t>75.69601</t>
  </si>
  <si>
    <t>75.67403</t>
  </si>
  <si>
    <t>67.84468</t>
  </si>
  <si>
    <t>31.09773</t>
  </si>
  <si>
    <t>79.02447</t>
  </si>
  <si>
    <t>91.79104</t>
  </si>
  <si>
    <t>56.54619</t>
  </si>
  <si>
    <t>55.01649</t>
  </si>
  <si>
    <t>49.62844</t>
  </si>
  <si>
    <t>68.9819</t>
  </si>
  <si>
    <t>44.5646</t>
  </si>
  <si>
    <t>56.84974</t>
  </si>
  <si>
    <t>64.05609</t>
  </si>
  <si>
    <t>62.61427</t>
  </si>
  <si>
    <t>51.14558</t>
  </si>
  <si>
    <t>76.35024</t>
  </si>
  <si>
    <t>47.98582</t>
  </si>
  <si>
    <t>67.62806</t>
  </si>
  <si>
    <t>82.30613</t>
  </si>
  <si>
    <t>57.92546</t>
  </si>
  <si>
    <t>55.46285</t>
  </si>
  <si>
    <t>87.24252</t>
  </si>
  <si>
    <t>99.27005</t>
  </si>
  <si>
    <t>37.79722</t>
  </si>
  <si>
    <t>81.38543</t>
  </si>
  <si>
    <t>56.17369</t>
  </si>
  <si>
    <t>47.43172</t>
  </si>
  <si>
    <t>77.18597</t>
  </si>
  <si>
    <t>70.25618</t>
  </si>
  <si>
    <t>97.9</t>
  </si>
  <si>
    <t>70.9</t>
  </si>
  <si>
    <t>85.8</t>
  </si>
  <si>
    <t>87.9</t>
  </si>
  <si>
    <t>71.2</t>
  </si>
  <si>
    <t>32.6</t>
  </si>
  <si>
    <t>79.4</t>
  </si>
  <si>
    <t>84.4</t>
  </si>
  <si>
    <t>59.2</t>
  </si>
  <si>
    <t>54.4</t>
  </si>
  <si>
    <t>74.1</t>
  </si>
  <si>
    <t>49.9</t>
  </si>
  <si>
    <t>58.6</t>
  </si>
  <si>
    <t>66.7</t>
  </si>
  <si>
    <t>73.1</t>
  </si>
  <si>
    <t>50.7</t>
  </si>
  <si>
    <t>77.8</t>
  </si>
  <si>
    <t>84.7</t>
  </si>
  <si>
    <t>59.9</t>
  </si>
  <si>
    <t>61.1</t>
  </si>
  <si>
    <t>95.8</t>
  </si>
  <si>
    <t>100.9</t>
  </si>
  <si>
    <t>54.7</t>
  </si>
  <si>
    <t>95.7</t>
  </si>
  <si>
    <t>59.5</t>
  </si>
  <si>
    <t>56.3</t>
  </si>
  <si>
    <t>91.8</t>
  </si>
  <si>
    <t>71.8</t>
  </si>
  <si>
    <t>88.2</t>
  </si>
  <si>
    <t>76.6</t>
  </si>
  <si>
    <t>82.2</t>
  </si>
  <si>
    <t>91.7</t>
  </si>
  <si>
    <t>98.5</t>
  </si>
  <si>
    <t>77.3</t>
  </si>
  <si>
    <t>85.5</t>
  </si>
  <si>
    <t>89</t>
  </si>
  <si>
    <t>64.3</t>
  </si>
  <si>
    <t>55.5</t>
  </si>
  <si>
    <t>79</t>
  </si>
  <si>
    <t>41.5</t>
  </si>
  <si>
    <t>70.4</t>
  </si>
  <si>
    <t>73</t>
  </si>
  <si>
    <t>69</t>
  </si>
  <si>
    <t>54.2</t>
  </si>
  <si>
    <t>88.1</t>
  </si>
  <si>
    <t>85.6</t>
  </si>
  <si>
    <t>107</t>
  </si>
  <si>
    <t>112.4</t>
  </si>
  <si>
    <t>100.6</t>
  </si>
  <si>
    <t>66.8</t>
  </si>
  <si>
    <t>60.9</t>
  </si>
  <si>
    <t>98.4</t>
  </si>
  <si>
    <t>76.9</t>
  </si>
  <si>
    <t>72.6</t>
  </si>
  <si>
    <t>103.1</t>
  </si>
  <si>
    <t>84.9</t>
  </si>
  <si>
    <t>95.0</t>
  </si>
  <si>
    <t>92.2</t>
  </si>
  <si>
    <t>34.9</t>
  </si>
  <si>
    <t>77.4</t>
  </si>
  <si>
    <t>94.2</t>
  </si>
  <si>
    <t>62.0</t>
  </si>
  <si>
    <t>63.7</t>
  </si>
  <si>
    <t>55.8</t>
  </si>
  <si>
    <t>79.6</t>
  </si>
  <si>
    <t>55.1</t>
  </si>
  <si>
    <t>78.7</t>
  </si>
  <si>
    <t>58.4</t>
  </si>
  <si>
    <t>91.5</t>
  </si>
  <si>
    <t>61.5</t>
  </si>
  <si>
    <t>103.0</t>
  </si>
  <si>
    <t>109.5</t>
  </si>
  <si>
    <t>54.6</t>
  </si>
  <si>
    <t>100.5</t>
  </si>
  <si>
    <t>65.6</t>
  </si>
  <si>
    <t>60.5</t>
  </si>
  <si>
    <t>drop_indicador_value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</si>
</sst>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yyyy"/>
    <numFmt numFmtId="165" formatCode="0.0"/>
    <numFmt numFmtId="166" formatCode="0.000"/>
    <numFmt numFmtId="167" formatCode="_-* #,##0.00_-;\-* #,##0.00_-;_-* &quot;-&quot;??_-;_-@"/>
    <numFmt numFmtId="168" formatCode="0.0000"/>
    <numFmt numFmtId="169" formatCode="#,##0.0000000"/>
  </numFmts>
  <fonts count="46">
    <font>
      <sz val="10.0"/>
      <color rgb="FF000000"/>
      <name val="Arial"/>
      <scheme val="minor"/>
    </font>
    <font>
      <color theme="1"/>
      <name val="Arial"/>
      <scheme val="minor"/>
    </font>
    <font>
      <color rgb="FF000000"/>
      <name val="HelveticaNeue-Light"/>
    </font>
    <font>
      <sz val="12.0"/>
      <color rgb="FF000000"/>
      <name val="Calibri"/>
    </font>
    <font>
      <sz val="11.0"/>
      <color rgb="FF000000"/>
      <name val="Calibri"/>
    </font>
    <font>
      <u/>
      <color rgb="FF0000FF"/>
    </font>
    <font>
      <u/>
      <color rgb="FF0000FF"/>
    </font>
    <font>
      <color rgb="FF000000"/>
      <name val="Roboto"/>
    </font>
    <font>
      <u/>
      <color rgb="FF1155CC"/>
    </font>
    <font>
      <u/>
      <color rgb="FF1155CC"/>
      <name val="Arial"/>
      <scheme val="minor"/>
    </font>
    <font>
      <color rgb="FF000000"/>
      <name val="&quot;Arial&quot;"/>
    </font>
    <font>
      <color theme="1"/>
      <name val="Arial"/>
    </font>
    <font>
      <sz val="11.0"/>
      <color rgb="FF000000"/>
      <name val="Ubuntu"/>
    </font>
    <font>
      <b/>
      <sz val="8.0"/>
      <color rgb="FF000000"/>
      <name val="Arial"/>
    </font>
    <font>
      <sz val="8.0"/>
      <color rgb="FF000000"/>
      <name val="Arial"/>
    </font>
    <font>
      <b/>
      <sz val="11.0"/>
      <color rgb="FF000000"/>
      <name val="Calibri"/>
    </font>
    <font>
      <sz val="12.0"/>
      <color theme="1"/>
      <name val="Calibri"/>
    </font>
    <font>
      <b/>
      <color theme="1"/>
      <name val="Arial"/>
    </font>
    <font>
      <sz val="14.0"/>
      <color rgb="FF333333"/>
      <name val="&quot;Helvetica Neue&quot;"/>
    </font>
    <font>
      <color rgb="FF000000"/>
      <name val="Arial"/>
    </font>
    <font>
      <b/>
      <sz val="8.0"/>
      <color theme="1"/>
      <name val="Arial"/>
    </font>
    <font>
      <sz val="8.0"/>
      <color theme="1"/>
      <name val="Arial"/>
    </font>
    <font>
      <b/>
      <color theme="1"/>
      <name val="Arial"/>
      <scheme val="minor"/>
    </font>
    <font>
      <sz val="12.0"/>
      <color rgb="FF000000"/>
      <name val="Arial"/>
      <scheme val="minor"/>
    </font>
    <font>
      <color rgb="FF000000"/>
      <name val="Arial"/>
      <scheme val="minor"/>
    </font>
    <font>
      <b/>
      <sz val="12.0"/>
      <color theme="1"/>
      <name val="&quot;Century Gothic&quot;"/>
    </font>
    <font>
      <sz val="12.0"/>
      <color theme="1"/>
      <name val="&quot;Century Gothic&quot;"/>
    </font>
    <font>
      <sz val="11.0"/>
      <color theme="1"/>
      <name val="&quot;Calibri &quot;"/>
    </font>
    <font>
      <sz val="11.0"/>
      <color theme="1"/>
      <name val="Arial"/>
      <scheme val="minor"/>
    </font>
    <font>
      <b/>
      <sz val="12.0"/>
      <color rgb="FF000000"/>
      <name val="Calibri"/>
    </font>
    <font>
      <b/>
      <sz val="12.0"/>
      <color rgb="FF000000"/>
      <name val="Arial"/>
      <scheme val="minor"/>
    </font>
    <font>
      <sz val="11.0"/>
      <color theme="1"/>
      <name val="Calibri"/>
    </font>
    <font>
      <sz val="10.0"/>
      <color rgb="FF000000"/>
      <name val="Arial"/>
    </font>
    <font>
      <sz val="8.0"/>
      <color rgb="FFFFFFFF"/>
      <name val="Arial"/>
    </font>
    <font>
      <sz val="12.0"/>
      <color rgb="FF000000"/>
      <name val="&quot;Aptos Narrow&quot;"/>
    </font>
    <font>
      <sz val="12.0"/>
      <color rgb="FF000000"/>
      <name val="Arial"/>
    </font>
    <font>
      <sz val="12.0"/>
      <color rgb="FFFF0000"/>
      <name val="Calibri"/>
    </font>
    <font>
      <sz val="11.0"/>
      <color rgb="FFFF0000"/>
      <name val="Calibri"/>
    </font>
    <font>
      <color rgb="FFFF0000"/>
      <name val="Arial"/>
      <scheme val="minor"/>
    </font>
    <font>
      <b/>
      <sz val="10.0"/>
      <color rgb="FF000000"/>
      <name val="Arial"/>
      <scheme val="minor"/>
    </font>
    <font>
      <sz val="10.0"/>
      <color theme="1"/>
      <name val="Arial"/>
    </font>
    <font>
      <sz val="9.0"/>
      <color rgb="FF000000"/>
      <name val="Calibri"/>
    </font>
    <font>
      <sz val="11.0"/>
      <color rgb="FF000000"/>
      <name val="Arial"/>
    </font>
    <font>
      <sz val="11.0"/>
      <color theme="1"/>
      <name val="Arial"/>
    </font>
    <font>
      <sz val="10.0"/>
      <color theme="1"/>
      <name val="Arial"/>
      <scheme val="minor"/>
    </font>
    <font>
      <sz val="12.0"/>
      <color rgb="FF1E1E1E"/>
      <name val="&quot;Segoe UI&quot;"/>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4F4F4"/>
        <bgColor rgb="FFF4F4F4"/>
      </patternFill>
    </fill>
  </fills>
  <borders count="9">
    <border/>
    <border>
      <right style="thin">
        <color rgb="FFCDCDCD"/>
      </right>
      <bottom style="thin">
        <color rgb="FFCDCDCD"/>
      </bottom>
    </border>
    <border>
      <left style="thin">
        <color rgb="FFBFBFBF"/>
      </left>
      <right style="thin">
        <color rgb="FFBFBFBF"/>
      </right>
      <top style="thin">
        <color rgb="FFBFBFBF"/>
      </top>
      <bottom style="thin">
        <color rgb="FFBFBFBF"/>
      </bottom>
    </border>
    <border>
      <bottom style="thin">
        <color rgb="FF000000"/>
      </bottom>
    </border>
    <border>
      <bottom style="thin">
        <color rgb="FFDDDDDD"/>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bottom style="double">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Font="1"/>
    <xf quotePrefix="1" borderId="0" fillId="0" fontId="1" numFmtId="0" xfId="0" applyFont="1"/>
    <xf borderId="0" fillId="2" fontId="2" numFmtId="3" xfId="0" applyAlignment="1" applyFill="1" applyFont="1" applyNumberFormat="1">
      <alignment readingOrder="0"/>
    </xf>
    <xf borderId="1" fillId="2" fontId="2" numFmtId="3" xfId="0" applyAlignment="1" applyBorder="1" applyFont="1" applyNumberFormat="1">
      <alignment horizontal="right" readingOrder="0"/>
    </xf>
    <xf borderId="0" fillId="0" fontId="3" numFmtId="0" xfId="0" applyAlignment="1" applyFont="1">
      <alignment horizontal="right" readingOrder="0" shrinkToFit="0" vertical="bottom" wrapText="0"/>
    </xf>
    <xf borderId="2" fillId="0" fontId="1" numFmtId="0" xfId="0" applyAlignment="1" applyBorder="1" applyFont="1">
      <alignment horizontal="right" readingOrder="0"/>
    </xf>
    <xf borderId="0" fillId="0" fontId="1" numFmtId="0" xfId="0" applyAlignment="1" applyFont="1">
      <alignment readingOrder="0"/>
    </xf>
    <xf borderId="0" fillId="0" fontId="1" numFmtId="0" xfId="0" applyAlignment="1" applyFont="1">
      <alignment readingOrder="0" shrinkToFit="0" wrapText="1"/>
    </xf>
    <xf quotePrefix="1" borderId="0" fillId="0" fontId="1" numFmtId="0" xfId="0" applyAlignment="1" applyFont="1">
      <alignment readingOrder="0"/>
    </xf>
    <xf borderId="0" fillId="0" fontId="4" numFmtId="0" xfId="0" applyAlignment="1" applyFont="1">
      <alignment readingOrder="0" shrinkToFit="0" vertical="bottom" wrapText="0"/>
    </xf>
    <xf borderId="0" fillId="0" fontId="1" numFmtId="164" xfId="0" applyAlignment="1" applyFont="1" applyNumberFormat="1">
      <alignment readingOrder="0"/>
    </xf>
    <xf borderId="0" fillId="0" fontId="5" numFmtId="0" xfId="0" applyAlignment="1" applyFont="1">
      <alignment readingOrder="0"/>
    </xf>
    <xf borderId="0" fillId="0" fontId="1" numFmtId="0" xfId="0" applyAlignment="1" applyFont="1">
      <alignment readingOrder="0"/>
    </xf>
    <xf borderId="0" fillId="0" fontId="6" numFmtId="0" xfId="0" applyAlignment="1" applyFont="1">
      <alignment readingOrder="0"/>
    </xf>
    <xf borderId="0" fillId="0" fontId="1" numFmtId="49" xfId="0" applyAlignment="1" applyFont="1" applyNumberFormat="1">
      <alignment readingOrder="0"/>
    </xf>
    <xf borderId="0" fillId="0" fontId="1" numFmtId="3" xfId="0" applyAlignment="1" applyFont="1" applyNumberFormat="1">
      <alignment readingOrder="0"/>
    </xf>
    <xf borderId="0" fillId="0" fontId="7" numFmtId="0" xfId="0" applyAlignment="1" applyFont="1">
      <alignment readingOrder="0"/>
    </xf>
    <xf borderId="0" fillId="0" fontId="8" numFmtId="0" xfId="0" applyAlignment="1" applyFont="1">
      <alignment readingOrder="0"/>
    </xf>
    <xf borderId="0" fillId="3" fontId="1" numFmtId="0" xfId="0" applyAlignment="1" applyFill="1" applyFont="1">
      <alignment readingOrder="0" shrinkToFit="0" wrapText="1"/>
    </xf>
    <xf borderId="0" fillId="0" fontId="9" numFmtId="0" xfId="0" applyAlignment="1" applyFont="1">
      <alignment readingOrder="0"/>
    </xf>
    <xf borderId="0" fillId="0" fontId="1" numFmtId="0" xfId="0" applyAlignment="1" applyFont="1">
      <alignment horizontal="right" readingOrder="0"/>
    </xf>
    <xf borderId="0" fillId="3" fontId="1" numFmtId="0" xfId="0" applyAlignment="1" applyFont="1">
      <alignment readingOrder="0"/>
    </xf>
    <xf quotePrefix="1" borderId="0" fillId="0" fontId="1" numFmtId="0" xfId="0" applyAlignment="1" applyFont="1">
      <alignment horizontal="right" readingOrder="0"/>
    </xf>
    <xf borderId="0" fillId="0" fontId="10" numFmtId="0" xfId="0" applyAlignment="1" applyFont="1">
      <alignment readingOrder="0"/>
    </xf>
    <xf borderId="0" fillId="0" fontId="1" numFmtId="0" xfId="0" applyAlignment="1" applyFont="1">
      <alignment shrinkToFit="0" wrapText="1"/>
    </xf>
    <xf borderId="0" fillId="0" fontId="3" numFmtId="49" xfId="0" applyAlignment="1" applyFont="1" applyNumberFormat="1">
      <alignment readingOrder="0" shrinkToFit="0" vertical="bottom" wrapText="0"/>
    </xf>
    <xf borderId="0" fillId="0" fontId="3" numFmtId="0" xfId="0" applyAlignment="1" applyFont="1">
      <alignment readingOrder="0" shrinkToFit="0" vertical="bottom" wrapText="0"/>
    </xf>
    <xf quotePrefix="1" borderId="0" fillId="0" fontId="3" numFmtId="49" xfId="0" applyAlignment="1" applyFont="1" applyNumberFormat="1">
      <alignment horizontal="left" readingOrder="0" shrinkToFit="0" vertical="bottom" wrapText="0"/>
    </xf>
    <xf borderId="0" fillId="0" fontId="3" numFmtId="49" xfId="0" applyAlignment="1" applyFont="1" applyNumberFormat="1">
      <alignment horizontal="left" readingOrder="0" shrinkToFit="0" vertical="bottom" wrapText="0"/>
    </xf>
    <xf quotePrefix="1" borderId="0" fillId="0" fontId="11" numFmtId="0" xfId="0" applyAlignment="1" applyFont="1">
      <alignment vertical="bottom"/>
    </xf>
    <xf borderId="0" fillId="2" fontId="11" numFmtId="0" xfId="0" applyAlignment="1" applyFont="1">
      <alignment horizontal="right" readingOrder="0" shrinkToFit="0" wrapText="0"/>
    </xf>
    <xf borderId="0" fillId="0" fontId="11" numFmtId="0" xfId="0" applyAlignment="1" applyFont="1">
      <alignment vertical="bottom"/>
    </xf>
    <xf borderId="0" fillId="0" fontId="11" numFmtId="0" xfId="0" applyAlignment="1" applyFont="1">
      <alignment horizontal="right" readingOrder="0" shrinkToFit="0" wrapText="0"/>
    </xf>
    <xf borderId="3" fillId="0" fontId="11" numFmtId="0" xfId="0" applyAlignment="1" applyBorder="1" applyFont="1">
      <alignment horizontal="right" readingOrder="0" shrinkToFit="0" wrapText="0"/>
    </xf>
    <xf borderId="0" fillId="0" fontId="3" numFmtId="49" xfId="0" applyAlignment="1" applyFont="1" applyNumberFormat="1">
      <alignment horizontal="right" readingOrder="0" shrinkToFit="0" vertical="bottom" wrapText="0"/>
    </xf>
    <xf borderId="0" fillId="0" fontId="1" numFmtId="49" xfId="0" applyFont="1" applyNumberFormat="1"/>
    <xf borderId="0" fillId="0" fontId="4" numFmtId="49" xfId="0" applyAlignment="1" applyFont="1" applyNumberFormat="1">
      <alignment readingOrder="0" shrinkToFit="0" vertical="bottom" wrapText="0"/>
    </xf>
    <xf borderId="0" fillId="0" fontId="4" numFmtId="0" xfId="0" applyAlignment="1" applyFont="1">
      <alignment horizontal="right" readingOrder="0" shrinkToFit="0" vertical="bottom" wrapText="0"/>
    </xf>
    <xf borderId="0" fillId="0" fontId="4" numFmtId="49" xfId="0" applyAlignment="1" applyFont="1" applyNumberFormat="1">
      <alignment horizontal="right" readingOrder="0" shrinkToFit="0" vertical="bottom" wrapText="0"/>
    </xf>
    <xf borderId="0" fillId="0" fontId="3" numFmtId="0" xfId="0" applyAlignment="1" applyFont="1">
      <alignment horizontal="left" readingOrder="0" shrinkToFit="0" vertical="bottom" wrapText="0"/>
    </xf>
    <xf borderId="0" fillId="0" fontId="12" numFmtId="49" xfId="0" applyAlignment="1" applyFont="1" applyNumberFormat="1">
      <alignment readingOrder="0" shrinkToFit="0" vertical="bottom" wrapText="0"/>
    </xf>
    <xf borderId="0" fillId="0" fontId="12" numFmtId="0" xfId="0" applyAlignment="1" applyFont="1">
      <alignment readingOrder="0" shrinkToFit="0" vertical="bottom" wrapText="0"/>
    </xf>
    <xf borderId="0" fillId="0" fontId="12" numFmtId="0" xfId="0" applyAlignment="1" applyFont="1">
      <alignment horizontal="right" readingOrder="0" shrinkToFit="0" vertical="bottom" wrapText="0"/>
    </xf>
    <xf borderId="0" fillId="0" fontId="12" numFmtId="165" xfId="0" applyAlignment="1" applyFont="1" applyNumberFormat="1">
      <alignment horizontal="right" readingOrder="0" shrinkToFit="0" vertical="bottom" wrapText="0"/>
    </xf>
    <xf quotePrefix="1" borderId="0" fillId="0" fontId="1" numFmtId="0" xfId="0" applyAlignment="1" applyFont="1">
      <alignment horizontal="left" readingOrder="0"/>
    </xf>
    <xf borderId="0" fillId="0" fontId="1" numFmtId="0" xfId="0" applyAlignment="1" applyFont="1">
      <alignment horizontal="left" readingOrder="0"/>
    </xf>
    <xf quotePrefix="1" borderId="0" fillId="0" fontId="11" numFmtId="0" xfId="0" applyAlignment="1" applyFont="1">
      <alignment horizontal="left" vertical="bottom"/>
    </xf>
    <xf borderId="0" fillId="0" fontId="11" numFmtId="0" xfId="0" applyAlignment="1" applyFont="1">
      <alignment horizontal="left" vertical="bottom"/>
    </xf>
    <xf borderId="0" fillId="2" fontId="13" numFmtId="0" xfId="0" applyAlignment="1" applyFont="1">
      <alignment horizontal="right" readingOrder="0" shrinkToFit="0" vertical="bottom" wrapText="0"/>
    </xf>
    <xf borderId="0" fillId="2" fontId="14" numFmtId="0" xfId="0" applyAlignment="1" applyFont="1">
      <alignment horizontal="right" readingOrder="0" shrinkToFit="0" vertical="bottom" wrapText="0"/>
    </xf>
    <xf borderId="3" fillId="2" fontId="14" numFmtId="0" xfId="0" applyAlignment="1" applyBorder="1" applyFont="1">
      <alignment horizontal="right" readingOrder="0" shrinkToFit="0" vertical="bottom" wrapText="0"/>
    </xf>
    <xf quotePrefix="1" borderId="0" fillId="0" fontId="3" numFmtId="0" xfId="0" applyAlignment="1" applyFont="1">
      <alignment horizontal="left" readingOrder="0" shrinkToFit="0" vertical="bottom" wrapText="0"/>
    </xf>
    <xf borderId="0" fillId="0" fontId="4" numFmtId="0" xfId="0" applyAlignment="1" applyFont="1">
      <alignment horizontal="left" readingOrder="0" shrinkToFit="0" vertical="bottom" wrapText="0"/>
    </xf>
    <xf borderId="0" fillId="0" fontId="4" numFmtId="166" xfId="0" applyAlignment="1" applyFont="1" applyNumberFormat="1">
      <alignment horizontal="left" readingOrder="0" shrinkToFit="0" vertical="bottom" wrapText="0"/>
    </xf>
    <xf borderId="0" fillId="0" fontId="15" numFmtId="49" xfId="0" applyAlignment="1" applyFont="1" applyNumberFormat="1">
      <alignment readingOrder="0" shrinkToFit="0" vertical="bottom" wrapText="0"/>
    </xf>
    <xf borderId="0" fillId="0" fontId="15" numFmtId="0" xfId="0" applyAlignment="1" applyFont="1">
      <alignment readingOrder="0" shrinkToFit="0" vertical="bottom" wrapText="0"/>
    </xf>
    <xf borderId="0" fillId="0" fontId="1" numFmtId="0" xfId="0" applyAlignment="1" applyFont="1">
      <alignment horizontal="left"/>
    </xf>
    <xf quotePrefix="1" borderId="0" fillId="0" fontId="16" numFmtId="0" xfId="0" applyAlignment="1" applyFont="1">
      <alignment vertical="bottom"/>
    </xf>
    <xf borderId="0" fillId="0" fontId="16" numFmtId="0" xfId="0" applyAlignment="1" applyFont="1">
      <alignment vertical="bottom"/>
    </xf>
    <xf borderId="0" fillId="0" fontId="16" numFmtId="0" xfId="0" applyAlignment="1" applyFont="1">
      <alignment horizontal="right" vertical="bottom"/>
    </xf>
    <xf borderId="0" fillId="0" fontId="11" numFmtId="0" xfId="0" applyAlignment="1" applyFont="1">
      <alignment vertical="bottom"/>
    </xf>
    <xf borderId="0" fillId="0" fontId="11" numFmtId="0" xfId="0" applyAlignment="1" applyFont="1">
      <alignment horizontal="right" vertical="bottom"/>
    </xf>
    <xf borderId="4" fillId="2" fontId="17" numFmtId="0" xfId="0" applyAlignment="1" applyBorder="1" applyFill="1" applyFont="1">
      <alignment vertical="bottom"/>
    </xf>
    <xf borderId="0" fillId="2" fontId="1" numFmtId="165" xfId="0" applyAlignment="1" applyFont="1" applyNumberFormat="1">
      <alignment horizontal="left" readingOrder="0"/>
    </xf>
    <xf borderId="0" fillId="0" fontId="1" numFmtId="165" xfId="0" applyAlignment="1" applyFont="1" applyNumberFormat="1">
      <alignment horizontal="left" readingOrder="0"/>
    </xf>
    <xf borderId="0" fillId="2" fontId="1" numFmtId="165" xfId="0" applyAlignment="1" applyFont="1" applyNumberFormat="1">
      <alignment horizontal="left"/>
    </xf>
    <xf borderId="0" fillId="0" fontId="1" numFmtId="165" xfId="0" applyAlignment="1" applyFont="1" applyNumberFormat="1">
      <alignment horizontal="left"/>
    </xf>
    <xf borderId="0" fillId="0" fontId="18" numFmtId="0" xfId="0" applyAlignment="1" applyFont="1">
      <alignment horizontal="left" readingOrder="0" shrinkToFit="0" vertical="bottom" wrapText="0"/>
    </xf>
    <xf borderId="0" fillId="0" fontId="19" numFmtId="0" xfId="0" applyAlignment="1" applyFont="1">
      <alignment horizontal="left" readingOrder="0" shrinkToFit="0" vertical="bottom" wrapText="0"/>
    </xf>
    <xf borderId="0" fillId="0" fontId="13" numFmtId="0" xfId="0" applyAlignment="1" applyFont="1">
      <alignment horizontal="left" readingOrder="0" shrinkToFit="0" wrapText="0"/>
    </xf>
    <xf borderId="0" fillId="0" fontId="14" numFmtId="0" xfId="0" applyAlignment="1" applyFont="1">
      <alignment horizontal="left" readingOrder="0" shrinkToFit="0" wrapText="0"/>
    </xf>
    <xf borderId="0" fillId="0" fontId="20" numFmtId="0" xfId="0" applyAlignment="1" applyFont="1">
      <alignment horizontal="left" readingOrder="0" shrinkToFit="0" wrapText="0"/>
    </xf>
    <xf borderId="0" fillId="0" fontId="21" numFmtId="0" xfId="0" applyAlignment="1" applyFont="1">
      <alignment horizontal="left" readingOrder="0" shrinkToFit="0" wrapText="0"/>
    </xf>
    <xf borderId="5" fillId="0" fontId="11" numFmtId="0" xfId="0" applyAlignment="1" applyBorder="1" applyFont="1">
      <alignment horizontal="left" readingOrder="0" shrinkToFit="0" vertical="bottom" wrapText="0"/>
    </xf>
    <xf borderId="6" fillId="0" fontId="11" numFmtId="0" xfId="0" applyAlignment="1" applyBorder="1" applyFont="1">
      <alignment horizontal="left" readingOrder="0" shrinkToFit="0" vertical="bottom" wrapText="0"/>
    </xf>
    <xf borderId="0" fillId="0" fontId="11" numFmtId="0" xfId="0" applyAlignment="1" applyFont="1">
      <alignment horizontal="right" readingOrder="0" shrinkToFit="0" vertical="bottom" wrapText="0"/>
    </xf>
    <xf borderId="0" fillId="0" fontId="22" numFmtId="0" xfId="0" applyAlignment="1" applyFont="1">
      <alignment horizontal="center" readingOrder="0"/>
    </xf>
    <xf borderId="0" fillId="0" fontId="23" numFmtId="0" xfId="0" applyAlignment="1" applyFont="1">
      <alignment readingOrder="0" shrinkToFit="0" vertical="bottom" wrapText="0"/>
    </xf>
    <xf borderId="0" fillId="0" fontId="24" numFmtId="4" xfId="0" applyAlignment="1" applyFont="1" applyNumberFormat="1">
      <alignment readingOrder="0"/>
    </xf>
    <xf borderId="0" fillId="2" fontId="24" numFmtId="4" xfId="0" applyAlignment="1" applyFont="1" applyNumberFormat="1">
      <alignment horizontal="right" readingOrder="0"/>
    </xf>
    <xf borderId="0" fillId="0" fontId="19" numFmtId="4" xfId="0" applyAlignment="1" applyFont="1" applyNumberFormat="1">
      <alignment horizontal="right" readingOrder="0" vertical="bottom"/>
    </xf>
    <xf borderId="0" fillId="0" fontId="4" numFmtId="4" xfId="0" applyAlignment="1" applyFont="1" applyNumberFormat="1">
      <alignment horizontal="right" readingOrder="0" shrinkToFit="0" vertical="bottom" wrapText="0"/>
    </xf>
    <xf borderId="0" fillId="2" fontId="19" numFmtId="0" xfId="0" applyAlignment="1" applyFont="1">
      <alignment horizontal="right" readingOrder="0"/>
    </xf>
    <xf borderId="5" fillId="0" fontId="17" numFmtId="0" xfId="0" applyAlignment="1" applyBorder="1" applyFont="1">
      <alignment horizontal="left" readingOrder="0" vertical="top"/>
    </xf>
    <xf borderId="6" fillId="0" fontId="17" numFmtId="0" xfId="0" applyAlignment="1" applyBorder="1" applyFont="1">
      <alignment horizontal="left" readingOrder="0" vertical="top"/>
    </xf>
    <xf borderId="7" fillId="0" fontId="25" numFmtId="0" xfId="0" applyAlignment="1" applyBorder="1" applyFont="1">
      <alignment horizontal="left" readingOrder="0" shrinkToFit="0" wrapText="0"/>
    </xf>
    <xf borderId="0" fillId="0" fontId="26" numFmtId="0" xfId="0" applyAlignment="1" applyFont="1">
      <alignment horizontal="left" readingOrder="0" shrinkToFit="0" wrapText="0"/>
    </xf>
    <xf borderId="0" fillId="0" fontId="15" numFmtId="0" xfId="0" applyAlignment="1" applyFont="1">
      <alignment horizontal="center" readingOrder="0" shrinkToFit="0" vertical="bottom" wrapText="0"/>
    </xf>
    <xf borderId="0" fillId="0" fontId="1" numFmtId="0" xfId="0" applyAlignment="1" applyFont="1">
      <alignment horizontal="left"/>
    </xf>
    <xf borderId="0" fillId="0" fontId="4" numFmtId="0" xfId="0" applyAlignment="1" applyFont="1">
      <alignment horizontal="left" shrinkToFit="0" vertical="bottom" wrapText="0"/>
    </xf>
    <xf quotePrefix="1" borderId="0" fillId="0" fontId="3" numFmtId="0" xfId="0" applyAlignment="1" applyFont="1">
      <alignment readingOrder="0" shrinkToFit="0" vertical="bottom" wrapText="0"/>
    </xf>
    <xf borderId="0" fillId="2" fontId="7" numFmtId="0" xfId="0" applyAlignment="1" applyFont="1">
      <alignment readingOrder="0"/>
    </xf>
    <xf borderId="0" fillId="0" fontId="27" numFmtId="0" xfId="0" applyAlignment="1" applyFont="1">
      <alignment horizontal="right" readingOrder="0" shrinkToFit="0" vertical="top" wrapText="0"/>
    </xf>
    <xf borderId="8" fillId="0" fontId="27" numFmtId="0" xfId="0" applyAlignment="1" applyBorder="1" applyFont="1">
      <alignment horizontal="right" readingOrder="0" shrinkToFit="0" vertical="top" wrapText="0"/>
    </xf>
    <xf borderId="0" fillId="0" fontId="1" numFmtId="0" xfId="0" applyFont="1"/>
    <xf borderId="0" fillId="0" fontId="4" numFmtId="0" xfId="0" applyAlignment="1" applyFont="1">
      <alignment horizontal="right" shrinkToFit="0" vertical="bottom" wrapText="0"/>
    </xf>
    <xf borderId="0" fillId="0" fontId="1" numFmtId="0" xfId="0" applyAlignment="1" applyFont="1">
      <alignment readingOrder="0"/>
    </xf>
    <xf quotePrefix="1" borderId="0" fillId="0" fontId="4" numFmtId="0" xfId="0" applyAlignment="1" applyFont="1">
      <alignment horizontal="left" readingOrder="0" shrinkToFit="0" vertical="bottom" wrapText="0"/>
    </xf>
    <xf borderId="0" fillId="0" fontId="28" numFmtId="0" xfId="0" applyAlignment="1" applyFont="1">
      <alignment horizontal="left" readingOrder="0"/>
    </xf>
    <xf quotePrefix="1" borderId="0" fillId="0" fontId="28" numFmtId="0" xfId="0" applyAlignment="1" applyFont="1">
      <alignment horizontal="left" readingOrder="0"/>
    </xf>
    <xf borderId="8" fillId="0" fontId="21" numFmtId="0" xfId="0" applyAlignment="1" applyBorder="1" applyFont="1">
      <alignment horizontal="right" readingOrder="0" shrinkToFit="0" vertical="top" wrapText="0"/>
    </xf>
    <xf borderId="0" fillId="0" fontId="29" numFmtId="0" xfId="0" applyAlignment="1" applyFont="1">
      <alignment horizontal="left" readingOrder="0" shrinkToFit="0" vertical="bottom" wrapText="0"/>
    </xf>
    <xf borderId="0" fillId="0" fontId="29" numFmtId="49" xfId="0" applyAlignment="1" applyFont="1" applyNumberFormat="1">
      <alignment horizontal="left" readingOrder="0" shrinkToFit="0" vertical="bottom" wrapText="0"/>
    </xf>
    <xf borderId="0" fillId="0" fontId="30" numFmtId="0" xfId="0" applyAlignment="1" applyFont="1">
      <alignment horizontal="left" readingOrder="0" shrinkToFit="0" vertical="bottom" wrapText="0"/>
    </xf>
    <xf quotePrefix="1" borderId="0" fillId="0" fontId="1" numFmtId="49" xfId="0" applyAlignment="1" applyFont="1" applyNumberFormat="1">
      <alignment horizontal="left" readingOrder="0"/>
    </xf>
    <xf borderId="0" fillId="0" fontId="16" numFmtId="0" xfId="0" applyAlignment="1" applyFont="1">
      <alignment horizontal="left" readingOrder="0"/>
    </xf>
    <xf borderId="0" fillId="0" fontId="16" numFmtId="4" xfId="0" applyAlignment="1" applyFont="1" applyNumberFormat="1">
      <alignment horizontal="left" readingOrder="0"/>
    </xf>
    <xf borderId="0" fillId="0" fontId="1" numFmtId="49" xfId="0" applyAlignment="1" applyFont="1" applyNumberFormat="1">
      <alignment horizontal="left" readingOrder="0"/>
    </xf>
    <xf borderId="0" fillId="0" fontId="3" numFmtId="1" xfId="0" applyAlignment="1" applyFont="1" applyNumberFormat="1">
      <alignment horizontal="right" readingOrder="0" shrinkToFit="0" vertical="bottom" wrapText="0"/>
    </xf>
    <xf borderId="0" fillId="0" fontId="0" numFmtId="0" xfId="0" applyAlignment="1" applyFont="1">
      <alignment horizontal="right" readingOrder="0" shrinkToFit="0" wrapText="0"/>
    </xf>
    <xf borderId="0" fillId="0" fontId="1" numFmtId="1" xfId="0" applyAlignment="1" applyFont="1" applyNumberFormat="1">
      <alignment readingOrder="0"/>
    </xf>
    <xf borderId="0" fillId="0" fontId="4" numFmtId="0" xfId="0" applyAlignment="1" applyFont="1">
      <alignment horizontal="right" shrinkToFit="0" vertical="bottom" wrapText="0"/>
    </xf>
    <xf quotePrefix="1" borderId="0" fillId="0" fontId="4" numFmtId="0" xfId="0" applyAlignment="1" applyFont="1">
      <alignment readingOrder="0" shrinkToFit="0" vertical="bottom" wrapText="0"/>
    </xf>
    <xf borderId="0" fillId="0" fontId="13" numFmtId="0" xfId="0" applyAlignment="1" applyFont="1">
      <alignment horizontal="right" readingOrder="0" shrinkToFit="0" vertical="bottom" wrapText="0"/>
    </xf>
    <xf borderId="0" fillId="0" fontId="14" numFmtId="0" xfId="0" applyAlignment="1" applyFont="1">
      <alignment horizontal="right" readingOrder="0" shrinkToFit="0" vertical="bottom" wrapText="0"/>
    </xf>
    <xf borderId="0" fillId="0" fontId="19" numFmtId="0" xfId="0" applyAlignment="1" applyFont="1">
      <alignment horizontal="right" readingOrder="0" shrinkToFit="0" vertical="bottom" wrapText="0"/>
    </xf>
    <xf borderId="0" fillId="0" fontId="31" numFmtId="167" xfId="0" applyAlignment="1" applyFont="1" applyNumberFormat="1">
      <alignment horizontal="right" vertical="bottom"/>
    </xf>
    <xf borderId="0" fillId="0" fontId="11" numFmtId="0" xfId="0" applyAlignment="1" applyFont="1">
      <alignment horizontal="right" shrinkToFit="0" vertical="bottom" wrapText="1"/>
    </xf>
    <xf borderId="0" fillId="0" fontId="31" numFmtId="0" xfId="0" applyAlignment="1" applyFont="1">
      <alignment horizontal="right" vertical="bottom"/>
    </xf>
    <xf borderId="0" fillId="0" fontId="19" numFmtId="0" xfId="0" applyAlignment="1" applyFont="1">
      <alignment readingOrder="0" vertical="bottom"/>
    </xf>
    <xf borderId="0" fillId="0" fontId="19" numFmtId="3" xfId="0" applyAlignment="1" applyFont="1" applyNumberFormat="1">
      <alignment readingOrder="0" vertical="bottom"/>
    </xf>
    <xf borderId="0" fillId="0" fontId="1" numFmtId="168" xfId="0" applyAlignment="1" applyFont="1" applyNumberFormat="1">
      <alignment readingOrder="0"/>
    </xf>
    <xf borderId="0" fillId="0" fontId="4" numFmtId="168" xfId="0" applyAlignment="1" applyFont="1" applyNumberFormat="1">
      <alignment horizontal="right" readingOrder="0" shrinkToFit="0" vertical="bottom" wrapText="0"/>
    </xf>
    <xf borderId="0" fillId="2" fontId="32" numFmtId="0" xfId="0" applyAlignment="1" applyFill="1" applyFont="1">
      <alignment readingOrder="0" shrinkToFit="0" wrapText="0"/>
    </xf>
    <xf borderId="0" fillId="2" fontId="33" numFmtId="0" xfId="0" applyAlignment="1" applyFont="1">
      <alignment readingOrder="0" shrinkToFit="0" wrapText="0"/>
    </xf>
    <xf quotePrefix="1" borderId="0" fillId="0" fontId="3" numFmtId="49" xfId="0" applyAlignment="1" applyFont="1" applyNumberFormat="1">
      <alignment readingOrder="0" shrinkToFit="0" vertical="bottom" wrapText="0"/>
    </xf>
    <xf borderId="0" fillId="0" fontId="0" numFmtId="0" xfId="0" applyAlignment="1" applyFont="1">
      <alignment readingOrder="0" shrinkToFit="0" vertical="bottom" wrapText="0"/>
    </xf>
    <xf borderId="0" fillId="2" fontId="13" numFmtId="4" xfId="0" applyAlignment="1" applyFont="1" applyNumberFormat="1">
      <alignment horizontal="right" readingOrder="0" shrinkToFit="0" wrapText="0"/>
    </xf>
    <xf borderId="0" fillId="0" fontId="20" numFmtId="4" xfId="0" applyAlignment="1" applyFont="1" applyNumberFormat="1">
      <alignment horizontal="right" readingOrder="0" shrinkToFit="0" vertical="bottom" wrapText="0"/>
    </xf>
    <xf borderId="0" fillId="2" fontId="14" numFmtId="4" xfId="0" applyAlignment="1" applyFont="1" applyNumberFormat="1">
      <alignment horizontal="right" readingOrder="0" shrinkToFit="0" wrapText="0"/>
    </xf>
    <xf borderId="0" fillId="0" fontId="21" numFmtId="4" xfId="0" applyAlignment="1" applyFont="1" applyNumberFormat="1">
      <alignment horizontal="right" readingOrder="0" shrinkToFit="0" vertical="bottom" wrapText="0"/>
    </xf>
    <xf borderId="3" fillId="2" fontId="14" numFmtId="4" xfId="0" applyAlignment="1" applyBorder="1" applyFont="1" applyNumberFormat="1">
      <alignment horizontal="right" readingOrder="0" shrinkToFit="0" wrapText="0"/>
    </xf>
    <xf borderId="0" fillId="2" fontId="14" numFmtId="0" xfId="0" applyAlignment="1" applyFont="1">
      <alignment horizontal="right" readingOrder="0" shrinkToFit="0" wrapText="0"/>
    </xf>
    <xf borderId="0" fillId="0" fontId="21" numFmtId="0" xfId="0" applyAlignment="1" applyFont="1">
      <alignment horizontal="right" readingOrder="0" shrinkToFit="0" vertical="bottom" wrapText="0"/>
    </xf>
    <xf borderId="0" fillId="0" fontId="16" numFmtId="0" xfId="0" applyAlignment="1" applyFont="1">
      <alignment readingOrder="0"/>
    </xf>
    <xf borderId="0" fillId="0" fontId="22" numFmtId="0" xfId="0" applyFont="1"/>
    <xf borderId="0" fillId="0" fontId="34" numFmtId="49" xfId="0" applyAlignment="1" applyFont="1" applyNumberFormat="1">
      <alignment horizontal="center" readingOrder="0" shrinkToFit="0" vertical="bottom" wrapText="0"/>
    </xf>
    <xf borderId="0" fillId="0" fontId="34" numFmtId="0" xfId="0" applyAlignment="1" applyFont="1">
      <alignment readingOrder="0" shrinkToFit="0" vertical="bottom" wrapText="0"/>
    </xf>
    <xf quotePrefix="1" borderId="0" fillId="0" fontId="35" numFmtId="49" xfId="0" applyAlignment="1" applyFont="1" applyNumberFormat="1">
      <alignment horizontal="center" readingOrder="0" shrinkToFit="0" vertical="bottom" wrapText="0"/>
    </xf>
    <xf borderId="0" fillId="0" fontId="34" numFmtId="0" xfId="0" applyAlignment="1" applyFont="1">
      <alignment horizontal="right" readingOrder="0" shrinkToFit="0" vertical="bottom" wrapText="0"/>
    </xf>
    <xf quotePrefix="1" borderId="0" fillId="0" fontId="3" numFmtId="0" xfId="0" applyAlignment="1" applyFont="1">
      <alignment horizontal="right" readingOrder="0" shrinkToFit="0" vertical="bottom" wrapText="0"/>
    </xf>
    <xf quotePrefix="1" borderId="0" fillId="0" fontId="36" numFmtId="0" xfId="0" applyAlignment="1" applyFont="1">
      <alignment horizontal="right" readingOrder="0" shrinkToFit="0" vertical="bottom" wrapText="0"/>
    </xf>
    <xf borderId="0" fillId="0" fontId="36" numFmtId="0" xfId="0" applyAlignment="1" applyFont="1">
      <alignment readingOrder="0" shrinkToFit="0" vertical="bottom" wrapText="0"/>
    </xf>
    <xf borderId="0" fillId="0" fontId="37" numFmtId="0" xfId="0" applyAlignment="1" applyFont="1">
      <alignment readingOrder="0" shrinkToFit="0" vertical="bottom" wrapText="0"/>
    </xf>
    <xf quotePrefix="1" borderId="0" fillId="0" fontId="38" numFmtId="0" xfId="0" applyFont="1"/>
    <xf borderId="0" fillId="0" fontId="37" numFmtId="0" xfId="0" applyAlignment="1" applyFont="1">
      <alignment horizontal="right" readingOrder="0" shrinkToFit="0" vertical="bottom" wrapText="0"/>
    </xf>
    <xf borderId="0" fillId="0" fontId="34" numFmtId="0" xfId="0" applyAlignment="1" applyFont="1">
      <alignment horizontal="center" readingOrder="0" shrinkToFit="0" vertical="bottom" wrapText="0"/>
    </xf>
    <xf borderId="0" fillId="0" fontId="38" numFmtId="0" xfId="0" applyFont="1"/>
    <xf borderId="0" fillId="0" fontId="36" numFmtId="0" xfId="0" applyAlignment="1" applyFont="1">
      <alignment horizontal="right" readingOrder="0" shrinkToFit="0" vertical="bottom" wrapText="0"/>
    </xf>
    <xf borderId="0" fillId="0" fontId="19" numFmtId="0" xfId="0" applyAlignment="1" applyFont="1">
      <alignment readingOrder="0" shrinkToFit="0" vertical="bottom" wrapText="0"/>
    </xf>
    <xf borderId="0" fillId="0" fontId="19" numFmtId="49" xfId="0" applyAlignment="1" applyFont="1" applyNumberFormat="1">
      <alignment horizontal="right" readingOrder="0" shrinkToFit="0" vertical="bottom" wrapText="0"/>
    </xf>
    <xf borderId="0" fillId="0" fontId="3" numFmtId="4" xfId="0" applyAlignment="1" applyFont="1" applyNumberFormat="1">
      <alignment horizontal="right" readingOrder="0" shrinkToFit="0" vertical="bottom" wrapText="0"/>
    </xf>
    <xf quotePrefix="1"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19" numFmtId="0" xfId="0" applyAlignment="1" applyFont="1">
      <alignment horizontal="right" readingOrder="0" shrinkToFit="0" vertical="bottom" wrapText="0"/>
    </xf>
    <xf quotePrefix="1" borderId="0" fillId="0" fontId="19" numFmtId="49" xfId="0" applyAlignment="1" applyFont="1" applyNumberFormat="1">
      <alignment horizontal="right" readingOrder="0" shrinkToFit="0" vertical="bottom" wrapText="0"/>
    </xf>
    <xf borderId="0" fillId="0" fontId="3" numFmtId="0" xfId="0" applyAlignment="1" applyFont="1">
      <alignment horizontal="right" readingOrder="0" shrinkToFit="0" vertical="bottom" wrapText="0"/>
    </xf>
    <xf borderId="0" fillId="0" fontId="29" numFmtId="0" xfId="0" applyAlignment="1" applyFont="1">
      <alignment readingOrder="0" shrinkToFit="0" vertical="bottom" wrapText="0"/>
    </xf>
    <xf borderId="0" fillId="0" fontId="39" numFmtId="0" xfId="0" applyAlignment="1" applyFont="1">
      <alignment readingOrder="0" shrinkToFit="0" vertical="bottom" wrapText="0"/>
    </xf>
    <xf borderId="0" fillId="0" fontId="3" numFmtId="49" xfId="0" applyAlignment="1" applyFont="1" applyNumberFormat="1">
      <alignment vertical="bottom"/>
    </xf>
    <xf borderId="0" fillId="0" fontId="3" numFmtId="0" xfId="0" applyAlignment="1" applyFont="1">
      <alignment vertical="bottom"/>
    </xf>
    <xf borderId="0" fillId="0" fontId="0" numFmtId="4" xfId="0" applyAlignment="1" applyFont="1" applyNumberFormat="1">
      <alignment readingOrder="0" shrinkToFit="0" vertical="bottom" wrapText="0"/>
    </xf>
    <xf borderId="0" fillId="0" fontId="1" numFmtId="4" xfId="0" applyAlignment="1" applyFont="1" applyNumberFormat="1">
      <alignment readingOrder="0"/>
    </xf>
    <xf borderId="8" fillId="0" fontId="11" numFmtId="4" xfId="0" applyAlignment="1" applyBorder="1" applyFont="1" applyNumberFormat="1">
      <alignment horizontal="right" readingOrder="0" shrinkToFit="0" vertical="bottom" wrapText="0"/>
    </xf>
    <xf borderId="8" fillId="0" fontId="1" numFmtId="4" xfId="0" applyAlignment="1" applyBorder="1" applyFont="1" applyNumberFormat="1">
      <alignment readingOrder="0"/>
    </xf>
    <xf borderId="8" fillId="0" fontId="1" numFmtId="4" xfId="0" applyBorder="1" applyFont="1" applyNumberFormat="1"/>
    <xf borderId="0" fillId="0" fontId="1" numFmtId="4" xfId="0" applyFont="1" applyNumberFormat="1"/>
    <xf borderId="0" fillId="0" fontId="3" numFmtId="165" xfId="0" applyAlignment="1" applyFont="1" applyNumberFormat="1">
      <alignment readingOrder="0" shrinkToFit="0" vertical="bottom" wrapText="0"/>
    </xf>
    <xf borderId="0" fillId="0" fontId="40" numFmtId="0" xfId="0" applyAlignment="1" applyFont="1">
      <alignment readingOrder="0"/>
    </xf>
    <xf borderId="0" fillId="0" fontId="32" numFmtId="0" xfId="0" applyAlignment="1" applyFont="1">
      <alignment horizontal="right" readingOrder="0" shrinkToFit="0" vertical="bottom" wrapText="0"/>
    </xf>
    <xf borderId="0" fillId="0" fontId="40" numFmtId="0" xfId="0" applyAlignment="1" applyFont="1">
      <alignment horizontal="right" vertical="bottom"/>
    </xf>
    <xf borderId="0" fillId="0" fontId="32" numFmtId="165" xfId="0" applyAlignment="1" applyFont="1" applyNumberFormat="1">
      <alignment horizontal="right" readingOrder="0" shrinkToFit="0" vertical="bottom" wrapText="0"/>
    </xf>
    <xf borderId="0" fillId="0" fontId="13" numFmtId="0" xfId="0" applyAlignment="1" applyFont="1">
      <alignment readingOrder="0" vertical="bottom"/>
    </xf>
    <xf borderId="0" fillId="0" fontId="13" numFmtId="0" xfId="0" applyAlignment="1" applyFont="1">
      <alignment horizontal="right" readingOrder="0"/>
    </xf>
    <xf borderId="0" fillId="0" fontId="14" numFmtId="0" xfId="0" applyAlignment="1" applyFont="1">
      <alignment readingOrder="0" vertical="bottom"/>
    </xf>
    <xf borderId="0" fillId="0" fontId="14" numFmtId="0" xfId="0" applyAlignment="1" applyFont="1">
      <alignment horizontal="right" readingOrder="0"/>
    </xf>
    <xf borderId="0" fillId="0" fontId="14" numFmtId="0" xfId="0" applyAlignment="1" applyFont="1">
      <alignment horizontal="right" readingOrder="0" vertical="bottom"/>
    </xf>
    <xf borderId="0" fillId="0" fontId="1" numFmtId="165" xfId="0" applyFont="1" applyNumberFormat="1"/>
    <xf borderId="0" fillId="0" fontId="41" numFmtId="0" xfId="0" applyAlignment="1" applyFont="1">
      <alignment horizontal="right" readingOrder="0" shrinkToFit="0" vertical="bottom" wrapText="0"/>
    </xf>
    <xf borderId="0" fillId="0" fontId="42" numFmtId="0" xfId="0" applyAlignment="1" applyFont="1">
      <alignment horizontal="right" readingOrder="0" shrinkToFit="0" vertical="bottom" wrapText="0"/>
    </xf>
    <xf borderId="0" fillId="0" fontId="43" numFmtId="0" xfId="0" applyAlignment="1" applyFont="1">
      <alignment readingOrder="0"/>
    </xf>
    <xf borderId="0" fillId="0" fontId="42" numFmtId="10" xfId="0" applyAlignment="1" applyFont="1" applyNumberFormat="1">
      <alignment horizontal="right" readingOrder="0" shrinkToFit="0" vertical="bottom" wrapText="0"/>
    </xf>
    <xf borderId="0" fillId="0" fontId="43" numFmtId="0" xfId="0" applyFont="1"/>
    <xf borderId="0" fillId="0" fontId="3" numFmtId="166" xfId="0" applyAlignment="1" applyFont="1" applyNumberFormat="1">
      <alignment readingOrder="0" shrinkToFit="0" vertical="bottom" wrapText="0"/>
    </xf>
    <xf borderId="0" fillId="0" fontId="3" numFmtId="166" xfId="0" applyAlignment="1" applyFont="1" applyNumberFormat="1">
      <alignment horizontal="right" readingOrder="0" shrinkToFit="0" vertical="bottom" wrapText="0"/>
    </xf>
    <xf borderId="0" fillId="0" fontId="43" numFmtId="0" xfId="0" applyAlignment="1" applyFont="1">
      <alignment horizontal="right" readingOrder="0" shrinkToFit="0" vertical="bottom" wrapText="0"/>
    </xf>
    <xf borderId="0" fillId="0" fontId="3" numFmtId="166" xfId="0" applyAlignment="1" applyFont="1" applyNumberFormat="1">
      <alignment shrinkToFit="0" vertical="bottom" wrapText="0"/>
    </xf>
    <xf borderId="0" fillId="0" fontId="1" numFmtId="169" xfId="0" applyAlignment="1" applyFont="1" applyNumberFormat="1">
      <alignment readingOrder="0"/>
    </xf>
    <xf borderId="0" fillId="0" fontId="39" numFmtId="4" xfId="0" applyAlignment="1" applyFont="1" applyNumberFormat="1">
      <alignment readingOrder="0" shrinkToFit="0" vertical="bottom" wrapText="0"/>
    </xf>
    <xf quotePrefix="1" borderId="0" fillId="0" fontId="3"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32" numFmtId="0" xfId="0" applyAlignment="1" applyFont="1">
      <alignment horizontal="right" readingOrder="0" shrinkToFit="0" wrapText="0"/>
    </xf>
    <xf quotePrefix="1" borderId="0" fillId="0" fontId="1" numFmtId="0" xfId="0" applyAlignment="1" applyFont="1">
      <alignment horizontal="right"/>
    </xf>
    <xf borderId="0" fillId="0" fontId="1" numFmtId="0" xfId="0" applyAlignment="1" applyFont="1">
      <alignment horizontal="right"/>
    </xf>
    <xf borderId="0" fillId="0" fontId="31" numFmtId="0" xfId="0" applyAlignment="1" applyFont="1">
      <alignment vertical="bottom"/>
    </xf>
    <xf quotePrefix="1" borderId="0" fillId="0" fontId="16" numFmtId="0" xfId="0" applyAlignment="1" applyFont="1">
      <alignment vertical="bottom"/>
    </xf>
    <xf borderId="0" fillId="0" fontId="16" numFmtId="0" xfId="0" applyAlignment="1" applyFont="1">
      <alignment vertical="bottom"/>
    </xf>
    <xf borderId="0" fillId="0" fontId="11" numFmtId="0" xfId="0" applyAlignment="1" applyFont="1">
      <alignment horizontal="right" readingOrder="0" vertical="bottom"/>
    </xf>
    <xf borderId="0" fillId="0" fontId="11" numFmtId="0" xfId="0" applyAlignment="1" applyFont="1">
      <alignment horizontal="right" vertical="bottom"/>
    </xf>
    <xf borderId="0" fillId="0" fontId="44" numFmtId="4" xfId="0" applyAlignment="1" applyFont="1" applyNumberFormat="1">
      <alignment readingOrder="0"/>
    </xf>
    <xf borderId="0" fillId="0" fontId="1" numFmtId="2" xfId="0" applyAlignment="1" applyFont="1" applyNumberFormat="1">
      <alignment readingOrder="0"/>
    </xf>
    <xf borderId="0" fillId="0" fontId="4" numFmtId="2" xfId="0" applyAlignment="1" applyFont="1" applyNumberFormat="1">
      <alignment horizontal="right" readingOrder="0" shrinkToFit="0" vertical="bottom" wrapText="0"/>
    </xf>
    <xf borderId="0" fillId="0" fontId="24" numFmtId="2" xfId="0" applyAlignment="1" applyFont="1" applyNumberFormat="1">
      <alignment readingOrder="0"/>
    </xf>
    <xf borderId="0" fillId="0" fontId="1" numFmtId="2" xfId="0" applyFont="1" applyNumberFormat="1"/>
    <xf borderId="0" fillId="2" fontId="4" numFmtId="2" xfId="0" applyAlignment="1" applyFont="1" applyNumberFormat="1">
      <alignment readingOrder="0" shrinkToFit="0" wrapText="0"/>
    </xf>
    <xf borderId="0" fillId="0" fontId="29" numFmtId="49" xfId="0" applyAlignment="1" applyFont="1" applyNumberFormat="1">
      <alignment readingOrder="0" shrinkToFit="0" vertical="bottom" wrapText="0"/>
    </xf>
    <xf borderId="0" fillId="0" fontId="4" numFmtId="166" xfId="0" applyAlignment="1" applyFont="1" applyNumberFormat="1">
      <alignment horizontal="right" readingOrder="0" shrinkToFit="0" vertical="bottom" wrapText="0"/>
    </xf>
    <xf quotePrefix="1" borderId="0" fillId="0" fontId="1" numFmtId="49" xfId="0" applyFont="1" applyNumberFormat="1"/>
    <xf borderId="0" fillId="4" fontId="45" numFmtId="0" xfId="0" applyFill="1" applyFont="1"/>
    <xf borderId="0" fillId="0" fontId="4" numFmtId="0" xfId="0" applyAlignment="1" applyFont="1">
      <alignment shrinkToFit="0" vertical="bottom" wrapText="0"/>
    </xf>
    <xf borderId="0" fillId="0" fontId="4" numFmtId="0" xfId="0" applyAlignment="1" applyFont="1">
      <alignment shrinkToFit="0" vertical="bottom" wrapText="0"/>
    </xf>
    <xf borderId="0" fillId="0" fontId="22"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3" Type="http://schemas.openxmlformats.org/officeDocument/2006/relationships/worksheet" Target="worksheets/sheet60.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inegi.org.mx/programas/envipe/2019/" TargetMode="External"/><Relationship Id="rId42" Type="http://schemas.openxmlformats.org/officeDocument/2006/relationships/hyperlink" Target="https://www.inegi.org.mx/programas/enadis/2022/" TargetMode="External"/><Relationship Id="rId41" Type="http://schemas.openxmlformats.org/officeDocument/2006/relationships/hyperlink" Target="https://www.cndh.org.mx/sites/all/doc/programas/mujer/7_Indicadores/nac/B_3.pdf" TargetMode="External"/><Relationship Id="rId44" Type="http://schemas.openxmlformats.org/officeDocument/2006/relationships/hyperlink" Target="https://www.inegi.org.mx/programas/enigh/nc/2020/" TargetMode="External"/><Relationship Id="rId43" Type="http://schemas.openxmlformats.org/officeDocument/2006/relationships/hyperlink" Target="https://docs.google.com/spreadsheets/d/1_QsljG8WcIQFknr--fOxEmiFfg9tiVmgWeaTf7zxbRc/edit?usp=sharing" TargetMode="External"/><Relationship Id="rId46" Type="http://schemas.openxmlformats.org/officeDocument/2006/relationships/hyperlink" Target="https://www.planeacion.sep.gob.mx/indicadorespronosticos.aspx" TargetMode="External"/><Relationship Id="rId45" Type="http://schemas.openxmlformats.org/officeDocument/2006/relationships/hyperlink" Target="https://www.inegi.org.mx/programas/enigh/nc/2020/" TargetMode="External"/><Relationship Id="rId1" Type="http://schemas.openxmlformats.org/officeDocument/2006/relationships/comments" Target="../comments1.xml"/><Relationship Id="rId2" Type="http://schemas.openxmlformats.org/officeDocument/2006/relationships/hyperlink" Target="https://www.coneval.org.mx/Medicion/MP/Paginas/AE_pobreza_2022.aspx" TargetMode="External"/><Relationship Id="rId3" Type="http://schemas.openxmlformats.org/officeDocument/2006/relationships/hyperlink" Target="https://www.inegi.org.mx/sistemas/olap/Proyectos/bd/continuas/mortalidad/MortalidadGeneral.asp" TargetMode="External"/><Relationship Id="rId4" Type="http://schemas.openxmlformats.org/officeDocument/2006/relationships/hyperlink" Target="https://www.inegi.org.mx/sistemas/olap/Proyectos/bd/continuas/mortalidad/MortalidadGeneral.asp" TargetMode="External"/><Relationship Id="rId9" Type="http://schemas.openxmlformats.org/officeDocument/2006/relationships/hyperlink" Target="https://www.visionofhumanity.org/wp-content/uploads/2024/05/MPI-ENG-2024-web-130524.pdf" TargetMode="External"/><Relationship Id="rId48" Type="http://schemas.openxmlformats.org/officeDocument/2006/relationships/hyperlink" Target="https://www.planeacion.sep.gob.mx/principalescifras/" TargetMode="External"/><Relationship Id="rId47" Type="http://schemas.openxmlformats.org/officeDocument/2006/relationships/hyperlink" Target="https://www.planeacion.sep.gob.mx/Doc/estadistica_e_indicadores/principales_cifras/principales_cifras_2018_2019_bolsillo.pdf" TargetMode="External"/><Relationship Id="rId49" Type="http://schemas.openxmlformats.org/officeDocument/2006/relationships/hyperlink" Target="https://www.planeacion.sep.gob.mx/Doc/estadistica_e_indicadores/principales_cifras/principales_cifras_2019_2020_bolsillo.pdf" TargetMode="External"/><Relationship Id="rId5" Type="http://schemas.openxmlformats.org/officeDocument/2006/relationships/hyperlink" Target="https://www.inegi.org.mx/sistemas/olap/Proyectos/bd/continuas/mortalidad/MortalidadGeneral.asp" TargetMode="External"/><Relationship Id="rId6" Type="http://schemas.openxmlformats.org/officeDocument/2006/relationships/hyperlink" Target="https://www.inegi.org.mx/programas/enh/2017/" TargetMode="External"/><Relationship Id="rId7" Type="http://schemas.openxmlformats.org/officeDocument/2006/relationships/hyperlink" Target="https://www.inegi.org.mx/contenidos/saladeprensa/boletines/2020/EstSociodemo/Defcioneshomicidio2019.pdf" TargetMode="External"/><Relationship Id="rId8" Type="http://schemas.openxmlformats.org/officeDocument/2006/relationships/hyperlink" Target="https://www.inegi.org.mx/sistemas/olap/Proyectos/bd/continuas/mortalidad/MortalidadGeneral.asp" TargetMode="External"/><Relationship Id="rId31" Type="http://schemas.openxmlformats.org/officeDocument/2006/relationships/hyperlink" Target="https://computos2018.ine.mx/" TargetMode="External"/><Relationship Id="rId30" Type="http://schemas.openxmlformats.org/officeDocument/2006/relationships/hyperlink" Target="https://www.inegi.org.mx/programas/enh/2017/" TargetMode="External"/><Relationship Id="rId33" Type="http://schemas.openxmlformats.org/officeDocument/2006/relationships/hyperlink" Target="https://micrositios.inai.org.mx/gobiernoabierto/?page_id=5765" TargetMode="External"/><Relationship Id="rId32" Type="http://schemas.openxmlformats.org/officeDocument/2006/relationships/hyperlink" Target="https://www.inegi.org.mx/programas/encig/2019/default.html" TargetMode="External"/><Relationship Id="rId35" Type="http://schemas.openxmlformats.org/officeDocument/2006/relationships/hyperlink" Target="https://www.inegi.org.mx/programas/enoe/15ymas/" TargetMode="External"/><Relationship Id="rId34" Type="http://schemas.openxmlformats.org/officeDocument/2006/relationships/hyperlink" Target="https://www.inegi.org.mx/programas/encig/2019/default.html" TargetMode="External"/><Relationship Id="rId37" Type="http://schemas.openxmlformats.org/officeDocument/2006/relationships/hyperlink" Target="https://www.inegi.org.mx/programas/encig/2023/" TargetMode="External"/><Relationship Id="rId36" Type="http://schemas.openxmlformats.org/officeDocument/2006/relationships/hyperlink" Target="https://www.inegi.org.mx/app/tabulados/interactivos/?pxq=Natalidad_Natalidad_02_4e506333-fc26-4f8b-af82-575643de5fe2&amp;idrt=126&amp;opc=t" TargetMode="External"/><Relationship Id="rId39" Type="http://schemas.openxmlformats.org/officeDocument/2006/relationships/hyperlink" Target="https://www.inegi.org.mx/programas/enut/2019/" TargetMode="External"/><Relationship Id="rId38" Type="http://schemas.openxmlformats.org/officeDocument/2006/relationships/hyperlink" Target="https://mexicocomovamos.mx/semaforos-estatales/indicador/informalidad/" TargetMode="External"/><Relationship Id="rId20" Type="http://schemas.openxmlformats.org/officeDocument/2006/relationships/hyperlink" Target="https://www.inegi.org.mx/app/tabulados/interactivos/?pxq=Mortalidad_Mortalidad_09_61312f04-e039-4659-8095-0ce2cd284415https://www.inegi.org.mx/app/tabulados/interactivos/?pxq=Mortalidad_Mortalidad_09_61312f04-e039-4659-8095-0ce2cd284415" TargetMode="External"/><Relationship Id="rId22" Type="http://schemas.openxmlformats.org/officeDocument/2006/relationships/hyperlink" Target="https://www.inegi.org.mx/temas/mortalidad/" TargetMode="External"/><Relationship Id="rId21" Type="http://schemas.openxmlformats.org/officeDocument/2006/relationships/hyperlink" Target="https://www.inegi.org.mx/temas/salud/" TargetMode="External"/><Relationship Id="rId24" Type="http://schemas.openxmlformats.org/officeDocument/2006/relationships/hyperlink" Target="https://imco.org.mx/sistema-de-indicadores-para-monitorear-los-avances-de-la-estrategia-nacional-para-la-prevencion-y-el-control-del-sobrepeso-la-obesidad-y-la-diabetes/" TargetMode="External"/><Relationship Id="rId23" Type="http://schemas.openxmlformats.org/officeDocument/2006/relationships/hyperlink" Target="https://www.inegi.org.mx/temas/mortalidad/" TargetMode="External"/><Relationship Id="rId26" Type="http://schemas.openxmlformats.org/officeDocument/2006/relationships/hyperlink" Target="https://www.inegi.org.mx/programas/enh/2017/" TargetMode="External"/><Relationship Id="rId25" Type="http://schemas.openxmlformats.org/officeDocument/2006/relationships/hyperlink" Target="http://sina.conagua.gob.mx/sina/tema.php?tema=gradoPresion&amp;ver=mapa" TargetMode="External"/><Relationship Id="rId28" Type="http://schemas.openxmlformats.org/officeDocument/2006/relationships/hyperlink" Target="https://www.inegi.org.mx/programas/enh/2017/" TargetMode="External"/><Relationship Id="rId27" Type="http://schemas.openxmlformats.org/officeDocument/2006/relationships/hyperlink" Target="https://www.inegi.org.mx/programas/encig/2019/default.html" TargetMode="External"/><Relationship Id="rId29" Type="http://schemas.openxmlformats.org/officeDocument/2006/relationships/hyperlink" Target="https://www.gob.mx/conagua/documentos/situacion-del-subsector-agua-potable-drenaje-y-saneamiento" TargetMode="External"/><Relationship Id="rId51" Type="http://schemas.openxmlformats.org/officeDocument/2006/relationships/hyperlink" Target="https://www.planeacion.sep.gob.mx/principalescifras/" TargetMode="External"/><Relationship Id="rId50" Type="http://schemas.openxmlformats.org/officeDocument/2006/relationships/hyperlink" Target="https://www.inegi.org.mx/app/tabulados/interactivos/?px=Educacion_05&amp;bd=Educacion" TargetMode="External"/><Relationship Id="rId53" Type="http://schemas.openxmlformats.org/officeDocument/2006/relationships/hyperlink" Target="https://bit.ly/2GQpAap" TargetMode="External"/><Relationship Id="rId52" Type="http://schemas.openxmlformats.org/officeDocument/2006/relationships/hyperlink" Target="https://www.planeacion.sep.gob.mx/principalescifras/" TargetMode="External"/><Relationship Id="rId11" Type="http://schemas.openxmlformats.org/officeDocument/2006/relationships/hyperlink" Target="https://www.inegi.org.mx/programas/envipe/2023/" TargetMode="External"/><Relationship Id="rId55" Type="http://schemas.openxmlformats.org/officeDocument/2006/relationships/vmlDrawing" Target="../drawings/vmlDrawing1.vml"/><Relationship Id="rId10" Type="http://schemas.openxmlformats.org/officeDocument/2006/relationships/hyperlink" Target="https://www.visionofhumanity.org/wp-content/uploads/2024/05/MPI-ENG-2024-web-130524.pdf" TargetMode="External"/><Relationship Id="rId54" Type="http://schemas.openxmlformats.org/officeDocument/2006/relationships/drawing" Target="../drawings/drawing2.xml"/><Relationship Id="rId13" Type="http://schemas.openxmlformats.org/officeDocument/2006/relationships/hyperlink" Target="https://www.planeacion.sep.gob.mx/Doc/estadistica_e_indicadores/principales_cifras/principales_cifras_2019_2020_bolsillo.pdf" TargetMode="External"/><Relationship Id="rId12" Type="http://schemas.openxmlformats.org/officeDocument/2006/relationships/hyperlink" Target="https://www.planeacion.sep.gob.mx/principalescifras/" TargetMode="External"/><Relationship Id="rId15" Type="http://schemas.openxmlformats.org/officeDocument/2006/relationships/hyperlink" Target="https://www.planeacion.sep.gob.mx/principalescifras/" TargetMode="External"/><Relationship Id="rId14" Type="http://schemas.openxmlformats.org/officeDocument/2006/relationships/hyperlink" Target="https://www.planeacion.sep.gob.mx/indicadorespronosticos.aspx" TargetMode="External"/><Relationship Id="rId17" Type="http://schemas.openxmlformats.org/officeDocument/2006/relationships/hyperlink" Target="https://www.inegi.org.mx/programas/dutih/2022/" TargetMode="External"/><Relationship Id="rId16" Type="http://schemas.openxmlformats.org/officeDocument/2006/relationships/hyperlink" Target="https://www.inegi.org.mx/programas/dutih/2022/" TargetMode="External"/><Relationship Id="rId19" Type="http://schemas.openxmlformats.org/officeDocument/2006/relationships/hyperlink" Target="https://articulo19.org/disonancia/" TargetMode="External"/><Relationship Id="rId18" Type="http://schemas.openxmlformats.org/officeDocument/2006/relationships/hyperlink" Target="https://www.inegi.org.mx/programas/dutih/202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2010.0</v>
      </c>
      <c r="B2" s="2" t="s">
        <v>3</v>
      </c>
      <c r="C2" s="1">
        <v>1.13904391E8</v>
      </c>
    </row>
    <row r="3">
      <c r="A3" s="1">
        <v>2010.0</v>
      </c>
      <c r="B3" s="2" t="s">
        <v>4</v>
      </c>
      <c r="C3" s="1">
        <v>1197125.0</v>
      </c>
    </row>
    <row r="4">
      <c r="A4" s="1">
        <v>2010.0</v>
      </c>
      <c r="B4" s="2" t="s">
        <v>5</v>
      </c>
      <c r="C4" s="1">
        <v>3167919.0</v>
      </c>
    </row>
    <row r="5">
      <c r="A5" s="1">
        <v>2010.0</v>
      </c>
      <c r="B5" s="2" t="s">
        <v>6</v>
      </c>
      <c r="C5" s="1">
        <v>635378.0</v>
      </c>
    </row>
    <row r="6">
      <c r="A6" s="1">
        <v>2010.0</v>
      </c>
      <c r="B6" s="2" t="s">
        <v>7</v>
      </c>
      <c r="C6" s="1">
        <v>832397.0</v>
      </c>
    </row>
    <row r="7">
      <c r="A7" s="1">
        <v>2010.0</v>
      </c>
      <c r="B7" s="2" t="s">
        <v>8</v>
      </c>
      <c r="C7" s="1">
        <v>2779270.0</v>
      </c>
    </row>
    <row r="8">
      <c r="A8" s="1">
        <v>2010.0</v>
      </c>
      <c r="B8" s="2" t="s">
        <v>9</v>
      </c>
      <c r="C8" s="1">
        <v>654260.0</v>
      </c>
    </row>
    <row r="9">
      <c r="A9" s="1">
        <v>2010.0</v>
      </c>
      <c r="B9" s="2" t="s">
        <v>10</v>
      </c>
      <c r="C9" s="1">
        <v>4889053.0</v>
      </c>
    </row>
    <row r="10">
      <c r="A10" s="1">
        <v>2010.0</v>
      </c>
      <c r="B10" s="2" t="s">
        <v>11</v>
      </c>
      <c r="C10" s="1">
        <v>3445764.0</v>
      </c>
    </row>
    <row r="11">
      <c r="A11" s="1">
        <v>2010.0</v>
      </c>
      <c r="B11" s="2" t="s">
        <v>12</v>
      </c>
      <c r="C11" s="1">
        <v>9031008.0</v>
      </c>
    </row>
    <row r="12">
      <c r="A12" s="1">
        <v>2010.0</v>
      </c>
      <c r="B12" s="2" t="s">
        <v>13</v>
      </c>
      <c r="C12" s="1">
        <v>1661813.0</v>
      </c>
    </row>
    <row r="13">
      <c r="A13" s="1">
        <v>2010.0</v>
      </c>
      <c r="B13" s="2" t="s">
        <v>14</v>
      </c>
      <c r="C13" s="1">
        <v>5543288.0</v>
      </c>
    </row>
    <row r="14">
      <c r="A14" s="1">
        <v>2010.0</v>
      </c>
      <c r="B14" s="2" t="s">
        <v>15</v>
      </c>
      <c r="C14" s="1">
        <v>3450429.0</v>
      </c>
    </row>
    <row r="15">
      <c r="A15" s="1">
        <v>2010.0</v>
      </c>
      <c r="B15" s="2" t="s">
        <v>16</v>
      </c>
      <c r="C15" s="1">
        <v>2689142.0</v>
      </c>
    </row>
    <row r="16">
      <c r="A16" s="1">
        <v>2010.0</v>
      </c>
      <c r="B16" s="2" t="s">
        <v>17</v>
      </c>
      <c r="C16" s="1">
        <v>7458160.0</v>
      </c>
    </row>
    <row r="17">
      <c r="A17" s="1">
        <v>2010.0</v>
      </c>
      <c r="B17" s="2" t="s">
        <v>18</v>
      </c>
      <c r="C17" s="1">
        <v>1.5419267E7</v>
      </c>
    </row>
    <row r="18">
      <c r="A18" s="1">
        <v>2010.0</v>
      </c>
      <c r="B18" s="2" t="s">
        <v>19</v>
      </c>
      <c r="C18" s="1">
        <v>4416853.0</v>
      </c>
    </row>
    <row r="19">
      <c r="A19" s="1">
        <v>2010.0</v>
      </c>
      <c r="B19" s="2" t="s">
        <v>20</v>
      </c>
      <c r="C19" s="1">
        <v>1795513.0</v>
      </c>
    </row>
    <row r="20">
      <c r="A20" s="1">
        <v>2010.0</v>
      </c>
      <c r="B20" s="2" t="s">
        <v>21</v>
      </c>
      <c r="C20" s="1">
        <v>1093135.0</v>
      </c>
    </row>
    <row r="21">
      <c r="A21" s="1">
        <v>2010.0</v>
      </c>
      <c r="B21" s="2" t="s">
        <v>22</v>
      </c>
      <c r="C21" s="1">
        <v>4704828.0</v>
      </c>
    </row>
    <row r="22">
      <c r="A22" s="1">
        <v>2010.0</v>
      </c>
      <c r="B22" s="2" t="s">
        <v>23</v>
      </c>
      <c r="C22" s="1">
        <v>3869882.0</v>
      </c>
    </row>
    <row r="23">
      <c r="A23" s="1">
        <v>2010.0</v>
      </c>
      <c r="B23" s="2" t="s">
        <v>24</v>
      </c>
      <c r="C23" s="1">
        <v>5895676.0</v>
      </c>
    </row>
    <row r="24">
      <c r="A24" s="1">
        <v>2010.0</v>
      </c>
      <c r="B24" s="2" t="s">
        <v>25</v>
      </c>
      <c r="C24" s="1">
        <v>1842958.0</v>
      </c>
    </row>
    <row r="25">
      <c r="A25" s="1">
        <v>2010.0</v>
      </c>
      <c r="B25" s="2" t="s">
        <v>26</v>
      </c>
      <c r="C25" s="1">
        <v>1322185.0</v>
      </c>
    </row>
    <row r="26">
      <c r="A26" s="1">
        <v>2010.0</v>
      </c>
      <c r="B26" s="2" t="s">
        <v>27</v>
      </c>
      <c r="C26" s="1">
        <v>2626078.0</v>
      </c>
    </row>
    <row r="27">
      <c r="A27" s="1">
        <v>2010.0</v>
      </c>
      <c r="B27" s="2" t="s">
        <v>28</v>
      </c>
      <c r="C27" s="1">
        <v>2809877.0</v>
      </c>
    </row>
    <row r="28">
      <c r="A28" s="1">
        <v>2010.0</v>
      </c>
      <c r="B28" s="2" t="s">
        <v>29</v>
      </c>
      <c r="C28" s="1">
        <v>2680874.0</v>
      </c>
    </row>
    <row r="29">
      <c r="A29" s="1">
        <v>2010.0</v>
      </c>
      <c r="B29" s="2" t="s">
        <v>30</v>
      </c>
      <c r="C29" s="1">
        <v>2257070.0</v>
      </c>
    </row>
    <row r="30">
      <c r="A30" s="1">
        <v>2010.0</v>
      </c>
      <c r="B30" s="2" t="s">
        <v>31</v>
      </c>
      <c r="C30" s="1">
        <v>3300261.0</v>
      </c>
    </row>
    <row r="31">
      <c r="A31" s="1">
        <v>2010.0</v>
      </c>
      <c r="B31" s="2" t="s">
        <v>32</v>
      </c>
      <c r="C31" s="1">
        <v>1188304.0</v>
      </c>
    </row>
    <row r="32">
      <c r="A32" s="1">
        <v>2010.0</v>
      </c>
      <c r="B32" s="2" t="s">
        <v>33</v>
      </c>
      <c r="C32" s="1">
        <v>7756210.0</v>
      </c>
    </row>
    <row r="33">
      <c r="A33" s="1">
        <v>2010.0</v>
      </c>
      <c r="B33" s="2" t="s">
        <v>34</v>
      </c>
      <c r="C33" s="1">
        <v>1977806.0</v>
      </c>
    </row>
    <row r="34">
      <c r="A34" s="1">
        <v>2010.0</v>
      </c>
      <c r="B34" s="2" t="s">
        <v>35</v>
      </c>
      <c r="C34" s="1">
        <v>1512608.0</v>
      </c>
    </row>
    <row r="35">
      <c r="A35" s="1">
        <v>2011.0</v>
      </c>
      <c r="B35" s="2" t="s">
        <v>3</v>
      </c>
      <c r="C35" s="1">
        <v>1.15604281E8</v>
      </c>
    </row>
    <row r="36">
      <c r="A36" s="1">
        <v>2011.0</v>
      </c>
      <c r="B36" s="2" t="s">
        <v>4</v>
      </c>
      <c r="C36" s="1">
        <v>1223887.0</v>
      </c>
    </row>
    <row r="37">
      <c r="A37" s="1">
        <v>2011.0</v>
      </c>
      <c r="B37" s="2" t="s">
        <v>5</v>
      </c>
      <c r="C37" s="1">
        <v>3220497.0</v>
      </c>
    </row>
    <row r="38">
      <c r="A38" s="1">
        <v>2011.0</v>
      </c>
      <c r="B38" s="2" t="s">
        <v>6</v>
      </c>
      <c r="C38" s="1">
        <v>656554.0</v>
      </c>
    </row>
    <row r="39">
      <c r="A39" s="1">
        <v>2011.0</v>
      </c>
      <c r="B39" s="2" t="s">
        <v>7</v>
      </c>
      <c r="C39" s="1">
        <v>847028.0</v>
      </c>
    </row>
    <row r="40">
      <c r="A40" s="1">
        <v>2011.0</v>
      </c>
      <c r="B40" s="2" t="s">
        <v>8</v>
      </c>
      <c r="C40" s="1">
        <v>2827121.0</v>
      </c>
    </row>
    <row r="41">
      <c r="A41" s="1">
        <v>2011.0</v>
      </c>
      <c r="B41" s="2" t="s">
        <v>9</v>
      </c>
      <c r="C41" s="1">
        <v>669844.0</v>
      </c>
    </row>
    <row r="42">
      <c r="A42" s="1">
        <v>2011.0</v>
      </c>
      <c r="B42" s="2" t="s">
        <v>10</v>
      </c>
      <c r="C42" s="1">
        <v>4988996.0</v>
      </c>
    </row>
    <row r="43">
      <c r="A43" s="1">
        <v>2011.0</v>
      </c>
      <c r="B43" s="2" t="s">
        <v>11</v>
      </c>
      <c r="C43" s="1">
        <v>3478061.0</v>
      </c>
    </row>
    <row r="44">
      <c r="A44" s="1">
        <v>2011.0</v>
      </c>
      <c r="B44" s="2" t="s">
        <v>12</v>
      </c>
      <c r="C44" s="1">
        <v>9057184.0</v>
      </c>
    </row>
    <row r="45">
      <c r="A45" s="1">
        <v>2011.0</v>
      </c>
      <c r="B45" s="2" t="s">
        <v>13</v>
      </c>
      <c r="C45" s="1">
        <v>1686138.0</v>
      </c>
    </row>
    <row r="46">
      <c r="A46" s="1">
        <v>2011.0</v>
      </c>
      <c r="B46" s="2" t="s">
        <v>14</v>
      </c>
      <c r="C46" s="1">
        <v>5644630.0</v>
      </c>
    </row>
    <row r="47">
      <c r="A47" s="1">
        <v>2011.0</v>
      </c>
      <c r="B47" s="2" t="s">
        <v>15</v>
      </c>
      <c r="C47" s="1">
        <v>3492948.0</v>
      </c>
    </row>
    <row r="48">
      <c r="A48" s="1">
        <v>2011.0</v>
      </c>
      <c r="B48" s="2" t="s">
        <v>16</v>
      </c>
      <c r="C48" s="1">
        <v>2743007.0</v>
      </c>
    </row>
    <row r="49">
      <c r="A49" s="1">
        <v>2011.0</v>
      </c>
      <c r="B49" s="2" t="s">
        <v>17</v>
      </c>
      <c r="C49" s="1">
        <v>7576038.0</v>
      </c>
    </row>
    <row r="50">
      <c r="A50" s="1">
        <v>2011.0</v>
      </c>
      <c r="B50" s="2" t="s">
        <v>18</v>
      </c>
      <c r="C50" s="1">
        <v>1.5640148E7</v>
      </c>
    </row>
    <row r="51">
      <c r="A51" s="1">
        <v>2011.0</v>
      </c>
      <c r="B51" s="2" t="s">
        <v>19</v>
      </c>
      <c r="C51" s="1">
        <v>4480584.0</v>
      </c>
    </row>
    <row r="52">
      <c r="A52" s="1">
        <v>2011.0</v>
      </c>
      <c r="B52" s="2" t="s">
        <v>20</v>
      </c>
      <c r="C52" s="1">
        <v>1826313.0</v>
      </c>
    </row>
    <row r="53">
      <c r="A53" s="1">
        <v>2011.0</v>
      </c>
      <c r="B53" s="2" t="s">
        <v>21</v>
      </c>
      <c r="C53" s="1">
        <v>1115893.0</v>
      </c>
    </row>
    <row r="54">
      <c r="A54" s="1">
        <v>2011.0</v>
      </c>
      <c r="B54" s="2" t="s">
        <v>22</v>
      </c>
      <c r="C54" s="1">
        <v>4802279.0</v>
      </c>
    </row>
    <row r="55">
      <c r="A55" s="1">
        <v>2011.0</v>
      </c>
      <c r="B55" s="2" t="s">
        <v>23</v>
      </c>
      <c r="C55" s="1">
        <v>3914015.0</v>
      </c>
    </row>
    <row r="56">
      <c r="A56" s="1">
        <v>2011.0</v>
      </c>
      <c r="B56" s="2" t="s">
        <v>24</v>
      </c>
      <c r="C56" s="1">
        <v>5975885.0</v>
      </c>
    </row>
    <row r="57">
      <c r="A57" s="1">
        <v>2011.0</v>
      </c>
      <c r="B57" s="2" t="s">
        <v>25</v>
      </c>
      <c r="C57" s="1">
        <v>1890866.0</v>
      </c>
    </row>
    <row r="58">
      <c r="A58" s="1">
        <v>2011.0</v>
      </c>
      <c r="B58" s="2" t="s">
        <v>26</v>
      </c>
      <c r="C58" s="1">
        <v>1364877.0</v>
      </c>
    </row>
    <row r="59">
      <c r="A59" s="1">
        <v>2011.0</v>
      </c>
      <c r="B59" s="2" t="s">
        <v>27</v>
      </c>
      <c r="C59" s="1">
        <v>2657027.0</v>
      </c>
    </row>
    <row r="60">
      <c r="A60" s="1">
        <v>2011.0</v>
      </c>
      <c r="B60" s="2" t="s">
        <v>28</v>
      </c>
      <c r="C60" s="1">
        <v>2847033.0</v>
      </c>
    </row>
    <row r="61">
      <c r="A61" s="1">
        <v>2011.0</v>
      </c>
      <c r="B61" s="2" t="s">
        <v>29</v>
      </c>
      <c r="C61" s="1">
        <v>2727397.0</v>
      </c>
    </row>
    <row r="62">
      <c r="A62" s="1">
        <v>2011.0</v>
      </c>
      <c r="B62" s="2" t="s">
        <v>30</v>
      </c>
      <c r="C62" s="1">
        <v>2297811.0</v>
      </c>
    </row>
    <row r="63">
      <c r="A63" s="1">
        <v>2011.0</v>
      </c>
      <c r="B63" s="2" t="s">
        <v>31</v>
      </c>
      <c r="C63" s="1">
        <v>3343166.0</v>
      </c>
    </row>
    <row r="64">
      <c r="A64" s="1">
        <v>2011.0</v>
      </c>
      <c r="B64" s="2" t="s">
        <v>32</v>
      </c>
      <c r="C64" s="1">
        <v>1209289.0</v>
      </c>
    </row>
    <row r="65">
      <c r="A65" s="1">
        <v>2011.0</v>
      </c>
      <c r="B65" s="2" t="s">
        <v>33</v>
      </c>
      <c r="C65" s="1">
        <v>7857440.0</v>
      </c>
    </row>
    <row r="66">
      <c r="A66" s="1">
        <v>2011.0</v>
      </c>
      <c r="B66" s="2" t="s">
        <v>34</v>
      </c>
      <c r="C66" s="1">
        <v>2008306.0</v>
      </c>
    </row>
    <row r="67">
      <c r="A67" s="1">
        <v>2011.0</v>
      </c>
      <c r="B67" s="2" t="s">
        <v>35</v>
      </c>
      <c r="C67" s="1">
        <v>1534019.0</v>
      </c>
    </row>
    <row r="68">
      <c r="A68" s="1">
        <v>2012.0</v>
      </c>
      <c r="B68" s="2" t="s">
        <v>3</v>
      </c>
      <c r="C68" s="1">
        <v>1.17284666E8</v>
      </c>
    </row>
    <row r="69">
      <c r="A69" s="1">
        <v>2012.0</v>
      </c>
      <c r="B69" s="2" t="s">
        <v>4</v>
      </c>
      <c r="C69" s="1">
        <v>1252243.0</v>
      </c>
    </row>
    <row r="70">
      <c r="A70" s="1">
        <v>2012.0</v>
      </c>
      <c r="B70" s="2" t="s">
        <v>5</v>
      </c>
      <c r="C70" s="1">
        <v>3261615.0</v>
      </c>
    </row>
    <row r="71">
      <c r="A71" s="1">
        <v>2012.0</v>
      </c>
      <c r="B71" s="2" t="s">
        <v>6</v>
      </c>
      <c r="C71" s="1">
        <v>673568.0</v>
      </c>
    </row>
    <row r="72">
      <c r="A72" s="1">
        <v>2012.0</v>
      </c>
      <c r="B72" s="2" t="s">
        <v>7</v>
      </c>
      <c r="C72" s="1">
        <v>864125.0</v>
      </c>
    </row>
    <row r="73">
      <c r="A73" s="1">
        <v>2012.0</v>
      </c>
      <c r="B73" s="2" t="s">
        <v>8</v>
      </c>
      <c r="C73" s="1">
        <v>2873454.0</v>
      </c>
    </row>
    <row r="74">
      <c r="A74" s="1">
        <v>2012.0</v>
      </c>
      <c r="B74" s="2" t="s">
        <v>9</v>
      </c>
      <c r="C74" s="1">
        <v>683641.0</v>
      </c>
    </row>
    <row r="75">
      <c r="A75" s="1">
        <v>2012.0</v>
      </c>
      <c r="B75" s="2" t="s">
        <v>10</v>
      </c>
      <c r="C75" s="1">
        <v>5084406.0</v>
      </c>
    </row>
    <row r="76">
      <c r="A76" s="1">
        <v>2012.0</v>
      </c>
      <c r="B76" s="2" t="s">
        <v>11</v>
      </c>
      <c r="C76" s="1">
        <v>3514401.0</v>
      </c>
    </row>
    <row r="77">
      <c r="A77" s="1">
        <v>2012.0</v>
      </c>
      <c r="B77" s="2" t="s">
        <v>12</v>
      </c>
      <c r="C77" s="1">
        <v>9091276.0</v>
      </c>
    </row>
    <row r="78">
      <c r="A78" s="1">
        <v>2012.0</v>
      </c>
      <c r="B78" s="2" t="s">
        <v>13</v>
      </c>
      <c r="C78" s="1">
        <v>1712400.0</v>
      </c>
    </row>
    <row r="79">
      <c r="A79" s="1">
        <v>2012.0</v>
      </c>
      <c r="B79" s="2" t="s">
        <v>14</v>
      </c>
      <c r="C79" s="1">
        <v>5729886.0</v>
      </c>
    </row>
    <row r="80">
      <c r="A80" s="1">
        <v>2012.0</v>
      </c>
      <c r="B80" s="2" t="s">
        <v>15</v>
      </c>
      <c r="C80" s="1">
        <v>3528764.0</v>
      </c>
    </row>
    <row r="81">
      <c r="A81" s="1">
        <v>2012.0</v>
      </c>
      <c r="B81" s="2" t="s">
        <v>16</v>
      </c>
      <c r="C81" s="1">
        <v>2788820.0</v>
      </c>
    </row>
    <row r="82">
      <c r="A82" s="1">
        <v>2012.0</v>
      </c>
      <c r="B82" s="2" t="s">
        <v>17</v>
      </c>
      <c r="C82" s="1">
        <v>7690942.0</v>
      </c>
    </row>
    <row r="83">
      <c r="A83" s="1">
        <v>2012.0</v>
      </c>
      <c r="B83" s="2" t="s">
        <v>18</v>
      </c>
      <c r="C83" s="1">
        <v>1.5878466E7</v>
      </c>
    </row>
    <row r="84">
      <c r="A84" s="1">
        <v>2012.0</v>
      </c>
      <c r="B84" s="2" t="s">
        <v>19</v>
      </c>
      <c r="C84" s="1">
        <v>4534571.0</v>
      </c>
    </row>
    <row r="85">
      <c r="A85" s="1">
        <v>2012.0</v>
      </c>
      <c r="B85" s="2" t="s">
        <v>20</v>
      </c>
      <c r="C85" s="1">
        <v>1855181.0</v>
      </c>
    </row>
    <row r="86">
      <c r="A86" s="1">
        <v>2012.0</v>
      </c>
      <c r="B86" s="2" t="s">
        <v>21</v>
      </c>
      <c r="C86" s="1">
        <v>1136708.0</v>
      </c>
    </row>
    <row r="87">
      <c r="A87" s="1">
        <v>2012.0</v>
      </c>
      <c r="B87" s="2" t="s">
        <v>22</v>
      </c>
      <c r="C87" s="1">
        <v>4906974.0</v>
      </c>
    </row>
    <row r="88">
      <c r="A88" s="1">
        <v>2012.0</v>
      </c>
      <c r="B88" s="2" t="s">
        <v>23</v>
      </c>
      <c r="C88" s="1">
        <v>3953501.0</v>
      </c>
    </row>
    <row r="89">
      <c r="A89" s="1">
        <v>2012.0</v>
      </c>
      <c r="B89" s="2" t="s">
        <v>24</v>
      </c>
      <c r="C89" s="1">
        <v>6062418.0</v>
      </c>
    </row>
    <row r="90">
      <c r="A90" s="1">
        <v>2012.0</v>
      </c>
      <c r="B90" s="2" t="s">
        <v>25</v>
      </c>
      <c r="C90" s="1">
        <v>1938682.0</v>
      </c>
    </row>
    <row r="91">
      <c r="A91" s="1">
        <v>2012.0</v>
      </c>
      <c r="B91" s="2" t="s">
        <v>26</v>
      </c>
      <c r="C91" s="1">
        <v>1405546.0</v>
      </c>
    </row>
    <row r="92">
      <c r="A92" s="1">
        <v>2012.0</v>
      </c>
      <c r="B92" s="2" t="s">
        <v>27</v>
      </c>
      <c r="C92" s="1">
        <v>2688871.0</v>
      </c>
    </row>
    <row r="93">
      <c r="A93" s="1">
        <v>2012.0</v>
      </c>
      <c r="B93" s="2" t="s">
        <v>28</v>
      </c>
      <c r="C93" s="1">
        <v>2891854.0</v>
      </c>
    </row>
    <row r="94">
      <c r="A94" s="1">
        <v>2012.0</v>
      </c>
      <c r="B94" s="2" t="s">
        <v>29</v>
      </c>
      <c r="C94" s="1">
        <v>2770906.0</v>
      </c>
    </row>
    <row r="95">
      <c r="A95" s="1">
        <v>2012.0</v>
      </c>
      <c r="B95" s="2" t="s">
        <v>30</v>
      </c>
      <c r="C95" s="1">
        <v>2334348.0</v>
      </c>
    </row>
    <row r="96">
      <c r="A96" s="1">
        <v>2012.0</v>
      </c>
      <c r="B96" s="2" t="s">
        <v>31</v>
      </c>
      <c r="C96" s="1">
        <v>3384256.0</v>
      </c>
    </row>
    <row r="97">
      <c r="A97" s="1">
        <v>2012.0</v>
      </c>
      <c r="B97" s="2" t="s">
        <v>32</v>
      </c>
      <c r="C97" s="1">
        <v>1232630.0</v>
      </c>
    </row>
    <row r="98">
      <c r="A98" s="1">
        <v>2012.0</v>
      </c>
      <c r="B98" s="2" t="s">
        <v>33</v>
      </c>
      <c r="C98" s="1">
        <v>7963122.0</v>
      </c>
    </row>
    <row r="99">
      <c r="A99" s="1">
        <v>2012.0</v>
      </c>
      <c r="B99" s="2" t="s">
        <v>34</v>
      </c>
      <c r="C99" s="1">
        <v>2042159.0</v>
      </c>
    </row>
    <row r="100">
      <c r="A100" s="1">
        <v>2012.0</v>
      </c>
      <c r="B100" s="2" t="s">
        <v>35</v>
      </c>
      <c r="C100" s="1">
        <v>1554932.0</v>
      </c>
    </row>
    <row r="101">
      <c r="A101" s="1">
        <v>2013.0</v>
      </c>
      <c r="B101" s="2" t="s">
        <v>3</v>
      </c>
      <c r="C101" s="1">
        <v>1.18832937E8</v>
      </c>
    </row>
    <row r="102">
      <c r="A102" s="1">
        <v>2013.0</v>
      </c>
      <c r="B102" s="2" t="s">
        <v>4</v>
      </c>
      <c r="C102" s="1">
        <v>1279593.0</v>
      </c>
    </row>
    <row r="103">
      <c r="A103" s="1">
        <v>2013.0</v>
      </c>
      <c r="B103" s="2" t="s">
        <v>5</v>
      </c>
      <c r="C103" s="1">
        <v>3298711.0</v>
      </c>
    </row>
    <row r="104">
      <c r="A104" s="1">
        <v>2013.0</v>
      </c>
      <c r="B104" s="2" t="s">
        <v>6</v>
      </c>
      <c r="C104" s="1">
        <v>689944.0</v>
      </c>
    </row>
    <row r="105">
      <c r="A105" s="1">
        <v>2013.0</v>
      </c>
      <c r="B105" s="2" t="s">
        <v>7</v>
      </c>
      <c r="C105" s="1">
        <v>880744.0</v>
      </c>
    </row>
    <row r="106">
      <c r="A106" s="1">
        <v>2013.0</v>
      </c>
      <c r="B106" s="2" t="s">
        <v>8</v>
      </c>
      <c r="C106" s="1">
        <v>2916666.0</v>
      </c>
    </row>
    <row r="107">
      <c r="A107" s="1">
        <v>2013.0</v>
      </c>
      <c r="B107" s="2" t="s">
        <v>9</v>
      </c>
      <c r="C107" s="1">
        <v>696579.0</v>
      </c>
    </row>
    <row r="108">
      <c r="A108" s="1">
        <v>2013.0</v>
      </c>
      <c r="B108" s="2" t="s">
        <v>10</v>
      </c>
      <c r="C108" s="1">
        <v>5175007.0</v>
      </c>
    </row>
    <row r="109">
      <c r="A109" s="1">
        <v>2013.0</v>
      </c>
      <c r="B109" s="2" t="s">
        <v>11</v>
      </c>
      <c r="C109" s="1">
        <v>3546417.0</v>
      </c>
    </row>
    <row r="110">
      <c r="A110" s="1">
        <v>2013.0</v>
      </c>
      <c r="B110" s="2" t="s">
        <v>12</v>
      </c>
      <c r="C110" s="1">
        <v>9112948.0</v>
      </c>
    </row>
    <row r="111">
      <c r="A111" s="1">
        <v>2013.0</v>
      </c>
      <c r="B111" s="2" t="s">
        <v>13</v>
      </c>
      <c r="C111" s="1">
        <v>1736899.0</v>
      </c>
    </row>
    <row r="112">
      <c r="A112" s="1">
        <v>2013.0</v>
      </c>
      <c r="B112" s="2" t="s">
        <v>14</v>
      </c>
      <c r="C112" s="1">
        <v>5807913.0</v>
      </c>
    </row>
    <row r="113">
      <c r="A113" s="1">
        <v>2013.0</v>
      </c>
      <c r="B113" s="2" t="s">
        <v>15</v>
      </c>
      <c r="C113" s="1">
        <v>3560631.0</v>
      </c>
    </row>
    <row r="114">
      <c r="A114" s="1">
        <v>2013.0</v>
      </c>
      <c r="B114" s="2" t="s">
        <v>16</v>
      </c>
      <c r="C114" s="1">
        <v>2831168.0</v>
      </c>
    </row>
    <row r="115">
      <c r="A115" s="1">
        <v>2013.0</v>
      </c>
      <c r="B115" s="2" t="s">
        <v>17</v>
      </c>
      <c r="C115" s="1">
        <v>7796322.0</v>
      </c>
    </row>
    <row r="116">
      <c r="A116" s="1">
        <v>2013.0</v>
      </c>
      <c r="B116" s="2" t="s">
        <v>18</v>
      </c>
      <c r="C116" s="1">
        <v>1.6099753E7</v>
      </c>
    </row>
    <row r="117">
      <c r="A117" s="1">
        <v>2013.0</v>
      </c>
      <c r="B117" s="2" t="s">
        <v>19</v>
      </c>
      <c r="C117" s="1">
        <v>4582202.0</v>
      </c>
    </row>
    <row r="118">
      <c r="A118" s="1">
        <v>2013.0</v>
      </c>
      <c r="B118" s="2" t="s">
        <v>20</v>
      </c>
      <c r="C118" s="1">
        <v>1882187.0</v>
      </c>
    </row>
    <row r="119">
      <c r="A119" s="1">
        <v>2013.0</v>
      </c>
      <c r="B119" s="2" t="s">
        <v>21</v>
      </c>
      <c r="C119" s="1">
        <v>1156099.0</v>
      </c>
    </row>
    <row r="120">
      <c r="A120" s="1">
        <v>2013.0</v>
      </c>
      <c r="B120" s="2" t="s">
        <v>22</v>
      </c>
      <c r="C120" s="1">
        <v>5007659.0</v>
      </c>
    </row>
    <row r="121">
      <c r="A121" s="1">
        <v>2013.0</v>
      </c>
      <c r="B121" s="2" t="s">
        <v>23</v>
      </c>
      <c r="C121" s="1">
        <v>3988453.0</v>
      </c>
    </row>
    <row r="122">
      <c r="A122" s="1">
        <v>2013.0</v>
      </c>
      <c r="B122" s="2" t="s">
        <v>24</v>
      </c>
      <c r="C122" s="1">
        <v>6142902.0</v>
      </c>
    </row>
    <row r="123">
      <c r="A123" s="1">
        <v>2013.0</v>
      </c>
      <c r="B123" s="2" t="s">
        <v>25</v>
      </c>
      <c r="C123" s="1">
        <v>1985106.0</v>
      </c>
    </row>
    <row r="124">
      <c r="A124" s="1">
        <v>2013.0</v>
      </c>
      <c r="B124" s="2" t="s">
        <v>26</v>
      </c>
      <c r="C124" s="1">
        <v>1445068.0</v>
      </c>
    </row>
    <row r="125">
      <c r="A125" s="1">
        <v>2013.0</v>
      </c>
      <c r="B125" s="2" t="s">
        <v>27</v>
      </c>
      <c r="C125" s="1">
        <v>2717813.0</v>
      </c>
    </row>
    <row r="126">
      <c r="A126" s="1">
        <v>2013.0</v>
      </c>
      <c r="B126" s="2" t="s">
        <v>28</v>
      </c>
      <c r="C126" s="1">
        <v>2933289.0</v>
      </c>
    </row>
    <row r="127">
      <c r="A127" s="1">
        <v>2013.0</v>
      </c>
      <c r="B127" s="2" t="s">
        <v>29</v>
      </c>
      <c r="C127" s="1">
        <v>2811258.0</v>
      </c>
    </row>
    <row r="128">
      <c r="A128" s="1">
        <v>2013.0</v>
      </c>
      <c r="B128" s="2" t="s">
        <v>30</v>
      </c>
      <c r="C128" s="1">
        <v>2368994.0</v>
      </c>
    </row>
    <row r="129">
      <c r="A129" s="1">
        <v>2013.0</v>
      </c>
      <c r="B129" s="2" t="s">
        <v>31</v>
      </c>
      <c r="C129" s="1">
        <v>3421320.0</v>
      </c>
    </row>
    <row r="130">
      <c r="A130" s="1">
        <v>2013.0</v>
      </c>
      <c r="B130" s="2" t="s">
        <v>32</v>
      </c>
      <c r="C130" s="1">
        <v>1254888.0</v>
      </c>
    </row>
    <row r="131">
      <c r="A131" s="1">
        <v>2013.0</v>
      </c>
      <c r="B131" s="2" t="s">
        <v>33</v>
      </c>
      <c r="C131" s="1">
        <v>8058857.0</v>
      </c>
    </row>
    <row r="132">
      <c r="A132" s="1">
        <v>2013.0</v>
      </c>
      <c r="B132" s="2" t="s">
        <v>34</v>
      </c>
      <c r="C132" s="1">
        <v>2073735.0</v>
      </c>
    </row>
    <row r="133">
      <c r="A133" s="1">
        <v>2013.0</v>
      </c>
      <c r="B133" s="2" t="s">
        <v>35</v>
      </c>
      <c r="C133" s="1">
        <v>1573812.0</v>
      </c>
    </row>
    <row r="134">
      <c r="A134" s="1">
        <v>2014.0</v>
      </c>
      <c r="B134" s="2" t="s">
        <v>3</v>
      </c>
      <c r="C134" s="1">
        <v>1.20358919E8</v>
      </c>
    </row>
    <row r="135">
      <c r="A135" s="1">
        <v>2014.0</v>
      </c>
      <c r="B135" s="2" t="s">
        <v>4</v>
      </c>
      <c r="C135" s="1">
        <v>1306973.0</v>
      </c>
    </row>
    <row r="136">
      <c r="A136" s="1">
        <v>2014.0</v>
      </c>
      <c r="B136" s="2" t="s">
        <v>5</v>
      </c>
      <c r="C136" s="1">
        <v>3334872.0</v>
      </c>
    </row>
    <row r="137">
      <c r="A137" s="1">
        <v>2014.0</v>
      </c>
      <c r="B137" s="2" t="s">
        <v>6</v>
      </c>
      <c r="C137" s="1">
        <v>706361.0</v>
      </c>
    </row>
    <row r="138">
      <c r="A138" s="1">
        <v>2014.0</v>
      </c>
      <c r="B138" s="2" t="s">
        <v>7</v>
      </c>
      <c r="C138" s="1">
        <v>897417.0</v>
      </c>
    </row>
    <row r="139">
      <c r="A139" s="1">
        <v>2014.0</v>
      </c>
      <c r="B139" s="2" t="s">
        <v>8</v>
      </c>
      <c r="C139" s="1">
        <v>2959351.0</v>
      </c>
    </row>
    <row r="140">
      <c r="A140" s="1">
        <v>2014.0</v>
      </c>
      <c r="B140" s="2" t="s">
        <v>9</v>
      </c>
      <c r="C140" s="1">
        <v>709295.0</v>
      </c>
    </row>
    <row r="141">
      <c r="A141" s="1">
        <v>2014.0</v>
      </c>
      <c r="B141" s="2" t="s">
        <v>10</v>
      </c>
      <c r="C141" s="1">
        <v>5265878.0</v>
      </c>
    </row>
    <row r="142">
      <c r="A142" s="1">
        <v>2014.0</v>
      </c>
      <c r="B142" s="2" t="s">
        <v>11</v>
      </c>
      <c r="C142" s="1">
        <v>3577194.0</v>
      </c>
    </row>
    <row r="143">
      <c r="A143" s="1">
        <v>2014.0</v>
      </c>
      <c r="B143" s="2" t="s">
        <v>12</v>
      </c>
      <c r="C143" s="1">
        <v>9129918.0</v>
      </c>
    </row>
    <row r="144">
      <c r="A144" s="1">
        <v>2014.0</v>
      </c>
      <c r="B144" s="2" t="s">
        <v>13</v>
      </c>
      <c r="C144" s="1">
        <v>1761161.0</v>
      </c>
    </row>
    <row r="145">
      <c r="A145" s="1">
        <v>2014.0</v>
      </c>
      <c r="B145" s="2" t="s">
        <v>14</v>
      </c>
      <c r="C145" s="1">
        <v>5884906.0</v>
      </c>
    </row>
    <row r="146">
      <c r="A146" s="1">
        <v>2014.0</v>
      </c>
      <c r="B146" s="2" t="s">
        <v>15</v>
      </c>
      <c r="C146" s="1">
        <v>3591881.0</v>
      </c>
    </row>
    <row r="147">
      <c r="A147" s="1">
        <v>2014.0</v>
      </c>
      <c r="B147" s="2" t="s">
        <v>16</v>
      </c>
      <c r="C147" s="1">
        <v>2872783.0</v>
      </c>
    </row>
    <row r="148">
      <c r="A148" s="1">
        <v>2014.0</v>
      </c>
      <c r="B148" s="2" t="s">
        <v>17</v>
      </c>
      <c r="C148" s="1">
        <v>7899488.0</v>
      </c>
    </row>
    <row r="149">
      <c r="A149" s="1">
        <v>2014.0</v>
      </c>
      <c r="B149" s="2" t="s">
        <v>18</v>
      </c>
      <c r="C149" s="1">
        <v>1.6318664E7</v>
      </c>
    </row>
    <row r="150">
      <c r="A150" s="1">
        <v>2014.0</v>
      </c>
      <c r="B150" s="2" t="s">
        <v>19</v>
      </c>
      <c r="C150" s="1">
        <v>4628297.0</v>
      </c>
    </row>
    <row r="151">
      <c r="A151" s="1">
        <v>2014.0</v>
      </c>
      <c r="B151" s="2" t="s">
        <v>20</v>
      </c>
      <c r="C151" s="1">
        <v>1909075.0</v>
      </c>
    </row>
    <row r="152">
      <c r="A152" s="1">
        <v>2014.0</v>
      </c>
      <c r="B152" s="2" t="s">
        <v>21</v>
      </c>
      <c r="C152" s="1">
        <v>1175130.0</v>
      </c>
    </row>
    <row r="153">
      <c r="A153" s="1">
        <v>2014.0</v>
      </c>
      <c r="B153" s="2" t="s">
        <v>22</v>
      </c>
      <c r="C153" s="1">
        <v>5108547.0</v>
      </c>
    </row>
    <row r="154">
      <c r="A154" s="1">
        <v>2014.0</v>
      </c>
      <c r="B154" s="2" t="s">
        <v>23</v>
      </c>
      <c r="C154" s="1">
        <v>4022794.0</v>
      </c>
    </row>
    <row r="155">
      <c r="A155" s="1">
        <v>2014.0</v>
      </c>
      <c r="B155" s="2" t="s">
        <v>24</v>
      </c>
      <c r="C155" s="1">
        <v>6223142.0</v>
      </c>
    </row>
    <row r="156">
      <c r="A156" s="1">
        <v>2014.0</v>
      </c>
      <c r="B156" s="2" t="s">
        <v>25</v>
      </c>
      <c r="C156" s="1">
        <v>2031815.0</v>
      </c>
    </row>
    <row r="157">
      <c r="A157" s="1">
        <v>2014.0</v>
      </c>
      <c r="B157" s="2" t="s">
        <v>26</v>
      </c>
      <c r="C157" s="1">
        <v>1484764.0</v>
      </c>
    </row>
    <row r="158">
      <c r="A158" s="1">
        <v>2014.0</v>
      </c>
      <c r="B158" s="2" t="s">
        <v>27</v>
      </c>
      <c r="C158" s="1">
        <v>2746295.0</v>
      </c>
    </row>
    <row r="159">
      <c r="A159" s="1">
        <v>2014.0</v>
      </c>
      <c r="B159" s="2" t="s">
        <v>28</v>
      </c>
      <c r="C159" s="1">
        <v>2973996.0</v>
      </c>
    </row>
    <row r="160">
      <c r="A160" s="1">
        <v>2014.0</v>
      </c>
      <c r="B160" s="2" t="s">
        <v>29</v>
      </c>
      <c r="C160" s="1">
        <v>2851049.0</v>
      </c>
    </row>
    <row r="161">
      <c r="A161" s="1">
        <v>2014.0</v>
      </c>
      <c r="B161" s="2" t="s">
        <v>30</v>
      </c>
      <c r="C161" s="1">
        <v>2403878.0</v>
      </c>
    </row>
    <row r="162">
      <c r="A162" s="1">
        <v>2014.0</v>
      </c>
      <c r="B162" s="2" t="s">
        <v>31</v>
      </c>
      <c r="C162" s="1">
        <v>3457577.0</v>
      </c>
    </row>
    <row r="163">
      <c r="A163" s="1">
        <v>2014.0</v>
      </c>
      <c r="B163" s="2" t="s">
        <v>32</v>
      </c>
      <c r="C163" s="1">
        <v>1277126.0</v>
      </c>
    </row>
    <row r="164">
      <c r="A164" s="1">
        <v>2014.0</v>
      </c>
      <c r="B164" s="2" t="s">
        <v>33</v>
      </c>
      <c r="C164" s="1">
        <v>8151933.0</v>
      </c>
    </row>
    <row r="165">
      <c r="A165" s="1">
        <v>2014.0</v>
      </c>
      <c r="B165" s="2" t="s">
        <v>34</v>
      </c>
      <c r="C165" s="1">
        <v>2105122.0</v>
      </c>
    </row>
    <row r="166">
      <c r="A166" s="1">
        <v>2014.0</v>
      </c>
      <c r="B166" s="2" t="s">
        <v>35</v>
      </c>
      <c r="C166" s="1">
        <v>1592237.0</v>
      </c>
    </row>
    <row r="167">
      <c r="A167" s="1">
        <v>2015.0</v>
      </c>
      <c r="B167" s="2" t="s">
        <v>3</v>
      </c>
      <c r="C167" s="1">
        <v>1.21734816E8</v>
      </c>
    </row>
    <row r="168">
      <c r="A168" s="1">
        <v>2015.0</v>
      </c>
      <c r="B168" s="2" t="s">
        <v>4</v>
      </c>
      <c r="C168" s="1">
        <v>1332990.0</v>
      </c>
    </row>
    <row r="169">
      <c r="A169" s="1">
        <v>2015.0</v>
      </c>
      <c r="B169" s="2" t="s">
        <v>5</v>
      </c>
      <c r="C169" s="1">
        <v>3366781.0</v>
      </c>
    </row>
    <row r="170">
      <c r="A170" s="1">
        <v>2015.0</v>
      </c>
      <c r="B170" s="2" t="s">
        <v>6</v>
      </c>
      <c r="C170" s="1">
        <v>722099.0</v>
      </c>
    </row>
    <row r="171">
      <c r="A171" s="1">
        <v>2015.0</v>
      </c>
      <c r="B171" s="2" t="s">
        <v>7</v>
      </c>
      <c r="C171" s="1">
        <v>913091.0</v>
      </c>
    </row>
    <row r="172">
      <c r="A172" s="1">
        <v>2015.0</v>
      </c>
      <c r="B172" s="2" t="s">
        <v>8</v>
      </c>
      <c r="C172" s="1">
        <v>2998407.0</v>
      </c>
    </row>
    <row r="173">
      <c r="A173" s="1">
        <v>2015.0</v>
      </c>
      <c r="B173" s="2" t="s">
        <v>9</v>
      </c>
      <c r="C173" s="1">
        <v>721319.0</v>
      </c>
    </row>
    <row r="174">
      <c r="A174" s="1">
        <v>2015.0</v>
      </c>
      <c r="B174" s="2" t="s">
        <v>10</v>
      </c>
      <c r="C174" s="1">
        <v>5350893.0</v>
      </c>
    </row>
    <row r="175">
      <c r="A175" s="1">
        <v>2015.0</v>
      </c>
      <c r="B175" s="2" t="s">
        <v>11</v>
      </c>
      <c r="C175" s="1">
        <v>3603659.0</v>
      </c>
    </row>
    <row r="176">
      <c r="A176" s="1">
        <v>2015.0</v>
      </c>
      <c r="B176" s="2" t="s">
        <v>12</v>
      </c>
      <c r="C176" s="1">
        <v>9132501.0</v>
      </c>
    </row>
    <row r="177">
      <c r="A177" s="1">
        <v>2015.0</v>
      </c>
      <c r="B177" s="2" t="s">
        <v>13</v>
      </c>
      <c r="C177" s="1">
        <v>1783176.0</v>
      </c>
    </row>
    <row r="178">
      <c r="A178" s="1">
        <v>2015.0</v>
      </c>
      <c r="B178" s="2" t="s">
        <v>14</v>
      </c>
      <c r="C178" s="1">
        <v>5954984.0</v>
      </c>
    </row>
    <row r="179">
      <c r="A179" s="1">
        <v>2015.0</v>
      </c>
      <c r="B179" s="2" t="s">
        <v>15</v>
      </c>
      <c r="C179" s="1">
        <v>3618325.0</v>
      </c>
    </row>
    <row r="180">
      <c r="A180" s="1">
        <v>2015.0</v>
      </c>
      <c r="B180" s="2" t="s">
        <v>16</v>
      </c>
      <c r="C180" s="1">
        <v>2910733.0</v>
      </c>
    </row>
    <row r="181">
      <c r="A181" s="1">
        <v>2015.0</v>
      </c>
      <c r="B181" s="2" t="s">
        <v>17</v>
      </c>
      <c r="C181" s="1">
        <v>7992219.0</v>
      </c>
    </row>
    <row r="182">
      <c r="A182" s="1">
        <v>2015.0</v>
      </c>
      <c r="B182" s="2" t="s">
        <v>18</v>
      </c>
      <c r="C182" s="1">
        <v>1.6517699E7</v>
      </c>
    </row>
    <row r="183">
      <c r="A183" s="1">
        <v>2015.0</v>
      </c>
      <c r="B183" s="2" t="s">
        <v>19</v>
      </c>
      <c r="C183" s="1">
        <v>4668189.0</v>
      </c>
    </row>
    <row r="184">
      <c r="A184" s="1">
        <v>2015.0</v>
      </c>
      <c r="B184" s="2" t="s">
        <v>20</v>
      </c>
      <c r="C184" s="1">
        <v>1933718.0</v>
      </c>
    </row>
    <row r="185">
      <c r="A185" s="1">
        <v>2015.0</v>
      </c>
      <c r="B185" s="2" t="s">
        <v>21</v>
      </c>
      <c r="C185" s="1">
        <v>1192619.0</v>
      </c>
    </row>
    <row r="186">
      <c r="A186" s="1">
        <v>2015.0</v>
      </c>
      <c r="B186" s="2" t="s">
        <v>22</v>
      </c>
      <c r="C186" s="1">
        <v>5204237.0</v>
      </c>
    </row>
    <row r="187">
      <c r="A187" s="1">
        <v>2015.0</v>
      </c>
      <c r="B187" s="2" t="s">
        <v>23</v>
      </c>
      <c r="C187" s="1">
        <v>4052123.0</v>
      </c>
    </row>
    <row r="188">
      <c r="A188" s="1">
        <v>2015.0</v>
      </c>
      <c r="B188" s="2" t="s">
        <v>24</v>
      </c>
      <c r="C188" s="1">
        <v>6296193.0</v>
      </c>
    </row>
    <row r="189">
      <c r="A189" s="1">
        <v>2015.0</v>
      </c>
      <c r="B189" s="2" t="s">
        <v>25</v>
      </c>
      <c r="C189" s="1">
        <v>2076459.0</v>
      </c>
    </row>
    <row r="190">
      <c r="A190" s="1">
        <v>2015.0</v>
      </c>
      <c r="B190" s="2" t="s">
        <v>26</v>
      </c>
      <c r="C190" s="1">
        <v>1523125.0</v>
      </c>
    </row>
    <row r="191">
      <c r="A191" s="1">
        <v>2015.0</v>
      </c>
      <c r="B191" s="2" t="s">
        <v>27</v>
      </c>
      <c r="C191" s="1">
        <v>2771478.0</v>
      </c>
    </row>
    <row r="192">
      <c r="A192" s="1">
        <v>2015.0</v>
      </c>
      <c r="B192" s="2" t="s">
        <v>28</v>
      </c>
      <c r="C192" s="1">
        <v>3011278.0</v>
      </c>
    </row>
    <row r="193">
      <c r="A193" s="1">
        <v>2015.0</v>
      </c>
      <c r="B193" s="2" t="s">
        <v>29</v>
      </c>
      <c r="C193" s="1">
        <v>2887199.0</v>
      </c>
    </row>
    <row r="194">
      <c r="A194" s="1">
        <v>2015.0</v>
      </c>
      <c r="B194" s="2" t="s">
        <v>30</v>
      </c>
      <c r="C194" s="1">
        <v>2436101.0</v>
      </c>
    </row>
    <row r="195">
      <c r="A195" s="1">
        <v>2015.0</v>
      </c>
      <c r="B195" s="2" t="s">
        <v>31</v>
      </c>
      <c r="C195" s="1">
        <v>3489531.0</v>
      </c>
    </row>
    <row r="196">
      <c r="A196" s="1">
        <v>2015.0</v>
      </c>
      <c r="B196" s="2" t="s">
        <v>32</v>
      </c>
      <c r="C196" s="1">
        <v>1298036.0</v>
      </c>
    </row>
    <row r="197">
      <c r="A197" s="1">
        <v>2015.0</v>
      </c>
      <c r="B197" s="2" t="s">
        <v>33</v>
      </c>
      <c r="C197" s="1">
        <v>8233256.0</v>
      </c>
    </row>
    <row r="198">
      <c r="A198" s="1">
        <v>2015.0</v>
      </c>
      <c r="B198" s="2" t="s">
        <v>34</v>
      </c>
      <c r="C198" s="1">
        <v>2133833.0</v>
      </c>
    </row>
    <row r="199">
      <c r="A199" s="1">
        <v>2015.0</v>
      </c>
      <c r="B199" s="2" t="s">
        <v>35</v>
      </c>
      <c r="C199" s="1">
        <v>1608565.0</v>
      </c>
    </row>
    <row r="200">
      <c r="A200" s="1">
        <v>2016.0</v>
      </c>
      <c r="B200" s="2" t="s">
        <v>3</v>
      </c>
      <c r="C200" s="1">
        <v>1.22998711E8</v>
      </c>
    </row>
    <row r="201">
      <c r="A201" s="1">
        <v>2016.0</v>
      </c>
      <c r="B201" s="2" t="s">
        <v>4</v>
      </c>
      <c r="C201" s="1">
        <v>1356195.0</v>
      </c>
    </row>
    <row r="202">
      <c r="A202" s="1">
        <v>2016.0</v>
      </c>
      <c r="B202" s="2" t="s">
        <v>5</v>
      </c>
      <c r="C202" s="1">
        <v>3445434.0</v>
      </c>
    </row>
    <row r="203">
      <c r="A203" s="1">
        <v>2016.0</v>
      </c>
      <c r="B203" s="2" t="s">
        <v>6</v>
      </c>
      <c r="C203" s="1">
        <v>738609.0</v>
      </c>
    </row>
    <row r="204">
      <c r="A204" s="1">
        <v>2016.0</v>
      </c>
      <c r="B204" s="2" t="s">
        <v>7</v>
      </c>
      <c r="C204" s="1">
        <v>920965.0</v>
      </c>
    </row>
    <row r="205">
      <c r="A205" s="1">
        <v>2016.0</v>
      </c>
      <c r="B205" s="2" t="s">
        <v>8</v>
      </c>
      <c r="C205" s="1">
        <v>3036113.0</v>
      </c>
    </row>
    <row r="206">
      <c r="A206" s="1">
        <v>2016.0</v>
      </c>
      <c r="B206" s="2" t="s">
        <v>9</v>
      </c>
      <c r="C206" s="1">
        <v>726601.0</v>
      </c>
    </row>
    <row r="207">
      <c r="A207" s="1">
        <v>2016.0</v>
      </c>
      <c r="B207" s="2" t="s">
        <v>10</v>
      </c>
      <c r="C207" s="1">
        <v>5421591.0</v>
      </c>
    </row>
    <row r="208">
      <c r="A208" s="1">
        <v>2016.0</v>
      </c>
      <c r="B208" s="2" t="s">
        <v>11</v>
      </c>
      <c r="C208" s="1">
        <v>3639322.0</v>
      </c>
    </row>
    <row r="209">
      <c r="A209" s="1">
        <v>2016.0</v>
      </c>
      <c r="B209" s="2" t="s">
        <v>12</v>
      </c>
      <c r="C209" s="1">
        <v>9171855.0</v>
      </c>
    </row>
    <row r="210">
      <c r="A210" s="1">
        <v>2016.0</v>
      </c>
      <c r="B210" s="2" t="s">
        <v>13</v>
      </c>
      <c r="C210" s="1">
        <v>1799888.0</v>
      </c>
    </row>
    <row r="211">
      <c r="A211" s="1">
        <v>2016.0</v>
      </c>
      <c r="B211" s="2" t="s">
        <v>14</v>
      </c>
      <c r="C211" s="1">
        <v>6015081.0</v>
      </c>
    </row>
    <row r="212">
      <c r="A212" s="1">
        <v>2016.0</v>
      </c>
      <c r="B212" s="2" t="s">
        <v>15</v>
      </c>
      <c r="C212" s="1">
        <v>3623057.0</v>
      </c>
    </row>
    <row r="213">
      <c r="A213" s="1">
        <v>2016.0</v>
      </c>
      <c r="B213" s="2" t="s">
        <v>16</v>
      </c>
      <c r="C213" s="1">
        <v>2951404.0</v>
      </c>
    </row>
    <row r="214">
      <c r="A214" s="1">
        <v>2016.0</v>
      </c>
      <c r="B214" s="2" t="s">
        <v>17</v>
      </c>
      <c r="C214" s="1">
        <v>8088103.0</v>
      </c>
    </row>
    <row r="215">
      <c r="A215" s="1">
        <v>2016.0</v>
      </c>
      <c r="B215" s="2" t="s">
        <v>18</v>
      </c>
      <c r="C215" s="1">
        <v>1.6671837E7</v>
      </c>
    </row>
    <row r="216">
      <c r="A216" s="1">
        <v>2016.0</v>
      </c>
      <c r="B216" s="2" t="s">
        <v>19</v>
      </c>
      <c r="C216" s="1">
        <v>4699685.0</v>
      </c>
    </row>
    <row r="217">
      <c r="A217" s="1">
        <v>2016.0</v>
      </c>
      <c r="B217" s="2" t="s">
        <v>20</v>
      </c>
      <c r="C217" s="1">
        <v>1949338.0</v>
      </c>
    </row>
    <row r="218">
      <c r="A218" s="1">
        <v>2016.0</v>
      </c>
      <c r="B218" s="2" t="s">
        <v>21</v>
      </c>
      <c r="C218" s="1">
        <v>1204887.0</v>
      </c>
    </row>
    <row r="219">
      <c r="A219" s="1">
        <v>2016.0</v>
      </c>
      <c r="B219" s="2" t="s">
        <v>22</v>
      </c>
      <c r="C219" s="1">
        <v>5328092.0</v>
      </c>
    </row>
    <row r="220">
      <c r="A220" s="1">
        <v>2016.0</v>
      </c>
      <c r="B220" s="2" t="s">
        <v>23</v>
      </c>
      <c r="C220" s="1">
        <v>4081830.0</v>
      </c>
    </row>
    <row r="221">
      <c r="A221" s="1">
        <v>2016.0</v>
      </c>
      <c r="B221" s="2" t="s">
        <v>24</v>
      </c>
      <c r="C221" s="1">
        <v>6371475.0</v>
      </c>
    </row>
    <row r="222">
      <c r="A222" s="1">
        <v>2016.0</v>
      </c>
      <c r="B222" s="2" t="s">
        <v>25</v>
      </c>
      <c r="C222" s="1">
        <v>2136748.0</v>
      </c>
    </row>
    <row r="223">
      <c r="A223" s="1">
        <v>2016.0</v>
      </c>
      <c r="B223" s="2" t="s">
        <v>26</v>
      </c>
      <c r="C223" s="1">
        <v>1586948.0</v>
      </c>
    </row>
    <row r="224">
      <c r="A224" s="1">
        <v>2016.0</v>
      </c>
      <c r="B224" s="2" t="s">
        <v>27</v>
      </c>
      <c r="C224" s="1">
        <v>2791810.0</v>
      </c>
    </row>
    <row r="225">
      <c r="A225" s="1">
        <v>2016.0</v>
      </c>
      <c r="B225" s="2" t="s">
        <v>28</v>
      </c>
      <c r="C225" s="1">
        <v>3027759.0</v>
      </c>
    </row>
    <row r="226">
      <c r="A226" s="1">
        <v>2016.0</v>
      </c>
      <c r="B226" s="2" t="s">
        <v>29</v>
      </c>
      <c r="C226" s="1">
        <v>2911213.0</v>
      </c>
    </row>
    <row r="227">
      <c r="A227" s="1">
        <v>2016.0</v>
      </c>
      <c r="B227" s="2" t="s">
        <v>30</v>
      </c>
      <c r="C227" s="1">
        <v>2444767.0</v>
      </c>
    </row>
    <row r="228">
      <c r="A228" s="1">
        <v>2016.0</v>
      </c>
      <c r="B228" s="2" t="s">
        <v>31</v>
      </c>
      <c r="C228" s="1">
        <v>3510680.0</v>
      </c>
    </row>
    <row r="229">
      <c r="A229" s="1">
        <v>2016.0</v>
      </c>
      <c r="B229" s="2" t="s">
        <v>32</v>
      </c>
      <c r="C229" s="1">
        <v>1312954.0</v>
      </c>
    </row>
    <row r="230">
      <c r="A230" s="1">
        <v>2016.0</v>
      </c>
      <c r="B230" s="2" t="s">
        <v>33</v>
      </c>
      <c r="C230" s="1">
        <v>8242419.0</v>
      </c>
    </row>
    <row r="231">
      <c r="A231" s="1">
        <v>2016.0</v>
      </c>
      <c r="B231" s="2" t="s">
        <v>34</v>
      </c>
      <c r="C231" s="1">
        <v>2174483.0</v>
      </c>
    </row>
    <row r="232">
      <c r="A232" s="1">
        <v>2016.0</v>
      </c>
      <c r="B232" s="2" t="s">
        <v>35</v>
      </c>
      <c r="C232" s="1">
        <v>1617568.0</v>
      </c>
    </row>
    <row r="233">
      <c r="A233" s="1">
        <v>2017.0</v>
      </c>
      <c r="B233" s="2" t="s">
        <v>3</v>
      </c>
      <c r="C233" s="1">
        <v>1.24172611E8</v>
      </c>
    </row>
    <row r="234">
      <c r="A234" s="1">
        <v>2017.0</v>
      </c>
      <c r="B234" s="2" t="s">
        <v>4</v>
      </c>
      <c r="C234" s="1">
        <v>1378531.0</v>
      </c>
    </row>
    <row r="235">
      <c r="A235" s="1">
        <v>2017.0</v>
      </c>
      <c r="B235" s="2" t="s">
        <v>5</v>
      </c>
      <c r="C235" s="1">
        <v>3535663.0</v>
      </c>
    </row>
    <row r="236">
      <c r="A236" s="1">
        <v>2017.0</v>
      </c>
      <c r="B236" s="2" t="s">
        <v>6</v>
      </c>
      <c r="C236" s="1">
        <v>754947.0</v>
      </c>
    </row>
    <row r="237">
      <c r="A237" s="1">
        <v>2017.0</v>
      </c>
      <c r="B237" s="2" t="s">
        <v>7</v>
      </c>
      <c r="C237" s="1">
        <v>925721.0</v>
      </c>
    </row>
    <row r="238">
      <c r="A238" s="1">
        <v>2017.0</v>
      </c>
      <c r="B238" s="2" t="s">
        <v>8</v>
      </c>
      <c r="C238" s="1">
        <v>3071635.0</v>
      </c>
    </row>
    <row r="239">
      <c r="A239" s="1">
        <v>2017.0</v>
      </c>
      <c r="B239" s="2" t="s">
        <v>9</v>
      </c>
      <c r="C239" s="1">
        <v>730369.0</v>
      </c>
    </row>
    <row r="240">
      <c r="A240" s="1">
        <v>2017.0</v>
      </c>
      <c r="B240" s="2" t="s">
        <v>10</v>
      </c>
      <c r="C240" s="1">
        <v>5485049.0</v>
      </c>
    </row>
    <row r="241">
      <c r="A241" s="1">
        <v>2017.0</v>
      </c>
      <c r="B241" s="2" t="s">
        <v>11</v>
      </c>
      <c r="C241" s="1">
        <v>3676138.0</v>
      </c>
    </row>
    <row r="242">
      <c r="A242" s="1">
        <v>2017.0</v>
      </c>
      <c r="B242" s="2" t="s">
        <v>12</v>
      </c>
      <c r="C242" s="1">
        <v>9221709.0</v>
      </c>
    </row>
    <row r="243">
      <c r="A243" s="1">
        <v>2017.0</v>
      </c>
      <c r="B243" s="2" t="s">
        <v>13</v>
      </c>
      <c r="C243" s="1">
        <v>1813420.0</v>
      </c>
    </row>
    <row r="244">
      <c r="A244" s="1">
        <v>2017.0</v>
      </c>
      <c r="B244" s="2" t="s">
        <v>14</v>
      </c>
      <c r="C244" s="1">
        <v>6069935.0</v>
      </c>
    </row>
    <row r="245">
      <c r="A245" s="1">
        <v>2017.0</v>
      </c>
      <c r="B245" s="2" t="s">
        <v>15</v>
      </c>
      <c r="C245" s="1">
        <v>3618926.0</v>
      </c>
    </row>
    <row r="246">
      <c r="A246" s="1">
        <v>2017.0</v>
      </c>
      <c r="B246" s="2" t="s">
        <v>16</v>
      </c>
      <c r="C246" s="1">
        <v>2991593.0</v>
      </c>
    </row>
    <row r="247">
      <c r="A247" s="1">
        <v>2017.0</v>
      </c>
      <c r="B247" s="2" t="s">
        <v>17</v>
      </c>
      <c r="C247" s="1">
        <v>8181248.0</v>
      </c>
    </row>
    <row r="248">
      <c r="A248" s="1">
        <v>2017.0</v>
      </c>
      <c r="B248" s="2" t="s">
        <v>18</v>
      </c>
      <c r="C248" s="1">
        <v>1.6802867E7</v>
      </c>
    </row>
    <row r="249">
      <c r="A249" s="1">
        <v>2017.0</v>
      </c>
      <c r="B249" s="2" t="s">
        <v>19</v>
      </c>
      <c r="C249" s="1">
        <v>4726077.0</v>
      </c>
    </row>
    <row r="250">
      <c r="A250" s="1">
        <v>2017.0</v>
      </c>
      <c r="B250" s="2" t="s">
        <v>20</v>
      </c>
      <c r="C250" s="1">
        <v>1961516.0</v>
      </c>
    </row>
    <row r="251">
      <c r="A251" s="1">
        <v>2017.0</v>
      </c>
      <c r="B251" s="2" t="s">
        <v>21</v>
      </c>
      <c r="C251" s="1">
        <v>1214579.0</v>
      </c>
    </row>
    <row r="252">
      <c r="A252" s="1">
        <v>2017.0</v>
      </c>
      <c r="B252" s="2" t="s">
        <v>22</v>
      </c>
      <c r="C252" s="1">
        <v>5457409.0</v>
      </c>
    </row>
    <row r="253">
      <c r="A253" s="1">
        <v>2017.0</v>
      </c>
      <c r="B253" s="2" t="s">
        <v>23</v>
      </c>
      <c r="C253" s="1">
        <v>4108819.0</v>
      </c>
    </row>
    <row r="254">
      <c r="A254" s="1">
        <v>2017.0</v>
      </c>
      <c r="B254" s="2" t="s">
        <v>24</v>
      </c>
      <c r="C254" s="1">
        <v>6444325.0</v>
      </c>
    </row>
    <row r="255">
      <c r="A255" s="1">
        <v>2017.0</v>
      </c>
      <c r="B255" s="2" t="s">
        <v>25</v>
      </c>
      <c r="C255" s="1">
        <v>2200962.0</v>
      </c>
    </row>
    <row r="256">
      <c r="A256" s="1">
        <v>2017.0</v>
      </c>
      <c r="B256" s="2" t="s">
        <v>26</v>
      </c>
      <c r="C256" s="1">
        <v>1657558.0</v>
      </c>
    </row>
    <row r="257">
      <c r="A257" s="1">
        <v>2017.0</v>
      </c>
      <c r="B257" s="2" t="s">
        <v>27</v>
      </c>
      <c r="C257" s="1">
        <v>2809511.0</v>
      </c>
    </row>
    <row r="258">
      <c r="A258" s="1">
        <v>2017.0</v>
      </c>
      <c r="B258" s="2" t="s">
        <v>28</v>
      </c>
      <c r="C258" s="1">
        <v>3037590.0</v>
      </c>
    </row>
    <row r="259">
      <c r="A259" s="1">
        <v>2017.0</v>
      </c>
      <c r="B259" s="2" t="s">
        <v>29</v>
      </c>
      <c r="C259" s="1">
        <v>2930299.0</v>
      </c>
    </row>
    <row r="260">
      <c r="A260" s="1">
        <v>2017.0</v>
      </c>
      <c r="B260" s="2" t="s">
        <v>30</v>
      </c>
      <c r="C260" s="1">
        <v>2445177.0</v>
      </c>
    </row>
    <row r="261">
      <c r="A261" s="1">
        <v>2017.0</v>
      </c>
      <c r="B261" s="2" t="s">
        <v>31</v>
      </c>
      <c r="C261" s="1">
        <v>3528414.0</v>
      </c>
    </row>
    <row r="262">
      <c r="A262" s="1">
        <v>2017.0</v>
      </c>
      <c r="B262" s="2" t="s">
        <v>32</v>
      </c>
      <c r="C262" s="1">
        <v>1325403.0</v>
      </c>
    </row>
    <row r="263">
      <c r="A263" s="1">
        <v>2017.0</v>
      </c>
      <c r="B263" s="2" t="s">
        <v>33</v>
      </c>
      <c r="C263" s="1">
        <v>8226544.0</v>
      </c>
    </row>
    <row r="264">
      <c r="A264" s="1">
        <v>2017.0</v>
      </c>
      <c r="B264" s="2" t="s">
        <v>34</v>
      </c>
      <c r="C264" s="1">
        <v>2217147.0</v>
      </c>
    </row>
    <row r="265">
      <c r="A265" s="1">
        <v>2017.0</v>
      </c>
      <c r="B265" s="2" t="s">
        <v>35</v>
      </c>
      <c r="C265" s="1">
        <v>1623530.0</v>
      </c>
    </row>
    <row r="266">
      <c r="A266" s="1">
        <v>2018.0</v>
      </c>
      <c r="B266" s="2" t="s">
        <v>3</v>
      </c>
      <c r="C266" s="1">
        <v>1.25378294E8</v>
      </c>
    </row>
    <row r="267">
      <c r="A267" s="1">
        <v>2018.0</v>
      </c>
      <c r="B267" s="2" t="s">
        <v>4</v>
      </c>
      <c r="C267" s="1">
        <v>1401308.0</v>
      </c>
    </row>
    <row r="268">
      <c r="A268" s="1">
        <v>2018.0</v>
      </c>
      <c r="B268" s="2" t="s">
        <v>5</v>
      </c>
      <c r="C268" s="1">
        <v>3627724.0</v>
      </c>
    </row>
    <row r="269">
      <c r="A269" s="1">
        <v>2018.0</v>
      </c>
      <c r="B269" s="2" t="s">
        <v>6</v>
      </c>
      <c r="C269" s="1">
        <v>771739.0</v>
      </c>
    </row>
    <row r="270">
      <c r="A270" s="1">
        <v>2018.0</v>
      </c>
      <c r="B270" s="2" t="s">
        <v>7</v>
      </c>
      <c r="C270" s="1">
        <v>930149.0</v>
      </c>
    </row>
    <row r="271">
      <c r="A271" s="1">
        <v>2018.0</v>
      </c>
      <c r="B271" s="2" t="s">
        <v>8</v>
      </c>
      <c r="C271" s="1">
        <v>3107760.0</v>
      </c>
    </row>
    <row r="272">
      <c r="A272" s="1">
        <v>2018.0</v>
      </c>
      <c r="B272" s="2" t="s">
        <v>9</v>
      </c>
      <c r="C272" s="1">
        <v>734455.0</v>
      </c>
    </row>
    <row r="273">
      <c r="A273" s="1">
        <v>2018.0</v>
      </c>
      <c r="B273" s="2" t="s">
        <v>10</v>
      </c>
      <c r="C273" s="1">
        <v>5549727.0</v>
      </c>
    </row>
    <row r="274">
      <c r="A274" s="1">
        <v>2018.0</v>
      </c>
      <c r="B274" s="2" t="s">
        <v>11</v>
      </c>
      <c r="C274" s="1">
        <v>3714986.0</v>
      </c>
    </row>
    <row r="275">
      <c r="A275" s="1">
        <v>2018.0</v>
      </c>
      <c r="B275" s="2" t="s">
        <v>12</v>
      </c>
      <c r="C275" s="1">
        <v>9271703.0</v>
      </c>
    </row>
    <row r="276">
      <c r="A276" s="1">
        <v>2018.0</v>
      </c>
      <c r="B276" s="2" t="s">
        <v>13</v>
      </c>
      <c r="C276" s="1">
        <v>1826835.0</v>
      </c>
    </row>
    <row r="277">
      <c r="A277" s="1">
        <v>2018.0</v>
      </c>
      <c r="B277" s="2" t="s">
        <v>14</v>
      </c>
      <c r="C277" s="1">
        <v>6127632.0</v>
      </c>
    </row>
    <row r="278">
      <c r="A278" s="1">
        <v>2018.0</v>
      </c>
      <c r="B278" s="2" t="s">
        <v>15</v>
      </c>
      <c r="C278" s="1">
        <v>3613987.0</v>
      </c>
    </row>
    <row r="279">
      <c r="A279" s="1">
        <v>2018.0</v>
      </c>
      <c r="B279" s="2" t="s">
        <v>16</v>
      </c>
      <c r="C279" s="1">
        <v>3032647.0</v>
      </c>
    </row>
    <row r="280">
      <c r="A280" s="1">
        <v>2018.0</v>
      </c>
      <c r="B280" s="2" t="s">
        <v>17</v>
      </c>
      <c r="C280" s="1">
        <v>8276677.0</v>
      </c>
    </row>
    <row r="281">
      <c r="A281" s="1">
        <v>2018.0</v>
      </c>
      <c r="B281" s="2" t="s">
        <v>18</v>
      </c>
      <c r="C281" s="1">
        <v>1.693715E7</v>
      </c>
    </row>
    <row r="282">
      <c r="A282" s="1">
        <v>2018.0</v>
      </c>
      <c r="B282" s="2" t="s">
        <v>19</v>
      </c>
      <c r="C282" s="1">
        <v>4754162.0</v>
      </c>
    </row>
    <row r="283">
      <c r="A283" s="1">
        <v>2018.0</v>
      </c>
      <c r="B283" s="2" t="s">
        <v>20</v>
      </c>
      <c r="C283" s="1">
        <v>1973998.0</v>
      </c>
    </row>
    <row r="284">
      <c r="A284" s="1">
        <v>2018.0</v>
      </c>
      <c r="B284" s="2" t="s">
        <v>21</v>
      </c>
      <c r="C284" s="1">
        <v>1224625.0</v>
      </c>
    </row>
    <row r="285">
      <c r="A285" s="1">
        <v>2018.0</v>
      </c>
      <c r="B285" s="2" t="s">
        <v>22</v>
      </c>
      <c r="C285" s="1">
        <v>5589677.0</v>
      </c>
    </row>
    <row r="286">
      <c r="A286" s="1">
        <v>2018.0</v>
      </c>
      <c r="B286" s="2" t="s">
        <v>23</v>
      </c>
      <c r="C286" s="1">
        <v>4136805.0</v>
      </c>
    </row>
    <row r="287">
      <c r="A287" s="1">
        <v>2018.0</v>
      </c>
      <c r="B287" s="2" t="s">
        <v>24</v>
      </c>
      <c r="C287" s="1">
        <v>6519629.0</v>
      </c>
    </row>
    <row r="288">
      <c r="A288" s="1">
        <v>2018.0</v>
      </c>
      <c r="B288" s="2" t="s">
        <v>25</v>
      </c>
      <c r="C288" s="1">
        <v>2266132.0</v>
      </c>
    </row>
    <row r="289">
      <c r="A289" s="1">
        <v>2018.0</v>
      </c>
      <c r="B289" s="2" t="s">
        <v>26</v>
      </c>
      <c r="C289" s="1">
        <v>1729948.0</v>
      </c>
    </row>
    <row r="290">
      <c r="A290" s="1">
        <v>2018.0</v>
      </c>
      <c r="B290" s="2" t="s">
        <v>27</v>
      </c>
      <c r="C290" s="1">
        <v>2827757.0</v>
      </c>
    </row>
    <row r="291">
      <c r="A291" s="1">
        <v>2018.0</v>
      </c>
      <c r="B291" s="2" t="s">
        <v>28</v>
      </c>
      <c r="C291" s="1">
        <v>3049044.0</v>
      </c>
    </row>
    <row r="292">
      <c r="A292" s="1">
        <v>2018.0</v>
      </c>
      <c r="B292" s="2" t="s">
        <v>29</v>
      </c>
      <c r="C292" s="1">
        <v>2950309.0</v>
      </c>
    </row>
    <row r="293">
      <c r="A293" s="1">
        <v>2018.0</v>
      </c>
      <c r="B293" s="2" t="s">
        <v>30</v>
      </c>
      <c r="C293" s="1">
        <v>2444880.0</v>
      </c>
    </row>
    <row r="294">
      <c r="A294" s="1">
        <v>2018.0</v>
      </c>
      <c r="B294" s="2" t="s">
        <v>31</v>
      </c>
      <c r="C294" s="1">
        <v>3546854.0</v>
      </c>
    </row>
    <row r="295">
      <c r="A295" s="1">
        <v>2018.0</v>
      </c>
      <c r="B295" s="2" t="s">
        <v>32</v>
      </c>
      <c r="C295" s="1">
        <v>1338285.0</v>
      </c>
    </row>
    <row r="296">
      <c r="A296" s="1">
        <v>2018.0</v>
      </c>
      <c r="B296" s="2" t="s">
        <v>33</v>
      </c>
      <c r="C296" s="1">
        <v>8211150.0</v>
      </c>
    </row>
    <row r="297">
      <c r="A297" s="1">
        <v>2018.0</v>
      </c>
      <c r="B297" s="2" t="s">
        <v>34</v>
      </c>
      <c r="C297" s="1">
        <v>2260652.0</v>
      </c>
    </row>
    <row r="298">
      <c r="A298" s="1">
        <v>2018.0</v>
      </c>
      <c r="B298" s="2" t="s">
        <v>35</v>
      </c>
      <c r="C298" s="1">
        <v>1629908.0</v>
      </c>
    </row>
    <row r="299">
      <c r="A299" s="1">
        <v>2019.0</v>
      </c>
      <c r="B299" s="2" t="s">
        <v>3</v>
      </c>
      <c r="C299" s="1">
        <v>1.26609909E8</v>
      </c>
    </row>
    <row r="300">
      <c r="A300" s="1">
        <v>2019.0</v>
      </c>
      <c r="B300" s="2" t="s">
        <v>4</v>
      </c>
      <c r="C300" s="1">
        <v>1424587.0</v>
      </c>
    </row>
    <row r="301">
      <c r="A301" s="1">
        <v>2019.0</v>
      </c>
      <c r="B301" s="2" t="s">
        <v>5</v>
      </c>
      <c r="C301" s="1">
        <v>3721037.0</v>
      </c>
    </row>
    <row r="302">
      <c r="A302" s="1">
        <v>2019.0</v>
      </c>
      <c r="B302" s="2" t="s">
        <v>6</v>
      </c>
      <c r="C302" s="1">
        <v>788998.0</v>
      </c>
    </row>
    <row r="303">
      <c r="A303" s="1">
        <v>2019.0</v>
      </c>
      <c r="B303" s="2" t="s">
        <v>7</v>
      </c>
      <c r="C303" s="1">
        <v>934380.0</v>
      </c>
    </row>
    <row r="304">
      <c r="A304" s="1">
        <v>2019.0</v>
      </c>
      <c r="B304" s="2" t="s">
        <v>8</v>
      </c>
      <c r="C304" s="1">
        <v>3144347.0</v>
      </c>
    </row>
    <row r="305">
      <c r="A305" s="1">
        <v>2019.0</v>
      </c>
      <c r="B305" s="2" t="s">
        <v>9</v>
      </c>
      <c r="C305" s="1">
        <v>738918.0</v>
      </c>
    </row>
    <row r="306">
      <c r="A306" s="1">
        <v>2019.0</v>
      </c>
      <c r="B306" s="2" t="s">
        <v>10</v>
      </c>
      <c r="C306" s="1">
        <v>5616056.0</v>
      </c>
    </row>
    <row r="307">
      <c r="A307" s="1">
        <v>2019.0</v>
      </c>
      <c r="B307" s="2" t="s">
        <v>11</v>
      </c>
      <c r="C307" s="1">
        <v>3755738.0</v>
      </c>
    </row>
    <row r="308">
      <c r="A308" s="1">
        <v>2019.0</v>
      </c>
      <c r="B308" s="2" t="s">
        <v>12</v>
      </c>
      <c r="C308" s="1">
        <v>9320728.0</v>
      </c>
    </row>
    <row r="309">
      <c r="A309" s="1">
        <v>2019.0</v>
      </c>
      <c r="B309" s="2" t="s">
        <v>13</v>
      </c>
      <c r="C309" s="1">
        <v>1840090.0</v>
      </c>
    </row>
    <row r="310">
      <c r="A310" s="1">
        <v>2019.0</v>
      </c>
      <c r="B310" s="2" t="s">
        <v>14</v>
      </c>
      <c r="C310" s="1">
        <v>6185948.0</v>
      </c>
    </row>
    <row r="311">
      <c r="A311" s="1">
        <v>2019.0</v>
      </c>
      <c r="B311" s="2" t="s">
        <v>15</v>
      </c>
      <c r="C311" s="1">
        <v>3608282.0</v>
      </c>
    </row>
    <row r="312">
      <c r="A312" s="1">
        <v>2019.0</v>
      </c>
      <c r="B312" s="2" t="s">
        <v>16</v>
      </c>
      <c r="C312" s="1">
        <v>3074346.0</v>
      </c>
    </row>
    <row r="313">
      <c r="A313" s="1">
        <v>2019.0</v>
      </c>
      <c r="B313" s="2" t="s">
        <v>17</v>
      </c>
      <c r="C313" s="1">
        <v>8374424.0</v>
      </c>
    </row>
    <row r="314">
      <c r="A314" s="1">
        <v>2019.0</v>
      </c>
      <c r="B314" s="2" t="s">
        <v>18</v>
      </c>
      <c r="C314" s="1">
        <v>1.70742E7</v>
      </c>
    </row>
    <row r="315">
      <c r="A315" s="1">
        <v>2019.0</v>
      </c>
      <c r="B315" s="2" t="s">
        <v>19</v>
      </c>
      <c r="C315" s="1">
        <v>4784486.0</v>
      </c>
    </row>
    <row r="316">
      <c r="A316" s="1">
        <v>2019.0</v>
      </c>
      <c r="B316" s="2" t="s">
        <v>20</v>
      </c>
      <c r="C316" s="1">
        <v>1986707.0</v>
      </c>
    </row>
    <row r="317">
      <c r="A317" s="1">
        <v>2019.0</v>
      </c>
      <c r="B317" s="2" t="s">
        <v>21</v>
      </c>
      <c r="C317" s="1">
        <v>1235381.0</v>
      </c>
    </row>
    <row r="318">
      <c r="A318" s="1">
        <v>2019.0</v>
      </c>
      <c r="B318" s="2" t="s">
        <v>22</v>
      </c>
      <c r="C318" s="1">
        <v>5724521.0</v>
      </c>
    </row>
    <row r="319">
      <c r="A319" s="1">
        <v>2019.0</v>
      </c>
      <c r="B319" s="2" t="s">
        <v>23</v>
      </c>
      <c r="C319" s="1">
        <v>4165779.0</v>
      </c>
    </row>
    <row r="320">
      <c r="A320" s="1">
        <v>2019.0</v>
      </c>
      <c r="B320" s="2" t="s">
        <v>24</v>
      </c>
      <c r="C320" s="1">
        <v>6597576.0</v>
      </c>
    </row>
    <row r="321">
      <c r="A321" s="1">
        <v>2019.0</v>
      </c>
      <c r="B321" s="2" t="s">
        <v>25</v>
      </c>
      <c r="C321" s="1">
        <v>2331745.0</v>
      </c>
    </row>
    <row r="322">
      <c r="A322" s="1">
        <v>2019.0</v>
      </c>
      <c r="B322" s="2" t="s">
        <v>26</v>
      </c>
      <c r="C322" s="1">
        <v>1804062.0</v>
      </c>
    </row>
    <row r="323">
      <c r="A323" s="1">
        <v>2019.0</v>
      </c>
      <c r="B323" s="2" t="s">
        <v>27</v>
      </c>
      <c r="C323" s="1">
        <v>2846528.0</v>
      </c>
    </row>
    <row r="324">
      <c r="A324" s="1">
        <v>2019.0</v>
      </c>
      <c r="B324" s="2" t="s">
        <v>28</v>
      </c>
      <c r="C324" s="1">
        <v>3060938.0</v>
      </c>
    </row>
    <row r="325">
      <c r="A325" s="1">
        <v>2019.0</v>
      </c>
      <c r="B325" s="2" t="s">
        <v>29</v>
      </c>
      <c r="C325" s="1">
        <v>2971165.0</v>
      </c>
    </row>
    <row r="326">
      <c r="A326" s="1">
        <v>2019.0</v>
      </c>
      <c r="B326" s="2" t="s">
        <v>30</v>
      </c>
      <c r="C326" s="1">
        <v>2443670.0</v>
      </c>
    </row>
    <row r="327">
      <c r="A327" s="1">
        <v>2019.0</v>
      </c>
      <c r="B327" s="2" t="s">
        <v>31</v>
      </c>
      <c r="C327" s="1">
        <v>3565754.0</v>
      </c>
    </row>
    <row r="328">
      <c r="A328" s="1">
        <v>2019.0</v>
      </c>
      <c r="B328" s="2" t="s">
        <v>32</v>
      </c>
      <c r="C328" s="1">
        <v>1351641.0</v>
      </c>
    </row>
    <row r="329">
      <c r="A329" s="1">
        <v>2019.0</v>
      </c>
      <c r="B329" s="2" t="s">
        <v>33</v>
      </c>
      <c r="C329" s="1">
        <v>8196342.0</v>
      </c>
    </row>
    <row r="330">
      <c r="A330" s="1">
        <v>2019.0</v>
      </c>
      <c r="B330" s="2" t="s">
        <v>34</v>
      </c>
      <c r="C330" s="1">
        <v>2304775.0</v>
      </c>
    </row>
    <row r="331">
      <c r="A331" s="1">
        <v>2019.0</v>
      </c>
      <c r="B331" s="2" t="s">
        <v>35</v>
      </c>
      <c r="C331" s="1">
        <v>1636760.0</v>
      </c>
    </row>
    <row r="332">
      <c r="A332" s="1">
        <v>2020.0</v>
      </c>
      <c r="B332" s="2" t="s">
        <v>3</v>
      </c>
      <c r="C332" s="1">
        <v>1.27817992E8</v>
      </c>
      <c r="D332" s="3"/>
      <c r="E332" s="4"/>
    </row>
    <row r="333">
      <c r="A333" s="1">
        <v>2020.0</v>
      </c>
      <c r="B333" s="2" t="s">
        <v>4</v>
      </c>
      <c r="C333" s="1">
        <v>1447986.0</v>
      </c>
    </row>
    <row r="334">
      <c r="A334" s="1">
        <v>2020.0</v>
      </c>
      <c r="B334" s="2" t="s">
        <v>5</v>
      </c>
      <c r="C334" s="1">
        <v>3814297.0</v>
      </c>
    </row>
    <row r="335">
      <c r="A335" s="1">
        <v>2020.0</v>
      </c>
      <c r="B335" s="2" t="s">
        <v>6</v>
      </c>
      <c r="C335" s="1">
        <v>806422.0</v>
      </c>
    </row>
    <row r="336">
      <c r="A336" s="1">
        <v>2020.0</v>
      </c>
      <c r="B336" s="2" t="s">
        <v>7</v>
      </c>
      <c r="C336" s="1">
        <v>937888.0</v>
      </c>
    </row>
    <row r="337">
      <c r="A337" s="1">
        <v>2020.0</v>
      </c>
      <c r="B337" s="2" t="s">
        <v>8</v>
      </c>
      <c r="C337" s="1">
        <v>3180475.0</v>
      </c>
    </row>
    <row r="338">
      <c r="A338" s="1">
        <v>2020.0</v>
      </c>
      <c r="B338" s="2" t="s">
        <v>9</v>
      </c>
      <c r="C338" s="1">
        <v>743232.0</v>
      </c>
    </row>
    <row r="339">
      <c r="A339" s="1">
        <v>2020.0</v>
      </c>
      <c r="B339" s="2" t="s">
        <v>10</v>
      </c>
      <c r="C339" s="1">
        <v>5680195.0</v>
      </c>
    </row>
    <row r="340">
      <c r="A340" s="1">
        <v>2020.0</v>
      </c>
      <c r="B340" s="2" t="s">
        <v>11</v>
      </c>
      <c r="C340" s="1">
        <v>3794752.0</v>
      </c>
    </row>
    <row r="341">
      <c r="A341" s="1">
        <v>2020.0</v>
      </c>
      <c r="B341" s="2" t="s">
        <v>12</v>
      </c>
      <c r="C341" s="1">
        <v>9365304.0</v>
      </c>
    </row>
    <row r="342">
      <c r="A342" s="1">
        <v>2020.0</v>
      </c>
      <c r="B342" s="2" t="s">
        <v>13</v>
      </c>
      <c r="C342" s="1">
        <v>1852456.0</v>
      </c>
    </row>
    <row r="343">
      <c r="A343" s="1">
        <v>2020.0</v>
      </c>
      <c r="B343" s="2" t="s">
        <v>14</v>
      </c>
      <c r="C343" s="1">
        <v>6243033.0</v>
      </c>
    </row>
    <row r="344">
      <c r="A344" s="1">
        <v>2020.0</v>
      </c>
      <c r="B344" s="2" t="s">
        <v>15</v>
      </c>
      <c r="C344" s="1">
        <v>3600651.0</v>
      </c>
    </row>
    <row r="345">
      <c r="A345" s="1">
        <v>2020.0</v>
      </c>
      <c r="B345" s="2" t="s">
        <v>16</v>
      </c>
      <c r="C345" s="1">
        <v>3115810.0</v>
      </c>
    </row>
    <row r="346">
      <c r="A346" s="1">
        <v>2020.0</v>
      </c>
      <c r="B346" s="2" t="s">
        <v>17</v>
      </c>
      <c r="C346" s="1">
        <v>8472237.0</v>
      </c>
    </row>
    <row r="347">
      <c r="A347" s="1">
        <v>2020.0</v>
      </c>
      <c r="B347" s="2" t="s">
        <v>18</v>
      </c>
      <c r="C347" s="1">
        <v>1.7208719E7</v>
      </c>
    </row>
    <row r="348">
      <c r="A348" s="1">
        <v>2020.0</v>
      </c>
      <c r="B348" s="2" t="s">
        <v>19</v>
      </c>
      <c r="C348" s="1">
        <v>4812111.0</v>
      </c>
    </row>
    <row r="349">
      <c r="A349" s="1">
        <v>2020.0</v>
      </c>
      <c r="B349" s="2" t="s">
        <v>20</v>
      </c>
      <c r="C349" s="1">
        <v>1998984.0</v>
      </c>
    </row>
    <row r="350">
      <c r="A350" s="1">
        <v>2020.0</v>
      </c>
      <c r="B350" s="2" t="s">
        <v>21</v>
      </c>
      <c r="C350" s="1">
        <v>1246332.0</v>
      </c>
    </row>
    <row r="351">
      <c r="A351" s="1">
        <v>2020.0</v>
      </c>
      <c r="B351" s="2" t="s">
        <v>22</v>
      </c>
      <c r="C351" s="1">
        <v>5860183.0</v>
      </c>
    </row>
    <row r="352">
      <c r="A352" s="1">
        <v>2020.0</v>
      </c>
      <c r="B352" s="2" t="s">
        <v>23</v>
      </c>
      <c r="C352" s="1">
        <v>4194570.0</v>
      </c>
    </row>
    <row r="353">
      <c r="A353" s="1">
        <v>2020.0</v>
      </c>
      <c r="B353" s="2" t="s">
        <v>24</v>
      </c>
      <c r="C353" s="1">
        <v>6676516.0</v>
      </c>
    </row>
    <row r="354">
      <c r="A354" s="1">
        <v>2020.0</v>
      </c>
      <c r="B354" s="2" t="s">
        <v>25</v>
      </c>
      <c r="C354" s="1">
        <v>2397442.0</v>
      </c>
    </row>
    <row r="355">
      <c r="A355" s="1">
        <v>2020.0</v>
      </c>
      <c r="B355" s="2" t="s">
        <v>26</v>
      </c>
      <c r="C355" s="1">
        <v>1878784.0</v>
      </c>
    </row>
    <row r="356">
      <c r="A356" s="1">
        <v>2020.0</v>
      </c>
      <c r="B356" s="2" t="s">
        <v>27</v>
      </c>
      <c r="C356" s="1">
        <v>2864834.0</v>
      </c>
    </row>
    <row r="357">
      <c r="A357" s="1">
        <v>2020.0</v>
      </c>
      <c r="B357" s="2" t="s">
        <v>28</v>
      </c>
      <c r="C357" s="1">
        <v>3071759.0</v>
      </c>
    </row>
    <row r="358">
      <c r="A358" s="1">
        <v>2020.0</v>
      </c>
      <c r="B358" s="2" t="s">
        <v>29</v>
      </c>
      <c r="C358" s="1">
        <v>2992077.0</v>
      </c>
    </row>
    <row r="359">
      <c r="A359" s="1">
        <v>2020.0</v>
      </c>
      <c r="B359" s="2" t="s">
        <v>30</v>
      </c>
      <c r="C359" s="1">
        <v>2440564.0</v>
      </c>
    </row>
    <row r="360">
      <c r="A360" s="1">
        <v>2020.0</v>
      </c>
      <c r="B360" s="2" t="s">
        <v>31</v>
      </c>
      <c r="C360" s="1">
        <v>3584116.0</v>
      </c>
    </row>
    <row r="361">
      <c r="A361" s="1">
        <v>2020.0</v>
      </c>
      <c r="B361" s="2" t="s">
        <v>32</v>
      </c>
      <c r="C361" s="1">
        <v>1364657.0</v>
      </c>
    </row>
    <row r="362">
      <c r="A362" s="1">
        <v>2020.0</v>
      </c>
      <c r="B362" s="2" t="s">
        <v>33</v>
      </c>
      <c r="C362" s="1">
        <v>8179715.0</v>
      </c>
    </row>
    <row r="363">
      <c r="A363" s="1">
        <v>2020.0</v>
      </c>
      <c r="B363" s="2" t="s">
        <v>34</v>
      </c>
      <c r="C363" s="1">
        <v>2348808.0</v>
      </c>
    </row>
    <row r="364">
      <c r="A364" s="1">
        <v>2020.0</v>
      </c>
      <c r="B364" s="2" t="s">
        <v>35</v>
      </c>
      <c r="C364" s="1">
        <v>1643083.0</v>
      </c>
    </row>
    <row r="365">
      <c r="A365" s="1">
        <v>2021.0</v>
      </c>
      <c r="B365" s="2" t="s">
        <v>3</v>
      </c>
      <c r="C365" s="1">
        <v>1.28600339E8</v>
      </c>
    </row>
    <row r="366">
      <c r="A366" s="1">
        <v>2021.0</v>
      </c>
      <c r="B366" s="2" t="s">
        <v>4</v>
      </c>
      <c r="C366" s="1">
        <v>1464103.0</v>
      </c>
      <c r="D366" s="5"/>
    </row>
    <row r="367">
      <c r="A367" s="1">
        <v>2021.0</v>
      </c>
      <c r="B367" s="2" t="s">
        <v>5</v>
      </c>
      <c r="C367" s="1">
        <v>3862934.0</v>
      </c>
      <c r="D367" s="6"/>
    </row>
    <row r="368">
      <c r="A368" s="1">
        <v>2021.0</v>
      </c>
      <c r="B368" s="2" t="s">
        <v>6</v>
      </c>
      <c r="C368" s="1">
        <v>823773.0</v>
      </c>
      <c r="D368" s="6"/>
    </row>
    <row r="369">
      <c r="A369" s="1">
        <v>2021.0</v>
      </c>
      <c r="B369" s="2" t="s">
        <v>7</v>
      </c>
      <c r="C369" s="1">
        <v>940463.0</v>
      </c>
      <c r="D369" s="6"/>
    </row>
    <row r="370">
      <c r="A370" s="1">
        <v>2021.0</v>
      </c>
      <c r="B370" s="2" t="s">
        <v>8</v>
      </c>
      <c r="C370" s="1">
        <v>3213766.0</v>
      </c>
      <c r="D370" s="6"/>
    </row>
    <row r="371">
      <c r="A371" s="1">
        <v>2021.0</v>
      </c>
      <c r="B371" s="2" t="s">
        <v>9</v>
      </c>
      <c r="C371" s="1">
        <v>747002.0</v>
      </c>
      <c r="D371" s="6"/>
    </row>
    <row r="372">
      <c r="A372" s="1">
        <v>2021.0</v>
      </c>
      <c r="B372" s="2" t="s">
        <v>10</v>
      </c>
      <c r="C372" s="1">
        <v>5750331.0</v>
      </c>
      <c r="D372" s="6"/>
    </row>
    <row r="373">
      <c r="A373" s="1">
        <v>2021.0</v>
      </c>
      <c r="B373" s="2" t="s">
        <v>11</v>
      </c>
      <c r="C373" s="1">
        <v>3830490.0</v>
      </c>
      <c r="D373" s="6"/>
    </row>
    <row r="374">
      <c r="A374" s="1">
        <v>2021.0</v>
      </c>
      <c r="B374" s="2" t="s">
        <v>12</v>
      </c>
      <c r="C374" s="1">
        <v>9299892.0</v>
      </c>
      <c r="D374" s="6"/>
    </row>
    <row r="375">
      <c r="A375" s="1">
        <v>2021.0</v>
      </c>
      <c r="B375" s="2" t="s">
        <v>13</v>
      </c>
      <c r="C375" s="1">
        <v>1863847.0</v>
      </c>
      <c r="D375" s="6"/>
    </row>
    <row r="376">
      <c r="A376" s="1">
        <v>2021.0</v>
      </c>
      <c r="B376" s="2" t="s">
        <v>14</v>
      </c>
      <c r="C376" s="1">
        <v>6288553.0</v>
      </c>
      <c r="D376" s="6"/>
    </row>
    <row r="377">
      <c r="A377" s="1">
        <v>2021.0</v>
      </c>
      <c r="B377" s="2" t="s">
        <v>15</v>
      </c>
      <c r="C377" s="1">
        <v>3599281.0</v>
      </c>
      <c r="D377" s="6"/>
    </row>
    <row r="378">
      <c r="A378" s="1">
        <v>2021.0</v>
      </c>
      <c r="B378" s="2" t="s">
        <v>16</v>
      </c>
      <c r="C378" s="1">
        <v>3144514.0</v>
      </c>
      <c r="D378" s="6"/>
    </row>
    <row r="379">
      <c r="A379" s="1">
        <v>2021.0</v>
      </c>
      <c r="B379" s="2" t="s">
        <v>17</v>
      </c>
      <c r="C379" s="1">
        <v>8543114.0</v>
      </c>
      <c r="D379" s="6"/>
    </row>
    <row r="380">
      <c r="A380" s="1">
        <v>2021.0</v>
      </c>
      <c r="B380" s="2" t="s">
        <v>18</v>
      </c>
      <c r="C380" s="1">
        <v>1.7264854E7</v>
      </c>
      <c r="D380" s="6"/>
    </row>
    <row r="381">
      <c r="A381" s="1">
        <v>2021.0</v>
      </c>
      <c r="B381" s="2" t="s">
        <v>19</v>
      </c>
      <c r="C381" s="1">
        <v>4848419.0</v>
      </c>
      <c r="D381" s="6"/>
    </row>
    <row r="382">
      <c r="A382" s="1">
        <v>2021.0</v>
      </c>
      <c r="B382" s="2" t="s">
        <v>20</v>
      </c>
      <c r="C382" s="1">
        <v>2006524.0</v>
      </c>
      <c r="D382" s="6"/>
    </row>
    <row r="383">
      <c r="A383" s="1">
        <v>2021.0</v>
      </c>
      <c r="B383" s="2" t="s">
        <v>21</v>
      </c>
      <c r="C383" s="1">
        <v>1259051.0</v>
      </c>
      <c r="D383" s="6"/>
    </row>
    <row r="384">
      <c r="A384" s="1">
        <v>2021.0</v>
      </c>
      <c r="B384" s="2" t="s">
        <v>22</v>
      </c>
      <c r="C384" s="1">
        <v>5951753.0</v>
      </c>
      <c r="D384" s="6"/>
    </row>
    <row r="385">
      <c r="A385" s="1">
        <v>2021.0</v>
      </c>
      <c r="B385" s="2" t="s">
        <v>23</v>
      </c>
      <c r="C385" s="1">
        <v>4214312.0</v>
      </c>
      <c r="D385" s="6"/>
    </row>
    <row r="386">
      <c r="A386" s="1">
        <v>2021.0</v>
      </c>
      <c r="B386" s="2" t="s">
        <v>24</v>
      </c>
      <c r="C386" s="1">
        <v>6733923.0</v>
      </c>
      <c r="D386" s="6"/>
    </row>
    <row r="387">
      <c r="A387" s="1">
        <v>2021.0</v>
      </c>
      <c r="B387" s="2" t="s">
        <v>25</v>
      </c>
      <c r="C387" s="1">
        <v>2442205.0</v>
      </c>
      <c r="D387" s="6"/>
    </row>
    <row r="388">
      <c r="A388" s="1">
        <v>2021.0</v>
      </c>
      <c r="B388" s="2" t="s">
        <v>26</v>
      </c>
      <c r="C388" s="1">
        <v>1917708.0</v>
      </c>
      <c r="D388" s="6"/>
    </row>
    <row r="389">
      <c r="A389" s="1">
        <v>2021.0</v>
      </c>
      <c r="B389" s="2" t="s">
        <v>27</v>
      </c>
      <c r="C389" s="1">
        <v>2878556.0</v>
      </c>
      <c r="D389" s="6"/>
    </row>
    <row r="390">
      <c r="A390" s="1">
        <v>2021.0</v>
      </c>
      <c r="B390" s="2" t="s">
        <v>28</v>
      </c>
      <c r="C390" s="1">
        <v>3087791.0</v>
      </c>
      <c r="D390" s="6"/>
    </row>
    <row r="391">
      <c r="A391" s="1">
        <v>2021.0</v>
      </c>
      <c r="B391" s="2" t="s">
        <v>29</v>
      </c>
      <c r="C391" s="1">
        <v>3012502.0</v>
      </c>
      <c r="D391" s="6"/>
    </row>
    <row r="392">
      <c r="A392" s="1">
        <v>2021.0</v>
      </c>
      <c r="B392" s="2" t="s">
        <v>30</v>
      </c>
      <c r="C392" s="1">
        <v>2440323.0</v>
      </c>
      <c r="D392" s="6"/>
    </row>
    <row r="393">
      <c r="A393" s="1">
        <v>2021.0</v>
      </c>
      <c r="B393" s="2" t="s">
        <v>31</v>
      </c>
      <c r="C393" s="1">
        <v>3607817.0</v>
      </c>
      <c r="D393" s="6"/>
    </row>
    <row r="394">
      <c r="A394" s="1">
        <v>2021.0</v>
      </c>
      <c r="B394" s="2" t="s">
        <v>32</v>
      </c>
      <c r="C394" s="1">
        <v>1375250.0</v>
      </c>
      <c r="D394" s="6"/>
    </row>
    <row r="395">
      <c r="A395" s="1">
        <v>2021.0</v>
      </c>
      <c r="B395" s="2" t="s">
        <v>33</v>
      </c>
      <c r="C395" s="1">
        <v>8158878.0</v>
      </c>
      <c r="D395" s="6"/>
    </row>
    <row r="396">
      <c r="A396" s="1">
        <v>2021.0</v>
      </c>
      <c r="B396" s="2" t="s">
        <v>34</v>
      </c>
      <c r="C396" s="1">
        <v>2377446.0</v>
      </c>
      <c r="D396" s="6"/>
    </row>
    <row r="397">
      <c r="A397" s="1">
        <v>2021.0</v>
      </c>
      <c r="B397" s="2" t="s">
        <v>35</v>
      </c>
      <c r="C397" s="1">
        <v>1650964.0</v>
      </c>
      <c r="D397" s="6"/>
    </row>
    <row r="398">
      <c r="A398" s="1">
        <v>2022.0</v>
      </c>
      <c r="B398" s="2" t="s">
        <v>3</v>
      </c>
      <c r="C398" s="1">
        <v>1.29365552E8</v>
      </c>
      <c r="D398" s="6"/>
    </row>
    <row r="399">
      <c r="A399" s="1">
        <v>2022.0</v>
      </c>
      <c r="B399" s="2" t="s">
        <v>4</v>
      </c>
      <c r="C399" s="1">
        <v>1481183.0</v>
      </c>
    </row>
    <row r="400">
      <c r="A400" s="1">
        <v>2022.0</v>
      </c>
      <c r="B400" s="2" t="s">
        <v>5</v>
      </c>
      <c r="C400" s="1">
        <v>3916900.0</v>
      </c>
    </row>
    <row r="401">
      <c r="A401" s="1">
        <v>2022.0</v>
      </c>
      <c r="B401" s="2" t="s">
        <v>6</v>
      </c>
      <c r="C401" s="1">
        <v>839890.0</v>
      </c>
    </row>
    <row r="402">
      <c r="A402" s="1">
        <v>2022.0</v>
      </c>
      <c r="B402" s="2" t="s">
        <v>7</v>
      </c>
      <c r="C402" s="1">
        <v>942904.0</v>
      </c>
    </row>
    <row r="403">
      <c r="A403" s="1">
        <v>2022.0</v>
      </c>
      <c r="B403" s="2" t="s">
        <v>8</v>
      </c>
      <c r="C403" s="1">
        <v>3251937.0</v>
      </c>
    </row>
    <row r="404">
      <c r="A404" s="1">
        <v>2022.0</v>
      </c>
      <c r="B404" s="2" t="s">
        <v>9</v>
      </c>
      <c r="C404" s="1">
        <v>749616.0</v>
      </c>
    </row>
    <row r="405">
      <c r="A405" s="1">
        <v>2022.0</v>
      </c>
      <c r="B405" s="2" t="s">
        <v>10</v>
      </c>
      <c r="C405" s="1">
        <v>5820789.0</v>
      </c>
    </row>
    <row r="406">
      <c r="A406" s="1">
        <v>2022.0</v>
      </c>
      <c r="B406" s="2" t="s">
        <v>11</v>
      </c>
      <c r="C406" s="1">
        <v>3873287.0</v>
      </c>
    </row>
    <row r="407">
      <c r="A407" s="1">
        <v>2022.0</v>
      </c>
      <c r="B407" s="2" t="s">
        <v>12</v>
      </c>
      <c r="C407" s="1">
        <v>9245415.0</v>
      </c>
    </row>
    <row r="408">
      <c r="A408" s="1">
        <v>2022.0</v>
      </c>
      <c r="B408" s="2" t="s">
        <v>13</v>
      </c>
      <c r="C408" s="1">
        <v>1876495.0</v>
      </c>
    </row>
    <row r="409">
      <c r="A409" s="1">
        <v>2022.0</v>
      </c>
      <c r="B409" s="2" t="s">
        <v>14</v>
      </c>
      <c r="C409" s="1">
        <v>6329373.0</v>
      </c>
    </row>
    <row r="410">
      <c r="A410" s="1">
        <v>2022.0</v>
      </c>
      <c r="B410" s="2" t="s">
        <v>15</v>
      </c>
      <c r="C410" s="1">
        <v>3597393.0</v>
      </c>
    </row>
    <row r="411">
      <c r="A411" s="1">
        <v>2022.0</v>
      </c>
      <c r="B411" s="2" t="s">
        <v>16</v>
      </c>
      <c r="C411" s="1">
        <v>3171392.0</v>
      </c>
    </row>
    <row r="412">
      <c r="A412" s="1">
        <v>2022.0</v>
      </c>
      <c r="B412" s="2" t="s">
        <v>17</v>
      </c>
      <c r="C412" s="1">
        <v>8603805.0</v>
      </c>
    </row>
    <row r="413">
      <c r="A413" s="1">
        <v>2022.0</v>
      </c>
      <c r="B413" s="2" t="s">
        <v>18</v>
      </c>
      <c r="C413" s="1">
        <v>1.7317246E7</v>
      </c>
    </row>
    <row r="414">
      <c r="A414" s="1">
        <v>2022.0</v>
      </c>
      <c r="B414" s="2" t="s">
        <v>19</v>
      </c>
      <c r="C414" s="1">
        <v>4876774.0</v>
      </c>
    </row>
    <row r="415">
      <c r="A415" s="1">
        <v>2022.0</v>
      </c>
      <c r="B415" s="2" t="s">
        <v>20</v>
      </c>
      <c r="C415" s="1">
        <v>2010010.0</v>
      </c>
    </row>
    <row r="416">
      <c r="A416" s="1">
        <v>2022.0</v>
      </c>
      <c r="B416" s="2" t="s">
        <v>21</v>
      </c>
      <c r="C416" s="1">
        <v>1270829.0</v>
      </c>
    </row>
    <row r="417">
      <c r="A417" s="1">
        <v>2022.0</v>
      </c>
      <c r="B417" s="2" t="s">
        <v>22</v>
      </c>
      <c r="C417" s="1">
        <v>6042046.0</v>
      </c>
    </row>
    <row r="418">
      <c r="A418" s="1">
        <v>2022.0</v>
      </c>
      <c r="B418" s="2" t="s">
        <v>23</v>
      </c>
      <c r="C418" s="1">
        <v>4228352.0</v>
      </c>
    </row>
    <row r="419">
      <c r="A419" s="1">
        <v>2022.0</v>
      </c>
      <c r="B419" s="2" t="s">
        <v>24</v>
      </c>
      <c r="C419" s="1">
        <v>6783397.0</v>
      </c>
    </row>
    <row r="420">
      <c r="A420" s="1">
        <v>2022.0</v>
      </c>
      <c r="B420" s="2" t="s">
        <v>25</v>
      </c>
      <c r="C420" s="1">
        <v>2483170.0</v>
      </c>
    </row>
    <row r="421">
      <c r="A421" s="1">
        <v>2022.0</v>
      </c>
      <c r="B421" s="2" t="s">
        <v>26</v>
      </c>
      <c r="C421" s="1">
        <v>1955709.0</v>
      </c>
    </row>
    <row r="422">
      <c r="A422" s="1">
        <v>2022.0</v>
      </c>
      <c r="B422" s="2" t="s">
        <v>27</v>
      </c>
      <c r="C422" s="1">
        <v>2893019.0</v>
      </c>
    </row>
    <row r="423">
      <c r="A423" s="1">
        <v>2022.0</v>
      </c>
      <c r="B423" s="2" t="s">
        <v>28</v>
      </c>
      <c r="C423" s="1">
        <v>3106048.0</v>
      </c>
    </row>
    <row r="424">
      <c r="A424" s="1">
        <v>2022.0</v>
      </c>
      <c r="B424" s="2" t="s">
        <v>29</v>
      </c>
      <c r="C424" s="1">
        <v>3035796.0</v>
      </c>
    </row>
    <row r="425">
      <c r="A425" s="1">
        <v>2022.0</v>
      </c>
      <c r="B425" s="2" t="s">
        <v>30</v>
      </c>
      <c r="C425" s="1">
        <v>2443204.0</v>
      </c>
    </row>
    <row r="426">
      <c r="A426" s="1">
        <v>2022.0</v>
      </c>
      <c r="B426" s="2" t="s">
        <v>31</v>
      </c>
      <c r="C426" s="1">
        <v>3636033.0</v>
      </c>
    </row>
    <row r="427">
      <c r="A427" s="1">
        <v>2022.0</v>
      </c>
      <c r="B427" s="2" t="s">
        <v>32</v>
      </c>
      <c r="C427" s="1">
        <v>1386025.0</v>
      </c>
    </row>
    <row r="428">
      <c r="A428" s="1">
        <v>2022.0</v>
      </c>
      <c r="B428" s="2" t="s">
        <v>33</v>
      </c>
      <c r="C428" s="1">
        <v>8133507.0</v>
      </c>
    </row>
    <row r="429">
      <c r="A429" s="1">
        <v>2022.0</v>
      </c>
      <c r="B429" s="2" t="s">
        <v>34</v>
      </c>
      <c r="C429" s="1">
        <v>2404163.0</v>
      </c>
    </row>
    <row r="430">
      <c r="A430" s="1">
        <v>2022.0</v>
      </c>
      <c r="B430" s="2" t="s">
        <v>35</v>
      </c>
      <c r="C430" s="1">
        <v>1659845.0</v>
      </c>
    </row>
    <row r="431">
      <c r="A431" s="1">
        <v>2023.0</v>
      </c>
      <c r="B431" s="2" t="s">
        <v>3</v>
      </c>
      <c r="C431" s="1">
        <v>1.30555656E8</v>
      </c>
    </row>
    <row r="432">
      <c r="A432" s="1">
        <v>2023.0</v>
      </c>
      <c r="B432" s="2" t="s">
        <v>4</v>
      </c>
      <c r="C432" s="1">
        <v>1501081.0</v>
      </c>
    </row>
    <row r="433">
      <c r="A433" s="1">
        <v>2023.0</v>
      </c>
      <c r="B433" s="2" t="s">
        <v>5</v>
      </c>
      <c r="C433" s="1">
        <v>3979513.0</v>
      </c>
    </row>
    <row r="434">
      <c r="A434" s="1">
        <v>2023.0</v>
      </c>
      <c r="B434" s="2" t="s">
        <v>6</v>
      </c>
      <c r="C434" s="1">
        <v>858560.0</v>
      </c>
    </row>
    <row r="435">
      <c r="A435" s="1">
        <v>2023.0</v>
      </c>
      <c r="B435" s="2" t="s">
        <v>7</v>
      </c>
      <c r="C435" s="1">
        <v>948000.0</v>
      </c>
    </row>
    <row r="436">
      <c r="A436" s="1">
        <v>2023.0</v>
      </c>
      <c r="B436" s="2" t="s">
        <v>8</v>
      </c>
      <c r="C436" s="1">
        <v>3295384.0</v>
      </c>
    </row>
    <row r="437">
      <c r="A437" s="1">
        <v>2023.0</v>
      </c>
      <c r="B437" s="2" t="s">
        <v>9</v>
      </c>
      <c r="C437" s="1">
        <v>754866.0</v>
      </c>
    </row>
    <row r="438">
      <c r="A438" s="1">
        <v>2023.0</v>
      </c>
      <c r="B438" s="2" t="s">
        <v>10</v>
      </c>
      <c r="C438" s="1">
        <v>5904967.0</v>
      </c>
    </row>
    <row r="439">
      <c r="A439" s="1">
        <v>2023.0</v>
      </c>
      <c r="B439" s="2" t="s">
        <v>11</v>
      </c>
      <c r="C439" s="1">
        <v>3923261.0</v>
      </c>
    </row>
    <row r="440">
      <c r="A440" s="1">
        <v>2023.0</v>
      </c>
      <c r="B440" s="2" t="s">
        <v>12</v>
      </c>
      <c r="C440" s="1">
        <v>9229871.0</v>
      </c>
    </row>
    <row r="441">
      <c r="A441" s="1">
        <v>2023.0</v>
      </c>
      <c r="B441" s="2" t="s">
        <v>13</v>
      </c>
      <c r="C441" s="1">
        <v>1892074.0</v>
      </c>
    </row>
    <row r="442">
      <c r="A442" s="1">
        <v>2023.0</v>
      </c>
      <c r="B442" s="2" t="s">
        <v>14</v>
      </c>
      <c r="C442" s="1">
        <v>6392255.0</v>
      </c>
    </row>
    <row r="443">
      <c r="A443" s="1">
        <v>2023.0</v>
      </c>
      <c r="B443" s="2" t="s">
        <v>15</v>
      </c>
      <c r="C443" s="1">
        <v>3602510.0</v>
      </c>
    </row>
    <row r="444">
      <c r="A444" s="1">
        <v>2023.0</v>
      </c>
      <c r="B444" s="2" t="s">
        <v>16</v>
      </c>
      <c r="C444" s="1">
        <v>3209273.0</v>
      </c>
    </row>
    <row r="445">
      <c r="A445" s="1">
        <v>2023.0</v>
      </c>
      <c r="B445" s="2" t="s">
        <v>17</v>
      </c>
      <c r="C445" s="1">
        <v>8692181.0</v>
      </c>
    </row>
    <row r="446">
      <c r="A446" s="1">
        <v>2023.0</v>
      </c>
      <c r="B446" s="2" t="s">
        <v>18</v>
      </c>
      <c r="C446" s="1">
        <v>1.7441998E7</v>
      </c>
    </row>
    <row r="447">
      <c r="A447" s="1">
        <v>2023.0</v>
      </c>
      <c r="B447" s="2" t="s">
        <v>19</v>
      </c>
      <c r="C447" s="1">
        <v>4926226.0</v>
      </c>
    </row>
    <row r="448">
      <c r="A448" s="1">
        <v>2023.0</v>
      </c>
      <c r="B448" s="2" t="s">
        <v>20</v>
      </c>
      <c r="C448" s="1">
        <v>2024147.0</v>
      </c>
    </row>
    <row r="449">
      <c r="A449" s="1">
        <v>2023.0</v>
      </c>
      <c r="B449" s="2" t="s">
        <v>21</v>
      </c>
      <c r="C449" s="1">
        <v>1286397.0</v>
      </c>
    </row>
    <row r="450">
      <c r="A450" s="1">
        <v>2023.0</v>
      </c>
      <c r="B450" s="2" t="s">
        <v>22</v>
      </c>
      <c r="C450" s="1">
        <v>6148962.0</v>
      </c>
    </row>
    <row r="451">
      <c r="A451" s="1">
        <v>2023.0</v>
      </c>
      <c r="B451" s="2" t="s">
        <v>23</v>
      </c>
      <c r="C451" s="1">
        <v>4260710.0</v>
      </c>
    </row>
    <row r="452">
      <c r="A452" s="1">
        <v>2023.0</v>
      </c>
      <c r="B452" s="2" t="s">
        <v>24</v>
      </c>
      <c r="C452" s="1">
        <v>6866167.0</v>
      </c>
    </row>
    <row r="453">
      <c r="A453" s="1">
        <v>2023.0</v>
      </c>
      <c r="B453" s="2" t="s">
        <v>25</v>
      </c>
      <c r="C453" s="1">
        <v>2533271.0</v>
      </c>
    </row>
    <row r="454">
      <c r="A454" s="1">
        <v>2023.0</v>
      </c>
      <c r="B454" s="2" t="s">
        <v>26</v>
      </c>
      <c r="C454" s="1">
        <v>1998609.0</v>
      </c>
    </row>
    <row r="455">
      <c r="A455" s="1">
        <v>2023.0</v>
      </c>
      <c r="B455" s="2" t="s">
        <v>27</v>
      </c>
      <c r="C455" s="1">
        <v>2918486.0</v>
      </c>
    </row>
    <row r="456">
      <c r="A456" s="1">
        <v>2023.0</v>
      </c>
      <c r="B456" s="2" t="s">
        <v>28</v>
      </c>
      <c r="C456" s="1">
        <v>3130893.0</v>
      </c>
    </row>
    <row r="457">
      <c r="A457" s="1">
        <v>2023.0</v>
      </c>
      <c r="B457" s="2" t="s">
        <v>29</v>
      </c>
      <c r="C457" s="1">
        <v>3066575.0</v>
      </c>
    </row>
    <row r="458">
      <c r="A458" s="1">
        <v>2023.0</v>
      </c>
      <c r="B458" s="2" t="s">
        <v>30</v>
      </c>
      <c r="C458" s="1">
        <v>2451193.0</v>
      </c>
    </row>
    <row r="459">
      <c r="A459" s="1">
        <v>2023.0</v>
      </c>
      <c r="B459" s="2" t="s">
        <v>31</v>
      </c>
      <c r="C459" s="1">
        <v>3669309.0</v>
      </c>
    </row>
    <row r="460">
      <c r="A460" s="1">
        <v>2023.0</v>
      </c>
      <c r="B460" s="2" t="s">
        <v>32</v>
      </c>
      <c r="C460" s="1">
        <v>1404030.0</v>
      </c>
    </row>
    <row r="461">
      <c r="A461" s="1">
        <v>2023.0</v>
      </c>
      <c r="B461" s="2" t="s">
        <v>33</v>
      </c>
      <c r="C461" s="1">
        <v>8132954.0</v>
      </c>
    </row>
    <row r="462">
      <c r="A462" s="1">
        <v>2023.0</v>
      </c>
      <c r="B462" s="2" t="s">
        <v>34</v>
      </c>
      <c r="C462" s="1">
        <v>2436635.0</v>
      </c>
    </row>
    <row r="463">
      <c r="A463" s="1">
        <v>2023.0</v>
      </c>
      <c r="B463" s="2" t="s">
        <v>35</v>
      </c>
      <c r="C463" s="1">
        <v>1675298.0</v>
      </c>
    </row>
    <row r="464">
      <c r="A464" s="1">
        <v>2024.0</v>
      </c>
      <c r="B464" s="2" t="s">
        <v>3</v>
      </c>
      <c r="C464" s="1">
        <v>1.31715027E8</v>
      </c>
    </row>
    <row r="465">
      <c r="A465" s="1">
        <v>2024.0</v>
      </c>
      <c r="B465" s="2" t="s">
        <v>4</v>
      </c>
      <c r="C465" s="1">
        <v>1520604.0</v>
      </c>
    </row>
    <row r="466">
      <c r="A466" s="1">
        <v>2024.0</v>
      </c>
      <c r="B466" s="2" t="s">
        <v>5</v>
      </c>
      <c r="C466" s="1">
        <v>4041516.0</v>
      </c>
    </row>
    <row r="467">
      <c r="A467" s="1">
        <v>2024.0</v>
      </c>
      <c r="B467" s="2" t="s">
        <v>6</v>
      </c>
      <c r="C467" s="1">
        <v>876981.0</v>
      </c>
    </row>
    <row r="468">
      <c r="A468" s="1">
        <v>2024.0</v>
      </c>
      <c r="B468" s="2" t="s">
        <v>7</v>
      </c>
      <c r="C468" s="1">
        <v>952596.0</v>
      </c>
    </row>
    <row r="469">
      <c r="A469" s="1">
        <v>2024.0</v>
      </c>
      <c r="B469" s="2" t="s">
        <v>8</v>
      </c>
      <c r="C469" s="1">
        <v>3338089.0</v>
      </c>
    </row>
    <row r="470">
      <c r="A470" s="1">
        <v>2024.0</v>
      </c>
      <c r="B470" s="2" t="s">
        <v>9</v>
      </c>
      <c r="C470" s="1">
        <v>759943.0</v>
      </c>
    </row>
    <row r="471">
      <c r="A471" s="1">
        <v>2024.0</v>
      </c>
      <c r="B471" s="2" t="s">
        <v>10</v>
      </c>
      <c r="C471" s="1">
        <v>5987730.0</v>
      </c>
    </row>
    <row r="472">
      <c r="A472" s="1">
        <v>2024.0</v>
      </c>
      <c r="B472" s="2" t="s">
        <v>11</v>
      </c>
      <c r="C472" s="1">
        <v>3972610.0</v>
      </c>
    </row>
    <row r="473">
      <c r="A473" s="1">
        <v>2024.0</v>
      </c>
      <c r="B473" s="2" t="s">
        <v>12</v>
      </c>
      <c r="C473" s="1">
        <v>9213395.0</v>
      </c>
    </row>
    <row r="474">
      <c r="A474" s="1">
        <v>2024.0</v>
      </c>
      <c r="B474" s="2" t="s">
        <v>13</v>
      </c>
      <c r="C474" s="1">
        <v>1906840.0</v>
      </c>
    </row>
    <row r="475">
      <c r="A475" s="1">
        <v>2024.0</v>
      </c>
      <c r="B475" s="2" t="s">
        <v>14</v>
      </c>
      <c r="C475" s="1">
        <v>6452701.0</v>
      </c>
    </row>
    <row r="476">
      <c r="A476" s="1">
        <v>2024.0</v>
      </c>
      <c r="B476" s="2" t="s">
        <v>15</v>
      </c>
      <c r="C476" s="1">
        <v>3605918.0</v>
      </c>
    </row>
    <row r="477">
      <c r="A477" s="1">
        <v>2024.0</v>
      </c>
      <c r="B477" s="2" t="s">
        <v>16</v>
      </c>
      <c r="C477" s="1">
        <v>3246344.0</v>
      </c>
    </row>
    <row r="478">
      <c r="A478" s="1">
        <v>2024.0</v>
      </c>
      <c r="B478" s="2" t="s">
        <v>17</v>
      </c>
      <c r="C478" s="1">
        <v>8778827.0</v>
      </c>
    </row>
    <row r="479">
      <c r="A479" s="1">
        <v>2024.0</v>
      </c>
      <c r="B479" s="2" t="s">
        <v>18</v>
      </c>
      <c r="C479" s="1">
        <v>1.7560431E7</v>
      </c>
    </row>
    <row r="480">
      <c r="A480" s="1">
        <v>2024.0</v>
      </c>
      <c r="B480" s="2" t="s">
        <v>19</v>
      </c>
      <c r="C480" s="1">
        <v>4974969.0</v>
      </c>
    </row>
    <row r="481">
      <c r="A481" s="1">
        <v>2024.0</v>
      </c>
      <c r="B481" s="2" t="s">
        <v>20</v>
      </c>
      <c r="C481" s="1">
        <v>2037580.0</v>
      </c>
    </row>
    <row r="482">
      <c r="A482" s="1">
        <v>2024.0</v>
      </c>
      <c r="B482" s="2" t="s">
        <v>21</v>
      </c>
      <c r="C482" s="1">
        <v>1301847.0</v>
      </c>
    </row>
    <row r="483">
      <c r="A483" s="1">
        <v>2024.0</v>
      </c>
      <c r="B483" s="2" t="s">
        <v>22</v>
      </c>
      <c r="C483" s="1">
        <v>6255359.0</v>
      </c>
    </row>
    <row r="484">
      <c r="A484" s="1">
        <v>2024.0</v>
      </c>
      <c r="B484" s="2" t="s">
        <v>23</v>
      </c>
      <c r="C484" s="1">
        <v>4292835.0</v>
      </c>
    </row>
    <row r="485">
      <c r="A485" s="1">
        <v>2024.0</v>
      </c>
      <c r="B485" s="2" t="s">
        <v>24</v>
      </c>
      <c r="C485" s="1">
        <v>6948648.0</v>
      </c>
    </row>
    <row r="486">
      <c r="A486" s="1">
        <v>2024.0</v>
      </c>
      <c r="B486" s="2" t="s">
        <v>25</v>
      </c>
      <c r="C486" s="1">
        <v>2582552.0</v>
      </c>
    </row>
    <row r="487">
      <c r="A487" s="1">
        <v>2024.0</v>
      </c>
      <c r="B487" s="2" t="s">
        <v>26</v>
      </c>
      <c r="C487" s="1">
        <v>2040613.0</v>
      </c>
    </row>
    <row r="488">
      <c r="A488" s="1">
        <v>2024.0</v>
      </c>
      <c r="B488" s="2" t="s">
        <v>27</v>
      </c>
      <c r="C488" s="1">
        <v>2943610.0</v>
      </c>
    </row>
    <row r="489">
      <c r="A489" s="1">
        <v>2024.0</v>
      </c>
      <c r="B489" s="2" t="s">
        <v>28</v>
      </c>
      <c r="C489" s="1">
        <v>3154503.0</v>
      </c>
    </row>
    <row r="490">
      <c r="A490" s="1">
        <v>2024.0</v>
      </c>
      <c r="B490" s="2" t="s">
        <v>29</v>
      </c>
      <c r="C490" s="1">
        <v>3096894.0</v>
      </c>
    </row>
    <row r="491">
      <c r="A491" s="1">
        <v>2024.0</v>
      </c>
      <c r="B491" s="2" t="s">
        <v>30</v>
      </c>
      <c r="C491" s="1">
        <v>2458380.0</v>
      </c>
    </row>
    <row r="492">
      <c r="A492" s="1">
        <v>2024.0</v>
      </c>
      <c r="B492" s="2" t="s">
        <v>31</v>
      </c>
      <c r="C492" s="1">
        <v>3701845.0</v>
      </c>
    </row>
    <row r="493">
      <c r="A493" s="1">
        <v>2024.0</v>
      </c>
      <c r="B493" s="2" t="s">
        <v>32</v>
      </c>
      <c r="C493" s="1">
        <v>1421777.0</v>
      </c>
    </row>
    <row r="494">
      <c r="A494" s="1">
        <v>2024.0</v>
      </c>
      <c r="B494" s="2" t="s">
        <v>33</v>
      </c>
      <c r="C494" s="1">
        <v>8130230.0</v>
      </c>
    </row>
    <row r="495">
      <c r="A495" s="1">
        <v>2024.0</v>
      </c>
      <c r="B495" s="2" t="s">
        <v>34</v>
      </c>
      <c r="C495" s="1">
        <v>2468137.0</v>
      </c>
    </row>
    <row r="496">
      <c r="A496" s="1">
        <v>2024.0</v>
      </c>
      <c r="B496" s="2" t="s">
        <v>35</v>
      </c>
      <c r="C496" s="1">
        <v>1690723.0</v>
      </c>
    </row>
    <row r="497">
      <c r="A497" s="1">
        <v>2025.0</v>
      </c>
      <c r="B497" s="2" t="s">
        <v>3</v>
      </c>
      <c r="C497" s="1">
        <v>1.32833801E8</v>
      </c>
    </row>
    <row r="498">
      <c r="A498" s="1">
        <v>2025.0</v>
      </c>
      <c r="B498" s="2" t="s">
        <v>4</v>
      </c>
      <c r="C498" s="1">
        <v>1539766.0</v>
      </c>
    </row>
    <row r="499">
      <c r="A499" s="1">
        <v>2025.0</v>
      </c>
      <c r="B499" s="2" t="s">
        <v>5</v>
      </c>
      <c r="C499" s="1">
        <v>4102216.0</v>
      </c>
    </row>
    <row r="500">
      <c r="A500" s="1">
        <v>2025.0</v>
      </c>
      <c r="B500" s="2" t="s">
        <v>6</v>
      </c>
      <c r="C500" s="1">
        <v>895124.0</v>
      </c>
    </row>
    <row r="501">
      <c r="A501" s="1">
        <v>2025.0</v>
      </c>
      <c r="B501" s="2" t="s">
        <v>7</v>
      </c>
      <c r="C501" s="1">
        <v>956717.0</v>
      </c>
    </row>
    <row r="502">
      <c r="A502" s="1">
        <v>2025.0</v>
      </c>
      <c r="B502" s="2" t="s">
        <v>8</v>
      </c>
      <c r="C502" s="1">
        <v>3379890.0</v>
      </c>
    </row>
    <row r="503">
      <c r="A503" s="1">
        <v>2025.0</v>
      </c>
      <c r="B503" s="2" t="s">
        <v>9</v>
      </c>
      <c r="C503" s="1">
        <v>764824.0</v>
      </c>
    </row>
    <row r="504">
      <c r="A504" s="1">
        <v>2025.0</v>
      </c>
      <c r="B504" s="2" t="s">
        <v>10</v>
      </c>
      <c r="C504" s="1">
        <v>6068590.0</v>
      </c>
    </row>
    <row r="505">
      <c r="A505" s="1">
        <v>2025.0</v>
      </c>
      <c r="B505" s="2" t="s">
        <v>11</v>
      </c>
      <c r="C505" s="1">
        <v>4020404.0</v>
      </c>
    </row>
    <row r="506">
      <c r="A506" s="1">
        <v>2025.0</v>
      </c>
      <c r="B506" s="2" t="s">
        <v>12</v>
      </c>
      <c r="C506" s="1">
        <v>9194638.0</v>
      </c>
    </row>
    <row r="507">
      <c r="A507" s="1">
        <v>2025.0</v>
      </c>
      <c r="B507" s="2" t="s">
        <v>13</v>
      </c>
      <c r="C507" s="1">
        <v>1920704.0</v>
      </c>
    </row>
    <row r="508">
      <c r="A508" s="1">
        <v>2025.0</v>
      </c>
      <c r="B508" s="2" t="s">
        <v>14</v>
      </c>
      <c r="C508" s="1">
        <v>6510379.0</v>
      </c>
    </row>
    <row r="509">
      <c r="A509" s="1">
        <v>2025.0</v>
      </c>
      <c r="B509" s="2" t="s">
        <v>15</v>
      </c>
      <c r="C509" s="1">
        <v>3607546.0</v>
      </c>
    </row>
    <row r="510">
      <c r="A510" s="1">
        <v>2025.0</v>
      </c>
      <c r="B510" s="2" t="s">
        <v>16</v>
      </c>
      <c r="C510" s="1">
        <v>3282445.0</v>
      </c>
    </row>
    <row r="511">
      <c r="A511" s="1">
        <v>2025.0</v>
      </c>
      <c r="B511" s="2" t="s">
        <v>17</v>
      </c>
      <c r="C511" s="1">
        <v>8863003.0</v>
      </c>
    </row>
    <row r="512">
      <c r="A512" s="1">
        <v>2025.0</v>
      </c>
      <c r="B512" s="2" t="s">
        <v>18</v>
      </c>
      <c r="C512" s="1">
        <v>1.7671644E7</v>
      </c>
    </row>
    <row r="513">
      <c r="A513" s="1">
        <v>2025.0</v>
      </c>
      <c r="B513" s="2" t="s">
        <v>19</v>
      </c>
      <c r="C513" s="1">
        <v>5022319.0</v>
      </c>
    </row>
    <row r="514">
      <c r="A514" s="1">
        <v>2025.0</v>
      </c>
      <c r="B514" s="2" t="s">
        <v>20</v>
      </c>
      <c r="C514" s="1">
        <v>2050206.0</v>
      </c>
    </row>
    <row r="515">
      <c r="A515" s="1">
        <v>2025.0</v>
      </c>
      <c r="B515" s="2" t="s">
        <v>21</v>
      </c>
      <c r="C515" s="1">
        <v>1316987.0</v>
      </c>
    </row>
    <row r="516">
      <c r="A516" s="1">
        <v>2025.0</v>
      </c>
      <c r="B516" s="2" t="s">
        <v>22</v>
      </c>
      <c r="C516" s="1">
        <v>6361041.0</v>
      </c>
    </row>
    <row r="517">
      <c r="A517" s="1">
        <v>2025.0</v>
      </c>
      <c r="B517" s="2" t="s">
        <v>23</v>
      </c>
      <c r="C517" s="1">
        <v>4324247.0</v>
      </c>
    </row>
    <row r="518">
      <c r="A518" s="1">
        <v>2025.0</v>
      </c>
      <c r="B518" s="2" t="s">
        <v>24</v>
      </c>
      <c r="C518" s="1">
        <v>7030156.0</v>
      </c>
    </row>
    <row r="519">
      <c r="A519" s="1">
        <v>2025.0</v>
      </c>
      <c r="B519" s="2" t="s">
        <v>25</v>
      </c>
      <c r="C519" s="1">
        <v>2630850.0</v>
      </c>
    </row>
    <row r="520">
      <c r="A520" s="1">
        <v>2025.0</v>
      </c>
      <c r="B520" s="2" t="s">
        <v>26</v>
      </c>
      <c r="C520" s="1">
        <v>2081635.0</v>
      </c>
    </row>
    <row r="521">
      <c r="A521" s="1">
        <v>2025.0</v>
      </c>
      <c r="B521" s="2" t="s">
        <v>27</v>
      </c>
      <c r="C521" s="1">
        <v>2968057.0</v>
      </c>
    </row>
    <row r="522">
      <c r="A522" s="1">
        <v>2025.0</v>
      </c>
      <c r="B522" s="2" t="s">
        <v>28</v>
      </c>
      <c r="C522" s="1">
        <v>3176882.0</v>
      </c>
    </row>
    <row r="523">
      <c r="A523" s="1">
        <v>2025.0</v>
      </c>
      <c r="B523" s="2" t="s">
        <v>29</v>
      </c>
      <c r="C523" s="1">
        <v>3126508.0</v>
      </c>
    </row>
    <row r="524">
      <c r="A524" s="1">
        <v>2025.0</v>
      </c>
      <c r="B524" s="2" t="s">
        <v>30</v>
      </c>
      <c r="C524" s="1">
        <v>2464750.0</v>
      </c>
    </row>
    <row r="525">
      <c r="A525" s="1">
        <v>2025.0</v>
      </c>
      <c r="B525" s="2" t="s">
        <v>31</v>
      </c>
      <c r="C525" s="1">
        <v>3733384.0</v>
      </c>
    </row>
    <row r="526">
      <c r="A526" s="1">
        <v>2025.0</v>
      </c>
      <c r="B526" s="2" t="s">
        <v>32</v>
      </c>
      <c r="C526" s="1">
        <v>1439208.0</v>
      </c>
    </row>
    <row r="527">
      <c r="A527" s="1">
        <v>2025.0</v>
      </c>
      <c r="B527" s="2" t="s">
        <v>33</v>
      </c>
      <c r="C527" s="1">
        <v>8125230.0</v>
      </c>
    </row>
    <row r="528">
      <c r="A528" s="1">
        <v>2025.0</v>
      </c>
      <c r="B528" s="2" t="s">
        <v>34</v>
      </c>
      <c r="C528" s="1">
        <v>2498676.0</v>
      </c>
    </row>
    <row r="529">
      <c r="A529" s="1">
        <v>2025.0</v>
      </c>
      <c r="B529" s="2" t="s">
        <v>35</v>
      </c>
      <c r="C529" s="1">
        <v>1705775.0</v>
      </c>
    </row>
    <row r="530">
      <c r="A530" s="1">
        <v>2026.0</v>
      </c>
      <c r="B530" s="2" t="s">
        <v>3</v>
      </c>
      <c r="C530" s="1">
        <v>1.33901039E8</v>
      </c>
    </row>
    <row r="531">
      <c r="A531" s="1">
        <v>2026.0</v>
      </c>
      <c r="B531" s="2" t="s">
        <v>4</v>
      </c>
      <c r="C531" s="1">
        <v>1558467.0</v>
      </c>
    </row>
    <row r="532">
      <c r="A532" s="1">
        <v>2026.0</v>
      </c>
      <c r="B532" s="2" t="s">
        <v>5</v>
      </c>
      <c r="C532" s="1">
        <v>4160998.0</v>
      </c>
    </row>
    <row r="533">
      <c r="A533" s="1">
        <v>2026.0</v>
      </c>
      <c r="B533" s="2" t="s">
        <v>6</v>
      </c>
      <c r="C533" s="1">
        <v>912967.0</v>
      </c>
    </row>
    <row r="534">
      <c r="A534" s="1">
        <v>2026.0</v>
      </c>
      <c r="B534" s="2" t="s">
        <v>7</v>
      </c>
      <c r="C534" s="1">
        <v>960391.0</v>
      </c>
    </row>
    <row r="535">
      <c r="A535" s="1">
        <v>2026.0</v>
      </c>
      <c r="B535" s="2" t="s">
        <v>8</v>
      </c>
      <c r="C535" s="1">
        <v>3420609.0</v>
      </c>
    </row>
    <row r="536">
      <c r="A536" s="1">
        <v>2026.0</v>
      </c>
      <c r="B536" s="2" t="s">
        <v>9</v>
      </c>
      <c r="C536" s="1">
        <v>769389.0</v>
      </c>
    </row>
    <row r="537">
      <c r="A537" s="1">
        <v>2026.0</v>
      </c>
      <c r="B537" s="2" t="s">
        <v>10</v>
      </c>
      <c r="C537" s="1">
        <v>6147241.0</v>
      </c>
    </row>
    <row r="538">
      <c r="A538" s="1">
        <v>2026.0</v>
      </c>
      <c r="B538" s="2" t="s">
        <v>11</v>
      </c>
      <c r="C538" s="1">
        <v>4065875.0</v>
      </c>
    </row>
    <row r="539">
      <c r="A539" s="1">
        <v>2026.0</v>
      </c>
      <c r="B539" s="2" t="s">
        <v>12</v>
      </c>
      <c r="C539" s="1">
        <v>9172694.0</v>
      </c>
    </row>
    <row r="540">
      <c r="A540" s="1">
        <v>2026.0</v>
      </c>
      <c r="B540" s="2" t="s">
        <v>13</v>
      </c>
      <c r="C540" s="1">
        <v>1933553.0</v>
      </c>
    </row>
    <row r="541">
      <c r="A541" s="1">
        <v>2026.0</v>
      </c>
      <c r="B541" s="2" t="s">
        <v>14</v>
      </c>
      <c r="C541" s="1">
        <v>6564949.0</v>
      </c>
    </row>
    <row r="542">
      <c r="A542" s="1">
        <v>2026.0</v>
      </c>
      <c r="B542" s="2" t="s">
        <v>15</v>
      </c>
      <c r="C542" s="1">
        <v>3607305.0</v>
      </c>
    </row>
    <row r="543">
      <c r="A543" s="1">
        <v>2026.0</v>
      </c>
      <c r="B543" s="2" t="s">
        <v>16</v>
      </c>
      <c r="C543" s="1">
        <v>3317288.0</v>
      </c>
    </row>
    <row r="544">
      <c r="A544" s="1">
        <v>2026.0</v>
      </c>
      <c r="B544" s="2" t="s">
        <v>17</v>
      </c>
      <c r="C544" s="1">
        <v>8943667.0</v>
      </c>
    </row>
    <row r="545">
      <c r="A545" s="1">
        <v>2026.0</v>
      </c>
      <c r="B545" s="2" t="s">
        <v>18</v>
      </c>
      <c r="C545" s="1">
        <v>1.777478E7</v>
      </c>
    </row>
    <row r="546">
      <c r="A546" s="1">
        <v>2026.0</v>
      </c>
      <c r="B546" s="2" t="s">
        <v>19</v>
      </c>
      <c r="C546" s="1">
        <v>5067725.0</v>
      </c>
    </row>
    <row r="547">
      <c r="A547" s="1">
        <v>2026.0</v>
      </c>
      <c r="B547" s="2" t="s">
        <v>20</v>
      </c>
      <c r="C547" s="1">
        <v>2061986.0</v>
      </c>
    </row>
    <row r="548">
      <c r="A548" s="1">
        <v>2026.0</v>
      </c>
      <c r="B548" s="2" t="s">
        <v>21</v>
      </c>
      <c r="C548" s="1">
        <v>1331560.0</v>
      </c>
    </row>
    <row r="549">
      <c r="A549" s="1">
        <v>2026.0</v>
      </c>
      <c r="B549" s="2" t="s">
        <v>22</v>
      </c>
      <c r="C549" s="1">
        <v>6465212.0</v>
      </c>
    </row>
    <row r="550">
      <c r="A550" s="1">
        <v>2026.0</v>
      </c>
      <c r="B550" s="2" t="s">
        <v>23</v>
      </c>
      <c r="C550" s="1">
        <v>4354497.0</v>
      </c>
    </row>
    <row r="551">
      <c r="A551" s="1">
        <v>2026.0</v>
      </c>
      <c r="B551" s="2" t="s">
        <v>24</v>
      </c>
      <c r="C551" s="1">
        <v>7110088.0</v>
      </c>
    </row>
    <row r="552">
      <c r="A552" s="1">
        <v>2026.0</v>
      </c>
      <c r="B552" s="2" t="s">
        <v>25</v>
      </c>
      <c r="C552" s="1">
        <v>2677991.0</v>
      </c>
    </row>
    <row r="553">
      <c r="A553" s="1">
        <v>2026.0</v>
      </c>
      <c r="B553" s="2" t="s">
        <v>26</v>
      </c>
      <c r="C553" s="1">
        <v>2121615.0</v>
      </c>
    </row>
    <row r="554">
      <c r="A554" s="1">
        <v>2026.0</v>
      </c>
      <c r="B554" s="2" t="s">
        <v>27</v>
      </c>
      <c r="C554" s="1">
        <v>2991480.0</v>
      </c>
    </row>
    <row r="555">
      <c r="A555" s="1">
        <v>2026.0</v>
      </c>
      <c r="B555" s="2" t="s">
        <v>28</v>
      </c>
      <c r="C555" s="1">
        <v>3198045.0</v>
      </c>
    </row>
    <row r="556">
      <c r="A556" s="1">
        <v>2026.0</v>
      </c>
      <c r="B556" s="2" t="s">
        <v>29</v>
      </c>
      <c r="C556" s="1">
        <v>3155029.0</v>
      </c>
    </row>
    <row r="557">
      <c r="A557" s="1">
        <v>2026.0</v>
      </c>
      <c r="B557" s="2" t="s">
        <v>30</v>
      </c>
      <c r="C557" s="1">
        <v>2470284.0</v>
      </c>
    </row>
    <row r="558">
      <c r="A558" s="1">
        <v>2026.0</v>
      </c>
      <c r="B558" s="2" t="s">
        <v>31</v>
      </c>
      <c r="C558" s="1">
        <v>3763438.0</v>
      </c>
    </row>
    <row r="559">
      <c r="A559" s="1">
        <v>2026.0</v>
      </c>
      <c r="B559" s="2" t="s">
        <v>32</v>
      </c>
      <c r="C559" s="1">
        <v>1456228.0</v>
      </c>
    </row>
    <row r="560">
      <c r="A560" s="1">
        <v>2026.0</v>
      </c>
      <c r="B560" s="2" t="s">
        <v>33</v>
      </c>
      <c r="C560" s="1">
        <v>8117322.0</v>
      </c>
    </row>
    <row r="561">
      <c r="A561" s="1">
        <v>2026.0</v>
      </c>
      <c r="B561" s="2" t="s">
        <v>34</v>
      </c>
      <c r="C561" s="1">
        <v>2528249.0</v>
      </c>
    </row>
    <row r="562">
      <c r="A562" s="1">
        <v>2026.0</v>
      </c>
      <c r="B562" s="2" t="s">
        <v>35</v>
      </c>
      <c r="C562" s="1">
        <v>1720117.0</v>
      </c>
    </row>
    <row r="563">
      <c r="A563" s="1">
        <v>2027.0</v>
      </c>
      <c r="B563" s="2" t="s">
        <v>3</v>
      </c>
      <c r="C563" s="1">
        <v>1.34913475E8</v>
      </c>
    </row>
    <row r="564">
      <c r="A564" s="1">
        <v>2027.0</v>
      </c>
      <c r="B564" s="2" t="s">
        <v>4</v>
      </c>
      <c r="C564" s="1">
        <v>1576648.0</v>
      </c>
    </row>
    <row r="565">
      <c r="A565" s="1">
        <v>2027.0</v>
      </c>
      <c r="B565" s="2" t="s">
        <v>5</v>
      </c>
      <c r="C565" s="1">
        <v>4217571.0</v>
      </c>
    </row>
    <row r="566">
      <c r="A566" s="1">
        <v>2027.0</v>
      </c>
      <c r="B566" s="2" t="s">
        <v>6</v>
      </c>
      <c r="C566" s="1">
        <v>930499.0</v>
      </c>
    </row>
    <row r="567">
      <c r="A567" s="1">
        <v>2027.0</v>
      </c>
      <c r="B567" s="2" t="s">
        <v>7</v>
      </c>
      <c r="C567" s="1">
        <v>963629.0</v>
      </c>
    </row>
    <row r="568">
      <c r="A568" s="1">
        <v>2027.0</v>
      </c>
      <c r="B568" s="2" t="s">
        <v>8</v>
      </c>
      <c r="C568" s="1">
        <v>3460160.0</v>
      </c>
    </row>
    <row r="569">
      <c r="A569" s="1">
        <v>2027.0</v>
      </c>
      <c r="B569" s="2" t="s">
        <v>9</v>
      </c>
      <c r="C569" s="1">
        <v>773691.0</v>
      </c>
    </row>
    <row r="570">
      <c r="A570" s="1">
        <v>2027.0</v>
      </c>
      <c r="B570" s="2" t="s">
        <v>10</v>
      </c>
      <c r="C570" s="1">
        <v>6223698.0</v>
      </c>
    </row>
    <row r="571">
      <c r="A571" s="1">
        <v>2027.0</v>
      </c>
      <c r="B571" s="2" t="s">
        <v>11</v>
      </c>
      <c r="C571" s="1">
        <v>4108744.0</v>
      </c>
    </row>
    <row r="572">
      <c r="A572" s="1">
        <v>2027.0</v>
      </c>
      <c r="B572" s="2" t="s">
        <v>12</v>
      </c>
      <c r="C572" s="1">
        <v>9147230.0</v>
      </c>
    </row>
    <row r="573">
      <c r="A573" s="1">
        <v>2027.0</v>
      </c>
      <c r="B573" s="2" t="s">
        <v>13</v>
      </c>
      <c r="C573" s="1">
        <v>1945410.0</v>
      </c>
    </row>
    <row r="574">
      <c r="A574" s="1">
        <v>2027.0</v>
      </c>
      <c r="B574" s="2" t="s">
        <v>14</v>
      </c>
      <c r="C574" s="1">
        <v>6616542.0</v>
      </c>
    </row>
    <row r="575">
      <c r="A575" s="1">
        <v>2027.0</v>
      </c>
      <c r="B575" s="2" t="s">
        <v>15</v>
      </c>
      <c r="C575" s="1">
        <v>3605280.0</v>
      </c>
    </row>
    <row r="576">
      <c r="A576" s="1">
        <v>2027.0</v>
      </c>
      <c r="B576" s="2" t="s">
        <v>16</v>
      </c>
      <c r="C576" s="1">
        <v>3350825.0</v>
      </c>
    </row>
    <row r="577">
      <c r="A577" s="1">
        <v>2027.0</v>
      </c>
      <c r="B577" s="2" t="s">
        <v>17</v>
      </c>
      <c r="C577" s="1">
        <v>9020390.0</v>
      </c>
    </row>
    <row r="578">
      <c r="A578" s="1">
        <v>2027.0</v>
      </c>
      <c r="B578" s="2" t="s">
        <v>18</v>
      </c>
      <c r="C578" s="1">
        <v>1.7870134E7</v>
      </c>
    </row>
    <row r="579">
      <c r="A579" s="1">
        <v>2027.0</v>
      </c>
      <c r="B579" s="2" t="s">
        <v>19</v>
      </c>
      <c r="C579" s="1">
        <v>5111021.0</v>
      </c>
    </row>
    <row r="580">
      <c r="A580" s="1">
        <v>2027.0</v>
      </c>
      <c r="B580" s="2" t="s">
        <v>20</v>
      </c>
      <c r="C580" s="1">
        <v>2072937.0</v>
      </c>
    </row>
    <row r="581">
      <c r="A581" s="1">
        <v>2027.0</v>
      </c>
      <c r="B581" s="2" t="s">
        <v>21</v>
      </c>
      <c r="C581" s="1">
        <v>1345434.0</v>
      </c>
    </row>
    <row r="582">
      <c r="A582" s="1">
        <v>2027.0</v>
      </c>
      <c r="B582" s="2" t="s">
        <v>22</v>
      </c>
      <c r="C582" s="1">
        <v>6567184.0</v>
      </c>
    </row>
    <row r="583">
      <c r="A583" s="1">
        <v>2027.0</v>
      </c>
      <c r="B583" s="2" t="s">
        <v>23</v>
      </c>
      <c r="C583" s="1">
        <v>4383501.0</v>
      </c>
    </row>
    <row r="584">
      <c r="A584" s="1">
        <v>2027.0</v>
      </c>
      <c r="B584" s="2" t="s">
        <v>24</v>
      </c>
      <c r="C584" s="1">
        <v>7188185.0</v>
      </c>
    </row>
    <row r="585">
      <c r="A585" s="1">
        <v>2027.0</v>
      </c>
      <c r="B585" s="2" t="s">
        <v>25</v>
      </c>
      <c r="C585" s="1">
        <v>2723968.0</v>
      </c>
    </row>
    <row r="586">
      <c r="A586" s="1">
        <v>2027.0</v>
      </c>
      <c r="B586" s="2" t="s">
        <v>26</v>
      </c>
      <c r="C586" s="1">
        <v>2160547.0</v>
      </c>
    </row>
    <row r="587">
      <c r="A587" s="1">
        <v>2027.0</v>
      </c>
      <c r="B587" s="2" t="s">
        <v>27</v>
      </c>
      <c r="C587" s="1">
        <v>3013827.0</v>
      </c>
    </row>
    <row r="588">
      <c r="A588" s="1">
        <v>2027.0</v>
      </c>
      <c r="B588" s="2" t="s">
        <v>28</v>
      </c>
      <c r="C588" s="1">
        <v>3218042.0</v>
      </c>
    </row>
    <row r="589">
      <c r="A589" s="1">
        <v>2027.0</v>
      </c>
      <c r="B589" s="2" t="s">
        <v>29</v>
      </c>
      <c r="C589" s="1">
        <v>3182209.0</v>
      </c>
    </row>
    <row r="590">
      <c r="A590" s="1">
        <v>2027.0</v>
      </c>
      <c r="B590" s="2" t="s">
        <v>30</v>
      </c>
      <c r="C590" s="1">
        <v>2475048.0</v>
      </c>
    </row>
    <row r="591">
      <c r="A591" s="1">
        <v>2027.0</v>
      </c>
      <c r="B591" s="2" t="s">
        <v>31</v>
      </c>
      <c r="C591" s="1">
        <v>3791502.0</v>
      </c>
    </row>
    <row r="592">
      <c r="A592" s="1">
        <v>2027.0</v>
      </c>
      <c r="B592" s="2" t="s">
        <v>32</v>
      </c>
      <c r="C592" s="1">
        <v>1472810.0</v>
      </c>
    </row>
    <row r="593">
      <c r="A593" s="1">
        <v>2027.0</v>
      </c>
      <c r="B593" s="2" t="s">
        <v>33</v>
      </c>
      <c r="C593" s="1">
        <v>8106325.0</v>
      </c>
    </row>
    <row r="594">
      <c r="A594" s="1">
        <v>2027.0</v>
      </c>
      <c r="B594" s="2" t="s">
        <v>34</v>
      </c>
      <c r="C594" s="1">
        <v>2556815.0</v>
      </c>
    </row>
    <row r="595">
      <c r="A595" s="1">
        <v>2027.0</v>
      </c>
      <c r="B595" s="2" t="s">
        <v>35</v>
      </c>
      <c r="C595" s="1">
        <v>1733669.0</v>
      </c>
    </row>
    <row r="596">
      <c r="A596" s="1">
        <v>2028.0</v>
      </c>
      <c r="B596" s="2" t="s">
        <v>3</v>
      </c>
      <c r="C596" s="1">
        <v>1.35869851E8</v>
      </c>
    </row>
    <row r="597">
      <c r="A597" s="1">
        <v>2028.0</v>
      </c>
      <c r="B597" s="2" t="s">
        <v>4</v>
      </c>
      <c r="C597" s="1">
        <v>1594173.0</v>
      </c>
    </row>
    <row r="598">
      <c r="A598" s="1">
        <v>2028.0</v>
      </c>
      <c r="B598" s="2" t="s">
        <v>5</v>
      </c>
      <c r="C598" s="1">
        <v>4271876.0</v>
      </c>
    </row>
    <row r="599">
      <c r="A599" s="1">
        <v>2028.0</v>
      </c>
      <c r="B599" s="2" t="s">
        <v>6</v>
      </c>
      <c r="C599" s="1">
        <v>947705.0</v>
      </c>
    </row>
    <row r="600">
      <c r="A600" s="1">
        <v>2028.0</v>
      </c>
      <c r="B600" s="2" t="s">
        <v>7</v>
      </c>
      <c r="C600" s="1">
        <v>966477.0</v>
      </c>
    </row>
    <row r="601">
      <c r="A601" s="1">
        <v>2028.0</v>
      </c>
      <c r="B601" s="2" t="s">
        <v>8</v>
      </c>
      <c r="C601" s="1">
        <v>3498460.0</v>
      </c>
    </row>
    <row r="602">
      <c r="A602" s="1">
        <v>2028.0</v>
      </c>
      <c r="B602" s="2" t="s">
        <v>9</v>
      </c>
      <c r="C602" s="1">
        <v>777654.0</v>
      </c>
    </row>
    <row r="603">
      <c r="A603" s="1">
        <v>2028.0</v>
      </c>
      <c r="B603" s="2" t="s">
        <v>10</v>
      </c>
      <c r="C603" s="1">
        <v>6297938.0</v>
      </c>
    </row>
    <row r="604">
      <c r="A604" s="1">
        <v>2028.0</v>
      </c>
      <c r="B604" s="2" t="s">
        <v>11</v>
      </c>
      <c r="C604" s="1">
        <v>4148983.0</v>
      </c>
    </row>
    <row r="605">
      <c r="A605" s="1">
        <v>2028.0</v>
      </c>
      <c r="B605" s="2" t="s">
        <v>12</v>
      </c>
      <c r="C605" s="1">
        <v>9118219.0</v>
      </c>
    </row>
    <row r="606">
      <c r="A606" s="1">
        <v>2028.0</v>
      </c>
      <c r="B606" s="2" t="s">
        <v>13</v>
      </c>
      <c r="C606" s="1">
        <v>1956345.0</v>
      </c>
    </row>
    <row r="607">
      <c r="A607" s="1">
        <v>2028.0</v>
      </c>
      <c r="B607" s="2" t="s">
        <v>14</v>
      </c>
      <c r="C607" s="1">
        <v>6665210.0</v>
      </c>
    </row>
    <row r="608">
      <c r="A608" s="1">
        <v>2028.0</v>
      </c>
      <c r="B608" s="2" t="s">
        <v>15</v>
      </c>
      <c r="C608" s="1">
        <v>3601529.0</v>
      </c>
    </row>
    <row r="609">
      <c r="A609" s="1">
        <v>2028.0</v>
      </c>
      <c r="B609" s="2" t="s">
        <v>16</v>
      </c>
      <c r="C609" s="1">
        <v>3382988.0</v>
      </c>
    </row>
    <row r="610">
      <c r="A610" s="1">
        <v>2028.0</v>
      </c>
      <c r="B610" s="2" t="s">
        <v>17</v>
      </c>
      <c r="C610" s="1">
        <v>9093141.0</v>
      </c>
    </row>
    <row r="611">
      <c r="A611" s="1">
        <v>2028.0</v>
      </c>
      <c r="B611" s="2" t="s">
        <v>18</v>
      </c>
      <c r="C611" s="1">
        <v>1.7958048E7</v>
      </c>
    </row>
    <row r="612">
      <c r="A612" s="1">
        <v>2028.0</v>
      </c>
      <c r="B612" s="2" t="s">
        <v>19</v>
      </c>
      <c r="C612" s="1">
        <v>5152156.0</v>
      </c>
    </row>
    <row r="613">
      <c r="A613" s="1">
        <v>2028.0</v>
      </c>
      <c r="B613" s="2" t="s">
        <v>20</v>
      </c>
      <c r="C613" s="1">
        <v>2083055.0</v>
      </c>
    </row>
    <row r="614">
      <c r="A614" s="1">
        <v>2028.0</v>
      </c>
      <c r="B614" s="2" t="s">
        <v>21</v>
      </c>
      <c r="C614" s="1">
        <v>1358612.0</v>
      </c>
    </row>
    <row r="615">
      <c r="A615" s="1">
        <v>2028.0</v>
      </c>
      <c r="B615" s="2" t="s">
        <v>22</v>
      </c>
      <c r="C615" s="1">
        <v>6666798.0</v>
      </c>
    </row>
    <row r="616">
      <c r="A616" s="1">
        <v>2028.0</v>
      </c>
      <c r="B616" s="2" t="s">
        <v>23</v>
      </c>
      <c r="C616" s="1">
        <v>4411154.0</v>
      </c>
    </row>
    <row r="617">
      <c r="A617" s="1">
        <v>2028.0</v>
      </c>
      <c r="B617" s="2" t="s">
        <v>24</v>
      </c>
      <c r="C617" s="1">
        <v>7264116.0</v>
      </c>
    </row>
    <row r="618">
      <c r="A618" s="1">
        <v>2028.0</v>
      </c>
      <c r="B618" s="2" t="s">
        <v>25</v>
      </c>
      <c r="C618" s="1">
        <v>2768738.0</v>
      </c>
    </row>
    <row r="619">
      <c r="A619" s="1">
        <v>2028.0</v>
      </c>
      <c r="B619" s="2" t="s">
        <v>26</v>
      </c>
      <c r="C619" s="1">
        <v>2198441.0</v>
      </c>
    </row>
    <row r="620">
      <c r="A620" s="1">
        <v>2028.0</v>
      </c>
      <c r="B620" s="2" t="s">
        <v>27</v>
      </c>
      <c r="C620" s="1">
        <v>3035009.0</v>
      </c>
    </row>
    <row r="621">
      <c r="A621" s="1">
        <v>2028.0</v>
      </c>
      <c r="B621" s="2" t="s">
        <v>28</v>
      </c>
      <c r="C621" s="1">
        <v>3236783.0</v>
      </c>
    </row>
    <row r="622">
      <c r="A622" s="1">
        <v>2028.0</v>
      </c>
      <c r="B622" s="2" t="s">
        <v>29</v>
      </c>
      <c r="C622" s="1">
        <v>3207849.0</v>
      </c>
    </row>
    <row r="623">
      <c r="A623" s="1">
        <v>2028.0</v>
      </c>
      <c r="B623" s="2" t="s">
        <v>30</v>
      </c>
      <c r="C623" s="1">
        <v>2479041.0</v>
      </c>
    </row>
    <row r="624">
      <c r="A624" s="1">
        <v>2028.0</v>
      </c>
      <c r="B624" s="2" t="s">
        <v>31</v>
      </c>
      <c r="C624" s="1">
        <v>3817295.0</v>
      </c>
    </row>
    <row r="625">
      <c r="A625" s="1">
        <v>2028.0</v>
      </c>
      <c r="B625" s="2" t="s">
        <v>32</v>
      </c>
      <c r="C625" s="1">
        <v>1488888.0</v>
      </c>
    </row>
    <row r="626">
      <c r="A626" s="1">
        <v>2028.0</v>
      </c>
      <c r="B626" s="2" t="s">
        <v>33</v>
      </c>
      <c r="C626" s="1">
        <v>8092372.0</v>
      </c>
    </row>
    <row r="627">
      <c r="A627" s="1">
        <v>2028.0</v>
      </c>
      <c r="B627" s="2" t="s">
        <v>34</v>
      </c>
      <c r="C627" s="1">
        <v>2584421.0</v>
      </c>
    </row>
    <row r="628">
      <c r="A628" s="1">
        <v>2028.0</v>
      </c>
      <c r="B628" s="2" t="s">
        <v>35</v>
      </c>
      <c r="C628" s="1">
        <v>1746377.0</v>
      </c>
    </row>
    <row r="629">
      <c r="A629" s="1">
        <v>2029.0</v>
      </c>
      <c r="B629" s="2" t="s">
        <v>3</v>
      </c>
      <c r="C629" s="1">
        <v>1.36773349E8</v>
      </c>
    </row>
    <row r="630">
      <c r="A630" s="1">
        <v>2029.0</v>
      </c>
      <c r="B630" s="2" t="s">
        <v>4</v>
      </c>
      <c r="C630" s="1">
        <v>1611070.0</v>
      </c>
    </row>
    <row r="631">
      <c r="A631" s="1">
        <v>2029.0</v>
      </c>
      <c r="B631" s="2" t="s">
        <v>5</v>
      </c>
      <c r="C631" s="1">
        <v>4324039.0</v>
      </c>
    </row>
    <row r="632">
      <c r="A632" s="1">
        <v>2029.0</v>
      </c>
      <c r="B632" s="2" t="s">
        <v>6</v>
      </c>
      <c r="C632" s="1">
        <v>964585.0</v>
      </c>
    </row>
    <row r="633">
      <c r="A633" s="1">
        <v>2029.0</v>
      </c>
      <c r="B633" s="2" t="s">
        <v>7</v>
      </c>
      <c r="C633" s="1">
        <v>968956.0</v>
      </c>
    </row>
    <row r="634">
      <c r="A634" s="1">
        <v>2029.0</v>
      </c>
      <c r="B634" s="2" t="s">
        <v>8</v>
      </c>
      <c r="C634" s="1">
        <v>3535488.0</v>
      </c>
    </row>
    <row r="635">
      <c r="A635" s="1">
        <v>2029.0</v>
      </c>
      <c r="B635" s="2" t="s">
        <v>9</v>
      </c>
      <c r="C635" s="1">
        <v>781360.0</v>
      </c>
    </row>
    <row r="636">
      <c r="A636" s="1">
        <v>2029.0</v>
      </c>
      <c r="B636" s="2" t="s">
        <v>10</v>
      </c>
      <c r="C636" s="1">
        <v>6370008.0</v>
      </c>
    </row>
    <row r="637">
      <c r="A637" s="1">
        <v>2029.0</v>
      </c>
      <c r="B637" s="2" t="s">
        <v>11</v>
      </c>
      <c r="C637" s="1">
        <v>4186803.0</v>
      </c>
    </row>
    <row r="638">
      <c r="A638" s="1">
        <v>2029.0</v>
      </c>
      <c r="B638" s="2" t="s">
        <v>12</v>
      </c>
      <c r="C638" s="1">
        <v>9086045.0</v>
      </c>
    </row>
    <row r="639">
      <c r="A639" s="1">
        <v>2029.0</v>
      </c>
      <c r="B639" s="2" t="s">
        <v>13</v>
      </c>
      <c r="C639" s="1">
        <v>1966440.0</v>
      </c>
    </row>
    <row r="640">
      <c r="A640" s="1">
        <v>2029.0</v>
      </c>
      <c r="B640" s="2" t="s">
        <v>14</v>
      </c>
      <c r="C640" s="1">
        <v>6711117.0</v>
      </c>
    </row>
    <row r="641">
      <c r="A641" s="1">
        <v>2029.0</v>
      </c>
      <c r="B641" s="2" t="s">
        <v>15</v>
      </c>
      <c r="C641" s="1">
        <v>3596193.0</v>
      </c>
    </row>
    <row r="642">
      <c r="A642" s="1">
        <v>2029.0</v>
      </c>
      <c r="B642" s="2" t="s">
        <v>16</v>
      </c>
      <c r="C642" s="1">
        <v>3413849.0</v>
      </c>
    </row>
    <row r="643">
      <c r="A643" s="1">
        <v>2029.0</v>
      </c>
      <c r="B643" s="2" t="s">
        <v>17</v>
      </c>
      <c r="C643" s="1">
        <v>9162362.0</v>
      </c>
    </row>
    <row r="644">
      <c r="A644" s="1">
        <v>2029.0</v>
      </c>
      <c r="B644" s="2" t="s">
        <v>18</v>
      </c>
      <c r="C644" s="1">
        <v>1.8038634E7</v>
      </c>
    </row>
    <row r="645">
      <c r="A645" s="1">
        <v>2029.0</v>
      </c>
      <c r="B645" s="2" t="s">
        <v>19</v>
      </c>
      <c r="C645" s="1">
        <v>5191248.0</v>
      </c>
    </row>
    <row r="646">
      <c r="A646" s="1">
        <v>2029.0</v>
      </c>
      <c r="B646" s="2" t="s">
        <v>20</v>
      </c>
      <c r="C646" s="1">
        <v>2092347.0</v>
      </c>
    </row>
    <row r="647">
      <c r="A647" s="1">
        <v>2029.0</v>
      </c>
      <c r="B647" s="2" t="s">
        <v>21</v>
      </c>
      <c r="C647" s="1">
        <v>1371141.0</v>
      </c>
    </row>
    <row r="648">
      <c r="A648" s="1">
        <v>2029.0</v>
      </c>
      <c r="B648" s="2" t="s">
        <v>22</v>
      </c>
      <c r="C648" s="1">
        <v>6764417.0</v>
      </c>
    </row>
    <row r="649">
      <c r="A649" s="1">
        <v>2029.0</v>
      </c>
      <c r="B649" s="2" t="s">
        <v>23</v>
      </c>
      <c r="C649" s="1">
        <v>4437510.0</v>
      </c>
    </row>
    <row r="650">
      <c r="A650" s="1">
        <v>2029.0</v>
      </c>
      <c r="B650" s="2" t="s">
        <v>24</v>
      </c>
      <c r="C650" s="1">
        <v>7337739.0</v>
      </c>
    </row>
    <row r="651">
      <c r="A651" s="1">
        <v>2029.0</v>
      </c>
      <c r="B651" s="2" t="s">
        <v>25</v>
      </c>
      <c r="C651" s="1">
        <v>2812321.0</v>
      </c>
    </row>
    <row r="652">
      <c r="A652" s="1">
        <v>2029.0</v>
      </c>
      <c r="B652" s="2" t="s">
        <v>26</v>
      </c>
      <c r="C652" s="1">
        <v>2235259.0</v>
      </c>
    </row>
    <row r="653">
      <c r="A653" s="1">
        <v>2029.0</v>
      </c>
      <c r="B653" s="2" t="s">
        <v>27</v>
      </c>
      <c r="C653" s="1">
        <v>3055105.0</v>
      </c>
    </row>
    <row r="654">
      <c r="A654" s="1">
        <v>2029.0</v>
      </c>
      <c r="B654" s="2" t="s">
        <v>28</v>
      </c>
      <c r="C654" s="1">
        <v>3254223.0</v>
      </c>
    </row>
    <row r="655">
      <c r="A655" s="1">
        <v>2029.0</v>
      </c>
      <c r="B655" s="2" t="s">
        <v>29</v>
      </c>
      <c r="C655" s="1">
        <v>3232038.0</v>
      </c>
    </row>
    <row r="656">
      <c r="A656" s="1">
        <v>2029.0</v>
      </c>
      <c r="B656" s="2" t="s">
        <v>30</v>
      </c>
      <c r="C656" s="1">
        <v>2482300.0</v>
      </c>
    </row>
    <row r="657">
      <c r="A657" s="1">
        <v>2029.0</v>
      </c>
      <c r="B657" s="2" t="s">
        <v>31</v>
      </c>
      <c r="C657" s="1">
        <v>3840981.0</v>
      </c>
    </row>
    <row r="658">
      <c r="A658" s="1">
        <v>2029.0</v>
      </c>
      <c r="B658" s="2" t="s">
        <v>32</v>
      </c>
      <c r="C658" s="1">
        <v>1504459.0</v>
      </c>
    </row>
    <row r="659">
      <c r="A659" s="1">
        <v>2029.0</v>
      </c>
      <c r="B659" s="2" t="s">
        <v>33</v>
      </c>
      <c r="C659" s="1">
        <v>8075911.0</v>
      </c>
    </row>
    <row r="660">
      <c r="A660" s="1">
        <v>2029.0</v>
      </c>
      <c r="B660" s="2" t="s">
        <v>34</v>
      </c>
      <c r="C660" s="1">
        <v>2611141.0</v>
      </c>
    </row>
    <row r="661">
      <c r="A661" s="1">
        <v>2029.0</v>
      </c>
      <c r="B661" s="2" t="s">
        <v>35</v>
      </c>
      <c r="C661" s="1">
        <v>1758260.0</v>
      </c>
    </row>
    <row r="662">
      <c r="A662" s="1">
        <v>2030.0</v>
      </c>
      <c r="B662" s="2" t="s">
        <v>3</v>
      </c>
      <c r="C662" s="1">
        <v>1.37628264E8</v>
      </c>
    </row>
    <row r="663">
      <c r="A663" s="1">
        <v>2030.0</v>
      </c>
      <c r="B663" s="2" t="s">
        <v>4</v>
      </c>
      <c r="C663" s="1">
        <v>1627394.0</v>
      </c>
    </row>
    <row r="664">
      <c r="A664" s="1">
        <v>2030.0</v>
      </c>
      <c r="B664" s="2" t="s">
        <v>5</v>
      </c>
      <c r="C664" s="1">
        <v>4374322.0</v>
      </c>
    </row>
    <row r="665">
      <c r="A665" s="1">
        <v>2030.0</v>
      </c>
      <c r="B665" s="2" t="s">
        <v>6</v>
      </c>
      <c r="C665" s="1">
        <v>981112.0</v>
      </c>
    </row>
    <row r="666">
      <c r="A666" s="1">
        <v>2030.0</v>
      </c>
      <c r="B666" s="2" t="s">
        <v>7</v>
      </c>
      <c r="C666" s="1">
        <v>971090.0</v>
      </c>
    </row>
    <row r="667">
      <c r="A667" s="1">
        <v>2030.0</v>
      </c>
      <c r="B667" s="2" t="s">
        <v>8</v>
      </c>
      <c r="C667" s="1">
        <v>3571358.0</v>
      </c>
    </row>
    <row r="668">
      <c r="A668" s="1">
        <v>2030.0</v>
      </c>
      <c r="B668" s="2" t="s">
        <v>9</v>
      </c>
      <c r="C668" s="1">
        <v>784777.0</v>
      </c>
    </row>
    <row r="669">
      <c r="A669" s="1">
        <v>2030.0</v>
      </c>
      <c r="B669" s="2" t="s">
        <v>10</v>
      </c>
      <c r="C669" s="1">
        <v>6440034.0</v>
      </c>
    </row>
    <row r="670">
      <c r="A670" s="1">
        <v>2030.0</v>
      </c>
      <c r="B670" s="2" t="s">
        <v>11</v>
      </c>
      <c r="C670" s="1">
        <v>4222581.0</v>
      </c>
    </row>
    <row r="671">
      <c r="A671" s="1">
        <v>2030.0</v>
      </c>
      <c r="B671" s="2" t="s">
        <v>12</v>
      </c>
      <c r="C671" s="1">
        <v>9051190.0</v>
      </c>
    </row>
    <row r="672">
      <c r="A672" s="1">
        <v>2030.0</v>
      </c>
      <c r="B672" s="2" t="s">
        <v>13</v>
      </c>
      <c r="C672" s="1">
        <v>1975839.0</v>
      </c>
    </row>
    <row r="673">
      <c r="A673" s="1">
        <v>2030.0</v>
      </c>
      <c r="B673" s="2" t="s">
        <v>14</v>
      </c>
      <c r="C673" s="1">
        <v>6754541.0</v>
      </c>
    </row>
    <row r="674">
      <c r="A674" s="1">
        <v>2030.0</v>
      </c>
      <c r="B674" s="2" t="s">
        <v>15</v>
      </c>
      <c r="C674" s="1">
        <v>3589451.0</v>
      </c>
    </row>
    <row r="675">
      <c r="A675" s="1">
        <v>2030.0</v>
      </c>
      <c r="B675" s="2" t="s">
        <v>16</v>
      </c>
      <c r="C675" s="1">
        <v>3443493.0</v>
      </c>
    </row>
    <row r="676">
      <c r="A676" s="1">
        <v>2030.0</v>
      </c>
      <c r="B676" s="2" t="s">
        <v>17</v>
      </c>
      <c r="C676" s="1">
        <v>9228383.0</v>
      </c>
    </row>
    <row r="677">
      <c r="A677" s="1">
        <v>2030.0</v>
      </c>
      <c r="B677" s="2" t="s">
        <v>18</v>
      </c>
      <c r="C677" s="1">
        <v>1.8111736E7</v>
      </c>
    </row>
    <row r="678">
      <c r="A678" s="1">
        <v>2030.0</v>
      </c>
      <c r="B678" s="2" t="s">
        <v>19</v>
      </c>
      <c r="C678" s="1">
        <v>5228577.0</v>
      </c>
    </row>
    <row r="679">
      <c r="A679" s="1">
        <v>2030.0</v>
      </c>
      <c r="B679" s="2" t="s">
        <v>20</v>
      </c>
      <c r="C679" s="1">
        <v>2100853.0</v>
      </c>
    </row>
    <row r="680">
      <c r="A680" s="1">
        <v>2030.0</v>
      </c>
      <c r="B680" s="2" t="s">
        <v>21</v>
      </c>
      <c r="C680" s="1">
        <v>1383076.0</v>
      </c>
    </row>
    <row r="681">
      <c r="A681" s="1">
        <v>2030.0</v>
      </c>
      <c r="B681" s="2" t="s">
        <v>22</v>
      </c>
      <c r="C681" s="1">
        <v>6860394.0</v>
      </c>
    </row>
    <row r="682">
      <c r="A682" s="1">
        <v>2030.0</v>
      </c>
      <c r="B682" s="2" t="s">
        <v>23</v>
      </c>
      <c r="C682" s="1">
        <v>4462694.0</v>
      </c>
    </row>
    <row r="683">
      <c r="A683" s="1">
        <v>2030.0</v>
      </c>
      <c r="B683" s="2" t="s">
        <v>24</v>
      </c>
      <c r="C683" s="1">
        <v>7408955.0</v>
      </c>
    </row>
    <row r="684">
      <c r="A684" s="1">
        <v>2030.0</v>
      </c>
      <c r="B684" s="2" t="s">
        <v>25</v>
      </c>
      <c r="C684" s="1">
        <v>2854746.0</v>
      </c>
    </row>
    <row r="685">
      <c r="A685" s="1">
        <v>2030.0</v>
      </c>
      <c r="B685" s="2" t="s">
        <v>26</v>
      </c>
      <c r="C685" s="1">
        <v>2271052.0</v>
      </c>
    </row>
    <row r="686">
      <c r="A686" s="1">
        <v>2030.0</v>
      </c>
      <c r="B686" s="2" t="s">
        <v>27</v>
      </c>
      <c r="C686" s="1">
        <v>3074204.0</v>
      </c>
    </row>
    <row r="687">
      <c r="A687" s="1">
        <v>2030.0</v>
      </c>
      <c r="B687" s="2" t="s">
        <v>28</v>
      </c>
      <c r="C687" s="1">
        <v>3270335.0</v>
      </c>
    </row>
    <row r="688">
      <c r="A688" s="1">
        <v>2030.0</v>
      </c>
      <c r="B688" s="2" t="s">
        <v>29</v>
      </c>
      <c r="C688" s="1">
        <v>3255017.0</v>
      </c>
    </row>
    <row r="689">
      <c r="A689" s="1">
        <v>2030.0</v>
      </c>
      <c r="B689" s="2" t="s">
        <v>30</v>
      </c>
      <c r="C689" s="1">
        <v>2484870.0</v>
      </c>
    </row>
    <row r="690">
      <c r="A690" s="1">
        <v>2030.0</v>
      </c>
      <c r="B690" s="2" t="s">
        <v>31</v>
      </c>
      <c r="C690" s="1">
        <v>3863006.0</v>
      </c>
    </row>
    <row r="691">
      <c r="A691" s="1">
        <v>2030.0</v>
      </c>
      <c r="B691" s="2" t="s">
        <v>32</v>
      </c>
      <c r="C691" s="1">
        <v>1519499.0</v>
      </c>
    </row>
    <row r="692">
      <c r="A692" s="1">
        <v>2030.0</v>
      </c>
      <c r="B692" s="2" t="s">
        <v>33</v>
      </c>
      <c r="C692" s="1">
        <v>8057157.0</v>
      </c>
    </row>
    <row r="693">
      <c r="A693" s="1">
        <v>2030.0</v>
      </c>
      <c r="B693" s="2" t="s">
        <v>34</v>
      </c>
      <c r="C693" s="1">
        <v>2637065.0</v>
      </c>
    </row>
    <row r="694">
      <c r="A694" s="1">
        <v>2030.0</v>
      </c>
      <c r="B694" s="2" t="s">
        <v>35</v>
      </c>
      <c r="C694" s="1">
        <v>1769463.0</v>
      </c>
    </row>
  </sheetData>
  <autoFilter ref="$A$1:$C$530">
    <sortState ref="A1:C530">
      <sortCondition ref="A1:A530"/>
      <sortCondition ref="B1:B530"/>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8" max="9" width="12.63"/>
    <col customWidth="1" min="10" max="10" width="52.5"/>
    <col customWidth="1" min="11" max="11" width="62.13"/>
    <col customWidth="1" min="12" max="13" width="27.13"/>
    <col customWidth="1" min="14" max="14" width="40.13"/>
    <col customWidth="1" min="15" max="15" width="19.0"/>
    <col customWidth="1" min="16" max="17" width="16.75"/>
    <col customWidth="1" min="18" max="19" width="25.75"/>
    <col customWidth="1" min="20" max="20" width="19.25"/>
    <col customWidth="1" min="21" max="21" width="39.0"/>
    <col customWidth="1" min="26" max="29" width="79.25"/>
  </cols>
  <sheetData>
    <row r="1">
      <c r="A1" s="7" t="s">
        <v>36</v>
      </c>
      <c r="B1" s="7" t="s">
        <v>37</v>
      </c>
      <c r="C1" s="7" t="s">
        <v>38</v>
      </c>
      <c r="D1" s="7" t="s">
        <v>39</v>
      </c>
      <c r="E1" s="7" t="s">
        <v>40</v>
      </c>
      <c r="F1" s="7" t="s">
        <v>41</v>
      </c>
      <c r="G1" s="7" t="s">
        <v>42</v>
      </c>
      <c r="H1" s="7" t="s">
        <v>43</v>
      </c>
      <c r="I1" s="7" t="s">
        <v>44</v>
      </c>
      <c r="J1" s="7" t="s">
        <v>45</v>
      </c>
      <c r="K1" s="7" t="s">
        <v>46</v>
      </c>
      <c r="L1" s="7" t="s">
        <v>47</v>
      </c>
      <c r="M1" s="7" t="s">
        <v>48</v>
      </c>
      <c r="N1" s="7" t="s">
        <v>49</v>
      </c>
      <c r="O1" s="7" t="s">
        <v>50</v>
      </c>
      <c r="P1" s="7" t="s">
        <v>51</v>
      </c>
      <c r="Q1" s="7" t="s">
        <v>52</v>
      </c>
      <c r="R1" s="8" t="s">
        <v>53</v>
      </c>
      <c r="S1" s="8" t="s">
        <v>54</v>
      </c>
      <c r="T1" s="8" t="s">
        <v>55</v>
      </c>
      <c r="U1" s="8" t="s">
        <v>56</v>
      </c>
      <c r="V1" s="7" t="s">
        <v>57</v>
      </c>
      <c r="W1" s="7" t="s">
        <v>58</v>
      </c>
      <c r="X1" s="7" t="s">
        <v>59</v>
      </c>
      <c r="Y1" s="7" t="s">
        <v>60</v>
      </c>
      <c r="Z1" s="7" t="s">
        <v>61</v>
      </c>
      <c r="AA1" s="7" t="s">
        <v>62</v>
      </c>
      <c r="AB1" s="7" t="s">
        <v>63</v>
      </c>
      <c r="AC1" s="7"/>
    </row>
    <row r="2">
      <c r="A2" s="9" t="s">
        <v>4</v>
      </c>
      <c r="B2" s="9" t="s">
        <v>4</v>
      </c>
      <c r="C2" s="9" t="s">
        <v>4</v>
      </c>
      <c r="D2" s="7">
        <v>-1.0</v>
      </c>
      <c r="E2" s="1" t="str">
        <f t="shared" ref="E2:E35" si="1">IF(D2=1,"Directa","Inversa")</f>
        <v>Inversa</v>
      </c>
      <c r="H2" s="7" t="s">
        <v>64</v>
      </c>
      <c r="I2" s="7" t="s">
        <v>65</v>
      </c>
      <c r="J2" s="7" t="s">
        <v>66</v>
      </c>
      <c r="K2" s="7" t="s">
        <v>67</v>
      </c>
      <c r="L2" s="10" t="s">
        <v>68</v>
      </c>
      <c r="M2" s="7" t="s">
        <v>69</v>
      </c>
      <c r="N2" s="7" t="s">
        <v>70</v>
      </c>
      <c r="O2" s="11"/>
      <c r="P2" s="7">
        <v>2024.0</v>
      </c>
      <c r="Q2" s="7">
        <v>2024.0</v>
      </c>
      <c r="R2" s="8" t="s">
        <v>71</v>
      </c>
      <c r="S2" s="8" t="s">
        <v>71</v>
      </c>
      <c r="T2" s="8" t="s">
        <v>72</v>
      </c>
      <c r="U2" s="8"/>
      <c r="V2" s="12" t="s">
        <v>73</v>
      </c>
      <c r="Y2" s="13"/>
      <c r="Z2" s="7" t="s">
        <v>74</v>
      </c>
      <c r="AA2" s="7"/>
      <c r="AB2" s="9" t="s">
        <v>75</v>
      </c>
      <c r="AC2" s="7"/>
    </row>
    <row r="3">
      <c r="A3" s="9" t="s">
        <v>4</v>
      </c>
      <c r="B3" s="9" t="s">
        <v>4</v>
      </c>
      <c r="C3" s="9" t="s">
        <v>5</v>
      </c>
      <c r="D3" s="7">
        <v>-1.0</v>
      </c>
      <c r="E3" s="1" t="str">
        <f t="shared" si="1"/>
        <v>Inversa</v>
      </c>
      <c r="F3" s="7">
        <v>0.0</v>
      </c>
      <c r="G3" s="7"/>
      <c r="H3" s="7" t="s">
        <v>76</v>
      </c>
      <c r="I3" s="7" t="s">
        <v>65</v>
      </c>
      <c r="J3" s="7" t="s">
        <v>77</v>
      </c>
      <c r="K3" s="7" t="s">
        <v>78</v>
      </c>
      <c r="L3" s="10" t="s">
        <v>79</v>
      </c>
      <c r="M3" s="7" t="s">
        <v>80</v>
      </c>
      <c r="N3" s="7" t="s">
        <v>81</v>
      </c>
      <c r="O3" s="7" t="s">
        <v>82</v>
      </c>
      <c r="P3" s="7">
        <v>2023.0</v>
      </c>
      <c r="Q3" s="7">
        <v>2023.0</v>
      </c>
      <c r="R3" s="8" t="s">
        <v>83</v>
      </c>
      <c r="S3" s="8" t="s">
        <v>71</v>
      </c>
      <c r="T3" s="8" t="s">
        <v>84</v>
      </c>
      <c r="U3" s="8" t="s">
        <v>85</v>
      </c>
      <c r="V3" s="14" t="s">
        <v>86</v>
      </c>
      <c r="Z3" s="7" t="s">
        <v>74</v>
      </c>
      <c r="AA3" s="7"/>
      <c r="AB3" s="9" t="s">
        <v>87</v>
      </c>
      <c r="AC3" s="7"/>
    </row>
    <row r="4">
      <c r="A4" s="9" t="s">
        <v>4</v>
      </c>
      <c r="B4" s="9" t="s">
        <v>4</v>
      </c>
      <c r="C4" s="9" t="s">
        <v>6</v>
      </c>
      <c r="D4" s="7">
        <v>-1.0</v>
      </c>
      <c r="E4" s="1" t="str">
        <f t="shared" si="1"/>
        <v>Inversa</v>
      </c>
      <c r="F4" s="7">
        <v>0.0</v>
      </c>
      <c r="G4" s="7"/>
      <c r="H4" s="7" t="s">
        <v>76</v>
      </c>
      <c r="I4" s="7" t="s">
        <v>65</v>
      </c>
      <c r="J4" s="7" t="s">
        <v>88</v>
      </c>
      <c r="K4" s="7" t="s">
        <v>89</v>
      </c>
      <c r="L4" s="10" t="s">
        <v>90</v>
      </c>
      <c r="M4" s="7" t="s">
        <v>91</v>
      </c>
      <c r="N4" s="7" t="s">
        <v>81</v>
      </c>
      <c r="O4" s="7" t="s">
        <v>92</v>
      </c>
      <c r="P4" s="7">
        <v>2022.0</v>
      </c>
      <c r="Q4" s="7">
        <v>2023.0</v>
      </c>
      <c r="R4" s="8" t="s">
        <v>83</v>
      </c>
      <c r="S4" s="8" t="s">
        <v>71</v>
      </c>
      <c r="T4" s="8"/>
      <c r="U4" s="8" t="s">
        <v>93</v>
      </c>
      <c r="V4" s="12" t="s">
        <v>86</v>
      </c>
      <c r="Z4" s="7" t="s">
        <v>74</v>
      </c>
      <c r="AA4" s="7"/>
      <c r="AB4" s="9" t="s">
        <v>87</v>
      </c>
      <c r="AC4" s="7"/>
    </row>
    <row r="5" ht="165.75" customHeight="1">
      <c r="A5" s="9" t="s">
        <v>4</v>
      </c>
      <c r="B5" s="9" t="s">
        <v>4</v>
      </c>
      <c r="C5" s="9" t="s">
        <v>7</v>
      </c>
      <c r="D5" s="7">
        <v>-1.0</v>
      </c>
      <c r="E5" s="1" t="str">
        <f t="shared" si="1"/>
        <v>Inversa</v>
      </c>
      <c r="F5" s="7">
        <v>0.0</v>
      </c>
      <c r="G5" s="7"/>
      <c r="H5" s="7" t="s">
        <v>76</v>
      </c>
      <c r="I5" s="7" t="s">
        <v>76</v>
      </c>
      <c r="J5" s="7" t="s">
        <v>94</v>
      </c>
      <c r="K5" s="7" t="s">
        <v>95</v>
      </c>
      <c r="L5" s="10" t="s">
        <v>96</v>
      </c>
      <c r="M5" s="7" t="s">
        <v>80</v>
      </c>
      <c r="N5" s="7" t="s">
        <v>97</v>
      </c>
      <c r="P5" s="7">
        <v>2024.0</v>
      </c>
      <c r="Q5" s="7">
        <v>2024.0</v>
      </c>
      <c r="R5" s="8" t="s">
        <v>71</v>
      </c>
      <c r="S5" s="8" t="s">
        <v>71</v>
      </c>
      <c r="T5" s="7" t="s">
        <v>98</v>
      </c>
      <c r="U5" s="8" t="s">
        <v>99</v>
      </c>
      <c r="V5" s="12" t="s">
        <v>100</v>
      </c>
      <c r="Z5" s="7" t="s">
        <v>74</v>
      </c>
      <c r="AA5" s="7"/>
      <c r="AB5" s="9" t="s">
        <v>101</v>
      </c>
      <c r="AC5" s="7"/>
    </row>
    <row r="6">
      <c r="A6" s="9" t="s">
        <v>4</v>
      </c>
      <c r="B6" s="9" t="s">
        <v>5</v>
      </c>
      <c r="C6" s="7" t="s">
        <v>8</v>
      </c>
      <c r="D6" s="7">
        <v>1.0</v>
      </c>
      <c r="E6" s="1" t="str">
        <f t="shared" si="1"/>
        <v>Directa</v>
      </c>
      <c r="F6" s="7">
        <v>100.0</v>
      </c>
      <c r="G6" s="7">
        <v>0.0</v>
      </c>
      <c r="H6" s="7" t="s">
        <v>102</v>
      </c>
      <c r="I6" s="7" t="s">
        <v>65</v>
      </c>
      <c r="J6" s="7" t="s">
        <v>103</v>
      </c>
      <c r="K6" s="7" t="str">
        <f t="shared" ref="K6:K12" si="2">CONCAT(J6, " (%)")</f>
        <v>Hogares con disponibilidad de agua dentro de la vivienda (%)</v>
      </c>
      <c r="L6" s="10" t="s">
        <v>104</v>
      </c>
      <c r="M6" s="7" t="s">
        <v>69</v>
      </c>
      <c r="N6" s="7" t="s">
        <v>105</v>
      </c>
      <c r="P6" s="7">
        <v>2024.0</v>
      </c>
      <c r="Q6" s="7">
        <v>2024.0</v>
      </c>
      <c r="R6" s="8" t="s">
        <v>71</v>
      </c>
      <c r="S6" s="8" t="s">
        <v>83</v>
      </c>
      <c r="T6" s="8" t="s">
        <v>106</v>
      </c>
      <c r="U6" s="8"/>
      <c r="V6" s="13" t="s">
        <v>107</v>
      </c>
      <c r="AA6" s="7"/>
      <c r="AB6" s="15" t="s">
        <v>108</v>
      </c>
      <c r="AC6" s="7"/>
    </row>
    <row r="7">
      <c r="A7" s="9" t="s">
        <v>4</v>
      </c>
      <c r="B7" s="9" t="s">
        <v>5</v>
      </c>
      <c r="C7" s="7" t="s">
        <v>9</v>
      </c>
      <c r="D7" s="7">
        <v>1.0</v>
      </c>
      <c r="E7" s="1" t="str">
        <f t="shared" si="1"/>
        <v>Directa</v>
      </c>
      <c r="F7" s="7">
        <v>100.0</v>
      </c>
      <c r="G7" s="7">
        <v>0.0</v>
      </c>
      <c r="H7" s="7" t="s">
        <v>109</v>
      </c>
      <c r="I7" s="7" t="s">
        <v>76</v>
      </c>
      <c r="J7" s="7" t="s">
        <v>110</v>
      </c>
      <c r="K7" s="7" t="str">
        <f t="shared" si="2"/>
        <v>Hogares con dotación diaria de agua (%)</v>
      </c>
      <c r="L7" s="10" t="s">
        <v>111</v>
      </c>
      <c r="M7" s="7" t="s">
        <v>69</v>
      </c>
      <c r="N7" s="7" t="s">
        <v>105</v>
      </c>
      <c r="P7" s="7">
        <v>2024.0</v>
      </c>
      <c r="Q7" s="7">
        <v>2024.0</v>
      </c>
      <c r="R7" s="8" t="s">
        <v>71</v>
      </c>
      <c r="S7" s="8" t="s">
        <v>71</v>
      </c>
      <c r="T7" s="8" t="s">
        <v>112</v>
      </c>
      <c r="U7" s="8" t="s">
        <v>113</v>
      </c>
      <c r="V7" s="7" t="s">
        <v>114</v>
      </c>
      <c r="X7" s="7" t="s">
        <v>115</v>
      </c>
      <c r="Z7" s="7" t="s">
        <v>116</v>
      </c>
      <c r="AA7" s="7"/>
      <c r="AB7" s="16" t="s">
        <v>117</v>
      </c>
      <c r="AC7" s="7"/>
    </row>
    <row r="8">
      <c r="A8" s="9" t="s">
        <v>4</v>
      </c>
      <c r="B8" s="9" t="s">
        <v>5</v>
      </c>
      <c r="C8" s="7" t="s">
        <v>10</v>
      </c>
      <c r="D8" s="7">
        <v>1.0</v>
      </c>
      <c r="E8" s="1" t="str">
        <f t="shared" si="1"/>
        <v>Directa</v>
      </c>
      <c r="F8" s="7">
        <v>100.0</v>
      </c>
      <c r="G8" s="7">
        <v>0.0</v>
      </c>
      <c r="H8" s="7" t="s">
        <v>109</v>
      </c>
      <c r="I8" s="7" t="s">
        <v>65</v>
      </c>
      <c r="J8" s="7" t="s">
        <v>118</v>
      </c>
      <c r="K8" s="7" t="str">
        <f t="shared" si="2"/>
        <v>Hogares con servicio sanitario exclusivo para la vivienda (%)</v>
      </c>
      <c r="L8" s="10" t="s">
        <v>119</v>
      </c>
      <c r="M8" s="7" t="s">
        <v>69</v>
      </c>
      <c r="N8" s="7" t="s">
        <v>105</v>
      </c>
      <c r="P8" s="7">
        <v>2024.0</v>
      </c>
      <c r="Q8" s="7">
        <v>2024.0</v>
      </c>
      <c r="R8" s="8" t="s">
        <v>71</v>
      </c>
      <c r="S8" s="8" t="s">
        <v>71</v>
      </c>
      <c r="T8" s="8" t="s">
        <v>120</v>
      </c>
      <c r="U8" s="8" t="s">
        <v>113</v>
      </c>
      <c r="V8" s="13" t="s">
        <v>121</v>
      </c>
      <c r="X8" s="7" t="s">
        <v>122</v>
      </c>
      <c r="Z8" s="7" t="s">
        <v>116</v>
      </c>
      <c r="AA8" s="7"/>
      <c r="AB8" s="16" t="s">
        <v>117</v>
      </c>
      <c r="AC8" s="7"/>
    </row>
    <row r="9">
      <c r="A9" s="9" t="s">
        <v>4</v>
      </c>
      <c r="B9" s="9" t="s">
        <v>6</v>
      </c>
      <c r="C9" s="7" t="s">
        <v>11</v>
      </c>
      <c r="D9" s="7">
        <v>-1.0</v>
      </c>
      <c r="E9" s="1" t="str">
        <f t="shared" si="1"/>
        <v>Inversa</v>
      </c>
      <c r="F9" s="7">
        <v>0.0</v>
      </c>
      <c r="H9" s="7" t="s">
        <v>65</v>
      </c>
      <c r="I9" s="7" t="s">
        <v>76</v>
      </c>
      <c r="J9" s="7" t="s">
        <v>123</v>
      </c>
      <c r="K9" s="7" t="str">
        <f t="shared" si="2"/>
        <v>Hogares con paredes de material frágil (%)</v>
      </c>
      <c r="L9" s="10" t="s">
        <v>124</v>
      </c>
      <c r="M9" s="7" t="s">
        <v>69</v>
      </c>
      <c r="N9" s="7" t="s">
        <v>125</v>
      </c>
      <c r="P9" s="7">
        <v>2024.0</v>
      </c>
      <c r="Q9" s="7">
        <v>2024.0</v>
      </c>
      <c r="R9" s="8" t="s">
        <v>71</v>
      </c>
      <c r="S9" s="8" t="s">
        <v>83</v>
      </c>
      <c r="T9" s="8" t="s">
        <v>106</v>
      </c>
      <c r="U9" s="8" t="s">
        <v>113</v>
      </c>
      <c r="V9" s="13" t="s">
        <v>126</v>
      </c>
      <c r="X9" s="7" t="s">
        <v>127</v>
      </c>
      <c r="Z9" s="7" t="s">
        <v>74</v>
      </c>
      <c r="AB9" s="9" t="s">
        <v>128</v>
      </c>
      <c r="AC9" s="7"/>
    </row>
    <row r="10">
      <c r="A10" s="9" t="s">
        <v>4</v>
      </c>
      <c r="B10" s="9" t="s">
        <v>6</v>
      </c>
      <c r="C10" s="7" t="s">
        <v>12</v>
      </c>
      <c r="D10" s="7">
        <v>-1.0</v>
      </c>
      <c r="E10" s="1" t="str">
        <f t="shared" si="1"/>
        <v>Inversa</v>
      </c>
      <c r="F10" s="7">
        <v>0.0</v>
      </c>
      <c r="H10" s="7" t="s">
        <v>109</v>
      </c>
      <c r="I10" s="7" t="s">
        <v>65</v>
      </c>
      <c r="J10" s="7" t="s">
        <v>129</v>
      </c>
      <c r="K10" s="7" t="str">
        <f t="shared" si="2"/>
        <v>Hogares con piso de tierra (%)</v>
      </c>
      <c r="L10" s="10" t="s">
        <v>130</v>
      </c>
      <c r="M10" s="7" t="s">
        <v>69</v>
      </c>
      <c r="N10" s="7" t="s">
        <v>131</v>
      </c>
      <c r="P10" s="7">
        <v>2024.0</v>
      </c>
      <c r="Q10" s="7">
        <v>2024.0</v>
      </c>
      <c r="R10" s="8" t="s">
        <v>71</v>
      </c>
      <c r="S10" s="8" t="s">
        <v>83</v>
      </c>
      <c r="T10" s="8" t="s">
        <v>106</v>
      </c>
      <c r="U10" s="8" t="s">
        <v>113</v>
      </c>
      <c r="V10" s="13" t="s">
        <v>121</v>
      </c>
      <c r="Y10" s="7" t="s">
        <v>132</v>
      </c>
      <c r="Z10" s="7" t="s">
        <v>133</v>
      </c>
      <c r="AA10" s="7"/>
      <c r="AB10" s="9" t="s">
        <v>134</v>
      </c>
      <c r="AC10" s="7"/>
    </row>
    <row r="11">
      <c r="A11" s="9" t="s">
        <v>4</v>
      </c>
      <c r="B11" s="9" t="s">
        <v>6</v>
      </c>
      <c r="C11" s="7" t="s">
        <v>13</v>
      </c>
      <c r="D11" s="7">
        <v>-1.0</v>
      </c>
      <c r="E11" s="1" t="str">
        <f t="shared" si="1"/>
        <v>Inversa</v>
      </c>
      <c r="F11" s="7">
        <v>0.0</v>
      </c>
      <c r="G11" s="7">
        <v>100.0</v>
      </c>
      <c r="H11" s="7" t="s">
        <v>76</v>
      </c>
      <c r="I11" s="7" t="s">
        <v>65</v>
      </c>
      <c r="J11" s="7" t="s">
        <v>135</v>
      </c>
      <c r="K11" s="7" t="str">
        <f t="shared" si="2"/>
        <v>Hogares que cocinan con leña o carbón (%)</v>
      </c>
      <c r="L11" s="10" t="s">
        <v>136</v>
      </c>
      <c r="M11" s="7" t="s">
        <v>69</v>
      </c>
      <c r="N11" s="7" t="s">
        <v>131</v>
      </c>
      <c r="P11" s="7">
        <v>2024.0</v>
      </c>
      <c r="Q11" s="7">
        <v>2024.0</v>
      </c>
      <c r="R11" s="8" t="s">
        <v>71</v>
      </c>
      <c r="S11" s="8" t="s">
        <v>83</v>
      </c>
      <c r="T11" s="8" t="s">
        <v>106</v>
      </c>
      <c r="U11" s="8" t="s">
        <v>113</v>
      </c>
      <c r="V11" s="13" t="s">
        <v>121</v>
      </c>
      <c r="X11" s="17"/>
      <c r="Y11" s="7" t="s">
        <v>137</v>
      </c>
      <c r="Z11" s="7" t="s">
        <v>133</v>
      </c>
      <c r="AA11" s="7"/>
      <c r="AB11" s="9" t="s">
        <v>128</v>
      </c>
      <c r="AC11" s="7"/>
    </row>
    <row r="12">
      <c r="A12" s="9" t="s">
        <v>4</v>
      </c>
      <c r="B12" s="9" t="s">
        <v>6</v>
      </c>
      <c r="C12" s="7" t="s">
        <v>14</v>
      </c>
      <c r="D12" s="7">
        <v>-1.0</v>
      </c>
      <c r="E12" s="1" t="str">
        <f t="shared" si="1"/>
        <v>Inversa</v>
      </c>
      <c r="F12" s="7">
        <v>0.0</v>
      </c>
      <c r="G12" s="7">
        <v>100.0</v>
      </c>
      <c r="H12" s="7" t="s">
        <v>64</v>
      </c>
      <c r="I12" s="7" t="s">
        <v>76</v>
      </c>
      <c r="J12" s="7" t="s">
        <v>138</v>
      </c>
      <c r="K12" s="7" t="str">
        <f t="shared" si="2"/>
        <v>Hogares en hacinamiento (%)</v>
      </c>
      <c r="L12" s="10" t="s">
        <v>139</v>
      </c>
      <c r="M12" s="7" t="s">
        <v>69</v>
      </c>
      <c r="N12" s="7" t="s">
        <v>140</v>
      </c>
      <c r="P12" s="7">
        <v>2024.0</v>
      </c>
      <c r="Q12" s="7">
        <v>2024.0</v>
      </c>
      <c r="R12" s="8" t="s">
        <v>71</v>
      </c>
      <c r="S12" s="8" t="s">
        <v>71</v>
      </c>
      <c r="T12" s="8" t="s">
        <v>141</v>
      </c>
      <c r="U12" s="8" t="s">
        <v>113</v>
      </c>
      <c r="V12" s="14" t="s">
        <v>142</v>
      </c>
      <c r="Y12" s="13"/>
      <c r="Z12" s="7" t="s">
        <v>133</v>
      </c>
      <c r="AA12" s="7"/>
      <c r="AB12" s="7" t="s">
        <v>143</v>
      </c>
      <c r="AC12" s="7"/>
    </row>
    <row r="13">
      <c r="A13" s="9" t="s">
        <v>4</v>
      </c>
      <c r="B13" s="9" t="s">
        <v>7</v>
      </c>
      <c r="C13" s="7" t="s">
        <v>15</v>
      </c>
      <c r="D13" s="7">
        <v>-1.0</v>
      </c>
      <c r="E13" s="1" t="str">
        <f t="shared" si="1"/>
        <v>Inversa</v>
      </c>
      <c r="F13" s="7">
        <v>0.0</v>
      </c>
      <c r="G13" s="7"/>
      <c r="H13" s="7" t="s">
        <v>76</v>
      </c>
      <c r="I13" s="7" t="s">
        <v>76</v>
      </c>
      <c r="J13" s="7" t="s">
        <v>144</v>
      </c>
      <c r="K13" s="7" t="s">
        <v>145</v>
      </c>
      <c r="L13" s="10" t="s">
        <v>146</v>
      </c>
      <c r="M13" s="7"/>
      <c r="N13" s="7" t="s">
        <v>147</v>
      </c>
      <c r="P13" s="7">
        <v>2024.0</v>
      </c>
      <c r="Q13" s="7">
        <v>2024.0</v>
      </c>
      <c r="R13" s="8" t="s">
        <v>71</v>
      </c>
      <c r="S13" s="8" t="s">
        <v>71</v>
      </c>
      <c r="T13" s="8"/>
      <c r="U13" s="8" t="s">
        <v>148</v>
      </c>
      <c r="V13" s="18" t="s">
        <v>149</v>
      </c>
      <c r="W13" s="7" t="s">
        <v>150</v>
      </c>
      <c r="Z13" s="7" t="s">
        <v>151</v>
      </c>
      <c r="AA13" s="7"/>
      <c r="AB13" s="9" t="s">
        <v>152</v>
      </c>
      <c r="AC13" s="7"/>
    </row>
    <row r="14">
      <c r="A14" s="9" t="s">
        <v>4</v>
      </c>
      <c r="B14" s="9" t="s">
        <v>7</v>
      </c>
      <c r="C14" s="7" t="s">
        <v>16</v>
      </c>
      <c r="D14" s="7">
        <v>-1.0</v>
      </c>
      <c r="E14" s="1" t="str">
        <f t="shared" si="1"/>
        <v>Inversa</v>
      </c>
      <c r="F14" s="7">
        <v>0.0</v>
      </c>
      <c r="G14" s="7"/>
      <c r="H14" s="7" t="s">
        <v>153</v>
      </c>
      <c r="I14" s="7" t="s">
        <v>65</v>
      </c>
      <c r="J14" s="7" t="s">
        <v>154</v>
      </c>
      <c r="K14" s="7" t="s">
        <v>155</v>
      </c>
      <c r="L14" s="10" t="s">
        <v>156</v>
      </c>
      <c r="M14" s="7"/>
      <c r="N14" s="7" t="s">
        <v>97</v>
      </c>
      <c r="O14" s="7" t="s">
        <v>157</v>
      </c>
      <c r="P14" s="7">
        <v>2023.0</v>
      </c>
      <c r="Q14" s="7">
        <v>2023.0</v>
      </c>
      <c r="R14" s="8" t="s">
        <v>83</v>
      </c>
      <c r="S14" s="8" t="s">
        <v>71</v>
      </c>
      <c r="T14" s="8" t="s">
        <v>158</v>
      </c>
      <c r="U14" s="8" t="s">
        <v>159</v>
      </c>
      <c r="V14" s="14" t="s">
        <v>86</v>
      </c>
      <c r="Z14" s="7" t="s">
        <v>74</v>
      </c>
      <c r="AA14" s="7"/>
      <c r="AB14" s="9" t="s">
        <v>160</v>
      </c>
      <c r="AC14" s="7"/>
    </row>
    <row r="15">
      <c r="A15" s="9" t="s">
        <v>4</v>
      </c>
      <c r="B15" s="9" t="s">
        <v>7</v>
      </c>
      <c r="C15" s="7" t="s">
        <v>17</v>
      </c>
      <c r="D15" s="7">
        <v>-1.0</v>
      </c>
      <c r="E15" s="1" t="str">
        <f t="shared" si="1"/>
        <v>Inversa</v>
      </c>
      <c r="F15" s="7">
        <v>1.0</v>
      </c>
      <c r="G15" s="7">
        <v>5.0</v>
      </c>
      <c r="H15" s="7" t="s">
        <v>161</v>
      </c>
      <c r="I15" s="7" t="s">
        <v>65</v>
      </c>
      <c r="J15" s="7" t="s">
        <v>162</v>
      </c>
      <c r="K15" s="7" t="s">
        <v>163</v>
      </c>
      <c r="L15" s="10" t="s">
        <v>164</v>
      </c>
      <c r="M15" s="7"/>
      <c r="N15" s="7" t="s">
        <v>165</v>
      </c>
      <c r="P15" s="7">
        <v>2024.0</v>
      </c>
      <c r="Q15" s="7">
        <v>2024.0</v>
      </c>
      <c r="R15" s="8" t="s">
        <v>71</v>
      </c>
      <c r="S15" s="8" t="s">
        <v>83</v>
      </c>
      <c r="T15" s="8"/>
      <c r="U15" s="8"/>
      <c r="V15" s="14" t="s">
        <v>166</v>
      </c>
      <c r="Y15" s="13"/>
      <c r="Z15" s="7" t="s">
        <v>74</v>
      </c>
      <c r="AA15" s="7"/>
      <c r="AB15" s="9" t="s">
        <v>167</v>
      </c>
      <c r="AC15" s="7"/>
    </row>
    <row r="16">
      <c r="A16" s="9" t="s">
        <v>4</v>
      </c>
      <c r="B16" s="9" t="s">
        <v>7</v>
      </c>
      <c r="C16" s="7" t="s">
        <v>18</v>
      </c>
      <c r="D16" s="7">
        <v>-1.0</v>
      </c>
      <c r="E16" s="1" t="str">
        <f t="shared" si="1"/>
        <v>Inversa</v>
      </c>
      <c r="F16" s="7">
        <v>1.0</v>
      </c>
      <c r="G16" s="7">
        <v>5.0</v>
      </c>
      <c r="H16" s="7" t="s">
        <v>168</v>
      </c>
      <c r="I16" s="7" t="s">
        <v>76</v>
      </c>
      <c r="J16" s="7" t="s">
        <v>169</v>
      </c>
      <c r="K16" s="7" t="s">
        <v>170</v>
      </c>
      <c r="L16" s="10" t="s">
        <v>171</v>
      </c>
      <c r="M16" s="7"/>
      <c r="N16" s="7" t="s">
        <v>165</v>
      </c>
      <c r="P16" s="7">
        <v>2024.0</v>
      </c>
      <c r="Q16" s="7">
        <v>2024.0</v>
      </c>
      <c r="R16" s="8" t="s">
        <v>71</v>
      </c>
      <c r="S16" s="8" t="s">
        <v>83</v>
      </c>
      <c r="T16" s="8"/>
      <c r="U16" s="8"/>
      <c r="V16" s="14" t="s">
        <v>172</v>
      </c>
      <c r="X16" s="7">
        <v>2022.0</v>
      </c>
      <c r="Y16" s="13"/>
      <c r="Z16" s="7" t="s">
        <v>74</v>
      </c>
      <c r="AA16" s="7"/>
      <c r="AB16" s="9" t="s">
        <v>173</v>
      </c>
      <c r="AC16" s="7"/>
    </row>
    <row r="17">
      <c r="A17" s="9" t="s">
        <v>4</v>
      </c>
      <c r="B17" s="9" t="s">
        <v>7</v>
      </c>
      <c r="C17" s="7" t="s">
        <v>19</v>
      </c>
      <c r="D17" s="7">
        <v>-1.0</v>
      </c>
      <c r="E17" s="1" t="str">
        <f t="shared" si="1"/>
        <v>Inversa</v>
      </c>
      <c r="F17" s="7">
        <v>0.0</v>
      </c>
      <c r="G17" s="7">
        <v>100.0</v>
      </c>
      <c r="H17" s="7" t="s">
        <v>76</v>
      </c>
      <c r="I17" s="7" t="s">
        <v>76</v>
      </c>
      <c r="J17" s="7" t="s">
        <v>174</v>
      </c>
      <c r="K17" s="7" t="s">
        <v>175</v>
      </c>
      <c r="L17" s="10" t="s">
        <v>176</v>
      </c>
      <c r="M17" s="7" t="s">
        <v>69</v>
      </c>
      <c r="N17" s="7" t="s">
        <v>177</v>
      </c>
      <c r="P17" s="7">
        <v>2025.0</v>
      </c>
      <c r="Q17" s="7">
        <v>2025.0</v>
      </c>
      <c r="R17" s="8" t="s">
        <v>71</v>
      </c>
      <c r="S17" s="8" t="s">
        <v>83</v>
      </c>
      <c r="T17" s="8"/>
      <c r="U17" s="8"/>
      <c r="V17" s="12" t="s">
        <v>178</v>
      </c>
      <c r="W17" s="7" t="s">
        <v>179</v>
      </c>
      <c r="Z17" s="7" t="s">
        <v>74</v>
      </c>
      <c r="AA17" s="7"/>
      <c r="AB17" s="9" t="s">
        <v>180</v>
      </c>
      <c r="AC17" s="7"/>
    </row>
    <row r="18">
      <c r="A18" s="9" t="s">
        <v>5</v>
      </c>
      <c r="B18" s="9" t="s">
        <v>8</v>
      </c>
      <c r="C18" s="7" t="s">
        <v>20</v>
      </c>
      <c r="D18" s="7">
        <v>1.0</v>
      </c>
      <c r="E18" s="1" t="str">
        <f t="shared" si="1"/>
        <v>Directa</v>
      </c>
      <c r="F18" s="7">
        <v>100.0</v>
      </c>
      <c r="G18" s="7"/>
      <c r="H18" s="7" t="s">
        <v>65</v>
      </c>
      <c r="I18" s="7" t="s">
        <v>65</v>
      </c>
      <c r="J18" s="7" t="s">
        <v>181</v>
      </c>
      <c r="K18" s="7" t="s">
        <v>182</v>
      </c>
      <c r="L18" s="10" t="s">
        <v>183</v>
      </c>
      <c r="M18" s="7"/>
      <c r="N18" s="7" t="s">
        <v>184</v>
      </c>
      <c r="O18" s="7" t="s">
        <v>185</v>
      </c>
      <c r="P18" s="7">
        <v>2024.0</v>
      </c>
      <c r="Q18" s="7">
        <v>2024.0</v>
      </c>
      <c r="R18" s="8" t="s">
        <v>71</v>
      </c>
      <c r="S18" s="17" t="s">
        <v>71</v>
      </c>
      <c r="T18" s="17" t="s">
        <v>106</v>
      </c>
      <c r="U18" s="17" t="s">
        <v>186</v>
      </c>
      <c r="V18" s="18" t="s">
        <v>187</v>
      </c>
      <c r="W18" s="7" t="s">
        <v>185</v>
      </c>
      <c r="X18" s="7" t="s">
        <v>188</v>
      </c>
      <c r="Z18" s="7" t="s">
        <v>74</v>
      </c>
      <c r="AA18" s="7"/>
      <c r="AB18" s="9" t="s">
        <v>189</v>
      </c>
      <c r="AC18" s="7"/>
    </row>
    <row r="19">
      <c r="A19" s="9" t="s">
        <v>5</v>
      </c>
      <c r="B19" s="9" t="s">
        <v>8</v>
      </c>
      <c r="C19" s="7" t="s">
        <v>21</v>
      </c>
      <c r="D19" s="7">
        <v>-1.0</v>
      </c>
      <c r="E19" s="1" t="str">
        <f t="shared" si="1"/>
        <v>Inversa</v>
      </c>
      <c r="F19" s="7">
        <v>0.0</v>
      </c>
      <c r="G19" s="7">
        <v>100.0</v>
      </c>
      <c r="H19" s="7" t="s">
        <v>64</v>
      </c>
      <c r="I19" s="7" t="s">
        <v>65</v>
      </c>
      <c r="J19" s="7" t="s">
        <v>190</v>
      </c>
      <c r="K19" s="7" t="s">
        <v>191</v>
      </c>
      <c r="L19" s="10" t="s">
        <v>192</v>
      </c>
      <c r="M19" s="7" t="s">
        <v>69</v>
      </c>
      <c r="N19" s="7" t="s">
        <v>193</v>
      </c>
      <c r="O19" s="7" t="s">
        <v>185</v>
      </c>
      <c r="P19" s="7">
        <v>2024.0</v>
      </c>
      <c r="Q19" s="7">
        <v>2024.0</v>
      </c>
      <c r="R19" s="8" t="s">
        <v>71</v>
      </c>
      <c r="S19" s="8" t="s">
        <v>83</v>
      </c>
      <c r="T19" s="19" t="s">
        <v>194</v>
      </c>
      <c r="U19" s="8"/>
      <c r="V19" s="14" t="s">
        <v>195</v>
      </c>
      <c r="W19" s="7" t="s">
        <v>185</v>
      </c>
      <c r="X19" s="13" t="s">
        <v>196</v>
      </c>
      <c r="Z19" s="7" t="s">
        <v>74</v>
      </c>
      <c r="AA19" s="7"/>
      <c r="AB19" s="7" t="s">
        <v>197</v>
      </c>
      <c r="AC19" s="7"/>
    </row>
    <row r="20">
      <c r="A20" s="9" t="s">
        <v>5</v>
      </c>
      <c r="B20" s="9" t="s">
        <v>8</v>
      </c>
      <c r="C20" s="7" t="s">
        <v>22</v>
      </c>
      <c r="D20" s="7">
        <v>1.0</v>
      </c>
      <c r="E20" s="1" t="str">
        <f t="shared" si="1"/>
        <v>Directa</v>
      </c>
      <c r="G20" s="7"/>
      <c r="H20" s="7" t="s">
        <v>65</v>
      </c>
      <c r="I20" s="7" t="s">
        <v>76</v>
      </c>
      <c r="J20" s="7" t="s">
        <v>198</v>
      </c>
      <c r="K20" s="7" t="s">
        <v>199</v>
      </c>
      <c r="L20" s="10" t="s">
        <v>200</v>
      </c>
      <c r="M20" s="7"/>
      <c r="N20" s="7" t="s">
        <v>184</v>
      </c>
      <c r="O20" s="7" t="s">
        <v>185</v>
      </c>
      <c r="P20" s="7">
        <v>2024.0</v>
      </c>
      <c r="Q20" s="7">
        <v>2024.0</v>
      </c>
      <c r="R20" s="8" t="s">
        <v>71</v>
      </c>
      <c r="S20" s="8" t="s">
        <v>71</v>
      </c>
      <c r="T20" s="8" t="s">
        <v>106</v>
      </c>
      <c r="U20" s="8"/>
      <c r="V20" s="20" t="s">
        <v>201</v>
      </c>
      <c r="W20" s="7" t="s">
        <v>185</v>
      </c>
      <c r="Y20" s="13" t="s">
        <v>202</v>
      </c>
      <c r="Z20" s="7" t="s">
        <v>74</v>
      </c>
      <c r="AA20" s="7" t="s">
        <v>203</v>
      </c>
      <c r="AB20" s="9" t="s">
        <v>204</v>
      </c>
      <c r="AC20" s="7"/>
    </row>
    <row r="21">
      <c r="A21" s="9" t="s">
        <v>5</v>
      </c>
      <c r="B21" s="9" t="s">
        <v>8</v>
      </c>
      <c r="C21" s="7" t="s">
        <v>23</v>
      </c>
      <c r="D21" s="7">
        <v>1.0</v>
      </c>
      <c r="E21" s="1" t="str">
        <f t="shared" si="1"/>
        <v>Directa</v>
      </c>
      <c r="G21" s="7"/>
      <c r="H21" s="7" t="s">
        <v>65</v>
      </c>
      <c r="I21" s="7" t="s">
        <v>76</v>
      </c>
      <c r="J21" s="7" t="s">
        <v>205</v>
      </c>
      <c r="K21" s="7" t="s">
        <v>206</v>
      </c>
      <c r="L21" s="10" t="s">
        <v>207</v>
      </c>
      <c r="M21" s="7"/>
      <c r="N21" s="7" t="s">
        <v>184</v>
      </c>
      <c r="O21" s="7" t="s">
        <v>185</v>
      </c>
      <c r="P21" s="7">
        <v>2024.0</v>
      </c>
      <c r="Q21" s="7">
        <v>2024.0</v>
      </c>
      <c r="R21" s="8" t="s">
        <v>71</v>
      </c>
      <c r="S21" s="17" t="s">
        <v>71</v>
      </c>
      <c r="T21" s="17" t="s">
        <v>106</v>
      </c>
      <c r="U21" s="17"/>
      <c r="V21" s="18" t="s">
        <v>208</v>
      </c>
      <c r="W21" s="7" t="s">
        <v>185</v>
      </c>
      <c r="Y21" s="13" t="s">
        <v>202</v>
      </c>
      <c r="Z21" s="7" t="s">
        <v>74</v>
      </c>
      <c r="AA21" s="7" t="s">
        <v>203</v>
      </c>
      <c r="AB21" s="9" t="s">
        <v>204</v>
      </c>
      <c r="AC21" s="7"/>
    </row>
    <row r="22">
      <c r="A22" s="9" t="s">
        <v>5</v>
      </c>
      <c r="B22" s="9" t="s">
        <v>8</v>
      </c>
      <c r="C22" s="7" t="s">
        <v>24</v>
      </c>
      <c r="D22" s="7">
        <v>1.0</v>
      </c>
      <c r="E22" s="1" t="str">
        <f t="shared" si="1"/>
        <v>Directa</v>
      </c>
      <c r="F22" s="7"/>
      <c r="G22" s="7"/>
      <c r="H22" s="7" t="s">
        <v>65</v>
      </c>
      <c r="I22" s="7" t="s">
        <v>76</v>
      </c>
      <c r="J22" s="7" t="s">
        <v>209</v>
      </c>
      <c r="K22" s="7" t="s">
        <v>210</v>
      </c>
      <c r="L22" s="10" t="s">
        <v>211</v>
      </c>
      <c r="M22" s="7" t="s">
        <v>69</v>
      </c>
      <c r="N22" s="7" t="s">
        <v>184</v>
      </c>
      <c r="O22" s="7" t="s">
        <v>185</v>
      </c>
      <c r="P22" s="7">
        <v>2023.0</v>
      </c>
      <c r="Q22" s="7">
        <v>2023.0</v>
      </c>
      <c r="R22" s="8" t="s">
        <v>71</v>
      </c>
      <c r="S22" s="17" t="s">
        <v>71</v>
      </c>
      <c r="T22" s="19" t="s">
        <v>212</v>
      </c>
      <c r="U22" s="17" t="s">
        <v>186</v>
      </c>
      <c r="V22" s="18" t="s">
        <v>187</v>
      </c>
      <c r="X22" s="13"/>
      <c r="Z22" s="7" t="s">
        <v>213</v>
      </c>
      <c r="AA22" s="7"/>
      <c r="AB22" s="9" t="s">
        <v>214</v>
      </c>
      <c r="AC22" s="7"/>
    </row>
    <row r="23">
      <c r="A23" s="9" t="s">
        <v>5</v>
      </c>
      <c r="B23" s="9" t="s">
        <v>9</v>
      </c>
      <c r="C23" s="7" t="s">
        <v>25</v>
      </c>
      <c r="D23" s="7">
        <v>1.0</v>
      </c>
      <c r="E23" s="1" t="str">
        <f t="shared" si="1"/>
        <v>Directa</v>
      </c>
      <c r="F23" s="7">
        <v>100.0</v>
      </c>
      <c r="G23" s="7">
        <v>0.0</v>
      </c>
      <c r="H23" s="7" t="s">
        <v>64</v>
      </c>
      <c r="I23" s="7" t="s">
        <v>76</v>
      </c>
      <c r="J23" s="7" t="s">
        <v>215</v>
      </c>
      <c r="K23" s="7" t="s">
        <v>216</v>
      </c>
      <c r="L23" s="10" t="s">
        <v>217</v>
      </c>
      <c r="M23" s="7" t="s">
        <v>69</v>
      </c>
      <c r="N23" s="7" t="s">
        <v>218</v>
      </c>
      <c r="O23" s="7" t="s">
        <v>219</v>
      </c>
      <c r="P23" s="7">
        <v>2024.0</v>
      </c>
      <c r="Q23" s="7">
        <v>2024.0</v>
      </c>
      <c r="R23" s="8" t="s">
        <v>71</v>
      </c>
      <c r="S23" s="8" t="s">
        <v>83</v>
      </c>
      <c r="T23" s="8"/>
      <c r="U23" s="8"/>
      <c r="V23" s="12" t="s">
        <v>220</v>
      </c>
      <c r="W23" s="7" t="s">
        <v>221</v>
      </c>
      <c r="Z23" s="7" t="s">
        <v>74</v>
      </c>
      <c r="AA23" s="7"/>
      <c r="AB23" s="9" t="s">
        <v>222</v>
      </c>
      <c r="AC23" s="7"/>
    </row>
    <row r="24">
      <c r="A24" s="9" t="s">
        <v>5</v>
      </c>
      <c r="B24" s="9" t="s">
        <v>9</v>
      </c>
      <c r="C24" s="7" t="s">
        <v>26</v>
      </c>
      <c r="D24" s="7">
        <v>1.0</v>
      </c>
      <c r="E24" s="1" t="str">
        <f t="shared" si="1"/>
        <v>Directa</v>
      </c>
      <c r="G24" s="7">
        <v>0.0</v>
      </c>
      <c r="H24" s="7" t="s">
        <v>64</v>
      </c>
      <c r="I24" s="7" t="s">
        <v>76</v>
      </c>
      <c r="J24" s="7" t="s">
        <v>223</v>
      </c>
      <c r="K24" s="7" t="str">
        <f t="shared" ref="K24:K25" si="3">CONCAT(J24, " (%)")</f>
        <v>Hogares con computadoras (%)</v>
      </c>
      <c r="L24" s="10" t="s">
        <v>224</v>
      </c>
      <c r="M24" s="7" t="s">
        <v>69</v>
      </c>
      <c r="N24" s="7" t="s">
        <v>218</v>
      </c>
      <c r="O24" s="7" t="s">
        <v>219</v>
      </c>
      <c r="P24" s="7">
        <v>2024.0</v>
      </c>
      <c r="Q24" s="7">
        <v>2024.0</v>
      </c>
      <c r="R24" s="8" t="s">
        <v>71</v>
      </c>
      <c r="S24" s="8" t="s">
        <v>83</v>
      </c>
      <c r="T24" s="8"/>
      <c r="U24" s="8"/>
      <c r="V24" s="12" t="s">
        <v>220</v>
      </c>
      <c r="W24" s="7">
        <v>2024.0</v>
      </c>
      <c r="Z24" s="7" t="s">
        <v>74</v>
      </c>
      <c r="AB24" s="9" t="s">
        <v>225</v>
      </c>
      <c r="AC24" s="7"/>
    </row>
    <row r="25">
      <c r="A25" s="9" t="s">
        <v>5</v>
      </c>
      <c r="B25" s="9" t="s">
        <v>9</v>
      </c>
      <c r="C25" s="7" t="s">
        <v>27</v>
      </c>
      <c r="D25" s="7">
        <v>1.0</v>
      </c>
      <c r="E25" s="1" t="str">
        <f t="shared" si="1"/>
        <v>Directa</v>
      </c>
      <c r="F25" s="7">
        <v>100.0</v>
      </c>
      <c r="G25" s="7">
        <v>0.0</v>
      </c>
      <c r="H25" s="7" t="s">
        <v>64</v>
      </c>
      <c r="I25" s="7" t="s">
        <v>76</v>
      </c>
      <c r="J25" s="7" t="s">
        <v>226</v>
      </c>
      <c r="K25" s="7" t="str">
        <f t="shared" si="3"/>
        <v>Hogares con conexión a internet (%)</v>
      </c>
      <c r="L25" s="10" t="s">
        <v>227</v>
      </c>
      <c r="M25" s="7" t="s">
        <v>69</v>
      </c>
      <c r="N25" s="7" t="s">
        <v>218</v>
      </c>
      <c r="O25" s="7" t="s">
        <v>219</v>
      </c>
      <c r="P25" s="7">
        <v>2024.0</v>
      </c>
      <c r="Q25" s="7">
        <v>2024.0</v>
      </c>
      <c r="R25" s="8" t="s">
        <v>71</v>
      </c>
      <c r="S25" s="8" t="s">
        <v>83</v>
      </c>
      <c r="T25" s="8"/>
      <c r="U25" s="8"/>
      <c r="V25" s="12" t="s">
        <v>220</v>
      </c>
      <c r="Z25" s="7" t="s">
        <v>74</v>
      </c>
      <c r="AA25" s="7"/>
      <c r="AB25" s="9" t="s">
        <v>228</v>
      </c>
      <c r="AC25" s="7"/>
    </row>
    <row r="26">
      <c r="A26" s="9" t="s">
        <v>5</v>
      </c>
      <c r="B26" s="9" t="s">
        <v>9</v>
      </c>
      <c r="C26" s="7" t="s">
        <v>28</v>
      </c>
      <c r="D26" s="7">
        <v>-1.0</v>
      </c>
      <c r="E26" s="1" t="str">
        <f t="shared" si="1"/>
        <v>Inversa</v>
      </c>
      <c r="F26" s="7">
        <v>0.0</v>
      </c>
      <c r="G26" s="7"/>
      <c r="H26" s="7" t="s">
        <v>65</v>
      </c>
      <c r="I26" s="7" t="s">
        <v>65</v>
      </c>
      <c r="J26" s="7" t="s">
        <v>229</v>
      </c>
      <c r="K26" s="7" t="s">
        <v>230</v>
      </c>
      <c r="L26" s="10" t="s">
        <v>231</v>
      </c>
      <c r="M26" s="7"/>
      <c r="N26" s="7" t="s">
        <v>232</v>
      </c>
      <c r="O26" s="7" t="s">
        <v>233</v>
      </c>
      <c r="P26" s="7">
        <v>2023.0</v>
      </c>
      <c r="Q26" s="7">
        <v>2023.0</v>
      </c>
      <c r="R26" s="8" t="s">
        <v>83</v>
      </c>
      <c r="S26" s="8" t="s">
        <v>71</v>
      </c>
      <c r="T26" s="8"/>
      <c r="U26" s="8" t="s">
        <v>234</v>
      </c>
      <c r="V26" s="18" t="s">
        <v>235</v>
      </c>
      <c r="W26" s="7">
        <v>2024.0</v>
      </c>
      <c r="X26" s="7"/>
      <c r="Z26" s="7" t="s">
        <v>236</v>
      </c>
      <c r="AA26" s="7" t="s">
        <v>237</v>
      </c>
      <c r="AB26" s="9" t="s">
        <v>238</v>
      </c>
      <c r="AC26" s="7"/>
    </row>
    <row r="27">
      <c r="A27" s="9" t="s">
        <v>5</v>
      </c>
      <c r="B27" s="9" t="s">
        <v>10</v>
      </c>
      <c r="C27" s="7" t="s">
        <v>29</v>
      </c>
      <c r="D27" s="7">
        <v>1.0</v>
      </c>
      <c r="E27" s="1" t="str">
        <f t="shared" si="1"/>
        <v>Directa</v>
      </c>
      <c r="F27" s="7">
        <v>83.7</v>
      </c>
      <c r="H27" s="7" t="s">
        <v>76</v>
      </c>
      <c r="I27" s="7" t="s">
        <v>76</v>
      </c>
      <c r="J27" s="7" t="s">
        <v>239</v>
      </c>
      <c r="K27" s="7" t="s">
        <v>240</v>
      </c>
      <c r="L27" s="10" t="s">
        <v>241</v>
      </c>
      <c r="M27" s="7" t="s">
        <v>242</v>
      </c>
      <c r="N27" s="7" t="s">
        <v>243</v>
      </c>
      <c r="O27" s="7" t="s">
        <v>244</v>
      </c>
      <c r="P27" s="7">
        <v>2024.0</v>
      </c>
      <c r="Q27" s="7">
        <v>2024.0</v>
      </c>
      <c r="R27" s="8" t="s">
        <v>71</v>
      </c>
      <c r="S27" s="8" t="s">
        <v>83</v>
      </c>
      <c r="T27" s="8"/>
      <c r="U27" s="8"/>
      <c r="V27" s="18" t="s">
        <v>245</v>
      </c>
      <c r="W27" s="7">
        <v>2024.0</v>
      </c>
      <c r="X27" s="7" t="s">
        <v>246</v>
      </c>
      <c r="Z27" s="7" t="s">
        <v>74</v>
      </c>
      <c r="AA27" s="7"/>
      <c r="AB27" s="9" t="s">
        <v>247</v>
      </c>
      <c r="AC27" s="7"/>
    </row>
    <row r="28">
      <c r="A28" s="9" t="s">
        <v>5</v>
      </c>
      <c r="B28" s="9" t="s">
        <v>10</v>
      </c>
      <c r="C28" s="7" t="s">
        <v>30</v>
      </c>
      <c r="D28" s="7">
        <v>-1.0</v>
      </c>
      <c r="E28" s="1" t="str">
        <f t="shared" si="1"/>
        <v>Inversa</v>
      </c>
      <c r="F28" s="7">
        <v>0.0</v>
      </c>
      <c r="G28" s="7"/>
      <c r="H28" s="7" t="s">
        <v>76</v>
      </c>
      <c r="I28" s="7" t="s">
        <v>76</v>
      </c>
      <c r="J28" s="7" t="s">
        <v>248</v>
      </c>
      <c r="K28" s="7" t="s">
        <v>249</v>
      </c>
      <c r="L28" s="10" t="s">
        <v>250</v>
      </c>
      <c r="M28" s="7" t="s">
        <v>251</v>
      </c>
      <c r="N28" s="7" t="s">
        <v>252</v>
      </c>
      <c r="P28" s="7">
        <v>2024.0</v>
      </c>
      <c r="Q28" s="7">
        <v>2024.0</v>
      </c>
      <c r="R28" s="7" t="s">
        <v>71</v>
      </c>
      <c r="S28" s="8" t="s">
        <v>71</v>
      </c>
      <c r="T28" s="8"/>
      <c r="U28" s="8" t="s">
        <v>253</v>
      </c>
      <c r="V28" s="18" t="s">
        <v>254</v>
      </c>
      <c r="Z28" s="7" t="s">
        <v>151</v>
      </c>
      <c r="AA28" s="7"/>
      <c r="AB28" s="9" t="s">
        <v>238</v>
      </c>
      <c r="AC28" s="7"/>
    </row>
    <row r="29">
      <c r="A29" s="9" t="s">
        <v>5</v>
      </c>
      <c r="B29" s="9" t="s">
        <v>10</v>
      </c>
      <c r="C29" s="7" t="s">
        <v>31</v>
      </c>
      <c r="D29" s="7">
        <v>-1.0</v>
      </c>
      <c r="E29" s="1" t="str">
        <f t="shared" si="1"/>
        <v>Inversa</v>
      </c>
      <c r="F29" s="7">
        <v>0.0</v>
      </c>
      <c r="G29" s="7"/>
      <c r="H29" s="7" t="s">
        <v>76</v>
      </c>
      <c r="I29" s="7" t="s">
        <v>76</v>
      </c>
      <c r="J29" s="7" t="s">
        <v>255</v>
      </c>
      <c r="K29" s="7" t="str">
        <f t="shared" ref="K29:K30" si="4">CONCAT(J29, " (tasa por cada 100 mil habitantes)")</f>
        <v>Mortalidad por enfermedades circulatorias (tasa por cada 100 mil habitantes)</v>
      </c>
      <c r="L29" s="10" t="s">
        <v>256</v>
      </c>
      <c r="M29" s="7" t="s">
        <v>251</v>
      </c>
      <c r="N29" s="7" t="s">
        <v>97</v>
      </c>
      <c r="P29" s="7">
        <v>2024.0</v>
      </c>
      <c r="Q29" s="7">
        <v>2024.0</v>
      </c>
      <c r="R29" s="7" t="s">
        <v>71</v>
      </c>
      <c r="S29" s="8" t="s">
        <v>71</v>
      </c>
      <c r="T29" s="8"/>
      <c r="U29" s="8" t="s">
        <v>257</v>
      </c>
      <c r="V29" s="12" t="s">
        <v>258</v>
      </c>
      <c r="Z29" s="7" t="s">
        <v>151</v>
      </c>
      <c r="AA29" s="7"/>
      <c r="AB29" s="9" t="s">
        <v>259</v>
      </c>
      <c r="AC29" s="7"/>
    </row>
    <row r="30">
      <c r="A30" s="9" t="s">
        <v>5</v>
      </c>
      <c r="B30" s="9" t="s">
        <v>10</v>
      </c>
      <c r="C30" s="7" t="s">
        <v>32</v>
      </c>
      <c r="D30" s="7">
        <v>-1.0</v>
      </c>
      <c r="E30" s="1" t="str">
        <f t="shared" si="1"/>
        <v>Inversa</v>
      </c>
      <c r="F30" s="7">
        <v>0.0</v>
      </c>
      <c r="G30" s="7"/>
      <c r="H30" s="7" t="s">
        <v>76</v>
      </c>
      <c r="I30" s="7" t="s">
        <v>65</v>
      </c>
      <c r="J30" s="7" t="s">
        <v>260</v>
      </c>
      <c r="K30" s="7" t="str">
        <f t="shared" si="4"/>
        <v>Mortalidad por diabetes (tasa por cada 100 mil habitantes)</v>
      </c>
      <c r="L30" s="10" t="s">
        <v>261</v>
      </c>
      <c r="M30" s="7" t="s">
        <v>251</v>
      </c>
      <c r="N30" s="7" t="s">
        <v>97</v>
      </c>
      <c r="O30" s="7" t="s">
        <v>262</v>
      </c>
      <c r="P30" s="7">
        <v>2024.0</v>
      </c>
      <c r="Q30" s="7">
        <v>2024.0</v>
      </c>
      <c r="R30" s="7" t="s">
        <v>71</v>
      </c>
      <c r="S30" s="8" t="s">
        <v>71</v>
      </c>
      <c r="T30" s="8"/>
      <c r="U30" s="8" t="s">
        <v>263</v>
      </c>
      <c r="V30" s="12" t="s">
        <v>258</v>
      </c>
      <c r="Z30" s="7" t="s">
        <v>151</v>
      </c>
      <c r="AA30" s="7"/>
      <c r="AB30" s="9" t="s">
        <v>264</v>
      </c>
      <c r="AC30" s="7"/>
    </row>
    <row r="31">
      <c r="A31" s="9" t="s">
        <v>5</v>
      </c>
      <c r="B31" s="9" t="s">
        <v>10</v>
      </c>
      <c r="C31" s="7" t="s">
        <v>33</v>
      </c>
      <c r="D31" s="7">
        <v>-1.0</v>
      </c>
      <c r="E31" s="1" t="str">
        <f t="shared" si="1"/>
        <v>Inversa</v>
      </c>
      <c r="F31" s="7">
        <v>0.0</v>
      </c>
      <c r="G31" s="7"/>
      <c r="H31" s="7" t="s">
        <v>76</v>
      </c>
      <c r="I31" s="7" t="s">
        <v>65</v>
      </c>
      <c r="J31" s="7" t="s">
        <v>265</v>
      </c>
      <c r="K31" s="7" t="s">
        <v>266</v>
      </c>
      <c r="L31" s="10" t="s">
        <v>267</v>
      </c>
      <c r="M31" s="7" t="s">
        <v>69</v>
      </c>
      <c r="N31" s="7" t="s">
        <v>268</v>
      </c>
      <c r="O31" s="7" t="s">
        <v>269</v>
      </c>
      <c r="P31" s="7">
        <v>2022.0</v>
      </c>
      <c r="Q31" s="7">
        <v>2018.0</v>
      </c>
      <c r="R31" s="7" t="s">
        <v>83</v>
      </c>
      <c r="S31" s="8" t="s">
        <v>83</v>
      </c>
      <c r="T31" s="8"/>
      <c r="U31" s="8" t="s">
        <v>270</v>
      </c>
      <c r="V31" s="18" t="s">
        <v>271</v>
      </c>
      <c r="Z31" s="7" t="s">
        <v>272</v>
      </c>
      <c r="AA31" s="7" t="s">
        <v>273</v>
      </c>
      <c r="AB31" s="9" t="s">
        <v>274</v>
      </c>
      <c r="AC31" s="7"/>
    </row>
    <row r="32">
      <c r="A32" s="9" t="s">
        <v>5</v>
      </c>
      <c r="B32" s="9" t="s">
        <v>11</v>
      </c>
      <c r="C32" s="9" t="s">
        <v>34</v>
      </c>
      <c r="D32" s="7">
        <v>-1.0</v>
      </c>
      <c r="E32" s="1" t="str">
        <f t="shared" si="1"/>
        <v>Inversa</v>
      </c>
      <c r="F32" s="7">
        <v>0.0</v>
      </c>
      <c r="G32" s="7"/>
      <c r="H32" s="7" t="s">
        <v>76</v>
      </c>
      <c r="I32" s="7" t="s">
        <v>76</v>
      </c>
      <c r="J32" s="7" t="s">
        <v>275</v>
      </c>
      <c r="K32" s="7" t="s">
        <v>275</v>
      </c>
      <c r="L32" s="10" t="s">
        <v>276</v>
      </c>
      <c r="M32" s="7" t="s">
        <v>69</v>
      </c>
      <c r="N32" s="7" t="s">
        <v>277</v>
      </c>
      <c r="O32" s="7" t="s">
        <v>278</v>
      </c>
      <c r="P32" s="7">
        <v>2023.0</v>
      </c>
      <c r="Q32" s="7">
        <v>2023.0</v>
      </c>
      <c r="R32" s="7" t="s">
        <v>71</v>
      </c>
      <c r="S32" s="8" t="s">
        <v>71</v>
      </c>
      <c r="T32" s="8" t="s">
        <v>279</v>
      </c>
      <c r="U32" s="8"/>
      <c r="V32" s="14" t="s">
        <v>280</v>
      </c>
      <c r="W32" s="7">
        <v>2024.0</v>
      </c>
      <c r="Z32" s="7" t="s">
        <v>281</v>
      </c>
      <c r="AA32" s="7"/>
      <c r="AB32" s="9" t="s">
        <v>282</v>
      </c>
      <c r="AC32" s="7"/>
    </row>
    <row r="33">
      <c r="A33" s="9" t="s">
        <v>5</v>
      </c>
      <c r="B33" s="9" t="s">
        <v>11</v>
      </c>
      <c r="C33" s="9" t="s">
        <v>35</v>
      </c>
      <c r="D33" s="7">
        <v>-1.0</v>
      </c>
      <c r="E33" s="1" t="str">
        <f t="shared" si="1"/>
        <v>Inversa</v>
      </c>
      <c r="F33" s="7">
        <v>0.0</v>
      </c>
      <c r="G33" s="7">
        <v>100.0</v>
      </c>
      <c r="H33" s="7" t="s">
        <v>76</v>
      </c>
      <c r="I33" s="7" t="s">
        <v>65</v>
      </c>
      <c r="J33" s="7" t="s">
        <v>283</v>
      </c>
      <c r="K33" s="7" t="s">
        <v>284</v>
      </c>
      <c r="L33" s="10" t="s">
        <v>285</v>
      </c>
      <c r="M33" s="7" t="s">
        <v>69</v>
      </c>
      <c r="N33" s="7" t="s">
        <v>286</v>
      </c>
      <c r="P33" s="7">
        <v>2024.0</v>
      </c>
      <c r="Q33" s="7">
        <v>2024.0</v>
      </c>
      <c r="R33" s="7" t="s">
        <v>71</v>
      </c>
      <c r="S33" s="8" t="s">
        <v>71</v>
      </c>
      <c r="T33" s="8"/>
      <c r="U33" s="8" t="s">
        <v>287</v>
      </c>
      <c r="V33" s="14" t="s">
        <v>288</v>
      </c>
      <c r="W33" s="7">
        <v>2025.0</v>
      </c>
      <c r="Z33" s="7" t="s">
        <v>289</v>
      </c>
      <c r="AA33" s="7" t="s">
        <v>290</v>
      </c>
      <c r="AB33" s="7" t="s">
        <v>117</v>
      </c>
      <c r="AC33" s="7"/>
    </row>
    <row r="34">
      <c r="A34" s="9" t="s">
        <v>5</v>
      </c>
      <c r="B34" s="9" t="s">
        <v>11</v>
      </c>
      <c r="C34" s="9" t="s">
        <v>291</v>
      </c>
      <c r="D34" s="7">
        <v>1.0</v>
      </c>
      <c r="E34" s="1" t="str">
        <f t="shared" si="1"/>
        <v>Directa</v>
      </c>
      <c r="F34" s="7">
        <v>100.0</v>
      </c>
      <c r="G34" s="7">
        <v>0.0</v>
      </c>
      <c r="H34" s="7" t="s">
        <v>168</v>
      </c>
      <c r="I34" s="7" t="s">
        <v>65</v>
      </c>
      <c r="J34" s="7" t="s">
        <v>292</v>
      </c>
      <c r="K34" s="7" t="str">
        <f>CONCAT(J34, " (% de la población)")</f>
        <v>Satisfacción con áreas verdes (% de la población)</v>
      </c>
      <c r="L34" s="10" t="s">
        <v>293</v>
      </c>
      <c r="M34" s="7" t="s">
        <v>69</v>
      </c>
      <c r="N34" s="7" t="s">
        <v>294</v>
      </c>
      <c r="O34" s="7" t="s">
        <v>295</v>
      </c>
      <c r="P34" s="7">
        <v>2023.0</v>
      </c>
      <c r="Q34" s="7">
        <v>2023.0</v>
      </c>
      <c r="R34" s="7" t="s">
        <v>71</v>
      </c>
      <c r="S34" s="8" t="s">
        <v>83</v>
      </c>
      <c r="T34" s="8"/>
      <c r="U34" s="8"/>
      <c r="V34" s="14" t="s">
        <v>296</v>
      </c>
      <c r="W34" s="7">
        <v>2025.0</v>
      </c>
      <c r="X34" s="7" t="s">
        <v>297</v>
      </c>
      <c r="Z34" s="7" t="s">
        <v>74</v>
      </c>
      <c r="AA34" s="7"/>
      <c r="AB34" s="9" t="s">
        <v>298</v>
      </c>
      <c r="AC34" s="7"/>
    </row>
    <row r="35">
      <c r="A35" s="9" t="s">
        <v>5</v>
      </c>
      <c r="B35" s="9" t="s">
        <v>11</v>
      </c>
      <c r="C35" s="7" t="s">
        <v>299</v>
      </c>
      <c r="D35" s="7">
        <v>1.0</v>
      </c>
      <c r="E35" s="1" t="str">
        <f t="shared" si="1"/>
        <v>Directa</v>
      </c>
      <c r="F35" s="7">
        <v>100.0</v>
      </c>
      <c r="G35" s="7"/>
      <c r="H35" s="7" t="s">
        <v>64</v>
      </c>
      <c r="I35" s="7" t="s">
        <v>65</v>
      </c>
      <c r="J35" s="7" t="s">
        <v>300</v>
      </c>
      <c r="K35" s="7" t="s">
        <v>301</v>
      </c>
      <c r="L35" s="10" t="s">
        <v>302</v>
      </c>
      <c r="M35" s="7" t="s">
        <v>69</v>
      </c>
      <c r="N35" s="7" t="s">
        <v>140</v>
      </c>
      <c r="P35" s="7">
        <v>2024.0</v>
      </c>
      <c r="Q35" s="7">
        <v>2024.0</v>
      </c>
      <c r="R35" s="7" t="s">
        <v>71</v>
      </c>
      <c r="S35" s="8" t="s">
        <v>71</v>
      </c>
      <c r="T35" s="8"/>
      <c r="U35" s="8" t="s">
        <v>287</v>
      </c>
      <c r="V35" s="14" t="s">
        <v>303</v>
      </c>
      <c r="W35" s="7">
        <v>2024.0</v>
      </c>
      <c r="Z35" s="7" t="s">
        <v>74</v>
      </c>
      <c r="AA35" s="7"/>
      <c r="AB35" s="9" t="s">
        <v>304</v>
      </c>
      <c r="AC35" s="7"/>
    </row>
    <row r="36">
      <c r="A36" s="9" t="s">
        <v>5</v>
      </c>
      <c r="B36" s="9" t="s">
        <v>11</v>
      </c>
      <c r="C36" s="9" t="s">
        <v>305</v>
      </c>
      <c r="D36" s="7">
        <v>-1.0</v>
      </c>
      <c r="E36" s="7" t="s">
        <v>306</v>
      </c>
      <c r="F36" s="7">
        <v>0.0</v>
      </c>
      <c r="G36" s="7"/>
      <c r="H36" s="7"/>
      <c r="I36" s="7"/>
      <c r="J36" s="7" t="s">
        <v>307</v>
      </c>
      <c r="K36" s="7" t="s">
        <v>307</v>
      </c>
      <c r="L36" s="10" t="s">
        <v>308</v>
      </c>
      <c r="M36" s="7" t="s">
        <v>309</v>
      </c>
      <c r="N36" s="7" t="s">
        <v>310</v>
      </c>
      <c r="O36" s="7"/>
      <c r="P36" s="7">
        <v>2022.0</v>
      </c>
      <c r="Q36" s="7">
        <v>2022.0</v>
      </c>
      <c r="R36" s="7" t="s">
        <v>71</v>
      </c>
      <c r="S36" s="8" t="s">
        <v>83</v>
      </c>
      <c r="T36" s="8"/>
      <c r="U36" s="8" t="s">
        <v>311</v>
      </c>
      <c r="V36" s="13"/>
      <c r="Z36" s="7" t="s">
        <v>312</v>
      </c>
      <c r="AA36" s="7"/>
      <c r="AB36" s="9" t="s">
        <v>313</v>
      </c>
      <c r="AC36" s="7"/>
    </row>
    <row r="37">
      <c r="A37" s="9" t="s">
        <v>5</v>
      </c>
      <c r="B37" s="9" t="s">
        <v>11</v>
      </c>
      <c r="C37" s="9" t="s">
        <v>314</v>
      </c>
      <c r="D37" s="7">
        <v>-1.0</v>
      </c>
      <c r="E37" s="7" t="s">
        <v>306</v>
      </c>
      <c r="F37" s="7"/>
      <c r="G37" s="7"/>
      <c r="H37" s="7"/>
      <c r="I37" s="7"/>
      <c r="J37" s="7" t="s">
        <v>315</v>
      </c>
      <c r="K37" s="7" t="s">
        <v>316</v>
      </c>
      <c r="L37" s="10" t="s">
        <v>317</v>
      </c>
      <c r="M37" s="7" t="s">
        <v>318</v>
      </c>
      <c r="N37" s="7" t="s">
        <v>319</v>
      </c>
      <c r="P37" s="7">
        <v>2020.0</v>
      </c>
      <c r="Q37" s="7">
        <v>2020.0</v>
      </c>
      <c r="R37" s="7" t="s">
        <v>71</v>
      </c>
      <c r="S37" s="8" t="s">
        <v>83</v>
      </c>
      <c r="T37" s="8"/>
      <c r="U37" s="8"/>
      <c r="V37" s="13"/>
      <c r="W37" s="7">
        <v>2030.0</v>
      </c>
      <c r="Z37" s="7"/>
      <c r="AA37" s="7"/>
      <c r="AB37" s="7" t="s">
        <v>320</v>
      </c>
      <c r="AC37" s="7"/>
    </row>
    <row r="38">
      <c r="A38" s="9" t="s">
        <v>5</v>
      </c>
      <c r="B38" s="9" t="s">
        <v>11</v>
      </c>
      <c r="C38" s="9" t="s">
        <v>321</v>
      </c>
      <c r="D38" s="7">
        <v>1.0</v>
      </c>
      <c r="E38" s="7" t="s">
        <v>322</v>
      </c>
      <c r="F38" s="7">
        <v>100.0</v>
      </c>
      <c r="G38" s="7">
        <v>0.0</v>
      </c>
      <c r="H38" s="7"/>
      <c r="I38" s="7"/>
      <c r="J38" s="7" t="s">
        <v>323</v>
      </c>
      <c r="K38" s="7" t="s">
        <v>323</v>
      </c>
      <c r="L38" s="10" t="s">
        <v>324</v>
      </c>
      <c r="M38" s="7" t="s">
        <v>69</v>
      </c>
      <c r="N38" s="7" t="s">
        <v>325</v>
      </c>
      <c r="P38" s="7">
        <v>2023.0</v>
      </c>
      <c r="Q38" s="7">
        <v>2023.0</v>
      </c>
      <c r="R38" s="7" t="s">
        <v>71</v>
      </c>
      <c r="S38" s="8" t="s">
        <v>83</v>
      </c>
      <c r="T38" s="8"/>
      <c r="U38" s="8"/>
      <c r="V38" s="14" t="s">
        <v>326</v>
      </c>
      <c r="W38" s="7">
        <v>2025.0</v>
      </c>
      <c r="Z38" s="7"/>
      <c r="AA38" s="7"/>
      <c r="AB38" s="9" t="s">
        <v>282</v>
      </c>
      <c r="AC38" s="7"/>
    </row>
    <row r="39">
      <c r="A39" s="9" t="s">
        <v>6</v>
      </c>
      <c r="B39" s="9" t="s">
        <v>12</v>
      </c>
      <c r="C39" s="7" t="s">
        <v>327</v>
      </c>
      <c r="D39" s="7">
        <v>1.0</v>
      </c>
      <c r="E39" s="1" t="str">
        <f t="shared" ref="E39:E42" si="5">IF(D39=1,"Directa","Inversa")</f>
        <v>Directa</v>
      </c>
      <c r="F39" s="7">
        <v>100.0</v>
      </c>
      <c r="G39" s="7">
        <v>0.0</v>
      </c>
      <c r="H39" s="7" t="s">
        <v>76</v>
      </c>
      <c r="I39" s="7" t="s">
        <v>65</v>
      </c>
      <c r="J39" s="7" t="s">
        <v>328</v>
      </c>
      <c r="K39" s="7" t="str">
        <f>CONCAT(J39, " (%)")</f>
        <v>Hogares con título de propiedad (%)</v>
      </c>
      <c r="L39" s="10" t="s">
        <v>329</v>
      </c>
      <c r="M39" s="7" t="s">
        <v>69</v>
      </c>
      <c r="N39" s="7" t="s">
        <v>140</v>
      </c>
      <c r="P39" s="7">
        <v>2024.0</v>
      </c>
      <c r="Q39" s="7">
        <v>2024.0</v>
      </c>
      <c r="R39" s="7" t="s">
        <v>71</v>
      </c>
      <c r="S39" s="8" t="s">
        <v>71</v>
      </c>
      <c r="T39" s="8"/>
      <c r="U39" s="8" t="s">
        <v>287</v>
      </c>
      <c r="V39" s="14" t="s">
        <v>330</v>
      </c>
      <c r="W39" s="7">
        <v>2024.0</v>
      </c>
      <c r="Z39" s="7" t="s">
        <v>133</v>
      </c>
      <c r="AA39" s="7"/>
      <c r="AB39" s="9" t="s">
        <v>331</v>
      </c>
      <c r="AC39" s="7"/>
    </row>
    <row r="40">
      <c r="A40" s="9" t="s">
        <v>6</v>
      </c>
      <c r="B40" s="9" t="s">
        <v>12</v>
      </c>
      <c r="C40" s="7" t="s">
        <v>332</v>
      </c>
      <c r="D40" s="7">
        <v>1.0</v>
      </c>
      <c r="E40" s="1" t="str">
        <f t="shared" si="5"/>
        <v>Directa</v>
      </c>
      <c r="F40" s="7"/>
      <c r="G40" s="7"/>
      <c r="H40" s="7" t="s">
        <v>76</v>
      </c>
      <c r="I40" s="7" t="s">
        <v>76</v>
      </c>
      <c r="J40" s="7" t="s">
        <v>333</v>
      </c>
      <c r="K40" s="7" t="s">
        <v>334</v>
      </c>
      <c r="L40" s="10" t="s">
        <v>335</v>
      </c>
      <c r="M40" s="7" t="s">
        <v>69</v>
      </c>
      <c r="N40" s="7" t="s">
        <v>336</v>
      </c>
      <c r="O40" s="7" t="s">
        <v>337</v>
      </c>
      <c r="P40" s="7">
        <v>2024.0</v>
      </c>
      <c r="Q40" s="7">
        <v>2024.0</v>
      </c>
      <c r="R40" s="7" t="s">
        <v>71</v>
      </c>
      <c r="S40" s="8" t="s">
        <v>71</v>
      </c>
      <c r="T40" s="8"/>
      <c r="U40" s="8" t="s">
        <v>338</v>
      </c>
      <c r="V40" s="14" t="s">
        <v>339</v>
      </c>
      <c r="W40" s="7">
        <v>2024.0</v>
      </c>
      <c r="Z40" s="7" t="s">
        <v>74</v>
      </c>
      <c r="AA40" s="7" t="s">
        <v>340</v>
      </c>
      <c r="AB40" s="7" t="s">
        <v>341</v>
      </c>
      <c r="AC40" s="7"/>
    </row>
    <row r="41">
      <c r="A41" s="9" t="s">
        <v>6</v>
      </c>
      <c r="B41" s="9" t="s">
        <v>12</v>
      </c>
      <c r="C41" s="7" t="s">
        <v>342</v>
      </c>
      <c r="D41" s="7">
        <v>1.0</v>
      </c>
      <c r="E41" s="1" t="str">
        <f t="shared" si="5"/>
        <v>Directa</v>
      </c>
      <c r="G41" s="7"/>
      <c r="H41" s="7" t="s">
        <v>64</v>
      </c>
      <c r="I41" s="7" t="s">
        <v>65</v>
      </c>
      <c r="J41" s="7" t="s">
        <v>343</v>
      </c>
      <c r="K41" s="7" t="str">
        <f>CONCAT(J41, " (% de la población)")</f>
        <v>Interacción con gobierno electrónico (% de la población)</v>
      </c>
      <c r="L41" s="10" t="s">
        <v>344</v>
      </c>
      <c r="M41" s="7" t="s">
        <v>69</v>
      </c>
      <c r="N41" s="7" t="s">
        <v>294</v>
      </c>
      <c r="O41" s="7" t="s">
        <v>295</v>
      </c>
      <c r="P41" s="7">
        <v>2023.0</v>
      </c>
      <c r="Q41" s="7">
        <v>2023.0</v>
      </c>
      <c r="R41" s="7" t="s">
        <v>71</v>
      </c>
      <c r="S41" s="8" t="s">
        <v>83</v>
      </c>
      <c r="T41" s="8"/>
      <c r="U41" s="8"/>
      <c r="V41" s="14" t="s">
        <v>57</v>
      </c>
      <c r="W41" s="7">
        <v>2025.0</v>
      </c>
      <c r="X41" s="7" t="s">
        <v>297</v>
      </c>
      <c r="Z41" s="7" t="s">
        <v>74</v>
      </c>
      <c r="AA41" s="7"/>
      <c r="AB41" s="9" t="s">
        <v>345</v>
      </c>
      <c r="AC41" s="7"/>
    </row>
    <row r="42">
      <c r="A42" s="9" t="s">
        <v>6</v>
      </c>
      <c r="B42" s="9" t="s">
        <v>12</v>
      </c>
      <c r="C42" s="7" t="s">
        <v>346</v>
      </c>
      <c r="D42" s="7">
        <v>1.0</v>
      </c>
      <c r="E42" s="1" t="str">
        <f t="shared" si="5"/>
        <v>Directa</v>
      </c>
      <c r="F42" s="7"/>
      <c r="G42" s="7">
        <v>0.0</v>
      </c>
      <c r="H42" s="7" t="s">
        <v>65</v>
      </c>
      <c r="I42" s="7" t="s">
        <v>76</v>
      </c>
      <c r="J42" s="7" t="s">
        <v>347</v>
      </c>
      <c r="K42" s="7" t="s">
        <v>347</v>
      </c>
      <c r="L42" s="10" t="s">
        <v>348</v>
      </c>
      <c r="M42" s="7" t="s">
        <v>349</v>
      </c>
      <c r="N42" s="7" t="s">
        <v>350</v>
      </c>
      <c r="O42" s="13" t="s">
        <v>351</v>
      </c>
      <c r="P42" s="7">
        <v>2023.0</v>
      </c>
      <c r="Q42" s="7">
        <v>2023.0</v>
      </c>
      <c r="R42" s="7" t="s">
        <v>71</v>
      </c>
      <c r="S42" s="8" t="s">
        <v>83</v>
      </c>
      <c r="T42" s="8"/>
      <c r="U42" s="8" t="s">
        <v>352</v>
      </c>
      <c r="V42" s="14" t="s">
        <v>353</v>
      </c>
      <c r="W42" s="7">
        <v>2023.0</v>
      </c>
      <c r="X42" s="7" t="s">
        <v>354</v>
      </c>
      <c r="Z42" s="7" t="s">
        <v>355</v>
      </c>
      <c r="AA42" s="7" t="s">
        <v>356</v>
      </c>
      <c r="AB42" s="7" t="s">
        <v>357</v>
      </c>
      <c r="AC42" s="7"/>
    </row>
    <row r="43">
      <c r="A43" s="9" t="s">
        <v>6</v>
      </c>
      <c r="B43" s="9" t="s">
        <v>12</v>
      </c>
      <c r="C43" s="7" t="s">
        <v>358</v>
      </c>
      <c r="D43" s="7">
        <v>-1.0</v>
      </c>
      <c r="E43" s="7" t="s">
        <v>306</v>
      </c>
      <c r="F43" s="7">
        <v>100.0</v>
      </c>
      <c r="G43" s="7">
        <v>0.0</v>
      </c>
      <c r="H43" s="7" t="s">
        <v>64</v>
      </c>
      <c r="I43" s="7" t="s">
        <v>76</v>
      </c>
      <c r="J43" s="7" t="s">
        <v>359</v>
      </c>
      <c r="K43" s="7" t="str">
        <f>CONCAT(J43, " (% de la población)")</f>
        <v>Percepción de corrupción en instituciones que imparten justicia (% de la población)</v>
      </c>
      <c r="L43" s="10" t="s">
        <v>360</v>
      </c>
      <c r="M43" s="7" t="s">
        <v>69</v>
      </c>
      <c r="N43" s="7" t="s">
        <v>294</v>
      </c>
      <c r="O43" s="7" t="s">
        <v>295</v>
      </c>
      <c r="P43" s="7">
        <v>2023.0</v>
      </c>
      <c r="Q43" s="7">
        <v>2023.0</v>
      </c>
      <c r="R43" s="7" t="s">
        <v>71</v>
      </c>
      <c r="S43" s="8" t="s">
        <v>83</v>
      </c>
      <c r="T43" s="8"/>
      <c r="U43" s="8"/>
      <c r="V43" s="14" t="s">
        <v>57</v>
      </c>
      <c r="W43" s="7">
        <v>2025.0</v>
      </c>
      <c r="Z43" s="7" t="s">
        <v>74</v>
      </c>
      <c r="AA43" s="7"/>
      <c r="AB43" s="9" t="s">
        <v>361</v>
      </c>
      <c r="AC43" s="7"/>
    </row>
    <row r="44">
      <c r="A44" s="9" t="s">
        <v>6</v>
      </c>
      <c r="B44" s="9" t="s">
        <v>13</v>
      </c>
      <c r="C44" s="7" t="s">
        <v>362</v>
      </c>
      <c r="D44" s="7">
        <v>-1.0</v>
      </c>
      <c r="E44" s="1" t="str">
        <f t="shared" ref="E44:E59" si="6">IF(D44=1,"Directa","Inversa")</f>
        <v>Inversa</v>
      </c>
      <c r="F44" s="7">
        <v>0.0</v>
      </c>
      <c r="H44" s="7" t="s">
        <v>76</v>
      </c>
      <c r="I44" s="7" t="s">
        <v>65</v>
      </c>
      <c r="J44" s="7" t="s">
        <v>363</v>
      </c>
      <c r="K44" s="7" t="str">
        <f>CONCAT(J44, " (% de la población en ese rango de edad)")</f>
        <v>Jóvenes de 15 a 24 años que no estudian y no tienen un trabajo remunerado (% de la población en ese rango de edad)</v>
      </c>
      <c r="L44" s="10" t="s">
        <v>364</v>
      </c>
      <c r="M44" s="7" t="s">
        <v>69</v>
      </c>
      <c r="N44" s="7" t="s">
        <v>365</v>
      </c>
      <c r="O44" s="7" t="s">
        <v>366</v>
      </c>
      <c r="P44" s="7">
        <v>2025.0</v>
      </c>
      <c r="Q44" s="7">
        <v>2025.0</v>
      </c>
      <c r="R44" s="7" t="s">
        <v>71</v>
      </c>
      <c r="S44" s="8" t="s">
        <v>71</v>
      </c>
      <c r="T44" s="8"/>
      <c r="U44" s="19" t="s">
        <v>367</v>
      </c>
      <c r="V44" s="14" t="s">
        <v>57</v>
      </c>
      <c r="W44" s="7">
        <v>2025.0</v>
      </c>
      <c r="Z44" s="7" t="s">
        <v>74</v>
      </c>
      <c r="AB44" s="9" t="s">
        <v>368</v>
      </c>
      <c r="AC44" s="7"/>
    </row>
    <row r="45">
      <c r="A45" s="9" t="s">
        <v>6</v>
      </c>
      <c r="B45" s="9" t="s">
        <v>13</v>
      </c>
      <c r="C45" s="7" t="s">
        <v>369</v>
      </c>
      <c r="D45" s="7">
        <v>-1.0</v>
      </c>
      <c r="E45" s="1" t="str">
        <f t="shared" si="6"/>
        <v>Inversa</v>
      </c>
      <c r="F45" s="7">
        <v>0.0</v>
      </c>
      <c r="G45" s="7"/>
      <c r="H45" s="7" t="s">
        <v>76</v>
      </c>
      <c r="I45" s="7" t="s">
        <v>76</v>
      </c>
      <c r="J45" s="7" t="s">
        <v>370</v>
      </c>
      <c r="K45" s="7" t="s">
        <v>371</v>
      </c>
      <c r="L45" s="10" t="s">
        <v>372</v>
      </c>
      <c r="M45" s="7" t="s">
        <v>69</v>
      </c>
      <c r="N45" s="7" t="s">
        <v>373</v>
      </c>
      <c r="P45" s="7">
        <v>2024.0</v>
      </c>
      <c r="Q45" s="7">
        <v>2024.0</v>
      </c>
      <c r="R45" s="7" t="s">
        <v>71</v>
      </c>
      <c r="S45" s="17" t="s">
        <v>83</v>
      </c>
      <c r="T45" s="17"/>
      <c r="U45" s="17"/>
      <c r="V45" s="14" t="s">
        <v>57</v>
      </c>
      <c r="W45" s="7" t="s">
        <v>374</v>
      </c>
      <c r="Z45" s="7" t="s">
        <v>74</v>
      </c>
      <c r="AA45" s="7"/>
      <c r="AB45" s="7" t="s">
        <v>375</v>
      </c>
      <c r="AC45" s="7"/>
    </row>
    <row r="46">
      <c r="A46" s="9" t="s">
        <v>6</v>
      </c>
      <c r="B46" s="9" t="s">
        <v>13</v>
      </c>
      <c r="C46" s="7" t="s">
        <v>376</v>
      </c>
      <c r="D46" s="7">
        <v>-1.0</v>
      </c>
      <c r="E46" s="1" t="str">
        <f t="shared" si="6"/>
        <v>Inversa</v>
      </c>
      <c r="G46" s="7"/>
      <c r="H46" s="7" t="s">
        <v>76</v>
      </c>
      <c r="I46" s="7" t="s">
        <v>65</v>
      </c>
      <c r="J46" s="7" t="s">
        <v>377</v>
      </c>
      <c r="K46" s="7" t="s">
        <v>378</v>
      </c>
      <c r="L46" s="10" t="s">
        <v>379</v>
      </c>
      <c r="M46" s="7" t="s">
        <v>378</v>
      </c>
      <c r="N46" s="7" t="s">
        <v>294</v>
      </c>
      <c r="O46" s="7" t="s">
        <v>295</v>
      </c>
      <c r="P46" s="7">
        <v>2023.0</v>
      </c>
      <c r="Q46" s="7">
        <v>2023.0</v>
      </c>
      <c r="R46" s="7" t="s">
        <v>71</v>
      </c>
      <c r="S46" s="8" t="s">
        <v>83</v>
      </c>
      <c r="T46" s="8"/>
      <c r="U46" s="8"/>
      <c r="V46" s="14" t="s">
        <v>57</v>
      </c>
      <c r="W46" s="7">
        <v>2025.0</v>
      </c>
      <c r="Z46" s="7" t="s">
        <v>74</v>
      </c>
      <c r="AA46" s="7"/>
      <c r="AB46" s="9" t="s">
        <v>298</v>
      </c>
      <c r="AC46" s="7"/>
    </row>
    <row r="47">
      <c r="A47" s="9" t="s">
        <v>6</v>
      </c>
      <c r="B47" s="9" t="s">
        <v>13</v>
      </c>
      <c r="C47" s="7" t="s">
        <v>380</v>
      </c>
      <c r="D47" s="7">
        <v>-1.0</v>
      </c>
      <c r="E47" s="1" t="str">
        <f t="shared" si="6"/>
        <v>Inversa</v>
      </c>
      <c r="F47" s="7">
        <v>0.0</v>
      </c>
      <c r="G47" s="7">
        <v>100.0</v>
      </c>
      <c r="H47" s="7" t="s">
        <v>161</v>
      </c>
      <c r="I47" s="7" t="s">
        <v>76</v>
      </c>
      <c r="J47" s="7" t="s">
        <v>381</v>
      </c>
      <c r="K47" s="7" t="s">
        <v>382</v>
      </c>
      <c r="L47" s="10" t="s">
        <v>383</v>
      </c>
      <c r="M47" s="7" t="s">
        <v>384</v>
      </c>
      <c r="N47" s="7" t="s">
        <v>365</v>
      </c>
      <c r="O47" s="7" t="s">
        <v>385</v>
      </c>
      <c r="P47" s="7">
        <v>2024.0</v>
      </c>
      <c r="Q47" s="7">
        <v>2024.0</v>
      </c>
      <c r="R47" s="7" t="s">
        <v>71</v>
      </c>
      <c r="S47" s="8" t="s">
        <v>83</v>
      </c>
      <c r="T47" s="8"/>
      <c r="U47" s="8"/>
      <c r="V47" s="14" t="s">
        <v>57</v>
      </c>
      <c r="W47" s="21"/>
      <c r="X47" s="7" t="s">
        <v>386</v>
      </c>
      <c r="Z47" s="7" t="s">
        <v>74</v>
      </c>
      <c r="AA47" s="7"/>
      <c r="AB47" s="9" t="s">
        <v>387</v>
      </c>
      <c r="AC47" s="7"/>
    </row>
    <row r="48">
      <c r="A48" s="9" t="s">
        <v>6</v>
      </c>
      <c r="B48" s="9" t="s">
        <v>13</v>
      </c>
      <c r="C48" s="7" t="s">
        <v>388</v>
      </c>
      <c r="D48" s="7">
        <v>-1.0</v>
      </c>
      <c r="E48" s="1" t="str">
        <f t="shared" si="6"/>
        <v>Inversa</v>
      </c>
      <c r="F48" s="7">
        <v>0.0</v>
      </c>
      <c r="G48" s="7"/>
      <c r="H48" s="7" t="s">
        <v>76</v>
      </c>
      <c r="I48" s="7" t="s">
        <v>65</v>
      </c>
      <c r="J48" s="7" t="s">
        <v>389</v>
      </c>
      <c r="K48" s="7" t="s">
        <v>389</v>
      </c>
      <c r="L48" s="10" t="s">
        <v>390</v>
      </c>
      <c r="M48" s="7" t="s">
        <v>69</v>
      </c>
      <c r="N48" s="7" t="s">
        <v>391</v>
      </c>
      <c r="P48" s="7">
        <v>2024.0</v>
      </c>
      <c r="Q48" s="7">
        <v>2024.0</v>
      </c>
      <c r="R48" s="7" t="s">
        <v>71</v>
      </c>
      <c r="S48" s="8" t="s">
        <v>71</v>
      </c>
      <c r="T48" s="8"/>
      <c r="U48" s="8"/>
      <c r="V48" s="14" t="s">
        <v>392</v>
      </c>
      <c r="W48" s="7">
        <v>2024.0</v>
      </c>
      <c r="Y48" s="13" t="s">
        <v>393</v>
      </c>
      <c r="Z48" s="7" t="s">
        <v>394</v>
      </c>
      <c r="AA48" s="7" t="s">
        <v>395</v>
      </c>
      <c r="AB48" s="9" t="s">
        <v>396</v>
      </c>
      <c r="AC48" s="7"/>
    </row>
    <row r="49">
      <c r="A49" s="9" t="s">
        <v>6</v>
      </c>
      <c r="B49" s="9" t="s">
        <v>14</v>
      </c>
      <c r="C49" s="7" t="s">
        <v>397</v>
      </c>
      <c r="D49" s="7">
        <v>1.0</v>
      </c>
      <c r="E49" s="1" t="str">
        <f t="shared" si="6"/>
        <v>Directa</v>
      </c>
      <c r="F49" s="7">
        <v>100.0</v>
      </c>
      <c r="H49" s="7" t="s">
        <v>161</v>
      </c>
      <c r="I49" s="7" t="s">
        <v>65</v>
      </c>
      <c r="J49" s="7" t="s">
        <v>398</v>
      </c>
      <c r="K49" s="7" t="str">
        <f>CONCAT(J49, " (% de la población)")</f>
        <v>Confianza en los vecinos (% de la población)</v>
      </c>
      <c r="L49" s="10" t="s">
        <v>399</v>
      </c>
      <c r="M49" s="7" t="s">
        <v>69</v>
      </c>
      <c r="N49" s="7" t="s">
        <v>177</v>
      </c>
      <c r="O49" s="7" t="s">
        <v>295</v>
      </c>
      <c r="P49" s="7">
        <v>2024.0</v>
      </c>
      <c r="Q49" s="7">
        <v>2024.0</v>
      </c>
      <c r="R49" s="7" t="s">
        <v>71</v>
      </c>
      <c r="S49" s="8" t="s">
        <v>71</v>
      </c>
      <c r="T49" s="8"/>
      <c r="U49" s="8"/>
      <c r="V49" s="14" t="s">
        <v>57</v>
      </c>
      <c r="W49" s="7">
        <v>2025.0</v>
      </c>
      <c r="X49" s="7" t="s">
        <v>400</v>
      </c>
      <c r="Z49" s="7" t="s">
        <v>74</v>
      </c>
      <c r="AA49" s="7"/>
      <c r="AB49" s="9" t="s">
        <v>401</v>
      </c>
      <c r="AC49" s="7"/>
    </row>
    <row r="50">
      <c r="A50" s="9" t="s">
        <v>6</v>
      </c>
      <c r="B50" s="9" t="s">
        <v>14</v>
      </c>
      <c r="C50" s="7" t="s">
        <v>402</v>
      </c>
      <c r="D50" s="7">
        <v>1.0</v>
      </c>
      <c r="E50" s="1" t="str">
        <f t="shared" si="6"/>
        <v>Directa</v>
      </c>
      <c r="H50" s="7" t="s">
        <v>65</v>
      </c>
      <c r="I50" s="7" t="s">
        <v>65</v>
      </c>
      <c r="J50" s="7" t="s">
        <v>403</v>
      </c>
      <c r="K50" s="7" t="s">
        <v>404</v>
      </c>
      <c r="L50" s="10" t="s">
        <v>405</v>
      </c>
      <c r="M50" s="7" t="s">
        <v>69</v>
      </c>
      <c r="N50" s="13" t="s">
        <v>406</v>
      </c>
      <c r="P50" s="7">
        <v>2024.0</v>
      </c>
      <c r="Q50" s="7">
        <v>2024.0</v>
      </c>
      <c r="R50" s="7" t="s">
        <v>71</v>
      </c>
      <c r="S50" s="7" t="s">
        <v>71</v>
      </c>
      <c r="T50" s="7"/>
      <c r="U50" s="7"/>
      <c r="X50" s="7" t="s">
        <v>407</v>
      </c>
      <c r="Y50" s="14" t="s">
        <v>57</v>
      </c>
      <c r="Z50" s="7" t="s">
        <v>74</v>
      </c>
      <c r="AA50" s="7"/>
      <c r="AB50" s="9" t="s">
        <v>408</v>
      </c>
      <c r="AC50" s="7"/>
    </row>
    <row r="51">
      <c r="A51" s="9" t="s">
        <v>6</v>
      </c>
      <c r="B51" s="9" t="s">
        <v>14</v>
      </c>
      <c r="C51" s="7" t="s">
        <v>409</v>
      </c>
      <c r="D51" s="7">
        <v>-1.0</v>
      </c>
      <c r="E51" s="1" t="str">
        <f t="shared" si="6"/>
        <v>Inversa</v>
      </c>
      <c r="F51" s="7">
        <v>0.0</v>
      </c>
      <c r="H51" s="7" t="s">
        <v>76</v>
      </c>
      <c r="I51" s="7" t="s">
        <v>76</v>
      </c>
      <c r="J51" s="7" t="s">
        <v>410</v>
      </c>
      <c r="K51" s="7" t="s">
        <v>411</v>
      </c>
      <c r="L51" s="10" t="s">
        <v>412</v>
      </c>
      <c r="M51" s="7" t="s">
        <v>69</v>
      </c>
      <c r="N51" s="7" t="s">
        <v>413</v>
      </c>
      <c r="O51" s="7" t="s">
        <v>414</v>
      </c>
      <c r="P51" s="7">
        <v>2022.0</v>
      </c>
      <c r="Q51" s="7">
        <v>2022.0</v>
      </c>
      <c r="R51" s="7" t="s">
        <v>71</v>
      </c>
      <c r="S51" s="8" t="s">
        <v>83</v>
      </c>
      <c r="T51" s="8"/>
      <c r="U51" s="8" t="s">
        <v>415</v>
      </c>
      <c r="V51" s="14" t="s">
        <v>57</v>
      </c>
      <c r="W51" s="7" t="s">
        <v>416</v>
      </c>
      <c r="X51" s="7" t="s">
        <v>417</v>
      </c>
      <c r="Y51" s="14" t="s">
        <v>418</v>
      </c>
      <c r="Z51" s="7" t="s">
        <v>419</v>
      </c>
      <c r="AA51" s="7" t="s">
        <v>420</v>
      </c>
      <c r="AB51" s="16" t="s">
        <v>421</v>
      </c>
      <c r="AC51" s="7"/>
    </row>
    <row r="52">
      <c r="A52" s="9" t="s">
        <v>6</v>
      </c>
      <c r="B52" s="9" t="s">
        <v>14</v>
      </c>
      <c r="C52" s="7" t="s">
        <v>422</v>
      </c>
      <c r="D52" s="7">
        <v>-1.0</v>
      </c>
      <c r="E52" s="1" t="str">
        <f t="shared" si="6"/>
        <v>Inversa</v>
      </c>
      <c r="F52" s="7">
        <v>0.0</v>
      </c>
      <c r="H52" s="7" t="s">
        <v>64</v>
      </c>
      <c r="I52" s="7" t="s">
        <v>76</v>
      </c>
      <c r="J52" s="7" t="s">
        <v>423</v>
      </c>
      <c r="K52" s="7" t="s">
        <v>423</v>
      </c>
      <c r="L52" s="10" t="s">
        <v>424</v>
      </c>
      <c r="M52" s="7" t="s">
        <v>69</v>
      </c>
      <c r="N52" s="7" t="s">
        <v>105</v>
      </c>
      <c r="P52" s="7">
        <v>2024.0</v>
      </c>
      <c r="Q52" s="7">
        <v>2024.0</v>
      </c>
      <c r="R52" s="7" t="s">
        <v>71</v>
      </c>
      <c r="S52" s="8" t="s">
        <v>71</v>
      </c>
      <c r="T52" s="8"/>
      <c r="U52" s="8"/>
      <c r="V52" s="14" t="s">
        <v>57</v>
      </c>
      <c r="Z52" s="7" t="s">
        <v>74</v>
      </c>
      <c r="AA52" s="7"/>
      <c r="AB52" s="7" t="s">
        <v>425</v>
      </c>
      <c r="AC52" s="7"/>
    </row>
    <row r="53">
      <c r="A53" s="9" t="s">
        <v>6</v>
      </c>
      <c r="B53" s="9" t="s">
        <v>14</v>
      </c>
      <c r="C53" s="7" t="s">
        <v>426</v>
      </c>
      <c r="D53" s="7">
        <v>-1.0</v>
      </c>
      <c r="E53" s="1" t="str">
        <f t="shared" si="6"/>
        <v>Inversa</v>
      </c>
      <c r="F53" s="7">
        <v>0.0</v>
      </c>
      <c r="H53" s="7" t="s">
        <v>64</v>
      </c>
      <c r="I53" s="7" t="s">
        <v>76</v>
      </c>
      <c r="J53" s="7" t="s">
        <v>427</v>
      </c>
      <c r="K53" s="7" t="s">
        <v>427</v>
      </c>
      <c r="L53" s="10" t="s">
        <v>428</v>
      </c>
      <c r="M53" s="7" t="s">
        <v>69</v>
      </c>
      <c r="N53" s="7" t="s">
        <v>105</v>
      </c>
      <c r="P53" s="7">
        <v>2024.0</v>
      </c>
      <c r="Q53" s="7">
        <v>2024.0</v>
      </c>
      <c r="R53" s="7" t="s">
        <v>71</v>
      </c>
      <c r="S53" s="8" t="s">
        <v>71</v>
      </c>
      <c r="T53" s="8"/>
      <c r="U53" s="8"/>
      <c r="V53" s="14" t="s">
        <v>57</v>
      </c>
      <c r="Z53" s="7" t="s">
        <v>74</v>
      </c>
      <c r="AA53" s="7"/>
      <c r="AB53" s="7" t="s">
        <v>425</v>
      </c>
      <c r="AC53" s="7"/>
    </row>
    <row r="54">
      <c r="A54" s="9" t="s">
        <v>6</v>
      </c>
      <c r="B54" s="9" t="s">
        <v>15</v>
      </c>
      <c r="C54" s="7" t="s">
        <v>429</v>
      </c>
      <c r="D54" s="7">
        <v>1.0</v>
      </c>
      <c r="E54" s="1" t="str">
        <f t="shared" si="6"/>
        <v>Directa</v>
      </c>
      <c r="G54" s="7"/>
      <c r="H54" s="7" t="s">
        <v>161</v>
      </c>
      <c r="I54" s="7" t="s">
        <v>65</v>
      </c>
      <c r="J54" s="7" t="s">
        <v>430</v>
      </c>
      <c r="K54" s="7" t="s">
        <v>431</v>
      </c>
      <c r="L54" s="10" t="s">
        <v>432</v>
      </c>
      <c r="M54" s="7" t="s">
        <v>69</v>
      </c>
      <c r="N54" s="7" t="s">
        <v>433</v>
      </c>
      <c r="O54" s="7" t="s">
        <v>434</v>
      </c>
      <c r="P54" s="7">
        <v>2024.0</v>
      </c>
      <c r="Q54" s="7">
        <v>2024.0</v>
      </c>
      <c r="R54" s="7" t="s">
        <v>71</v>
      </c>
      <c r="S54" s="8" t="s">
        <v>83</v>
      </c>
      <c r="T54" s="8"/>
      <c r="U54" s="8"/>
      <c r="V54" s="14" t="s">
        <v>57</v>
      </c>
      <c r="W54" s="7">
        <v>2022.0</v>
      </c>
      <c r="X54" s="7" t="s">
        <v>435</v>
      </c>
      <c r="Y54" s="14" t="s">
        <v>436</v>
      </c>
      <c r="Z54" s="7" t="s">
        <v>74</v>
      </c>
      <c r="AA54" s="7"/>
      <c r="AB54" s="9" t="s">
        <v>437</v>
      </c>
      <c r="AC54" s="7"/>
    </row>
    <row r="55">
      <c r="A55" s="9" t="s">
        <v>6</v>
      </c>
      <c r="B55" s="9" t="s">
        <v>15</v>
      </c>
      <c r="C55" s="7" t="s">
        <v>438</v>
      </c>
      <c r="D55" s="7">
        <v>1.0</v>
      </c>
      <c r="E55" s="1" t="str">
        <f t="shared" si="6"/>
        <v>Directa</v>
      </c>
      <c r="F55" s="7"/>
      <c r="G55" s="7">
        <v>0.0</v>
      </c>
      <c r="H55" s="7" t="s">
        <v>65</v>
      </c>
      <c r="I55" s="7" t="s">
        <v>65</v>
      </c>
      <c r="J55" s="7" t="s">
        <v>439</v>
      </c>
      <c r="K55" s="7" t="s">
        <v>440</v>
      </c>
      <c r="L55" s="10" t="s">
        <v>441</v>
      </c>
      <c r="M55" s="7" t="s">
        <v>69</v>
      </c>
      <c r="N55" s="7" t="s">
        <v>433</v>
      </c>
      <c r="O55" s="7" t="s">
        <v>434</v>
      </c>
      <c r="P55" s="7">
        <v>2024.0</v>
      </c>
      <c r="Q55" s="7">
        <v>2024.0</v>
      </c>
      <c r="R55" s="7" t="s">
        <v>71</v>
      </c>
      <c r="S55" s="7" t="s">
        <v>71</v>
      </c>
      <c r="V55" s="14" t="s">
        <v>57</v>
      </c>
      <c r="W55" s="7">
        <v>2024.0</v>
      </c>
      <c r="X55" s="7" t="s">
        <v>442</v>
      </c>
      <c r="Y55" s="14" t="s">
        <v>57</v>
      </c>
      <c r="Z55" s="22" t="s">
        <v>443</v>
      </c>
      <c r="AA55" s="7"/>
      <c r="AB55" s="9" t="s">
        <v>444</v>
      </c>
      <c r="AC55" s="7"/>
    </row>
    <row r="56">
      <c r="A56" s="9" t="s">
        <v>6</v>
      </c>
      <c r="B56" s="9" t="s">
        <v>15</v>
      </c>
      <c r="C56" s="7" t="s">
        <v>445</v>
      </c>
      <c r="D56" s="7">
        <v>1.0</v>
      </c>
      <c r="E56" s="1" t="str">
        <f t="shared" si="6"/>
        <v>Directa</v>
      </c>
      <c r="F56" s="7"/>
      <c r="G56" s="7">
        <v>0.0</v>
      </c>
      <c r="H56" s="7" t="s">
        <v>161</v>
      </c>
      <c r="I56" s="7" t="s">
        <v>65</v>
      </c>
      <c r="J56" s="7" t="s">
        <v>446</v>
      </c>
      <c r="K56" s="7" t="s">
        <v>447</v>
      </c>
      <c r="L56" s="10" t="s">
        <v>448</v>
      </c>
      <c r="M56" s="7" t="s">
        <v>449</v>
      </c>
      <c r="N56" s="7" t="s">
        <v>450</v>
      </c>
      <c r="O56" s="7" t="s">
        <v>451</v>
      </c>
      <c r="P56" s="7">
        <v>2024.0</v>
      </c>
      <c r="Q56" s="7">
        <v>2024.0</v>
      </c>
      <c r="R56" s="7" t="s">
        <v>71</v>
      </c>
      <c r="S56" s="7" t="s">
        <v>71</v>
      </c>
      <c r="U56" s="7" t="s">
        <v>452</v>
      </c>
      <c r="V56" s="14" t="s">
        <v>57</v>
      </c>
      <c r="W56" s="23" t="s">
        <v>453</v>
      </c>
      <c r="Z56" s="24" t="s">
        <v>74</v>
      </c>
      <c r="AA56" s="24"/>
      <c r="AB56" s="9" t="s">
        <v>454</v>
      </c>
      <c r="AC56" s="24"/>
    </row>
    <row r="57">
      <c r="A57" s="9" t="s">
        <v>6</v>
      </c>
      <c r="B57" s="9" t="s">
        <v>15</v>
      </c>
      <c r="C57" s="7" t="s">
        <v>455</v>
      </c>
      <c r="D57" s="7">
        <v>1.0</v>
      </c>
      <c r="E57" s="1" t="str">
        <f t="shared" si="6"/>
        <v>Directa</v>
      </c>
      <c r="G57" s="7"/>
      <c r="H57" s="7" t="s">
        <v>65</v>
      </c>
      <c r="I57" s="7" t="s">
        <v>76</v>
      </c>
      <c r="J57" s="7" t="s">
        <v>456</v>
      </c>
      <c r="K57" s="7" t="s">
        <v>457</v>
      </c>
      <c r="L57" s="10" t="s">
        <v>458</v>
      </c>
      <c r="M57" s="7" t="s">
        <v>69</v>
      </c>
      <c r="N57" s="7" t="s">
        <v>433</v>
      </c>
      <c r="O57" s="7" t="s">
        <v>434</v>
      </c>
      <c r="P57" s="7">
        <v>2024.0</v>
      </c>
      <c r="Q57" s="7">
        <v>2024.0</v>
      </c>
      <c r="R57" s="8" t="s">
        <v>71</v>
      </c>
      <c r="S57" s="7" t="s">
        <v>71</v>
      </c>
      <c r="V57" s="14" t="s">
        <v>57</v>
      </c>
      <c r="W57" s="7">
        <v>2023.0</v>
      </c>
      <c r="Z57" s="7" t="s">
        <v>74</v>
      </c>
      <c r="AA57" s="7"/>
      <c r="AB57" s="9" t="s">
        <v>454</v>
      </c>
      <c r="AC57" s="7"/>
    </row>
    <row r="58">
      <c r="A58" s="9" t="s">
        <v>6</v>
      </c>
      <c r="B58" s="9" t="s">
        <v>15</v>
      </c>
      <c r="C58" s="7" t="s">
        <v>459</v>
      </c>
      <c r="D58" s="7">
        <v>1.0</v>
      </c>
      <c r="E58" s="1" t="str">
        <f t="shared" si="6"/>
        <v>Directa</v>
      </c>
      <c r="F58" s="7"/>
      <c r="G58" s="7"/>
      <c r="H58" s="7" t="s">
        <v>65</v>
      </c>
      <c r="I58" s="7" t="s">
        <v>65</v>
      </c>
      <c r="J58" s="7" t="s">
        <v>460</v>
      </c>
      <c r="K58" s="7" t="s">
        <v>461</v>
      </c>
      <c r="L58" s="10" t="s">
        <v>462</v>
      </c>
      <c r="M58" s="7" t="s">
        <v>69</v>
      </c>
      <c r="N58" s="7" t="s">
        <v>433</v>
      </c>
      <c r="O58" s="7" t="s">
        <v>434</v>
      </c>
      <c r="P58" s="7">
        <v>2024.0</v>
      </c>
      <c r="Q58" s="7">
        <v>2024.0</v>
      </c>
      <c r="R58" s="8" t="s">
        <v>71</v>
      </c>
      <c r="S58" s="7" t="s">
        <v>71</v>
      </c>
      <c r="V58" s="14" t="s">
        <v>57</v>
      </c>
      <c r="W58" s="7">
        <v>2023.0</v>
      </c>
      <c r="Z58" s="7" t="s">
        <v>74</v>
      </c>
      <c r="AA58" s="7"/>
      <c r="AB58" s="9" t="s">
        <v>454</v>
      </c>
      <c r="AC58" s="7"/>
    </row>
    <row r="59">
      <c r="A59" s="9" t="s">
        <v>6</v>
      </c>
      <c r="B59" s="9" t="s">
        <v>15</v>
      </c>
      <c r="C59" s="7" t="s">
        <v>463</v>
      </c>
      <c r="D59" s="7">
        <v>1.0</v>
      </c>
      <c r="E59" s="1" t="str">
        <f t="shared" si="6"/>
        <v>Directa</v>
      </c>
      <c r="G59" s="7">
        <v>0.0</v>
      </c>
      <c r="H59" s="7" t="s">
        <v>65</v>
      </c>
      <c r="I59" s="7" t="s">
        <v>76</v>
      </c>
      <c r="J59" s="7" t="s">
        <v>464</v>
      </c>
      <c r="K59" s="1" t="str">
        <f>CONCAT(J59, " (tasa por cada 100 mil habitantes)")</f>
        <v>Posgrados nacionales (tasa por cada 100 mil habitantes)</v>
      </c>
      <c r="L59" s="10" t="s">
        <v>465</v>
      </c>
      <c r="M59" s="7" t="s">
        <v>251</v>
      </c>
      <c r="N59" s="7" t="s">
        <v>466</v>
      </c>
      <c r="O59" s="7" t="s">
        <v>467</v>
      </c>
      <c r="P59" s="7">
        <v>2024.0</v>
      </c>
      <c r="Q59" s="7">
        <v>2024.0</v>
      </c>
      <c r="R59" s="8" t="s">
        <v>71</v>
      </c>
      <c r="S59" s="7" t="s">
        <v>71</v>
      </c>
      <c r="T59" s="7"/>
      <c r="V59" s="14" t="s">
        <v>57</v>
      </c>
      <c r="W59" s="7">
        <v>2023.0</v>
      </c>
      <c r="X59" s="7" t="s">
        <v>468</v>
      </c>
      <c r="Z59" s="7" t="s">
        <v>74</v>
      </c>
      <c r="AA59" s="7"/>
      <c r="AB59" s="9" t="s">
        <v>469</v>
      </c>
      <c r="AC59" s="7"/>
    </row>
    <row r="60">
      <c r="R60" s="25"/>
      <c r="S60" s="25"/>
      <c r="T60" s="25"/>
      <c r="U60" s="25"/>
    </row>
    <row r="61">
      <c r="R61" s="25"/>
      <c r="S61" s="25"/>
      <c r="T61" s="25"/>
      <c r="U61" s="25"/>
    </row>
    <row r="62">
      <c r="R62" s="25"/>
      <c r="S62" s="25"/>
      <c r="T62" s="25"/>
      <c r="U62" s="25"/>
    </row>
    <row r="63">
      <c r="R63" s="25"/>
      <c r="S63" s="25"/>
      <c r="T63" s="25"/>
      <c r="U63" s="25"/>
    </row>
    <row r="64">
      <c r="R64" s="25"/>
      <c r="S64" s="25"/>
      <c r="T64" s="25"/>
      <c r="U64" s="25"/>
    </row>
    <row r="65">
      <c r="R65" s="25"/>
      <c r="S65" s="25"/>
      <c r="T65" s="25"/>
      <c r="U65" s="25"/>
    </row>
    <row r="66">
      <c r="R66" s="25"/>
      <c r="S66" s="25"/>
      <c r="T66" s="25"/>
      <c r="U66" s="25"/>
    </row>
    <row r="67">
      <c r="R67" s="25"/>
      <c r="S67" s="25"/>
      <c r="T67" s="25"/>
      <c r="U67" s="25"/>
    </row>
    <row r="68">
      <c r="R68" s="25"/>
      <c r="S68" s="25"/>
      <c r="T68" s="25"/>
      <c r="U68" s="25"/>
    </row>
    <row r="69">
      <c r="R69" s="25"/>
      <c r="S69" s="25"/>
      <c r="T69" s="25"/>
      <c r="U69" s="25"/>
    </row>
    <row r="70">
      <c r="R70" s="25"/>
      <c r="S70" s="25"/>
      <c r="T70" s="25"/>
      <c r="U70" s="25"/>
    </row>
    <row r="71">
      <c r="R71" s="25"/>
      <c r="S71" s="25"/>
      <c r="T71" s="25"/>
      <c r="U71" s="25"/>
    </row>
    <row r="72">
      <c r="R72" s="25"/>
      <c r="S72" s="25"/>
      <c r="T72" s="25"/>
      <c r="U72" s="25"/>
    </row>
    <row r="73">
      <c r="R73" s="25"/>
      <c r="S73" s="25"/>
      <c r="T73" s="25"/>
      <c r="U73" s="25"/>
    </row>
    <row r="74">
      <c r="R74" s="25"/>
      <c r="S74" s="25"/>
      <c r="T74" s="25"/>
      <c r="U74" s="25"/>
    </row>
    <row r="75">
      <c r="R75" s="25"/>
      <c r="S75" s="25"/>
      <c r="T75" s="25"/>
      <c r="U75" s="25"/>
    </row>
    <row r="76">
      <c r="R76" s="25"/>
      <c r="S76" s="25"/>
      <c r="T76" s="25"/>
      <c r="U76" s="25"/>
    </row>
    <row r="77">
      <c r="R77" s="25"/>
      <c r="S77" s="25"/>
      <c r="T77" s="25"/>
      <c r="U77" s="25"/>
    </row>
    <row r="78">
      <c r="R78" s="25"/>
      <c r="S78" s="25"/>
      <c r="T78" s="25"/>
      <c r="U78" s="25"/>
    </row>
    <row r="79">
      <c r="R79" s="25"/>
      <c r="S79" s="25"/>
      <c r="T79" s="25"/>
      <c r="U79" s="25"/>
    </row>
    <row r="80">
      <c r="R80" s="25"/>
      <c r="S80" s="25"/>
      <c r="T80" s="25"/>
      <c r="U80" s="25"/>
    </row>
    <row r="81">
      <c r="R81" s="25"/>
      <c r="S81" s="25"/>
      <c r="T81" s="25"/>
      <c r="U81" s="25"/>
    </row>
    <row r="82">
      <c r="R82" s="25"/>
      <c r="S82" s="25"/>
      <c r="T82" s="25"/>
      <c r="U82" s="25"/>
    </row>
    <row r="83">
      <c r="R83" s="25"/>
      <c r="S83" s="25"/>
      <c r="T83" s="25"/>
      <c r="U83" s="25"/>
    </row>
    <row r="84">
      <c r="R84" s="25"/>
      <c r="S84" s="25"/>
      <c r="T84" s="25"/>
      <c r="U84" s="25"/>
    </row>
    <row r="85">
      <c r="R85" s="25"/>
      <c r="S85" s="25"/>
      <c r="T85" s="25"/>
      <c r="U85" s="25"/>
    </row>
    <row r="86">
      <c r="R86" s="25"/>
      <c r="S86" s="25"/>
      <c r="T86" s="25"/>
      <c r="U86" s="25"/>
    </row>
    <row r="87">
      <c r="R87" s="25"/>
      <c r="S87" s="25"/>
      <c r="T87" s="25"/>
      <c r="U87" s="25"/>
    </row>
    <row r="88">
      <c r="R88" s="25"/>
      <c r="S88" s="25"/>
      <c r="T88" s="25"/>
      <c r="U88" s="25"/>
    </row>
    <row r="89">
      <c r="R89" s="25"/>
      <c r="S89" s="25"/>
      <c r="T89" s="25"/>
      <c r="U89" s="25"/>
    </row>
    <row r="90">
      <c r="R90" s="25"/>
      <c r="S90" s="25"/>
      <c r="T90" s="25"/>
      <c r="U90" s="25"/>
    </row>
    <row r="91">
      <c r="R91" s="25"/>
      <c r="S91" s="25"/>
      <c r="T91" s="25"/>
      <c r="U91" s="25"/>
    </row>
    <row r="92">
      <c r="R92" s="25"/>
      <c r="S92" s="25"/>
      <c r="T92" s="25"/>
      <c r="U92" s="25"/>
    </row>
    <row r="93">
      <c r="R93" s="25"/>
      <c r="S93" s="25"/>
      <c r="T93" s="25"/>
      <c r="U93" s="25"/>
    </row>
    <row r="94">
      <c r="R94" s="25"/>
      <c r="S94" s="25"/>
      <c r="T94" s="25"/>
      <c r="U94" s="25"/>
    </row>
    <row r="95">
      <c r="R95" s="25"/>
      <c r="S95" s="25"/>
      <c r="T95" s="25"/>
      <c r="U95" s="25"/>
    </row>
    <row r="96">
      <c r="R96" s="25"/>
      <c r="S96" s="25"/>
      <c r="T96" s="25"/>
      <c r="U96" s="25"/>
    </row>
    <row r="97">
      <c r="R97" s="25"/>
      <c r="S97" s="25"/>
      <c r="T97" s="25"/>
      <c r="U97" s="25"/>
    </row>
    <row r="98">
      <c r="R98" s="25"/>
      <c r="S98" s="25"/>
      <c r="T98" s="25"/>
      <c r="U98" s="25"/>
    </row>
    <row r="99">
      <c r="R99" s="25"/>
      <c r="S99" s="25"/>
      <c r="T99" s="25"/>
      <c r="U99" s="25"/>
    </row>
    <row r="100">
      <c r="R100" s="25"/>
      <c r="S100" s="25"/>
      <c r="T100" s="25"/>
      <c r="U100" s="25"/>
    </row>
    <row r="101">
      <c r="R101" s="25"/>
      <c r="S101" s="25"/>
      <c r="T101" s="25"/>
      <c r="U101" s="25"/>
    </row>
    <row r="102">
      <c r="R102" s="25"/>
      <c r="S102" s="25"/>
      <c r="T102" s="25"/>
      <c r="U102" s="25"/>
    </row>
    <row r="103">
      <c r="R103" s="25"/>
      <c r="S103" s="25"/>
      <c r="T103" s="25"/>
      <c r="U103" s="25"/>
    </row>
    <row r="104">
      <c r="R104" s="25"/>
      <c r="S104" s="25"/>
      <c r="T104" s="25"/>
      <c r="U104" s="25"/>
    </row>
    <row r="105">
      <c r="R105" s="25"/>
      <c r="S105" s="25"/>
      <c r="T105" s="25"/>
      <c r="U105" s="25"/>
    </row>
    <row r="106">
      <c r="R106" s="25"/>
      <c r="S106" s="25"/>
      <c r="T106" s="25"/>
      <c r="U106" s="25"/>
    </row>
    <row r="107">
      <c r="R107" s="25"/>
      <c r="S107" s="25"/>
      <c r="T107" s="25"/>
      <c r="U107" s="25"/>
    </row>
    <row r="108">
      <c r="R108" s="25"/>
      <c r="S108" s="25"/>
      <c r="T108" s="25"/>
      <c r="U108" s="25"/>
    </row>
    <row r="109">
      <c r="R109" s="25"/>
      <c r="S109" s="25"/>
      <c r="T109" s="25"/>
      <c r="U109" s="25"/>
    </row>
    <row r="110">
      <c r="R110" s="25"/>
      <c r="S110" s="25"/>
      <c r="T110" s="25"/>
      <c r="U110" s="25"/>
    </row>
    <row r="111">
      <c r="R111" s="25"/>
      <c r="S111" s="25"/>
      <c r="T111" s="25"/>
      <c r="U111" s="25"/>
    </row>
    <row r="112">
      <c r="R112" s="25"/>
      <c r="S112" s="25"/>
      <c r="T112" s="25"/>
      <c r="U112" s="25"/>
    </row>
    <row r="113">
      <c r="R113" s="25"/>
      <c r="S113" s="25"/>
      <c r="T113" s="25"/>
      <c r="U113" s="25"/>
    </row>
    <row r="114">
      <c r="R114" s="25"/>
      <c r="S114" s="25"/>
      <c r="T114" s="25"/>
      <c r="U114" s="25"/>
    </row>
    <row r="115">
      <c r="R115" s="25"/>
      <c r="S115" s="25"/>
      <c r="T115" s="25"/>
      <c r="U115" s="25"/>
    </row>
    <row r="116">
      <c r="R116" s="25"/>
      <c r="S116" s="25"/>
      <c r="T116" s="25"/>
      <c r="U116" s="25"/>
    </row>
    <row r="117">
      <c r="R117" s="25"/>
      <c r="S117" s="25"/>
      <c r="T117" s="25"/>
      <c r="U117" s="25"/>
    </row>
    <row r="118">
      <c r="R118" s="25"/>
      <c r="S118" s="25"/>
      <c r="T118" s="25"/>
      <c r="U118" s="25"/>
    </row>
    <row r="119">
      <c r="R119" s="25"/>
      <c r="S119" s="25"/>
      <c r="T119" s="25"/>
      <c r="U119" s="25"/>
    </row>
    <row r="120">
      <c r="R120" s="25"/>
      <c r="S120" s="25"/>
      <c r="T120" s="25"/>
      <c r="U120" s="25"/>
    </row>
    <row r="121">
      <c r="R121" s="25"/>
      <c r="S121" s="25"/>
      <c r="T121" s="25"/>
      <c r="U121" s="25"/>
    </row>
    <row r="122">
      <c r="R122" s="25"/>
      <c r="S122" s="25"/>
      <c r="T122" s="25"/>
      <c r="U122" s="25"/>
    </row>
    <row r="123">
      <c r="R123" s="25"/>
      <c r="S123" s="25"/>
      <c r="T123" s="25"/>
      <c r="U123" s="25"/>
    </row>
    <row r="124">
      <c r="R124" s="25"/>
      <c r="S124" s="25"/>
      <c r="T124" s="25"/>
      <c r="U124" s="25"/>
    </row>
    <row r="125">
      <c r="R125" s="25"/>
      <c r="S125" s="25"/>
      <c r="T125" s="25"/>
      <c r="U125" s="25"/>
    </row>
    <row r="126">
      <c r="R126" s="25"/>
      <c r="S126" s="25"/>
      <c r="T126" s="25"/>
      <c r="U126" s="25"/>
    </row>
    <row r="127">
      <c r="R127" s="25"/>
      <c r="S127" s="25"/>
      <c r="T127" s="25"/>
      <c r="U127" s="25"/>
    </row>
    <row r="128">
      <c r="R128" s="25"/>
      <c r="S128" s="25"/>
      <c r="T128" s="25"/>
      <c r="U128" s="25"/>
    </row>
    <row r="129">
      <c r="R129" s="25"/>
      <c r="S129" s="25"/>
      <c r="T129" s="25"/>
      <c r="U129" s="25"/>
    </row>
    <row r="130">
      <c r="R130" s="25"/>
      <c r="S130" s="25"/>
      <c r="T130" s="25"/>
      <c r="U130" s="25"/>
    </row>
    <row r="131">
      <c r="R131" s="25"/>
      <c r="S131" s="25"/>
      <c r="T131" s="25"/>
      <c r="U131" s="25"/>
    </row>
    <row r="132">
      <c r="R132" s="25"/>
      <c r="S132" s="25"/>
      <c r="T132" s="25"/>
      <c r="U132" s="25"/>
    </row>
    <row r="133">
      <c r="R133" s="25"/>
      <c r="S133" s="25"/>
      <c r="T133" s="25"/>
      <c r="U133" s="25"/>
    </row>
    <row r="134">
      <c r="R134" s="25"/>
      <c r="S134" s="25"/>
      <c r="T134" s="25"/>
      <c r="U134" s="25"/>
    </row>
    <row r="135">
      <c r="R135" s="25"/>
      <c r="S135" s="25"/>
      <c r="T135" s="25"/>
      <c r="U135" s="25"/>
    </row>
    <row r="136">
      <c r="R136" s="25"/>
      <c r="S136" s="25"/>
      <c r="T136" s="25"/>
      <c r="U136" s="25"/>
    </row>
    <row r="137">
      <c r="R137" s="25"/>
      <c r="S137" s="25"/>
      <c r="T137" s="25"/>
      <c r="U137" s="25"/>
    </row>
    <row r="138">
      <c r="R138" s="25"/>
      <c r="S138" s="25"/>
      <c r="T138" s="25"/>
      <c r="U138" s="25"/>
    </row>
    <row r="139">
      <c r="R139" s="25"/>
      <c r="S139" s="25"/>
      <c r="T139" s="25"/>
      <c r="U139" s="25"/>
    </row>
    <row r="140">
      <c r="R140" s="25"/>
      <c r="S140" s="25"/>
      <c r="T140" s="25"/>
      <c r="U140" s="25"/>
    </row>
    <row r="141">
      <c r="R141" s="25"/>
      <c r="S141" s="25"/>
      <c r="T141" s="25"/>
      <c r="U141" s="25"/>
    </row>
    <row r="142">
      <c r="R142" s="25"/>
      <c r="S142" s="25"/>
      <c r="T142" s="25"/>
      <c r="U142" s="25"/>
    </row>
    <row r="143">
      <c r="R143" s="25"/>
      <c r="S143" s="25"/>
      <c r="T143" s="25"/>
      <c r="U143" s="25"/>
    </row>
    <row r="144">
      <c r="R144" s="25"/>
      <c r="S144" s="25"/>
      <c r="T144" s="25"/>
      <c r="U144" s="25"/>
    </row>
    <row r="145">
      <c r="R145" s="25"/>
      <c r="S145" s="25"/>
      <c r="T145" s="25"/>
      <c r="U145" s="25"/>
    </row>
    <row r="146">
      <c r="R146" s="25"/>
      <c r="S146" s="25"/>
      <c r="T146" s="25"/>
      <c r="U146" s="25"/>
    </row>
    <row r="147">
      <c r="R147" s="25"/>
      <c r="S147" s="25"/>
      <c r="T147" s="25"/>
      <c r="U147" s="25"/>
    </row>
    <row r="148">
      <c r="R148" s="25"/>
      <c r="S148" s="25"/>
      <c r="T148" s="25"/>
      <c r="U148" s="25"/>
    </row>
    <row r="149">
      <c r="R149" s="25"/>
      <c r="S149" s="25"/>
      <c r="T149" s="25"/>
      <c r="U149" s="25"/>
    </row>
    <row r="150">
      <c r="R150" s="25"/>
      <c r="S150" s="25"/>
      <c r="T150" s="25"/>
      <c r="U150" s="25"/>
    </row>
    <row r="151">
      <c r="R151" s="25"/>
      <c r="S151" s="25"/>
      <c r="T151" s="25"/>
      <c r="U151" s="25"/>
    </row>
    <row r="152">
      <c r="R152" s="25"/>
      <c r="S152" s="25"/>
      <c r="T152" s="25"/>
      <c r="U152" s="25"/>
    </row>
    <row r="153">
      <c r="R153" s="25"/>
      <c r="S153" s="25"/>
      <c r="T153" s="25"/>
      <c r="U153" s="25"/>
    </row>
    <row r="154">
      <c r="R154" s="25"/>
      <c r="S154" s="25"/>
      <c r="T154" s="25"/>
      <c r="U154" s="25"/>
    </row>
    <row r="155">
      <c r="R155" s="25"/>
      <c r="S155" s="25"/>
      <c r="T155" s="25"/>
      <c r="U155" s="25"/>
    </row>
    <row r="156">
      <c r="R156" s="25"/>
      <c r="S156" s="25"/>
      <c r="T156" s="25"/>
      <c r="U156" s="25"/>
    </row>
    <row r="157">
      <c r="R157" s="25"/>
      <c r="S157" s="25"/>
      <c r="T157" s="25"/>
      <c r="U157" s="25"/>
    </row>
    <row r="158">
      <c r="R158" s="25"/>
      <c r="S158" s="25"/>
      <c r="T158" s="25"/>
      <c r="U158" s="25"/>
    </row>
    <row r="159">
      <c r="R159" s="25"/>
      <c r="S159" s="25"/>
      <c r="T159" s="25"/>
      <c r="U159" s="25"/>
    </row>
    <row r="160">
      <c r="R160" s="25"/>
      <c r="S160" s="25"/>
      <c r="T160" s="25"/>
      <c r="U160" s="25"/>
    </row>
    <row r="161">
      <c r="R161" s="25"/>
      <c r="S161" s="25"/>
      <c r="T161" s="25"/>
      <c r="U161" s="25"/>
    </row>
    <row r="162">
      <c r="R162" s="25"/>
      <c r="S162" s="25"/>
      <c r="T162" s="25"/>
      <c r="U162" s="25"/>
    </row>
    <row r="163">
      <c r="R163" s="25"/>
      <c r="S163" s="25"/>
      <c r="T163" s="25"/>
      <c r="U163" s="25"/>
    </row>
    <row r="164">
      <c r="R164" s="25"/>
      <c r="S164" s="25"/>
      <c r="T164" s="25"/>
      <c r="U164" s="25"/>
    </row>
    <row r="165">
      <c r="R165" s="25"/>
      <c r="S165" s="25"/>
      <c r="T165" s="25"/>
      <c r="U165" s="25"/>
    </row>
    <row r="166">
      <c r="R166" s="25"/>
      <c r="S166" s="25"/>
      <c r="T166" s="25"/>
      <c r="U166" s="25"/>
    </row>
    <row r="167">
      <c r="R167" s="25"/>
      <c r="S167" s="25"/>
      <c r="T167" s="25"/>
      <c r="U167" s="25"/>
    </row>
    <row r="168">
      <c r="R168" s="25"/>
      <c r="S168" s="25"/>
      <c r="T168" s="25"/>
      <c r="U168" s="25"/>
    </row>
    <row r="169">
      <c r="R169" s="25"/>
      <c r="S169" s="25"/>
      <c r="T169" s="25"/>
      <c r="U169" s="25"/>
    </row>
    <row r="170">
      <c r="R170" s="25"/>
      <c r="S170" s="25"/>
      <c r="T170" s="25"/>
      <c r="U170" s="25"/>
    </row>
    <row r="171">
      <c r="R171" s="25"/>
      <c r="S171" s="25"/>
      <c r="T171" s="25"/>
      <c r="U171" s="25"/>
    </row>
    <row r="172">
      <c r="R172" s="25"/>
      <c r="S172" s="25"/>
      <c r="T172" s="25"/>
      <c r="U172" s="25"/>
    </row>
    <row r="173">
      <c r="R173" s="25"/>
      <c r="S173" s="25"/>
      <c r="T173" s="25"/>
      <c r="U173" s="25"/>
    </row>
    <row r="174">
      <c r="R174" s="25"/>
      <c r="S174" s="25"/>
      <c r="T174" s="25"/>
      <c r="U174" s="25"/>
    </row>
    <row r="175">
      <c r="R175" s="25"/>
      <c r="S175" s="25"/>
      <c r="T175" s="25"/>
      <c r="U175" s="25"/>
    </row>
    <row r="176">
      <c r="R176" s="25"/>
      <c r="S176" s="25"/>
      <c r="T176" s="25"/>
      <c r="U176" s="25"/>
    </row>
    <row r="177">
      <c r="R177" s="25"/>
      <c r="S177" s="25"/>
      <c r="T177" s="25"/>
      <c r="U177" s="25"/>
    </row>
    <row r="178">
      <c r="R178" s="25"/>
      <c r="S178" s="25"/>
      <c r="T178" s="25"/>
      <c r="U178" s="25"/>
    </row>
    <row r="179">
      <c r="R179" s="25"/>
      <c r="S179" s="25"/>
      <c r="T179" s="25"/>
      <c r="U179" s="25"/>
    </row>
    <row r="180">
      <c r="R180" s="25"/>
      <c r="S180" s="25"/>
      <c r="T180" s="25"/>
      <c r="U180" s="25"/>
    </row>
    <row r="181">
      <c r="R181" s="25"/>
      <c r="S181" s="25"/>
      <c r="T181" s="25"/>
      <c r="U181" s="25"/>
    </row>
    <row r="182">
      <c r="R182" s="25"/>
      <c r="S182" s="25"/>
      <c r="T182" s="25"/>
      <c r="U182" s="25"/>
    </row>
    <row r="183">
      <c r="R183" s="25"/>
      <c r="S183" s="25"/>
      <c r="T183" s="25"/>
      <c r="U183" s="25"/>
    </row>
    <row r="184">
      <c r="R184" s="25"/>
      <c r="S184" s="25"/>
      <c r="T184" s="25"/>
      <c r="U184" s="25"/>
    </row>
    <row r="185">
      <c r="R185" s="25"/>
      <c r="S185" s="25"/>
      <c r="T185" s="25"/>
      <c r="U185" s="25"/>
    </row>
    <row r="186">
      <c r="R186" s="25"/>
      <c r="S186" s="25"/>
      <c r="T186" s="25"/>
      <c r="U186" s="25"/>
    </row>
    <row r="187">
      <c r="R187" s="25"/>
      <c r="S187" s="25"/>
      <c r="T187" s="25"/>
      <c r="U187" s="25"/>
    </row>
    <row r="188">
      <c r="R188" s="25"/>
      <c r="S188" s="25"/>
      <c r="T188" s="25"/>
      <c r="U188" s="25"/>
    </row>
    <row r="189">
      <c r="R189" s="25"/>
      <c r="S189" s="25"/>
      <c r="T189" s="25"/>
      <c r="U189" s="25"/>
    </row>
    <row r="190">
      <c r="R190" s="25"/>
      <c r="S190" s="25"/>
      <c r="T190" s="25"/>
      <c r="U190" s="25"/>
    </row>
    <row r="191">
      <c r="R191" s="25"/>
      <c r="S191" s="25"/>
      <c r="T191" s="25"/>
      <c r="U191" s="25"/>
    </row>
    <row r="192">
      <c r="R192" s="25"/>
      <c r="S192" s="25"/>
      <c r="T192" s="25"/>
      <c r="U192" s="25"/>
    </row>
    <row r="193">
      <c r="R193" s="25"/>
      <c r="S193" s="25"/>
      <c r="T193" s="25"/>
      <c r="U193" s="25"/>
    </row>
    <row r="194">
      <c r="R194" s="25"/>
      <c r="S194" s="25"/>
      <c r="T194" s="25"/>
      <c r="U194" s="25"/>
    </row>
    <row r="195">
      <c r="R195" s="25"/>
      <c r="S195" s="25"/>
      <c r="T195" s="25"/>
      <c r="U195" s="25"/>
    </row>
    <row r="196">
      <c r="R196" s="25"/>
      <c r="S196" s="25"/>
      <c r="T196" s="25"/>
      <c r="U196" s="25"/>
    </row>
    <row r="197">
      <c r="R197" s="25"/>
      <c r="S197" s="25"/>
      <c r="T197" s="25"/>
      <c r="U197" s="25"/>
    </row>
    <row r="198">
      <c r="R198" s="25"/>
      <c r="S198" s="25"/>
      <c r="T198" s="25"/>
      <c r="U198" s="25"/>
    </row>
    <row r="199">
      <c r="R199" s="25"/>
      <c r="S199" s="25"/>
      <c r="T199" s="25"/>
      <c r="U199" s="25"/>
    </row>
    <row r="200">
      <c r="R200" s="25"/>
      <c r="S200" s="25"/>
      <c r="T200" s="25"/>
      <c r="U200" s="25"/>
    </row>
    <row r="201">
      <c r="R201" s="25"/>
      <c r="S201" s="25"/>
      <c r="T201" s="25"/>
      <c r="U201" s="25"/>
    </row>
    <row r="202">
      <c r="R202" s="25"/>
      <c r="S202" s="25"/>
      <c r="T202" s="25"/>
      <c r="U202" s="25"/>
    </row>
    <row r="203">
      <c r="R203" s="25"/>
      <c r="S203" s="25"/>
      <c r="T203" s="25"/>
      <c r="U203" s="25"/>
    </row>
    <row r="204">
      <c r="R204" s="25"/>
      <c r="S204" s="25"/>
      <c r="T204" s="25"/>
      <c r="U204" s="25"/>
    </row>
    <row r="205">
      <c r="R205" s="25"/>
      <c r="S205" s="25"/>
      <c r="T205" s="25"/>
      <c r="U205" s="25"/>
    </row>
    <row r="206">
      <c r="R206" s="25"/>
      <c r="S206" s="25"/>
      <c r="T206" s="25"/>
      <c r="U206" s="25"/>
    </row>
    <row r="207">
      <c r="R207" s="25"/>
      <c r="S207" s="25"/>
      <c r="T207" s="25"/>
      <c r="U207" s="25"/>
    </row>
    <row r="208">
      <c r="R208" s="25"/>
      <c r="S208" s="25"/>
      <c r="T208" s="25"/>
      <c r="U208" s="25"/>
    </row>
    <row r="209">
      <c r="R209" s="25"/>
      <c r="S209" s="25"/>
      <c r="T209" s="25"/>
      <c r="U209" s="25"/>
    </row>
    <row r="210">
      <c r="R210" s="25"/>
      <c r="S210" s="25"/>
      <c r="T210" s="25"/>
      <c r="U210" s="25"/>
    </row>
    <row r="211">
      <c r="R211" s="25"/>
      <c r="S211" s="25"/>
      <c r="T211" s="25"/>
      <c r="U211" s="25"/>
    </row>
    <row r="212">
      <c r="R212" s="25"/>
      <c r="S212" s="25"/>
      <c r="T212" s="25"/>
      <c r="U212" s="25"/>
    </row>
    <row r="213">
      <c r="R213" s="25"/>
      <c r="S213" s="25"/>
      <c r="T213" s="25"/>
      <c r="U213" s="25"/>
    </row>
    <row r="214">
      <c r="R214" s="25"/>
      <c r="S214" s="25"/>
      <c r="T214" s="25"/>
      <c r="U214" s="25"/>
    </row>
    <row r="215">
      <c r="R215" s="25"/>
      <c r="S215" s="25"/>
      <c r="T215" s="25"/>
      <c r="U215" s="25"/>
    </row>
    <row r="216">
      <c r="R216" s="25"/>
      <c r="S216" s="25"/>
      <c r="T216" s="25"/>
      <c r="U216" s="25"/>
    </row>
    <row r="217">
      <c r="R217" s="25"/>
      <c r="S217" s="25"/>
      <c r="T217" s="25"/>
      <c r="U217" s="25"/>
    </row>
    <row r="218">
      <c r="R218" s="25"/>
      <c r="S218" s="25"/>
      <c r="T218" s="25"/>
      <c r="U218" s="25"/>
    </row>
    <row r="219">
      <c r="R219" s="25"/>
      <c r="S219" s="25"/>
      <c r="T219" s="25"/>
      <c r="U219" s="25"/>
    </row>
    <row r="220">
      <c r="R220" s="25"/>
      <c r="S220" s="25"/>
      <c r="T220" s="25"/>
      <c r="U220" s="25"/>
    </row>
    <row r="221">
      <c r="R221" s="25"/>
      <c r="S221" s="25"/>
      <c r="T221" s="25"/>
      <c r="U221" s="25"/>
    </row>
    <row r="222">
      <c r="R222" s="25"/>
      <c r="S222" s="25"/>
      <c r="T222" s="25"/>
      <c r="U222" s="25"/>
    </row>
    <row r="223">
      <c r="R223" s="25"/>
      <c r="S223" s="25"/>
      <c r="T223" s="25"/>
      <c r="U223" s="25"/>
    </row>
    <row r="224">
      <c r="R224" s="25"/>
      <c r="S224" s="25"/>
      <c r="T224" s="25"/>
      <c r="U224" s="25"/>
    </row>
    <row r="225">
      <c r="R225" s="25"/>
      <c r="S225" s="25"/>
      <c r="T225" s="25"/>
      <c r="U225" s="25"/>
    </row>
    <row r="226">
      <c r="R226" s="25"/>
      <c r="S226" s="25"/>
      <c r="T226" s="25"/>
      <c r="U226" s="25"/>
    </row>
    <row r="227">
      <c r="R227" s="25"/>
      <c r="S227" s="25"/>
      <c r="T227" s="25"/>
      <c r="U227" s="25"/>
    </row>
    <row r="228">
      <c r="R228" s="25"/>
      <c r="S228" s="25"/>
      <c r="T228" s="25"/>
      <c r="U228" s="25"/>
    </row>
    <row r="229">
      <c r="R229" s="25"/>
      <c r="S229" s="25"/>
      <c r="T229" s="25"/>
      <c r="U229" s="25"/>
    </row>
    <row r="230">
      <c r="R230" s="25"/>
      <c r="S230" s="25"/>
      <c r="T230" s="25"/>
      <c r="U230" s="25"/>
    </row>
    <row r="231">
      <c r="R231" s="25"/>
      <c r="S231" s="25"/>
      <c r="T231" s="25"/>
      <c r="U231" s="25"/>
    </row>
    <row r="232">
      <c r="R232" s="25"/>
      <c r="S232" s="25"/>
      <c r="T232" s="25"/>
      <c r="U232" s="25"/>
    </row>
    <row r="233">
      <c r="R233" s="25"/>
      <c r="S233" s="25"/>
      <c r="T233" s="25"/>
      <c r="U233" s="25"/>
    </row>
    <row r="234">
      <c r="R234" s="25"/>
      <c r="S234" s="25"/>
      <c r="T234" s="25"/>
      <c r="U234" s="25"/>
    </row>
    <row r="235">
      <c r="R235" s="25"/>
      <c r="S235" s="25"/>
      <c r="T235" s="25"/>
      <c r="U235" s="25"/>
    </row>
    <row r="236">
      <c r="R236" s="25"/>
      <c r="S236" s="25"/>
      <c r="T236" s="25"/>
      <c r="U236" s="25"/>
    </row>
    <row r="237">
      <c r="R237" s="25"/>
      <c r="S237" s="25"/>
      <c r="T237" s="25"/>
      <c r="U237" s="25"/>
    </row>
    <row r="238">
      <c r="R238" s="25"/>
      <c r="S238" s="25"/>
      <c r="T238" s="25"/>
      <c r="U238" s="25"/>
    </row>
    <row r="239">
      <c r="R239" s="25"/>
      <c r="S239" s="25"/>
      <c r="T239" s="25"/>
      <c r="U239" s="25"/>
    </row>
    <row r="240">
      <c r="R240" s="25"/>
      <c r="S240" s="25"/>
      <c r="T240" s="25"/>
      <c r="U240" s="25"/>
    </row>
    <row r="241">
      <c r="R241" s="25"/>
      <c r="S241" s="25"/>
      <c r="T241" s="25"/>
      <c r="U241" s="25"/>
    </row>
    <row r="242">
      <c r="R242" s="25"/>
      <c r="S242" s="25"/>
      <c r="T242" s="25"/>
      <c r="U242" s="25"/>
    </row>
    <row r="243">
      <c r="R243" s="25"/>
      <c r="S243" s="25"/>
      <c r="T243" s="25"/>
      <c r="U243" s="25"/>
    </row>
    <row r="244">
      <c r="R244" s="25"/>
      <c r="S244" s="25"/>
      <c r="T244" s="25"/>
      <c r="U244" s="25"/>
    </row>
    <row r="245">
      <c r="R245" s="25"/>
      <c r="S245" s="25"/>
      <c r="T245" s="25"/>
      <c r="U245" s="25"/>
    </row>
    <row r="246">
      <c r="R246" s="25"/>
      <c r="S246" s="25"/>
      <c r="T246" s="25"/>
      <c r="U246" s="25"/>
    </row>
    <row r="247">
      <c r="R247" s="25"/>
      <c r="S247" s="25"/>
      <c r="T247" s="25"/>
      <c r="U247" s="25"/>
    </row>
    <row r="248">
      <c r="R248" s="25"/>
      <c r="S248" s="25"/>
      <c r="T248" s="25"/>
      <c r="U248" s="25"/>
    </row>
    <row r="249">
      <c r="R249" s="25"/>
      <c r="S249" s="25"/>
      <c r="T249" s="25"/>
      <c r="U249" s="25"/>
    </row>
    <row r="250">
      <c r="R250" s="25"/>
      <c r="S250" s="25"/>
      <c r="T250" s="25"/>
      <c r="U250" s="25"/>
    </row>
    <row r="251">
      <c r="R251" s="25"/>
      <c r="S251" s="25"/>
      <c r="T251" s="25"/>
      <c r="U251" s="25"/>
    </row>
    <row r="252">
      <c r="R252" s="25"/>
      <c r="S252" s="25"/>
      <c r="T252" s="25"/>
      <c r="U252" s="25"/>
    </row>
    <row r="253">
      <c r="R253" s="25"/>
      <c r="S253" s="25"/>
      <c r="T253" s="25"/>
      <c r="U253" s="25"/>
    </row>
    <row r="254">
      <c r="R254" s="25"/>
      <c r="S254" s="25"/>
      <c r="T254" s="25"/>
      <c r="U254" s="25"/>
    </row>
    <row r="255">
      <c r="R255" s="25"/>
      <c r="S255" s="25"/>
      <c r="T255" s="25"/>
      <c r="U255" s="25"/>
    </row>
    <row r="256">
      <c r="R256" s="25"/>
      <c r="S256" s="25"/>
      <c r="T256" s="25"/>
      <c r="U256" s="25"/>
    </row>
    <row r="257">
      <c r="R257" s="25"/>
      <c r="S257" s="25"/>
      <c r="T257" s="25"/>
      <c r="U257" s="25"/>
    </row>
    <row r="258">
      <c r="R258" s="25"/>
      <c r="S258" s="25"/>
      <c r="T258" s="25"/>
      <c r="U258" s="25"/>
    </row>
    <row r="259">
      <c r="R259" s="25"/>
      <c r="S259" s="25"/>
      <c r="T259" s="25"/>
      <c r="U259" s="25"/>
    </row>
    <row r="260">
      <c r="R260" s="25"/>
      <c r="S260" s="25"/>
      <c r="T260" s="25"/>
      <c r="U260" s="25"/>
    </row>
    <row r="261">
      <c r="R261" s="25"/>
      <c r="S261" s="25"/>
      <c r="T261" s="25"/>
      <c r="U261" s="25"/>
    </row>
    <row r="262">
      <c r="R262" s="25"/>
      <c r="S262" s="25"/>
      <c r="T262" s="25"/>
      <c r="U262" s="25"/>
    </row>
    <row r="263">
      <c r="R263" s="25"/>
      <c r="S263" s="25"/>
      <c r="T263" s="25"/>
      <c r="U263" s="25"/>
    </row>
    <row r="264">
      <c r="R264" s="25"/>
      <c r="S264" s="25"/>
      <c r="T264" s="25"/>
      <c r="U264" s="25"/>
    </row>
    <row r="265">
      <c r="R265" s="25"/>
      <c r="S265" s="25"/>
      <c r="T265" s="25"/>
      <c r="U265" s="25"/>
    </row>
    <row r="266">
      <c r="R266" s="25"/>
      <c r="S266" s="25"/>
      <c r="T266" s="25"/>
      <c r="U266" s="25"/>
    </row>
    <row r="267">
      <c r="R267" s="25"/>
      <c r="S267" s="25"/>
      <c r="T267" s="25"/>
      <c r="U267" s="25"/>
    </row>
    <row r="268">
      <c r="R268" s="25"/>
      <c r="S268" s="25"/>
      <c r="T268" s="25"/>
      <c r="U268" s="25"/>
    </row>
    <row r="269">
      <c r="R269" s="25"/>
      <c r="S269" s="25"/>
      <c r="T269" s="25"/>
      <c r="U269" s="25"/>
    </row>
    <row r="270">
      <c r="R270" s="25"/>
      <c r="S270" s="25"/>
      <c r="T270" s="25"/>
      <c r="U270" s="25"/>
    </row>
    <row r="271">
      <c r="R271" s="25"/>
      <c r="S271" s="25"/>
      <c r="T271" s="25"/>
      <c r="U271" s="25"/>
    </row>
    <row r="272">
      <c r="R272" s="25"/>
      <c r="S272" s="25"/>
      <c r="T272" s="25"/>
      <c r="U272" s="25"/>
    </row>
    <row r="273">
      <c r="R273" s="25"/>
      <c r="S273" s="25"/>
      <c r="T273" s="25"/>
      <c r="U273" s="25"/>
    </row>
    <row r="274">
      <c r="R274" s="25"/>
      <c r="S274" s="25"/>
      <c r="T274" s="25"/>
      <c r="U274" s="25"/>
    </row>
    <row r="275">
      <c r="R275" s="25"/>
      <c r="S275" s="25"/>
      <c r="T275" s="25"/>
      <c r="U275" s="25"/>
    </row>
    <row r="276">
      <c r="R276" s="25"/>
      <c r="S276" s="25"/>
      <c r="T276" s="25"/>
      <c r="U276" s="25"/>
    </row>
    <row r="277">
      <c r="R277" s="25"/>
      <c r="S277" s="25"/>
      <c r="T277" s="25"/>
      <c r="U277" s="25"/>
    </row>
    <row r="278">
      <c r="R278" s="25"/>
      <c r="S278" s="25"/>
      <c r="T278" s="25"/>
      <c r="U278" s="25"/>
    </row>
    <row r="279">
      <c r="R279" s="25"/>
      <c r="S279" s="25"/>
      <c r="T279" s="25"/>
      <c r="U279" s="25"/>
    </row>
    <row r="280">
      <c r="R280" s="25"/>
      <c r="S280" s="25"/>
      <c r="T280" s="25"/>
      <c r="U280" s="25"/>
    </row>
    <row r="281">
      <c r="R281" s="25"/>
      <c r="S281" s="25"/>
      <c r="T281" s="25"/>
      <c r="U281" s="25"/>
    </row>
    <row r="282">
      <c r="R282" s="25"/>
      <c r="S282" s="25"/>
      <c r="T282" s="25"/>
      <c r="U282" s="25"/>
    </row>
    <row r="283">
      <c r="R283" s="25"/>
      <c r="S283" s="25"/>
      <c r="T283" s="25"/>
      <c r="U283" s="25"/>
    </row>
    <row r="284">
      <c r="R284" s="25"/>
      <c r="S284" s="25"/>
      <c r="T284" s="25"/>
      <c r="U284" s="25"/>
    </row>
    <row r="285">
      <c r="R285" s="25"/>
      <c r="S285" s="25"/>
      <c r="T285" s="25"/>
      <c r="U285" s="25"/>
    </row>
    <row r="286">
      <c r="R286" s="25"/>
      <c r="S286" s="25"/>
      <c r="T286" s="25"/>
      <c r="U286" s="25"/>
    </row>
    <row r="287">
      <c r="R287" s="25"/>
      <c r="S287" s="25"/>
      <c r="T287" s="25"/>
      <c r="U287" s="25"/>
    </row>
    <row r="288">
      <c r="R288" s="25"/>
      <c r="S288" s="25"/>
      <c r="T288" s="25"/>
      <c r="U288" s="25"/>
    </row>
    <row r="289">
      <c r="R289" s="25"/>
      <c r="S289" s="25"/>
      <c r="T289" s="25"/>
      <c r="U289" s="25"/>
    </row>
    <row r="290">
      <c r="R290" s="25"/>
      <c r="S290" s="25"/>
      <c r="T290" s="25"/>
      <c r="U290" s="25"/>
    </row>
    <row r="291">
      <c r="R291" s="25"/>
      <c r="S291" s="25"/>
      <c r="T291" s="25"/>
      <c r="U291" s="25"/>
    </row>
    <row r="292">
      <c r="R292" s="25"/>
      <c r="S292" s="25"/>
      <c r="T292" s="25"/>
      <c r="U292" s="25"/>
    </row>
    <row r="293">
      <c r="R293" s="25"/>
      <c r="S293" s="25"/>
      <c r="T293" s="25"/>
      <c r="U293" s="25"/>
    </row>
    <row r="294">
      <c r="R294" s="25"/>
      <c r="S294" s="25"/>
      <c r="T294" s="25"/>
      <c r="U294" s="25"/>
    </row>
    <row r="295">
      <c r="R295" s="25"/>
      <c r="S295" s="25"/>
      <c r="T295" s="25"/>
      <c r="U295" s="25"/>
    </row>
    <row r="296">
      <c r="R296" s="25"/>
      <c r="S296" s="25"/>
      <c r="T296" s="25"/>
      <c r="U296" s="25"/>
    </row>
    <row r="297">
      <c r="R297" s="25"/>
      <c r="S297" s="25"/>
      <c r="T297" s="25"/>
      <c r="U297" s="25"/>
    </row>
    <row r="298">
      <c r="R298" s="25"/>
      <c r="S298" s="25"/>
      <c r="T298" s="25"/>
      <c r="U298" s="25"/>
    </row>
    <row r="299">
      <c r="R299" s="25"/>
      <c r="S299" s="25"/>
      <c r="T299" s="25"/>
      <c r="U299" s="25"/>
    </row>
    <row r="300">
      <c r="R300" s="25"/>
      <c r="S300" s="25"/>
      <c r="T300" s="25"/>
      <c r="U300" s="25"/>
    </row>
    <row r="301">
      <c r="R301" s="25"/>
      <c r="S301" s="25"/>
      <c r="T301" s="25"/>
      <c r="U301" s="25"/>
    </row>
    <row r="302">
      <c r="R302" s="25"/>
      <c r="S302" s="25"/>
      <c r="T302" s="25"/>
      <c r="U302" s="25"/>
    </row>
    <row r="303">
      <c r="R303" s="25"/>
      <c r="S303" s="25"/>
      <c r="T303" s="25"/>
      <c r="U303" s="25"/>
    </row>
    <row r="304">
      <c r="R304" s="25"/>
      <c r="S304" s="25"/>
      <c r="T304" s="25"/>
      <c r="U304" s="25"/>
    </row>
    <row r="305">
      <c r="R305" s="25"/>
      <c r="S305" s="25"/>
      <c r="T305" s="25"/>
      <c r="U305" s="25"/>
    </row>
    <row r="306">
      <c r="R306" s="25"/>
      <c r="S306" s="25"/>
      <c r="T306" s="25"/>
      <c r="U306" s="25"/>
    </row>
    <row r="307">
      <c r="R307" s="25"/>
      <c r="S307" s="25"/>
      <c r="T307" s="25"/>
      <c r="U307" s="25"/>
    </row>
    <row r="308">
      <c r="R308" s="25"/>
      <c r="S308" s="25"/>
      <c r="T308" s="25"/>
      <c r="U308" s="25"/>
    </row>
    <row r="309">
      <c r="R309" s="25"/>
      <c r="S309" s="25"/>
      <c r="T309" s="25"/>
      <c r="U309" s="25"/>
    </row>
    <row r="310">
      <c r="R310" s="25"/>
      <c r="S310" s="25"/>
      <c r="T310" s="25"/>
      <c r="U310" s="25"/>
    </row>
    <row r="311">
      <c r="R311" s="25"/>
      <c r="S311" s="25"/>
      <c r="T311" s="25"/>
      <c r="U311" s="25"/>
    </row>
    <row r="312">
      <c r="R312" s="25"/>
      <c r="S312" s="25"/>
      <c r="T312" s="25"/>
      <c r="U312" s="25"/>
    </row>
    <row r="313">
      <c r="R313" s="25"/>
      <c r="S313" s="25"/>
      <c r="T313" s="25"/>
      <c r="U313" s="25"/>
    </row>
    <row r="314">
      <c r="R314" s="25"/>
      <c r="S314" s="25"/>
      <c r="T314" s="25"/>
      <c r="U314" s="25"/>
    </row>
    <row r="315">
      <c r="R315" s="25"/>
      <c r="S315" s="25"/>
      <c r="T315" s="25"/>
      <c r="U315" s="25"/>
    </row>
    <row r="316">
      <c r="R316" s="25"/>
      <c r="S316" s="25"/>
      <c r="T316" s="25"/>
      <c r="U316" s="25"/>
    </row>
    <row r="317">
      <c r="R317" s="25"/>
      <c r="S317" s="25"/>
      <c r="T317" s="25"/>
      <c r="U317" s="25"/>
    </row>
    <row r="318">
      <c r="R318" s="25"/>
      <c r="S318" s="25"/>
      <c r="T318" s="25"/>
      <c r="U318" s="25"/>
    </row>
    <row r="319">
      <c r="R319" s="25"/>
      <c r="S319" s="25"/>
      <c r="T319" s="25"/>
      <c r="U319" s="25"/>
    </row>
    <row r="320">
      <c r="R320" s="25"/>
      <c r="S320" s="25"/>
      <c r="T320" s="25"/>
      <c r="U320" s="25"/>
    </row>
    <row r="321">
      <c r="R321" s="25"/>
      <c r="S321" s="25"/>
      <c r="T321" s="25"/>
      <c r="U321" s="25"/>
    </row>
    <row r="322">
      <c r="R322" s="25"/>
      <c r="S322" s="25"/>
      <c r="T322" s="25"/>
      <c r="U322" s="25"/>
    </row>
    <row r="323">
      <c r="R323" s="25"/>
      <c r="S323" s="25"/>
      <c r="T323" s="25"/>
      <c r="U323" s="25"/>
    </row>
    <row r="324">
      <c r="R324" s="25"/>
      <c r="S324" s="25"/>
      <c r="T324" s="25"/>
      <c r="U324" s="25"/>
    </row>
    <row r="325">
      <c r="R325" s="25"/>
      <c r="S325" s="25"/>
      <c r="T325" s="25"/>
      <c r="U325" s="25"/>
    </row>
    <row r="326">
      <c r="R326" s="25"/>
      <c r="S326" s="25"/>
      <c r="T326" s="25"/>
      <c r="U326" s="25"/>
    </row>
    <row r="327">
      <c r="R327" s="25"/>
      <c r="S327" s="25"/>
      <c r="T327" s="25"/>
      <c r="U327" s="25"/>
    </row>
    <row r="328">
      <c r="R328" s="25"/>
      <c r="S328" s="25"/>
      <c r="T328" s="25"/>
      <c r="U328" s="25"/>
    </row>
    <row r="329">
      <c r="R329" s="25"/>
      <c r="S329" s="25"/>
      <c r="T329" s="25"/>
      <c r="U329" s="25"/>
    </row>
    <row r="330">
      <c r="R330" s="25"/>
      <c r="S330" s="25"/>
      <c r="T330" s="25"/>
      <c r="U330" s="25"/>
    </row>
    <row r="331">
      <c r="R331" s="25"/>
      <c r="S331" s="25"/>
      <c r="T331" s="25"/>
      <c r="U331" s="25"/>
    </row>
    <row r="332">
      <c r="R332" s="25"/>
      <c r="S332" s="25"/>
      <c r="T332" s="25"/>
      <c r="U332" s="25"/>
    </row>
    <row r="333">
      <c r="R333" s="25"/>
      <c r="S333" s="25"/>
      <c r="T333" s="25"/>
      <c r="U333" s="25"/>
    </row>
    <row r="334">
      <c r="R334" s="25"/>
      <c r="S334" s="25"/>
      <c r="T334" s="25"/>
      <c r="U334" s="25"/>
    </row>
    <row r="335">
      <c r="R335" s="25"/>
      <c r="S335" s="25"/>
      <c r="T335" s="25"/>
      <c r="U335" s="25"/>
    </row>
    <row r="336">
      <c r="R336" s="25"/>
      <c r="S336" s="25"/>
      <c r="T336" s="25"/>
      <c r="U336" s="25"/>
    </row>
    <row r="337">
      <c r="R337" s="25"/>
      <c r="S337" s="25"/>
      <c r="T337" s="25"/>
      <c r="U337" s="25"/>
    </row>
    <row r="338">
      <c r="R338" s="25"/>
      <c r="S338" s="25"/>
      <c r="T338" s="25"/>
      <c r="U338" s="25"/>
    </row>
    <row r="339">
      <c r="R339" s="25"/>
      <c r="S339" s="25"/>
      <c r="T339" s="25"/>
      <c r="U339" s="25"/>
    </row>
    <row r="340">
      <c r="R340" s="25"/>
      <c r="S340" s="25"/>
      <c r="T340" s="25"/>
      <c r="U340" s="25"/>
    </row>
    <row r="341">
      <c r="R341" s="25"/>
      <c r="S341" s="25"/>
      <c r="T341" s="25"/>
      <c r="U341" s="25"/>
    </row>
    <row r="342">
      <c r="R342" s="25"/>
      <c r="S342" s="25"/>
      <c r="T342" s="25"/>
      <c r="U342" s="25"/>
    </row>
    <row r="343">
      <c r="R343" s="25"/>
      <c r="S343" s="25"/>
      <c r="T343" s="25"/>
      <c r="U343" s="25"/>
    </row>
    <row r="344">
      <c r="R344" s="25"/>
      <c r="S344" s="25"/>
      <c r="T344" s="25"/>
      <c r="U344" s="25"/>
    </row>
    <row r="345">
      <c r="R345" s="25"/>
      <c r="S345" s="25"/>
      <c r="T345" s="25"/>
      <c r="U345" s="25"/>
    </row>
    <row r="346">
      <c r="R346" s="25"/>
      <c r="S346" s="25"/>
      <c r="T346" s="25"/>
      <c r="U346" s="25"/>
    </row>
    <row r="347">
      <c r="R347" s="25"/>
      <c r="S347" s="25"/>
      <c r="T347" s="25"/>
      <c r="U347" s="25"/>
    </row>
    <row r="348">
      <c r="R348" s="25"/>
      <c r="S348" s="25"/>
      <c r="T348" s="25"/>
      <c r="U348" s="25"/>
    </row>
    <row r="349">
      <c r="R349" s="25"/>
      <c r="S349" s="25"/>
      <c r="T349" s="25"/>
      <c r="U349" s="25"/>
    </row>
    <row r="350">
      <c r="R350" s="25"/>
      <c r="S350" s="25"/>
      <c r="T350" s="25"/>
      <c r="U350" s="25"/>
    </row>
    <row r="351">
      <c r="R351" s="25"/>
      <c r="S351" s="25"/>
      <c r="T351" s="25"/>
      <c r="U351" s="25"/>
    </row>
    <row r="352">
      <c r="R352" s="25"/>
      <c r="S352" s="25"/>
      <c r="T352" s="25"/>
      <c r="U352" s="25"/>
    </row>
    <row r="353">
      <c r="R353" s="25"/>
      <c r="S353" s="25"/>
      <c r="T353" s="25"/>
      <c r="U353" s="25"/>
    </row>
    <row r="354">
      <c r="R354" s="25"/>
      <c r="S354" s="25"/>
      <c r="T354" s="25"/>
      <c r="U354" s="25"/>
    </row>
    <row r="355">
      <c r="R355" s="25"/>
      <c r="S355" s="25"/>
      <c r="T355" s="25"/>
      <c r="U355" s="25"/>
    </row>
    <row r="356">
      <c r="R356" s="25"/>
      <c r="S356" s="25"/>
      <c r="T356" s="25"/>
      <c r="U356" s="25"/>
    </row>
    <row r="357">
      <c r="R357" s="25"/>
      <c r="S357" s="25"/>
      <c r="T357" s="25"/>
      <c r="U357" s="25"/>
    </row>
    <row r="358">
      <c r="R358" s="25"/>
      <c r="S358" s="25"/>
      <c r="T358" s="25"/>
      <c r="U358" s="25"/>
    </row>
    <row r="359">
      <c r="R359" s="25"/>
      <c r="S359" s="25"/>
      <c r="T359" s="25"/>
      <c r="U359" s="25"/>
    </row>
    <row r="360">
      <c r="R360" s="25"/>
      <c r="S360" s="25"/>
      <c r="T360" s="25"/>
      <c r="U360" s="25"/>
    </row>
    <row r="361">
      <c r="R361" s="25"/>
      <c r="S361" s="25"/>
      <c r="T361" s="25"/>
      <c r="U361" s="25"/>
    </row>
    <row r="362">
      <c r="R362" s="25"/>
      <c r="S362" s="25"/>
      <c r="T362" s="25"/>
      <c r="U362" s="25"/>
    </row>
    <row r="363">
      <c r="R363" s="25"/>
      <c r="S363" s="25"/>
      <c r="T363" s="25"/>
      <c r="U363" s="25"/>
    </row>
    <row r="364">
      <c r="R364" s="25"/>
      <c r="S364" s="25"/>
      <c r="T364" s="25"/>
      <c r="U364" s="25"/>
    </row>
    <row r="365">
      <c r="R365" s="25"/>
      <c r="S365" s="25"/>
      <c r="T365" s="25"/>
      <c r="U365" s="25"/>
    </row>
    <row r="366">
      <c r="R366" s="25"/>
      <c r="S366" s="25"/>
      <c r="T366" s="25"/>
      <c r="U366" s="25"/>
    </row>
    <row r="367">
      <c r="R367" s="25"/>
      <c r="S367" s="25"/>
      <c r="T367" s="25"/>
      <c r="U367" s="25"/>
    </row>
    <row r="368">
      <c r="R368" s="25"/>
      <c r="S368" s="25"/>
      <c r="T368" s="25"/>
      <c r="U368" s="25"/>
    </row>
    <row r="369">
      <c r="R369" s="25"/>
      <c r="S369" s="25"/>
      <c r="T369" s="25"/>
      <c r="U369" s="25"/>
    </row>
    <row r="370">
      <c r="R370" s="25"/>
      <c r="S370" s="25"/>
      <c r="T370" s="25"/>
      <c r="U370" s="25"/>
    </row>
    <row r="371">
      <c r="R371" s="25"/>
      <c r="S371" s="25"/>
      <c r="T371" s="25"/>
      <c r="U371" s="25"/>
    </row>
    <row r="372">
      <c r="R372" s="25"/>
      <c r="S372" s="25"/>
      <c r="T372" s="25"/>
      <c r="U372" s="25"/>
    </row>
    <row r="373">
      <c r="R373" s="25"/>
      <c r="S373" s="25"/>
      <c r="T373" s="25"/>
      <c r="U373" s="25"/>
    </row>
    <row r="374">
      <c r="R374" s="25"/>
      <c r="S374" s="25"/>
      <c r="T374" s="25"/>
      <c r="U374" s="25"/>
    </row>
    <row r="375">
      <c r="R375" s="25"/>
      <c r="S375" s="25"/>
      <c r="T375" s="25"/>
      <c r="U375" s="25"/>
    </row>
    <row r="376">
      <c r="R376" s="25"/>
      <c r="S376" s="25"/>
      <c r="T376" s="25"/>
      <c r="U376" s="25"/>
    </row>
    <row r="377">
      <c r="R377" s="25"/>
      <c r="S377" s="25"/>
      <c r="T377" s="25"/>
      <c r="U377" s="25"/>
    </row>
    <row r="378">
      <c r="R378" s="25"/>
      <c r="S378" s="25"/>
      <c r="T378" s="25"/>
      <c r="U378" s="25"/>
    </row>
    <row r="379">
      <c r="R379" s="25"/>
      <c r="S379" s="25"/>
      <c r="T379" s="25"/>
      <c r="U379" s="25"/>
    </row>
    <row r="380">
      <c r="R380" s="25"/>
      <c r="S380" s="25"/>
      <c r="T380" s="25"/>
      <c r="U380" s="25"/>
    </row>
    <row r="381">
      <c r="R381" s="25"/>
      <c r="S381" s="25"/>
      <c r="T381" s="25"/>
      <c r="U381" s="25"/>
    </row>
    <row r="382">
      <c r="R382" s="25"/>
      <c r="S382" s="25"/>
      <c r="T382" s="25"/>
      <c r="U382" s="25"/>
    </row>
    <row r="383">
      <c r="R383" s="25"/>
      <c r="S383" s="25"/>
      <c r="T383" s="25"/>
      <c r="U383" s="25"/>
    </row>
    <row r="384">
      <c r="R384" s="25"/>
      <c r="S384" s="25"/>
      <c r="T384" s="25"/>
      <c r="U384" s="25"/>
    </row>
    <row r="385">
      <c r="R385" s="25"/>
      <c r="S385" s="25"/>
      <c r="T385" s="25"/>
      <c r="U385" s="25"/>
    </row>
    <row r="386">
      <c r="R386" s="25"/>
      <c r="S386" s="25"/>
      <c r="T386" s="25"/>
      <c r="U386" s="25"/>
    </row>
    <row r="387">
      <c r="R387" s="25"/>
      <c r="S387" s="25"/>
      <c r="T387" s="25"/>
      <c r="U387" s="25"/>
    </row>
    <row r="388">
      <c r="R388" s="25"/>
      <c r="S388" s="25"/>
      <c r="T388" s="25"/>
      <c r="U388" s="25"/>
    </row>
    <row r="389">
      <c r="R389" s="25"/>
      <c r="S389" s="25"/>
      <c r="T389" s="25"/>
      <c r="U389" s="25"/>
    </row>
    <row r="390">
      <c r="R390" s="25"/>
      <c r="S390" s="25"/>
      <c r="T390" s="25"/>
      <c r="U390" s="25"/>
    </row>
    <row r="391">
      <c r="R391" s="25"/>
      <c r="S391" s="25"/>
      <c r="T391" s="25"/>
      <c r="U391" s="25"/>
    </row>
    <row r="392">
      <c r="R392" s="25"/>
      <c r="S392" s="25"/>
      <c r="T392" s="25"/>
      <c r="U392" s="25"/>
    </row>
    <row r="393">
      <c r="R393" s="25"/>
      <c r="S393" s="25"/>
      <c r="T393" s="25"/>
      <c r="U393" s="25"/>
    </row>
    <row r="394">
      <c r="R394" s="25"/>
      <c r="S394" s="25"/>
      <c r="T394" s="25"/>
      <c r="U394" s="25"/>
    </row>
    <row r="395">
      <c r="R395" s="25"/>
      <c r="S395" s="25"/>
      <c r="T395" s="25"/>
      <c r="U395" s="25"/>
    </row>
    <row r="396">
      <c r="R396" s="25"/>
      <c r="S396" s="25"/>
      <c r="T396" s="25"/>
      <c r="U396" s="25"/>
    </row>
    <row r="397">
      <c r="R397" s="25"/>
      <c r="S397" s="25"/>
      <c r="T397" s="25"/>
      <c r="U397" s="25"/>
    </row>
    <row r="398">
      <c r="R398" s="25"/>
      <c r="S398" s="25"/>
      <c r="T398" s="25"/>
      <c r="U398" s="25"/>
    </row>
    <row r="399">
      <c r="R399" s="25"/>
      <c r="S399" s="25"/>
      <c r="T399" s="25"/>
      <c r="U399" s="25"/>
    </row>
    <row r="400">
      <c r="R400" s="25"/>
      <c r="S400" s="25"/>
      <c r="T400" s="25"/>
      <c r="U400" s="25"/>
    </row>
    <row r="401">
      <c r="R401" s="25"/>
      <c r="S401" s="25"/>
      <c r="T401" s="25"/>
      <c r="U401" s="25"/>
    </row>
    <row r="402">
      <c r="R402" s="25"/>
      <c r="S402" s="25"/>
      <c r="T402" s="25"/>
      <c r="U402" s="25"/>
    </row>
    <row r="403">
      <c r="R403" s="25"/>
      <c r="S403" s="25"/>
      <c r="T403" s="25"/>
      <c r="U403" s="25"/>
    </row>
    <row r="404">
      <c r="R404" s="25"/>
      <c r="S404" s="25"/>
      <c r="T404" s="25"/>
      <c r="U404" s="25"/>
    </row>
    <row r="405">
      <c r="R405" s="25"/>
      <c r="S405" s="25"/>
      <c r="T405" s="25"/>
      <c r="U405" s="25"/>
    </row>
    <row r="406">
      <c r="R406" s="25"/>
      <c r="S406" s="25"/>
      <c r="T406" s="25"/>
      <c r="U406" s="25"/>
    </row>
    <row r="407">
      <c r="R407" s="25"/>
      <c r="S407" s="25"/>
      <c r="T407" s="25"/>
      <c r="U407" s="25"/>
    </row>
    <row r="408">
      <c r="R408" s="25"/>
      <c r="S408" s="25"/>
      <c r="T408" s="25"/>
      <c r="U408" s="25"/>
    </row>
    <row r="409">
      <c r="R409" s="25"/>
      <c r="S409" s="25"/>
      <c r="T409" s="25"/>
      <c r="U409" s="25"/>
    </row>
    <row r="410">
      <c r="R410" s="25"/>
      <c r="S410" s="25"/>
      <c r="T410" s="25"/>
      <c r="U410" s="25"/>
    </row>
    <row r="411">
      <c r="R411" s="25"/>
      <c r="S411" s="25"/>
      <c r="T411" s="25"/>
      <c r="U411" s="25"/>
    </row>
    <row r="412">
      <c r="R412" s="25"/>
      <c r="S412" s="25"/>
      <c r="T412" s="25"/>
      <c r="U412" s="25"/>
    </row>
    <row r="413">
      <c r="R413" s="25"/>
      <c r="S413" s="25"/>
      <c r="T413" s="25"/>
      <c r="U413" s="25"/>
    </row>
    <row r="414">
      <c r="R414" s="25"/>
      <c r="S414" s="25"/>
      <c r="T414" s="25"/>
      <c r="U414" s="25"/>
    </row>
    <row r="415">
      <c r="R415" s="25"/>
      <c r="S415" s="25"/>
      <c r="T415" s="25"/>
      <c r="U415" s="25"/>
    </row>
    <row r="416">
      <c r="R416" s="25"/>
      <c r="S416" s="25"/>
      <c r="T416" s="25"/>
      <c r="U416" s="25"/>
    </row>
    <row r="417">
      <c r="R417" s="25"/>
      <c r="S417" s="25"/>
      <c r="T417" s="25"/>
      <c r="U417" s="25"/>
    </row>
    <row r="418">
      <c r="R418" s="25"/>
      <c r="S418" s="25"/>
      <c r="T418" s="25"/>
      <c r="U418" s="25"/>
    </row>
    <row r="419">
      <c r="R419" s="25"/>
      <c r="S419" s="25"/>
      <c r="T419" s="25"/>
      <c r="U419" s="25"/>
    </row>
    <row r="420">
      <c r="R420" s="25"/>
      <c r="S420" s="25"/>
      <c r="T420" s="25"/>
      <c r="U420" s="25"/>
    </row>
    <row r="421">
      <c r="R421" s="25"/>
      <c r="S421" s="25"/>
      <c r="T421" s="25"/>
      <c r="U421" s="25"/>
    </row>
    <row r="422">
      <c r="R422" s="25"/>
      <c r="S422" s="25"/>
      <c r="T422" s="25"/>
      <c r="U422" s="25"/>
    </row>
    <row r="423">
      <c r="R423" s="25"/>
      <c r="S423" s="25"/>
      <c r="T423" s="25"/>
      <c r="U423" s="25"/>
    </row>
    <row r="424">
      <c r="R424" s="25"/>
      <c r="S424" s="25"/>
      <c r="T424" s="25"/>
      <c r="U424" s="25"/>
    </row>
    <row r="425">
      <c r="R425" s="25"/>
      <c r="S425" s="25"/>
      <c r="T425" s="25"/>
      <c r="U425" s="25"/>
    </row>
    <row r="426">
      <c r="R426" s="25"/>
      <c r="S426" s="25"/>
      <c r="T426" s="25"/>
      <c r="U426" s="25"/>
    </row>
    <row r="427">
      <c r="R427" s="25"/>
      <c r="S427" s="25"/>
      <c r="T427" s="25"/>
      <c r="U427" s="25"/>
    </row>
    <row r="428">
      <c r="R428" s="25"/>
      <c r="S428" s="25"/>
      <c r="T428" s="25"/>
      <c r="U428" s="25"/>
    </row>
    <row r="429">
      <c r="R429" s="25"/>
      <c r="S429" s="25"/>
      <c r="T429" s="25"/>
      <c r="U429" s="25"/>
    </row>
    <row r="430">
      <c r="R430" s="25"/>
      <c r="S430" s="25"/>
      <c r="T430" s="25"/>
      <c r="U430" s="25"/>
    </row>
    <row r="431">
      <c r="R431" s="25"/>
      <c r="S431" s="25"/>
      <c r="T431" s="25"/>
      <c r="U431" s="25"/>
    </row>
    <row r="432">
      <c r="R432" s="25"/>
      <c r="S432" s="25"/>
      <c r="T432" s="25"/>
      <c r="U432" s="25"/>
    </row>
    <row r="433">
      <c r="R433" s="25"/>
      <c r="S433" s="25"/>
      <c r="T433" s="25"/>
      <c r="U433" s="25"/>
    </row>
    <row r="434">
      <c r="R434" s="25"/>
      <c r="S434" s="25"/>
      <c r="T434" s="25"/>
      <c r="U434" s="25"/>
    </row>
    <row r="435">
      <c r="R435" s="25"/>
      <c r="S435" s="25"/>
      <c r="T435" s="25"/>
      <c r="U435" s="25"/>
    </row>
    <row r="436">
      <c r="R436" s="25"/>
      <c r="S436" s="25"/>
      <c r="T436" s="25"/>
      <c r="U436" s="25"/>
    </row>
    <row r="437">
      <c r="R437" s="25"/>
      <c r="S437" s="25"/>
      <c r="T437" s="25"/>
      <c r="U437" s="25"/>
    </row>
    <row r="438">
      <c r="R438" s="25"/>
      <c r="S438" s="25"/>
      <c r="T438" s="25"/>
      <c r="U438" s="25"/>
    </row>
    <row r="439">
      <c r="R439" s="25"/>
      <c r="S439" s="25"/>
      <c r="T439" s="25"/>
      <c r="U439" s="25"/>
    </row>
    <row r="440">
      <c r="R440" s="25"/>
      <c r="S440" s="25"/>
      <c r="T440" s="25"/>
      <c r="U440" s="25"/>
    </row>
    <row r="441">
      <c r="R441" s="25"/>
      <c r="S441" s="25"/>
      <c r="T441" s="25"/>
      <c r="U441" s="25"/>
    </row>
    <row r="442">
      <c r="R442" s="25"/>
      <c r="S442" s="25"/>
      <c r="T442" s="25"/>
      <c r="U442" s="25"/>
    </row>
    <row r="443">
      <c r="R443" s="25"/>
      <c r="S443" s="25"/>
      <c r="T443" s="25"/>
      <c r="U443" s="25"/>
    </row>
    <row r="444">
      <c r="R444" s="25"/>
      <c r="S444" s="25"/>
      <c r="T444" s="25"/>
      <c r="U444" s="25"/>
    </row>
    <row r="445">
      <c r="R445" s="25"/>
      <c r="S445" s="25"/>
      <c r="T445" s="25"/>
      <c r="U445" s="25"/>
    </row>
    <row r="446">
      <c r="R446" s="25"/>
      <c r="S446" s="25"/>
      <c r="T446" s="25"/>
      <c r="U446" s="25"/>
    </row>
    <row r="447">
      <c r="R447" s="25"/>
      <c r="S447" s="25"/>
      <c r="T447" s="25"/>
      <c r="U447" s="25"/>
    </row>
    <row r="448">
      <c r="R448" s="25"/>
      <c r="S448" s="25"/>
      <c r="T448" s="25"/>
      <c r="U448" s="25"/>
    </row>
    <row r="449">
      <c r="R449" s="25"/>
      <c r="S449" s="25"/>
      <c r="T449" s="25"/>
      <c r="U449" s="25"/>
    </row>
    <row r="450">
      <c r="R450" s="25"/>
      <c r="S450" s="25"/>
      <c r="T450" s="25"/>
      <c r="U450" s="25"/>
    </row>
    <row r="451">
      <c r="R451" s="25"/>
      <c r="S451" s="25"/>
      <c r="T451" s="25"/>
      <c r="U451" s="25"/>
    </row>
    <row r="452">
      <c r="R452" s="25"/>
      <c r="S452" s="25"/>
      <c r="T452" s="25"/>
      <c r="U452" s="25"/>
    </row>
    <row r="453">
      <c r="R453" s="25"/>
      <c r="S453" s="25"/>
      <c r="T453" s="25"/>
      <c r="U453" s="25"/>
    </row>
    <row r="454">
      <c r="R454" s="25"/>
      <c r="S454" s="25"/>
      <c r="T454" s="25"/>
      <c r="U454" s="25"/>
    </row>
    <row r="455">
      <c r="R455" s="25"/>
      <c r="S455" s="25"/>
      <c r="T455" s="25"/>
      <c r="U455" s="25"/>
    </row>
    <row r="456">
      <c r="R456" s="25"/>
      <c r="S456" s="25"/>
      <c r="T456" s="25"/>
      <c r="U456" s="25"/>
    </row>
    <row r="457">
      <c r="R457" s="25"/>
      <c r="S457" s="25"/>
      <c r="T457" s="25"/>
      <c r="U457" s="25"/>
    </row>
    <row r="458">
      <c r="R458" s="25"/>
      <c r="S458" s="25"/>
      <c r="T458" s="25"/>
      <c r="U458" s="25"/>
    </row>
    <row r="459">
      <c r="R459" s="25"/>
      <c r="S459" s="25"/>
      <c r="T459" s="25"/>
      <c r="U459" s="25"/>
    </row>
    <row r="460">
      <c r="R460" s="25"/>
      <c r="S460" s="25"/>
      <c r="T460" s="25"/>
      <c r="U460" s="25"/>
    </row>
    <row r="461">
      <c r="R461" s="25"/>
      <c r="S461" s="25"/>
      <c r="T461" s="25"/>
      <c r="U461" s="25"/>
    </row>
    <row r="462">
      <c r="R462" s="25"/>
      <c r="S462" s="25"/>
      <c r="T462" s="25"/>
      <c r="U462" s="25"/>
    </row>
    <row r="463">
      <c r="R463" s="25"/>
      <c r="S463" s="25"/>
      <c r="T463" s="25"/>
      <c r="U463" s="25"/>
    </row>
    <row r="464">
      <c r="R464" s="25"/>
      <c r="S464" s="25"/>
      <c r="T464" s="25"/>
      <c r="U464" s="25"/>
    </row>
    <row r="465">
      <c r="R465" s="25"/>
      <c r="S465" s="25"/>
      <c r="T465" s="25"/>
      <c r="U465" s="25"/>
    </row>
    <row r="466">
      <c r="R466" s="25"/>
      <c r="S466" s="25"/>
      <c r="T466" s="25"/>
      <c r="U466" s="25"/>
    </row>
    <row r="467">
      <c r="R467" s="25"/>
      <c r="S467" s="25"/>
      <c r="T467" s="25"/>
      <c r="U467" s="25"/>
    </row>
    <row r="468">
      <c r="R468" s="25"/>
      <c r="S468" s="25"/>
      <c r="T468" s="25"/>
      <c r="U468" s="25"/>
    </row>
    <row r="469">
      <c r="R469" s="25"/>
      <c r="S469" s="25"/>
      <c r="T469" s="25"/>
      <c r="U469" s="25"/>
    </row>
    <row r="470">
      <c r="R470" s="25"/>
      <c r="S470" s="25"/>
      <c r="T470" s="25"/>
      <c r="U470" s="25"/>
    </row>
    <row r="471">
      <c r="R471" s="25"/>
      <c r="S471" s="25"/>
      <c r="T471" s="25"/>
      <c r="U471" s="25"/>
    </row>
    <row r="472">
      <c r="R472" s="25"/>
      <c r="S472" s="25"/>
      <c r="T472" s="25"/>
      <c r="U472" s="25"/>
    </row>
    <row r="473">
      <c r="R473" s="25"/>
      <c r="S473" s="25"/>
      <c r="T473" s="25"/>
      <c r="U473" s="25"/>
    </row>
    <row r="474">
      <c r="R474" s="25"/>
      <c r="S474" s="25"/>
      <c r="T474" s="25"/>
      <c r="U474" s="25"/>
    </row>
    <row r="475">
      <c r="R475" s="25"/>
      <c r="S475" s="25"/>
      <c r="T475" s="25"/>
      <c r="U475" s="25"/>
    </row>
    <row r="476">
      <c r="R476" s="25"/>
      <c r="S476" s="25"/>
      <c r="T476" s="25"/>
      <c r="U476" s="25"/>
    </row>
    <row r="477">
      <c r="R477" s="25"/>
      <c r="S477" s="25"/>
      <c r="T477" s="25"/>
      <c r="U477" s="25"/>
    </row>
    <row r="478">
      <c r="R478" s="25"/>
      <c r="S478" s="25"/>
      <c r="T478" s="25"/>
      <c r="U478" s="25"/>
    </row>
    <row r="479">
      <c r="R479" s="25"/>
      <c r="S479" s="25"/>
      <c r="T479" s="25"/>
      <c r="U479" s="25"/>
    </row>
    <row r="480">
      <c r="R480" s="25"/>
      <c r="S480" s="25"/>
      <c r="T480" s="25"/>
      <c r="U480" s="25"/>
    </row>
    <row r="481">
      <c r="R481" s="25"/>
      <c r="S481" s="25"/>
      <c r="T481" s="25"/>
      <c r="U481" s="25"/>
    </row>
    <row r="482">
      <c r="R482" s="25"/>
      <c r="S482" s="25"/>
      <c r="T482" s="25"/>
      <c r="U482" s="25"/>
    </row>
    <row r="483">
      <c r="R483" s="25"/>
      <c r="S483" s="25"/>
      <c r="T483" s="25"/>
      <c r="U483" s="25"/>
    </row>
    <row r="484">
      <c r="R484" s="25"/>
      <c r="S484" s="25"/>
      <c r="T484" s="25"/>
      <c r="U484" s="25"/>
    </row>
    <row r="485">
      <c r="R485" s="25"/>
      <c r="S485" s="25"/>
      <c r="T485" s="25"/>
      <c r="U485" s="25"/>
    </row>
    <row r="486">
      <c r="R486" s="25"/>
      <c r="S486" s="25"/>
      <c r="T486" s="25"/>
      <c r="U486" s="25"/>
    </row>
    <row r="487">
      <c r="R487" s="25"/>
      <c r="S487" s="25"/>
      <c r="T487" s="25"/>
      <c r="U487" s="25"/>
    </row>
    <row r="488">
      <c r="R488" s="25"/>
      <c r="S488" s="25"/>
      <c r="T488" s="25"/>
      <c r="U488" s="25"/>
    </row>
    <row r="489">
      <c r="R489" s="25"/>
      <c r="S489" s="25"/>
      <c r="T489" s="25"/>
      <c r="U489" s="25"/>
    </row>
    <row r="490">
      <c r="R490" s="25"/>
      <c r="S490" s="25"/>
      <c r="T490" s="25"/>
      <c r="U490" s="25"/>
    </row>
    <row r="491">
      <c r="R491" s="25"/>
      <c r="S491" s="25"/>
      <c r="T491" s="25"/>
      <c r="U491" s="25"/>
    </row>
    <row r="492">
      <c r="R492" s="25"/>
      <c r="S492" s="25"/>
      <c r="T492" s="25"/>
      <c r="U492" s="25"/>
    </row>
    <row r="493">
      <c r="R493" s="25"/>
      <c r="S493" s="25"/>
      <c r="T493" s="25"/>
      <c r="U493" s="25"/>
    </row>
    <row r="494">
      <c r="R494" s="25"/>
      <c r="S494" s="25"/>
      <c r="T494" s="25"/>
      <c r="U494" s="25"/>
    </row>
    <row r="495">
      <c r="R495" s="25"/>
      <c r="S495" s="25"/>
      <c r="T495" s="25"/>
      <c r="U495" s="25"/>
    </row>
    <row r="496">
      <c r="R496" s="25"/>
      <c r="S496" s="25"/>
      <c r="T496" s="25"/>
      <c r="U496" s="25"/>
    </row>
    <row r="497">
      <c r="R497" s="25"/>
      <c r="S497" s="25"/>
      <c r="T497" s="25"/>
      <c r="U497" s="25"/>
    </row>
    <row r="498">
      <c r="R498" s="25"/>
      <c r="S498" s="25"/>
      <c r="T498" s="25"/>
      <c r="U498" s="25"/>
    </row>
    <row r="499">
      <c r="R499" s="25"/>
      <c r="S499" s="25"/>
      <c r="T499" s="25"/>
      <c r="U499" s="25"/>
    </row>
    <row r="500">
      <c r="R500" s="25"/>
      <c r="S500" s="25"/>
      <c r="T500" s="25"/>
      <c r="U500" s="25"/>
    </row>
    <row r="501">
      <c r="R501" s="25"/>
      <c r="S501" s="25"/>
      <c r="T501" s="25"/>
      <c r="U501" s="25"/>
    </row>
    <row r="502">
      <c r="R502" s="25"/>
      <c r="S502" s="25"/>
      <c r="T502" s="25"/>
      <c r="U502" s="25"/>
    </row>
    <row r="503">
      <c r="R503" s="25"/>
      <c r="S503" s="25"/>
      <c r="T503" s="25"/>
      <c r="U503" s="25"/>
    </row>
    <row r="504">
      <c r="R504" s="25"/>
      <c r="S504" s="25"/>
      <c r="T504" s="25"/>
      <c r="U504" s="25"/>
    </row>
    <row r="505">
      <c r="R505" s="25"/>
      <c r="S505" s="25"/>
      <c r="T505" s="25"/>
      <c r="U505" s="25"/>
    </row>
    <row r="506">
      <c r="R506" s="25"/>
      <c r="S506" s="25"/>
      <c r="T506" s="25"/>
      <c r="U506" s="25"/>
    </row>
    <row r="507">
      <c r="R507" s="25"/>
      <c r="S507" s="25"/>
      <c r="T507" s="25"/>
      <c r="U507" s="25"/>
    </row>
    <row r="508">
      <c r="R508" s="25"/>
      <c r="S508" s="25"/>
      <c r="T508" s="25"/>
      <c r="U508" s="25"/>
    </row>
    <row r="509">
      <c r="R509" s="25"/>
      <c r="S509" s="25"/>
      <c r="T509" s="25"/>
      <c r="U509" s="25"/>
    </row>
    <row r="510">
      <c r="R510" s="25"/>
      <c r="S510" s="25"/>
      <c r="T510" s="25"/>
      <c r="U510" s="25"/>
    </row>
    <row r="511">
      <c r="R511" s="25"/>
      <c r="S511" s="25"/>
      <c r="T511" s="25"/>
      <c r="U511" s="25"/>
    </row>
    <row r="512">
      <c r="R512" s="25"/>
      <c r="S512" s="25"/>
      <c r="T512" s="25"/>
      <c r="U512" s="25"/>
    </row>
    <row r="513">
      <c r="R513" s="25"/>
      <c r="S513" s="25"/>
      <c r="T513" s="25"/>
      <c r="U513" s="25"/>
    </row>
    <row r="514">
      <c r="R514" s="25"/>
      <c r="S514" s="25"/>
      <c r="T514" s="25"/>
      <c r="U514" s="25"/>
    </row>
    <row r="515">
      <c r="R515" s="25"/>
      <c r="S515" s="25"/>
      <c r="T515" s="25"/>
      <c r="U515" s="25"/>
    </row>
    <row r="516">
      <c r="R516" s="25"/>
      <c r="S516" s="25"/>
      <c r="T516" s="25"/>
      <c r="U516" s="25"/>
    </row>
    <row r="517">
      <c r="R517" s="25"/>
      <c r="S517" s="25"/>
      <c r="T517" s="25"/>
      <c r="U517" s="25"/>
    </row>
    <row r="518">
      <c r="R518" s="25"/>
      <c r="S518" s="25"/>
      <c r="T518" s="25"/>
      <c r="U518" s="25"/>
    </row>
    <row r="519">
      <c r="R519" s="25"/>
      <c r="S519" s="25"/>
      <c r="T519" s="25"/>
      <c r="U519" s="25"/>
    </row>
    <row r="520">
      <c r="R520" s="25"/>
      <c r="S520" s="25"/>
      <c r="T520" s="25"/>
      <c r="U520" s="25"/>
    </row>
    <row r="521">
      <c r="R521" s="25"/>
      <c r="S521" s="25"/>
      <c r="T521" s="25"/>
      <c r="U521" s="25"/>
    </row>
    <row r="522">
      <c r="R522" s="25"/>
      <c r="S522" s="25"/>
      <c r="T522" s="25"/>
      <c r="U522" s="25"/>
    </row>
    <row r="523">
      <c r="R523" s="25"/>
      <c r="S523" s="25"/>
      <c r="T523" s="25"/>
      <c r="U523" s="25"/>
    </row>
    <row r="524">
      <c r="R524" s="25"/>
      <c r="S524" s="25"/>
      <c r="T524" s="25"/>
      <c r="U524" s="25"/>
    </row>
    <row r="525">
      <c r="R525" s="25"/>
      <c r="S525" s="25"/>
      <c r="T525" s="25"/>
      <c r="U525" s="25"/>
    </row>
    <row r="526">
      <c r="R526" s="25"/>
      <c r="S526" s="25"/>
      <c r="T526" s="25"/>
      <c r="U526" s="25"/>
    </row>
    <row r="527">
      <c r="R527" s="25"/>
      <c r="S527" s="25"/>
      <c r="T527" s="25"/>
      <c r="U527" s="25"/>
    </row>
    <row r="528">
      <c r="R528" s="25"/>
      <c r="S528" s="25"/>
      <c r="T528" s="25"/>
      <c r="U528" s="25"/>
    </row>
    <row r="529">
      <c r="R529" s="25"/>
      <c r="S529" s="25"/>
      <c r="T529" s="25"/>
      <c r="U529" s="25"/>
    </row>
    <row r="530">
      <c r="R530" s="25"/>
      <c r="S530" s="25"/>
      <c r="T530" s="25"/>
      <c r="U530" s="25"/>
    </row>
    <row r="531">
      <c r="R531" s="25"/>
      <c r="S531" s="25"/>
      <c r="T531" s="25"/>
      <c r="U531" s="25"/>
    </row>
    <row r="532">
      <c r="R532" s="25"/>
      <c r="S532" s="25"/>
      <c r="T532" s="25"/>
      <c r="U532" s="25"/>
    </row>
    <row r="533">
      <c r="R533" s="25"/>
      <c r="S533" s="25"/>
      <c r="T533" s="25"/>
      <c r="U533" s="25"/>
    </row>
    <row r="534">
      <c r="R534" s="25"/>
      <c r="S534" s="25"/>
      <c r="T534" s="25"/>
      <c r="U534" s="25"/>
    </row>
    <row r="535">
      <c r="R535" s="25"/>
      <c r="S535" s="25"/>
      <c r="T535" s="25"/>
      <c r="U535" s="25"/>
    </row>
    <row r="536">
      <c r="R536" s="25"/>
      <c r="S536" s="25"/>
      <c r="T536" s="25"/>
      <c r="U536" s="25"/>
    </row>
    <row r="537">
      <c r="R537" s="25"/>
      <c r="S537" s="25"/>
      <c r="T537" s="25"/>
      <c r="U537" s="25"/>
    </row>
    <row r="538">
      <c r="R538" s="25"/>
      <c r="S538" s="25"/>
      <c r="T538" s="25"/>
      <c r="U538" s="25"/>
    </row>
    <row r="539">
      <c r="R539" s="25"/>
      <c r="S539" s="25"/>
      <c r="T539" s="25"/>
      <c r="U539" s="25"/>
    </row>
    <row r="540">
      <c r="R540" s="25"/>
      <c r="S540" s="25"/>
      <c r="T540" s="25"/>
      <c r="U540" s="25"/>
    </row>
    <row r="541">
      <c r="R541" s="25"/>
      <c r="S541" s="25"/>
      <c r="T541" s="25"/>
      <c r="U541" s="25"/>
    </row>
    <row r="542">
      <c r="R542" s="25"/>
      <c r="S542" s="25"/>
      <c r="T542" s="25"/>
      <c r="U542" s="25"/>
    </row>
    <row r="543">
      <c r="R543" s="25"/>
      <c r="S543" s="25"/>
      <c r="T543" s="25"/>
      <c r="U543" s="25"/>
    </row>
    <row r="544">
      <c r="R544" s="25"/>
      <c r="S544" s="25"/>
      <c r="T544" s="25"/>
      <c r="U544" s="25"/>
    </row>
    <row r="545">
      <c r="R545" s="25"/>
      <c r="S545" s="25"/>
      <c r="T545" s="25"/>
      <c r="U545" s="25"/>
    </row>
    <row r="546">
      <c r="R546" s="25"/>
      <c r="S546" s="25"/>
      <c r="T546" s="25"/>
      <c r="U546" s="25"/>
    </row>
    <row r="547">
      <c r="R547" s="25"/>
      <c r="S547" s="25"/>
      <c r="T547" s="25"/>
      <c r="U547" s="25"/>
    </row>
    <row r="548">
      <c r="R548" s="25"/>
      <c r="S548" s="25"/>
      <c r="T548" s="25"/>
      <c r="U548" s="25"/>
    </row>
    <row r="549">
      <c r="R549" s="25"/>
      <c r="S549" s="25"/>
      <c r="T549" s="25"/>
      <c r="U549" s="25"/>
    </row>
    <row r="550">
      <c r="R550" s="25"/>
      <c r="S550" s="25"/>
      <c r="T550" s="25"/>
      <c r="U550" s="25"/>
    </row>
    <row r="551">
      <c r="R551" s="25"/>
      <c r="S551" s="25"/>
      <c r="T551" s="25"/>
      <c r="U551" s="25"/>
    </row>
    <row r="552">
      <c r="R552" s="25"/>
      <c r="S552" s="25"/>
      <c r="T552" s="25"/>
      <c r="U552" s="25"/>
    </row>
    <row r="553">
      <c r="R553" s="25"/>
      <c r="S553" s="25"/>
      <c r="T553" s="25"/>
      <c r="U553" s="25"/>
    </row>
    <row r="554">
      <c r="R554" s="25"/>
      <c r="S554" s="25"/>
      <c r="T554" s="25"/>
      <c r="U554" s="25"/>
    </row>
    <row r="555">
      <c r="R555" s="25"/>
      <c r="S555" s="25"/>
      <c r="T555" s="25"/>
      <c r="U555" s="25"/>
    </row>
    <row r="556">
      <c r="R556" s="25"/>
      <c r="S556" s="25"/>
      <c r="T556" s="25"/>
      <c r="U556" s="25"/>
    </row>
    <row r="557">
      <c r="R557" s="25"/>
      <c r="S557" s="25"/>
      <c r="T557" s="25"/>
      <c r="U557" s="25"/>
    </row>
    <row r="558">
      <c r="R558" s="25"/>
      <c r="S558" s="25"/>
      <c r="T558" s="25"/>
      <c r="U558" s="25"/>
    </row>
    <row r="559">
      <c r="R559" s="25"/>
      <c r="S559" s="25"/>
      <c r="T559" s="25"/>
      <c r="U559" s="25"/>
    </row>
    <row r="560">
      <c r="R560" s="25"/>
      <c r="S560" s="25"/>
      <c r="T560" s="25"/>
      <c r="U560" s="25"/>
    </row>
    <row r="561">
      <c r="R561" s="25"/>
      <c r="S561" s="25"/>
      <c r="T561" s="25"/>
      <c r="U561" s="25"/>
    </row>
    <row r="562">
      <c r="R562" s="25"/>
      <c r="S562" s="25"/>
      <c r="T562" s="25"/>
      <c r="U562" s="25"/>
    </row>
    <row r="563">
      <c r="R563" s="25"/>
      <c r="S563" s="25"/>
      <c r="T563" s="25"/>
      <c r="U563" s="25"/>
    </row>
    <row r="564">
      <c r="R564" s="25"/>
      <c r="S564" s="25"/>
      <c r="T564" s="25"/>
      <c r="U564" s="25"/>
    </row>
    <row r="565">
      <c r="R565" s="25"/>
      <c r="S565" s="25"/>
      <c r="T565" s="25"/>
      <c r="U565" s="25"/>
    </row>
    <row r="566">
      <c r="R566" s="25"/>
      <c r="S566" s="25"/>
      <c r="T566" s="25"/>
      <c r="U566" s="25"/>
    </row>
    <row r="567">
      <c r="R567" s="25"/>
      <c r="S567" s="25"/>
      <c r="T567" s="25"/>
      <c r="U567" s="25"/>
    </row>
    <row r="568">
      <c r="R568" s="25"/>
      <c r="S568" s="25"/>
      <c r="T568" s="25"/>
      <c r="U568" s="25"/>
    </row>
    <row r="569">
      <c r="R569" s="25"/>
      <c r="S569" s="25"/>
      <c r="T569" s="25"/>
      <c r="U569" s="25"/>
    </row>
    <row r="570">
      <c r="R570" s="25"/>
      <c r="S570" s="25"/>
      <c r="T570" s="25"/>
      <c r="U570" s="25"/>
    </row>
    <row r="571">
      <c r="R571" s="25"/>
      <c r="S571" s="25"/>
      <c r="T571" s="25"/>
      <c r="U571" s="25"/>
    </row>
    <row r="572">
      <c r="R572" s="25"/>
      <c r="S572" s="25"/>
      <c r="T572" s="25"/>
      <c r="U572" s="25"/>
    </row>
    <row r="573">
      <c r="R573" s="25"/>
      <c r="S573" s="25"/>
      <c r="T573" s="25"/>
      <c r="U573" s="25"/>
    </row>
    <row r="574">
      <c r="R574" s="25"/>
      <c r="S574" s="25"/>
      <c r="T574" s="25"/>
      <c r="U574" s="25"/>
    </row>
    <row r="575">
      <c r="R575" s="25"/>
      <c r="S575" s="25"/>
      <c r="T575" s="25"/>
      <c r="U575" s="25"/>
    </row>
    <row r="576">
      <c r="R576" s="25"/>
      <c r="S576" s="25"/>
      <c r="T576" s="25"/>
      <c r="U576" s="25"/>
    </row>
    <row r="577">
      <c r="R577" s="25"/>
      <c r="S577" s="25"/>
      <c r="T577" s="25"/>
      <c r="U577" s="25"/>
    </row>
    <row r="578">
      <c r="R578" s="25"/>
      <c r="S578" s="25"/>
      <c r="T578" s="25"/>
      <c r="U578" s="25"/>
    </row>
    <row r="579">
      <c r="R579" s="25"/>
      <c r="S579" s="25"/>
      <c r="T579" s="25"/>
      <c r="U579" s="25"/>
    </row>
    <row r="580">
      <c r="R580" s="25"/>
      <c r="S580" s="25"/>
      <c r="T580" s="25"/>
      <c r="U580" s="25"/>
    </row>
    <row r="581">
      <c r="R581" s="25"/>
      <c r="S581" s="25"/>
      <c r="T581" s="25"/>
      <c r="U581" s="25"/>
    </row>
    <row r="582">
      <c r="R582" s="25"/>
      <c r="S582" s="25"/>
      <c r="T582" s="25"/>
      <c r="U582" s="25"/>
    </row>
    <row r="583">
      <c r="R583" s="25"/>
      <c r="S583" s="25"/>
      <c r="T583" s="25"/>
      <c r="U583" s="25"/>
    </row>
    <row r="584">
      <c r="R584" s="25"/>
      <c r="S584" s="25"/>
      <c r="T584" s="25"/>
      <c r="U584" s="25"/>
    </row>
    <row r="585">
      <c r="R585" s="25"/>
      <c r="S585" s="25"/>
      <c r="T585" s="25"/>
      <c r="U585" s="25"/>
    </row>
    <row r="586">
      <c r="R586" s="25"/>
      <c r="S586" s="25"/>
      <c r="T586" s="25"/>
      <c r="U586" s="25"/>
    </row>
    <row r="587">
      <c r="R587" s="25"/>
      <c r="S587" s="25"/>
      <c r="T587" s="25"/>
      <c r="U587" s="25"/>
    </row>
    <row r="588">
      <c r="R588" s="25"/>
      <c r="S588" s="25"/>
      <c r="T588" s="25"/>
      <c r="U588" s="25"/>
    </row>
    <row r="589">
      <c r="R589" s="25"/>
      <c r="S589" s="25"/>
      <c r="T589" s="25"/>
      <c r="U589" s="25"/>
    </row>
    <row r="590">
      <c r="R590" s="25"/>
      <c r="S590" s="25"/>
      <c r="T590" s="25"/>
      <c r="U590" s="25"/>
    </row>
    <row r="591">
      <c r="R591" s="25"/>
      <c r="S591" s="25"/>
      <c r="T591" s="25"/>
      <c r="U591" s="25"/>
    </row>
    <row r="592">
      <c r="R592" s="25"/>
      <c r="S592" s="25"/>
      <c r="T592" s="25"/>
      <c r="U592" s="25"/>
    </row>
    <row r="593">
      <c r="R593" s="25"/>
      <c r="S593" s="25"/>
      <c r="T593" s="25"/>
      <c r="U593" s="25"/>
    </row>
    <row r="594">
      <c r="R594" s="25"/>
      <c r="S594" s="25"/>
      <c r="T594" s="25"/>
      <c r="U594" s="25"/>
    </row>
    <row r="595">
      <c r="R595" s="25"/>
      <c r="S595" s="25"/>
      <c r="T595" s="25"/>
      <c r="U595" s="25"/>
    </row>
    <row r="596">
      <c r="R596" s="25"/>
      <c r="S596" s="25"/>
      <c r="T596" s="25"/>
      <c r="U596" s="25"/>
    </row>
    <row r="597">
      <c r="R597" s="25"/>
      <c r="S597" s="25"/>
      <c r="T597" s="25"/>
      <c r="U597" s="25"/>
    </row>
    <row r="598">
      <c r="R598" s="25"/>
      <c r="S598" s="25"/>
      <c r="T598" s="25"/>
      <c r="U598" s="25"/>
    </row>
    <row r="599">
      <c r="R599" s="25"/>
      <c r="S599" s="25"/>
      <c r="T599" s="25"/>
      <c r="U599" s="25"/>
    </row>
    <row r="600">
      <c r="R600" s="25"/>
      <c r="S600" s="25"/>
      <c r="T600" s="25"/>
      <c r="U600" s="25"/>
    </row>
    <row r="601">
      <c r="R601" s="25"/>
      <c r="S601" s="25"/>
      <c r="T601" s="25"/>
      <c r="U601" s="25"/>
    </row>
    <row r="602">
      <c r="R602" s="25"/>
      <c r="S602" s="25"/>
      <c r="T602" s="25"/>
      <c r="U602" s="25"/>
    </row>
    <row r="603">
      <c r="R603" s="25"/>
      <c r="S603" s="25"/>
      <c r="T603" s="25"/>
      <c r="U603" s="25"/>
    </row>
    <row r="604">
      <c r="R604" s="25"/>
      <c r="S604" s="25"/>
      <c r="T604" s="25"/>
      <c r="U604" s="25"/>
    </row>
    <row r="605">
      <c r="R605" s="25"/>
      <c r="S605" s="25"/>
      <c r="T605" s="25"/>
      <c r="U605" s="25"/>
    </row>
    <row r="606">
      <c r="R606" s="25"/>
      <c r="S606" s="25"/>
      <c r="T606" s="25"/>
      <c r="U606" s="25"/>
    </row>
    <row r="607">
      <c r="R607" s="25"/>
      <c r="S607" s="25"/>
      <c r="T607" s="25"/>
      <c r="U607" s="25"/>
    </row>
    <row r="608">
      <c r="R608" s="25"/>
      <c r="S608" s="25"/>
      <c r="T608" s="25"/>
      <c r="U608" s="25"/>
    </row>
    <row r="609">
      <c r="R609" s="25"/>
      <c r="S609" s="25"/>
      <c r="T609" s="25"/>
      <c r="U609" s="25"/>
    </row>
    <row r="610">
      <c r="R610" s="25"/>
      <c r="S610" s="25"/>
      <c r="T610" s="25"/>
      <c r="U610" s="25"/>
    </row>
    <row r="611">
      <c r="R611" s="25"/>
      <c r="S611" s="25"/>
      <c r="T611" s="25"/>
      <c r="U611" s="25"/>
    </row>
    <row r="612">
      <c r="R612" s="25"/>
      <c r="S612" s="25"/>
      <c r="T612" s="25"/>
      <c r="U612" s="25"/>
    </row>
    <row r="613">
      <c r="R613" s="25"/>
      <c r="S613" s="25"/>
      <c r="T613" s="25"/>
      <c r="U613" s="25"/>
    </row>
    <row r="614">
      <c r="R614" s="25"/>
      <c r="S614" s="25"/>
      <c r="T614" s="25"/>
      <c r="U614" s="25"/>
    </row>
    <row r="615">
      <c r="R615" s="25"/>
      <c r="S615" s="25"/>
      <c r="T615" s="25"/>
      <c r="U615" s="25"/>
    </row>
    <row r="616">
      <c r="R616" s="25"/>
      <c r="S616" s="25"/>
      <c r="T616" s="25"/>
      <c r="U616" s="25"/>
    </row>
    <row r="617">
      <c r="R617" s="25"/>
      <c r="S617" s="25"/>
      <c r="T617" s="25"/>
      <c r="U617" s="25"/>
    </row>
    <row r="618">
      <c r="R618" s="25"/>
      <c r="S618" s="25"/>
      <c r="T618" s="25"/>
      <c r="U618" s="25"/>
    </row>
    <row r="619">
      <c r="R619" s="25"/>
      <c r="S619" s="25"/>
      <c r="T619" s="25"/>
      <c r="U619" s="25"/>
    </row>
    <row r="620">
      <c r="R620" s="25"/>
      <c r="S620" s="25"/>
      <c r="T620" s="25"/>
      <c r="U620" s="25"/>
    </row>
    <row r="621">
      <c r="R621" s="25"/>
      <c r="S621" s="25"/>
      <c r="T621" s="25"/>
      <c r="U621" s="25"/>
    </row>
    <row r="622">
      <c r="R622" s="25"/>
      <c r="S622" s="25"/>
      <c r="T622" s="25"/>
      <c r="U622" s="25"/>
    </row>
    <row r="623">
      <c r="R623" s="25"/>
      <c r="S623" s="25"/>
      <c r="T623" s="25"/>
      <c r="U623" s="25"/>
    </row>
    <row r="624">
      <c r="R624" s="25"/>
      <c r="S624" s="25"/>
      <c r="T624" s="25"/>
      <c r="U624" s="25"/>
    </row>
    <row r="625">
      <c r="R625" s="25"/>
      <c r="S625" s="25"/>
      <c r="T625" s="25"/>
      <c r="U625" s="25"/>
    </row>
    <row r="626">
      <c r="R626" s="25"/>
      <c r="S626" s="25"/>
      <c r="T626" s="25"/>
      <c r="U626" s="25"/>
    </row>
    <row r="627">
      <c r="R627" s="25"/>
      <c r="S627" s="25"/>
      <c r="T627" s="25"/>
      <c r="U627" s="25"/>
    </row>
    <row r="628">
      <c r="R628" s="25"/>
      <c r="S628" s="25"/>
      <c r="T628" s="25"/>
      <c r="U628" s="25"/>
    </row>
    <row r="629">
      <c r="R629" s="25"/>
      <c r="S629" s="25"/>
      <c r="T629" s="25"/>
      <c r="U629" s="25"/>
    </row>
    <row r="630">
      <c r="R630" s="25"/>
      <c r="S630" s="25"/>
      <c r="T630" s="25"/>
      <c r="U630" s="25"/>
    </row>
    <row r="631">
      <c r="R631" s="25"/>
      <c r="S631" s="25"/>
      <c r="T631" s="25"/>
      <c r="U631" s="25"/>
    </row>
    <row r="632">
      <c r="R632" s="25"/>
      <c r="S632" s="25"/>
      <c r="T632" s="25"/>
      <c r="U632" s="25"/>
    </row>
    <row r="633">
      <c r="R633" s="25"/>
      <c r="S633" s="25"/>
      <c r="T633" s="25"/>
      <c r="U633" s="25"/>
    </row>
    <row r="634">
      <c r="R634" s="25"/>
      <c r="S634" s="25"/>
      <c r="T634" s="25"/>
      <c r="U634" s="25"/>
    </row>
    <row r="635">
      <c r="R635" s="25"/>
      <c r="S635" s="25"/>
      <c r="T635" s="25"/>
      <c r="U635" s="25"/>
    </row>
    <row r="636">
      <c r="R636" s="25"/>
      <c r="S636" s="25"/>
      <c r="T636" s="25"/>
      <c r="U636" s="25"/>
    </row>
    <row r="637">
      <c r="R637" s="25"/>
      <c r="S637" s="25"/>
      <c r="T637" s="25"/>
      <c r="U637" s="25"/>
    </row>
    <row r="638">
      <c r="R638" s="25"/>
      <c r="S638" s="25"/>
      <c r="T638" s="25"/>
      <c r="U638" s="25"/>
    </row>
    <row r="639">
      <c r="R639" s="25"/>
      <c r="S639" s="25"/>
      <c r="T639" s="25"/>
      <c r="U639" s="25"/>
    </row>
    <row r="640">
      <c r="R640" s="25"/>
      <c r="S640" s="25"/>
      <c r="T640" s="25"/>
      <c r="U640" s="25"/>
    </row>
    <row r="641">
      <c r="R641" s="25"/>
      <c r="S641" s="25"/>
      <c r="T641" s="25"/>
      <c r="U641" s="25"/>
    </row>
    <row r="642">
      <c r="R642" s="25"/>
      <c r="S642" s="25"/>
      <c r="T642" s="25"/>
      <c r="U642" s="25"/>
    </row>
    <row r="643">
      <c r="R643" s="25"/>
      <c r="S643" s="25"/>
      <c r="T643" s="25"/>
      <c r="U643" s="25"/>
    </row>
    <row r="644">
      <c r="R644" s="25"/>
      <c r="S644" s="25"/>
      <c r="T644" s="25"/>
      <c r="U644" s="25"/>
    </row>
    <row r="645">
      <c r="R645" s="25"/>
      <c r="S645" s="25"/>
      <c r="T645" s="25"/>
      <c r="U645" s="25"/>
    </row>
    <row r="646">
      <c r="R646" s="25"/>
      <c r="S646" s="25"/>
      <c r="T646" s="25"/>
      <c r="U646" s="25"/>
    </row>
    <row r="647">
      <c r="R647" s="25"/>
      <c r="S647" s="25"/>
      <c r="T647" s="25"/>
      <c r="U647" s="25"/>
    </row>
    <row r="648">
      <c r="R648" s="25"/>
      <c r="S648" s="25"/>
      <c r="T648" s="25"/>
      <c r="U648" s="25"/>
    </row>
    <row r="649">
      <c r="R649" s="25"/>
      <c r="S649" s="25"/>
      <c r="T649" s="25"/>
      <c r="U649" s="25"/>
    </row>
    <row r="650">
      <c r="R650" s="25"/>
      <c r="S650" s="25"/>
      <c r="T650" s="25"/>
      <c r="U650" s="25"/>
    </row>
    <row r="651">
      <c r="R651" s="25"/>
      <c r="S651" s="25"/>
      <c r="T651" s="25"/>
      <c r="U651" s="25"/>
    </row>
    <row r="652">
      <c r="R652" s="25"/>
      <c r="S652" s="25"/>
      <c r="T652" s="25"/>
      <c r="U652" s="25"/>
    </row>
    <row r="653">
      <c r="R653" s="25"/>
      <c r="S653" s="25"/>
      <c r="T653" s="25"/>
      <c r="U653" s="25"/>
    </row>
    <row r="654">
      <c r="R654" s="25"/>
      <c r="S654" s="25"/>
      <c r="T654" s="25"/>
      <c r="U654" s="25"/>
    </row>
    <row r="655">
      <c r="R655" s="25"/>
      <c r="S655" s="25"/>
      <c r="T655" s="25"/>
      <c r="U655" s="25"/>
    </row>
    <row r="656">
      <c r="R656" s="25"/>
      <c r="S656" s="25"/>
      <c r="T656" s="25"/>
      <c r="U656" s="25"/>
    </row>
    <row r="657">
      <c r="R657" s="25"/>
      <c r="S657" s="25"/>
      <c r="T657" s="25"/>
      <c r="U657" s="25"/>
    </row>
    <row r="658">
      <c r="R658" s="25"/>
      <c r="S658" s="25"/>
      <c r="T658" s="25"/>
      <c r="U658" s="25"/>
    </row>
    <row r="659">
      <c r="R659" s="25"/>
      <c r="S659" s="25"/>
      <c r="T659" s="25"/>
      <c r="U659" s="25"/>
    </row>
    <row r="660">
      <c r="R660" s="25"/>
      <c r="S660" s="25"/>
      <c r="T660" s="25"/>
      <c r="U660" s="25"/>
    </row>
    <row r="661">
      <c r="R661" s="25"/>
      <c r="S661" s="25"/>
      <c r="T661" s="25"/>
      <c r="U661" s="25"/>
    </row>
    <row r="662">
      <c r="R662" s="25"/>
      <c r="S662" s="25"/>
      <c r="T662" s="25"/>
      <c r="U662" s="25"/>
    </row>
    <row r="663">
      <c r="R663" s="25"/>
      <c r="S663" s="25"/>
      <c r="T663" s="25"/>
      <c r="U663" s="25"/>
    </row>
    <row r="664">
      <c r="R664" s="25"/>
      <c r="S664" s="25"/>
      <c r="T664" s="25"/>
      <c r="U664" s="25"/>
    </row>
    <row r="665">
      <c r="R665" s="25"/>
      <c r="S665" s="25"/>
      <c r="T665" s="25"/>
      <c r="U665" s="25"/>
    </row>
    <row r="666">
      <c r="R666" s="25"/>
      <c r="S666" s="25"/>
      <c r="T666" s="25"/>
      <c r="U666" s="25"/>
    </row>
    <row r="667">
      <c r="R667" s="25"/>
      <c r="S667" s="25"/>
      <c r="T667" s="25"/>
      <c r="U667" s="25"/>
    </row>
    <row r="668">
      <c r="R668" s="25"/>
      <c r="S668" s="25"/>
      <c r="T668" s="25"/>
      <c r="U668" s="25"/>
    </row>
    <row r="669">
      <c r="R669" s="25"/>
      <c r="S669" s="25"/>
      <c r="T669" s="25"/>
      <c r="U669" s="25"/>
    </row>
    <row r="670">
      <c r="R670" s="25"/>
      <c r="S670" s="25"/>
      <c r="T670" s="25"/>
      <c r="U670" s="25"/>
    </row>
    <row r="671">
      <c r="R671" s="25"/>
      <c r="S671" s="25"/>
      <c r="T671" s="25"/>
      <c r="U671" s="25"/>
    </row>
    <row r="672">
      <c r="R672" s="25"/>
      <c r="S672" s="25"/>
      <c r="T672" s="25"/>
      <c r="U672" s="25"/>
    </row>
    <row r="673">
      <c r="R673" s="25"/>
      <c r="S673" s="25"/>
      <c r="T673" s="25"/>
      <c r="U673" s="25"/>
    </row>
    <row r="674">
      <c r="R674" s="25"/>
      <c r="S674" s="25"/>
      <c r="T674" s="25"/>
      <c r="U674" s="25"/>
    </row>
    <row r="675">
      <c r="R675" s="25"/>
      <c r="S675" s="25"/>
      <c r="T675" s="25"/>
      <c r="U675" s="25"/>
    </row>
    <row r="676">
      <c r="R676" s="25"/>
      <c r="S676" s="25"/>
      <c r="T676" s="25"/>
      <c r="U676" s="25"/>
    </row>
    <row r="677">
      <c r="R677" s="25"/>
      <c r="S677" s="25"/>
      <c r="T677" s="25"/>
      <c r="U677" s="25"/>
    </row>
    <row r="678">
      <c r="R678" s="25"/>
      <c r="S678" s="25"/>
      <c r="T678" s="25"/>
      <c r="U678" s="25"/>
    </row>
    <row r="679">
      <c r="R679" s="25"/>
      <c r="S679" s="25"/>
      <c r="T679" s="25"/>
      <c r="U679" s="25"/>
    </row>
    <row r="680">
      <c r="R680" s="25"/>
      <c r="S680" s="25"/>
      <c r="T680" s="25"/>
      <c r="U680" s="25"/>
    </row>
    <row r="681">
      <c r="R681" s="25"/>
      <c r="S681" s="25"/>
      <c r="T681" s="25"/>
      <c r="U681" s="25"/>
    </row>
    <row r="682">
      <c r="R682" s="25"/>
      <c r="S682" s="25"/>
      <c r="T682" s="25"/>
      <c r="U682" s="25"/>
    </row>
    <row r="683">
      <c r="R683" s="25"/>
      <c r="S683" s="25"/>
      <c r="T683" s="25"/>
      <c r="U683" s="25"/>
    </row>
    <row r="684">
      <c r="R684" s="25"/>
      <c r="S684" s="25"/>
      <c r="T684" s="25"/>
      <c r="U684" s="25"/>
    </row>
    <row r="685">
      <c r="R685" s="25"/>
      <c r="S685" s="25"/>
      <c r="T685" s="25"/>
      <c r="U685" s="25"/>
    </row>
    <row r="686">
      <c r="R686" s="25"/>
      <c r="S686" s="25"/>
      <c r="T686" s="25"/>
      <c r="U686" s="25"/>
    </row>
    <row r="687">
      <c r="R687" s="25"/>
      <c r="S687" s="25"/>
      <c r="T687" s="25"/>
      <c r="U687" s="25"/>
    </row>
    <row r="688">
      <c r="R688" s="25"/>
      <c r="S688" s="25"/>
      <c r="T688" s="25"/>
      <c r="U688" s="25"/>
    </row>
    <row r="689">
      <c r="R689" s="25"/>
      <c r="S689" s="25"/>
      <c r="T689" s="25"/>
      <c r="U689" s="25"/>
    </row>
    <row r="690">
      <c r="R690" s="25"/>
      <c r="S690" s="25"/>
      <c r="T690" s="25"/>
      <c r="U690" s="25"/>
    </row>
    <row r="691">
      <c r="R691" s="25"/>
      <c r="S691" s="25"/>
      <c r="T691" s="25"/>
      <c r="U691" s="25"/>
    </row>
    <row r="692">
      <c r="R692" s="25"/>
      <c r="S692" s="25"/>
      <c r="T692" s="25"/>
      <c r="U692" s="25"/>
    </row>
    <row r="693">
      <c r="R693" s="25"/>
      <c r="S693" s="25"/>
      <c r="T693" s="25"/>
      <c r="U693" s="25"/>
    </row>
    <row r="694">
      <c r="R694" s="25"/>
      <c r="S694" s="25"/>
      <c r="T694" s="25"/>
      <c r="U694" s="25"/>
    </row>
    <row r="695">
      <c r="R695" s="25"/>
      <c r="S695" s="25"/>
      <c r="T695" s="25"/>
      <c r="U695" s="25"/>
    </row>
    <row r="696">
      <c r="R696" s="25"/>
      <c r="S696" s="25"/>
      <c r="T696" s="25"/>
      <c r="U696" s="25"/>
    </row>
    <row r="697">
      <c r="R697" s="25"/>
      <c r="S697" s="25"/>
      <c r="T697" s="25"/>
      <c r="U697" s="25"/>
    </row>
    <row r="698">
      <c r="R698" s="25"/>
      <c r="S698" s="25"/>
      <c r="T698" s="25"/>
      <c r="U698" s="25"/>
    </row>
    <row r="699">
      <c r="R699" s="25"/>
      <c r="S699" s="25"/>
      <c r="T699" s="25"/>
      <c r="U699" s="25"/>
    </row>
    <row r="700">
      <c r="R700" s="25"/>
      <c r="S700" s="25"/>
      <c r="T700" s="25"/>
      <c r="U700" s="25"/>
    </row>
    <row r="701">
      <c r="R701" s="25"/>
      <c r="S701" s="25"/>
      <c r="T701" s="25"/>
      <c r="U701" s="25"/>
    </row>
    <row r="702">
      <c r="R702" s="25"/>
      <c r="S702" s="25"/>
      <c r="T702" s="25"/>
      <c r="U702" s="25"/>
    </row>
    <row r="703">
      <c r="R703" s="25"/>
      <c r="S703" s="25"/>
      <c r="T703" s="25"/>
      <c r="U703" s="25"/>
    </row>
    <row r="704">
      <c r="R704" s="25"/>
      <c r="S704" s="25"/>
      <c r="T704" s="25"/>
      <c r="U704" s="25"/>
    </row>
    <row r="705">
      <c r="R705" s="25"/>
      <c r="S705" s="25"/>
      <c r="T705" s="25"/>
      <c r="U705" s="25"/>
    </row>
    <row r="706">
      <c r="R706" s="25"/>
      <c r="S706" s="25"/>
      <c r="T706" s="25"/>
      <c r="U706" s="25"/>
    </row>
    <row r="707">
      <c r="R707" s="25"/>
      <c r="S707" s="25"/>
      <c r="T707" s="25"/>
      <c r="U707" s="25"/>
    </row>
    <row r="708">
      <c r="R708" s="25"/>
      <c r="S708" s="25"/>
      <c r="T708" s="25"/>
      <c r="U708" s="25"/>
    </row>
    <row r="709">
      <c r="R709" s="25"/>
      <c r="S709" s="25"/>
      <c r="T709" s="25"/>
      <c r="U709" s="25"/>
    </row>
    <row r="710">
      <c r="R710" s="25"/>
      <c r="S710" s="25"/>
      <c r="T710" s="25"/>
      <c r="U710" s="25"/>
    </row>
    <row r="711">
      <c r="R711" s="25"/>
      <c r="S711" s="25"/>
      <c r="T711" s="25"/>
      <c r="U711" s="25"/>
    </row>
    <row r="712">
      <c r="R712" s="25"/>
      <c r="S712" s="25"/>
      <c r="T712" s="25"/>
      <c r="U712" s="25"/>
    </row>
    <row r="713">
      <c r="R713" s="25"/>
      <c r="S713" s="25"/>
      <c r="T713" s="25"/>
      <c r="U713" s="25"/>
    </row>
    <row r="714">
      <c r="R714" s="25"/>
      <c r="S714" s="25"/>
      <c r="T714" s="25"/>
      <c r="U714" s="25"/>
    </row>
    <row r="715">
      <c r="R715" s="25"/>
      <c r="S715" s="25"/>
      <c r="T715" s="25"/>
      <c r="U715" s="25"/>
    </row>
    <row r="716">
      <c r="R716" s="25"/>
      <c r="S716" s="25"/>
      <c r="T716" s="25"/>
      <c r="U716" s="25"/>
    </row>
    <row r="717">
      <c r="R717" s="25"/>
      <c r="S717" s="25"/>
      <c r="T717" s="25"/>
      <c r="U717" s="25"/>
    </row>
    <row r="718">
      <c r="R718" s="25"/>
      <c r="S718" s="25"/>
      <c r="T718" s="25"/>
      <c r="U718" s="25"/>
    </row>
    <row r="719">
      <c r="R719" s="25"/>
      <c r="S719" s="25"/>
      <c r="T719" s="25"/>
      <c r="U719" s="25"/>
    </row>
    <row r="720">
      <c r="R720" s="25"/>
      <c r="S720" s="25"/>
      <c r="T720" s="25"/>
      <c r="U720" s="25"/>
    </row>
    <row r="721">
      <c r="R721" s="25"/>
      <c r="S721" s="25"/>
      <c r="T721" s="25"/>
      <c r="U721" s="25"/>
    </row>
    <row r="722">
      <c r="R722" s="25"/>
      <c r="S722" s="25"/>
      <c r="T722" s="25"/>
      <c r="U722" s="25"/>
    </row>
    <row r="723">
      <c r="R723" s="25"/>
      <c r="S723" s="25"/>
      <c r="T723" s="25"/>
      <c r="U723" s="25"/>
    </row>
    <row r="724">
      <c r="R724" s="25"/>
      <c r="S724" s="25"/>
      <c r="T724" s="25"/>
      <c r="U724" s="25"/>
    </row>
    <row r="725">
      <c r="R725" s="25"/>
      <c r="S725" s="25"/>
      <c r="T725" s="25"/>
      <c r="U725" s="25"/>
    </row>
    <row r="726">
      <c r="R726" s="25"/>
      <c r="S726" s="25"/>
      <c r="T726" s="25"/>
      <c r="U726" s="25"/>
    </row>
    <row r="727">
      <c r="R727" s="25"/>
      <c r="S727" s="25"/>
      <c r="T727" s="25"/>
      <c r="U727" s="25"/>
    </row>
    <row r="728">
      <c r="R728" s="25"/>
      <c r="S728" s="25"/>
      <c r="T728" s="25"/>
      <c r="U728" s="25"/>
    </row>
    <row r="729">
      <c r="R729" s="25"/>
      <c r="S729" s="25"/>
      <c r="T729" s="25"/>
      <c r="U729" s="25"/>
    </row>
    <row r="730">
      <c r="R730" s="25"/>
      <c r="S730" s="25"/>
      <c r="T730" s="25"/>
      <c r="U730" s="25"/>
    </row>
    <row r="731">
      <c r="R731" s="25"/>
      <c r="S731" s="25"/>
      <c r="T731" s="25"/>
      <c r="U731" s="25"/>
    </row>
    <row r="732">
      <c r="R732" s="25"/>
      <c r="S732" s="25"/>
      <c r="T732" s="25"/>
      <c r="U732" s="25"/>
    </row>
    <row r="733">
      <c r="R733" s="25"/>
      <c r="S733" s="25"/>
      <c r="T733" s="25"/>
      <c r="U733" s="25"/>
    </row>
    <row r="734">
      <c r="R734" s="25"/>
      <c r="S734" s="25"/>
      <c r="T734" s="25"/>
      <c r="U734" s="25"/>
    </row>
    <row r="735">
      <c r="R735" s="25"/>
      <c r="S735" s="25"/>
      <c r="T735" s="25"/>
      <c r="U735" s="25"/>
    </row>
    <row r="736">
      <c r="R736" s="25"/>
      <c r="S736" s="25"/>
      <c r="T736" s="25"/>
      <c r="U736" s="25"/>
    </row>
    <row r="737">
      <c r="R737" s="25"/>
      <c r="S737" s="25"/>
      <c r="T737" s="25"/>
      <c r="U737" s="25"/>
    </row>
    <row r="738">
      <c r="R738" s="25"/>
      <c r="S738" s="25"/>
      <c r="T738" s="25"/>
      <c r="U738" s="25"/>
    </row>
    <row r="739">
      <c r="R739" s="25"/>
      <c r="S739" s="25"/>
      <c r="T739" s="25"/>
      <c r="U739" s="25"/>
    </row>
    <row r="740">
      <c r="R740" s="25"/>
      <c r="S740" s="25"/>
      <c r="T740" s="25"/>
      <c r="U740" s="25"/>
    </row>
    <row r="741">
      <c r="R741" s="25"/>
      <c r="S741" s="25"/>
      <c r="T741" s="25"/>
      <c r="U741" s="25"/>
    </row>
    <row r="742">
      <c r="R742" s="25"/>
      <c r="S742" s="25"/>
      <c r="T742" s="25"/>
      <c r="U742" s="25"/>
    </row>
    <row r="743">
      <c r="R743" s="25"/>
      <c r="S743" s="25"/>
      <c r="T743" s="25"/>
      <c r="U743" s="25"/>
    </row>
    <row r="744">
      <c r="R744" s="25"/>
      <c r="S744" s="25"/>
      <c r="T744" s="25"/>
      <c r="U744" s="25"/>
    </row>
    <row r="745">
      <c r="R745" s="25"/>
      <c r="S745" s="25"/>
      <c r="T745" s="25"/>
      <c r="U745" s="25"/>
    </row>
    <row r="746">
      <c r="R746" s="25"/>
      <c r="S746" s="25"/>
      <c r="T746" s="25"/>
      <c r="U746" s="25"/>
    </row>
    <row r="747">
      <c r="R747" s="25"/>
      <c r="S747" s="25"/>
      <c r="T747" s="25"/>
      <c r="U747" s="25"/>
    </row>
    <row r="748">
      <c r="R748" s="25"/>
      <c r="S748" s="25"/>
      <c r="T748" s="25"/>
      <c r="U748" s="25"/>
    </row>
    <row r="749">
      <c r="R749" s="25"/>
      <c r="S749" s="25"/>
      <c r="T749" s="25"/>
      <c r="U749" s="25"/>
    </row>
    <row r="750">
      <c r="R750" s="25"/>
      <c r="S750" s="25"/>
      <c r="T750" s="25"/>
      <c r="U750" s="25"/>
    </row>
    <row r="751">
      <c r="R751" s="25"/>
      <c r="S751" s="25"/>
      <c r="T751" s="25"/>
      <c r="U751" s="25"/>
    </row>
    <row r="752">
      <c r="R752" s="25"/>
      <c r="S752" s="25"/>
      <c r="T752" s="25"/>
      <c r="U752" s="25"/>
    </row>
    <row r="753">
      <c r="R753" s="25"/>
      <c r="S753" s="25"/>
      <c r="T753" s="25"/>
      <c r="U753" s="25"/>
    </row>
    <row r="754">
      <c r="R754" s="25"/>
      <c r="S754" s="25"/>
      <c r="T754" s="25"/>
      <c r="U754" s="25"/>
    </row>
    <row r="755">
      <c r="R755" s="25"/>
      <c r="S755" s="25"/>
      <c r="T755" s="25"/>
      <c r="U755" s="25"/>
    </row>
    <row r="756">
      <c r="R756" s="25"/>
      <c r="S756" s="25"/>
      <c r="T756" s="25"/>
      <c r="U756" s="25"/>
    </row>
    <row r="757">
      <c r="R757" s="25"/>
      <c r="S757" s="25"/>
      <c r="T757" s="25"/>
      <c r="U757" s="25"/>
    </row>
    <row r="758">
      <c r="R758" s="25"/>
      <c r="S758" s="25"/>
      <c r="T758" s="25"/>
      <c r="U758" s="25"/>
    </row>
    <row r="759">
      <c r="R759" s="25"/>
      <c r="S759" s="25"/>
      <c r="T759" s="25"/>
      <c r="U759" s="25"/>
    </row>
    <row r="760">
      <c r="R760" s="25"/>
      <c r="S760" s="25"/>
      <c r="T760" s="25"/>
      <c r="U760" s="25"/>
    </row>
    <row r="761">
      <c r="R761" s="25"/>
      <c r="S761" s="25"/>
      <c r="T761" s="25"/>
      <c r="U761" s="25"/>
    </row>
    <row r="762">
      <c r="R762" s="25"/>
      <c r="S762" s="25"/>
      <c r="T762" s="25"/>
      <c r="U762" s="25"/>
    </row>
    <row r="763">
      <c r="R763" s="25"/>
      <c r="S763" s="25"/>
      <c r="T763" s="25"/>
      <c r="U763" s="25"/>
    </row>
    <row r="764">
      <c r="R764" s="25"/>
      <c r="S764" s="25"/>
      <c r="T764" s="25"/>
      <c r="U764" s="25"/>
    </row>
    <row r="765">
      <c r="R765" s="25"/>
      <c r="S765" s="25"/>
      <c r="T765" s="25"/>
      <c r="U765" s="25"/>
    </row>
    <row r="766">
      <c r="R766" s="25"/>
      <c r="S766" s="25"/>
      <c r="T766" s="25"/>
      <c r="U766" s="25"/>
    </row>
    <row r="767">
      <c r="R767" s="25"/>
      <c r="S767" s="25"/>
      <c r="T767" s="25"/>
      <c r="U767" s="25"/>
    </row>
    <row r="768">
      <c r="R768" s="25"/>
      <c r="S768" s="25"/>
      <c r="T768" s="25"/>
      <c r="U768" s="25"/>
    </row>
    <row r="769">
      <c r="R769" s="25"/>
      <c r="S769" s="25"/>
      <c r="T769" s="25"/>
      <c r="U769" s="25"/>
    </row>
    <row r="770">
      <c r="R770" s="25"/>
      <c r="S770" s="25"/>
      <c r="T770" s="25"/>
      <c r="U770" s="25"/>
    </row>
    <row r="771">
      <c r="R771" s="25"/>
      <c r="S771" s="25"/>
      <c r="T771" s="25"/>
      <c r="U771" s="25"/>
    </row>
    <row r="772">
      <c r="R772" s="25"/>
      <c r="S772" s="25"/>
      <c r="T772" s="25"/>
      <c r="U772" s="25"/>
    </row>
    <row r="773">
      <c r="R773" s="25"/>
      <c r="S773" s="25"/>
      <c r="T773" s="25"/>
      <c r="U773" s="25"/>
    </row>
    <row r="774">
      <c r="R774" s="25"/>
      <c r="S774" s="25"/>
      <c r="T774" s="25"/>
      <c r="U774" s="25"/>
    </row>
    <row r="775">
      <c r="R775" s="25"/>
      <c r="S775" s="25"/>
      <c r="T775" s="25"/>
      <c r="U775" s="25"/>
    </row>
    <row r="776">
      <c r="R776" s="25"/>
      <c r="S776" s="25"/>
      <c r="T776" s="25"/>
      <c r="U776" s="25"/>
    </row>
    <row r="777">
      <c r="R777" s="25"/>
      <c r="S777" s="25"/>
      <c r="T777" s="25"/>
      <c r="U777" s="25"/>
    </row>
    <row r="778">
      <c r="R778" s="25"/>
      <c r="S778" s="25"/>
      <c r="T778" s="25"/>
      <c r="U778" s="25"/>
    </row>
    <row r="779">
      <c r="R779" s="25"/>
      <c r="S779" s="25"/>
      <c r="T779" s="25"/>
      <c r="U779" s="25"/>
    </row>
    <row r="780">
      <c r="R780" s="25"/>
      <c r="S780" s="25"/>
      <c r="T780" s="25"/>
      <c r="U780" s="25"/>
    </row>
    <row r="781">
      <c r="R781" s="25"/>
      <c r="S781" s="25"/>
      <c r="T781" s="25"/>
      <c r="U781" s="25"/>
    </row>
    <row r="782">
      <c r="R782" s="25"/>
      <c r="S782" s="25"/>
      <c r="T782" s="25"/>
      <c r="U782" s="25"/>
    </row>
    <row r="783">
      <c r="R783" s="25"/>
      <c r="S783" s="25"/>
      <c r="T783" s="25"/>
      <c r="U783" s="25"/>
    </row>
    <row r="784">
      <c r="R784" s="25"/>
      <c r="S784" s="25"/>
      <c r="T784" s="25"/>
      <c r="U784" s="25"/>
    </row>
    <row r="785">
      <c r="R785" s="25"/>
      <c r="S785" s="25"/>
      <c r="T785" s="25"/>
      <c r="U785" s="25"/>
    </row>
    <row r="786">
      <c r="R786" s="25"/>
      <c r="S786" s="25"/>
      <c r="T786" s="25"/>
      <c r="U786" s="25"/>
    </row>
    <row r="787">
      <c r="R787" s="25"/>
      <c r="S787" s="25"/>
      <c r="T787" s="25"/>
      <c r="U787" s="25"/>
    </row>
    <row r="788">
      <c r="R788" s="25"/>
      <c r="S788" s="25"/>
      <c r="T788" s="25"/>
      <c r="U788" s="25"/>
    </row>
    <row r="789">
      <c r="R789" s="25"/>
      <c r="S789" s="25"/>
      <c r="T789" s="25"/>
      <c r="U789" s="25"/>
    </row>
    <row r="790">
      <c r="R790" s="25"/>
      <c r="S790" s="25"/>
      <c r="T790" s="25"/>
      <c r="U790" s="25"/>
    </row>
    <row r="791">
      <c r="R791" s="25"/>
      <c r="S791" s="25"/>
      <c r="T791" s="25"/>
      <c r="U791" s="25"/>
    </row>
    <row r="792">
      <c r="R792" s="25"/>
      <c r="S792" s="25"/>
      <c r="T792" s="25"/>
      <c r="U792" s="25"/>
    </row>
    <row r="793">
      <c r="R793" s="25"/>
      <c r="S793" s="25"/>
      <c r="T793" s="25"/>
      <c r="U793" s="25"/>
    </row>
    <row r="794">
      <c r="R794" s="25"/>
      <c r="S794" s="25"/>
      <c r="T794" s="25"/>
      <c r="U794" s="25"/>
    </row>
    <row r="795">
      <c r="R795" s="25"/>
      <c r="S795" s="25"/>
      <c r="T795" s="25"/>
      <c r="U795" s="25"/>
    </row>
    <row r="796">
      <c r="R796" s="25"/>
      <c r="S796" s="25"/>
      <c r="T796" s="25"/>
      <c r="U796" s="25"/>
    </row>
    <row r="797">
      <c r="R797" s="25"/>
      <c r="S797" s="25"/>
      <c r="T797" s="25"/>
      <c r="U797" s="25"/>
    </row>
    <row r="798">
      <c r="R798" s="25"/>
      <c r="S798" s="25"/>
      <c r="T798" s="25"/>
      <c r="U798" s="25"/>
    </row>
    <row r="799">
      <c r="R799" s="25"/>
      <c r="S799" s="25"/>
      <c r="T799" s="25"/>
      <c r="U799" s="25"/>
    </row>
    <row r="800">
      <c r="R800" s="25"/>
      <c r="S800" s="25"/>
      <c r="T800" s="25"/>
      <c r="U800" s="25"/>
    </row>
    <row r="801">
      <c r="R801" s="25"/>
      <c r="S801" s="25"/>
      <c r="T801" s="25"/>
      <c r="U801" s="25"/>
    </row>
    <row r="802">
      <c r="R802" s="25"/>
      <c r="S802" s="25"/>
      <c r="T802" s="25"/>
      <c r="U802" s="25"/>
    </row>
    <row r="803">
      <c r="R803" s="25"/>
      <c r="S803" s="25"/>
      <c r="T803" s="25"/>
      <c r="U803" s="25"/>
    </row>
    <row r="804">
      <c r="R804" s="25"/>
      <c r="S804" s="25"/>
      <c r="T804" s="25"/>
      <c r="U804" s="25"/>
    </row>
    <row r="805">
      <c r="R805" s="25"/>
      <c r="S805" s="25"/>
      <c r="T805" s="25"/>
      <c r="U805" s="25"/>
    </row>
    <row r="806">
      <c r="R806" s="25"/>
      <c r="S806" s="25"/>
      <c r="T806" s="25"/>
      <c r="U806" s="25"/>
    </row>
    <row r="807">
      <c r="R807" s="25"/>
      <c r="S807" s="25"/>
      <c r="T807" s="25"/>
      <c r="U807" s="25"/>
    </row>
    <row r="808">
      <c r="R808" s="25"/>
      <c r="S808" s="25"/>
      <c r="T808" s="25"/>
      <c r="U808" s="25"/>
    </row>
    <row r="809">
      <c r="R809" s="25"/>
      <c r="S809" s="25"/>
      <c r="T809" s="25"/>
      <c r="U809" s="25"/>
    </row>
    <row r="810">
      <c r="R810" s="25"/>
      <c r="S810" s="25"/>
      <c r="T810" s="25"/>
      <c r="U810" s="25"/>
    </row>
    <row r="811">
      <c r="R811" s="25"/>
      <c r="S811" s="25"/>
      <c r="T811" s="25"/>
      <c r="U811" s="25"/>
    </row>
    <row r="812">
      <c r="R812" s="25"/>
      <c r="S812" s="25"/>
      <c r="T812" s="25"/>
      <c r="U812" s="25"/>
    </row>
    <row r="813">
      <c r="R813" s="25"/>
      <c r="S813" s="25"/>
      <c r="T813" s="25"/>
      <c r="U813" s="25"/>
    </row>
    <row r="814">
      <c r="R814" s="25"/>
      <c r="S814" s="25"/>
      <c r="T814" s="25"/>
      <c r="U814" s="25"/>
    </row>
    <row r="815">
      <c r="R815" s="25"/>
      <c r="S815" s="25"/>
      <c r="T815" s="25"/>
      <c r="U815" s="25"/>
    </row>
    <row r="816">
      <c r="R816" s="25"/>
      <c r="S816" s="25"/>
      <c r="T816" s="25"/>
      <c r="U816" s="25"/>
    </row>
    <row r="817">
      <c r="R817" s="25"/>
      <c r="S817" s="25"/>
      <c r="T817" s="25"/>
      <c r="U817" s="25"/>
    </row>
    <row r="818">
      <c r="R818" s="25"/>
      <c r="S818" s="25"/>
      <c r="T818" s="25"/>
      <c r="U818" s="25"/>
    </row>
    <row r="819">
      <c r="R819" s="25"/>
      <c r="S819" s="25"/>
      <c r="T819" s="25"/>
      <c r="U819" s="25"/>
    </row>
    <row r="820">
      <c r="R820" s="25"/>
      <c r="S820" s="25"/>
      <c r="T820" s="25"/>
      <c r="U820" s="25"/>
    </row>
    <row r="821">
      <c r="R821" s="25"/>
      <c r="S821" s="25"/>
      <c r="T821" s="25"/>
      <c r="U821" s="25"/>
    </row>
    <row r="822">
      <c r="R822" s="25"/>
      <c r="S822" s="25"/>
      <c r="T822" s="25"/>
      <c r="U822" s="25"/>
    </row>
    <row r="823">
      <c r="R823" s="25"/>
      <c r="S823" s="25"/>
      <c r="T823" s="25"/>
      <c r="U823" s="25"/>
    </row>
    <row r="824">
      <c r="R824" s="25"/>
      <c r="S824" s="25"/>
      <c r="T824" s="25"/>
      <c r="U824" s="25"/>
    </row>
    <row r="825">
      <c r="R825" s="25"/>
      <c r="S825" s="25"/>
      <c r="T825" s="25"/>
      <c r="U825" s="25"/>
    </row>
    <row r="826">
      <c r="R826" s="25"/>
      <c r="S826" s="25"/>
      <c r="T826" s="25"/>
      <c r="U826" s="25"/>
    </row>
    <row r="827">
      <c r="R827" s="25"/>
      <c r="S827" s="25"/>
      <c r="T827" s="25"/>
      <c r="U827" s="25"/>
    </row>
    <row r="828">
      <c r="R828" s="25"/>
      <c r="S828" s="25"/>
      <c r="T828" s="25"/>
      <c r="U828" s="25"/>
    </row>
    <row r="829">
      <c r="R829" s="25"/>
      <c r="S829" s="25"/>
      <c r="T829" s="25"/>
      <c r="U829" s="25"/>
    </row>
    <row r="830">
      <c r="R830" s="25"/>
      <c r="S830" s="25"/>
      <c r="T830" s="25"/>
      <c r="U830" s="25"/>
    </row>
    <row r="831">
      <c r="R831" s="25"/>
      <c r="S831" s="25"/>
      <c r="T831" s="25"/>
      <c r="U831" s="25"/>
    </row>
    <row r="832">
      <c r="R832" s="25"/>
      <c r="S832" s="25"/>
      <c r="T832" s="25"/>
      <c r="U832" s="25"/>
    </row>
    <row r="833">
      <c r="R833" s="25"/>
      <c r="S833" s="25"/>
      <c r="T833" s="25"/>
      <c r="U833" s="25"/>
    </row>
    <row r="834">
      <c r="R834" s="25"/>
      <c r="S834" s="25"/>
      <c r="T834" s="25"/>
      <c r="U834" s="25"/>
    </row>
    <row r="835">
      <c r="R835" s="25"/>
      <c r="S835" s="25"/>
      <c r="T835" s="25"/>
      <c r="U835" s="25"/>
    </row>
    <row r="836">
      <c r="R836" s="25"/>
      <c r="S836" s="25"/>
      <c r="T836" s="25"/>
      <c r="U836" s="25"/>
    </row>
    <row r="837">
      <c r="R837" s="25"/>
      <c r="S837" s="25"/>
      <c r="T837" s="25"/>
      <c r="U837" s="25"/>
    </row>
    <row r="838">
      <c r="R838" s="25"/>
      <c r="S838" s="25"/>
      <c r="T838" s="25"/>
      <c r="U838" s="25"/>
    </row>
    <row r="839">
      <c r="R839" s="25"/>
      <c r="S839" s="25"/>
      <c r="T839" s="25"/>
      <c r="U839" s="25"/>
    </row>
    <row r="840">
      <c r="R840" s="25"/>
      <c r="S840" s="25"/>
      <c r="T840" s="25"/>
      <c r="U840" s="25"/>
    </row>
    <row r="841">
      <c r="R841" s="25"/>
      <c r="S841" s="25"/>
      <c r="T841" s="25"/>
      <c r="U841" s="25"/>
    </row>
    <row r="842">
      <c r="R842" s="25"/>
      <c r="S842" s="25"/>
      <c r="T842" s="25"/>
      <c r="U842" s="25"/>
    </row>
    <row r="843">
      <c r="R843" s="25"/>
      <c r="S843" s="25"/>
      <c r="T843" s="25"/>
      <c r="U843" s="25"/>
    </row>
    <row r="844">
      <c r="R844" s="25"/>
      <c r="S844" s="25"/>
      <c r="T844" s="25"/>
      <c r="U844" s="25"/>
    </row>
    <row r="845">
      <c r="R845" s="25"/>
      <c r="S845" s="25"/>
      <c r="T845" s="25"/>
      <c r="U845" s="25"/>
    </row>
    <row r="846">
      <c r="R846" s="25"/>
      <c r="S846" s="25"/>
      <c r="T846" s="25"/>
      <c r="U846" s="25"/>
    </row>
    <row r="847">
      <c r="R847" s="25"/>
      <c r="S847" s="25"/>
      <c r="T847" s="25"/>
      <c r="U847" s="25"/>
    </row>
    <row r="848">
      <c r="R848" s="25"/>
      <c r="S848" s="25"/>
      <c r="T848" s="25"/>
      <c r="U848" s="25"/>
    </row>
    <row r="849">
      <c r="R849" s="25"/>
      <c r="S849" s="25"/>
      <c r="T849" s="25"/>
      <c r="U849" s="25"/>
    </row>
    <row r="850">
      <c r="R850" s="25"/>
      <c r="S850" s="25"/>
      <c r="T850" s="25"/>
      <c r="U850" s="25"/>
    </row>
    <row r="851">
      <c r="R851" s="25"/>
      <c r="S851" s="25"/>
      <c r="T851" s="25"/>
      <c r="U851" s="25"/>
    </row>
    <row r="852">
      <c r="R852" s="25"/>
      <c r="S852" s="25"/>
      <c r="T852" s="25"/>
      <c r="U852" s="25"/>
    </row>
    <row r="853">
      <c r="R853" s="25"/>
      <c r="S853" s="25"/>
      <c r="T853" s="25"/>
      <c r="U853" s="25"/>
    </row>
    <row r="854">
      <c r="R854" s="25"/>
      <c r="S854" s="25"/>
      <c r="T854" s="25"/>
      <c r="U854" s="25"/>
    </row>
    <row r="855">
      <c r="R855" s="25"/>
      <c r="S855" s="25"/>
      <c r="T855" s="25"/>
      <c r="U855" s="25"/>
    </row>
    <row r="856">
      <c r="R856" s="25"/>
      <c r="S856" s="25"/>
      <c r="T856" s="25"/>
      <c r="U856" s="25"/>
    </row>
    <row r="857">
      <c r="R857" s="25"/>
      <c r="S857" s="25"/>
      <c r="T857" s="25"/>
      <c r="U857" s="25"/>
    </row>
    <row r="858">
      <c r="R858" s="25"/>
      <c r="S858" s="25"/>
      <c r="T858" s="25"/>
      <c r="U858" s="25"/>
    </row>
    <row r="859">
      <c r="R859" s="25"/>
      <c r="S859" s="25"/>
      <c r="T859" s="25"/>
      <c r="U859" s="25"/>
    </row>
    <row r="860">
      <c r="R860" s="25"/>
      <c r="S860" s="25"/>
      <c r="T860" s="25"/>
      <c r="U860" s="25"/>
    </row>
    <row r="861">
      <c r="R861" s="25"/>
      <c r="S861" s="25"/>
      <c r="T861" s="25"/>
      <c r="U861" s="25"/>
    </row>
    <row r="862">
      <c r="R862" s="25"/>
      <c r="S862" s="25"/>
      <c r="T862" s="25"/>
      <c r="U862" s="25"/>
    </row>
    <row r="863">
      <c r="R863" s="25"/>
      <c r="S863" s="25"/>
      <c r="T863" s="25"/>
      <c r="U863" s="25"/>
    </row>
    <row r="864">
      <c r="R864" s="25"/>
      <c r="S864" s="25"/>
      <c r="T864" s="25"/>
      <c r="U864" s="25"/>
    </row>
    <row r="865">
      <c r="R865" s="25"/>
      <c r="S865" s="25"/>
      <c r="T865" s="25"/>
      <c r="U865" s="25"/>
    </row>
    <row r="866">
      <c r="R866" s="25"/>
      <c r="S866" s="25"/>
      <c r="T866" s="25"/>
      <c r="U866" s="25"/>
    </row>
    <row r="867">
      <c r="R867" s="25"/>
      <c r="S867" s="25"/>
      <c r="T867" s="25"/>
      <c r="U867" s="25"/>
    </row>
    <row r="868">
      <c r="R868" s="25"/>
      <c r="S868" s="25"/>
      <c r="T868" s="25"/>
      <c r="U868" s="25"/>
    </row>
    <row r="869">
      <c r="R869" s="25"/>
      <c r="S869" s="25"/>
      <c r="T869" s="25"/>
      <c r="U869" s="25"/>
    </row>
    <row r="870">
      <c r="R870" s="25"/>
      <c r="S870" s="25"/>
      <c r="T870" s="25"/>
      <c r="U870" s="25"/>
    </row>
    <row r="871">
      <c r="R871" s="25"/>
      <c r="S871" s="25"/>
      <c r="T871" s="25"/>
      <c r="U871" s="25"/>
    </row>
    <row r="872">
      <c r="R872" s="25"/>
      <c r="S872" s="25"/>
      <c r="T872" s="25"/>
      <c r="U872" s="25"/>
    </row>
    <row r="873">
      <c r="R873" s="25"/>
      <c r="S873" s="25"/>
      <c r="T873" s="25"/>
      <c r="U873" s="25"/>
    </row>
    <row r="874">
      <c r="R874" s="25"/>
      <c r="S874" s="25"/>
      <c r="T874" s="25"/>
      <c r="U874" s="25"/>
    </row>
    <row r="875">
      <c r="R875" s="25"/>
      <c r="S875" s="25"/>
      <c r="T875" s="25"/>
      <c r="U875" s="25"/>
    </row>
    <row r="876">
      <c r="R876" s="25"/>
      <c r="S876" s="25"/>
      <c r="T876" s="25"/>
      <c r="U876" s="25"/>
    </row>
    <row r="877">
      <c r="R877" s="25"/>
      <c r="S877" s="25"/>
      <c r="T877" s="25"/>
      <c r="U877" s="25"/>
    </row>
    <row r="878">
      <c r="R878" s="25"/>
      <c r="S878" s="25"/>
      <c r="T878" s="25"/>
      <c r="U878" s="25"/>
    </row>
    <row r="879">
      <c r="R879" s="25"/>
      <c r="S879" s="25"/>
      <c r="T879" s="25"/>
      <c r="U879" s="25"/>
    </row>
    <row r="880">
      <c r="R880" s="25"/>
      <c r="S880" s="25"/>
      <c r="T880" s="25"/>
      <c r="U880" s="25"/>
    </row>
    <row r="881">
      <c r="R881" s="25"/>
      <c r="S881" s="25"/>
      <c r="T881" s="25"/>
      <c r="U881" s="25"/>
    </row>
    <row r="882">
      <c r="R882" s="25"/>
      <c r="S882" s="25"/>
      <c r="T882" s="25"/>
      <c r="U882" s="25"/>
    </row>
    <row r="883">
      <c r="R883" s="25"/>
      <c r="S883" s="25"/>
      <c r="T883" s="25"/>
      <c r="U883" s="25"/>
    </row>
    <row r="884">
      <c r="R884" s="25"/>
      <c r="S884" s="25"/>
      <c r="T884" s="25"/>
      <c r="U884" s="25"/>
    </row>
    <row r="885">
      <c r="R885" s="25"/>
      <c r="S885" s="25"/>
      <c r="T885" s="25"/>
      <c r="U885" s="25"/>
    </row>
    <row r="886">
      <c r="R886" s="25"/>
      <c r="S886" s="25"/>
      <c r="T886" s="25"/>
      <c r="U886" s="25"/>
    </row>
    <row r="887">
      <c r="R887" s="25"/>
      <c r="S887" s="25"/>
      <c r="T887" s="25"/>
      <c r="U887" s="25"/>
    </row>
    <row r="888">
      <c r="R888" s="25"/>
      <c r="S888" s="25"/>
      <c r="T888" s="25"/>
      <c r="U888" s="25"/>
    </row>
    <row r="889">
      <c r="R889" s="25"/>
      <c r="S889" s="25"/>
      <c r="T889" s="25"/>
      <c r="U889" s="25"/>
    </row>
    <row r="890">
      <c r="R890" s="25"/>
      <c r="S890" s="25"/>
      <c r="T890" s="25"/>
      <c r="U890" s="25"/>
    </row>
    <row r="891">
      <c r="R891" s="25"/>
      <c r="S891" s="25"/>
      <c r="T891" s="25"/>
      <c r="U891" s="25"/>
    </row>
    <row r="892">
      <c r="R892" s="25"/>
      <c r="S892" s="25"/>
      <c r="T892" s="25"/>
      <c r="U892" s="25"/>
    </row>
    <row r="893">
      <c r="R893" s="25"/>
      <c r="S893" s="25"/>
      <c r="T893" s="25"/>
      <c r="U893" s="25"/>
    </row>
    <row r="894">
      <c r="R894" s="25"/>
      <c r="S894" s="25"/>
      <c r="T894" s="25"/>
      <c r="U894" s="25"/>
    </row>
    <row r="895">
      <c r="R895" s="25"/>
      <c r="S895" s="25"/>
      <c r="T895" s="25"/>
      <c r="U895" s="25"/>
    </row>
    <row r="896">
      <c r="R896" s="25"/>
      <c r="S896" s="25"/>
      <c r="T896" s="25"/>
      <c r="U896" s="25"/>
    </row>
    <row r="897">
      <c r="R897" s="25"/>
      <c r="S897" s="25"/>
      <c r="T897" s="25"/>
      <c r="U897" s="25"/>
    </row>
    <row r="898">
      <c r="R898" s="25"/>
      <c r="S898" s="25"/>
      <c r="T898" s="25"/>
      <c r="U898" s="25"/>
    </row>
    <row r="899">
      <c r="R899" s="25"/>
      <c r="S899" s="25"/>
      <c r="T899" s="25"/>
      <c r="U899" s="25"/>
    </row>
    <row r="900">
      <c r="R900" s="25"/>
      <c r="S900" s="25"/>
      <c r="T900" s="25"/>
      <c r="U900" s="25"/>
    </row>
    <row r="901">
      <c r="R901" s="25"/>
      <c r="S901" s="25"/>
      <c r="T901" s="25"/>
      <c r="U901" s="25"/>
    </row>
    <row r="902">
      <c r="R902" s="25"/>
      <c r="S902" s="25"/>
      <c r="T902" s="25"/>
      <c r="U902" s="25"/>
    </row>
    <row r="903">
      <c r="R903" s="25"/>
      <c r="S903" s="25"/>
      <c r="T903" s="25"/>
      <c r="U903" s="25"/>
    </row>
    <row r="904">
      <c r="R904" s="25"/>
      <c r="S904" s="25"/>
      <c r="T904" s="25"/>
      <c r="U904" s="25"/>
    </row>
    <row r="905">
      <c r="R905" s="25"/>
      <c r="S905" s="25"/>
      <c r="T905" s="25"/>
      <c r="U905" s="25"/>
    </row>
    <row r="906">
      <c r="R906" s="25"/>
      <c r="S906" s="25"/>
      <c r="T906" s="25"/>
      <c r="U906" s="25"/>
    </row>
    <row r="907">
      <c r="R907" s="25"/>
      <c r="S907" s="25"/>
      <c r="T907" s="25"/>
      <c r="U907" s="25"/>
    </row>
    <row r="908">
      <c r="R908" s="25"/>
      <c r="S908" s="25"/>
      <c r="T908" s="25"/>
      <c r="U908" s="25"/>
    </row>
    <row r="909">
      <c r="R909" s="25"/>
      <c r="S909" s="25"/>
      <c r="T909" s="25"/>
      <c r="U909" s="25"/>
    </row>
    <row r="910">
      <c r="R910" s="25"/>
      <c r="S910" s="25"/>
      <c r="T910" s="25"/>
      <c r="U910" s="25"/>
    </row>
    <row r="911">
      <c r="R911" s="25"/>
      <c r="S911" s="25"/>
      <c r="T911" s="25"/>
      <c r="U911" s="25"/>
    </row>
    <row r="912">
      <c r="R912" s="25"/>
      <c r="S912" s="25"/>
      <c r="T912" s="25"/>
      <c r="U912" s="25"/>
    </row>
    <row r="913">
      <c r="R913" s="25"/>
      <c r="S913" s="25"/>
      <c r="T913" s="25"/>
      <c r="U913" s="25"/>
    </row>
    <row r="914">
      <c r="R914" s="25"/>
      <c r="S914" s="25"/>
      <c r="T914" s="25"/>
      <c r="U914" s="25"/>
    </row>
    <row r="915">
      <c r="R915" s="25"/>
      <c r="S915" s="25"/>
      <c r="T915" s="25"/>
      <c r="U915" s="25"/>
    </row>
    <row r="916">
      <c r="R916" s="25"/>
      <c r="S916" s="25"/>
      <c r="T916" s="25"/>
      <c r="U916" s="25"/>
    </row>
    <row r="917">
      <c r="R917" s="25"/>
      <c r="S917" s="25"/>
      <c r="T917" s="25"/>
      <c r="U917" s="25"/>
    </row>
    <row r="918">
      <c r="R918" s="25"/>
      <c r="S918" s="25"/>
      <c r="T918" s="25"/>
      <c r="U918" s="25"/>
    </row>
    <row r="919">
      <c r="R919" s="25"/>
      <c r="S919" s="25"/>
      <c r="T919" s="25"/>
      <c r="U919" s="25"/>
    </row>
    <row r="920">
      <c r="R920" s="25"/>
      <c r="S920" s="25"/>
      <c r="T920" s="25"/>
      <c r="U920" s="25"/>
    </row>
    <row r="921">
      <c r="R921" s="25"/>
      <c r="S921" s="25"/>
      <c r="T921" s="25"/>
      <c r="U921" s="25"/>
    </row>
    <row r="922">
      <c r="R922" s="25"/>
      <c r="S922" s="25"/>
      <c r="T922" s="25"/>
      <c r="U922" s="25"/>
    </row>
    <row r="923">
      <c r="R923" s="25"/>
      <c r="S923" s="25"/>
      <c r="T923" s="25"/>
      <c r="U923" s="25"/>
    </row>
    <row r="924">
      <c r="R924" s="25"/>
      <c r="S924" s="25"/>
      <c r="T924" s="25"/>
      <c r="U924" s="25"/>
    </row>
    <row r="925">
      <c r="R925" s="25"/>
      <c r="S925" s="25"/>
      <c r="T925" s="25"/>
      <c r="U925" s="25"/>
    </row>
    <row r="926">
      <c r="R926" s="25"/>
      <c r="S926" s="25"/>
      <c r="T926" s="25"/>
      <c r="U926" s="25"/>
    </row>
    <row r="927">
      <c r="R927" s="25"/>
      <c r="S927" s="25"/>
      <c r="T927" s="25"/>
      <c r="U927" s="25"/>
    </row>
    <row r="928">
      <c r="R928" s="25"/>
      <c r="S928" s="25"/>
      <c r="T928" s="25"/>
      <c r="U928" s="25"/>
    </row>
    <row r="929">
      <c r="R929" s="25"/>
      <c r="S929" s="25"/>
      <c r="T929" s="25"/>
      <c r="U929" s="25"/>
    </row>
    <row r="930">
      <c r="R930" s="25"/>
      <c r="S930" s="25"/>
      <c r="T930" s="25"/>
      <c r="U930" s="25"/>
    </row>
    <row r="931">
      <c r="R931" s="25"/>
      <c r="S931" s="25"/>
      <c r="T931" s="25"/>
      <c r="U931" s="25"/>
    </row>
    <row r="932">
      <c r="R932" s="25"/>
      <c r="S932" s="25"/>
      <c r="T932" s="25"/>
      <c r="U932" s="25"/>
    </row>
    <row r="933">
      <c r="R933" s="25"/>
      <c r="S933" s="25"/>
      <c r="T933" s="25"/>
      <c r="U933" s="25"/>
    </row>
    <row r="934">
      <c r="R934" s="25"/>
      <c r="S934" s="25"/>
      <c r="T934" s="25"/>
      <c r="U934" s="25"/>
    </row>
    <row r="935">
      <c r="R935" s="25"/>
      <c r="S935" s="25"/>
      <c r="T935" s="25"/>
      <c r="U935" s="25"/>
    </row>
    <row r="936">
      <c r="R936" s="25"/>
      <c r="S936" s="25"/>
      <c r="T936" s="25"/>
      <c r="U936" s="25"/>
    </row>
    <row r="937">
      <c r="R937" s="25"/>
      <c r="S937" s="25"/>
      <c r="T937" s="25"/>
      <c r="U937" s="25"/>
    </row>
    <row r="938">
      <c r="R938" s="25"/>
      <c r="S938" s="25"/>
      <c r="T938" s="25"/>
      <c r="U938" s="25"/>
    </row>
    <row r="939">
      <c r="R939" s="25"/>
      <c r="S939" s="25"/>
      <c r="T939" s="25"/>
      <c r="U939" s="25"/>
    </row>
    <row r="940">
      <c r="R940" s="25"/>
      <c r="S940" s="25"/>
      <c r="T940" s="25"/>
      <c r="U940" s="25"/>
    </row>
    <row r="941">
      <c r="R941" s="25"/>
      <c r="S941" s="25"/>
      <c r="T941" s="25"/>
      <c r="U941" s="25"/>
    </row>
    <row r="942">
      <c r="R942" s="25"/>
      <c r="S942" s="25"/>
      <c r="T942" s="25"/>
      <c r="U942" s="25"/>
    </row>
    <row r="943">
      <c r="R943" s="25"/>
      <c r="S943" s="25"/>
      <c r="T943" s="25"/>
      <c r="U943" s="25"/>
    </row>
    <row r="944">
      <c r="R944" s="25"/>
      <c r="S944" s="25"/>
      <c r="T944" s="25"/>
      <c r="U944" s="25"/>
    </row>
    <row r="945">
      <c r="R945" s="25"/>
      <c r="S945" s="25"/>
      <c r="T945" s="25"/>
      <c r="U945" s="25"/>
    </row>
    <row r="946">
      <c r="R946" s="25"/>
      <c r="S946" s="25"/>
      <c r="T946" s="25"/>
      <c r="U946" s="25"/>
    </row>
    <row r="947">
      <c r="R947" s="25"/>
      <c r="S947" s="25"/>
      <c r="T947" s="25"/>
      <c r="U947" s="25"/>
    </row>
    <row r="948">
      <c r="R948" s="25"/>
      <c r="S948" s="25"/>
      <c r="T948" s="25"/>
      <c r="U948" s="25"/>
    </row>
    <row r="949">
      <c r="R949" s="25"/>
      <c r="S949" s="25"/>
      <c r="T949" s="25"/>
      <c r="U949" s="25"/>
    </row>
    <row r="950">
      <c r="R950" s="25"/>
      <c r="S950" s="25"/>
      <c r="T950" s="25"/>
      <c r="U950" s="25"/>
    </row>
    <row r="951">
      <c r="R951" s="25"/>
      <c r="S951" s="25"/>
      <c r="T951" s="25"/>
      <c r="U951" s="25"/>
    </row>
    <row r="952">
      <c r="R952" s="25"/>
      <c r="S952" s="25"/>
      <c r="T952" s="25"/>
      <c r="U952" s="25"/>
    </row>
    <row r="953">
      <c r="R953" s="25"/>
      <c r="S953" s="25"/>
      <c r="T953" s="25"/>
      <c r="U953" s="25"/>
    </row>
    <row r="954">
      <c r="R954" s="25"/>
      <c r="S954" s="25"/>
      <c r="T954" s="25"/>
      <c r="U954" s="25"/>
    </row>
    <row r="955">
      <c r="R955" s="25"/>
      <c r="S955" s="25"/>
      <c r="T955" s="25"/>
      <c r="U955" s="25"/>
    </row>
    <row r="956">
      <c r="R956" s="25"/>
      <c r="S956" s="25"/>
      <c r="T956" s="25"/>
      <c r="U956" s="25"/>
    </row>
    <row r="957">
      <c r="R957" s="25"/>
      <c r="S957" s="25"/>
      <c r="T957" s="25"/>
      <c r="U957" s="25"/>
    </row>
    <row r="958">
      <c r="R958" s="25"/>
      <c r="S958" s="25"/>
      <c r="T958" s="25"/>
      <c r="U958" s="25"/>
    </row>
    <row r="959">
      <c r="R959" s="25"/>
      <c r="S959" s="25"/>
      <c r="T959" s="25"/>
      <c r="U959" s="25"/>
    </row>
    <row r="960">
      <c r="R960" s="25"/>
      <c r="S960" s="25"/>
      <c r="T960" s="25"/>
      <c r="U960" s="25"/>
    </row>
    <row r="961">
      <c r="R961" s="25"/>
      <c r="S961" s="25"/>
      <c r="T961" s="25"/>
      <c r="U961" s="25"/>
    </row>
    <row r="962">
      <c r="R962" s="25"/>
      <c r="S962" s="25"/>
      <c r="T962" s="25"/>
      <c r="U962" s="25"/>
    </row>
    <row r="963">
      <c r="R963" s="25"/>
      <c r="S963" s="25"/>
      <c r="T963" s="25"/>
      <c r="U963" s="25"/>
    </row>
    <row r="964">
      <c r="R964" s="25"/>
      <c r="S964" s="25"/>
      <c r="T964" s="25"/>
      <c r="U964" s="25"/>
    </row>
    <row r="965">
      <c r="R965" s="25"/>
      <c r="S965" s="25"/>
      <c r="T965" s="25"/>
      <c r="U965" s="25"/>
    </row>
    <row r="966">
      <c r="R966" s="25"/>
      <c r="S966" s="25"/>
      <c r="T966" s="25"/>
      <c r="U966" s="25"/>
    </row>
    <row r="967">
      <c r="R967" s="25"/>
      <c r="S967" s="25"/>
      <c r="T967" s="25"/>
      <c r="U967" s="25"/>
    </row>
    <row r="968">
      <c r="R968" s="25"/>
      <c r="S968" s="25"/>
      <c r="T968" s="25"/>
      <c r="U968" s="25"/>
    </row>
    <row r="969">
      <c r="R969" s="25"/>
      <c r="S969" s="25"/>
      <c r="T969" s="25"/>
      <c r="U969" s="25"/>
    </row>
    <row r="970">
      <c r="R970" s="25"/>
      <c r="S970" s="25"/>
      <c r="T970" s="25"/>
      <c r="U970" s="25"/>
    </row>
    <row r="971">
      <c r="R971" s="25"/>
      <c r="S971" s="25"/>
      <c r="T971" s="25"/>
      <c r="U971" s="25"/>
    </row>
    <row r="972">
      <c r="R972" s="25"/>
      <c r="S972" s="25"/>
      <c r="T972" s="25"/>
      <c r="U972" s="25"/>
    </row>
    <row r="973">
      <c r="R973" s="25"/>
      <c r="S973" s="25"/>
      <c r="T973" s="25"/>
      <c r="U973" s="25"/>
    </row>
    <row r="974">
      <c r="R974" s="25"/>
      <c r="S974" s="25"/>
      <c r="T974" s="25"/>
      <c r="U974" s="25"/>
    </row>
    <row r="975">
      <c r="R975" s="25"/>
      <c r="S975" s="25"/>
      <c r="T975" s="25"/>
      <c r="U975" s="25"/>
    </row>
    <row r="976">
      <c r="R976" s="25"/>
      <c r="S976" s="25"/>
      <c r="T976" s="25"/>
      <c r="U976" s="25"/>
    </row>
    <row r="977">
      <c r="R977" s="25"/>
      <c r="S977" s="25"/>
      <c r="T977" s="25"/>
      <c r="U977" s="25"/>
    </row>
    <row r="978">
      <c r="R978" s="25"/>
      <c r="S978" s="25"/>
      <c r="T978" s="25"/>
      <c r="U978" s="25"/>
    </row>
    <row r="979">
      <c r="R979" s="25"/>
      <c r="S979" s="25"/>
      <c r="T979" s="25"/>
      <c r="U979" s="25"/>
    </row>
    <row r="980">
      <c r="R980" s="25"/>
      <c r="S980" s="25"/>
      <c r="T980" s="25"/>
      <c r="U980" s="25"/>
    </row>
    <row r="981">
      <c r="R981" s="25"/>
      <c r="S981" s="25"/>
      <c r="T981" s="25"/>
      <c r="U981" s="25"/>
    </row>
    <row r="982">
      <c r="R982" s="25"/>
      <c r="S982" s="25"/>
      <c r="T982" s="25"/>
      <c r="U982" s="25"/>
    </row>
    <row r="983">
      <c r="R983" s="25"/>
      <c r="S983" s="25"/>
      <c r="T983" s="25"/>
      <c r="U983" s="25"/>
    </row>
    <row r="984">
      <c r="R984" s="25"/>
      <c r="S984" s="25"/>
      <c r="T984" s="25"/>
      <c r="U984" s="25"/>
    </row>
    <row r="985">
      <c r="R985" s="25"/>
      <c r="S985" s="25"/>
      <c r="T985" s="25"/>
      <c r="U985" s="25"/>
    </row>
    <row r="986">
      <c r="R986" s="25"/>
      <c r="S986" s="25"/>
      <c r="T986" s="25"/>
      <c r="U986" s="25"/>
    </row>
    <row r="987">
      <c r="R987" s="25"/>
      <c r="S987" s="25"/>
      <c r="T987" s="25"/>
      <c r="U987" s="25"/>
    </row>
    <row r="988">
      <c r="R988" s="25"/>
      <c r="S988" s="25"/>
      <c r="T988" s="25"/>
      <c r="U988" s="25"/>
    </row>
    <row r="989">
      <c r="R989" s="25"/>
      <c r="S989" s="25"/>
      <c r="T989" s="25"/>
      <c r="U989" s="25"/>
    </row>
    <row r="990">
      <c r="R990" s="25"/>
      <c r="S990" s="25"/>
      <c r="T990" s="25"/>
      <c r="U990" s="25"/>
    </row>
    <row r="991">
      <c r="R991" s="25"/>
      <c r="S991" s="25"/>
      <c r="T991" s="25"/>
      <c r="U991" s="25"/>
    </row>
    <row r="992">
      <c r="R992" s="25"/>
      <c r="S992" s="25"/>
      <c r="T992" s="25"/>
      <c r="U992" s="25"/>
    </row>
    <row r="993">
      <c r="R993" s="25"/>
      <c r="S993" s="25"/>
      <c r="T993" s="25"/>
      <c r="U993" s="25"/>
    </row>
    <row r="994">
      <c r="R994" s="25"/>
      <c r="S994" s="25"/>
      <c r="T994" s="25"/>
      <c r="U994" s="25"/>
    </row>
    <row r="995">
      <c r="R995" s="25"/>
      <c r="S995" s="25"/>
      <c r="T995" s="25"/>
      <c r="U995" s="25"/>
    </row>
    <row r="996">
      <c r="R996" s="25"/>
      <c r="S996" s="25"/>
      <c r="T996" s="25"/>
      <c r="U996" s="25"/>
    </row>
    <row r="997">
      <c r="R997" s="25"/>
      <c r="S997" s="25"/>
      <c r="T997" s="25"/>
      <c r="U997" s="25"/>
    </row>
    <row r="998">
      <c r="R998" s="25"/>
      <c r="S998" s="25"/>
      <c r="T998" s="25"/>
      <c r="U998" s="25"/>
    </row>
    <row r="999">
      <c r="R999" s="25"/>
      <c r="S999" s="25"/>
      <c r="T999" s="25"/>
      <c r="U999" s="25"/>
    </row>
    <row r="1000">
      <c r="R1000" s="25"/>
      <c r="S1000" s="25"/>
      <c r="T1000" s="25"/>
      <c r="U1000" s="25"/>
    </row>
    <row r="1001">
      <c r="R1001" s="25"/>
      <c r="S1001" s="25"/>
      <c r="T1001" s="25"/>
      <c r="U1001" s="25"/>
    </row>
  </sheetData>
  <dataValidations>
    <dataValidation type="list" allowBlank="1" showErrorMessage="1" sqref="R2:S59">
      <formula1>"Si,No"</formula1>
    </dataValidation>
  </dataValidations>
  <hyperlinks>
    <hyperlink r:id="rId2" ref="V2"/>
    <hyperlink r:id="rId3" ref="V3"/>
    <hyperlink r:id="rId4" ref="V4"/>
    <hyperlink r:id="rId5" ref="V5"/>
    <hyperlink r:id="rId6" ref="V12"/>
    <hyperlink r:id="rId7" ref="V13"/>
    <hyperlink r:id="rId8" ref="V14"/>
    <hyperlink r:id="rId9" ref="V15"/>
    <hyperlink r:id="rId10" ref="V16"/>
    <hyperlink r:id="rId11" location="tabulados" ref="V17"/>
    <hyperlink r:id="rId12" ref="V18"/>
    <hyperlink r:id="rId13" ref="V19"/>
    <hyperlink r:id="rId14" ref="V21"/>
    <hyperlink r:id="rId15" ref="V22"/>
    <hyperlink r:id="rId16" ref="V23"/>
    <hyperlink r:id="rId17" ref="V24"/>
    <hyperlink r:id="rId18" ref="V25"/>
    <hyperlink r:id="rId19" ref="V26"/>
    <hyperlink r:id="rId20" ref="V27"/>
    <hyperlink r:id="rId21" location="Tabulados" ref="V28"/>
    <hyperlink r:id="rId22" ref="V29"/>
    <hyperlink r:id="rId23" ref="V30"/>
    <hyperlink r:id="rId24" ref="V31"/>
    <hyperlink r:id="rId25" ref="V32"/>
    <hyperlink r:id="rId26" ref="V33"/>
    <hyperlink r:id="rId27" location="Tabulados" ref="V34"/>
    <hyperlink r:id="rId28" ref="V35"/>
    <hyperlink r:id="rId29" ref="V38"/>
    <hyperlink r:id="rId30" ref="V39"/>
    <hyperlink r:id="rId31" location="/presidencia/entidad/1/1/2/1" ref="V40"/>
    <hyperlink r:id="rId32" location="Tabulados" ref="V41"/>
    <hyperlink r:id="rId33" ref="V42"/>
    <hyperlink r:id="rId34" location="Tabulados" ref="V43"/>
    <hyperlink r:id="rId35" ref="V44"/>
    <hyperlink r:id="rId36" ref="V45"/>
    <hyperlink r:id="rId37" ref="V46"/>
    <hyperlink r:id="rId38" ref="V47"/>
    <hyperlink r:id="rId39" ref="V48"/>
    <hyperlink r:id="rId40" ref="V49"/>
    <hyperlink r:id="rId41" ref="Y50"/>
    <hyperlink r:id="rId42" location="tabulados" ref="V51"/>
    <hyperlink r:id="rId43" ref="Y51"/>
    <hyperlink r:id="rId44" ref="V52"/>
    <hyperlink r:id="rId45" ref="V53"/>
    <hyperlink r:id="rId46" ref="V54"/>
    <hyperlink r:id="rId47" ref="Y54"/>
    <hyperlink r:id="rId48" ref="V55"/>
    <hyperlink r:id="rId49" ref="Y55"/>
    <hyperlink r:id="rId50" ref="V56"/>
    <hyperlink r:id="rId51" ref="V57"/>
    <hyperlink r:id="rId52" ref="V58"/>
    <hyperlink r:id="rId53" ref="V59"/>
  </hyperlinks>
  <drawing r:id="rId54"/>
  <legacyDrawing r:id="rId5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4.38"/>
  </cols>
  <sheetData>
    <row r="1">
      <c r="A1" s="26" t="s">
        <v>1</v>
      </c>
      <c r="B1" s="27" t="s">
        <v>470</v>
      </c>
      <c r="C1" s="27" t="s">
        <v>0</v>
      </c>
      <c r="D1" s="27" t="s">
        <v>36</v>
      </c>
      <c r="E1" s="27" t="s">
        <v>38</v>
      </c>
      <c r="F1" s="27" t="s">
        <v>471</v>
      </c>
    </row>
    <row r="2">
      <c r="A2" s="28" t="s">
        <v>4</v>
      </c>
      <c r="B2" s="27" t="s">
        <v>472</v>
      </c>
      <c r="C2" s="7">
        <v>2008.0</v>
      </c>
      <c r="D2" s="9" t="s">
        <v>4</v>
      </c>
      <c r="E2" s="9" t="s">
        <v>4</v>
      </c>
      <c r="F2" s="7">
        <v>20.1</v>
      </c>
    </row>
    <row r="3">
      <c r="A3" s="29" t="s">
        <v>5</v>
      </c>
      <c r="B3" s="27" t="s">
        <v>473</v>
      </c>
      <c r="C3" s="7">
        <v>2008.0</v>
      </c>
      <c r="D3" s="9" t="s">
        <v>4</v>
      </c>
      <c r="E3" s="9" t="s">
        <v>4</v>
      </c>
      <c r="F3" s="7">
        <v>14.1</v>
      </c>
    </row>
    <row r="4">
      <c r="A4" s="29" t="s">
        <v>6</v>
      </c>
      <c r="B4" s="27" t="s">
        <v>474</v>
      </c>
      <c r="C4" s="7">
        <v>2008.0</v>
      </c>
      <c r="D4" s="9" t="s">
        <v>4</v>
      </c>
      <c r="E4" s="9" t="s">
        <v>4</v>
      </c>
      <c r="F4" s="7">
        <v>15.4</v>
      </c>
    </row>
    <row r="5">
      <c r="A5" s="29" t="s">
        <v>7</v>
      </c>
      <c r="B5" s="27" t="s">
        <v>475</v>
      </c>
      <c r="C5" s="7">
        <v>2008.0</v>
      </c>
      <c r="D5" s="9" t="s">
        <v>4</v>
      </c>
      <c r="E5" s="9" t="s">
        <v>4</v>
      </c>
      <c r="F5" s="7">
        <v>20.3</v>
      </c>
    </row>
    <row r="6">
      <c r="A6" s="29" t="s">
        <v>12</v>
      </c>
      <c r="B6" s="27" t="s">
        <v>476</v>
      </c>
      <c r="C6" s="7">
        <v>2008.0</v>
      </c>
      <c r="D6" s="9" t="s">
        <v>4</v>
      </c>
      <c r="E6" s="9" t="s">
        <v>4</v>
      </c>
      <c r="F6" s="7">
        <v>15.6</v>
      </c>
    </row>
    <row r="7">
      <c r="A7" s="29" t="s">
        <v>11</v>
      </c>
      <c r="B7" s="27" t="s">
        <v>477</v>
      </c>
      <c r="C7" s="7">
        <v>2008.0</v>
      </c>
      <c r="D7" s="9" t="s">
        <v>4</v>
      </c>
      <c r="E7" s="9" t="s">
        <v>4</v>
      </c>
      <c r="F7" s="7">
        <v>17.4</v>
      </c>
    </row>
    <row r="8">
      <c r="A8" s="29" t="s">
        <v>10</v>
      </c>
      <c r="B8" s="27" t="s">
        <v>478</v>
      </c>
      <c r="C8" s="7">
        <v>2008.0</v>
      </c>
      <c r="D8" s="9" t="s">
        <v>4</v>
      </c>
      <c r="E8" s="9" t="s">
        <v>4</v>
      </c>
      <c r="F8" s="7">
        <v>26.2</v>
      </c>
    </row>
    <row r="9">
      <c r="A9" s="29" t="s">
        <v>8</v>
      </c>
      <c r="B9" s="27" t="s">
        <v>479</v>
      </c>
      <c r="C9" s="7">
        <v>2008.0</v>
      </c>
      <c r="D9" s="9" t="s">
        <v>4</v>
      </c>
      <c r="E9" s="9" t="s">
        <v>4</v>
      </c>
      <c r="F9" s="7">
        <v>16.8</v>
      </c>
    </row>
    <row r="10">
      <c r="A10" s="29" t="s">
        <v>9</v>
      </c>
      <c r="B10" s="27" t="s">
        <v>480</v>
      </c>
      <c r="C10" s="7">
        <v>2008.0</v>
      </c>
      <c r="D10" s="9" t="s">
        <v>4</v>
      </c>
      <c r="E10" s="9" t="s">
        <v>4</v>
      </c>
      <c r="F10" s="7">
        <v>14.3</v>
      </c>
    </row>
    <row r="11">
      <c r="A11" s="29" t="s">
        <v>13</v>
      </c>
      <c r="B11" s="27" t="s">
        <v>481</v>
      </c>
      <c r="C11" s="7">
        <v>2008.0</v>
      </c>
      <c r="D11" s="9" t="s">
        <v>4</v>
      </c>
      <c r="E11" s="9" t="s">
        <v>4</v>
      </c>
      <c r="F11" s="7">
        <v>22.0</v>
      </c>
    </row>
    <row r="12">
      <c r="A12" s="29" t="s">
        <v>15</v>
      </c>
      <c r="B12" s="27" t="s">
        <v>482</v>
      </c>
      <c r="C12" s="7">
        <v>2008.0</v>
      </c>
      <c r="D12" s="9" t="s">
        <v>4</v>
      </c>
      <c r="E12" s="9" t="s">
        <v>4</v>
      </c>
      <c r="F12" s="7">
        <v>34.0</v>
      </c>
    </row>
    <row r="13">
      <c r="A13" s="29" t="s">
        <v>14</v>
      </c>
      <c r="B13" s="27" t="s">
        <v>483</v>
      </c>
      <c r="C13" s="7">
        <v>2008.0</v>
      </c>
      <c r="D13" s="9" t="s">
        <v>4</v>
      </c>
      <c r="E13" s="9" t="s">
        <v>4</v>
      </c>
      <c r="F13" s="7">
        <v>27.1</v>
      </c>
    </row>
    <row r="14">
      <c r="A14" s="29" t="s">
        <v>16</v>
      </c>
      <c r="B14" s="27" t="s">
        <v>484</v>
      </c>
      <c r="C14" s="7">
        <v>2008.0</v>
      </c>
      <c r="D14" s="9" t="s">
        <v>4</v>
      </c>
      <c r="E14" s="9" t="s">
        <v>4</v>
      </c>
      <c r="F14" s="7">
        <v>23.9</v>
      </c>
    </row>
    <row r="15">
      <c r="A15" s="29" t="s">
        <v>17</v>
      </c>
      <c r="B15" s="27" t="s">
        <v>485</v>
      </c>
      <c r="C15" s="7">
        <v>2008.0</v>
      </c>
      <c r="D15" s="9" t="s">
        <v>4</v>
      </c>
      <c r="E15" s="9" t="s">
        <v>4</v>
      </c>
      <c r="F15" s="7">
        <v>17.9</v>
      </c>
    </row>
    <row r="16">
      <c r="A16" s="29" t="s">
        <v>18</v>
      </c>
      <c r="B16" s="27" t="s">
        <v>486</v>
      </c>
      <c r="C16" s="7">
        <v>2008.0</v>
      </c>
      <c r="D16" s="9" t="s">
        <v>4</v>
      </c>
      <c r="E16" s="9" t="s">
        <v>4</v>
      </c>
      <c r="F16" s="7">
        <v>21.2</v>
      </c>
    </row>
    <row r="17">
      <c r="A17" s="29" t="s">
        <v>19</v>
      </c>
      <c r="B17" s="27" t="s">
        <v>487</v>
      </c>
      <c r="C17" s="7">
        <v>2008.0</v>
      </c>
      <c r="D17" s="9" t="s">
        <v>4</v>
      </c>
      <c r="E17" s="9" t="s">
        <v>4</v>
      </c>
      <c r="F17" s="7">
        <v>31.8</v>
      </c>
    </row>
    <row r="18">
      <c r="A18" s="29" t="s">
        <v>20</v>
      </c>
      <c r="B18" s="27" t="s">
        <v>488</v>
      </c>
      <c r="C18" s="7">
        <v>2008.0</v>
      </c>
      <c r="D18" s="9" t="s">
        <v>4</v>
      </c>
      <c r="E18" s="9" t="s">
        <v>4</v>
      </c>
      <c r="F18" s="7">
        <v>25.0</v>
      </c>
    </row>
    <row r="19">
      <c r="A19" s="28" t="s">
        <v>3</v>
      </c>
      <c r="B19" s="27" t="s">
        <v>489</v>
      </c>
      <c r="C19" s="7">
        <v>2008.0</v>
      </c>
      <c r="D19" s="9" t="s">
        <v>4</v>
      </c>
      <c r="E19" s="9" t="s">
        <v>4</v>
      </c>
      <c r="F19" s="7">
        <v>21.7</v>
      </c>
    </row>
    <row r="20">
      <c r="A20" s="29" t="s">
        <v>21</v>
      </c>
      <c r="B20" s="27" t="s">
        <v>490</v>
      </c>
      <c r="C20" s="7">
        <v>2008.0</v>
      </c>
      <c r="D20" s="9" t="s">
        <v>4</v>
      </c>
      <c r="E20" s="9" t="s">
        <v>4</v>
      </c>
      <c r="F20" s="7">
        <v>18.2</v>
      </c>
    </row>
    <row r="21">
      <c r="A21" s="29" t="s">
        <v>22</v>
      </c>
      <c r="B21" s="27" t="s">
        <v>491</v>
      </c>
      <c r="C21" s="7">
        <v>2008.0</v>
      </c>
      <c r="D21" s="9" t="s">
        <v>4</v>
      </c>
      <c r="E21" s="9" t="s">
        <v>4</v>
      </c>
      <c r="F21" s="7">
        <v>10.8</v>
      </c>
    </row>
    <row r="22">
      <c r="A22" s="29" t="s">
        <v>23</v>
      </c>
      <c r="B22" s="27" t="s">
        <v>492</v>
      </c>
      <c r="C22" s="7">
        <v>2008.0</v>
      </c>
      <c r="D22" s="9" t="s">
        <v>4</v>
      </c>
      <c r="E22" s="9" t="s">
        <v>4</v>
      </c>
      <c r="F22" s="7">
        <v>28.6</v>
      </c>
    </row>
    <row r="23">
      <c r="A23" s="29" t="s">
        <v>24</v>
      </c>
      <c r="B23" s="27" t="s">
        <v>493</v>
      </c>
      <c r="C23" s="7">
        <v>2008.0</v>
      </c>
      <c r="D23" s="9" t="s">
        <v>4</v>
      </c>
      <c r="E23" s="9" t="s">
        <v>4</v>
      </c>
      <c r="F23" s="7">
        <v>27.1</v>
      </c>
    </row>
    <row r="24">
      <c r="A24" s="29" t="s">
        <v>25</v>
      </c>
      <c r="B24" s="27" t="s">
        <v>494</v>
      </c>
      <c r="C24" s="7">
        <v>2008.0</v>
      </c>
      <c r="D24" s="9" t="s">
        <v>4</v>
      </c>
      <c r="E24" s="9" t="s">
        <v>4</v>
      </c>
      <c r="F24" s="7">
        <v>17.9</v>
      </c>
    </row>
    <row r="25">
      <c r="A25" s="29" t="s">
        <v>26</v>
      </c>
      <c r="B25" s="27" t="s">
        <v>495</v>
      </c>
      <c r="C25" s="7">
        <v>2008.0</v>
      </c>
      <c r="D25" s="9" t="s">
        <v>4</v>
      </c>
      <c r="E25" s="9" t="s">
        <v>4</v>
      </c>
      <c r="F25" s="7">
        <v>14.8</v>
      </c>
    </row>
    <row r="26">
      <c r="A26" s="29" t="s">
        <v>28</v>
      </c>
      <c r="B26" s="27" t="s">
        <v>496</v>
      </c>
      <c r="C26" s="7">
        <v>2008.0</v>
      </c>
      <c r="D26" s="9" t="s">
        <v>4</v>
      </c>
      <c r="E26" s="9" t="s">
        <v>4</v>
      </c>
      <c r="F26" s="7">
        <v>22.7</v>
      </c>
    </row>
    <row r="27">
      <c r="A27" s="29" t="s">
        <v>27</v>
      </c>
      <c r="B27" s="27" t="s">
        <v>497</v>
      </c>
      <c r="C27" s="7">
        <v>2008.0</v>
      </c>
      <c r="D27" s="9" t="s">
        <v>4</v>
      </c>
      <c r="E27" s="9" t="s">
        <v>4</v>
      </c>
      <c r="F27" s="7">
        <v>23.4</v>
      </c>
    </row>
    <row r="28">
      <c r="A28" s="29" t="s">
        <v>29</v>
      </c>
      <c r="B28" s="27" t="s">
        <v>498</v>
      </c>
      <c r="C28" s="7">
        <v>2008.0</v>
      </c>
      <c r="D28" s="9" t="s">
        <v>4</v>
      </c>
      <c r="E28" s="9" t="s">
        <v>4</v>
      </c>
      <c r="F28" s="7">
        <v>21.2</v>
      </c>
    </row>
    <row r="29">
      <c r="A29" s="29" t="s">
        <v>30</v>
      </c>
      <c r="B29" s="27" t="s">
        <v>499</v>
      </c>
      <c r="C29" s="7">
        <v>2008.0</v>
      </c>
      <c r="D29" s="9" t="s">
        <v>4</v>
      </c>
      <c r="E29" s="9" t="s">
        <v>4</v>
      </c>
      <c r="F29" s="7">
        <v>34.5</v>
      </c>
    </row>
    <row r="30">
      <c r="A30" s="29" t="s">
        <v>31</v>
      </c>
      <c r="B30" s="27" t="s">
        <v>500</v>
      </c>
      <c r="C30" s="7">
        <v>2008.0</v>
      </c>
      <c r="D30" s="9" t="s">
        <v>4</v>
      </c>
      <c r="E30" s="9" t="s">
        <v>4</v>
      </c>
      <c r="F30" s="7">
        <v>11.8</v>
      </c>
    </row>
    <row r="31">
      <c r="A31" s="29" t="s">
        <v>32</v>
      </c>
      <c r="B31" s="27" t="s">
        <v>501</v>
      </c>
      <c r="C31" s="7">
        <v>2008.0</v>
      </c>
      <c r="D31" s="9" t="s">
        <v>4</v>
      </c>
      <c r="E31" s="9" t="s">
        <v>4</v>
      </c>
      <c r="F31" s="7">
        <v>24.8</v>
      </c>
    </row>
    <row r="32">
      <c r="A32" s="29" t="s">
        <v>33</v>
      </c>
      <c r="B32" s="27" t="s">
        <v>502</v>
      </c>
      <c r="C32" s="7">
        <v>2008.0</v>
      </c>
      <c r="D32" s="9" t="s">
        <v>4</v>
      </c>
      <c r="E32" s="9" t="s">
        <v>4</v>
      </c>
      <c r="F32" s="7">
        <v>25.6</v>
      </c>
    </row>
    <row r="33">
      <c r="A33" s="29" t="s">
        <v>34</v>
      </c>
      <c r="B33" s="27" t="s">
        <v>503</v>
      </c>
      <c r="C33" s="7">
        <v>2008.0</v>
      </c>
      <c r="D33" s="9" t="s">
        <v>4</v>
      </c>
      <c r="E33" s="9" t="s">
        <v>4</v>
      </c>
      <c r="F33" s="7">
        <v>16.2</v>
      </c>
    </row>
    <row r="34">
      <c r="A34" s="29" t="s">
        <v>35</v>
      </c>
      <c r="B34" s="27" t="s">
        <v>504</v>
      </c>
      <c r="C34" s="7">
        <v>2008.0</v>
      </c>
      <c r="D34" s="30" t="s">
        <v>4</v>
      </c>
      <c r="E34" s="30" t="s">
        <v>4</v>
      </c>
      <c r="F34" s="7">
        <v>19.7</v>
      </c>
    </row>
    <row r="35">
      <c r="A35" s="28" t="s">
        <v>4</v>
      </c>
      <c r="B35" s="27" t="s">
        <v>472</v>
      </c>
      <c r="C35" s="7">
        <v>2010.0</v>
      </c>
      <c r="D35" s="30" t="s">
        <v>4</v>
      </c>
      <c r="E35" s="30" t="s">
        <v>4</v>
      </c>
      <c r="F35" s="7">
        <v>20.2</v>
      </c>
    </row>
    <row r="36">
      <c r="A36" s="29" t="s">
        <v>5</v>
      </c>
      <c r="B36" s="27" t="s">
        <v>473</v>
      </c>
      <c r="C36" s="7">
        <v>2010.0</v>
      </c>
      <c r="D36" s="30" t="s">
        <v>4</v>
      </c>
      <c r="E36" s="30" t="s">
        <v>4</v>
      </c>
      <c r="F36" s="7">
        <v>16.4</v>
      </c>
    </row>
    <row r="37">
      <c r="A37" s="29" t="s">
        <v>6</v>
      </c>
      <c r="B37" s="27" t="s">
        <v>474</v>
      </c>
      <c r="C37" s="7">
        <v>2010.0</v>
      </c>
      <c r="D37" s="30" t="s">
        <v>4</v>
      </c>
      <c r="E37" s="30" t="s">
        <v>4</v>
      </c>
      <c r="F37" s="7">
        <v>26.0</v>
      </c>
    </row>
    <row r="38">
      <c r="A38" s="29" t="s">
        <v>7</v>
      </c>
      <c r="B38" s="27" t="s">
        <v>475</v>
      </c>
      <c r="C38" s="7">
        <v>2010.0</v>
      </c>
      <c r="D38" s="30" t="s">
        <v>4</v>
      </c>
      <c r="E38" s="30" t="s">
        <v>4</v>
      </c>
      <c r="F38" s="7">
        <v>31.2</v>
      </c>
    </row>
    <row r="39">
      <c r="A39" s="29" t="s">
        <v>12</v>
      </c>
      <c r="B39" s="27" t="s">
        <v>476</v>
      </c>
      <c r="C39" s="7">
        <v>2010.0</v>
      </c>
      <c r="D39" s="30" t="s">
        <v>4</v>
      </c>
      <c r="E39" s="30" t="s">
        <v>4</v>
      </c>
      <c r="F39" s="7">
        <v>15.5</v>
      </c>
    </row>
    <row r="40">
      <c r="A40" s="29" t="s">
        <v>11</v>
      </c>
      <c r="B40" s="27" t="s">
        <v>477</v>
      </c>
      <c r="C40" s="7">
        <v>2010.0</v>
      </c>
      <c r="D40" s="30" t="s">
        <v>4</v>
      </c>
      <c r="E40" s="30" t="s">
        <v>4</v>
      </c>
      <c r="F40" s="7">
        <v>17.7</v>
      </c>
    </row>
    <row r="41">
      <c r="A41" s="29" t="s">
        <v>10</v>
      </c>
      <c r="B41" s="27" t="s">
        <v>478</v>
      </c>
      <c r="C41" s="7">
        <v>2010.0</v>
      </c>
      <c r="D41" s="30" t="s">
        <v>4</v>
      </c>
      <c r="E41" s="30" t="s">
        <v>4</v>
      </c>
      <c r="F41" s="7">
        <v>30.3</v>
      </c>
    </row>
    <row r="42">
      <c r="A42" s="29" t="s">
        <v>8</v>
      </c>
      <c r="B42" s="27" t="s">
        <v>479</v>
      </c>
      <c r="C42" s="7">
        <v>2010.0</v>
      </c>
      <c r="D42" s="30" t="s">
        <v>4</v>
      </c>
      <c r="E42" s="30" t="s">
        <v>4</v>
      </c>
      <c r="F42" s="7">
        <v>20.8</v>
      </c>
    </row>
    <row r="43">
      <c r="A43" s="29" t="s">
        <v>9</v>
      </c>
      <c r="B43" s="27" t="s">
        <v>480</v>
      </c>
      <c r="C43" s="7">
        <v>2010.0</v>
      </c>
      <c r="D43" s="30" t="s">
        <v>4</v>
      </c>
      <c r="E43" s="30" t="s">
        <v>4</v>
      </c>
      <c r="F43" s="7">
        <v>19.9</v>
      </c>
    </row>
    <row r="44">
      <c r="A44" s="29" t="s">
        <v>13</v>
      </c>
      <c r="B44" s="27" t="s">
        <v>481</v>
      </c>
      <c r="C44" s="7">
        <v>2010.0</v>
      </c>
      <c r="D44" s="30" t="s">
        <v>4</v>
      </c>
      <c r="E44" s="30" t="s">
        <v>4</v>
      </c>
      <c r="F44" s="7">
        <v>20.3</v>
      </c>
    </row>
    <row r="45">
      <c r="A45" s="29" t="s">
        <v>15</v>
      </c>
      <c r="B45" s="27" t="s">
        <v>482</v>
      </c>
      <c r="C45" s="7">
        <v>2010.0</v>
      </c>
      <c r="D45" s="30" t="s">
        <v>4</v>
      </c>
      <c r="E45" s="30" t="s">
        <v>4</v>
      </c>
      <c r="F45" s="7">
        <v>42.7</v>
      </c>
    </row>
    <row r="46">
      <c r="A46" s="29" t="s">
        <v>14</v>
      </c>
      <c r="B46" s="27" t="s">
        <v>483</v>
      </c>
      <c r="C46" s="7">
        <v>2010.0</v>
      </c>
      <c r="D46" s="30" t="s">
        <v>4</v>
      </c>
      <c r="E46" s="30" t="s">
        <v>4</v>
      </c>
      <c r="F46" s="7">
        <v>23.7</v>
      </c>
    </row>
    <row r="47">
      <c r="A47" s="29" t="s">
        <v>16</v>
      </c>
      <c r="B47" s="27" t="s">
        <v>484</v>
      </c>
      <c r="C47" s="7">
        <v>2010.0</v>
      </c>
      <c r="D47" s="30" t="s">
        <v>4</v>
      </c>
      <c r="E47" s="30" t="s">
        <v>4</v>
      </c>
      <c r="F47" s="7">
        <v>29.0</v>
      </c>
    </row>
    <row r="48">
      <c r="A48" s="29" t="s">
        <v>17</v>
      </c>
      <c r="B48" s="27" t="s">
        <v>485</v>
      </c>
      <c r="C48" s="7">
        <v>2010.0</v>
      </c>
      <c r="D48" s="30" t="s">
        <v>4</v>
      </c>
      <c r="E48" s="30" t="s">
        <v>4</v>
      </c>
      <c r="F48" s="7">
        <v>22.0</v>
      </c>
    </row>
    <row r="49">
      <c r="A49" s="29" t="s">
        <v>18</v>
      </c>
      <c r="B49" s="27" t="s">
        <v>486</v>
      </c>
      <c r="C49" s="7">
        <v>2010.0</v>
      </c>
      <c r="D49" s="30" t="s">
        <v>4</v>
      </c>
      <c r="E49" s="30" t="s">
        <v>4</v>
      </c>
      <c r="F49" s="7">
        <v>31.6</v>
      </c>
    </row>
    <row r="50">
      <c r="A50" s="29" t="s">
        <v>19</v>
      </c>
      <c r="B50" s="27" t="s">
        <v>487</v>
      </c>
      <c r="C50" s="7">
        <v>2010.0</v>
      </c>
      <c r="D50" s="30" t="s">
        <v>4</v>
      </c>
      <c r="E50" s="30" t="s">
        <v>4</v>
      </c>
      <c r="F50" s="7">
        <v>28.8</v>
      </c>
    </row>
    <row r="51">
      <c r="A51" s="29" t="s">
        <v>20</v>
      </c>
      <c r="B51" s="27" t="s">
        <v>488</v>
      </c>
      <c r="C51" s="7">
        <v>2010.0</v>
      </c>
      <c r="D51" s="30" t="s">
        <v>4</v>
      </c>
      <c r="E51" s="30" t="s">
        <v>4</v>
      </c>
      <c r="F51" s="7">
        <v>22.0</v>
      </c>
    </row>
    <row r="52">
      <c r="A52" s="28" t="s">
        <v>3</v>
      </c>
      <c r="B52" s="27" t="s">
        <v>489</v>
      </c>
      <c r="C52" s="7">
        <v>2010.0</v>
      </c>
      <c r="D52" s="30" t="s">
        <v>4</v>
      </c>
      <c r="E52" s="30" t="s">
        <v>4</v>
      </c>
      <c r="F52" s="7">
        <v>24.8</v>
      </c>
    </row>
    <row r="53">
      <c r="A53" s="29" t="s">
        <v>21</v>
      </c>
      <c r="B53" s="27" t="s">
        <v>490</v>
      </c>
      <c r="C53" s="7">
        <v>2010.0</v>
      </c>
      <c r="D53" s="30" t="s">
        <v>4</v>
      </c>
      <c r="E53" s="30" t="s">
        <v>4</v>
      </c>
      <c r="F53" s="7">
        <v>23.6</v>
      </c>
    </row>
    <row r="54">
      <c r="A54" s="29" t="s">
        <v>22</v>
      </c>
      <c r="B54" s="27" t="s">
        <v>491</v>
      </c>
      <c r="C54" s="7">
        <v>2010.0</v>
      </c>
      <c r="D54" s="30" t="s">
        <v>4</v>
      </c>
      <c r="E54" s="30" t="s">
        <v>4</v>
      </c>
      <c r="F54" s="7">
        <v>15.7</v>
      </c>
    </row>
    <row r="55">
      <c r="A55" s="29" t="s">
        <v>23</v>
      </c>
      <c r="B55" s="27" t="s">
        <v>492</v>
      </c>
      <c r="C55" s="7">
        <v>2010.0</v>
      </c>
      <c r="D55" s="30" t="s">
        <v>4</v>
      </c>
      <c r="E55" s="30" t="s">
        <v>4</v>
      </c>
      <c r="F55" s="7">
        <v>26.4</v>
      </c>
    </row>
    <row r="56">
      <c r="A56" s="29" t="s">
        <v>24</v>
      </c>
      <c r="B56" s="27" t="s">
        <v>493</v>
      </c>
      <c r="C56" s="7">
        <v>2010.0</v>
      </c>
      <c r="D56" s="30" t="s">
        <v>4</v>
      </c>
      <c r="E56" s="30" t="s">
        <v>4</v>
      </c>
      <c r="F56" s="7">
        <v>27.6</v>
      </c>
    </row>
    <row r="57">
      <c r="A57" s="29" t="s">
        <v>25</v>
      </c>
      <c r="B57" s="27" t="s">
        <v>494</v>
      </c>
      <c r="C57" s="7">
        <v>2010.0</v>
      </c>
      <c r="D57" s="30" t="s">
        <v>4</v>
      </c>
      <c r="E57" s="30" t="s">
        <v>4</v>
      </c>
      <c r="F57" s="7">
        <v>21.3</v>
      </c>
    </row>
    <row r="58">
      <c r="A58" s="29" t="s">
        <v>26</v>
      </c>
      <c r="B58" s="27" t="s">
        <v>495</v>
      </c>
      <c r="C58" s="7">
        <v>2010.0</v>
      </c>
      <c r="D58" s="30" t="s">
        <v>4</v>
      </c>
      <c r="E58" s="30" t="s">
        <v>4</v>
      </c>
      <c r="F58" s="7">
        <v>21.8</v>
      </c>
    </row>
    <row r="59">
      <c r="A59" s="29" t="s">
        <v>28</v>
      </c>
      <c r="B59" s="27" t="s">
        <v>496</v>
      </c>
      <c r="C59" s="7">
        <v>2010.0</v>
      </c>
      <c r="D59" s="30" t="s">
        <v>4</v>
      </c>
      <c r="E59" s="30" t="s">
        <v>4</v>
      </c>
      <c r="F59" s="7">
        <v>24.5</v>
      </c>
    </row>
    <row r="60">
      <c r="A60" s="29" t="s">
        <v>27</v>
      </c>
      <c r="B60" s="27" t="s">
        <v>497</v>
      </c>
      <c r="C60" s="7">
        <v>2010.0</v>
      </c>
      <c r="D60" s="30" t="s">
        <v>4</v>
      </c>
      <c r="E60" s="30" t="s">
        <v>4</v>
      </c>
      <c r="F60" s="7">
        <v>30.1</v>
      </c>
    </row>
    <row r="61">
      <c r="A61" s="29" t="s">
        <v>29</v>
      </c>
      <c r="B61" s="27" t="s">
        <v>498</v>
      </c>
      <c r="C61" s="7">
        <v>2010.0</v>
      </c>
      <c r="D61" s="30" t="s">
        <v>4</v>
      </c>
      <c r="E61" s="30" t="s">
        <v>4</v>
      </c>
      <c r="F61" s="7">
        <v>25.8</v>
      </c>
    </row>
    <row r="62">
      <c r="A62" s="29" t="s">
        <v>30</v>
      </c>
      <c r="B62" s="27" t="s">
        <v>499</v>
      </c>
      <c r="C62" s="7">
        <v>2010.0</v>
      </c>
      <c r="D62" s="30" t="s">
        <v>4</v>
      </c>
      <c r="E62" s="30" t="s">
        <v>4</v>
      </c>
      <c r="F62" s="7">
        <v>33.3</v>
      </c>
    </row>
    <row r="63">
      <c r="A63" s="29" t="s">
        <v>31</v>
      </c>
      <c r="B63" s="27" t="s">
        <v>500</v>
      </c>
      <c r="C63" s="7">
        <v>2010.0</v>
      </c>
      <c r="D63" s="30" t="s">
        <v>4</v>
      </c>
      <c r="E63" s="30" t="s">
        <v>4</v>
      </c>
      <c r="F63" s="7">
        <v>13.6</v>
      </c>
    </row>
    <row r="64">
      <c r="A64" s="29" t="s">
        <v>32</v>
      </c>
      <c r="B64" s="27" t="s">
        <v>501</v>
      </c>
      <c r="C64" s="7">
        <v>2010.0</v>
      </c>
      <c r="D64" s="30" t="s">
        <v>4</v>
      </c>
      <c r="E64" s="30" t="s">
        <v>4</v>
      </c>
      <c r="F64" s="7">
        <v>24.1</v>
      </c>
    </row>
    <row r="65">
      <c r="A65" s="29" t="s">
        <v>33</v>
      </c>
      <c r="B65" s="27" t="s">
        <v>502</v>
      </c>
      <c r="C65" s="7">
        <v>2010.0</v>
      </c>
      <c r="D65" s="30" t="s">
        <v>4</v>
      </c>
      <c r="E65" s="30" t="s">
        <v>4</v>
      </c>
      <c r="F65" s="7">
        <v>26.1</v>
      </c>
    </row>
    <row r="66">
      <c r="A66" s="29" t="s">
        <v>34</v>
      </c>
      <c r="B66" s="27" t="s">
        <v>503</v>
      </c>
      <c r="C66" s="7">
        <v>2010.0</v>
      </c>
      <c r="D66" s="30" t="s">
        <v>4</v>
      </c>
      <c r="E66" s="30" t="s">
        <v>4</v>
      </c>
      <c r="F66" s="7">
        <v>21.4</v>
      </c>
    </row>
    <row r="67">
      <c r="A67" s="29" t="s">
        <v>35</v>
      </c>
      <c r="B67" s="27" t="s">
        <v>504</v>
      </c>
      <c r="C67" s="7">
        <v>2010.0</v>
      </c>
      <c r="D67" s="30" t="s">
        <v>4</v>
      </c>
      <c r="E67" s="30" t="s">
        <v>4</v>
      </c>
      <c r="F67" s="7">
        <v>24.9</v>
      </c>
    </row>
    <row r="68">
      <c r="A68" s="28" t="s">
        <v>4</v>
      </c>
      <c r="B68" s="27" t="s">
        <v>472</v>
      </c>
      <c r="C68" s="7">
        <v>2012.0</v>
      </c>
      <c r="D68" s="30" t="s">
        <v>4</v>
      </c>
      <c r="E68" s="30" t="s">
        <v>4</v>
      </c>
      <c r="F68" s="7">
        <v>21.5</v>
      </c>
    </row>
    <row r="69">
      <c r="A69" s="29" t="s">
        <v>5</v>
      </c>
      <c r="B69" s="27" t="s">
        <v>473</v>
      </c>
      <c r="C69" s="7">
        <v>2012.0</v>
      </c>
      <c r="D69" s="30" t="s">
        <v>4</v>
      </c>
      <c r="E69" s="30" t="s">
        <v>4</v>
      </c>
      <c r="F69" s="7">
        <v>15.2</v>
      </c>
    </row>
    <row r="70">
      <c r="A70" s="29" t="s">
        <v>6</v>
      </c>
      <c r="B70" s="27" t="s">
        <v>474</v>
      </c>
      <c r="C70" s="7">
        <v>2012.0</v>
      </c>
      <c r="D70" s="30" t="s">
        <v>4</v>
      </c>
      <c r="E70" s="30" t="s">
        <v>4</v>
      </c>
      <c r="F70" s="7">
        <v>21.9</v>
      </c>
    </row>
    <row r="71">
      <c r="A71" s="29" t="s">
        <v>7</v>
      </c>
      <c r="B71" s="27" t="s">
        <v>475</v>
      </c>
      <c r="C71" s="7">
        <v>2012.0</v>
      </c>
      <c r="D71" s="30" t="s">
        <v>4</v>
      </c>
      <c r="E71" s="30" t="s">
        <v>4</v>
      </c>
      <c r="F71" s="7">
        <v>18.7</v>
      </c>
    </row>
    <row r="72">
      <c r="A72" s="29" t="s">
        <v>12</v>
      </c>
      <c r="B72" s="27" t="s">
        <v>476</v>
      </c>
      <c r="C72" s="7">
        <v>2012.0</v>
      </c>
      <c r="D72" s="30" t="s">
        <v>4</v>
      </c>
      <c r="E72" s="30" t="s">
        <v>4</v>
      </c>
      <c r="F72" s="7">
        <v>13.0</v>
      </c>
    </row>
    <row r="73">
      <c r="A73" s="29" t="s">
        <v>11</v>
      </c>
      <c r="B73" s="27" t="s">
        <v>477</v>
      </c>
      <c r="C73" s="7">
        <v>2012.0</v>
      </c>
      <c r="D73" s="30" t="s">
        <v>4</v>
      </c>
      <c r="E73" s="30" t="s">
        <v>4</v>
      </c>
      <c r="F73" s="7">
        <v>18.4</v>
      </c>
    </row>
    <row r="74">
      <c r="A74" s="29" t="s">
        <v>10</v>
      </c>
      <c r="B74" s="27" t="s">
        <v>478</v>
      </c>
      <c r="C74" s="7">
        <v>2012.0</v>
      </c>
      <c r="D74" s="30" t="s">
        <v>4</v>
      </c>
      <c r="E74" s="30" t="s">
        <v>4</v>
      </c>
      <c r="F74" s="7">
        <v>24.7</v>
      </c>
    </row>
    <row r="75">
      <c r="A75" s="29" t="s">
        <v>8</v>
      </c>
      <c r="B75" s="27" t="s">
        <v>479</v>
      </c>
      <c r="C75" s="7">
        <v>2012.0</v>
      </c>
      <c r="D75" s="30" t="s">
        <v>4</v>
      </c>
      <c r="E75" s="30" t="s">
        <v>4</v>
      </c>
      <c r="F75" s="7">
        <v>21.2</v>
      </c>
    </row>
    <row r="76">
      <c r="A76" s="29" t="s">
        <v>9</v>
      </c>
      <c r="B76" s="27" t="s">
        <v>480</v>
      </c>
      <c r="C76" s="7">
        <v>2012.0</v>
      </c>
      <c r="D76" s="30" t="s">
        <v>4</v>
      </c>
      <c r="E76" s="30" t="s">
        <v>4</v>
      </c>
      <c r="F76" s="7">
        <v>22.3</v>
      </c>
    </row>
    <row r="77">
      <c r="A77" s="29" t="s">
        <v>13</v>
      </c>
      <c r="B77" s="27" t="s">
        <v>481</v>
      </c>
      <c r="C77" s="7">
        <v>2012.0</v>
      </c>
      <c r="D77" s="30" t="s">
        <v>4</v>
      </c>
      <c r="E77" s="30" t="s">
        <v>4</v>
      </c>
      <c r="F77" s="7">
        <v>21.4</v>
      </c>
    </row>
    <row r="78">
      <c r="A78" s="29" t="s">
        <v>15</v>
      </c>
      <c r="B78" s="27" t="s">
        <v>482</v>
      </c>
      <c r="C78" s="7">
        <v>2012.0</v>
      </c>
      <c r="D78" s="30" t="s">
        <v>4</v>
      </c>
      <c r="E78" s="30" t="s">
        <v>4</v>
      </c>
      <c r="F78" s="7">
        <v>39.4</v>
      </c>
    </row>
    <row r="79">
      <c r="A79" s="29" t="s">
        <v>14</v>
      </c>
      <c r="B79" s="27" t="s">
        <v>483</v>
      </c>
      <c r="C79" s="7">
        <v>2012.0</v>
      </c>
      <c r="D79" s="30" t="s">
        <v>4</v>
      </c>
      <c r="E79" s="30" t="s">
        <v>4</v>
      </c>
      <c r="F79" s="7">
        <v>28.5</v>
      </c>
    </row>
    <row r="80">
      <c r="A80" s="29" t="s">
        <v>16</v>
      </c>
      <c r="B80" s="27" t="s">
        <v>484</v>
      </c>
      <c r="C80" s="7">
        <v>2012.0</v>
      </c>
      <c r="D80" s="30" t="s">
        <v>4</v>
      </c>
      <c r="E80" s="30" t="s">
        <v>4</v>
      </c>
      <c r="F80" s="7">
        <v>25.0</v>
      </c>
    </row>
    <row r="81">
      <c r="A81" s="29" t="s">
        <v>17</v>
      </c>
      <c r="B81" s="27" t="s">
        <v>485</v>
      </c>
      <c r="C81" s="7">
        <v>2012.0</v>
      </c>
      <c r="D81" s="30" t="s">
        <v>4</v>
      </c>
      <c r="E81" s="30" t="s">
        <v>4</v>
      </c>
      <c r="F81" s="7">
        <v>20.6</v>
      </c>
    </row>
    <row r="82">
      <c r="A82" s="29" t="s">
        <v>18</v>
      </c>
      <c r="B82" s="27" t="s">
        <v>486</v>
      </c>
      <c r="C82" s="7">
        <v>2012.0</v>
      </c>
      <c r="D82" s="30" t="s">
        <v>4</v>
      </c>
      <c r="E82" s="30" t="s">
        <v>4</v>
      </c>
      <c r="F82" s="7">
        <v>17.7</v>
      </c>
    </row>
    <row r="83">
      <c r="A83" s="29" t="s">
        <v>19</v>
      </c>
      <c r="B83" s="27" t="s">
        <v>487</v>
      </c>
      <c r="C83" s="7">
        <v>2012.0</v>
      </c>
      <c r="D83" s="30" t="s">
        <v>4</v>
      </c>
      <c r="E83" s="30" t="s">
        <v>4</v>
      </c>
      <c r="F83" s="7">
        <v>32.2</v>
      </c>
    </row>
    <row r="84">
      <c r="A84" s="29" t="s">
        <v>20</v>
      </c>
      <c r="B84" s="27" t="s">
        <v>488</v>
      </c>
      <c r="C84" s="7">
        <v>2012.0</v>
      </c>
      <c r="D84" s="30" t="s">
        <v>4</v>
      </c>
      <c r="E84" s="30" t="s">
        <v>4</v>
      </c>
      <c r="F84" s="7">
        <v>30.7</v>
      </c>
    </row>
    <row r="85">
      <c r="A85" s="28" t="s">
        <v>3</v>
      </c>
      <c r="B85" s="27" t="s">
        <v>489</v>
      </c>
      <c r="C85" s="7">
        <v>2012.0</v>
      </c>
      <c r="D85" s="30" t="s">
        <v>4</v>
      </c>
      <c r="E85" s="30" t="s">
        <v>4</v>
      </c>
      <c r="F85" s="7">
        <v>23.3</v>
      </c>
    </row>
    <row r="86">
      <c r="A86" s="29" t="s">
        <v>21</v>
      </c>
      <c r="B86" s="27" t="s">
        <v>490</v>
      </c>
      <c r="C86" s="7">
        <v>2012.0</v>
      </c>
      <c r="D86" s="30" t="s">
        <v>4</v>
      </c>
      <c r="E86" s="30" t="s">
        <v>4</v>
      </c>
      <c r="F86" s="7">
        <v>28.8</v>
      </c>
    </row>
    <row r="87">
      <c r="A87" s="29" t="s">
        <v>22</v>
      </c>
      <c r="B87" s="27" t="s">
        <v>491</v>
      </c>
      <c r="C87" s="7">
        <v>2012.0</v>
      </c>
      <c r="D87" s="30" t="s">
        <v>4</v>
      </c>
      <c r="E87" s="30" t="s">
        <v>4</v>
      </c>
      <c r="F87" s="7">
        <v>17.6</v>
      </c>
    </row>
    <row r="88">
      <c r="A88" s="29" t="s">
        <v>23</v>
      </c>
      <c r="B88" s="27" t="s">
        <v>492</v>
      </c>
      <c r="C88" s="7">
        <v>2012.0</v>
      </c>
      <c r="D88" s="30" t="s">
        <v>4</v>
      </c>
      <c r="E88" s="30" t="s">
        <v>4</v>
      </c>
      <c r="F88" s="7">
        <v>31.7</v>
      </c>
    </row>
    <row r="89">
      <c r="A89" s="29" t="s">
        <v>24</v>
      </c>
      <c r="B89" s="27" t="s">
        <v>493</v>
      </c>
      <c r="C89" s="7">
        <v>2012.0</v>
      </c>
      <c r="D89" s="30" t="s">
        <v>4</v>
      </c>
      <c r="E89" s="30" t="s">
        <v>4</v>
      </c>
      <c r="F89" s="7">
        <v>30.1</v>
      </c>
    </row>
    <row r="90">
      <c r="A90" s="29" t="s">
        <v>25</v>
      </c>
      <c r="B90" s="27" t="s">
        <v>494</v>
      </c>
      <c r="C90" s="7">
        <v>2012.0</v>
      </c>
      <c r="D90" s="30" t="s">
        <v>4</v>
      </c>
      <c r="E90" s="30" t="s">
        <v>4</v>
      </c>
      <c r="F90" s="7">
        <v>19.8</v>
      </c>
    </row>
    <row r="91">
      <c r="A91" s="29" t="s">
        <v>26</v>
      </c>
      <c r="B91" s="27" t="s">
        <v>495</v>
      </c>
      <c r="C91" s="7">
        <v>2012.0</v>
      </c>
      <c r="D91" s="30" t="s">
        <v>4</v>
      </c>
      <c r="E91" s="30" t="s">
        <v>4</v>
      </c>
      <c r="F91" s="7">
        <v>18.6</v>
      </c>
    </row>
    <row r="92">
      <c r="A92" s="29" t="s">
        <v>28</v>
      </c>
      <c r="B92" s="27" t="s">
        <v>496</v>
      </c>
      <c r="C92" s="7">
        <v>2012.0</v>
      </c>
      <c r="D92" s="30" t="s">
        <v>4</v>
      </c>
      <c r="E92" s="30" t="s">
        <v>4</v>
      </c>
      <c r="F92" s="7">
        <v>25.9</v>
      </c>
    </row>
    <row r="93">
      <c r="A93" s="29" t="s">
        <v>27</v>
      </c>
      <c r="B93" s="27" t="s">
        <v>497</v>
      </c>
      <c r="C93" s="7">
        <v>2012.0</v>
      </c>
      <c r="D93" s="30" t="s">
        <v>4</v>
      </c>
      <c r="E93" s="30" t="s">
        <v>4</v>
      </c>
      <c r="F93" s="7">
        <v>24.7</v>
      </c>
    </row>
    <row r="94">
      <c r="A94" s="29" t="s">
        <v>29</v>
      </c>
      <c r="B94" s="27" t="s">
        <v>498</v>
      </c>
      <c r="C94" s="7">
        <v>2012.0</v>
      </c>
      <c r="D94" s="30" t="s">
        <v>4</v>
      </c>
      <c r="E94" s="30" t="s">
        <v>4</v>
      </c>
      <c r="F94" s="7">
        <v>26.0</v>
      </c>
    </row>
    <row r="95">
      <c r="A95" s="29" t="s">
        <v>30</v>
      </c>
      <c r="B95" s="27" t="s">
        <v>499</v>
      </c>
      <c r="C95" s="7">
        <v>2012.0</v>
      </c>
      <c r="D95" s="30" t="s">
        <v>4</v>
      </c>
      <c r="E95" s="30" t="s">
        <v>4</v>
      </c>
      <c r="F95" s="7">
        <v>33.4</v>
      </c>
    </row>
    <row r="96">
      <c r="A96" s="29" t="s">
        <v>31</v>
      </c>
      <c r="B96" s="27" t="s">
        <v>500</v>
      </c>
      <c r="C96" s="7">
        <v>2012.0</v>
      </c>
      <c r="D96" s="30" t="s">
        <v>4</v>
      </c>
      <c r="E96" s="30" t="s">
        <v>4</v>
      </c>
      <c r="F96" s="7">
        <v>19.2</v>
      </c>
    </row>
    <row r="97">
      <c r="A97" s="29" t="s">
        <v>32</v>
      </c>
      <c r="B97" s="27" t="s">
        <v>501</v>
      </c>
      <c r="C97" s="7">
        <v>2012.0</v>
      </c>
      <c r="D97" s="30" t="s">
        <v>4</v>
      </c>
      <c r="E97" s="30" t="s">
        <v>4</v>
      </c>
      <c r="F97" s="7">
        <v>28.4</v>
      </c>
    </row>
    <row r="98">
      <c r="A98" s="29" t="s">
        <v>33</v>
      </c>
      <c r="B98" s="27" t="s">
        <v>502</v>
      </c>
      <c r="C98" s="7">
        <v>2012.0</v>
      </c>
      <c r="D98" s="30" t="s">
        <v>4</v>
      </c>
      <c r="E98" s="30" t="s">
        <v>4</v>
      </c>
      <c r="F98" s="7">
        <v>28.2</v>
      </c>
    </row>
    <row r="99">
      <c r="A99" s="29" t="s">
        <v>34</v>
      </c>
      <c r="B99" s="27" t="s">
        <v>503</v>
      </c>
      <c r="C99" s="7">
        <v>2012.0</v>
      </c>
      <c r="D99" s="30" t="s">
        <v>4</v>
      </c>
      <c r="E99" s="30" t="s">
        <v>4</v>
      </c>
      <c r="F99" s="7">
        <v>25.1</v>
      </c>
    </row>
    <row r="100">
      <c r="A100" s="29" t="s">
        <v>35</v>
      </c>
      <c r="B100" s="27" t="s">
        <v>504</v>
      </c>
      <c r="C100" s="7">
        <v>2012.0</v>
      </c>
      <c r="D100" s="30" t="s">
        <v>4</v>
      </c>
      <c r="E100" s="30" t="s">
        <v>4</v>
      </c>
      <c r="F100" s="7">
        <v>22.3</v>
      </c>
    </row>
    <row r="101">
      <c r="A101" s="28" t="s">
        <v>4</v>
      </c>
      <c r="B101" s="27" t="s">
        <v>472</v>
      </c>
      <c r="C101" s="7">
        <v>2014.0</v>
      </c>
      <c r="D101" s="30" t="s">
        <v>4</v>
      </c>
      <c r="E101" s="30" t="s">
        <v>4</v>
      </c>
      <c r="F101" s="7">
        <v>21.6</v>
      </c>
    </row>
    <row r="102">
      <c r="A102" s="29" t="s">
        <v>5</v>
      </c>
      <c r="B102" s="27" t="s">
        <v>473</v>
      </c>
      <c r="C102" s="7">
        <v>2014.0</v>
      </c>
      <c r="D102" s="30" t="s">
        <v>4</v>
      </c>
      <c r="E102" s="30" t="s">
        <v>4</v>
      </c>
      <c r="F102" s="7">
        <v>17.2</v>
      </c>
    </row>
    <row r="103">
      <c r="A103" s="29" t="s">
        <v>6</v>
      </c>
      <c r="B103" s="27" t="s">
        <v>474</v>
      </c>
      <c r="C103" s="7">
        <v>2014.0</v>
      </c>
      <c r="D103" s="30" t="s">
        <v>4</v>
      </c>
      <c r="E103" s="30" t="s">
        <v>4</v>
      </c>
      <c r="F103" s="7">
        <v>24.6</v>
      </c>
    </row>
    <row r="104">
      <c r="A104" s="29" t="s">
        <v>7</v>
      </c>
      <c r="B104" s="27" t="s">
        <v>475</v>
      </c>
      <c r="C104" s="7">
        <v>2014.0</v>
      </c>
      <c r="D104" s="30" t="s">
        <v>4</v>
      </c>
      <c r="E104" s="30" t="s">
        <v>4</v>
      </c>
      <c r="F104" s="7">
        <v>24.3</v>
      </c>
    </row>
    <row r="105">
      <c r="A105" s="29" t="s">
        <v>12</v>
      </c>
      <c r="B105" s="27" t="s">
        <v>476</v>
      </c>
      <c r="C105" s="7">
        <v>2014.0</v>
      </c>
      <c r="D105" s="30" t="s">
        <v>4</v>
      </c>
      <c r="E105" s="30" t="s">
        <v>4</v>
      </c>
      <c r="F105" s="7">
        <v>11.7</v>
      </c>
    </row>
    <row r="106">
      <c r="A106" s="29" t="s">
        <v>11</v>
      </c>
      <c r="B106" s="27" t="s">
        <v>477</v>
      </c>
      <c r="C106" s="7">
        <v>2014.0</v>
      </c>
      <c r="D106" s="30" t="s">
        <v>4</v>
      </c>
      <c r="E106" s="30" t="s">
        <v>4</v>
      </c>
      <c r="F106" s="7">
        <v>18.7</v>
      </c>
    </row>
    <row r="107">
      <c r="A107" s="29" t="s">
        <v>10</v>
      </c>
      <c r="B107" s="27" t="s">
        <v>478</v>
      </c>
      <c r="C107" s="7">
        <v>2014.0</v>
      </c>
      <c r="D107" s="30" t="s">
        <v>4</v>
      </c>
      <c r="E107" s="30" t="s">
        <v>4</v>
      </c>
      <c r="F107" s="7">
        <v>27.5</v>
      </c>
    </row>
    <row r="108">
      <c r="A108" s="29" t="s">
        <v>8</v>
      </c>
      <c r="B108" s="27" t="s">
        <v>479</v>
      </c>
      <c r="C108" s="7">
        <v>2014.0</v>
      </c>
      <c r="D108" s="30" t="s">
        <v>4</v>
      </c>
      <c r="E108" s="30" t="s">
        <v>4</v>
      </c>
      <c r="F108" s="7">
        <v>22.0</v>
      </c>
    </row>
    <row r="109">
      <c r="A109" s="29" t="s">
        <v>9</v>
      </c>
      <c r="B109" s="27" t="s">
        <v>480</v>
      </c>
      <c r="C109" s="7">
        <v>2014.0</v>
      </c>
      <c r="D109" s="30" t="s">
        <v>4</v>
      </c>
      <c r="E109" s="30" t="s">
        <v>4</v>
      </c>
      <c r="F109" s="7">
        <v>25.4</v>
      </c>
    </row>
    <row r="110">
      <c r="A110" s="29" t="s">
        <v>13</v>
      </c>
      <c r="B110" s="27" t="s">
        <v>481</v>
      </c>
      <c r="C110" s="7">
        <v>2014.0</v>
      </c>
      <c r="D110" s="30" t="s">
        <v>4</v>
      </c>
      <c r="E110" s="30" t="s">
        <v>4</v>
      </c>
      <c r="F110" s="7">
        <v>19.9</v>
      </c>
    </row>
    <row r="111">
      <c r="A111" s="29" t="s">
        <v>15</v>
      </c>
      <c r="B111" s="27" t="s">
        <v>482</v>
      </c>
      <c r="C111" s="7">
        <v>2014.0</v>
      </c>
      <c r="D111" s="30" t="s">
        <v>4</v>
      </c>
      <c r="E111" s="30" t="s">
        <v>4</v>
      </c>
      <c r="F111" s="7">
        <v>38.5</v>
      </c>
    </row>
    <row r="112">
      <c r="A112" s="29" t="s">
        <v>14</v>
      </c>
      <c r="B112" s="27" t="s">
        <v>483</v>
      </c>
      <c r="C112" s="7">
        <v>2014.0</v>
      </c>
      <c r="D112" s="30" t="s">
        <v>4</v>
      </c>
      <c r="E112" s="30" t="s">
        <v>4</v>
      </c>
      <c r="F112" s="7">
        <v>22.9</v>
      </c>
    </row>
    <row r="113">
      <c r="A113" s="29" t="s">
        <v>16</v>
      </c>
      <c r="B113" s="27" t="s">
        <v>484</v>
      </c>
      <c r="C113" s="7">
        <v>2014.0</v>
      </c>
      <c r="D113" s="30" t="s">
        <v>4</v>
      </c>
      <c r="E113" s="30" t="s">
        <v>4</v>
      </c>
      <c r="F113" s="7">
        <v>31.7</v>
      </c>
    </row>
    <row r="114">
      <c r="A114" s="29" t="s">
        <v>17</v>
      </c>
      <c r="B114" s="27" t="s">
        <v>485</v>
      </c>
      <c r="C114" s="7">
        <v>2014.0</v>
      </c>
      <c r="D114" s="30" t="s">
        <v>4</v>
      </c>
      <c r="E114" s="30" t="s">
        <v>4</v>
      </c>
      <c r="F114" s="7">
        <v>16.5</v>
      </c>
    </row>
    <row r="115">
      <c r="A115" s="29" t="s">
        <v>18</v>
      </c>
      <c r="B115" s="27" t="s">
        <v>486</v>
      </c>
      <c r="C115" s="7">
        <v>2014.0</v>
      </c>
      <c r="D115" s="30" t="s">
        <v>4</v>
      </c>
      <c r="E115" s="30" t="s">
        <v>4</v>
      </c>
      <c r="F115" s="7">
        <v>21.3</v>
      </c>
    </row>
    <row r="116">
      <c r="A116" s="29" t="s">
        <v>19</v>
      </c>
      <c r="B116" s="27" t="s">
        <v>487</v>
      </c>
      <c r="C116" s="7">
        <v>2014.0</v>
      </c>
      <c r="D116" s="30" t="s">
        <v>4</v>
      </c>
      <c r="E116" s="30" t="s">
        <v>4</v>
      </c>
      <c r="F116" s="7">
        <v>34.7</v>
      </c>
    </row>
    <row r="117">
      <c r="A117" s="29" t="s">
        <v>20</v>
      </c>
      <c r="B117" s="27" t="s">
        <v>488</v>
      </c>
      <c r="C117" s="7">
        <v>2014.0</v>
      </c>
      <c r="D117" s="30" t="s">
        <v>4</v>
      </c>
      <c r="E117" s="30" t="s">
        <v>4</v>
      </c>
      <c r="F117" s="7">
        <v>26.9</v>
      </c>
    </row>
    <row r="118">
      <c r="A118" s="28" t="s">
        <v>3</v>
      </c>
      <c r="B118" s="27" t="s">
        <v>489</v>
      </c>
      <c r="C118" s="7">
        <v>2014.0</v>
      </c>
      <c r="D118" s="30" t="s">
        <v>4</v>
      </c>
      <c r="E118" s="30" t="s">
        <v>4</v>
      </c>
      <c r="F118" s="7">
        <v>23.4</v>
      </c>
    </row>
    <row r="119">
      <c r="A119" s="29" t="s">
        <v>21</v>
      </c>
      <c r="B119" s="27" t="s">
        <v>490</v>
      </c>
      <c r="C119" s="7">
        <v>2014.0</v>
      </c>
      <c r="D119" s="30" t="s">
        <v>4</v>
      </c>
      <c r="E119" s="30" t="s">
        <v>4</v>
      </c>
      <c r="F119" s="7">
        <v>24.1</v>
      </c>
    </row>
    <row r="120">
      <c r="A120" s="29" t="s">
        <v>22</v>
      </c>
      <c r="B120" s="27" t="s">
        <v>491</v>
      </c>
      <c r="C120" s="7">
        <v>2014.0</v>
      </c>
      <c r="D120" s="30" t="s">
        <v>4</v>
      </c>
      <c r="E120" s="30" t="s">
        <v>4</v>
      </c>
      <c r="F120" s="7">
        <v>14.2</v>
      </c>
    </row>
    <row r="121">
      <c r="A121" s="29" t="s">
        <v>23</v>
      </c>
      <c r="B121" s="27" t="s">
        <v>492</v>
      </c>
      <c r="C121" s="7">
        <v>2014.0</v>
      </c>
      <c r="D121" s="30" t="s">
        <v>4</v>
      </c>
      <c r="E121" s="30" t="s">
        <v>4</v>
      </c>
      <c r="F121" s="7">
        <v>36.1</v>
      </c>
    </row>
    <row r="122">
      <c r="A122" s="29" t="s">
        <v>24</v>
      </c>
      <c r="B122" s="27" t="s">
        <v>493</v>
      </c>
      <c r="C122" s="7">
        <v>2014.0</v>
      </c>
      <c r="D122" s="30" t="s">
        <v>4</v>
      </c>
      <c r="E122" s="30" t="s">
        <v>4</v>
      </c>
      <c r="F122" s="7">
        <v>23.9</v>
      </c>
    </row>
    <row r="123">
      <c r="A123" s="29" t="s">
        <v>25</v>
      </c>
      <c r="B123" s="27" t="s">
        <v>494</v>
      </c>
      <c r="C123" s="7">
        <v>2014.0</v>
      </c>
      <c r="D123" s="30" t="s">
        <v>4</v>
      </c>
      <c r="E123" s="30" t="s">
        <v>4</v>
      </c>
      <c r="F123" s="7">
        <v>15.8</v>
      </c>
    </row>
    <row r="124">
      <c r="A124" s="29" t="s">
        <v>26</v>
      </c>
      <c r="B124" s="27" t="s">
        <v>495</v>
      </c>
      <c r="C124" s="7">
        <v>2014.0</v>
      </c>
      <c r="D124" s="30" t="s">
        <v>4</v>
      </c>
      <c r="E124" s="30" t="s">
        <v>4</v>
      </c>
      <c r="F124" s="7">
        <v>23.2</v>
      </c>
    </row>
    <row r="125">
      <c r="A125" s="29" t="s">
        <v>28</v>
      </c>
      <c r="B125" s="27" t="s">
        <v>496</v>
      </c>
      <c r="C125" s="7">
        <v>2014.0</v>
      </c>
      <c r="D125" s="30" t="s">
        <v>4</v>
      </c>
      <c r="E125" s="30" t="s">
        <v>4</v>
      </c>
      <c r="F125" s="7">
        <v>29.6</v>
      </c>
    </row>
    <row r="126">
      <c r="A126" s="29" t="s">
        <v>27</v>
      </c>
      <c r="B126" s="27" t="s">
        <v>497</v>
      </c>
      <c r="C126" s="7">
        <v>2014.0</v>
      </c>
      <c r="D126" s="30" t="s">
        <v>4</v>
      </c>
      <c r="E126" s="30" t="s">
        <v>4</v>
      </c>
      <c r="F126" s="7">
        <v>21.6</v>
      </c>
    </row>
    <row r="127">
      <c r="A127" s="29" t="s">
        <v>29</v>
      </c>
      <c r="B127" s="27" t="s">
        <v>498</v>
      </c>
      <c r="C127" s="7">
        <v>2014.0</v>
      </c>
      <c r="D127" s="30" t="s">
        <v>4</v>
      </c>
      <c r="E127" s="30" t="s">
        <v>4</v>
      </c>
      <c r="F127" s="7">
        <v>24.9</v>
      </c>
    </row>
    <row r="128">
      <c r="A128" s="29" t="s">
        <v>30</v>
      </c>
      <c r="B128" s="27" t="s">
        <v>499</v>
      </c>
      <c r="C128" s="7">
        <v>2014.0</v>
      </c>
      <c r="D128" s="30" t="s">
        <v>4</v>
      </c>
      <c r="E128" s="30" t="s">
        <v>4</v>
      </c>
      <c r="F128" s="7">
        <v>45.0</v>
      </c>
    </row>
    <row r="129">
      <c r="A129" s="29" t="s">
        <v>31</v>
      </c>
      <c r="B129" s="27" t="s">
        <v>500</v>
      </c>
      <c r="C129" s="7">
        <v>2014.0</v>
      </c>
      <c r="D129" s="30" t="s">
        <v>4</v>
      </c>
      <c r="E129" s="30" t="s">
        <v>4</v>
      </c>
      <c r="F129" s="7">
        <v>19.5</v>
      </c>
    </row>
    <row r="130">
      <c r="A130" s="29" t="s">
        <v>32</v>
      </c>
      <c r="B130" s="27" t="s">
        <v>501</v>
      </c>
      <c r="C130" s="7">
        <v>2014.0</v>
      </c>
      <c r="D130" s="30" t="s">
        <v>4</v>
      </c>
      <c r="E130" s="30" t="s">
        <v>4</v>
      </c>
      <c r="F130" s="7">
        <v>24.0</v>
      </c>
    </row>
    <row r="131">
      <c r="A131" s="29" t="s">
        <v>33</v>
      </c>
      <c r="B131" s="27" t="s">
        <v>502</v>
      </c>
      <c r="C131" s="7">
        <v>2014.0</v>
      </c>
      <c r="D131" s="30" t="s">
        <v>4</v>
      </c>
      <c r="E131" s="30" t="s">
        <v>4</v>
      </c>
      <c r="F131" s="7">
        <v>30.0</v>
      </c>
    </row>
    <row r="132">
      <c r="A132" s="29" t="s">
        <v>34</v>
      </c>
      <c r="B132" s="27" t="s">
        <v>503</v>
      </c>
      <c r="C132" s="7">
        <v>2014.0</v>
      </c>
      <c r="D132" s="30" t="s">
        <v>4</v>
      </c>
      <c r="E132" s="30" t="s">
        <v>4</v>
      </c>
      <c r="F132" s="7">
        <v>18.4</v>
      </c>
    </row>
    <row r="133">
      <c r="A133" s="29" t="s">
        <v>35</v>
      </c>
      <c r="B133" s="27" t="s">
        <v>504</v>
      </c>
      <c r="C133" s="7">
        <v>2014.0</v>
      </c>
      <c r="D133" s="30" t="s">
        <v>4</v>
      </c>
      <c r="E133" s="30" t="s">
        <v>4</v>
      </c>
      <c r="F133" s="7">
        <v>16.8</v>
      </c>
    </row>
    <row r="134">
      <c r="A134" s="28" t="s">
        <v>4</v>
      </c>
      <c r="B134" s="27" t="s">
        <v>472</v>
      </c>
      <c r="C134" s="7">
        <v>2016.0</v>
      </c>
      <c r="D134" s="30" t="s">
        <v>4</v>
      </c>
      <c r="E134" s="30" t="s">
        <v>4</v>
      </c>
      <c r="F134" s="7">
        <v>17.2</v>
      </c>
    </row>
    <row r="135">
      <c r="A135" s="29" t="s">
        <v>5</v>
      </c>
      <c r="B135" s="27" t="s">
        <v>473</v>
      </c>
      <c r="C135" s="7">
        <v>2016.0</v>
      </c>
      <c r="D135" s="30" t="s">
        <v>4</v>
      </c>
      <c r="E135" s="30" t="s">
        <v>4</v>
      </c>
      <c r="F135" s="7">
        <v>14.9</v>
      </c>
    </row>
    <row r="136">
      <c r="A136" s="29" t="s">
        <v>6</v>
      </c>
      <c r="B136" s="27" t="s">
        <v>474</v>
      </c>
      <c r="C136" s="7">
        <v>2016.0</v>
      </c>
      <c r="D136" s="30" t="s">
        <v>4</v>
      </c>
      <c r="E136" s="30" t="s">
        <v>4</v>
      </c>
      <c r="F136" s="7">
        <v>19.2</v>
      </c>
    </row>
    <row r="137">
      <c r="A137" s="29" t="s">
        <v>7</v>
      </c>
      <c r="B137" s="27" t="s">
        <v>475</v>
      </c>
      <c r="C137" s="7">
        <v>2016.0</v>
      </c>
      <c r="D137" s="30" t="s">
        <v>4</v>
      </c>
      <c r="E137" s="30" t="s">
        <v>4</v>
      </c>
      <c r="F137" s="7">
        <v>25.6</v>
      </c>
    </row>
    <row r="138">
      <c r="A138" s="29" t="s">
        <v>12</v>
      </c>
      <c r="B138" s="27" t="s">
        <v>476</v>
      </c>
      <c r="C138" s="7">
        <v>2016.0</v>
      </c>
      <c r="D138" s="30" t="s">
        <v>4</v>
      </c>
      <c r="E138" s="30" t="s">
        <v>4</v>
      </c>
      <c r="F138" s="7">
        <v>11.5</v>
      </c>
    </row>
    <row r="139">
      <c r="A139" s="29" t="s">
        <v>11</v>
      </c>
      <c r="B139" s="27" t="s">
        <v>477</v>
      </c>
      <c r="C139" s="7">
        <v>2016.0</v>
      </c>
      <c r="D139" s="30" t="s">
        <v>4</v>
      </c>
      <c r="E139" s="30" t="s">
        <v>4</v>
      </c>
      <c r="F139" s="7">
        <v>18.2</v>
      </c>
    </row>
    <row r="140">
      <c r="A140" s="29" t="s">
        <v>10</v>
      </c>
      <c r="B140" s="27" t="s">
        <v>478</v>
      </c>
      <c r="C140" s="7">
        <v>2016.0</v>
      </c>
      <c r="D140" s="30" t="s">
        <v>4</v>
      </c>
      <c r="E140" s="30" t="s">
        <v>4</v>
      </c>
      <c r="F140" s="7">
        <v>19.4</v>
      </c>
    </row>
    <row r="141">
      <c r="A141" s="29" t="s">
        <v>8</v>
      </c>
      <c r="B141" s="27" t="s">
        <v>479</v>
      </c>
      <c r="C141" s="7">
        <v>2016.0</v>
      </c>
      <c r="D141" s="30" t="s">
        <v>4</v>
      </c>
      <c r="E141" s="30" t="s">
        <v>4</v>
      </c>
      <c r="F141" s="7">
        <v>16.1</v>
      </c>
    </row>
    <row r="142">
      <c r="A142" s="29" t="s">
        <v>9</v>
      </c>
      <c r="B142" s="27" t="s">
        <v>480</v>
      </c>
      <c r="C142" s="7">
        <v>2016.0</v>
      </c>
      <c r="D142" s="30" t="s">
        <v>4</v>
      </c>
      <c r="E142" s="30" t="s">
        <v>4</v>
      </c>
      <c r="F142" s="7">
        <v>21.1</v>
      </c>
    </row>
    <row r="143">
      <c r="A143" s="29" t="s">
        <v>13</v>
      </c>
      <c r="B143" s="27" t="s">
        <v>481</v>
      </c>
      <c r="C143" s="7">
        <v>2016.0</v>
      </c>
      <c r="D143" s="30" t="s">
        <v>4</v>
      </c>
      <c r="E143" s="30" t="s">
        <v>4</v>
      </c>
      <c r="F143" s="7">
        <v>18.6</v>
      </c>
    </row>
    <row r="144">
      <c r="A144" s="29" t="s">
        <v>15</v>
      </c>
      <c r="B144" s="27" t="s">
        <v>482</v>
      </c>
      <c r="C144" s="7">
        <v>2016.0</v>
      </c>
      <c r="D144" s="30" t="s">
        <v>4</v>
      </c>
      <c r="E144" s="30" t="s">
        <v>4</v>
      </c>
      <c r="F144" s="7">
        <v>27.8</v>
      </c>
    </row>
    <row r="145">
      <c r="A145" s="29" t="s">
        <v>14</v>
      </c>
      <c r="B145" s="27" t="s">
        <v>483</v>
      </c>
      <c r="C145" s="7">
        <v>2016.0</v>
      </c>
      <c r="D145" s="30" t="s">
        <v>4</v>
      </c>
      <c r="E145" s="30" t="s">
        <v>4</v>
      </c>
      <c r="F145" s="7">
        <v>19.8</v>
      </c>
    </row>
    <row r="146">
      <c r="A146" s="29" t="s">
        <v>16</v>
      </c>
      <c r="B146" s="27" t="s">
        <v>484</v>
      </c>
      <c r="C146" s="7">
        <v>2016.0</v>
      </c>
      <c r="D146" s="30" t="s">
        <v>4</v>
      </c>
      <c r="E146" s="30" t="s">
        <v>4</v>
      </c>
      <c r="F146" s="7">
        <v>24.5</v>
      </c>
    </row>
    <row r="147">
      <c r="A147" s="29" t="s">
        <v>17</v>
      </c>
      <c r="B147" s="27" t="s">
        <v>485</v>
      </c>
      <c r="C147" s="7">
        <v>2016.0</v>
      </c>
      <c r="D147" s="30" t="s">
        <v>4</v>
      </c>
      <c r="E147" s="30" t="s">
        <v>4</v>
      </c>
      <c r="F147" s="7">
        <v>15.4</v>
      </c>
    </row>
    <row r="148">
      <c r="A148" s="29" t="s">
        <v>18</v>
      </c>
      <c r="B148" s="27" t="s">
        <v>486</v>
      </c>
      <c r="C148" s="7">
        <v>2016.0</v>
      </c>
      <c r="D148" s="30" t="s">
        <v>4</v>
      </c>
      <c r="E148" s="30" t="s">
        <v>4</v>
      </c>
      <c r="F148" s="7">
        <v>20.8</v>
      </c>
    </row>
    <row r="149">
      <c r="A149" s="29" t="s">
        <v>19</v>
      </c>
      <c r="B149" s="27" t="s">
        <v>487</v>
      </c>
      <c r="C149" s="7">
        <v>2016.0</v>
      </c>
      <c r="D149" s="30" t="s">
        <v>4</v>
      </c>
      <c r="E149" s="30" t="s">
        <v>4</v>
      </c>
      <c r="F149" s="7">
        <v>25.9</v>
      </c>
    </row>
    <row r="150">
      <c r="A150" s="29" t="s">
        <v>20</v>
      </c>
      <c r="B150" s="27" t="s">
        <v>488</v>
      </c>
      <c r="C150" s="7">
        <v>2016.0</v>
      </c>
      <c r="D150" s="30" t="s">
        <v>4</v>
      </c>
      <c r="E150" s="30" t="s">
        <v>4</v>
      </c>
      <c r="F150" s="7">
        <v>19.5</v>
      </c>
    </row>
    <row r="151">
      <c r="A151" s="28" t="s">
        <v>3</v>
      </c>
      <c r="B151" s="27" t="s">
        <v>489</v>
      </c>
      <c r="C151" s="7">
        <v>2016.0</v>
      </c>
      <c r="D151" s="30" t="s">
        <v>4</v>
      </c>
      <c r="E151" s="30" t="s">
        <v>4</v>
      </c>
      <c r="F151" s="7">
        <v>20.1</v>
      </c>
    </row>
    <row r="152">
      <c r="A152" s="29" t="s">
        <v>21</v>
      </c>
      <c r="B152" s="27" t="s">
        <v>490</v>
      </c>
      <c r="C152" s="7">
        <v>2016.0</v>
      </c>
      <c r="D152" s="30" t="s">
        <v>4</v>
      </c>
      <c r="E152" s="30" t="s">
        <v>4</v>
      </c>
      <c r="F152" s="7">
        <v>19.9</v>
      </c>
    </row>
    <row r="153">
      <c r="A153" s="29" t="s">
        <v>22</v>
      </c>
      <c r="B153" s="27" t="s">
        <v>491</v>
      </c>
      <c r="C153" s="7">
        <v>2016.0</v>
      </c>
      <c r="D153" s="30" t="s">
        <v>4</v>
      </c>
      <c r="E153" s="30" t="s">
        <v>4</v>
      </c>
      <c r="F153" s="7">
        <v>14.4</v>
      </c>
    </row>
    <row r="154">
      <c r="A154" s="29" t="s">
        <v>23</v>
      </c>
      <c r="B154" s="27" t="s">
        <v>492</v>
      </c>
      <c r="C154" s="7">
        <v>2016.0</v>
      </c>
      <c r="D154" s="30" t="s">
        <v>4</v>
      </c>
      <c r="E154" s="30" t="s">
        <v>4</v>
      </c>
      <c r="F154" s="7">
        <v>31.4</v>
      </c>
    </row>
    <row r="155">
      <c r="A155" s="29" t="s">
        <v>24</v>
      </c>
      <c r="B155" s="27" t="s">
        <v>493</v>
      </c>
      <c r="C155" s="7">
        <v>2016.0</v>
      </c>
      <c r="D155" s="30" t="s">
        <v>4</v>
      </c>
      <c r="E155" s="30" t="s">
        <v>4</v>
      </c>
      <c r="F155" s="7">
        <v>20.1</v>
      </c>
    </row>
    <row r="156">
      <c r="A156" s="29" t="s">
        <v>25</v>
      </c>
      <c r="B156" s="27" t="s">
        <v>494</v>
      </c>
      <c r="C156" s="7">
        <v>2016.0</v>
      </c>
      <c r="D156" s="30" t="s">
        <v>4</v>
      </c>
      <c r="E156" s="30" t="s">
        <v>4</v>
      </c>
      <c r="F156" s="7">
        <v>13.4</v>
      </c>
    </row>
    <row r="157">
      <c r="A157" s="29" t="s">
        <v>26</v>
      </c>
      <c r="B157" s="27" t="s">
        <v>495</v>
      </c>
      <c r="C157" s="7">
        <v>2016.0</v>
      </c>
      <c r="D157" s="30" t="s">
        <v>4</v>
      </c>
      <c r="E157" s="30" t="s">
        <v>4</v>
      </c>
      <c r="F157" s="7">
        <v>16.4</v>
      </c>
    </row>
    <row r="158">
      <c r="A158" s="29" t="s">
        <v>28</v>
      </c>
      <c r="B158" s="27" t="s">
        <v>496</v>
      </c>
      <c r="C158" s="7">
        <v>2016.0</v>
      </c>
      <c r="D158" s="30" t="s">
        <v>4</v>
      </c>
      <c r="E158" s="30" t="s">
        <v>4</v>
      </c>
      <c r="F158" s="7">
        <v>22.7</v>
      </c>
    </row>
    <row r="159">
      <c r="A159" s="29" t="s">
        <v>27</v>
      </c>
      <c r="B159" s="27" t="s">
        <v>497</v>
      </c>
      <c r="C159" s="7">
        <v>2016.0</v>
      </c>
      <c r="D159" s="30" t="s">
        <v>4</v>
      </c>
      <c r="E159" s="30" t="s">
        <v>4</v>
      </c>
      <c r="F159" s="7">
        <v>20.1</v>
      </c>
    </row>
    <row r="160">
      <c r="A160" s="29" t="s">
        <v>29</v>
      </c>
      <c r="B160" s="27" t="s">
        <v>498</v>
      </c>
      <c r="C160" s="7">
        <v>2016.0</v>
      </c>
      <c r="D160" s="30" t="s">
        <v>4</v>
      </c>
      <c r="E160" s="30" t="s">
        <v>4</v>
      </c>
      <c r="F160" s="7">
        <v>21.0</v>
      </c>
    </row>
    <row r="161">
      <c r="A161" s="29" t="s">
        <v>30</v>
      </c>
      <c r="B161" s="27" t="s">
        <v>499</v>
      </c>
      <c r="C161" s="7">
        <v>2016.0</v>
      </c>
      <c r="D161" s="30" t="s">
        <v>4</v>
      </c>
      <c r="E161" s="30" t="s">
        <v>4</v>
      </c>
      <c r="F161" s="7">
        <v>45.3</v>
      </c>
    </row>
    <row r="162">
      <c r="A162" s="29" t="s">
        <v>31</v>
      </c>
      <c r="B162" s="27" t="s">
        <v>500</v>
      </c>
      <c r="C162" s="7">
        <v>2016.0</v>
      </c>
      <c r="D162" s="30" t="s">
        <v>4</v>
      </c>
      <c r="E162" s="30" t="s">
        <v>4</v>
      </c>
      <c r="F162" s="7">
        <v>19.2</v>
      </c>
    </row>
    <row r="163">
      <c r="A163" s="29" t="s">
        <v>32</v>
      </c>
      <c r="B163" s="27" t="s">
        <v>501</v>
      </c>
      <c r="C163" s="7">
        <v>2016.0</v>
      </c>
      <c r="D163" s="30" t="s">
        <v>4</v>
      </c>
      <c r="E163" s="30" t="s">
        <v>4</v>
      </c>
      <c r="F163" s="7">
        <v>22.2</v>
      </c>
    </row>
    <row r="164">
      <c r="A164" s="29" t="s">
        <v>33</v>
      </c>
      <c r="B164" s="27" t="s">
        <v>502</v>
      </c>
      <c r="C164" s="7">
        <v>2016.0</v>
      </c>
      <c r="D164" s="30" t="s">
        <v>4</v>
      </c>
      <c r="E164" s="30" t="s">
        <v>4</v>
      </c>
      <c r="F164" s="7">
        <v>22.2</v>
      </c>
    </row>
    <row r="165">
      <c r="A165" s="29" t="s">
        <v>34</v>
      </c>
      <c r="B165" s="27" t="s">
        <v>503</v>
      </c>
      <c r="C165" s="7">
        <v>2016.0</v>
      </c>
      <c r="D165" s="30" t="s">
        <v>4</v>
      </c>
      <c r="E165" s="30" t="s">
        <v>4</v>
      </c>
      <c r="F165" s="7">
        <v>19.3</v>
      </c>
    </row>
    <row r="166">
      <c r="A166" s="29" t="s">
        <v>35</v>
      </c>
      <c r="B166" s="27" t="s">
        <v>504</v>
      </c>
      <c r="C166" s="7">
        <v>2016.0</v>
      </c>
      <c r="D166" s="30" t="s">
        <v>4</v>
      </c>
      <c r="E166" s="30" t="s">
        <v>4</v>
      </c>
      <c r="F166" s="7">
        <v>15.1</v>
      </c>
    </row>
    <row r="167">
      <c r="A167" s="28" t="s">
        <v>4</v>
      </c>
      <c r="B167" s="27" t="s">
        <v>472</v>
      </c>
      <c r="C167" s="7">
        <v>2018.0</v>
      </c>
      <c r="D167" s="30" t="s">
        <v>4</v>
      </c>
      <c r="E167" s="30" t="s">
        <v>4</v>
      </c>
      <c r="F167" s="7">
        <v>13.0</v>
      </c>
    </row>
    <row r="168">
      <c r="A168" s="29" t="s">
        <v>5</v>
      </c>
      <c r="B168" s="27" t="s">
        <v>473</v>
      </c>
      <c r="C168" s="7">
        <v>2018.0</v>
      </c>
      <c r="D168" s="30" t="s">
        <v>4</v>
      </c>
      <c r="E168" s="30" t="s">
        <v>4</v>
      </c>
      <c r="F168" s="7">
        <v>14.1</v>
      </c>
    </row>
    <row r="169">
      <c r="A169" s="29" t="s">
        <v>6</v>
      </c>
      <c r="B169" s="27" t="s">
        <v>474</v>
      </c>
      <c r="C169" s="7">
        <v>2018.0</v>
      </c>
      <c r="D169" s="30" t="s">
        <v>4</v>
      </c>
      <c r="E169" s="30" t="s">
        <v>4</v>
      </c>
      <c r="F169" s="7">
        <v>17.8</v>
      </c>
    </row>
    <row r="170">
      <c r="A170" s="29" t="s">
        <v>7</v>
      </c>
      <c r="B170" s="27" t="s">
        <v>475</v>
      </c>
      <c r="C170" s="7">
        <v>2018.0</v>
      </c>
      <c r="D170" s="30" t="s">
        <v>4</v>
      </c>
      <c r="E170" s="30" t="s">
        <v>4</v>
      </c>
      <c r="F170" s="7">
        <v>27.4</v>
      </c>
    </row>
    <row r="171">
      <c r="A171" s="29" t="s">
        <v>12</v>
      </c>
      <c r="B171" s="27" t="s">
        <v>476</v>
      </c>
      <c r="C171" s="7">
        <v>2018.0</v>
      </c>
      <c r="D171" s="30" t="s">
        <v>4</v>
      </c>
      <c r="E171" s="30" t="s">
        <v>4</v>
      </c>
      <c r="F171" s="7">
        <v>13.9</v>
      </c>
    </row>
    <row r="172">
      <c r="A172" s="29" t="s">
        <v>11</v>
      </c>
      <c r="B172" s="27" t="s">
        <v>477</v>
      </c>
      <c r="C172" s="7">
        <v>2018.0</v>
      </c>
      <c r="D172" s="30" t="s">
        <v>4</v>
      </c>
      <c r="E172" s="30" t="s">
        <v>4</v>
      </c>
      <c r="F172" s="7">
        <v>17.7</v>
      </c>
    </row>
    <row r="173">
      <c r="A173" s="29" t="s">
        <v>10</v>
      </c>
      <c r="B173" s="27" t="s">
        <v>478</v>
      </c>
      <c r="C173" s="7">
        <v>2018.0</v>
      </c>
      <c r="D173" s="30" t="s">
        <v>4</v>
      </c>
      <c r="E173" s="30" t="s">
        <v>4</v>
      </c>
      <c r="F173" s="7">
        <v>22.3</v>
      </c>
    </row>
    <row r="174">
      <c r="A174" s="29" t="s">
        <v>8</v>
      </c>
      <c r="B174" s="27" t="s">
        <v>479</v>
      </c>
      <c r="C174" s="7">
        <v>2018.0</v>
      </c>
      <c r="D174" s="30" t="s">
        <v>4</v>
      </c>
      <c r="E174" s="30" t="s">
        <v>4</v>
      </c>
      <c r="F174" s="7">
        <v>18.3</v>
      </c>
    </row>
    <row r="175">
      <c r="A175" s="29" t="s">
        <v>9</v>
      </c>
      <c r="B175" s="27" t="s">
        <v>480</v>
      </c>
      <c r="C175" s="7">
        <v>2018.0</v>
      </c>
      <c r="D175" s="30" t="s">
        <v>4</v>
      </c>
      <c r="E175" s="30" t="s">
        <v>4</v>
      </c>
      <c r="F175" s="7">
        <v>21.6</v>
      </c>
    </row>
    <row r="176">
      <c r="A176" s="29" t="s">
        <v>13</v>
      </c>
      <c r="B176" s="27" t="s">
        <v>481</v>
      </c>
      <c r="C176" s="7">
        <v>2018.0</v>
      </c>
      <c r="D176" s="30" t="s">
        <v>4</v>
      </c>
      <c r="E176" s="30" t="s">
        <v>4</v>
      </c>
      <c r="F176" s="7">
        <v>18.8</v>
      </c>
    </row>
    <row r="177">
      <c r="A177" s="29" t="s">
        <v>15</v>
      </c>
      <c r="B177" s="27" t="s">
        <v>482</v>
      </c>
      <c r="C177" s="7">
        <v>2018.0</v>
      </c>
      <c r="D177" s="30" t="s">
        <v>4</v>
      </c>
      <c r="E177" s="30" t="s">
        <v>4</v>
      </c>
      <c r="F177" s="7">
        <v>35.6</v>
      </c>
    </row>
    <row r="178">
      <c r="A178" s="29" t="s">
        <v>14</v>
      </c>
      <c r="B178" s="27" t="s">
        <v>483</v>
      </c>
      <c r="C178" s="7">
        <v>2018.0</v>
      </c>
      <c r="D178" s="30" t="s">
        <v>4</v>
      </c>
      <c r="E178" s="30" t="s">
        <v>4</v>
      </c>
      <c r="F178" s="7">
        <v>20.7</v>
      </c>
    </row>
    <row r="179">
      <c r="A179" s="29" t="s">
        <v>16</v>
      </c>
      <c r="B179" s="27" t="s">
        <v>484</v>
      </c>
      <c r="C179" s="7">
        <v>2018.0</v>
      </c>
      <c r="D179" s="30" t="s">
        <v>4</v>
      </c>
      <c r="E179" s="30" t="s">
        <v>4</v>
      </c>
      <c r="F179" s="7">
        <v>22.7</v>
      </c>
    </row>
    <row r="180">
      <c r="A180" s="29" t="s">
        <v>17</v>
      </c>
      <c r="B180" s="27" t="s">
        <v>485</v>
      </c>
      <c r="C180" s="7">
        <v>2018.0</v>
      </c>
      <c r="D180" s="30" t="s">
        <v>4</v>
      </c>
      <c r="E180" s="30" t="s">
        <v>4</v>
      </c>
      <c r="F180" s="7">
        <v>15.1</v>
      </c>
    </row>
    <row r="181">
      <c r="A181" s="29" t="s">
        <v>18</v>
      </c>
      <c r="B181" s="27" t="s">
        <v>486</v>
      </c>
      <c r="C181" s="7">
        <v>2018.0</v>
      </c>
      <c r="D181" s="30" t="s">
        <v>4</v>
      </c>
      <c r="E181" s="30" t="s">
        <v>4</v>
      </c>
      <c r="F181" s="7">
        <v>19.8</v>
      </c>
    </row>
    <row r="182">
      <c r="A182" s="29" t="s">
        <v>19</v>
      </c>
      <c r="B182" s="27" t="s">
        <v>487</v>
      </c>
      <c r="C182" s="7">
        <v>2018.0</v>
      </c>
      <c r="D182" s="30" t="s">
        <v>4</v>
      </c>
      <c r="E182" s="30" t="s">
        <v>4</v>
      </c>
      <c r="F182" s="7">
        <v>21.1</v>
      </c>
    </row>
    <row r="183">
      <c r="A183" s="29" t="s">
        <v>20</v>
      </c>
      <c r="B183" s="27" t="s">
        <v>488</v>
      </c>
      <c r="C183" s="7">
        <v>2018.0</v>
      </c>
      <c r="D183" s="30" t="s">
        <v>4</v>
      </c>
      <c r="E183" s="30" t="s">
        <v>4</v>
      </c>
      <c r="F183" s="7">
        <v>24.6</v>
      </c>
    </row>
    <row r="184">
      <c r="A184" s="28" t="s">
        <v>3</v>
      </c>
      <c r="B184" s="27" t="s">
        <v>489</v>
      </c>
      <c r="C184" s="7">
        <v>2018.0</v>
      </c>
      <c r="D184" s="30" t="s">
        <v>4</v>
      </c>
      <c r="E184" s="30" t="s">
        <v>4</v>
      </c>
      <c r="F184" s="7">
        <v>20.4</v>
      </c>
    </row>
    <row r="185">
      <c r="A185" s="29" t="s">
        <v>21</v>
      </c>
      <c r="B185" s="27" t="s">
        <v>490</v>
      </c>
      <c r="C185" s="7">
        <v>2018.0</v>
      </c>
      <c r="D185" s="30" t="s">
        <v>4</v>
      </c>
      <c r="E185" s="30" t="s">
        <v>4</v>
      </c>
      <c r="F185" s="7">
        <v>18.9</v>
      </c>
    </row>
    <row r="186">
      <c r="A186" s="29" t="s">
        <v>22</v>
      </c>
      <c r="B186" s="27" t="s">
        <v>491</v>
      </c>
      <c r="C186" s="7">
        <v>2018.0</v>
      </c>
      <c r="D186" s="30" t="s">
        <v>4</v>
      </c>
      <c r="E186" s="30" t="s">
        <v>4</v>
      </c>
      <c r="F186" s="7">
        <v>12.2</v>
      </c>
    </row>
    <row r="187">
      <c r="A187" s="29" t="s">
        <v>23</v>
      </c>
      <c r="B187" s="27" t="s">
        <v>492</v>
      </c>
      <c r="C187" s="7">
        <v>2018.0</v>
      </c>
      <c r="D187" s="30" t="s">
        <v>4</v>
      </c>
      <c r="E187" s="30" t="s">
        <v>4</v>
      </c>
      <c r="F187" s="7">
        <v>27.9</v>
      </c>
    </row>
    <row r="188">
      <c r="A188" s="29" t="s">
        <v>24</v>
      </c>
      <c r="B188" s="27" t="s">
        <v>493</v>
      </c>
      <c r="C188" s="7">
        <v>2018.0</v>
      </c>
      <c r="D188" s="30" t="s">
        <v>4</v>
      </c>
      <c r="E188" s="30" t="s">
        <v>4</v>
      </c>
      <c r="F188" s="7">
        <v>20.8</v>
      </c>
    </row>
    <row r="189">
      <c r="A189" s="29" t="s">
        <v>25</v>
      </c>
      <c r="B189" s="27" t="s">
        <v>494</v>
      </c>
      <c r="C189" s="7">
        <v>2018.0</v>
      </c>
      <c r="D189" s="30" t="s">
        <v>4</v>
      </c>
      <c r="E189" s="30" t="s">
        <v>4</v>
      </c>
      <c r="F189" s="7">
        <v>13.9</v>
      </c>
    </row>
    <row r="190">
      <c r="A190" s="29" t="s">
        <v>26</v>
      </c>
      <c r="B190" s="27" t="s">
        <v>495</v>
      </c>
      <c r="C190" s="7">
        <v>2018.0</v>
      </c>
      <c r="D190" s="30" t="s">
        <v>4</v>
      </c>
      <c r="E190" s="30" t="s">
        <v>4</v>
      </c>
      <c r="F190" s="7">
        <v>17.9</v>
      </c>
    </row>
    <row r="191">
      <c r="A191" s="29" t="s">
        <v>28</v>
      </c>
      <c r="B191" s="27" t="s">
        <v>496</v>
      </c>
      <c r="C191" s="7">
        <v>2018.0</v>
      </c>
      <c r="D191" s="30" t="s">
        <v>4</v>
      </c>
      <c r="E191" s="30" t="s">
        <v>4</v>
      </c>
      <c r="F191" s="7">
        <v>24.5</v>
      </c>
    </row>
    <row r="192">
      <c r="A192" s="29" t="s">
        <v>27</v>
      </c>
      <c r="B192" s="27" t="s">
        <v>497</v>
      </c>
      <c r="C192" s="7">
        <v>2018.0</v>
      </c>
      <c r="D192" s="30" t="s">
        <v>4</v>
      </c>
      <c r="E192" s="30" t="s">
        <v>4</v>
      </c>
      <c r="F192" s="7">
        <v>17.0</v>
      </c>
    </row>
    <row r="193">
      <c r="A193" s="29" t="s">
        <v>29</v>
      </c>
      <c r="B193" s="27" t="s">
        <v>498</v>
      </c>
      <c r="C193" s="7">
        <v>2018.0</v>
      </c>
      <c r="D193" s="30" t="s">
        <v>4</v>
      </c>
      <c r="E193" s="30" t="s">
        <v>4</v>
      </c>
      <c r="F193" s="7">
        <v>21.5</v>
      </c>
    </row>
    <row r="194">
      <c r="A194" s="29" t="s">
        <v>30</v>
      </c>
      <c r="B194" s="27" t="s">
        <v>499</v>
      </c>
      <c r="C194" s="7">
        <v>2018.0</v>
      </c>
      <c r="D194" s="30" t="s">
        <v>4</v>
      </c>
      <c r="E194" s="30" t="s">
        <v>4</v>
      </c>
      <c r="F194" s="7">
        <v>46.8</v>
      </c>
    </row>
    <row r="195">
      <c r="A195" s="29" t="s">
        <v>31</v>
      </c>
      <c r="B195" s="27" t="s">
        <v>500</v>
      </c>
      <c r="C195" s="7">
        <v>2018.0</v>
      </c>
      <c r="D195" s="30" t="s">
        <v>4</v>
      </c>
      <c r="E195" s="30" t="s">
        <v>4</v>
      </c>
      <c r="F195" s="7">
        <v>16.7</v>
      </c>
    </row>
    <row r="196">
      <c r="A196" s="29" t="s">
        <v>32</v>
      </c>
      <c r="B196" s="27" t="s">
        <v>501</v>
      </c>
      <c r="C196" s="7">
        <v>2018.0</v>
      </c>
      <c r="D196" s="30" t="s">
        <v>4</v>
      </c>
      <c r="E196" s="30" t="s">
        <v>4</v>
      </c>
      <c r="F196" s="7">
        <v>20.2</v>
      </c>
    </row>
    <row r="197">
      <c r="A197" s="29" t="s">
        <v>33</v>
      </c>
      <c r="B197" s="27" t="s">
        <v>502</v>
      </c>
      <c r="C197" s="7">
        <v>2018.0</v>
      </c>
      <c r="D197" s="30" t="s">
        <v>4</v>
      </c>
      <c r="E197" s="30" t="s">
        <v>4</v>
      </c>
      <c r="F197" s="7">
        <v>27.0</v>
      </c>
    </row>
    <row r="198">
      <c r="A198" s="29" t="s">
        <v>34</v>
      </c>
      <c r="B198" s="27" t="s">
        <v>503</v>
      </c>
      <c r="C198" s="7">
        <v>2018.0</v>
      </c>
      <c r="D198" s="30" t="s">
        <v>4</v>
      </c>
      <c r="E198" s="30" t="s">
        <v>4</v>
      </c>
      <c r="F198" s="7">
        <v>19.4</v>
      </c>
    </row>
    <row r="199">
      <c r="A199" s="29" t="s">
        <v>35</v>
      </c>
      <c r="B199" s="27" t="s">
        <v>504</v>
      </c>
      <c r="C199" s="7">
        <v>2018.0</v>
      </c>
      <c r="D199" s="30" t="s">
        <v>4</v>
      </c>
      <c r="E199" s="30" t="s">
        <v>4</v>
      </c>
      <c r="F199" s="7">
        <v>16.6</v>
      </c>
    </row>
    <row r="200">
      <c r="A200" s="28" t="s">
        <v>4</v>
      </c>
      <c r="B200" s="27" t="s">
        <v>472</v>
      </c>
      <c r="C200" s="7">
        <v>2020.0</v>
      </c>
      <c r="D200" s="30" t="s">
        <v>4</v>
      </c>
      <c r="E200" s="30" t="s">
        <v>4</v>
      </c>
      <c r="F200" s="31">
        <v>18.2</v>
      </c>
    </row>
    <row r="201">
      <c r="A201" s="29" t="s">
        <v>5</v>
      </c>
      <c r="B201" s="27" t="s">
        <v>473</v>
      </c>
      <c r="C201" s="7">
        <v>2020.0</v>
      </c>
      <c r="D201" s="30" t="s">
        <v>4</v>
      </c>
      <c r="E201" s="30" t="s">
        <v>4</v>
      </c>
      <c r="F201" s="31">
        <v>13.4</v>
      </c>
    </row>
    <row r="202">
      <c r="A202" s="29" t="s">
        <v>6</v>
      </c>
      <c r="B202" s="27" t="s">
        <v>474</v>
      </c>
      <c r="C202" s="7">
        <v>2020.0</v>
      </c>
      <c r="D202" s="30" t="s">
        <v>4</v>
      </c>
      <c r="E202" s="30" t="s">
        <v>4</v>
      </c>
      <c r="F202" s="31">
        <v>23.4</v>
      </c>
    </row>
    <row r="203">
      <c r="A203" s="29" t="s">
        <v>7</v>
      </c>
      <c r="B203" s="27" t="s">
        <v>475</v>
      </c>
      <c r="C203" s="7">
        <v>2020.0</v>
      </c>
      <c r="D203" s="30" t="s">
        <v>4</v>
      </c>
      <c r="E203" s="30" t="s">
        <v>4</v>
      </c>
      <c r="F203" s="31">
        <v>26.1</v>
      </c>
    </row>
    <row r="204">
      <c r="A204" s="29" t="s">
        <v>12</v>
      </c>
      <c r="B204" s="27" t="s">
        <v>476</v>
      </c>
      <c r="C204" s="7">
        <v>2020.0</v>
      </c>
      <c r="D204" s="30" t="s">
        <v>4</v>
      </c>
      <c r="E204" s="30" t="s">
        <v>4</v>
      </c>
      <c r="F204" s="31">
        <v>17.8</v>
      </c>
    </row>
    <row r="205">
      <c r="A205" s="29" t="s">
        <v>11</v>
      </c>
      <c r="B205" s="27" t="s">
        <v>477</v>
      </c>
      <c r="C205" s="7">
        <v>2020.0</v>
      </c>
      <c r="D205" s="30" t="s">
        <v>4</v>
      </c>
      <c r="E205" s="30" t="s">
        <v>4</v>
      </c>
      <c r="F205" s="31">
        <v>13.5</v>
      </c>
    </row>
    <row r="206">
      <c r="A206" s="29" t="s">
        <v>10</v>
      </c>
      <c r="B206" s="27" t="s">
        <v>478</v>
      </c>
      <c r="C206" s="7">
        <v>2020.0</v>
      </c>
      <c r="D206" s="30" t="s">
        <v>4</v>
      </c>
      <c r="E206" s="30" t="s">
        <v>4</v>
      </c>
      <c r="F206" s="31">
        <v>24.5</v>
      </c>
    </row>
    <row r="207">
      <c r="A207" s="29" t="s">
        <v>8</v>
      </c>
      <c r="B207" s="27" t="s">
        <v>479</v>
      </c>
      <c r="C207" s="7">
        <v>2020.0</v>
      </c>
      <c r="D207" s="30" t="s">
        <v>4</v>
      </c>
      <c r="E207" s="30" t="s">
        <v>4</v>
      </c>
      <c r="F207" s="31">
        <v>15.5</v>
      </c>
    </row>
    <row r="208">
      <c r="A208" s="29" t="s">
        <v>9</v>
      </c>
      <c r="B208" s="27" t="s">
        <v>480</v>
      </c>
      <c r="C208" s="7">
        <v>2020.0</v>
      </c>
      <c r="D208" s="30" t="s">
        <v>4</v>
      </c>
      <c r="E208" s="30" t="s">
        <v>4</v>
      </c>
      <c r="F208" s="31">
        <v>17.7</v>
      </c>
    </row>
    <row r="209">
      <c r="A209" s="29" t="s">
        <v>13</v>
      </c>
      <c r="B209" s="27" t="s">
        <v>481</v>
      </c>
      <c r="C209" s="7">
        <v>2020.0</v>
      </c>
      <c r="D209" s="30" t="s">
        <v>4</v>
      </c>
      <c r="E209" s="30" t="s">
        <v>4</v>
      </c>
      <c r="F209" s="31">
        <v>18.9</v>
      </c>
    </row>
    <row r="210">
      <c r="A210" s="29" t="s">
        <v>15</v>
      </c>
      <c r="B210" s="27" t="s">
        <v>482</v>
      </c>
      <c r="C210" s="7">
        <v>2020.0</v>
      </c>
      <c r="D210" s="30" t="s">
        <v>4</v>
      </c>
      <c r="E210" s="30" t="s">
        <v>4</v>
      </c>
      <c r="F210" s="31">
        <v>36.1</v>
      </c>
    </row>
    <row r="211">
      <c r="A211" s="29" t="s">
        <v>14</v>
      </c>
      <c r="B211" s="27" t="s">
        <v>483</v>
      </c>
      <c r="C211" s="7">
        <v>2020.0</v>
      </c>
      <c r="D211" s="30" t="s">
        <v>4</v>
      </c>
      <c r="E211" s="30" t="s">
        <v>4</v>
      </c>
      <c r="F211" s="31">
        <v>24.6</v>
      </c>
    </row>
    <row r="212">
      <c r="A212" s="29" t="s">
        <v>16</v>
      </c>
      <c r="B212" s="27" t="s">
        <v>484</v>
      </c>
      <c r="C212" s="7">
        <v>2020.0</v>
      </c>
      <c r="D212" s="30" t="s">
        <v>4</v>
      </c>
      <c r="E212" s="30" t="s">
        <v>4</v>
      </c>
      <c r="F212" s="31">
        <v>28.5</v>
      </c>
    </row>
    <row r="213">
      <c r="A213" s="29" t="s">
        <v>17</v>
      </c>
      <c r="B213" s="27" t="s">
        <v>485</v>
      </c>
      <c r="C213" s="7">
        <v>2020.0</v>
      </c>
      <c r="D213" s="30" t="s">
        <v>4</v>
      </c>
      <c r="E213" s="30" t="s">
        <v>4</v>
      </c>
      <c r="F213" s="31">
        <v>14.8</v>
      </c>
    </row>
    <row r="214">
      <c r="A214" s="29" t="s">
        <v>18</v>
      </c>
      <c r="B214" s="27" t="s">
        <v>486</v>
      </c>
      <c r="C214" s="7">
        <v>2020.0</v>
      </c>
      <c r="D214" s="30" t="s">
        <v>4</v>
      </c>
      <c r="E214" s="30" t="s">
        <v>4</v>
      </c>
      <c r="F214" s="31">
        <v>24.2</v>
      </c>
    </row>
    <row r="215">
      <c r="A215" s="29" t="s">
        <v>19</v>
      </c>
      <c r="B215" s="27" t="s">
        <v>487</v>
      </c>
      <c r="C215" s="7">
        <v>2020.0</v>
      </c>
      <c r="D215" s="30" t="s">
        <v>4</v>
      </c>
      <c r="E215" s="30" t="s">
        <v>4</v>
      </c>
      <c r="F215" s="31">
        <v>23.3</v>
      </c>
    </row>
    <row r="216">
      <c r="A216" s="29" t="s">
        <v>20</v>
      </c>
      <c r="B216" s="27" t="s">
        <v>488</v>
      </c>
      <c r="C216" s="7">
        <v>2020.0</v>
      </c>
      <c r="D216" s="30" t="s">
        <v>4</v>
      </c>
      <c r="E216" s="30" t="s">
        <v>4</v>
      </c>
      <c r="F216" s="31">
        <v>24.4</v>
      </c>
    </row>
    <row r="217">
      <c r="A217" s="28" t="s">
        <v>3</v>
      </c>
      <c r="B217" s="27" t="s">
        <v>489</v>
      </c>
      <c r="C217" s="7">
        <v>2020.0</v>
      </c>
      <c r="D217" s="30" t="s">
        <v>4</v>
      </c>
      <c r="E217" s="30" t="s">
        <v>4</v>
      </c>
      <c r="F217" s="31">
        <v>22.5</v>
      </c>
    </row>
    <row r="218">
      <c r="A218" s="29" t="s">
        <v>21</v>
      </c>
      <c r="B218" s="27" t="s">
        <v>490</v>
      </c>
      <c r="C218" s="7">
        <v>2020.0</v>
      </c>
      <c r="D218" s="30" t="s">
        <v>4</v>
      </c>
      <c r="E218" s="30" t="s">
        <v>4</v>
      </c>
      <c r="F218" s="31">
        <v>20.4</v>
      </c>
    </row>
    <row r="219">
      <c r="A219" s="29" t="s">
        <v>22</v>
      </c>
      <c r="B219" s="27" t="s">
        <v>491</v>
      </c>
      <c r="C219" s="7">
        <v>2020.0</v>
      </c>
      <c r="D219" s="30" t="s">
        <v>4</v>
      </c>
      <c r="E219" s="30" t="s">
        <v>4</v>
      </c>
      <c r="F219" s="31">
        <v>14.7</v>
      </c>
    </row>
    <row r="220">
      <c r="A220" s="29" t="s">
        <v>23</v>
      </c>
      <c r="B220" s="27" t="s">
        <v>492</v>
      </c>
      <c r="C220" s="7">
        <v>2020.0</v>
      </c>
      <c r="D220" s="30" t="s">
        <v>4</v>
      </c>
      <c r="E220" s="30" t="s">
        <v>4</v>
      </c>
      <c r="F220" s="31">
        <v>33.3</v>
      </c>
    </row>
    <row r="221">
      <c r="A221" s="29" t="s">
        <v>24</v>
      </c>
      <c r="B221" s="27" t="s">
        <v>493</v>
      </c>
      <c r="C221" s="7">
        <v>2020.0</v>
      </c>
      <c r="D221" s="30" t="s">
        <v>4</v>
      </c>
      <c r="E221" s="30" t="s">
        <v>4</v>
      </c>
      <c r="F221" s="31">
        <v>30.8</v>
      </c>
    </row>
    <row r="222">
      <c r="A222" s="29" t="s">
        <v>25</v>
      </c>
      <c r="B222" s="27" t="s">
        <v>494</v>
      </c>
      <c r="C222" s="7">
        <v>2020.0</v>
      </c>
      <c r="D222" s="30" t="s">
        <v>4</v>
      </c>
      <c r="E222" s="30" t="s">
        <v>4</v>
      </c>
      <c r="F222" s="31">
        <v>18.2</v>
      </c>
    </row>
    <row r="223">
      <c r="A223" s="29" t="s">
        <v>26</v>
      </c>
      <c r="B223" s="27" t="s">
        <v>495</v>
      </c>
      <c r="C223" s="7">
        <v>2020.0</v>
      </c>
      <c r="D223" s="30" t="s">
        <v>4</v>
      </c>
      <c r="E223" s="30" t="s">
        <v>4</v>
      </c>
      <c r="F223" s="31">
        <v>29.4</v>
      </c>
    </row>
    <row r="224">
      <c r="A224" s="29" t="s">
        <v>28</v>
      </c>
      <c r="B224" s="27" t="s">
        <v>496</v>
      </c>
      <c r="C224" s="7">
        <v>2020.0</v>
      </c>
      <c r="D224" s="30" t="s">
        <v>4</v>
      </c>
      <c r="E224" s="30" t="s">
        <v>4</v>
      </c>
      <c r="F224" s="31">
        <v>22.1</v>
      </c>
    </row>
    <row r="225">
      <c r="A225" s="29" t="s">
        <v>27</v>
      </c>
      <c r="B225" s="27" t="s">
        <v>497</v>
      </c>
      <c r="C225" s="7">
        <v>2020.0</v>
      </c>
      <c r="D225" s="30" t="s">
        <v>4</v>
      </c>
      <c r="E225" s="30" t="s">
        <v>4</v>
      </c>
      <c r="F225" s="31">
        <v>18.7</v>
      </c>
    </row>
    <row r="226">
      <c r="A226" s="29" t="s">
        <v>29</v>
      </c>
      <c r="B226" s="27" t="s">
        <v>498</v>
      </c>
      <c r="C226" s="7">
        <v>2020.0</v>
      </c>
      <c r="D226" s="30" t="s">
        <v>4</v>
      </c>
      <c r="E226" s="30" t="s">
        <v>4</v>
      </c>
      <c r="F226" s="31">
        <v>22.3</v>
      </c>
    </row>
    <row r="227">
      <c r="A227" s="29" t="s">
        <v>30</v>
      </c>
      <c r="B227" s="27" t="s">
        <v>499</v>
      </c>
      <c r="C227" s="7">
        <v>2020.0</v>
      </c>
      <c r="D227" s="30" t="s">
        <v>4</v>
      </c>
      <c r="E227" s="30" t="s">
        <v>4</v>
      </c>
      <c r="F227" s="31">
        <v>43.3</v>
      </c>
    </row>
    <row r="228">
      <c r="A228" s="29" t="s">
        <v>31</v>
      </c>
      <c r="B228" s="27" t="s">
        <v>500</v>
      </c>
      <c r="C228" s="7">
        <v>2020.0</v>
      </c>
      <c r="D228" s="30" t="s">
        <v>4</v>
      </c>
      <c r="E228" s="30" t="s">
        <v>4</v>
      </c>
      <c r="F228" s="31">
        <v>14.1</v>
      </c>
    </row>
    <row r="229">
      <c r="A229" s="29" t="s">
        <v>32</v>
      </c>
      <c r="B229" s="27" t="s">
        <v>501</v>
      </c>
      <c r="C229" s="7">
        <v>2020.0</v>
      </c>
      <c r="D229" s="30" t="s">
        <v>4</v>
      </c>
      <c r="E229" s="30" t="s">
        <v>4</v>
      </c>
      <c r="F229" s="31">
        <v>32.9</v>
      </c>
    </row>
    <row r="230">
      <c r="A230" s="29" t="s">
        <v>33</v>
      </c>
      <c r="B230" s="27" t="s">
        <v>502</v>
      </c>
      <c r="C230" s="7">
        <v>2020.0</v>
      </c>
      <c r="D230" s="30" t="s">
        <v>4</v>
      </c>
      <c r="E230" s="30" t="s">
        <v>4</v>
      </c>
      <c r="F230" s="31">
        <v>24.4</v>
      </c>
    </row>
    <row r="231">
      <c r="A231" s="29" t="s">
        <v>34</v>
      </c>
      <c r="B231" s="27" t="s">
        <v>503</v>
      </c>
      <c r="C231" s="7">
        <v>2020.0</v>
      </c>
      <c r="D231" s="30" t="s">
        <v>4</v>
      </c>
      <c r="E231" s="30" t="s">
        <v>4</v>
      </c>
      <c r="F231" s="31">
        <v>24.6</v>
      </c>
    </row>
    <row r="232">
      <c r="A232" s="29" t="s">
        <v>35</v>
      </c>
      <c r="B232" s="27" t="s">
        <v>504</v>
      </c>
      <c r="C232" s="7">
        <v>2020.0</v>
      </c>
      <c r="D232" s="30" t="s">
        <v>4</v>
      </c>
      <c r="E232" s="30" t="s">
        <v>4</v>
      </c>
      <c r="F232" s="31">
        <v>17.0</v>
      </c>
    </row>
    <row r="233">
      <c r="A233" s="28" t="s">
        <v>4</v>
      </c>
      <c r="B233" s="27" t="s">
        <v>472</v>
      </c>
      <c r="C233" s="5">
        <v>2022.0</v>
      </c>
      <c r="D233" s="32" t="s">
        <v>4</v>
      </c>
      <c r="E233" s="32" t="s">
        <v>4</v>
      </c>
      <c r="F233" s="33">
        <v>15.6</v>
      </c>
    </row>
    <row r="234">
      <c r="A234" s="29" t="s">
        <v>5</v>
      </c>
      <c r="B234" s="27" t="s">
        <v>473</v>
      </c>
      <c r="C234" s="5">
        <v>2022.0</v>
      </c>
      <c r="D234" s="32" t="s">
        <v>4</v>
      </c>
      <c r="E234" s="32" t="s">
        <v>4</v>
      </c>
      <c r="F234" s="33">
        <v>10.0</v>
      </c>
    </row>
    <row r="235">
      <c r="A235" s="29" t="s">
        <v>6</v>
      </c>
      <c r="B235" s="27" t="s">
        <v>474</v>
      </c>
      <c r="C235" s="5">
        <v>2022.0</v>
      </c>
      <c r="D235" s="32" t="s">
        <v>4</v>
      </c>
      <c r="E235" s="32" t="s">
        <v>4</v>
      </c>
      <c r="F235" s="33">
        <v>14.5</v>
      </c>
    </row>
    <row r="236">
      <c r="A236" s="29" t="s">
        <v>7</v>
      </c>
      <c r="B236" s="27" t="s">
        <v>475</v>
      </c>
      <c r="C236" s="5">
        <v>2022.0</v>
      </c>
      <c r="D236" s="32" t="s">
        <v>4</v>
      </c>
      <c r="E236" s="32" t="s">
        <v>4</v>
      </c>
      <c r="F236" s="33">
        <v>22.0</v>
      </c>
    </row>
    <row r="237">
      <c r="A237" s="29" t="s">
        <v>12</v>
      </c>
      <c r="B237" s="27" t="s">
        <v>476</v>
      </c>
      <c r="C237" s="5">
        <v>2022.0</v>
      </c>
      <c r="D237" s="32" t="s">
        <v>4</v>
      </c>
      <c r="E237" s="32" t="s">
        <v>4</v>
      </c>
      <c r="F237" s="33">
        <v>11.4</v>
      </c>
    </row>
    <row r="238">
      <c r="A238" s="29" t="s">
        <v>11</v>
      </c>
      <c r="B238" s="27" t="s">
        <v>477</v>
      </c>
      <c r="C238" s="5">
        <v>2022.0</v>
      </c>
      <c r="D238" s="32" t="s">
        <v>4</v>
      </c>
      <c r="E238" s="32" t="s">
        <v>4</v>
      </c>
      <c r="F238" s="33">
        <v>9.7</v>
      </c>
    </row>
    <row r="239">
      <c r="A239" s="29" t="s">
        <v>10</v>
      </c>
      <c r="B239" s="27" t="s">
        <v>478</v>
      </c>
      <c r="C239" s="5">
        <v>2022.0</v>
      </c>
      <c r="D239" s="32" t="s">
        <v>4</v>
      </c>
      <c r="E239" s="32" t="s">
        <v>4</v>
      </c>
      <c r="F239" s="33">
        <v>20.9</v>
      </c>
    </row>
    <row r="240">
      <c r="A240" s="29" t="s">
        <v>8</v>
      </c>
      <c r="B240" s="27" t="s">
        <v>479</v>
      </c>
      <c r="C240" s="5">
        <v>2022.0</v>
      </c>
      <c r="D240" s="32" t="s">
        <v>4</v>
      </c>
      <c r="E240" s="32" t="s">
        <v>4</v>
      </c>
      <c r="F240" s="33">
        <v>13.2</v>
      </c>
    </row>
    <row r="241">
      <c r="A241" s="29" t="s">
        <v>9</v>
      </c>
      <c r="B241" s="27" t="s">
        <v>480</v>
      </c>
      <c r="C241" s="5">
        <v>2022.0</v>
      </c>
      <c r="D241" s="32" t="s">
        <v>4</v>
      </c>
      <c r="E241" s="32" t="s">
        <v>4</v>
      </c>
      <c r="F241" s="33">
        <v>14.0</v>
      </c>
    </row>
    <row r="242">
      <c r="A242" s="29" t="s">
        <v>13</v>
      </c>
      <c r="B242" s="27" t="s">
        <v>481</v>
      </c>
      <c r="C242" s="5">
        <v>2022.0</v>
      </c>
      <c r="D242" s="32" t="s">
        <v>4</v>
      </c>
      <c r="E242" s="32" t="s">
        <v>4</v>
      </c>
      <c r="F242" s="33">
        <v>20.3</v>
      </c>
    </row>
    <row r="243">
      <c r="A243" s="29" t="s">
        <v>15</v>
      </c>
      <c r="B243" s="27" t="s">
        <v>482</v>
      </c>
      <c r="C243" s="5">
        <v>2022.0</v>
      </c>
      <c r="D243" s="32" t="s">
        <v>4</v>
      </c>
      <c r="E243" s="32" t="s">
        <v>4</v>
      </c>
      <c r="F243" s="33">
        <v>31.5</v>
      </c>
    </row>
    <row r="244">
      <c r="A244" s="29" t="s">
        <v>14</v>
      </c>
      <c r="B244" s="27" t="s">
        <v>483</v>
      </c>
      <c r="C244" s="5">
        <v>2022.0</v>
      </c>
      <c r="D244" s="32" t="s">
        <v>4</v>
      </c>
      <c r="E244" s="32" t="s">
        <v>4</v>
      </c>
      <c r="F244" s="33">
        <v>18.3</v>
      </c>
    </row>
    <row r="245">
      <c r="A245" s="29" t="s">
        <v>16</v>
      </c>
      <c r="B245" s="27" t="s">
        <v>484</v>
      </c>
      <c r="C245" s="5">
        <v>2022.0</v>
      </c>
      <c r="D245" s="32" t="s">
        <v>4</v>
      </c>
      <c r="E245" s="32" t="s">
        <v>4</v>
      </c>
      <c r="F245" s="33">
        <v>19.1</v>
      </c>
    </row>
    <row r="246">
      <c r="A246" s="29" t="s">
        <v>17</v>
      </c>
      <c r="B246" s="27" t="s">
        <v>485</v>
      </c>
      <c r="C246" s="5">
        <v>2022.0</v>
      </c>
      <c r="D246" s="32" t="s">
        <v>4</v>
      </c>
      <c r="E246" s="32" t="s">
        <v>4</v>
      </c>
      <c r="F246" s="33">
        <v>13.8</v>
      </c>
    </row>
    <row r="247">
      <c r="A247" s="29" t="s">
        <v>18</v>
      </c>
      <c r="B247" s="27" t="s">
        <v>486</v>
      </c>
      <c r="C247" s="5">
        <v>2022.0</v>
      </c>
      <c r="D247" s="32" t="s">
        <v>4</v>
      </c>
      <c r="E247" s="32" t="s">
        <v>4</v>
      </c>
      <c r="F247" s="33">
        <v>20.3</v>
      </c>
    </row>
    <row r="248">
      <c r="A248" s="29" t="s">
        <v>19</v>
      </c>
      <c r="B248" s="27" t="s">
        <v>487</v>
      </c>
      <c r="C248" s="5">
        <v>2022.0</v>
      </c>
      <c r="D248" s="32" t="s">
        <v>4</v>
      </c>
      <c r="E248" s="32" t="s">
        <v>4</v>
      </c>
      <c r="F248" s="33">
        <v>23.0</v>
      </c>
    </row>
    <row r="249">
      <c r="A249" s="29" t="s">
        <v>20</v>
      </c>
      <c r="B249" s="27" t="s">
        <v>488</v>
      </c>
      <c r="C249" s="5">
        <v>2022.0</v>
      </c>
      <c r="D249" s="32" t="s">
        <v>4</v>
      </c>
      <c r="E249" s="32" t="s">
        <v>4</v>
      </c>
      <c r="F249" s="33">
        <v>18.5</v>
      </c>
    </row>
    <row r="250">
      <c r="A250" s="28" t="s">
        <v>3</v>
      </c>
      <c r="B250" s="27" t="s">
        <v>489</v>
      </c>
      <c r="C250" s="5">
        <v>2022.0</v>
      </c>
      <c r="D250" s="32" t="s">
        <v>4</v>
      </c>
      <c r="E250" s="32" t="s">
        <v>4</v>
      </c>
      <c r="F250" s="33">
        <v>18.2</v>
      </c>
    </row>
    <row r="251">
      <c r="A251" s="29" t="s">
        <v>21</v>
      </c>
      <c r="B251" s="27" t="s">
        <v>490</v>
      </c>
      <c r="C251" s="5">
        <v>2022.0</v>
      </c>
      <c r="D251" s="32" t="s">
        <v>4</v>
      </c>
      <c r="E251" s="32" t="s">
        <v>4</v>
      </c>
      <c r="F251" s="33">
        <v>17.0</v>
      </c>
    </row>
    <row r="252">
      <c r="A252" s="29" t="s">
        <v>22</v>
      </c>
      <c r="B252" s="27" t="s">
        <v>491</v>
      </c>
      <c r="C252" s="5">
        <v>2022.0</v>
      </c>
      <c r="D252" s="32" t="s">
        <v>4</v>
      </c>
      <c r="E252" s="32" t="s">
        <v>4</v>
      </c>
      <c r="F252" s="33">
        <v>11.7</v>
      </c>
    </row>
    <row r="253">
      <c r="A253" s="29" t="s">
        <v>23</v>
      </c>
      <c r="B253" s="27" t="s">
        <v>492</v>
      </c>
      <c r="C253" s="5">
        <v>2022.0</v>
      </c>
      <c r="D253" s="32" t="s">
        <v>4</v>
      </c>
      <c r="E253" s="32" t="s">
        <v>4</v>
      </c>
      <c r="F253" s="33">
        <v>28.6</v>
      </c>
    </row>
    <row r="254">
      <c r="A254" s="29" t="s">
        <v>24</v>
      </c>
      <c r="B254" s="27" t="s">
        <v>493</v>
      </c>
      <c r="C254" s="5">
        <v>2022.0</v>
      </c>
      <c r="D254" s="32" t="s">
        <v>4</v>
      </c>
      <c r="E254" s="32" t="s">
        <v>4</v>
      </c>
      <c r="F254" s="33">
        <v>22.2</v>
      </c>
    </row>
    <row r="255">
      <c r="A255" s="29" t="s">
        <v>25</v>
      </c>
      <c r="B255" s="27" t="s">
        <v>494</v>
      </c>
      <c r="C255" s="5">
        <v>2022.0</v>
      </c>
      <c r="D255" s="32" t="s">
        <v>4</v>
      </c>
      <c r="E255" s="32" t="s">
        <v>4</v>
      </c>
      <c r="F255" s="33">
        <v>13.0</v>
      </c>
    </row>
    <row r="256">
      <c r="A256" s="29" t="s">
        <v>26</v>
      </c>
      <c r="B256" s="27" t="s">
        <v>495</v>
      </c>
      <c r="C256" s="5">
        <v>2022.0</v>
      </c>
      <c r="D256" s="32" t="s">
        <v>4</v>
      </c>
      <c r="E256" s="32" t="s">
        <v>4</v>
      </c>
      <c r="F256" s="33">
        <v>15.0</v>
      </c>
    </row>
    <row r="257">
      <c r="A257" s="29" t="s">
        <v>28</v>
      </c>
      <c r="B257" s="27" t="s">
        <v>496</v>
      </c>
      <c r="C257" s="5">
        <v>2022.0</v>
      </c>
      <c r="D257" s="32" t="s">
        <v>4</v>
      </c>
      <c r="E257" s="32" t="s">
        <v>4</v>
      </c>
      <c r="F257" s="33">
        <v>17.3</v>
      </c>
    </row>
    <row r="258">
      <c r="A258" s="29" t="s">
        <v>27</v>
      </c>
      <c r="B258" s="27" t="s">
        <v>497</v>
      </c>
      <c r="C258" s="5">
        <v>2022.0</v>
      </c>
      <c r="D258" s="32" t="s">
        <v>4</v>
      </c>
      <c r="E258" s="32" t="s">
        <v>4</v>
      </c>
      <c r="F258" s="33">
        <v>13.9</v>
      </c>
    </row>
    <row r="259">
      <c r="A259" s="29" t="s">
        <v>29</v>
      </c>
      <c r="B259" s="27" t="s">
        <v>498</v>
      </c>
      <c r="C259" s="5">
        <v>2022.0</v>
      </c>
      <c r="D259" s="32" t="s">
        <v>4</v>
      </c>
      <c r="E259" s="32" t="s">
        <v>4</v>
      </c>
      <c r="F259" s="33">
        <v>19.6</v>
      </c>
    </row>
    <row r="260">
      <c r="A260" s="29" t="s">
        <v>30</v>
      </c>
      <c r="B260" s="27" t="s">
        <v>499</v>
      </c>
      <c r="C260" s="5">
        <v>2022.0</v>
      </c>
      <c r="D260" s="32" t="s">
        <v>4</v>
      </c>
      <c r="E260" s="32" t="s">
        <v>4</v>
      </c>
      <c r="F260" s="33">
        <v>38.9</v>
      </c>
    </row>
    <row r="261">
      <c r="A261" s="29" t="s">
        <v>31</v>
      </c>
      <c r="B261" s="27" t="s">
        <v>500</v>
      </c>
      <c r="C261" s="5">
        <v>2022.0</v>
      </c>
      <c r="D261" s="32" t="s">
        <v>4</v>
      </c>
      <c r="E261" s="32" t="s">
        <v>4</v>
      </c>
      <c r="F261" s="33">
        <v>12.4</v>
      </c>
    </row>
    <row r="262">
      <c r="A262" s="29" t="s">
        <v>32</v>
      </c>
      <c r="B262" s="27" t="s">
        <v>501</v>
      </c>
      <c r="C262" s="5">
        <v>2022.0</v>
      </c>
      <c r="D262" s="32" t="s">
        <v>4</v>
      </c>
      <c r="E262" s="32" t="s">
        <v>4</v>
      </c>
      <c r="F262" s="33">
        <v>22.7</v>
      </c>
    </row>
    <row r="263">
      <c r="A263" s="29" t="s">
        <v>33</v>
      </c>
      <c r="B263" s="27" t="s">
        <v>502</v>
      </c>
      <c r="C263" s="5">
        <v>2022.0</v>
      </c>
      <c r="D263" s="32" t="s">
        <v>4</v>
      </c>
      <c r="E263" s="32" t="s">
        <v>4</v>
      </c>
      <c r="F263" s="33">
        <v>21.6</v>
      </c>
    </row>
    <row r="264">
      <c r="A264" s="29" t="s">
        <v>34</v>
      </c>
      <c r="B264" s="27" t="s">
        <v>503</v>
      </c>
      <c r="C264" s="5">
        <v>2022.0</v>
      </c>
      <c r="D264" s="32" t="s">
        <v>4</v>
      </c>
      <c r="E264" s="32" t="s">
        <v>4</v>
      </c>
      <c r="F264" s="33">
        <v>15.4</v>
      </c>
    </row>
    <row r="265">
      <c r="A265" s="29" t="s">
        <v>35</v>
      </c>
      <c r="B265" s="27" t="s">
        <v>504</v>
      </c>
      <c r="C265" s="5">
        <v>2022.0</v>
      </c>
      <c r="D265" s="32" t="s">
        <v>4</v>
      </c>
      <c r="E265" s="32" t="s">
        <v>4</v>
      </c>
      <c r="F265" s="34">
        <v>16.6</v>
      </c>
    </row>
    <row r="266">
      <c r="A266" s="29" t="s">
        <v>3</v>
      </c>
      <c r="B266" s="29" t="s">
        <v>489</v>
      </c>
      <c r="C266" s="29">
        <v>2024.0</v>
      </c>
      <c r="D266" s="29" t="s">
        <v>4</v>
      </c>
      <c r="E266" s="29" t="s">
        <v>4</v>
      </c>
      <c r="F266" s="35">
        <v>14.400435</v>
      </c>
    </row>
    <row r="267">
      <c r="A267" s="28" t="s">
        <v>4</v>
      </c>
      <c r="B267" s="29" t="s">
        <v>472</v>
      </c>
      <c r="C267" s="29">
        <v>2024.0</v>
      </c>
      <c r="D267" s="29" t="s">
        <v>4</v>
      </c>
      <c r="E267" s="29" t="s">
        <v>4</v>
      </c>
      <c r="F267" s="35">
        <v>8.70881</v>
      </c>
    </row>
    <row r="268">
      <c r="A268" s="28" t="s">
        <v>5</v>
      </c>
      <c r="B268" s="29" t="s">
        <v>473</v>
      </c>
      <c r="C268" s="29">
        <v>2024.0</v>
      </c>
      <c r="D268" s="29" t="s">
        <v>4</v>
      </c>
      <c r="E268" s="29" t="s">
        <v>4</v>
      </c>
      <c r="F268" s="35">
        <v>8.106893</v>
      </c>
    </row>
    <row r="269">
      <c r="A269" s="28" t="s">
        <v>6</v>
      </c>
      <c r="B269" s="29" t="s">
        <v>474</v>
      </c>
      <c r="C269" s="29">
        <v>2024.0</v>
      </c>
      <c r="D269" s="29" t="s">
        <v>4</v>
      </c>
      <c r="E269" s="29" t="s">
        <v>4</v>
      </c>
      <c r="F269" s="35">
        <v>9.603034</v>
      </c>
    </row>
    <row r="270">
      <c r="A270" s="28" t="s">
        <v>7</v>
      </c>
      <c r="B270" s="29" t="s">
        <v>475</v>
      </c>
      <c r="C270" s="29">
        <v>2024.0</v>
      </c>
      <c r="D270" s="29" t="s">
        <v>4</v>
      </c>
      <c r="E270" s="29" t="s">
        <v>4</v>
      </c>
      <c r="F270" s="35">
        <v>16.904345</v>
      </c>
    </row>
    <row r="271">
      <c r="A271" s="28" t="s">
        <v>8</v>
      </c>
      <c r="B271" s="29" t="s">
        <v>479</v>
      </c>
      <c r="C271" s="29">
        <v>2024.0</v>
      </c>
      <c r="D271" s="29" t="s">
        <v>4</v>
      </c>
      <c r="E271" s="29" t="s">
        <v>4</v>
      </c>
      <c r="F271" s="35">
        <v>8.977108</v>
      </c>
    </row>
    <row r="272">
      <c r="A272" s="28" t="s">
        <v>9</v>
      </c>
      <c r="B272" s="29" t="s">
        <v>480</v>
      </c>
      <c r="C272" s="29">
        <v>2024.0</v>
      </c>
      <c r="D272" s="29" t="s">
        <v>4</v>
      </c>
      <c r="E272" s="29" t="s">
        <v>4</v>
      </c>
      <c r="F272" s="35">
        <v>10.125589</v>
      </c>
    </row>
    <row r="273">
      <c r="A273" s="28" t="s">
        <v>10</v>
      </c>
      <c r="B273" s="29" t="s">
        <v>478</v>
      </c>
      <c r="C273" s="29">
        <v>2024.0</v>
      </c>
      <c r="D273" s="29" t="s">
        <v>4</v>
      </c>
      <c r="E273" s="29" t="s">
        <v>4</v>
      </c>
      <c r="F273" s="35">
        <v>20.634141</v>
      </c>
    </row>
    <row r="274">
      <c r="A274" s="28" t="s">
        <v>11</v>
      </c>
      <c r="B274" s="29" t="s">
        <v>477</v>
      </c>
      <c r="C274" s="29">
        <v>2024.0</v>
      </c>
      <c r="D274" s="29" t="s">
        <v>4</v>
      </c>
      <c r="E274" s="29" t="s">
        <v>4</v>
      </c>
      <c r="F274" s="35">
        <v>9.903416</v>
      </c>
    </row>
    <row r="275">
      <c r="A275" s="28" t="s">
        <v>12</v>
      </c>
      <c r="B275" s="29" t="s">
        <v>476</v>
      </c>
      <c r="C275" s="29">
        <v>2024.0</v>
      </c>
      <c r="D275" s="29" t="s">
        <v>4</v>
      </c>
      <c r="E275" s="29" t="s">
        <v>4</v>
      </c>
      <c r="F275" s="35">
        <v>9.865301</v>
      </c>
    </row>
    <row r="276">
      <c r="A276" s="29">
        <v>10.0</v>
      </c>
      <c r="B276" s="29" t="s">
        <v>481</v>
      </c>
      <c r="C276" s="29">
        <v>2024.0</v>
      </c>
      <c r="D276" s="29" t="s">
        <v>4</v>
      </c>
      <c r="E276" s="29" t="s">
        <v>4</v>
      </c>
      <c r="F276" s="35">
        <v>14.516794</v>
      </c>
    </row>
    <row r="277">
      <c r="A277" s="29">
        <v>11.0</v>
      </c>
      <c r="B277" s="29" t="s">
        <v>483</v>
      </c>
      <c r="C277" s="29">
        <v>2024.0</v>
      </c>
      <c r="D277" s="29" t="s">
        <v>4</v>
      </c>
      <c r="E277" s="29" t="s">
        <v>4</v>
      </c>
      <c r="F277" s="35">
        <v>16.896125</v>
      </c>
    </row>
    <row r="278">
      <c r="A278" s="29">
        <v>12.0</v>
      </c>
      <c r="B278" s="29" t="s">
        <v>482</v>
      </c>
      <c r="C278" s="29">
        <v>2024.0</v>
      </c>
      <c r="D278" s="29" t="s">
        <v>4</v>
      </c>
      <c r="E278" s="29" t="s">
        <v>4</v>
      </c>
      <c r="F278" s="35">
        <v>27.919958</v>
      </c>
    </row>
    <row r="279">
      <c r="A279" s="29">
        <v>13.0</v>
      </c>
      <c r="B279" s="29" t="s">
        <v>484</v>
      </c>
      <c r="C279" s="29">
        <v>2024.0</v>
      </c>
      <c r="D279" s="29" t="s">
        <v>4</v>
      </c>
      <c r="E279" s="29" t="s">
        <v>4</v>
      </c>
      <c r="F279" s="35">
        <v>16.398093</v>
      </c>
    </row>
    <row r="280">
      <c r="A280" s="29">
        <v>14.0</v>
      </c>
      <c r="B280" s="29" t="s">
        <v>485</v>
      </c>
      <c r="C280" s="29">
        <v>2024.0</v>
      </c>
      <c r="D280" s="29" t="s">
        <v>4</v>
      </c>
      <c r="E280" s="29" t="s">
        <v>4</v>
      </c>
      <c r="F280" s="35">
        <v>7.967691</v>
      </c>
    </row>
    <row r="281">
      <c r="A281" s="29">
        <v>15.0</v>
      </c>
      <c r="B281" s="29" t="s">
        <v>486</v>
      </c>
      <c r="C281" s="29">
        <v>2024.0</v>
      </c>
      <c r="D281" s="29" t="s">
        <v>4</v>
      </c>
      <c r="E281" s="29" t="s">
        <v>4</v>
      </c>
      <c r="F281" s="35">
        <v>14.605327</v>
      </c>
    </row>
    <row r="282">
      <c r="A282" s="29">
        <v>16.0</v>
      </c>
      <c r="B282" s="29" t="s">
        <v>487</v>
      </c>
      <c r="C282" s="29">
        <v>2024.0</v>
      </c>
      <c r="D282" s="29" t="s">
        <v>4</v>
      </c>
      <c r="E282" s="29" t="s">
        <v>4</v>
      </c>
      <c r="F282" s="35">
        <v>20.421021</v>
      </c>
    </row>
    <row r="283">
      <c r="A283" s="29">
        <v>17.0</v>
      </c>
      <c r="B283" s="29" t="s">
        <v>488</v>
      </c>
      <c r="C283" s="29">
        <v>2024.0</v>
      </c>
      <c r="D283" s="29" t="s">
        <v>4</v>
      </c>
      <c r="E283" s="29" t="s">
        <v>4</v>
      </c>
      <c r="F283" s="35">
        <v>16.854411</v>
      </c>
    </row>
    <row r="284">
      <c r="A284" s="29">
        <v>18.0</v>
      </c>
      <c r="B284" s="29" t="s">
        <v>490</v>
      </c>
      <c r="C284" s="29">
        <v>2024.0</v>
      </c>
      <c r="D284" s="29" t="s">
        <v>4</v>
      </c>
      <c r="E284" s="29" t="s">
        <v>4</v>
      </c>
      <c r="F284" s="35">
        <v>12.928199</v>
      </c>
    </row>
    <row r="285">
      <c r="A285" s="29">
        <v>19.0</v>
      </c>
      <c r="B285" s="29" t="s">
        <v>491</v>
      </c>
      <c r="C285" s="29">
        <v>2024.0</v>
      </c>
      <c r="D285" s="29" t="s">
        <v>4</v>
      </c>
      <c r="E285" s="29" t="s">
        <v>4</v>
      </c>
      <c r="F285" s="35">
        <v>9.271183</v>
      </c>
    </row>
    <row r="286">
      <c r="A286" s="29">
        <v>20.0</v>
      </c>
      <c r="B286" s="29" t="s">
        <v>492</v>
      </c>
      <c r="C286" s="29">
        <v>2024.0</v>
      </c>
      <c r="D286" s="29" t="s">
        <v>4</v>
      </c>
      <c r="E286" s="29" t="s">
        <v>4</v>
      </c>
      <c r="F286" s="35">
        <v>23.517964</v>
      </c>
    </row>
    <row r="287">
      <c r="A287" s="29">
        <v>21.0</v>
      </c>
      <c r="B287" s="29" t="s">
        <v>493</v>
      </c>
      <c r="C287" s="29">
        <v>2024.0</v>
      </c>
      <c r="D287" s="29" t="s">
        <v>4</v>
      </c>
      <c r="E287" s="29" t="s">
        <v>4</v>
      </c>
      <c r="F287" s="35">
        <v>16.951477</v>
      </c>
    </row>
    <row r="288">
      <c r="A288" s="29">
        <v>22.0</v>
      </c>
      <c r="B288" s="29" t="s">
        <v>494</v>
      </c>
      <c r="C288" s="29">
        <v>2024.0</v>
      </c>
      <c r="D288" s="29" t="s">
        <v>4</v>
      </c>
      <c r="E288" s="29" t="s">
        <v>4</v>
      </c>
      <c r="F288" s="35">
        <v>9.915267</v>
      </c>
    </row>
    <row r="289">
      <c r="A289" s="29">
        <v>23.0</v>
      </c>
      <c r="B289" s="29" t="s">
        <v>495</v>
      </c>
      <c r="C289" s="29">
        <v>2024.0</v>
      </c>
      <c r="D289" s="29" t="s">
        <v>4</v>
      </c>
      <c r="E289" s="29" t="s">
        <v>4</v>
      </c>
      <c r="F289" s="35">
        <v>13.081864</v>
      </c>
    </row>
    <row r="290">
      <c r="A290" s="29">
        <v>24.0</v>
      </c>
      <c r="B290" s="29" t="s">
        <v>497</v>
      </c>
      <c r="C290" s="29">
        <v>2024.0</v>
      </c>
      <c r="D290" s="29" t="s">
        <v>4</v>
      </c>
      <c r="E290" s="29" t="s">
        <v>4</v>
      </c>
      <c r="F290" s="35">
        <v>11.679414</v>
      </c>
    </row>
    <row r="291">
      <c r="A291" s="29">
        <v>25.0</v>
      </c>
      <c r="B291" s="29" t="s">
        <v>496</v>
      </c>
      <c r="C291" s="29">
        <v>2024.0</v>
      </c>
      <c r="D291" s="29" t="s">
        <v>4</v>
      </c>
      <c r="E291" s="29" t="s">
        <v>4</v>
      </c>
      <c r="F291" s="35">
        <v>12.230443</v>
      </c>
    </row>
    <row r="292">
      <c r="A292" s="29">
        <v>26.0</v>
      </c>
      <c r="B292" s="29" t="s">
        <v>498</v>
      </c>
      <c r="C292" s="29">
        <v>2024.0</v>
      </c>
      <c r="D292" s="29" t="s">
        <v>4</v>
      </c>
      <c r="E292" s="29" t="s">
        <v>4</v>
      </c>
      <c r="F292" s="35">
        <v>14.230601</v>
      </c>
    </row>
    <row r="293">
      <c r="A293" s="29">
        <v>27.0</v>
      </c>
      <c r="B293" s="29" t="s">
        <v>499</v>
      </c>
      <c r="C293" s="29">
        <v>2024.0</v>
      </c>
      <c r="D293" s="29" t="s">
        <v>4</v>
      </c>
      <c r="E293" s="29" t="s">
        <v>4</v>
      </c>
      <c r="F293" s="35">
        <v>32.65718</v>
      </c>
    </row>
    <row r="294">
      <c r="A294" s="29">
        <v>28.0</v>
      </c>
      <c r="B294" s="29" t="s">
        <v>500</v>
      </c>
      <c r="C294" s="29">
        <v>2024.0</v>
      </c>
      <c r="D294" s="29" t="s">
        <v>4</v>
      </c>
      <c r="E294" s="29" t="s">
        <v>4</v>
      </c>
      <c r="F294" s="35">
        <v>9.745799</v>
      </c>
    </row>
    <row r="295">
      <c r="A295" s="29">
        <v>29.0</v>
      </c>
      <c r="B295" s="29" t="s">
        <v>501</v>
      </c>
      <c r="C295" s="29">
        <v>2024.0</v>
      </c>
      <c r="D295" s="29" t="s">
        <v>4</v>
      </c>
      <c r="E295" s="29" t="s">
        <v>4</v>
      </c>
      <c r="F295" s="35">
        <v>20.815158</v>
      </c>
    </row>
    <row r="296">
      <c r="A296" s="29">
        <v>30.0</v>
      </c>
      <c r="B296" s="29" t="s">
        <v>502</v>
      </c>
      <c r="C296" s="29">
        <v>2024.0</v>
      </c>
      <c r="D296" s="29" t="s">
        <v>4</v>
      </c>
      <c r="E296" s="29" t="s">
        <v>4</v>
      </c>
      <c r="F296" s="35">
        <v>14.152449</v>
      </c>
    </row>
    <row r="297">
      <c r="A297" s="29">
        <v>31.0</v>
      </c>
      <c r="B297" s="29" t="s">
        <v>503</v>
      </c>
      <c r="C297" s="29">
        <v>2024.0</v>
      </c>
      <c r="D297" s="29" t="s">
        <v>4</v>
      </c>
      <c r="E297" s="29" t="s">
        <v>4</v>
      </c>
      <c r="F297" s="35">
        <v>14.652791</v>
      </c>
    </row>
    <row r="298">
      <c r="A298" s="29">
        <v>32.0</v>
      </c>
      <c r="B298" s="29" t="s">
        <v>504</v>
      </c>
      <c r="C298" s="29">
        <v>2024.0</v>
      </c>
      <c r="D298" s="29" t="s">
        <v>4</v>
      </c>
      <c r="E298" s="29" t="s">
        <v>4</v>
      </c>
      <c r="F298" s="35">
        <v>11.279677</v>
      </c>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sheetData>
  <autoFilter ref="$A$1:$F$298">
    <sortState ref="A1:F298">
      <sortCondition ref="C1:C298"/>
      <sortCondition ref="B1:B298"/>
      <sortCondition ref="F1:F298"/>
    </sortState>
  </autoFilter>
  <customSheetViews>
    <customSheetView guid="{C37854B4-9B04-4C0A-9636-BBB82B38D47A}" filter="1" showAutoFilter="1">
      <autoFilter ref="$A$1:$F$298">
        <filterColumn colId="1">
          <filters>
            <filter val="CAMP"/>
          </filters>
        </filterColumn>
      </autoFilter>
    </customSheetView>
  </customSheetView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s>
  <sheetData>
    <row r="1">
      <c r="A1" s="36" t="s">
        <v>1</v>
      </c>
      <c r="B1" s="1" t="s">
        <v>470</v>
      </c>
      <c r="C1" s="1" t="s">
        <v>0</v>
      </c>
      <c r="D1" s="36" t="s">
        <v>36</v>
      </c>
      <c r="E1" s="36" t="s">
        <v>38</v>
      </c>
      <c r="F1" s="1" t="s">
        <v>471</v>
      </c>
    </row>
    <row r="2">
      <c r="A2" s="37" t="s">
        <v>3</v>
      </c>
      <c r="B2" s="10" t="s">
        <v>489</v>
      </c>
      <c r="C2" s="10">
        <v>2015.0</v>
      </c>
      <c r="D2" s="37" t="s">
        <v>4</v>
      </c>
      <c r="E2" s="37" t="s">
        <v>5</v>
      </c>
      <c r="F2" s="38">
        <v>35.1407323</v>
      </c>
      <c r="G2" s="10"/>
      <c r="H2" s="10"/>
      <c r="I2" s="10"/>
      <c r="J2" s="10"/>
      <c r="K2" s="10"/>
      <c r="L2" s="38"/>
      <c r="M2" s="38"/>
    </row>
    <row r="3">
      <c r="A3" s="37" t="s">
        <v>4</v>
      </c>
      <c r="B3" s="10" t="s">
        <v>472</v>
      </c>
      <c r="C3" s="10">
        <v>2015.0</v>
      </c>
      <c r="D3" s="37" t="s">
        <v>4</v>
      </c>
      <c r="E3" s="37" t="s">
        <v>5</v>
      </c>
      <c r="F3" s="38">
        <v>26.4430341</v>
      </c>
      <c r="G3" s="10"/>
      <c r="H3" s="10"/>
      <c r="I3" s="10"/>
      <c r="J3" s="10"/>
      <c r="K3" s="10"/>
      <c r="L3" s="38"/>
      <c r="M3" s="38"/>
    </row>
    <row r="4">
      <c r="A4" s="37" t="s">
        <v>5</v>
      </c>
      <c r="B4" s="10" t="s">
        <v>473</v>
      </c>
      <c r="C4" s="10">
        <v>2015.0</v>
      </c>
      <c r="D4" s="37" t="s">
        <v>4</v>
      </c>
      <c r="E4" s="37" t="s">
        <v>5</v>
      </c>
      <c r="F4" s="38">
        <v>34.6083789</v>
      </c>
      <c r="G4" s="10"/>
      <c r="H4" s="10"/>
      <c r="I4" s="10"/>
      <c r="J4" s="10"/>
      <c r="K4" s="10"/>
      <c r="L4" s="38"/>
      <c r="M4" s="38"/>
    </row>
    <row r="5">
      <c r="A5" s="37" t="s">
        <v>6</v>
      </c>
      <c r="B5" s="10" t="s">
        <v>474</v>
      </c>
      <c r="C5" s="10">
        <v>2015.0</v>
      </c>
      <c r="D5" s="37" t="s">
        <v>4</v>
      </c>
      <c r="E5" s="37" t="s">
        <v>5</v>
      </c>
      <c r="F5" s="38">
        <v>24.3013366</v>
      </c>
      <c r="G5" s="10"/>
      <c r="H5" s="10"/>
      <c r="I5" s="10"/>
      <c r="J5" s="10"/>
      <c r="K5" s="10"/>
      <c r="L5" s="38"/>
      <c r="M5" s="38"/>
    </row>
    <row r="6">
      <c r="A6" s="37" t="s">
        <v>7</v>
      </c>
      <c r="B6" s="10" t="s">
        <v>475</v>
      </c>
      <c r="C6" s="10">
        <v>2015.0</v>
      </c>
      <c r="D6" s="37" t="s">
        <v>4</v>
      </c>
      <c r="E6" s="37" t="s">
        <v>5</v>
      </c>
      <c r="F6" s="38">
        <v>46.9290784</v>
      </c>
      <c r="G6" s="10"/>
      <c r="H6" s="10"/>
      <c r="I6" s="10"/>
      <c r="J6" s="10"/>
      <c r="K6" s="10"/>
      <c r="L6" s="38"/>
      <c r="M6" s="38"/>
    </row>
    <row r="7">
      <c r="A7" s="37" t="s">
        <v>8</v>
      </c>
      <c r="B7" s="10" t="s">
        <v>479</v>
      </c>
      <c r="C7" s="10">
        <v>2015.0</v>
      </c>
      <c r="D7" s="37" t="s">
        <v>4</v>
      </c>
      <c r="E7" s="37" t="s">
        <v>5</v>
      </c>
      <c r="F7" s="38">
        <v>30.4473976</v>
      </c>
      <c r="G7" s="10"/>
      <c r="H7" s="10"/>
      <c r="I7" s="10"/>
      <c r="J7" s="10"/>
      <c r="K7" s="10"/>
      <c r="L7" s="38"/>
      <c r="M7" s="38"/>
    </row>
    <row r="8">
      <c r="A8" s="37" t="s">
        <v>9</v>
      </c>
      <c r="B8" s="10" t="s">
        <v>480</v>
      </c>
      <c r="C8" s="10">
        <v>2015.0</v>
      </c>
      <c r="D8" s="37" t="s">
        <v>4</v>
      </c>
      <c r="E8" s="37" t="s">
        <v>5</v>
      </c>
      <c r="F8" s="38">
        <v>25.2759289</v>
      </c>
      <c r="G8" s="10"/>
      <c r="H8" s="10"/>
      <c r="I8" s="10"/>
      <c r="J8" s="10"/>
      <c r="K8" s="10"/>
      <c r="L8" s="38"/>
      <c r="M8" s="38"/>
    </row>
    <row r="9">
      <c r="A9" s="37" t="s">
        <v>10</v>
      </c>
      <c r="B9" s="10" t="s">
        <v>478</v>
      </c>
      <c r="C9" s="10">
        <v>2015.0</v>
      </c>
      <c r="D9" s="37" t="s">
        <v>4</v>
      </c>
      <c r="E9" s="37" t="s">
        <v>5</v>
      </c>
      <c r="F9" s="38">
        <v>56.3124831</v>
      </c>
      <c r="G9" s="10"/>
      <c r="H9" s="10"/>
      <c r="I9" s="10"/>
      <c r="J9" s="10"/>
      <c r="K9" s="10"/>
      <c r="L9" s="38"/>
      <c r="M9" s="38"/>
    </row>
    <row r="10">
      <c r="A10" s="37" t="s">
        <v>11</v>
      </c>
      <c r="B10" s="10" t="s">
        <v>477</v>
      </c>
      <c r="C10" s="10">
        <v>2015.0</v>
      </c>
      <c r="D10" s="37" t="s">
        <v>4</v>
      </c>
      <c r="E10" s="37" t="s">
        <v>5</v>
      </c>
      <c r="F10" s="38">
        <v>50.9173611</v>
      </c>
      <c r="G10" s="10"/>
      <c r="H10" s="10"/>
      <c r="I10" s="10"/>
      <c r="J10" s="10"/>
      <c r="K10" s="10"/>
      <c r="L10" s="38"/>
      <c r="M10" s="38"/>
    </row>
    <row r="11">
      <c r="A11" s="37" t="s">
        <v>12</v>
      </c>
      <c r="B11" s="10" t="s">
        <v>476</v>
      </c>
      <c r="C11" s="10">
        <v>2015.0</v>
      </c>
      <c r="D11" s="37" t="s">
        <v>4</v>
      </c>
      <c r="E11" s="37" t="s">
        <v>5</v>
      </c>
      <c r="F11" s="38">
        <v>44.9665561</v>
      </c>
      <c r="G11" s="10"/>
      <c r="H11" s="10"/>
      <c r="I11" s="10"/>
      <c r="J11" s="10"/>
      <c r="K11" s="10"/>
      <c r="L11" s="38"/>
      <c r="M11" s="38"/>
    </row>
    <row r="12">
      <c r="A12" s="37" t="s">
        <v>13</v>
      </c>
      <c r="B12" s="10" t="s">
        <v>481</v>
      </c>
      <c r="C12" s="10">
        <v>2015.0</v>
      </c>
      <c r="D12" s="37" t="s">
        <v>4</v>
      </c>
      <c r="E12" s="37" t="s">
        <v>5</v>
      </c>
      <c r="F12" s="38">
        <v>30.6603116</v>
      </c>
      <c r="G12" s="10"/>
      <c r="H12" s="10"/>
      <c r="I12" s="10"/>
      <c r="J12" s="10"/>
      <c r="K12" s="10"/>
      <c r="L12" s="38"/>
      <c r="M12" s="38"/>
    </row>
    <row r="13">
      <c r="A13" s="37" t="s">
        <v>14</v>
      </c>
      <c r="B13" s="10" t="s">
        <v>483</v>
      </c>
      <c r="C13" s="10">
        <v>2015.0</v>
      </c>
      <c r="D13" s="37" t="s">
        <v>4</v>
      </c>
      <c r="E13" s="37" t="s">
        <v>5</v>
      </c>
      <c r="F13" s="38">
        <v>31.4855953</v>
      </c>
      <c r="G13" s="10"/>
      <c r="H13" s="10"/>
      <c r="I13" s="10"/>
      <c r="J13" s="10"/>
      <c r="K13" s="10"/>
      <c r="L13" s="38"/>
      <c r="M13" s="38"/>
    </row>
    <row r="14">
      <c r="A14" s="37" t="s">
        <v>15</v>
      </c>
      <c r="B14" s="10" t="s">
        <v>482</v>
      </c>
      <c r="C14" s="10">
        <v>2015.0</v>
      </c>
      <c r="D14" s="37" t="s">
        <v>4</v>
      </c>
      <c r="E14" s="37" t="s">
        <v>5</v>
      </c>
      <c r="F14" s="38">
        <v>44.9219481</v>
      </c>
      <c r="G14" s="10"/>
      <c r="H14" s="10"/>
      <c r="I14" s="10"/>
      <c r="J14" s="10"/>
      <c r="K14" s="10"/>
      <c r="L14" s="38"/>
      <c r="M14" s="38"/>
    </row>
    <row r="15">
      <c r="A15" s="37" t="s">
        <v>16</v>
      </c>
      <c r="B15" s="10" t="s">
        <v>484</v>
      </c>
      <c r="C15" s="10">
        <v>2015.0</v>
      </c>
      <c r="D15" s="37" t="s">
        <v>4</v>
      </c>
      <c r="E15" s="37" t="s">
        <v>5</v>
      </c>
      <c r="F15" s="38">
        <v>35.5808575</v>
      </c>
      <c r="G15" s="10"/>
      <c r="H15" s="10"/>
      <c r="I15" s="10"/>
      <c r="J15" s="10"/>
      <c r="K15" s="10"/>
      <c r="L15" s="38"/>
      <c r="M15" s="38"/>
    </row>
    <row r="16">
      <c r="A16" s="37" t="s">
        <v>17</v>
      </c>
      <c r="B16" s="10" t="s">
        <v>485</v>
      </c>
      <c r="C16" s="10">
        <v>2015.0</v>
      </c>
      <c r="D16" s="37" t="s">
        <v>4</v>
      </c>
      <c r="E16" s="37" t="s">
        <v>5</v>
      </c>
      <c r="F16" s="38">
        <v>23.9926423</v>
      </c>
      <c r="G16" s="10"/>
      <c r="H16" s="10"/>
      <c r="I16" s="10"/>
      <c r="J16" s="10"/>
      <c r="K16" s="10"/>
      <c r="L16" s="38"/>
      <c r="M16" s="38"/>
    </row>
    <row r="17">
      <c r="A17" s="37" t="s">
        <v>18</v>
      </c>
      <c r="B17" s="10" t="s">
        <v>486</v>
      </c>
      <c r="C17" s="10">
        <v>2015.0</v>
      </c>
      <c r="D17" s="37" t="s">
        <v>4</v>
      </c>
      <c r="E17" s="37" t="s">
        <v>5</v>
      </c>
      <c r="F17" s="38">
        <v>32.8393602</v>
      </c>
      <c r="G17" s="10"/>
      <c r="H17" s="10"/>
      <c r="I17" s="10"/>
      <c r="J17" s="10"/>
      <c r="K17" s="10"/>
      <c r="L17" s="38"/>
      <c r="M17" s="38"/>
    </row>
    <row r="18">
      <c r="A18" s="37" t="s">
        <v>19</v>
      </c>
      <c r="B18" s="10" t="s">
        <v>487</v>
      </c>
      <c r="C18" s="10">
        <v>2015.0</v>
      </c>
      <c r="D18" s="37" t="s">
        <v>4</v>
      </c>
      <c r="E18" s="37" t="s">
        <v>5</v>
      </c>
      <c r="F18" s="38">
        <v>33.2557366</v>
      </c>
      <c r="G18" s="10"/>
      <c r="H18" s="10"/>
      <c r="I18" s="10"/>
      <c r="J18" s="10"/>
      <c r="K18" s="10"/>
      <c r="L18" s="38"/>
      <c r="M18" s="38"/>
    </row>
    <row r="19">
      <c r="A19" s="37" t="s">
        <v>20</v>
      </c>
      <c r="B19" s="10" t="s">
        <v>488</v>
      </c>
      <c r="C19" s="10">
        <v>2015.0</v>
      </c>
      <c r="D19" s="37" t="s">
        <v>4</v>
      </c>
      <c r="E19" s="37" t="s">
        <v>5</v>
      </c>
      <c r="F19" s="38">
        <v>38.1533766</v>
      </c>
      <c r="G19" s="10"/>
      <c r="H19" s="10"/>
      <c r="I19" s="10"/>
      <c r="J19" s="10"/>
      <c r="K19" s="10"/>
      <c r="L19" s="38"/>
      <c r="M19" s="38"/>
    </row>
    <row r="20">
      <c r="A20" s="37" t="s">
        <v>21</v>
      </c>
      <c r="B20" s="10" t="s">
        <v>490</v>
      </c>
      <c r="C20" s="10">
        <v>2015.0</v>
      </c>
      <c r="D20" s="37" t="s">
        <v>4</v>
      </c>
      <c r="E20" s="37" t="s">
        <v>5</v>
      </c>
      <c r="F20" s="38">
        <v>70.2971225</v>
      </c>
      <c r="G20" s="10"/>
      <c r="H20" s="10"/>
      <c r="I20" s="10"/>
      <c r="J20" s="10"/>
      <c r="K20" s="10"/>
      <c r="L20" s="38"/>
      <c r="M20" s="38"/>
    </row>
    <row r="21">
      <c r="A21" s="37" t="s">
        <v>22</v>
      </c>
      <c r="B21" s="10" t="s">
        <v>491</v>
      </c>
      <c r="C21" s="10">
        <v>2015.0</v>
      </c>
      <c r="D21" s="37" t="s">
        <v>4</v>
      </c>
      <c r="E21" s="37" t="s">
        <v>5</v>
      </c>
      <c r="F21" s="38">
        <v>23.9855215</v>
      </c>
      <c r="G21" s="10"/>
      <c r="H21" s="10"/>
      <c r="I21" s="10"/>
      <c r="J21" s="10"/>
      <c r="K21" s="10"/>
      <c r="L21" s="38"/>
      <c r="M21" s="38"/>
    </row>
    <row r="22">
      <c r="A22" s="37" t="s">
        <v>23</v>
      </c>
      <c r="B22" s="10" t="s">
        <v>492</v>
      </c>
      <c r="C22" s="10">
        <v>2015.0</v>
      </c>
      <c r="D22" s="37" t="s">
        <v>4</v>
      </c>
      <c r="E22" s="37" t="s">
        <v>5</v>
      </c>
      <c r="F22" s="38">
        <v>49.3464755</v>
      </c>
      <c r="G22" s="10"/>
      <c r="H22" s="10"/>
      <c r="I22" s="10"/>
      <c r="J22" s="10"/>
      <c r="K22" s="10"/>
      <c r="L22" s="38"/>
      <c r="M22" s="38"/>
    </row>
    <row r="23">
      <c r="A23" s="37" t="s">
        <v>24</v>
      </c>
      <c r="B23" s="10" t="s">
        <v>493</v>
      </c>
      <c r="C23" s="10">
        <v>2015.0</v>
      </c>
      <c r="D23" s="37" t="s">
        <v>4</v>
      </c>
      <c r="E23" s="37" t="s">
        <v>5</v>
      </c>
      <c r="F23" s="38">
        <v>31.5387769</v>
      </c>
      <c r="G23" s="10"/>
      <c r="H23" s="10"/>
      <c r="I23" s="10"/>
      <c r="J23" s="10"/>
      <c r="K23" s="10"/>
      <c r="L23" s="38"/>
      <c r="M23" s="38"/>
    </row>
    <row r="24">
      <c r="A24" s="37" t="s">
        <v>25</v>
      </c>
      <c r="B24" s="10" t="s">
        <v>494</v>
      </c>
      <c r="C24" s="10">
        <v>2015.0</v>
      </c>
      <c r="D24" s="37" t="s">
        <v>4</v>
      </c>
      <c r="E24" s="37" t="s">
        <v>5</v>
      </c>
      <c r="F24" s="38">
        <v>14.7489</v>
      </c>
      <c r="G24" s="10"/>
      <c r="H24" s="10"/>
      <c r="I24" s="10"/>
      <c r="J24" s="10"/>
      <c r="K24" s="10"/>
      <c r="L24" s="38"/>
      <c r="M24" s="38"/>
    </row>
    <row r="25">
      <c r="A25" s="37" t="s">
        <v>26</v>
      </c>
      <c r="B25" s="10" t="s">
        <v>495</v>
      </c>
      <c r="C25" s="10">
        <v>2015.0</v>
      </c>
      <c r="D25" s="37" t="s">
        <v>4</v>
      </c>
      <c r="E25" s="37" t="s">
        <v>5</v>
      </c>
      <c r="F25" s="38">
        <v>20.8463623</v>
      </c>
      <c r="G25" s="10"/>
      <c r="H25" s="10"/>
      <c r="I25" s="10"/>
      <c r="J25" s="10"/>
      <c r="K25" s="10"/>
      <c r="L25" s="38"/>
      <c r="M25" s="38"/>
    </row>
    <row r="26">
      <c r="A26" s="37" t="s">
        <v>27</v>
      </c>
      <c r="B26" s="10" t="s">
        <v>497</v>
      </c>
      <c r="C26" s="10">
        <v>2015.0</v>
      </c>
      <c r="D26" s="37" t="s">
        <v>4</v>
      </c>
      <c r="E26" s="37" t="s">
        <v>5</v>
      </c>
      <c r="F26" s="38">
        <v>31.7208565</v>
      </c>
      <c r="G26" s="10"/>
      <c r="H26" s="10"/>
      <c r="I26" s="10"/>
      <c r="J26" s="10"/>
      <c r="K26" s="10"/>
      <c r="L26" s="38"/>
      <c r="M26" s="38"/>
    </row>
    <row r="27">
      <c r="A27" s="37" t="s">
        <v>28</v>
      </c>
      <c r="B27" s="10" t="s">
        <v>496</v>
      </c>
      <c r="C27" s="10">
        <v>2015.0</v>
      </c>
      <c r="D27" s="37" t="s">
        <v>4</v>
      </c>
      <c r="E27" s="37" t="s">
        <v>5</v>
      </c>
      <c r="F27" s="38">
        <v>23.6081054</v>
      </c>
      <c r="G27" s="10"/>
      <c r="H27" s="10"/>
      <c r="I27" s="10"/>
      <c r="J27" s="10"/>
      <c r="K27" s="10"/>
      <c r="L27" s="38"/>
      <c r="M27" s="38"/>
    </row>
    <row r="28">
      <c r="A28" s="37" t="s">
        <v>29</v>
      </c>
      <c r="B28" s="10" t="s">
        <v>498</v>
      </c>
      <c r="C28" s="10">
        <v>2015.0</v>
      </c>
      <c r="D28" s="37" t="s">
        <v>4</v>
      </c>
      <c r="E28" s="37" t="s">
        <v>5</v>
      </c>
      <c r="F28" s="38">
        <v>35.6058226</v>
      </c>
      <c r="G28" s="10"/>
      <c r="H28" s="10"/>
      <c r="I28" s="10"/>
      <c r="J28" s="10"/>
      <c r="K28" s="10"/>
      <c r="L28" s="38"/>
      <c r="M28" s="38"/>
    </row>
    <row r="29">
      <c r="A29" s="37" t="s">
        <v>30</v>
      </c>
      <c r="B29" s="10" t="s">
        <v>499</v>
      </c>
      <c r="C29" s="10">
        <v>2015.0</v>
      </c>
      <c r="D29" s="37" t="s">
        <v>4</v>
      </c>
      <c r="E29" s="37" t="s">
        <v>5</v>
      </c>
      <c r="F29" s="38">
        <v>44.7322456</v>
      </c>
      <c r="G29" s="10"/>
      <c r="H29" s="10"/>
      <c r="I29" s="10"/>
      <c r="J29" s="10"/>
      <c r="K29" s="10"/>
      <c r="L29" s="38"/>
      <c r="M29" s="38"/>
    </row>
    <row r="30">
      <c r="A30" s="37" t="s">
        <v>31</v>
      </c>
      <c r="B30" s="10" t="s">
        <v>500</v>
      </c>
      <c r="C30" s="10">
        <v>2015.0</v>
      </c>
      <c r="D30" s="37" t="s">
        <v>4</v>
      </c>
      <c r="E30" s="37" t="s">
        <v>5</v>
      </c>
      <c r="F30" s="38">
        <v>33.0503757</v>
      </c>
      <c r="G30" s="10"/>
      <c r="H30" s="10"/>
      <c r="I30" s="10"/>
      <c r="J30" s="10"/>
      <c r="K30" s="10"/>
      <c r="L30" s="38"/>
      <c r="M30" s="38"/>
    </row>
    <row r="31">
      <c r="A31" s="37" t="s">
        <v>32</v>
      </c>
      <c r="B31" s="10" t="s">
        <v>501</v>
      </c>
      <c r="C31" s="10">
        <v>2015.0</v>
      </c>
      <c r="D31" s="37" t="s">
        <v>4</v>
      </c>
      <c r="E31" s="37" t="s">
        <v>5</v>
      </c>
      <c r="F31" s="38">
        <v>20.0376708</v>
      </c>
      <c r="G31" s="10"/>
      <c r="H31" s="10"/>
      <c r="I31" s="10"/>
      <c r="J31" s="10"/>
      <c r="K31" s="10"/>
      <c r="L31" s="38"/>
      <c r="M31" s="38"/>
    </row>
    <row r="32">
      <c r="A32" s="37" t="s">
        <v>33</v>
      </c>
      <c r="B32" s="10" t="s">
        <v>502</v>
      </c>
      <c r="C32" s="10">
        <v>2015.0</v>
      </c>
      <c r="D32" s="37" t="s">
        <v>4</v>
      </c>
      <c r="E32" s="37" t="s">
        <v>5</v>
      </c>
      <c r="F32" s="38">
        <v>31.1605063</v>
      </c>
      <c r="G32" s="10"/>
      <c r="H32" s="10"/>
      <c r="I32" s="10"/>
      <c r="J32" s="10"/>
      <c r="K32" s="10"/>
      <c r="L32" s="38"/>
      <c r="M32" s="38"/>
    </row>
    <row r="33">
      <c r="A33" s="37" t="s">
        <v>34</v>
      </c>
      <c r="B33" s="10" t="s">
        <v>503</v>
      </c>
      <c r="C33" s="10">
        <v>2015.0</v>
      </c>
      <c r="D33" s="37" t="s">
        <v>4</v>
      </c>
      <c r="E33" s="37" t="s">
        <v>5</v>
      </c>
      <c r="F33" s="38">
        <v>35.862069</v>
      </c>
      <c r="G33" s="10"/>
      <c r="H33" s="10"/>
      <c r="I33" s="10"/>
      <c r="J33" s="10"/>
      <c r="K33" s="10"/>
      <c r="L33" s="38"/>
      <c r="M33" s="38"/>
    </row>
    <row r="34">
      <c r="A34" s="37" t="s">
        <v>35</v>
      </c>
      <c r="B34" s="10" t="s">
        <v>504</v>
      </c>
      <c r="C34" s="10">
        <v>2015.0</v>
      </c>
      <c r="D34" s="37" t="s">
        <v>4</v>
      </c>
      <c r="E34" s="37" t="s">
        <v>5</v>
      </c>
      <c r="F34" s="38">
        <v>30.7427447</v>
      </c>
      <c r="G34" s="10"/>
      <c r="H34" s="10"/>
      <c r="I34" s="10"/>
      <c r="J34" s="10"/>
      <c r="K34" s="10"/>
      <c r="L34" s="38"/>
      <c r="M34" s="38"/>
    </row>
    <row r="35">
      <c r="A35" s="37" t="s">
        <v>3</v>
      </c>
      <c r="B35" s="10" t="s">
        <v>489</v>
      </c>
      <c r="C35" s="10">
        <v>2016.0</v>
      </c>
      <c r="D35" s="37" t="s">
        <v>4</v>
      </c>
      <c r="E35" s="37" t="s">
        <v>5</v>
      </c>
      <c r="F35" s="38">
        <v>37.2996693</v>
      </c>
      <c r="G35" s="10"/>
      <c r="H35" s="10"/>
      <c r="I35" s="10"/>
      <c r="J35" s="10"/>
      <c r="K35" s="10"/>
      <c r="L35" s="38"/>
      <c r="M35" s="38"/>
    </row>
    <row r="36">
      <c r="A36" s="37" t="s">
        <v>4</v>
      </c>
      <c r="B36" s="10" t="s">
        <v>472</v>
      </c>
      <c r="C36" s="10">
        <v>2016.0</v>
      </c>
      <c r="D36" s="37" t="s">
        <v>4</v>
      </c>
      <c r="E36" s="37" t="s">
        <v>5</v>
      </c>
      <c r="F36" s="38">
        <v>19.0287715</v>
      </c>
      <c r="G36" s="10"/>
      <c r="H36" s="10"/>
      <c r="I36" s="10"/>
      <c r="J36" s="10"/>
      <c r="K36" s="10"/>
      <c r="L36" s="38"/>
      <c r="M36" s="38"/>
    </row>
    <row r="37">
      <c r="A37" s="37" t="s">
        <v>5</v>
      </c>
      <c r="B37" s="10" t="s">
        <v>473</v>
      </c>
      <c r="C37" s="10">
        <v>2016.0</v>
      </c>
      <c r="D37" s="37" t="s">
        <v>4</v>
      </c>
      <c r="E37" s="37" t="s">
        <v>5</v>
      </c>
      <c r="F37" s="38">
        <v>31.1692122</v>
      </c>
      <c r="G37" s="10"/>
      <c r="H37" s="10"/>
      <c r="I37" s="10"/>
      <c r="J37" s="10"/>
      <c r="K37" s="10"/>
      <c r="L37" s="38"/>
      <c r="M37" s="38"/>
    </row>
    <row r="38">
      <c r="A38" s="37" t="s">
        <v>6</v>
      </c>
      <c r="B38" s="10" t="s">
        <v>474</v>
      </c>
      <c r="C38" s="10">
        <v>2016.0</v>
      </c>
      <c r="D38" s="37" t="s">
        <v>4</v>
      </c>
      <c r="E38" s="37" t="s">
        <v>5</v>
      </c>
      <c r="F38" s="38">
        <v>8.16126663</v>
      </c>
      <c r="G38" s="10"/>
      <c r="H38" s="10"/>
      <c r="I38" s="10"/>
      <c r="J38" s="10"/>
      <c r="K38" s="10"/>
      <c r="L38" s="38"/>
      <c r="M38" s="38"/>
    </row>
    <row r="39">
      <c r="A39" s="37" t="s">
        <v>7</v>
      </c>
      <c r="B39" s="10" t="s">
        <v>475</v>
      </c>
      <c r="C39" s="10">
        <v>2016.0</v>
      </c>
      <c r="D39" s="37" t="s">
        <v>4</v>
      </c>
      <c r="E39" s="37" t="s">
        <v>5</v>
      </c>
      <c r="F39" s="38">
        <v>47.7270016</v>
      </c>
      <c r="G39" s="10"/>
      <c r="H39" s="10"/>
      <c r="I39" s="10"/>
      <c r="J39" s="10"/>
      <c r="K39" s="10"/>
      <c r="L39" s="38"/>
      <c r="M39" s="38"/>
    </row>
    <row r="40">
      <c r="A40" s="37" t="s">
        <v>8</v>
      </c>
      <c r="B40" s="10" t="s">
        <v>479</v>
      </c>
      <c r="C40" s="10">
        <v>2016.0</v>
      </c>
      <c r="D40" s="37" t="s">
        <v>4</v>
      </c>
      <c r="E40" s="37" t="s">
        <v>5</v>
      </c>
      <c r="F40" s="38">
        <v>45.0645324</v>
      </c>
      <c r="G40" s="10"/>
      <c r="H40" s="10"/>
      <c r="I40" s="10"/>
      <c r="J40" s="10"/>
      <c r="K40" s="10"/>
      <c r="L40" s="38"/>
      <c r="M40" s="38"/>
    </row>
    <row r="41">
      <c r="A41" s="37" t="s">
        <v>9</v>
      </c>
      <c r="B41" s="10" t="s">
        <v>480</v>
      </c>
      <c r="C41" s="10">
        <v>2016.0</v>
      </c>
      <c r="D41" s="37" t="s">
        <v>4</v>
      </c>
      <c r="E41" s="37" t="s">
        <v>5</v>
      </c>
      <c r="F41" s="38">
        <v>43.7062937</v>
      </c>
      <c r="G41" s="10"/>
      <c r="H41" s="10"/>
      <c r="I41" s="10"/>
      <c r="J41" s="10"/>
      <c r="K41" s="10"/>
      <c r="L41" s="38"/>
      <c r="M41" s="38"/>
    </row>
    <row r="42">
      <c r="A42" s="37" t="s">
        <v>10</v>
      </c>
      <c r="B42" s="10" t="s">
        <v>478</v>
      </c>
      <c r="C42" s="10">
        <v>2016.0</v>
      </c>
      <c r="D42" s="37" t="s">
        <v>4</v>
      </c>
      <c r="E42" s="37" t="s">
        <v>5</v>
      </c>
      <c r="F42" s="38">
        <v>47.6054461</v>
      </c>
      <c r="G42" s="10"/>
      <c r="H42" s="10"/>
      <c r="I42" s="10"/>
      <c r="J42" s="10"/>
      <c r="K42" s="10"/>
      <c r="L42" s="38"/>
      <c r="M42" s="38"/>
    </row>
    <row r="43">
      <c r="A43" s="37" t="s">
        <v>11</v>
      </c>
      <c r="B43" s="10" t="s">
        <v>477</v>
      </c>
      <c r="C43" s="10">
        <v>2016.0</v>
      </c>
      <c r="D43" s="37" t="s">
        <v>4</v>
      </c>
      <c r="E43" s="37" t="s">
        <v>5</v>
      </c>
      <c r="F43" s="38">
        <v>46.5124292</v>
      </c>
      <c r="G43" s="10"/>
      <c r="H43" s="10"/>
      <c r="I43" s="10"/>
      <c r="J43" s="10"/>
      <c r="K43" s="10"/>
      <c r="L43" s="38"/>
      <c r="M43" s="38"/>
    </row>
    <row r="44">
      <c r="A44" s="37" t="s">
        <v>12</v>
      </c>
      <c r="B44" s="10" t="s">
        <v>476</v>
      </c>
      <c r="C44" s="10">
        <v>2016.0</v>
      </c>
      <c r="D44" s="37" t="s">
        <v>4</v>
      </c>
      <c r="E44" s="37" t="s">
        <v>5</v>
      </c>
      <c r="F44" s="38">
        <v>28.5062714</v>
      </c>
      <c r="G44" s="10"/>
      <c r="H44" s="10"/>
      <c r="I44" s="10"/>
      <c r="J44" s="10"/>
      <c r="K44" s="10"/>
      <c r="L44" s="38"/>
      <c r="M44" s="38"/>
    </row>
    <row r="45">
      <c r="A45" s="37" t="s">
        <v>13</v>
      </c>
      <c r="B45" s="10" t="s">
        <v>481</v>
      </c>
      <c r="C45" s="10">
        <v>2016.0</v>
      </c>
      <c r="D45" s="37" t="s">
        <v>4</v>
      </c>
      <c r="E45" s="37" t="s">
        <v>5</v>
      </c>
      <c r="F45" s="38">
        <v>39.6634275</v>
      </c>
      <c r="G45" s="10"/>
      <c r="H45" s="10"/>
      <c r="I45" s="10"/>
      <c r="J45" s="10"/>
      <c r="K45" s="10"/>
      <c r="L45" s="38"/>
      <c r="M45" s="38"/>
    </row>
    <row r="46">
      <c r="A46" s="37" t="s">
        <v>14</v>
      </c>
      <c r="B46" s="10" t="s">
        <v>483</v>
      </c>
      <c r="C46" s="10">
        <v>2016.0</v>
      </c>
      <c r="D46" s="37" t="s">
        <v>4</v>
      </c>
      <c r="E46" s="37" t="s">
        <v>5</v>
      </c>
      <c r="F46" s="38">
        <v>32.7630787</v>
      </c>
      <c r="G46" s="10"/>
      <c r="H46" s="10"/>
      <c r="I46" s="10"/>
      <c r="J46" s="10"/>
      <c r="K46" s="10"/>
      <c r="L46" s="38"/>
      <c r="M46" s="38"/>
    </row>
    <row r="47">
      <c r="A47" s="37" t="s">
        <v>15</v>
      </c>
      <c r="B47" s="10" t="s">
        <v>482</v>
      </c>
      <c r="C47" s="10">
        <v>2016.0</v>
      </c>
      <c r="D47" s="37" t="s">
        <v>4</v>
      </c>
      <c r="E47" s="37" t="s">
        <v>5</v>
      </c>
      <c r="F47" s="38">
        <v>49.5030654</v>
      </c>
      <c r="G47" s="10"/>
      <c r="H47" s="10"/>
      <c r="I47" s="10"/>
      <c r="J47" s="10"/>
      <c r="K47" s="10"/>
      <c r="L47" s="38"/>
      <c r="M47" s="38"/>
    </row>
    <row r="48">
      <c r="A48" s="37" t="s">
        <v>16</v>
      </c>
      <c r="B48" s="10" t="s">
        <v>484</v>
      </c>
      <c r="C48" s="10">
        <v>2016.0</v>
      </c>
      <c r="D48" s="37" t="s">
        <v>4</v>
      </c>
      <c r="E48" s="37" t="s">
        <v>5</v>
      </c>
      <c r="F48" s="38">
        <v>46.5662455</v>
      </c>
      <c r="G48" s="10"/>
      <c r="H48" s="10"/>
      <c r="I48" s="10"/>
      <c r="J48" s="10"/>
      <c r="K48" s="10"/>
      <c r="L48" s="38"/>
      <c r="M48" s="38"/>
    </row>
    <row r="49">
      <c r="A49" s="37" t="s">
        <v>17</v>
      </c>
      <c r="B49" s="10" t="s">
        <v>485</v>
      </c>
      <c r="C49" s="10">
        <v>2016.0</v>
      </c>
      <c r="D49" s="37" t="s">
        <v>4</v>
      </c>
      <c r="E49" s="37" t="s">
        <v>5</v>
      </c>
      <c r="F49" s="38">
        <v>25.0714876</v>
      </c>
      <c r="G49" s="10"/>
      <c r="H49" s="10"/>
      <c r="I49" s="10"/>
      <c r="J49" s="10"/>
      <c r="K49" s="10"/>
      <c r="L49" s="38"/>
      <c r="M49" s="38"/>
    </row>
    <row r="50">
      <c r="A50" s="37" t="s">
        <v>18</v>
      </c>
      <c r="B50" s="10" t="s">
        <v>486</v>
      </c>
      <c r="C50" s="10">
        <v>2016.0</v>
      </c>
      <c r="D50" s="37" t="s">
        <v>4</v>
      </c>
      <c r="E50" s="37" t="s">
        <v>5</v>
      </c>
      <c r="F50" s="38">
        <v>44.3047172</v>
      </c>
      <c r="G50" s="10"/>
      <c r="H50" s="10"/>
      <c r="I50" s="10"/>
      <c r="J50" s="10"/>
      <c r="K50" s="10"/>
      <c r="L50" s="38"/>
      <c r="M50" s="38"/>
    </row>
    <row r="51">
      <c r="A51" s="37" t="s">
        <v>19</v>
      </c>
      <c r="B51" s="10" t="s">
        <v>487</v>
      </c>
      <c r="C51" s="10">
        <v>2016.0</v>
      </c>
      <c r="D51" s="37" t="s">
        <v>4</v>
      </c>
      <c r="E51" s="37" t="s">
        <v>5</v>
      </c>
      <c r="F51" s="38">
        <v>26.2028758</v>
      </c>
      <c r="G51" s="10"/>
      <c r="H51" s="10"/>
      <c r="I51" s="10"/>
      <c r="J51" s="10"/>
      <c r="K51" s="10"/>
      <c r="L51" s="38"/>
      <c r="M51" s="38"/>
    </row>
    <row r="52">
      <c r="A52" s="37" t="s">
        <v>20</v>
      </c>
      <c r="B52" s="10" t="s">
        <v>488</v>
      </c>
      <c r="C52" s="10">
        <v>2016.0</v>
      </c>
      <c r="D52" s="37" t="s">
        <v>4</v>
      </c>
      <c r="E52" s="37" t="s">
        <v>5</v>
      </c>
      <c r="F52" s="38">
        <v>35.6922678</v>
      </c>
      <c r="G52" s="10"/>
      <c r="H52" s="10"/>
      <c r="I52" s="10"/>
      <c r="J52" s="10"/>
      <c r="K52" s="10"/>
      <c r="L52" s="38"/>
      <c r="M52" s="38"/>
    </row>
    <row r="53">
      <c r="A53" s="37" t="s">
        <v>21</v>
      </c>
      <c r="B53" s="10" t="s">
        <v>490</v>
      </c>
      <c r="C53" s="10">
        <v>2016.0</v>
      </c>
      <c r="D53" s="37" t="s">
        <v>4</v>
      </c>
      <c r="E53" s="37" t="s">
        <v>5</v>
      </c>
      <c r="F53" s="38">
        <v>38.5375018</v>
      </c>
      <c r="G53" s="10"/>
      <c r="H53" s="10"/>
      <c r="I53" s="10"/>
      <c r="J53" s="10"/>
      <c r="K53" s="10"/>
      <c r="L53" s="38"/>
      <c r="M53" s="38"/>
    </row>
    <row r="54">
      <c r="A54" s="37" t="s">
        <v>22</v>
      </c>
      <c r="B54" s="10" t="s">
        <v>491</v>
      </c>
      <c r="C54" s="10">
        <v>2016.0</v>
      </c>
      <c r="D54" s="37" t="s">
        <v>4</v>
      </c>
      <c r="E54" s="37" t="s">
        <v>5</v>
      </c>
      <c r="F54" s="38">
        <v>35.6687347</v>
      </c>
      <c r="G54" s="10"/>
      <c r="H54" s="10"/>
      <c r="I54" s="10"/>
      <c r="J54" s="10"/>
      <c r="K54" s="10"/>
      <c r="L54" s="38"/>
      <c r="M54" s="38"/>
    </row>
    <row r="55">
      <c r="A55" s="37" t="s">
        <v>23</v>
      </c>
      <c r="B55" s="10" t="s">
        <v>492</v>
      </c>
      <c r="C55" s="10">
        <v>2016.0</v>
      </c>
      <c r="D55" s="37" t="s">
        <v>4</v>
      </c>
      <c r="E55" s="37" t="s">
        <v>5</v>
      </c>
      <c r="F55" s="38">
        <v>47.5853643</v>
      </c>
      <c r="G55" s="10"/>
      <c r="H55" s="10"/>
      <c r="I55" s="10"/>
      <c r="J55" s="10"/>
      <c r="K55" s="10"/>
      <c r="L55" s="38"/>
      <c r="M55" s="38"/>
    </row>
    <row r="56">
      <c r="A56" s="37" t="s">
        <v>24</v>
      </c>
      <c r="B56" s="10" t="s">
        <v>493</v>
      </c>
      <c r="C56" s="10">
        <v>2016.0</v>
      </c>
      <c r="D56" s="37" t="s">
        <v>4</v>
      </c>
      <c r="E56" s="37" t="s">
        <v>5</v>
      </c>
      <c r="F56" s="38">
        <v>40.7026393</v>
      </c>
      <c r="G56" s="10"/>
      <c r="H56" s="10"/>
      <c r="I56" s="10"/>
      <c r="J56" s="10"/>
      <c r="K56" s="10"/>
      <c r="L56" s="38"/>
      <c r="M56" s="38"/>
    </row>
    <row r="57">
      <c r="A57" s="37" t="s">
        <v>25</v>
      </c>
      <c r="B57" s="10" t="s">
        <v>494</v>
      </c>
      <c r="C57" s="10">
        <v>2016.0</v>
      </c>
      <c r="D57" s="37" t="s">
        <v>4</v>
      </c>
      <c r="E57" s="37" t="s">
        <v>5</v>
      </c>
      <c r="F57" s="38">
        <v>34.3997248</v>
      </c>
      <c r="G57" s="10"/>
      <c r="H57" s="10"/>
      <c r="I57" s="10"/>
      <c r="J57" s="10"/>
      <c r="K57" s="10"/>
      <c r="L57" s="38"/>
      <c r="M57" s="38"/>
    </row>
    <row r="58">
      <c r="A58" s="37" t="s">
        <v>26</v>
      </c>
      <c r="B58" s="10" t="s">
        <v>495</v>
      </c>
      <c r="C58" s="10">
        <v>2016.0</v>
      </c>
      <c r="D58" s="37" t="s">
        <v>4</v>
      </c>
      <c r="E58" s="37" t="s">
        <v>5</v>
      </c>
      <c r="F58" s="38">
        <v>34.1390141</v>
      </c>
      <c r="G58" s="10"/>
      <c r="H58" s="10"/>
      <c r="I58" s="10"/>
      <c r="J58" s="10"/>
      <c r="K58" s="10"/>
      <c r="L58" s="38"/>
      <c r="M58" s="38"/>
    </row>
    <row r="59">
      <c r="A59" s="37" t="s">
        <v>27</v>
      </c>
      <c r="B59" s="10" t="s">
        <v>497</v>
      </c>
      <c r="C59" s="10">
        <v>2016.0</v>
      </c>
      <c r="D59" s="37" t="s">
        <v>4</v>
      </c>
      <c r="E59" s="37" t="s">
        <v>5</v>
      </c>
      <c r="F59" s="38">
        <v>26.1595734</v>
      </c>
      <c r="G59" s="10"/>
      <c r="H59" s="10"/>
      <c r="I59" s="10"/>
      <c r="J59" s="10"/>
      <c r="K59" s="10"/>
      <c r="L59" s="38"/>
      <c r="M59" s="38"/>
    </row>
    <row r="60">
      <c r="A60" s="37" t="s">
        <v>28</v>
      </c>
      <c r="B60" s="10" t="s">
        <v>496</v>
      </c>
      <c r="C60" s="10">
        <v>2016.0</v>
      </c>
      <c r="D60" s="37" t="s">
        <v>4</v>
      </c>
      <c r="E60" s="37" t="s">
        <v>5</v>
      </c>
      <c r="F60" s="38">
        <v>42.2569221</v>
      </c>
      <c r="G60" s="10"/>
      <c r="H60" s="10"/>
      <c r="I60" s="10"/>
      <c r="J60" s="10"/>
      <c r="K60" s="10"/>
      <c r="L60" s="38"/>
      <c r="M60" s="38"/>
    </row>
    <row r="61">
      <c r="A61" s="37" t="s">
        <v>29</v>
      </c>
      <c r="B61" s="10" t="s">
        <v>498</v>
      </c>
      <c r="C61" s="10">
        <v>2016.0</v>
      </c>
      <c r="D61" s="37" t="s">
        <v>4</v>
      </c>
      <c r="E61" s="37" t="s">
        <v>5</v>
      </c>
      <c r="F61" s="38">
        <v>45.0924395</v>
      </c>
      <c r="G61" s="10"/>
      <c r="H61" s="10"/>
      <c r="I61" s="10"/>
      <c r="J61" s="10"/>
      <c r="K61" s="10"/>
      <c r="L61" s="38"/>
      <c r="M61" s="38"/>
    </row>
    <row r="62">
      <c r="A62" s="37" t="s">
        <v>30</v>
      </c>
      <c r="B62" s="10" t="s">
        <v>499</v>
      </c>
      <c r="C62" s="10">
        <v>2016.0</v>
      </c>
      <c r="D62" s="37" t="s">
        <v>4</v>
      </c>
      <c r="E62" s="37" t="s">
        <v>5</v>
      </c>
      <c r="F62" s="38">
        <v>36.901971</v>
      </c>
      <c r="G62" s="10"/>
      <c r="H62" s="10"/>
      <c r="I62" s="10"/>
      <c r="J62" s="10"/>
      <c r="K62" s="10"/>
      <c r="L62" s="38"/>
      <c r="M62" s="38"/>
    </row>
    <row r="63">
      <c r="A63" s="37" t="s">
        <v>31</v>
      </c>
      <c r="B63" s="10" t="s">
        <v>500</v>
      </c>
      <c r="C63" s="10">
        <v>2016.0</v>
      </c>
      <c r="D63" s="37" t="s">
        <v>4</v>
      </c>
      <c r="E63" s="37" t="s">
        <v>5</v>
      </c>
      <c r="F63" s="38">
        <v>37.1655104</v>
      </c>
      <c r="G63" s="10"/>
      <c r="H63" s="10"/>
      <c r="I63" s="10"/>
      <c r="J63" s="10"/>
      <c r="K63" s="10"/>
      <c r="L63" s="38"/>
      <c r="M63" s="38"/>
    </row>
    <row r="64">
      <c r="A64" s="37" t="s">
        <v>32</v>
      </c>
      <c r="B64" s="10" t="s">
        <v>501</v>
      </c>
      <c r="C64" s="10">
        <v>2016.0</v>
      </c>
      <c r="D64" s="37" t="s">
        <v>4</v>
      </c>
      <c r="E64" s="37" t="s">
        <v>5</v>
      </c>
      <c r="F64" s="38">
        <v>40.5350628</v>
      </c>
      <c r="G64" s="10"/>
      <c r="H64" s="10"/>
      <c r="I64" s="10"/>
      <c r="J64" s="10"/>
      <c r="K64" s="10"/>
      <c r="L64" s="38"/>
      <c r="M64" s="38"/>
    </row>
    <row r="65">
      <c r="A65" s="37" t="s">
        <v>33</v>
      </c>
      <c r="B65" s="10" t="s">
        <v>502</v>
      </c>
      <c r="C65" s="10">
        <v>2016.0</v>
      </c>
      <c r="D65" s="37" t="s">
        <v>4</v>
      </c>
      <c r="E65" s="37" t="s">
        <v>5</v>
      </c>
      <c r="F65" s="38">
        <v>31.4656066</v>
      </c>
      <c r="G65" s="10"/>
      <c r="H65" s="10"/>
      <c r="I65" s="10"/>
      <c r="J65" s="10"/>
      <c r="K65" s="10"/>
      <c r="L65" s="38"/>
      <c r="M65" s="38"/>
    </row>
    <row r="66">
      <c r="A66" s="37" t="s">
        <v>34</v>
      </c>
      <c r="B66" s="10" t="s">
        <v>503</v>
      </c>
      <c r="C66" s="10">
        <v>2016.0</v>
      </c>
      <c r="D66" s="37" t="s">
        <v>4</v>
      </c>
      <c r="E66" s="37" t="s">
        <v>5</v>
      </c>
      <c r="F66" s="38">
        <v>30.5089447</v>
      </c>
      <c r="G66" s="10"/>
      <c r="H66" s="10"/>
      <c r="I66" s="10"/>
      <c r="J66" s="10"/>
      <c r="K66" s="10"/>
      <c r="L66" s="38"/>
      <c r="M66" s="38"/>
    </row>
    <row r="67">
      <c r="A67" s="37" t="s">
        <v>35</v>
      </c>
      <c r="B67" s="10" t="s">
        <v>504</v>
      </c>
      <c r="C67" s="10">
        <v>2016.0</v>
      </c>
      <c r="D67" s="37" t="s">
        <v>4</v>
      </c>
      <c r="E67" s="37" t="s">
        <v>5</v>
      </c>
      <c r="F67" s="38">
        <v>21.9140344</v>
      </c>
      <c r="G67" s="10"/>
      <c r="H67" s="10"/>
      <c r="I67" s="10"/>
      <c r="J67" s="10"/>
      <c r="K67" s="10"/>
      <c r="L67" s="38"/>
      <c r="M67" s="38"/>
    </row>
    <row r="68">
      <c r="A68" s="37" t="s">
        <v>3</v>
      </c>
      <c r="B68" s="10" t="s">
        <v>489</v>
      </c>
      <c r="C68" s="10">
        <v>2017.0</v>
      </c>
      <c r="D68" s="37" t="s">
        <v>4</v>
      </c>
      <c r="E68" s="37" t="s">
        <v>5</v>
      </c>
      <c r="F68" s="38">
        <v>35.4488204</v>
      </c>
      <c r="G68" s="10"/>
      <c r="H68" s="10"/>
      <c r="I68" s="10"/>
      <c r="J68" s="10"/>
      <c r="K68" s="10"/>
      <c r="L68" s="38"/>
      <c r="M68" s="38"/>
    </row>
    <row r="69">
      <c r="A69" s="37" t="s">
        <v>4</v>
      </c>
      <c r="B69" s="10" t="s">
        <v>472</v>
      </c>
      <c r="C69" s="10">
        <v>2017.0</v>
      </c>
      <c r="D69" s="37" t="s">
        <v>4</v>
      </c>
      <c r="E69" s="37" t="s">
        <v>5</v>
      </c>
      <c r="F69" s="38">
        <v>22.9726625</v>
      </c>
      <c r="G69" s="10"/>
      <c r="H69" s="10"/>
      <c r="I69" s="10"/>
      <c r="J69" s="10"/>
      <c r="K69" s="10"/>
      <c r="L69" s="38"/>
      <c r="M69" s="38"/>
    </row>
    <row r="70">
      <c r="A70" s="37" t="s">
        <v>5</v>
      </c>
      <c r="B70" s="10" t="s">
        <v>473</v>
      </c>
      <c r="C70" s="10">
        <v>2017.0</v>
      </c>
      <c r="D70" s="37" t="s">
        <v>4</v>
      </c>
      <c r="E70" s="37" t="s">
        <v>5</v>
      </c>
      <c r="F70" s="38">
        <v>40.5919038</v>
      </c>
      <c r="G70" s="10"/>
      <c r="H70" s="10"/>
      <c r="I70" s="10"/>
      <c r="J70" s="10"/>
      <c r="K70" s="10"/>
      <c r="L70" s="38"/>
      <c r="M70" s="38"/>
    </row>
    <row r="71">
      <c r="A71" s="37" t="s">
        <v>6</v>
      </c>
      <c r="B71" s="10" t="s">
        <v>474</v>
      </c>
      <c r="C71" s="10">
        <v>2017.0</v>
      </c>
      <c r="D71" s="37" t="s">
        <v>4</v>
      </c>
      <c r="E71" s="37" t="s">
        <v>5</v>
      </c>
      <c r="F71" s="38">
        <v>8.22977533</v>
      </c>
      <c r="G71" s="10"/>
      <c r="H71" s="10"/>
      <c r="I71" s="10"/>
      <c r="J71" s="10"/>
      <c r="K71" s="10"/>
      <c r="L71" s="38"/>
      <c r="M71" s="38"/>
    </row>
    <row r="72">
      <c r="A72" s="37" t="s">
        <v>7</v>
      </c>
      <c r="B72" s="10" t="s">
        <v>475</v>
      </c>
      <c r="C72" s="10">
        <v>2017.0</v>
      </c>
      <c r="D72" s="37" t="s">
        <v>4</v>
      </c>
      <c r="E72" s="37" t="s">
        <v>5</v>
      </c>
      <c r="F72" s="38">
        <v>30.7503075</v>
      </c>
      <c r="G72" s="10"/>
      <c r="H72" s="10"/>
      <c r="I72" s="10"/>
      <c r="J72" s="10"/>
      <c r="K72" s="10"/>
      <c r="L72" s="38"/>
      <c r="M72" s="38"/>
    </row>
    <row r="73">
      <c r="A73" s="37" t="s">
        <v>8</v>
      </c>
      <c r="B73" s="10" t="s">
        <v>479</v>
      </c>
      <c r="C73" s="10">
        <v>2017.0</v>
      </c>
      <c r="D73" s="37" t="s">
        <v>4</v>
      </c>
      <c r="E73" s="37" t="s">
        <v>5</v>
      </c>
      <c r="F73" s="38">
        <v>39.988367</v>
      </c>
      <c r="G73" s="10"/>
      <c r="H73" s="10"/>
      <c r="I73" s="10"/>
      <c r="J73" s="10"/>
      <c r="K73" s="10"/>
      <c r="L73" s="38"/>
      <c r="M73" s="38"/>
    </row>
    <row r="74">
      <c r="A74" s="37" t="s">
        <v>9</v>
      </c>
      <c r="B74" s="10" t="s">
        <v>480</v>
      </c>
      <c r="C74" s="10">
        <v>2017.0</v>
      </c>
      <c r="D74" s="37" t="s">
        <v>4</v>
      </c>
      <c r="E74" s="37" t="s">
        <v>5</v>
      </c>
      <c r="F74" s="38">
        <v>9.03016074</v>
      </c>
      <c r="G74" s="10"/>
      <c r="H74" s="10"/>
      <c r="I74" s="10"/>
      <c r="J74" s="10"/>
      <c r="K74" s="10"/>
      <c r="L74" s="38"/>
      <c r="M74" s="38"/>
    </row>
    <row r="75">
      <c r="A75" s="37" t="s">
        <v>10</v>
      </c>
      <c r="B75" s="10" t="s">
        <v>478</v>
      </c>
      <c r="C75" s="10">
        <v>2017.0</v>
      </c>
      <c r="D75" s="37" t="s">
        <v>4</v>
      </c>
      <c r="E75" s="37" t="s">
        <v>5</v>
      </c>
      <c r="F75" s="38">
        <v>49.2491345</v>
      </c>
      <c r="G75" s="10"/>
      <c r="H75" s="10"/>
      <c r="I75" s="10"/>
      <c r="J75" s="10"/>
      <c r="K75" s="10"/>
      <c r="L75" s="38"/>
      <c r="M75" s="38"/>
    </row>
    <row r="76">
      <c r="A76" s="37" t="s">
        <v>11</v>
      </c>
      <c r="B76" s="10" t="s">
        <v>477</v>
      </c>
      <c r="C76" s="10">
        <v>2017.0</v>
      </c>
      <c r="D76" s="37" t="s">
        <v>4</v>
      </c>
      <c r="E76" s="37" t="s">
        <v>5</v>
      </c>
      <c r="F76" s="38">
        <v>55.7112763</v>
      </c>
      <c r="G76" s="10"/>
      <c r="H76" s="10"/>
      <c r="I76" s="10"/>
      <c r="J76" s="10"/>
      <c r="K76" s="10"/>
      <c r="L76" s="38"/>
      <c r="M76" s="38"/>
    </row>
    <row r="77">
      <c r="A77" s="37" t="s">
        <v>12</v>
      </c>
      <c r="B77" s="10" t="s">
        <v>476</v>
      </c>
      <c r="C77" s="10">
        <v>2017.0</v>
      </c>
      <c r="D77" s="37" t="s">
        <v>4</v>
      </c>
      <c r="E77" s="37" t="s">
        <v>5</v>
      </c>
      <c r="F77" s="38">
        <v>34.9180299</v>
      </c>
      <c r="G77" s="10"/>
      <c r="H77" s="10"/>
      <c r="I77" s="10"/>
      <c r="J77" s="10"/>
      <c r="K77" s="10"/>
      <c r="L77" s="38"/>
      <c r="M77" s="38"/>
    </row>
    <row r="78">
      <c r="A78" s="37" t="s">
        <v>13</v>
      </c>
      <c r="B78" s="10" t="s">
        <v>481</v>
      </c>
      <c r="C78" s="10">
        <v>2017.0</v>
      </c>
      <c r="D78" s="37" t="s">
        <v>4</v>
      </c>
      <c r="E78" s="37" t="s">
        <v>5</v>
      </c>
      <c r="F78" s="38">
        <v>29.0216792</v>
      </c>
      <c r="G78" s="10"/>
      <c r="H78" s="10"/>
      <c r="I78" s="10"/>
      <c r="J78" s="10"/>
      <c r="K78" s="10"/>
      <c r="L78" s="38"/>
      <c r="M78" s="38"/>
    </row>
    <row r="79">
      <c r="A79" s="37" t="s">
        <v>14</v>
      </c>
      <c r="B79" s="10" t="s">
        <v>483</v>
      </c>
      <c r="C79" s="10">
        <v>2017.0</v>
      </c>
      <c r="D79" s="37" t="s">
        <v>4</v>
      </c>
      <c r="E79" s="37" t="s">
        <v>5</v>
      </c>
      <c r="F79" s="38">
        <v>35.7852171</v>
      </c>
      <c r="G79" s="10"/>
      <c r="H79" s="10"/>
      <c r="I79" s="10"/>
      <c r="J79" s="10"/>
      <c r="K79" s="10"/>
      <c r="L79" s="38"/>
      <c r="M79" s="38"/>
    </row>
    <row r="80">
      <c r="A80" s="37" t="s">
        <v>15</v>
      </c>
      <c r="B80" s="10" t="s">
        <v>482</v>
      </c>
      <c r="C80" s="10">
        <v>2017.0</v>
      </c>
      <c r="D80" s="37" t="s">
        <v>4</v>
      </c>
      <c r="E80" s="37" t="s">
        <v>5</v>
      </c>
      <c r="F80" s="38">
        <v>57.1250519</v>
      </c>
      <c r="G80" s="10"/>
      <c r="H80" s="10"/>
      <c r="I80" s="10"/>
      <c r="J80" s="10"/>
      <c r="K80" s="10"/>
      <c r="L80" s="38"/>
      <c r="M80" s="38"/>
    </row>
    <row r="81">
      <c r="A81" s="37" t="s">
        <v>16</v>
      </c>
      <c r="B81" s="10" t="s">
        <v>484</v>
      </c>
      <c r="C81" s="10">
        <v>2017.0</v>
      </c>
      <c r="D81" s="37" t="s">
        <v>4</v>
      </c>
      <c r="E81" s="37" t="s">
        <v>5</v>
      </c>
      <c r="F81" s="38">
        <v>37.4181478</v>
      </c>
      <c r="G81" s="10"/>
      <c r="H81" s="10"/>
      <c r="I81" s="10"/>
      <c r="J81" s="10"/>
      <c r="K81" s="10"/>
      <c r="L81" s="38"/>
      <c r="M81" s="38"/>
    </row>
    <row r="82">
      <c r="A82" s="37" t="s">
        <v>17</v>
      </c>
      <c r="B82" s="10" t="s">
        <v>485</v>
      </c>
      <c r="C82" s="10">
        <v>2017.0</v>
      </c>
      <c r="D82" s="37" t="s">
        <v>4</v>
      </c>
      <c r="E82" s="37" t="s">
        <v>5</v>
      </c>
      <c r="F82" s="38">
        <v>29.6625369</v>
      </c>
      <c r="G82" s="10"/>
      <c r="H82" s="10"/>
      <c r="I82" s="10"/>
      <c r="J82" s="10"/>
      <c r="K82" s="10"/>
      <c r="L82" s="38"/>
      <c r="M82" s="38"/>
    </row>
    <row r="83">
      <c r="A83" s="37" t="s">
        <v>18</v>
      </c>
      <c r="B83" s="10" t="s">
        <v>486</v>
      </c>
      <c r="C83" s="10">
        <v>2017.0</v>
      </c>
      <c r="D83" s="37" t="s">
        <v>4</v>
      </c>
      <c r="E83" s="37" t="s">
        <v>5</v>
      </c>
      <c r="F83" s="38">
        <v>33.9051022</v>
      </c>
      <c r="G83" s="10"/>
      <c r="H83" s="10"/>
      <c r="I83" s="10"/>
      <c r="J83" s="10"/>
      <c r="K83" s="10"/>
      <c r="L83" s="38"/>
      <c r="M83" s="38"/>
    </row>
    <row r="84">
      <c r="A84" s="37" t="s">
        <v>19</v>
      </c>
      <c r="B84" s="10" t="s">
        <v>487</v>
      </c>
      <c r="C84" s="10">
        <v>2017.0</v>
      </c>
      <c r="D84" s="37" t="s">
        <v>4</v>
      </c>
      <c r="E84" s="37" t="s">
        <v>5</v>
      </c>
      <c r="F84" s="38">
        <v>33.3533453</v>
      </c>
      <c r="G84" s="10"/>
      <c r="H84" s="10"/>
      <c r="I84" s="10"/>
      <c r="J84" s="10"/>
      <c r="K84" s="10"/>
      <c r="L84" s="38"/>
      <c r="M84" s="38"/>
    </row>
    <row r="85">
      <c r="A85" s="37" t="s">
        <v>20</v>
      </c>
      <c r="B85" s="10" t="s">
        <v>488</v>
      </c>
      <c r="C85" s="10">
        <v>2017.0</v>
      </c>
      <c r="D85" s="37" t="s">
        <v>4</v>
      </c>
      <c r="E85" s="37" t="s">
        <v>5</v>
      </c>
      <c r="F85" s="38">
        <v>26.5621887</v>
      </c>
      <c r="G85" s="10"/>
      <c r="H85" s="10"/>
      <c r="I85" s="10"/>
      <c r="J85" s="10"/>
      <c r="K85" s="10"/>
      <c r="L85" s="38"/>
      <c r="M85" s="38"/>
    </row>
    <row r="86">
      <c r="A86" s="37" t="s">
        <v>21</v>
      </c>
      <c r="B86" s="10" t="s">
        <v>490</v>
      </c>
      <c r="C86" s="10">
        <v>2017.0</v>
      </c>
      <c r="D86" s="37" t="s">
        <v>4</v>
      </c>
      <c r="E86" s="37" t="s">
        <v>5</v>
      </c>
      <c r="F86" s="38">
        <v>39.9281294</v>
      </c>
      <c r="G86" s="10"/>
      <c r="H86" s="10"/>
      <c r="I86" s="10"/>
      <c r="J86" s="10"/>
      <c r="K86" s="10"/>
      <c r="L86" s="38"/>
      <c r="M86" s="38"/>
    </row>
    <row r="87">
      <c r="A87" s="37" t="s">
        <v>22</v>
      </c>
      <c r="B87" s="10" t="s">
        <v>491</v>
      </c>
      <c r="C87" s="10">
        <v>2017.0</v>
      </c>
      <c r="D87" s="37" t="s">
        <v>4</v>
      </c>
      <c r="E87" s="37" t="s">
        <v>5</v>
      </c>
      <c r="F87" s="38">
        <v>26.787819</v>
      </c>
      <c r="G87" s="10"/>
      <c r="H87" s="10"/>
      <c r="I87" s="10"/>
      <c r="J87" s="10"/>
      <c r="K87" s="10"/>
      <c r="L87" s="38"/>
      <c r="M87" s="38"/>
    </row>
    <row r="88">
      <c r="A88" s="37" t="s">
        <v>23</v>
      </c>
      <c r="B88" s="10" t="s">
        <v>492</v>
      </c>
      <c r="C88" s="10">
        <v>2017.0</v>
      </c>
      <c r="D88" s="37" t="s">
        <v>4</v>
      </c>
      <c r="E88" s="37" t="s">
        <v>5</v>
      </c>
      <c r="F88" s="38">
        <v>49.7421263</v>
      </c>
      <c r="G88" s="10"/>
      <c r="H88" s="10"/>
      <c r="I88" s="10"/>
      <c r="J88" s="10"/>
      <c r="K88" s="10"/>
      <c r="L88" s="38"/>
      <c r="M88" s="38"/>
    </row>
    <row r="89">
      <c r="A89" s="37" t="s">
        <v>24</v>
      </c>
      <c r="B89" s="10" t="s">
        <v>493</v>
      </c>
      <c r="C89" s="10">
        <v>2017.0</v>
      </c>
      <c r="D89" s="37" t="s">
        <v>4</v>
      </c>
      <c r="E89" s="37" t="s">
        <v>5</v>
      </c>
      <c r="F89" s="38">
        <v>29.0641349</v>
      </c>
      <c r="G89" s="10"/>
      <c r="H89" s="10"/>
      <c r="I89" s="10"/>
      <c r="J89" s="10"/>
      <c r="K89" s="10"/>
      <c r="L89" s="38"/>
      <c r="M89" s="38"/>
    </row>
    <row r="90">
      <c r="A90" s="37" t="s">
        <v>25</v>
      </c>
      <c r="B90" s="10" t="s">
        <v>494</v>
      </c>
      <c r="C90" s="10">
        <v>2017.0</v>
      </c>
      <c r="D90" s="37" t="s">
        <v>4</v>
      </c>
      <c r="E90" s="37" t="s">
        <v>5</v>
      </c>
      <c r="F90" s="38">
        <v>19.673905</v>
      </c>
      <c r="G90" s="10"/>
      <c r="H90" s="10"/>
      <c r="I90" s="10"/>
      <c r="J90" s="10"/>
      <c r="K90" s="10"/>
      <c r="L90" s="38"/>
      <c r="M90" s="38"/>
    </row>
    <row r="91">
      <c r="A91" s="37" t="s">
        <v>26</v>
      </c>
      <c r="B91" s="10" t="s">
        <v>495</v>
      </c>
      <c r="C91" s="10">
        <v>2017.0</v>
      </c>
      <c r="D91" s="37" t="s">
        <v>4</v>
      </c>
      <c r="E91" s="37" t="s">
        <v>5</v>
      </c>
      <c r="F91" s="38">
        <v>30.0812193</v>
      </c>
      <c r="G91" s="10"/>
      <c r="H91" s="10"/>
      <c r="I91" s="10"/>
      <c r="J91" s="10"/>
      <c r="K91" s="10"/>
      <c r="L91" s="38"/>
      <c r="M91" s="38"/>
    </row>
    <row r="92">
      <c r="A92" s="37" t="s">
        <v>27</v>
      </c>
      <c r="B92" s="10" t="s">
        <v>497</v>
      </c>
      <c r="C92" s="10">
        <v>2017.0</v>
      </c>
      <c r="D92" s="37" t="s">
        <v>4</v>
      </c>
      <c r="E92" s="37" t="s">
        <v>5</v>
      </c>
      <c r="F92" s="38">
        <v>34.6974181</v>
      </c>
      <c r="G92" s="10"/>
      <c r="H92" s="10"/>
      <c r="I92" s="10"/>
      <c r="J92" s="10"/>
      <c r="K92" s="10"/>
      <c r="L92" s="38"/>
      <c r="M92" s="38"/>
    </row>
    <row r="93">
      <c r="A93" s="37" t="s">
        <v>28</v>
      </c>
      <c r="B93" s="10" t="s">
        <v>496</v>
      </c>
      <c r="C93" s="10">
        <v>2017.0</v>
      </c>
      <c r="D93" s="37" t="s">
        <v>4</v>
      </c>
      <c r="E93" s="37" t="s">
        <v>5</v>
      </c>
      <c r="F93" s="38">
        <v>16.4011727</v>
      </c>
      <c r="G93" s="10"/>
      <c r="H93" s="10"/>
      <c r="I93" s="10"/>
      <c r="J93" s="10"/>
      <c r="K93" s="10"/>
      <c r="L93" s="38"/>
      <c r="M93" s="38"/>
    </row>
    <row r="94">
      <c r="A94" s="37" t="s">
        <v>29</v>
      </c>
      <c r="B94" s="10" t="s">
        <v>498</v>
      </c>
      <c r="C94" s="10">
        <v>2017.0</v>
      </c>
      <c r="D94" s="37" t="s">
        <v>4</v>
      </c>
      <c r="E94" s="37" t="s">
        <v>5</v>
      </c>
      <c r="F94" s="38">
        <v>37.4961401</v>
      </c>
      <c r="G94" s="10"/>
      <c r="H94" s="10"/>
      <c r="I94" s="10"/>
      <c r="J94" s="10"/>
      <c r="K94" s="10"/>
      <c r="L94" s="38"/>
      <c r="M94" s="38"/>
    </row>
    <row r="95">
      <c r="A95" s="37" t="s">
        <v>30</v>
      </c>
      <c r="B95" s="10" t="s">
        <v>499</v>
      </c>
      <c r="C95" s="10">
        <v>2017.0</v>
      </c>
      <c r="D95" s="37" t="s">
        <v>4</v>
      </c>
      <c r="E95" s="37" t="s">
        <v>5</v>
      </c>
      <c r="F95" s="38">
        <v>40.1248328</v>
      </c>
      <c r="G95" s="10"/>
      <c r="H95" s="10"/>
      <c r="I95" s="10"/>
      <c r="J95" s="10"/>
      <c r="K95" s="10"/>
      <c r="L95" s="38"/>
      <c r="M95" s="38"/>
    </row>
    <row r="96">
      <c r="A96" s="37" t="s">
        <v>31</v>
      </c>
      <c r="B96" s="10" t="s">
        <v>500</v>
      </c>
      <c r="C96" s="10">
        <v>2017.0</v>
      </c>
      <c r="D96" s="37" t="s">
        <v>4</v>
      </c>
      <c r="E96" s="37" t="s">
        <v>5</v>
      </c>
      <c r="F96" s="38">
        <v>44.9074906</v>
      </c>
      <c r="G96" s="10"/>
      <c r="H96" s="10"/>
      <c r="I96" s="10"/>
      <c r="J96" s="10"/>
      <c r="K96" s="10"/>
      <c r="L96" s="38"/>
      <c r="M96" s="38"/>
    </row>
    <row r="97">
      <c r="A97" s="37" t="s">
        <v>32</v>
      </c>
      <c r="B97" s="10" t="s">
        <v>501</v>
      </c>
      <c r="C97" s="10">
        <v>2017.0</v>
      </c>
      <c r="D97" s="37" t="s">
        <v>4</v>
      </c>
      <c r="E97" s="37" t="s">
        <v>5</v>
      </c>
      <c r="F97" s="38">
        <v>32.8420707</v>
      </c>
      <c r="G97" s="10"/>
      <c r="H97" s="10"/>
      <c r="I97" s="10"/>
      <c r="J97" s="10"/>
      <c r="K97" s="10"/>
      <c r="L97" s="38"/>
      <c r="M97" s="38"/>
    </row>
    <row r="98">
      <c r="A98" s="37" t="s">
        <v>33</v>
      </c>
      <c r="B98" s="10" t="s">
        <v>502</v>
      </c>
      <c r="C98" s="10">
        <v>2017.0</v>
      </c>
      <c r="D98" s="37" t="s">
        <v>4</v>
      </c>
      <c r="E98" s="37" t="s">
        <v>5</v>
      </c>
      <c r="F98" s="38">
        <v>35.8774427</v>
      </c>
      <c r="G98" s="10"/>
      <c r="H98" s="10"/>
      <c r="I98" s="10"/>
      <c r="J98" s="10"/>
      <c r="K98" s="10"/>
      <c r="L98" s="38"/>
      <c r="M98" s="38"/>
    </row>
    <row r="99">
      <c r="A99" s="37" t="s">
        <v>34</v>
      </c>
      <c r="B99" s="10" t="s">
        <v>503</v>
      </c>
      <c r="C99" s="10">
        <v>2017.0</v>
      </c>
      <c r="D99" s="37" t="s">
        <v>4</v>
      </c>
      <c r="E99" s="37" t="s">
        <v>5</v>
      </c>
      <c r="F99" s="38">
        <v>13.9711635</v>
      </c>
      <c r="G99" s="10"/>
      <c r="H99" s="10"/>
      <c r="I99" s="10"/>
      <c r="J99" s="10"/>
      <c r="K99" s="10"/>
      <c r="L99" s="38"/>
      <c r="M99" s="38"/>
    </row>
    <row r="100">
      <c r="A100" s="37" t="s">
        <v>35</v>
      </c>
      <c r="B100" s="10" t="s">
        <v>504</v>
      </c>
      <c r="C100" s="10">
        <v>2017.0</v>
      </c>
      <c r="D100" s="37" t="s">
        <v>4</v>
      </c>
      <c r="E100" s="37" t="s">
        <v>5</v>
      </c>
      <c r="F100" s="38">
        <v>28.7191269</v>
      </c>
      <c r="G100" s="10"/>
      <c r="H100" s="10"/>
      <c r="I100" s="10"/>
      <c r="J100" s="10"/>
      <c r="K100" s="10"/>
      <c r="L100" s="38"/>
      <c r="M100" s="38"/>
    </row>
    <row r="101">
      <c r="A101" s="37" t="s">
        <v>3</v>
      </c>
      <c r="B101" s="10" t="s">
        <v>489</v>
      </c>
      <c r="C101" s="10">
        <v>2018.0</v>
      </c>
      <c r="D101" s="37" t="s">
        <v>4</v>
      </c>
      <c r="E101" s="37" t="s">
        <v>5</v>
      </c>
      <c r="F101" s="38">
        <v>33.4714463</v>
      </c>
      <c r="G101" s="10"/>
      <c r="H101" s="10"/>
      <c r="I101" s="10"/>
      <c r="J101" s="10"/>
      <c r="K101" s="10"/>
      <c r="L101" s="38"/>
      <c r="M101" s="38"/>
    </row>
    <row r="102">
      <c r="A102" s="37" t="s">
        <v>4</v>
      </c>
      <c r="B102" s="10" t="s">
        <v>472</v>
      </c>
      <c r="C102" s="10">
        <v>2018.0</v>
      </c>
      <c r="D102" s="37" t="s">
        <v>4</v>
      </c>
      <c r="E102" s="37" t="s">
        <v>5</v>
      </c>
      <c r="F102" s="38">
        <v>22.8920259</v>
      </c>
      <c r="G102" s="10"/>
      <c r="H102" s="10"/>
      <c r="I102" s="10"/>
      <c r="J102" s="10"/>
      <c r="K102" s="10"/>
      <c r="L102" s="38"/>
      <c r="M102" s="38"/>
    </row>
    <row r="103">
      <c r="A103" s="37" t="s">
        <v>5</v>
      </c>
      <c r="B103" s="10" t="s">
        <v>473</v>
      </c>
      <c r="C103" s="10">
        <v>2018.0</v>
      </c>
      <c r="D103" s="37" t="s">
        <v>4</v>
      </c>
      <c r="E103" s="37" t="s">
        <v>5</v>
      </c>
      <c r="F103" s="38">
        <v>31.3364055</v>
      </c>
      <c r="G103" s="10"/>
      <c r="H103" s="10"/>
      <c r="I103" s="10"/>
      <c r="J103" s="10"/>
      <c r="K103" s="10"/>
      <c r="L103" s="38"/>
      <c r="M103" s="38"/>
    </row>
    <row r="104">
      <c r="A104" s="37" t="s">
        <v>6</v>
      </c>
      <c r="B104" s="10" t="s">
        <v>474</v>
      </c>
      <c r="C104" s="10">
        <v>2018.0</v>
      </c>
      <c r="D104" s="37" t="s">
        <v>4</v>
      </c>
      <c r="E104" s="37" t="s">
        <v>5</v>
      </c>
      <c r="F104" s="38">
        <v>24.5962122</v>
      </c>
      <c r="G104" s="10"/>
      <c r="H104" s="10"/>
      <c r="I104" s="10"/>
      <c r="J104" s="10"/>
      <c r="K104" s="10"/>
      <c r="L104" s="38"/>
      <c r="M104" s="38"/>
    </row>
    <row r="105">
      <c r="A105" s="37" t="s">
        <v>7</v>
      </c>
      <c r="B105" s="10" t="s">
        <v>475</v>
      </c>
      <c r="C105" s="10">
        <v>2018.0</v>
      </c>
      <c r="D105" s="37" t="s">
        <v>4</v>
      </c>
      <c r="E105" s="37" t="s">
        <v>5</v>
      </c>
      <c r="F105" s="38">
        <v>37.996327</v>
      </c>
      <c r="G105" s="10"/>
      <c r="H105" s="10"/>
      <c r="I105" s="10"/>
      <c r="J105" s="10"/>
      <c r="K105" s="10"/>
      <c r="L105" s="38"/>
      <c r="M105" s="38"/>
    </row>
    <row r="106">
      <c r="A106" s="37" t="s">
        <v>8</v>
      </c>
      <c r="B106" s="10" t="s">
        <v>479</v>
      </c>
      <c r="C106" s="10">
        <v>2018.0</v>
      </c>
      <c r="D106" s="37" t="s">
        <v>4</v>
      </c>
      <c r="E106" s="37" t="s">
        <v>5</v>
      </c>
      <c r="F106" s="38">
        <v>36.3524002</v>
      </c>
      <c r="G106" s="10"/>
      <c r="H106" s="10"/>
      <c r="I106" s="10"/>
      <c r="J106" s="10"/>
      <c r="K106" s="10"/>
      <c r="L106" s="38"/>
      <c r="M106" s="38"/>
    </row>
    <row r="107">
      <c r="A107" s="37" t="s">
        <v>9</v>
      </c>
      <c r="B107" s="10" t="s">
        <v>480</v>
      </c>
      <c r="C107" s="10">
        <v>2018.0</v>
      </c>
      <c r="D107" s="37" t="s">
        <v>4</v>
      </c>
      <c r="E107" s="37" t="s">
        <v>5</v>
      </c>
      <c r="F107" s="38">
        <v>18.3570445</v>
      </c>
      <c r="G107" s="10"/>
      <c r="H107" s="10"/>
      <c r="I107" s="10"/>
      <c r="J107" s="10"/>
      <c r="K107" s="10"/>
      <c r="L107" s="38"/>
      <c r="M107" s="38"/>
    </row>
    <row r="108">
      <c r="A108" s="37" t="s">
        <v>10</v>
      </c>
      <c r="B108" s="10" t="s">
        <v>478</v>
      </c>
      <c r="C108" s="10">
        <v>2018.0</v>
      </c>
      <c r="D108" s="37" t="s">
        <v>4</v>
      </c>
      <c r="E108" s="37" t="s">
        <v>5</v>
      </c>
      <c r="F108" s="38">
        <v>56.9696527</v>
      </c>
      <c r="G108" s="10"/>
      <c r="H108" s="10"/>
      <c r="I108" s="10"/>
      <c r="J108" s="10"/>
      <c r="K108" s="10"/>
      <c r="L108" s="38"/>
      <c r="M108" s="38"/>
    </row>
    <row r="109">
      <c r="A109" s="37" t="s">
        <v>11</v>
      </c>
      <c r="B109" s="10" t="s">
        <v>477</v>
      </c>
      <c r="C109" s="10">
        <v>2018.0</v>
      </c>
      <c r="D109" s="37" t="s">
        <v>4</v>
      </c>
      <c r="E109" s="37" t="s">
        <v>5</v>
      </c>
      <c r="F109" s="38">
        <v>51.9363606</v>
      </c>
      <c r="G109" s="10"/>
      <c r="H109" s="10"/>
      <c r="I109" s="10"/>
      <c r="J109" s="10"/>
      <c r="K109" s="10"/>
      <c r="L109" s="38"/>
      <c r="M109" s="38"/>
    </row>
    <row r="110">
      <c r="A110" s="37" t="s">
        <v>12</v>
      </c>
      <c r="B110" s="10" t="s">
        <v>476</v>
      </c>
      <c r="C110" s="10">
        <v>2018.0</v>
      </c>
      <c r="D110" s="37" t="s">
        <v>4</v>
      </c>
      <c r="E110" s="37" t="s">
        <v>5</v>
      </c>
      <c r="F110" s="38">
        <v>31.7020371</v>
      </c>
      <c r="G110" s="10"/>
      <c r="H110" s="10"/>
      <c r="I110" s="10"/>
      <c r="J110" s="10"/>
      <c r="K110" s="10"/>
      <c r="L110" s="38"/>
      <c r="M110" s="38"/>
    </row>
    <row r="111">
      <c r="A111" s="37" t="s">
        <v>13</v>
      </c>
      <c r="B111" s="10" t="s">
        <v>481</v>
      </c>
      <c r="C111" s="10">
        <v>2018.0</v>
      </c>
      <c r="D111" s="37" t="s">
        <v>4</v>
      </c>
      <c r="E111" s="37" t="s">
        <v>5</v>
      </c>
      <c r="F111" s="38">
        <v>50.2988343</v>
      </c>
      <c r="G111" s="10"/>
      <c r="H111" s="10"/>
      <c r="I111" s="10"/>
      <c r="J111" s="10"/>
      <c r="K111" s="10"/>
      <c r="L111" s="38"/>
      <c r="M111" s="38"/>
    </row>
    <row r="112">
      <c r="A112" s="37" t="s">
        <v>14</v>
      </c>
      <c r="B112" s="10" t="s">
        <v>483</v>
      </c>
      <c r="C112" s="10">
        <v>2018.0</v>
      </c>
      <c r="D112" s="37" t="s">
        <v>4</v>
      </c>
      <c r="E112" s="37" t="s">
        <v>5</v>
      </c>
      <c r="F112" s="38">
        <v>20.5557194</v>
      </c>
      <c r="G112" s="10"/>
      <c r="H112" s="10"/>
      <c r="I112" s="10"/>
      <c r="J112" s="10"/>
      <c r="K112" s="10"/>
      <c r="L112" s="38"/>
      <c r="M112" s="38"/>
    </row>
    <row r="113">
      <c r="A113" s="37" t="s">
        <v>15</v>
      </c>
      <c r="B113" s="10" t="s">
        <v>482</v>
      </c>
      <c r="C113" s="10">
        <v>2018.0</v>
      </c>
      <c r="D113" s="37" t="s">
        <v>4</v>
      </c>
      <c r="E113" s="37" t="s">
        <v>5</v>
      </c>
      <c r="F113" s="38">
        <v>26.3970646</v>
      </c>
      <c r="G113" s="10"/>
      <c r="H113" s="10"/>
      <c r="I113" s="10"/>
      <c r="J113" s="10"/>
      <c r="K113" s="10"/>
      <c r="L113" s="38"/>
      <c r="M113" s="38"/>
    </row>
    <row r="114">
      <c r="A114" s="37" t="s">
        <v>16</v>
      </c>
      <c r="B114" s="10" t="s">
        <v>484</v>
      </c>
      <c r="C114" s="10">
        <v>2018.0</v>
      </c>
      <c r="D114" s="37" t="s">
        <v>4</v>
      </c>
      <c r="E114" s="37" t="s">
        <v>5</v>
      </c>
      <c r="F114" s="38">
        <v>29.6434319</v>
      </c>
      <c r="G114" s="10"/>
      <c r="H114" s="10"/>
      <c r="I114" s="10"/>
      <c r="J114" s="10"/>
      <c r="K114" s="10"/>
      <c r="L114" s="38"/>
      <c r="M114" s="38"/>
    </row>
    <row r="115">
      <c r="A115" s="37" t="s">
        <v>17</v>
      </c>
      <c r="B115" s="10" t="s">
        <v>485</v>
      </c>
      <c r="C115" s="10">
        <v>2018.0</v>
      </c>
      <c r="D115" s="37" t="s">
        <v>4</v>
      </c>
      <c r="E115" s="37" t="s">
        <v>5</v>
      </c>
      <c r="F115" s="38">
        <v>27.1144019</v>
      </c>
      <c r="G115" s="10"/>
      <c r="H115" s="10"/>
      <c r="I115" s="10"/>
      <c r="J115" s="10"/>
      <c r="K115" s="10"/>
      <c r="L115" s="38"/>
      <c r="M115" s="38"/>
    </row>
    <row r="116">
      <c r="A116" s="37" t="s">
        <v>18</v>
      </c>
      <c r="B116" s="10" t="s">
        <v>486</v>
      </c>
      <c r="C116" s="10">
        <v>2018.0</v>
      </c>
      <c r="D116" s="37" t="s">
        <v>4</v>
      </c>
      <c r="E116" s="37" t="s">
        <v>5</v>
      </c>
      <c r="F116" s="38">
        <v>30.4767002</v>
      </c>
      <c r="G116" s="10"/>
      <c r="H116" s="10"/>
      <c r="I116" s="10"/>
      <c r="J116" s="10"/>
      <c r="K116" s="10"/>
      <c r="L116" s="38"/>
      <c r="M116" s="38"/>
    </row>
    <row r="117">
      <c r="A117" s="37" t="s">
        <v>19</v>
      </c>
      <c r="B117" s="10" t="s">
        <v>487</v>
      </c>
      <c r="C117" s="10">
        <v>2018.0</v>
      </c>
      <c r="D117" s="37" t="s">
        <v>4</v>
      </c>
      <c r="E117" s="37" t="s">
        <v>5</v>
      </c>
      <c r="F117" s="38">
        <v>34.5881775</v>
      </c>
      <c r="G117" s="10"/>
      <c r="H117" s="10"/>
      <c r="I117" s="10"/>
      <c r="J117" s="10"/>
      <c r="K117" s="10"/>
      <c r="L117" s="38"/>
      <c r="M117" s="38"/>
    </row>
    <row r="118">
      <c r="A118" s="37" t="s">
        <v>20</v>
      </c>
      <c r="B118" s="10" t="s">
        <v>488</v>
      </c>
      <c r="C118" s="10">
        <v>2018.0</v>
      </c>
      <c r="D118" s="37" t="s">
        <v>4</v>
      </c>
      <c r="E118" s="37" t="s">
        <v>5</v>
      </c>
      <c r="F118" s="38">
        <v>23.5666431</v>
      </c>
      <c r="G118" s="10"/>
      <c r="H118" s="10"/>
      <c r="I118" s="10"/>
      <c r="J118" s="10"/>
      <c r="K118" s="10"/>
      <c r="L118" s="38"/>
      <c r="M118" s="38"/>
    </row>
    <row r="119">
      <c r="A119" s="37" t="s">
        <v>21</v>
      </c>
      <c r="B119" s="10" t="s">
        <v>490</v>
      </c>
      <c r="C119" s="10">
        <v>2018.0</v>
      </c>
      <c r="D119" s="37" t="s">
        <v>4</v>
      </c>
      <c r="E119" s="37" t="s">
        <v>5</v>
      </c>
      <c r="F119" s="38">
        <v>66.3536137</v>
      </c>
      <c r="G119" s="10"/>
      <c r="H119" s="10"/>
      <c r="I119" s="10"/>
      <c r="J119" s="10"/>
      <c r="K119" s="10"/>
      <c r="L119" s="38"/>
      <c r="M119" s="38"/>
    </row>
    <row r="120">
      <c r="A120" s="37" t="s">
        <v>22</v>
      </c>
      <c r="B120" s="10" t="s">
        <v>491</v>
      </c>
      <c r="C120" s="10">
        <v>2018.0</v>
      </c>
      <c r="D120" s="37" t="s">
        <v>4</v>
      </c>
      <c r="E120" s="37" t="s">
        <v>5</v>
      </c>
      <c r="F120" s="38">
        <v>30.5086529</v>
      </c>
      <c r="G120" s="10"/>
      <c r="H120" s="10"/>
      <c r="I120" s="10"/>
      <c r="J120" s="10"/>
      <c r="K120" s="10"/>
      <c r="L120" s="38"/>
      <c r="M120" s="38"/>
    </row>
    <row r="121">
      <c r="A121" s="37" t="s">
        <v>23</v>
      </c>
      <c r="B121" s="10" t="s">
        <v>492</v>
      </c>
      <c r="C121" s="10">
        <v>2018.0</v>
      </c>
      <c r="D121" s="37" t="s">
        <v>4</v>
      </c>
      <c r="E121" s="37" t="s">
        <v>5</v>
      </c>
      <c r="F121" s="38">
        <v>47.4295802</v>
      </c>
      <c r="G121" s="10"/>
      <c r="H121" s="10"/>
      <c r="I121" s="10"/>
      <c r="J121" s="10"/>
      <c r="K121" s="10"/>
      <c r="L121" s="38"/>
      <c r="M121" s="38"/>
    </row>
    <row r="122">
      <c r="A122" s="37" t="s">
        <v>24</v>
      </c>
      <c r="B122" s="10" t="s">
        <v>493</v>
      </c>
      <c r="C122" s="10">
        <v>2018.0</v>
      </c>
      <c r="D122" s="37" t="s">
        <v>4</v>
      </c>
      <c r="E122" s="37" t="s">
        <v>5</v>
      </c>
      <c r="F122" s="38">
        <v>29.0427978</v>
      </c>
      <c r="G122" s="10"/>
      <c r="H122" s="10"/>
      <c r="I122" s="10"/>
      <c r="J122" s="10"/>
      <c r="K122" s="10"/>
      <c r="L122" s="38"/>
      <c r="M122" s="38"/>
    </row>
    <row r="123">
      <c r="A123" s="37" t="s">
        <v>25</v>
      </c>
      <c r="B123" s="10" t="s">
        <v>494</v>
      </c>
      <c r="C123" s="10">
        <v>2018.0</v>
      </c>
      <c r="D123" s="37" t="s">
        <v>4</v>
      </c>
      <c r="E123" s="37" t="s">
        <v>5</v>
      </c>
      <c r="F123" s="38">
        <v>29.4124856</v>
      </c>
      <c r="G123" s="10"/>
      <c r="H123" s="10"/>
      <c r="I123" s="10"/>
      <c r="J123" s="10"/>
      <c r="K123" s="10"/>
      <c r="L123" s="38"/>
      <c r="M123" s="38"/>
    </row>
    <row r="124">
      <c r="A124" s="37" t="s">
        <v>26</v>
      </c>
      <c r="B124" s="10" t="s">
        <v>495</v>
      </c>
      <c r="C124" s="10">
        <v>2018.0</v>
      </c>
      <c r="D124" s="37" t="s">
        <v>4</v>
      </c>
      <c r="E124" s="37" t="s">
        <v>5</v>
      </c>
      <c r="F124" s="38">
        <v>38.7972842</v>
      </c>
      <c r="G124" s="10"/>
      <c r="H124" s="10"/>
      <c r="I124" s="10"/>
      <c r="J124" s="10"/>
      <c r="K124" s="10"/>
      <c r="L124" s="38"/>
      <c r="M124" s="38"/>
    </row>
    <row r="125">
      <c r="A125" s="37" t="s">
        <v>27</v>
      </c>
      <c r="B125" s="10" t="s">
        <v>497</v>
      </c>
      <c r="C125" s="10">
        <v>2018.0</v>
      </c>
      <c r="D125" s="37" t="s">
        <v>4</v>
      </c>
      <c r="E125" s="37" t="s">
        <v>5</v>
      </c>
      <c r="F125" s="38">
        <v>14.3375049</v>
      </c>
      <c r="G125" s="10"/>
      <c r="H125" s="10"/>
      <c r="I125" s="10"/>
      <c r="J125" s="10"/>
      <c r="K125" s="10"/>
      <c r="L125" s="38"/>
      <c r="M125" s="38"/>
    </row>
    <row r="126">
      <c r="A126" s="37" t="s">
        <v>28</v>
      </c>
      <c r="B126" s="10" t="s">
        <v>496</v>
      </c>
      <c r="C126" s="10">
        <v>2018.0</v>
      </c>
      <c r="D126" s="37" t="s">
        <v>4</v>
      </c>
      <c r="E126" s="37" t="s">
        <v>5</v>
      </c>
      <c r="F126" s="38">
        <v>41.1548038</v>
      </c>
      <c r="G126" s="10"/>
      <c r="H126" s="10"/>
      <c r="I126" s="10"/>
      <c r="J126" s="10"/>
      <c r="K126" s="10"/>
      <c r="L126" s="38"/>
      <c r="M126" s="38"/>
    </row>
    <row r="127">
      <c r="A127" s="37" t="s">
        <v>29</v>
      </c>
      <c r="B127" s="10" t="s">
        <v>498</v>
      </c>
      <c r="C127" s="10">
        <v>2018.0</v>
      </c>
      <c r="D127" s="37" t="s">
        <v>4</v>
      </c>
      <c r="E127" s="37" t="s">
        <v>5</v>
      </c>
      <c r="F127" s="38">
        <v>24.6206186</v>
      </c>
      <c r="G127" s="10"/>
      <c r="H127" s="10"/>
      <c r="I127" s="10"/>
      <c r="J127" s="10"/>
      <c r="K127" s="10"/>
      <c r="L127" s="38"/>
      <c r="M127" s="38"/>
    </row>
    <row r="128">
      <c r="A128" s="37" t="s">
        <v>30</v>
      </c>
      <c r="B128" s="10" t="s">
        <v>499</v>
      </c>
      <c r="C128" s="10">
        <v>2018.0</v>
      </c>
      <c r="D128" s="37" t="s">
        <v>4</v>
      </c>
      <c r="E128" s="37" t="s">
        <v>5</v>
      </c>
      <c r="F128" s="38">
        <v>29.6735905</v>
      </c>
      <c r="G128" s="10"/>
      <c r="H128" s="10"/>
      <c r="I128" s="10"/>
      <c r="J128" s="10"/>
      <c r="K128" s="10"/>
      <c r="L128" s="38"/>
      <c r="M128" s="38"/>
    </row>
    <row r="129">
      <c r="A129" s="37" t="s">
        <v>31</v>
      </c>
      <c r="B129" s="10" t="s">
        <v>500</v>
      </c>
      <c r="C129" s="10">
        <v>2018.0</v>
      </c>
      <c r="D129" s="37" t="s">
        <v>4</v>
      </c>
      <c r="E129" s="37" t="s">
        <v>5</v>
      </c>
      <c r="F129" s="38">
        <v>34.2657217</v>
      </c>
      <c r="G129" s="10"/>
      <c r="H129" s="10"/>
      <c r="I129" s="10"/>
      <c r="J129" s="10"/>
      <c r="K129" s="10"/>
      <c r="L129" s="38"/>
      <c r="M129" s="38"/>
    </row>
    <row r="130">
      <c r="A130" s="37" t="s">
        <v>32</v>
      </c>
      <c r="B130" s="10" t="s">
        <v>501</v>
      </c>
      <c r="C130" s="10">
        <v>2018.0</v>
      </c>
      <c r="D130" s="37" t="s">
        <v>4</v>
      </c>
      <c r="E130" s="37" t="s">
        <v>5</v>
      </c>
      <c r="F130" s="38">
        <v>24.6457178</v>
      </c>
      <c r="G130" s="10"/>
      <c r="H130" s="10"/>
      <c r="I130" s="10"/>
      <c r="J130" s="10"/>
      <c r="K130" s="10"/>
      <c r="L130" s="38"/>
      <c r="M130" s="38"/>
    </row>
    <row r="131">
      <c r="A131" s="37" t="s">
        <v>33</v>
      </c>
      <c r="B131" s="10" t="s">
        <v>502</v>
      </c>
      <c r="C131" s="10">
        <v>2018.0</v>
      </c>
      <c r="D131" s="37" t="s">
        <v>4</v>
      </c>
      <c r="E131" s="37" t="s">
        <v>5</v>
      </c>
      <c r="F131" s="38">
        <v>31.9698336</v>
      </c>
      <c r="G131" s="10"/>
      <c r="H131" s="10"/>
      <c r="I131" s="10"/>
      <c r="J131" s="10"/>
      <c r="K131" s="10"/>
      <c r="L131" s="38"/>
      <c r="M131" s="38"/>
    </row>
    <row r="132">
      <c r="A132" s="37" t="s">
        <v>34</v>
      </c>
      <c r="B132" s="10" t="s">
        <v>503</v>
      </c>
      <c r="C132" s="10">
        <v>2018.0</v>
      </c>
      <c r="D132" s="37" t="s">
        <v>4</v>
      </c>
      <c r="E132" s="37" t="s">
        <v>5</v>
      </c>
      <c r="F132" s="38">
        <v>50.2737124</v>
      </c>
      <c r="G132" s="10"/>
      <c r="H132" s="10"/>
      <c r="I132" s="10"/>
      <c r="J132" s="10"/>
      <c r="K132" s="10"/>
      <c r="L132" s="38"/>
      <c r="M132" s="38"/>
    </row>
    <row r="133">
      <c r="A133" s="37" t="s">
        <v>35</v>
      </c>
      <c r="B133" s="10" t="s">
        <v>504</v>
      </c>
      <c r="C133" s="10">
        <v>2018.0</v>
      </c>
      <c r="D133" s="37" t="s">
        <v>4</v>
      </c>
      <c r="E133" s="37" t="s">
        <v>5</v>
      </c>
      <c r="F133" s="38">
        <v>28.9054471</v>
      </c>
      <c r="G133" s="10"/>
      <c r="H133" s="10"/>
      <c r="I133" s="10"/>
      <c r="J133" s="10"/>
      <c r="K133" s="10"/>
      <c r="L133" s="38"/>
      <c r="M133" s="38"/>
    </row>
    <row r="134">
      <c r="A134" s="37" t="s">
        <v>3</v>
      </c>
      <c r="B134" s="10" t="s">
        <v>489</v>
      </c>
      <c r="C134" s="10">
        <v>2019.0</v>
      </c>
      <c r="D134" s="37" t="s">
        <v>4</v>
      </c>
      <c r="E134" s="37" t="s">
        <v>5</v>
      </c>
      <c r="F134" s="38">
        <v>32.8153389</v>
      </c>
      <c r="G134" s="10"/>
      <c r="H134" s="10"/>
      <c r="I134" s="10"/>
      <c r="J134" s="10"/>
      <c r="K134" s="10"/>
      <c r="L134" s="38"/>
      <c r="M134" s="38"/>
    </row>
    <row r="135">
      <c r="A135" s="37" t="s">
        <v>4</v>
      </c>
      <c r="B135" s="10" t="s">
        <v>472</v>
      </c>
      <c r="C135" s="10">
        <v>2019.0</v>
      </c>
      <c r="D135" s="37" t="s">
        <v>4</v>
      </c>
      <c r="E135" s="37" t="s">
        <v>5</v>
      </c>
      <c r="F135" s="38">
        <v>11.3203275</v>
      </c>
      <c r="G135" s="10"/>
      <c r="H135" s="10"/>
      <c r="I135" s="10"/>
      <c r="J135" s="10"/>
      <c r="K135" s="10"/>
      <c r="L135" s="38"/>
      <c r="M135" s="38"/>
    </row>
    <row r="136">
      <c r="A136" s="37" t="s">
        <v>5</v>
      </c>
      <c r="B136" s="10" t="s">
        <v>473</v>
      </c>
      <c r="C136" s="10">
        <v>2019.0</v>
      </c>
      <c r="D136" s="37" t="s">
        <v>4</v>
      </c>
      <c r="E136" s="37" t="s">
        <v>5</v>
      </c>
      <c r="F136" s="38">
        <v>34.8694232</v>
      </c>
      <c r="G136" s="10"/>
      <c r="H136" s="10"/>
      <c r="I136" s="10"/>
      <c r="J136" s="10"/>
      <c r="K136" s="10"/>
      <c r="L136" s="38"/>
      <c r="M136" s="38"/>
    </row>
    <row r="137">
      <c r="A137" s="37" t="s">
        <v>6</v>
      </c>
      <c r="B137" s="10" t="s">
        <v>474</v>
      </c>
      <c r="C137" s="10">
        <v>2019.0</v>
      </c>
      <c r="D137" s="37" t="s">
        <v>4</v>
      </c>
      <c r="E137" s="37" t="s">
        <v>5</v>
      </c>
      <c r="F137" s="38">
        <v>48.5240598</v>
      </c>
      <c r="G137" s="10"/>
      <c r="H137" s="10"/>
      <c r="I137" s="10"/>
      <c r="J137" s="10"/>
      <c r="K137" s="10"/>
      <c r="L137" s="38"/>
      <c r="M137" s="38"/>
    </row>
    <row r="138">
      <c r="A138" s="37" t="s">
        <v>7</v>
      </c>
      <c r="B138" s="10" t="s">
        <v>475</v>
      </c>
      <c r="C138" s="10">
        <v>2019.0</v>
      </c>
      <c r="D138" s="37" t="s">
        <v>4</v>
      </c>
      <c r="E138" s="37" t="s">
        <v>5</v>
      </c>
      <c r="F138" s="38">
        <v>13.0753138</v>
      </c>
      <c r="G138" s="10"/>
      <c r="H138" s="10"/>
      <c r="I138" s="10"/>
      <c r="J138" s="10"/>
      <c r="K138" s="10"/>
      <c r="L138" s="38"/>
      <c r="M138" s="38"/>
    </row>
    <row r="139">
      <c r="A139" s="37" t="s">
        <v>8</v>
      </c>
      <c r="B139" s="10" t="s">
        <v>479</v>
      </c>
      <c r="C139" s="10">
        <v>2019.0</v>
      </c>
      <c r="D139" s="37" t="s">
        <v>4</v>
      </c>
      <c r="E139" s="37" t="s">
        <v>5</v>
      </c>
      <c r="F139" s="38">
        <v>23.4928437</v>
      </c>
      <c r="G139" s="10"/>
      <c r="H139" s="10"/>
      <c r="I139" s="10"/>
      <c r="J139" s="10"/>
      <c r="K139" s="10"/>
      <c r="L139" s="38"/>
      <c r="M139" s="38"/>
    </row>
    <row r="140">
      <c r="A140" s="37" t="s">
        <v>9</v>
      </c>
      <c r="B140" s="10" t="s">
        <v>480</v>
      </c>
      <c r="C140" s="10">
        <v>2019.0</v>
      </c>
      <c r="D140" s="37" t="s">
        <v>4</v>
      </c>
      <c r="E140" s="37" t="s">
        <v>5</v>
      </c>
      <c r="F140" s="38">
        <v>36.8799557</v>
      </c>
      <c r="G140" s="10"/>
      <c r="H140" s="10"/>
      <c r="I140" s="10"/>
      <c r="J140" s="10"/>
      <c r="K140" s="10"/>
      <c r="L140" s="38"/>
      <c r="M140" s="38"/>
    </row>
    <row r="141">
      <c r="A141" s="37" t="s">
        <v>10</v>
      </c>
      <c r="B141" s="10" t="s">
        <v>478</v>
      </c>
      <c r="C141" s="10">
        <v>2019.0</v>
      </c>
      <c r="D141" s="37" t="s">
        <v>4</v>
      </c>
      <c r="E141" s="37" t="s">
        <v>5</v>
      </c>
      <c r="F141" s="38">
        <v>41.9132684</v>
      </c>
      <c r="G141" s="10"/>
      <c r="H141" s="10"/>
      <c r="I141" s="10"/>
      <c r="J141" s="10"/>
      <c r="K141" s="10"/>
      <c r="L141" s="38"/>
      <c r="M141" s="38"/>
    </row>
    <row r="142">
      <c r="A142" s="37" t="s">
        <v>11</v>
      </c>
      <c r="B142" s="10" t="s">
        <v>477</v>
      </c>
      <c r="C142" s="10">
        <v>2019.0</v>
      </c>
      <c r="D142" s="37" t="s">
        <v>4</v>
      </c>
      <c r="E142" s="37" t="s">
        <v>5</v>
      </c>
      <c r="F142" s="38">
        <v>52.9769636</v>
      </c>
      <c r="G142" s="10"/>
      <c r="H142" s="10"/>
      <c r="I142" s="10"/>
      <c r="J142" s="10"/>
      <c r="K142" s="10"/>
      <c r="L142" s="38"/>
      <c r="M142" s="38"/>
    </row>
    <row r="143">
      <c r="A143" s="37" t="s">
        <v>12</v>
      </c>
      <c r="B143" s="10" t="s">
        <v>476</v>
      </c>
      <c r="C143" s="10">
        <v>2019.0</v>
      </c>
      <c r="D143" s="37" t="s">
        <v>4</v>
      </c>
      <c r="E143" s="37" t="s">
        <v>5</v>
      </c>
      <c r="F143" s="38">
        <v>32.9061798</v>
      </c>
      <c r="G143" s="10"/>
      <c r="H143" s="10"/>
      <c r="I143" s="10"/>
      <c r="J143" s="10"/>
      <c r="K143" s="10"/>
      <c r="L143" s="38"/>
      <c r="M143" s="38"/>
    </row>
    <row r="144">
      <c r="A144" s="37" t="s">
        <v>13</v>
      </c>
      <c r="B144" s="10" t="s">
        <v>481</v>
      </c>
      <c r="C144" s="10">
        <v>2019.0</v>
      </c>
      <c r="D144" s="37" t="s">
        <v>4</v>
      </c>
      <c r="E144" s="37" t="s">
        <v>5</v>
      </c>
      <c r="F144" s="38">
        <v>60.2591142</v>
      </c>
      <c r="G144" s="10"/>
      <c r="H144" s="10"/>
      <c r="I144" s="10"/>
      <c r="J144" s="10"/>
      <c r="K144" s="10"/>
      <c r="L144" s="38"/>
      <c r="M144" s="38"/>
    </row>
    <row r="145">
      <c r="A145" s="37" t="s">
        <v>14</v>
      </c>
      <c r="B145" s="10" t="s">
        <v>483</v>
      </c>
      <c r="C145" s="10">
        <v>2019.0</v>
      </c>
      <c r="D145" s="37" t="s">
        <v>4</v>
      </c>
      <c r="E145" s="37" t="s">
        <v>5</v>
      </c>
      <c r="F145" s="38">
        <v>23.0850507</v>
      </c>
      <c r="G145" s="10"/>
      <c r="H145" s="10"/>
      <c r="I145" s="10"/>
      <c r="J145" s="10"/>
      <c r="K145" s="10"/>
      <c r="L145" s="38"/>
      <c r="M145" s="38"/>
    </row>
    <row r="146">
      <c r="A146" s="37" t="s">
        <v>15</v>
      </c>
      <c r="B146" s="10" t="s">
        <v>482</v>
      </c>
      <c r="C146" s="10">
        <v>2019.0</v>
      </c>
      <c r="D146" s="37" t="s">
        <v>4</v>
      </c>
      <c r="E146" s="37" t="s">
        <v>5</v>
      </c>
      <c r="F146" s="38">
        <v>52.174611</v>
      </c>
      <c r="G146" s="10"/>
      <c r="H146" s="10"/>
      <c r="I146" s="10"/>
      <c r="J146" s="10"/>
      <c r="K146" s="10"/>
      <c r="L146" s="38"/>
      <c r="M146" s="38"/>
    </row>
    <row r="147">
      <c r="A147" s="37" t="s">
        <v>16</v>
      </c>
      <c r="B147" s="10" t="s">
        <v>484</v>
      </c>
      <c r="C147" s="10">
        <v>2019.0</v>
      </c>
      <c r="D147" s="37" t="s">
        <v>4</v>
      </c>
      <c r="E147" s="37" t="s">
        <v>5</v>
      </c>
      <c r="F147" s="38">
        <v>27.8778521</v>
      </c>
      <c r="G147" s="10"/>
      <c r="H147" s="10"/>
      <c r="I147" s="10"/>
      <c r="J147" s="10"/>
      <c r="K147" s="10"/>
      <c r="L147" s="38"/>
      <c r="M147" s="38"/>
    </row>
    <row r="148">
      <c r="A148" s="37" t="s">
        <v>17</v>
      </c>
      <c r="B148" s="10" t="s">
        <v>485</v>
      </c>
      <c r="C148" s="10">
        <v>2019.0</v>
      </c>
      <c r="D148" s="37" t="s">
        <v>4</v>
      </c>
      <c r="E148" s="37" t="s">
        <v>5</v>
      </c>
      <c r="F148" s="38">
        <v>34.7521477</v>
      </c>
      <c r="G148" s="10"/>
      <c r="H148" s="10"/>
      <c r="I148" s="10"/>
      <c r="J148" s="10"/>
      <c r="K148" s="10"/>
      <c r="L148" s="38"/>
      <c r="M148" s="38"/>
    </row>
    <row r="149">
      <c r="A149" s="37" t="s">
        <v>18</v>
      </c>
      <c r="B149" s="10" t="s">
        <v>486</v>
      </c>
      <c r="C149" s="10">
        <v>2019.0</v>
      </c>
      <c r="D149" s="37" t="s">
        <v>4</v>
      </c>
      <c r="E149" s="37" t="s">
        <v>5</v>
      </c>
      <c r="F149" s="38">
        <v>31.6161498</v>
      </c>
      <c r="G149" s="10"/>
      <c r="H149" s="10"/>
      <c r="I149" s="10"/>
      <c r="J149" s="10"/>
      <c r="K149" s="10"/>
      <c r="L149" s="38"/>
      <c r="M149" s="38"/>
    </row>
    <row r="150">
      <c r="A150" s="37" t="s">
        <v>19</v>
      </c>
      <c r="B150" s="10" t="s">
        <v>487</v>
      </c>
      <c r="C150" s="10">
        <v>2019.0</v>
      </c>
      <c r="D150" s="37" t="s">
        <v>4</v>
      </c>
      <c r="E150" s="37" t="s">
        <v>5</v>
      </c>
      <c r="F150" s="38">
        <v>37.8185378</v>
      </c>
      <c r="G150" s="10"/>
      <c r="H150" s="10"/>
      <c r="I150" s="10"/>
      <c r="J150" s="10"/>
      <c r="K150" s="10"/>
      <c r="L150" s="38"/>
      <c r="M150" s="38"/>
    </row>
    <row r="151">
      <c r="A151" s="37" t="s">
        <v>20</v>
      </c>
      <c r="B151" s="10" t="s">
        <v>488</v>
      </c>
      <c r="C151" s="10">
        <v>2019.0</v>
      </c>
      <c r="D151" s="37" t="s">
        <v>4</v>
      </c>
      <c r="E151" s="37" t="s">
        <v>5</v>
      </c>
      <c r="F151" s="38">
        <v>10.1712155</v>
      </c>
      <c r="G151" s="10"/>
      <c r="H151" s="10"/>
      <c r="I151" s="10"/>
      <c r="J151" s="10"/>
      <c r="K151" s="10"/>
      <c r="L151" s="38"/>
      <c r="M151" s="38"/>
    </row>
    <row r="152">
      <c r="A152" s="37" t="s">
        <v>21</v>
      </c>
      <c r="B152" s="10" t="s">
        <v>490</v>
      </c>
      <c r="C152" s="10">
        <v>2019.0</v>
      </c>
      <c r="D152" s="37" t="s">
        <v>4</v>
      </c>
      <c r="E152" s="37" t="s">
        <v>5</v>
      </c>
      <c r="F152" s="38">
        <v>46.3344316</v>
      </c>
      <c r="G152" s="10"/>
      <c r="H152" s="10"/>
      <c r="I152" s="10"/>
      <c r="J152" s="10"/>
      <c r="K152" s="10"/>
      <c r="L152" s="38"/>
      <c r="M152" s="38"/>
    </row>
    <row r="153">
      <c r="A153" s="37" t="s">
        <v>22</v>
      </c>
      <c r="B153" s="10" t="s">
        <v>491</v>
      </c>
      <c r="C153" s="10">
        <v>2019.0</v>
      </c>
      <c r="D153" s="37" t="s">
        <v>4</v>
      </c>
      <c r="E153" s="37" t="s">
        <v>5</v>
      </c>
      <c r="F153" s="38">
        <v>22.5740583</v>
      </c>
      <c r="G153" s="10"/>
      <c r="H153" s="10"/>
      <c r="I153" s="10"/>
      <c r="J153" s="10"/>
      <c r="K153" s="10"/>
      <c r="L153" s="38"/>
      <c r="M153" s="38"/>
    </row>
    <row r="154">
      <c r="A154" s="37" t="s">
        <v>23</v>
      </c>
      <c r="B154" s="10" t="s">
        <v>492</v>
      </c>
      <c r="C154" s="10">
        <v>2019.0</v>
      </c>
      <c r="D154" s="37" t="s">
        <v>4</v>
      </c>
      <c r="E154" s="37" t="s">
        <v>5</v>
      </c>
      <c r="F154" s="38">
        <v>34.1669185</v>
      </c>
      <c r="G154" s="10"/>
      <c r="H154" s="10"/>
      <c r="I154" s="10"/>
      <c r="J154" s="10"/>
      <c r="K154" s="10"/>
      <c r="L154" s="38"/>
      <c r="M154" s="38"/>
    </row>
    <row r="155">
      <c r="A155" s="37" t="s">
        <v>24</v>
      </c>
      <c r="B155" s="10" t="s">
        <v>493</v>
      </c>
      <c r="C155" s="10">
        <v>2019.0</v>
      </c>
      <c r="D155" s="37" t="s">
        <v>4</v>
      </c>
      <c r="E155" s="37" t="s">
        <v>5</v>
      </c>
      <c r="F155" s="38">
        <v>25.5315754</v>
      </c>
      <c r="G155" s="10"/>
      <c r="H155" s="10"/>
      <c r="I155" s="10"/>
      <c r="J155" s="10"/>
      <c r="K155" s="10"/>
      <c r="L155" s="38"/>
      <c r="M155" s="38"/>
    </row>
    <row r="156">
      <c r="A156" s="37" t="s">
        <v>25</v>
      </c>
      <c r="B156" s="10" t="s">
        <v>494</v>
      </c>
      <c r="C156" s="10">
        <v>2019.0</v>
      </c>
      <c r="D156" s="37" t="s">
        <v>4</v>
      </c>
      <c r="E156" s="37" t="s">
        <v>5</v>
      </c>
      <c r="F156" s="38">
        <v>21.9651486</v>
      </c>
      <c r="G156" s="10"/>
      <c r="H156" s="10"/>
      <c r="I156" s="10"/>
      <c r="J156" s="10"/>
      <c r="K156" s="10"/>
      <c r="L156" s="38"/>
      <c r="M156" s="38"/>
    </row>
    <row r="157">
      <c r="A157" s="37" t="s">
        <v>26</v>
      </c>
      <c r="B157" s="10" t="s">
        <v>495</v>
      </c>
      <c r="C157" s="10">
        <v>2019.0</v>
      </c>
      <c r="D157" s="37" t="s">
        <v>4</v>
      </c>
      <c r="E157" s="37" t="s">
        <v>5</v>
      </c>
      <c r="F157" s="38">
        <v>40.4241425</v>
      </c>
      <c r="G157" s="10"/>
      <c r="H157" s="10"/>
      <c r="I157" s="10"/>
      <c r="J157" s="10"/>
      <c r="K157" s="10"/>
      <c r="L157" s="38"/>
      <c r="M157" s="38"/>
    </row>
    <row r="158">
      <c r="A158" s="37" t="s">
        <v>27</v>
      </c>
      <c r="B158" s="10" t="s">
        <v>497</v>
      </c>
      <c r="C158" s="10">
        <v>2019.0</v>
      </c>
      <c r="D158" s="37" t="s">
        <v>4</v>
      </c>
      <c r="E158" s="37" t="s">
        <v>5</v>
      </c>
      <c r="F158" s="38">
        <v>28.5487061</v>
      </c>
      <c r="G158" s="10"/>
      <c r="H158" s="10"/>
      <c r="I158" s="10"/>
      <c r="J158" s="10"/>
      <c r="K158" s="10"/>
      <c r="L158" s="38"/>
      <c r="M158" s="38"/>
    </row>
    <row r="159">
      <c r="A159" s="37" t="s">
        <v>28</v>
      </c>
      <c r="B159" s="10" t="s">
        <v>496</v>
      </c>
      <c r="C159" s="10">
        <v>2019.0</v>
      </c>
      <c r="D159" s="37" t="s">
        <v>4</v>
      </c>
      <c r="E159" s="37" t="s">
        <v>5</v>
      </c>
      <c r="F159" s="38">
        <v>26.6535449</v>
      </c>
      <c r="G159" s="10"/>
      <c r="H159" s="10"/>
      <c r="I159" s="10"/>
      <c r="J159" s="10"/>
      <c r="K159" s="10"/>
      <c r="L159" s="38"/>
      <c r="M159" s="38"/>
    </row>
    <row r="160">
      <c r="A160" s="37" t="s">
        <v>29</v>
      </c>
      <c r="B160" s="10" t="s">
        <v>498</v>
      </c>
      <c r="C160" s="10">
        <v>2019.0</v>
      </c>
      <c r="D160" s="37" t="s">
        <v>4</v>
      </c>
      <c r="E160" s="37" t="s">
        <v>5</v>
      </c>
      <c r="F160" s="38">
        <v>29.2023272</v>
      </c>
      <c r="G160" s="10"/>
      <c r="H160" s="10"/>
      <c r="I160" s="10"/>
      <c r="J160" s="10"/>
      <c r="K160" s="10"/>
      <c r="L160" s="38"/>
      <c r="M160" s="38"/>
    </row>
    <row r="161">
      <c r="A161" s="37" t="s">
        <v>30</v>
      </c>
      <c r="B161" s="10" t="s">
        <v>499</v>
      </c>
      <c r="C161" s="10">
        <v>2019.0</v>
      </c>
      <c r="D161" s="37" t="s">
        <v>4</v>
      </c>
      <c r="E161" s="37" t="s">
        <v>5</v>
      </c>
      <c r="F161" s="38">
        <v>35.1090722</v>
      </c>
      <c r="G161" s="10"/>
      <c r="H161" s="10"/>
      <c r="I161" s="10"/>
      <c r="J161" s="10"/>
      <c r="K161" s="10"/>
      <c r="L161" s="38"/>
      <c r="M161" s="38"/>
    </row>
    <row r="162">
      <c r="A162" s="37" t="s">
        <v>31</v>
      </c>
      <c r="B162" s="10" t="s">
        <v>500</v>
      </c>
      <c r="C162" s="10">
        <v>2019.0</v>
      </c>
      <c r="D162" s="37" t="s">
        <v>4</v>
      </c>
      <c r="E162" s="37" t="s">
        <v>5</v>
      </c>
      <c r="F162" s="38">
        <v>26.9241815</v>
      </c>
      <c r="G162" s="10"/>
      <c r="H162" s="10"/>
      <c r="I162" s="10"/>
      <c r="J162" s="10"/>
      <c r="K162" s="10"/>
      <c r="L162" s="38"/>
      <c r="M162" s="38"/>
    </row>
    <row r="163">
      <c r="A163" s="37" t="s">
        <v>32</v>
      </c>
      <c r="B163" s="10" t="s">
        <v>501</v>
      </c>
      <c r="C163" s="10">
        <v>2019.0</v>
      </c>
      <c r="D163" s="37" t="s">
        <v>4</v>
      </c>
      <c r="E163" s="37" t="s">
        <v>5</v>
      </c>
      <c r="F163" s="38">
        <v>44.8924621</v>
      </c>
      <c r="G163" s="10"/>
      <c r="H163" s="10"/>
      <c r="I163" s="10"/>
      <c r="J163" s="10"/>
      <c r="K163" s="10"/>
      <c r="L163" s="38"/>
      <c r="M163" s="38"/>
    </row>
    <row r="164">
      <c r="A164" s="37" t="s">
        <v>33</v>
      </c>
      <c r="B164" s="10" t="s">
        <v>502</v>
      </c>
      <c r="C164" s="10">
        <v>2019.0</v>
      </c>
      <c r="D164" s="37" t="s">
        <v>4</v>
      </c>
      <c r="E164" s="37" t="s">
        <v>5</v>
      </c>
      <c r="F164" s="38">
        <v>40.0761447</v>
      </c>
      <c r="G164" s="10"/>
      <c r="H164" s="10"/>
      <c r="I164" s="10"/>
      <c r="J164" s="10"/>
      <c r="K164" s="10"/>
      <c r="L164" s="38"/>
      <c r="M164" s="38"/>
    </row>
    <row r="165">
      <c r="A165" s="37" t="s">
        <v>34</v>
      </c>
      <c r="B165" s="10" t="s">
        <v>503</v>
      </c>
      <c r="C165" s="10">
        <v>2019.0</v>
      </c>
      <c r="D165" s="37" t="s">
        <v>4</v>
      </c>
      <c r="E165" s="37" t="s">
        <v>5</v>
      </c>
      <c r="F165" s="38">
        <v>19.4498472</v>
      </c>
      <c r="G165" s="10"/>
      <c r="H165" s="10"/>
      <c r="I165" s="10"/>
      <c r="J165" s="10"/>
      <c r="K165" s="10"/>
      <c r="L165" s="38"/>
      <c r="M165" s="38"/>
    </row>
    <row r="166">
      <c r="A166" s="37" t="s">
        <v>35</v>
      </c>
      <c r="B166" s="10" t="s">
        <v>504</v>
      </c>
      <c r="C166" s="10">
        <v>2019.0</v>
      </c>
      <c r="D166" s="37" t="s">
        <v>4</v>
      </c>
      <c r="E166" s="37" t="s">
        <v>5</v>
      </c>
      <c r="F166" s="38">
        <v>25.6550043</v>
      </c>
      <c r="G166" s="10"/>
      <c r="H166" s="10"/>
      <c r="I166" s="10"/>
      <c r="J166" s="10"/>
      <c r="K166" s="10"/>
      <c r="L166" s="38"/>
      <c r="M166" s="38"/>
    </row>
    <row r="167">
      <c r="A167" s="37" t="s">
        <v>3</v>
      </c>
      <c r="B167" s="10" t="s">
        <v>489</v>
      </c>
      <c r="C167" s="10">
        <v>2020.0</v>
      </c>
      <c r="D167" s="37" t="s">
        <v>4</v>
      </c>
      <c r="E167" s="37" t="s">
        <v>5</v>
      </c>
      <c r="F167" s="38">
        <v>48.0197307</v>
      </c>
      <c r="G167" s="10"/>
      <c r="H167" s="10"/>
      <c r="I167" s="10"/>
      <c r="J167" s="10"/>
      <c r="K167" s="10"/>
      <c r="L167" s="38"/>
      <c r="M167" s="38"/>
    </row>
    <row r="168">
      <c r="A168" s="37" t="s">
        <v>4</v>
      </c>
      <c r="B168" s="10" t="s">
        <v>472</v>
      </c>
      <c r="C168" s="10">
        <v>2020.0</v>
      </c>
      <c r="D168" s="37" t="s">
        <v>4</v>
      </c>
      <c r="E168" s="37" t="s">
        <v>5</v>
      </c>
      <c r="F168" s="38">
        <v>52.7346693</v>
      </c>
      <c r="G168" s="10"/>
      <c r="H168" s="10"/>
      <c r="I168" s="10"/>
      <c r="J168" s="10"/>
      <c r="K168" s="10"/>
      <c r="L168" s="38"/>
      <c r="M168" s="38"/>
    </row>
    <row r="169">
      <c r="A169" s="37" t="s">
        <v>5</v>
      </c>
      <c r="B169" s="10" t="s">
        <v>473</v>
      </c>
      <c r="C169" s="10">
        <v>2020.0</v>
      </c>
      <c r="D169" s="37" t="s">
        <v>4</v>
      </c>
      <c r="E169" s="37" t="s">
        <v>5</v>
      </c>
      <c r="F169" s="38">
        <v>43.8997622</v>
      </c>
      <c r="G169" s="10"/>
      <c r="H169" s="10"/>
      <c r="I169" s="10"/>
      <c r="J169" s="10"/>
      <c r="K169" s="10"/>
      <c r="L169" s="38"/>
      <c r="M169" s="38"/>
    </row>
    <row r="170">
      <c r="A170" s="37" t="s">
        <v>6</v>
      </c>
      <c r="B170" s="10" t="s">
        <v>474</v>
      </c>
      <c r="C170" s="10">
        <v>2020.0</v>
      </c>
      <c r="D170" s="37" t="s">
        <v>4</v>
      </c>
      <c r="E170" s="37" t="s">
        <v>5</v>
      </c>
      <c r="F170" s="38">
        <v>31.6405632</v>
      </c>
      <c r="G170" s="10"/>
      <c r="H170" s="10"/>
      <c r="I170" s="10"/>
      <c r="J170" s="10"/>
      <c r="K170" s="10"/>
      <c r="L170" s="38"/>
      <c r="M170" s="38"/>
    </row>
    <row r="171">
      <c r="A171" s="37" t="s">
        <v>7</v>
      </c>
      <c r="B171" s="10" t="s">
        <v>475</v>
      </c>
      <c r="C171" s="10">
        <v>2020.0</v>
      </c>
      <c r="D171" s="37" t="s">
        <v>4</v>
      </c>
      <c r="E171" s="37" t="s">
        <v>5</v>
      </c>
      <c r="F171" s="38">
        <v>60.8930988</v>
      </c>
      <c r="G171" s="10"/>
      <c r="H171" s="10"/>
      <c r="I171" s="10"/>
      <c r="J171" s="10"/>
      <c r="K171" s="10"/>
      <c r="L171" s="38"/>
      <c r="M171" s="38"/>
    </row>
    <row r="172">
      <c r="A172" s="37" t="s">
        <v>8</v>
      </c>
      <c r="B172" s="10" t="s">
        <v>479</v>
      </c>
      <c r="C172" s="10">
        <v>2020.0</v>
      </c>
      <c r="D172" s="37" t="s">
        <v>4</v>
      </c>
      <c r="E172" s="37" t="s">
        <v>5</v>
      </c>
      <c r="F172" s="38">
        <v>43.2479187</v>
      </c>
      <c r="G172" s="10"/>
      <c r="H172" s="10"/>
      <c r="I172" s="10"/>
      <c r="J172" s="10"/>
      <c r="K172" s="10"/>
      <c r="L172" s="38"/>
      <c r="M172" s="38"/>
    </row>
    <row r="173">
      <c r="A173" s="37" t="s">
        <v>9</v>
      </c>
      <c r="B173" s="10" t="s">
        <v>480</v>
      </c>
      <c r="C173" s="10">
        <v>2020.0</v>
      </c>
      <c r="D173" s="37" t="s">
        <v>4</v>
      </c>
      <c r="E173" s="37" t="s">
        <v>5</v>
      </c>
      <c r="F173" s="38">
        <v>18.6549762</v>
      </c>
      <c r="G173" s="10"/>
      <c r="H173" s="10"/>
      <c r="I173" s="10"/>
      <c r="J173" s="10"/>
      <c r="K173" s="10"/>
      <c r="L173" s="38"/>
      <c r="M173" s="38"/>
    </row>
    <row r="174">
      <c r="A174" s="37" t="s">
        <v>10</v>
      </c>
      <c r="B174" s="10" t="s">
        <v>478</v>
      </c>
      <c r="C174" s="10">
        <v>2020.0</v>
      </c>
      <c r="D174" s="37" t="s">
        <v>4</v>
      </c>
      <c r="E174" s="37" t="s">
        <v>5</v>
      </c>
      <c r="F174" s="38">
        <v>53.7472589</v>
      </c>
      <c r="G174" s="10"/>
      <c r="H174" s="10"/>
      <c r="I174" s="10"/>
      <c r="J174" s="10"/>
      <c r="K174" s="10"/>
      <c r="L174" s="38"/>
      <c r="M174" s="38"/>
    </row>
    <row r="175">
      <c r="A175" s="37" t="s">
        <v>11</v>
      </c>
      <c r="B175" s="10" t="s">
        <v>477</v>
      </c>
      <c r="C175" s="10">
        <v>2020.0</v>
      </c>
      <c r="D175" s="37" t="s">
        <v>4</v>
      </c>
      <c r="E175" s="37" t="s">
        <v>5</v>
      </c>
      <c r="F175" s="38">
        <v>78.3005379</v>
      </c>
      <c r="G175" s="10"/>
      <c r="H175" s="10"/>
      <c r="I175" s="10"/>
      <c r="J175" s="10"/>
      <c r="K175" s="10"/>
      <c r="L175" s="38"/>
      <c r="M175" s="38"/>
    </row>
    <row r="176">
      <c r="A176" s="37" t="s">
        <v>12</v>
      </c>
      <c r="B176" s="10" t="s">
        <v>476</v>
      </c>
      <c r="C176" s="10">
        <v>2020.0</v>
      </c>
      <c r="D176" s="37" t="s">
        <v>4</v>
      </c>
      <c r="E176" s="37" t="s">
        <v>5</v>
      </c>
      <c r="F176" s="38">
        <v>48.7215466</v>
      </c>
      <c r="G176" s="10"/>
      <c r="H176" s="10"/>
      <c r="I176" s="10"/>
      <c r="J176" s="10"/>
      <c r="K176" s="10"/>
      <c r="L176" s="38"/>
      <c r="M176" s="38"/>
    </row>
    <row r="177">
      <c r="A177" s="37" t="s">
        <v>13</v>
      </c>
      <c r="B177" s="10" t="s">
        <v>481</v>
      </c>
      <c r="C177" s="10">
        <v>2020.0</v>
      </c>
      <c r="D177" s="37" t="s">
        <v>4</v>
      </c>
      <c r="E177" s="37" t="s">
        <v>5</v>
      </c>
      <c r="F177" s="38">
        <v>30.9377224</v>
      </c>
      <c r="G177" s="10"/>
      <c r="H177" s="10"/>
      <c r="I177" s="10"/>
      <c r="J177" s="10"/>
      <c r="K177" s="10"/>
      <c r="L177" s="38"/>
      <c r="M177" s="38"/>
    </row>
    <row r="178">
      <c r="A178" s="37" t="s">
        <v>14</v>
      </c>
      <c r="B178" s="10" t="s">
        <v>483</v>
      </c>
      <c r="C178" s="10">
        <v>2020.0</v>
      </c>
      <c r="D178" s="37" t="s">
        <v>4</v>
      </c>
      <c r="E178" s="37" t="s">
        <v>5</v>
      </c>
      <c r="F178" s="38">
        <v>32.886258</v>
      </c>
      <c r="G178" s="10"/>
      <c r="H178" s="10"/>
      <c r="I178" s="10"/>
      <c r="J178" s="10"/>
      <c r="K178" s="10"/>
      <c r="L178" s="38"/>
      <c r="M178" s="38"/>
    </row>
    <row r="179">
      <c r="A179" s="37" t="s">
        <v>15</v>
      </c>
      <c r="B179" s="10" t="s">
        <v>482</v>
      </c>
      <c r="C179" s="10">
        <v>2020.0</v>
      </c>
      <c r="D179" s="37" t="s">
        <v>4</v>
      </c>
      <c r="E179" s="37" t="s">
        <v>5</v>
      </c>
      <c r="F179" s="38">
        <v>61.2436545</v>
      </c>
      <c r="G179" s="10"/>
      <c r="H179" s="10"/>
      <c r="I179" s="10"/>
      <c r="J179" s="10"/>
      <c r="K179" s="10"/>
      <c r="L179" s="38"/>
      <c r="M179" s="38"/>
    </row>
    <row r="180">
      <c r="A180" s="37" t="s">
        <v>16</v>
      </c>
      <c r="B180" s="10" t="s">
        <v>484</v>
      </c>
      <c r="C180" s="10">
        <v>2020.0</v>
      </c>
      <c r="D180" s="37" t="s">
        <v>4</v>
      </c>
      <c r="E180" s="37" t="s">
        <v>5</v>
      </c>
      <c r="F180" s="38">
        <v>26.0286749</v>
      </c>
      <c r="G180" s="10"/>
      <c r="H180" s="10"/>
      <c r="I180" s="10"/>
      <c r="J180" s="10"/>
      <c r="K180" s="10"/>
      <c r="L180" s="38"/>
      <c r="M180" s="38"/>
    </row>
    <row r="181">
      <c r="A181" s="37" t="s">
        <v>17</v>
      </c>
      <c r="B181" s="10" t="s">
        <v>485</v>
      </c>
      <c r="C181" s="10">
        <v>2020.0</v>
      </c>
      <c r="D181" s="37" t="s">
        <v>4</v>
      </c>
      <c r="E181" s="37" t="s">
        <v>5</v>
      </c>
      <c r="F181" s="38">
        <v>43.2719151</v>
      </c>
      <c r="G181" s="10"/>
      <c r="H181" s="10"/>
      <c r="I181" s="10"/>
      <c r="J181" s="10"/>
      <c r="K181" s="10"/>
      <c r="L181" s="38"/>
      <c r="M181" s="38"/>
    </row>
    <row r="182">
      <c r="A182" s="37" t="s">
        <v>18</v>
      </c>
      <c r="B182" s="10" t="s">
        <v>486</v>
      </c>
      <c r="C182" s="10">
        <v>2020.0</v>
      </c>
      <c r="D182" s="37" t="s">
        <v>4</v>
      </c>
      <c r="E182" s="37" t="s">
        <v>5</v>
      </c>
      <c r="F182" s="38">
        <v>49.6214919</v>
      </c>
      <c r="G182" s="10"/>
      <c r="H182" s="10"/>
      <c r="I182" s="10"/>
      <c r="J182" s="10"/>
      <c r="K182" s="10"/>
      <c r="L182" s="38"/>
      <c r="M182" s="38"/>
    </row>
    <row r="183">
      <c r="A183" s="37" t="s">
        <v>19</v>
      </c>
      <c r="B183" s="10" t="s">
        <v>487</v>
      </c>
      <c r="C183" s="10">
        <v>2020.0</v>
      </c>
      <c r="D183" s="37" t="s">
        <v>4</v>
      </c>
      <c r="E183" s="37" t="s">
        <v>5</v>
      </c>
      <c r="F183" s="38">
        <v>45.6283678</v>
      </c>
      <c r="G183" s="10"/>
      <c r="H183" s="10"/>
      <c r="I183" s="10"/>
      <c r="J183" s="10"/>
      <c r="K183" s="10"/>
      <c r="L183" s="38"/>
      <c r="M183" s="38"/>
    </row>
    <row r="184">
      <c r="A184" s="37" t="s">
        <v>20</v>
      </c>
      <c r="B184" s="10" t="s">
        <v>488</v>
      </c>
      <c r="C184" s="10">
        <v>2020.0</v>
      </c>
      <c r="D184" s="37" t="s">
        <v>4</v>
      </c>
      <c r="E184" s="37" t="s">
        <v>5</v>
      </c>
      <c r="F184" s="38">
        <v>53.8376123</v>
      </c>
      <c r="G184" s="10"/>
      <c r="H184" s="10"/>
      <c r="I184" s="10"/>
      <c r="J184" s="10"/>
      <c r="K184" s="10"/>
      <c r="L184" s="38"/>
      <c r="M184" s="38"/>
    </row>
    <row r="185">
      <c r="A185" s="37" t="s">
        <v>21</v>
      </c>
      <c r="B185" s="10" t="s">
        <v>490</v>
      </c>
      <c r="C185" s="10">
        <v>2020.0</v>
      </c>
      <c r="D185" s="37" t="s">
        <v>4</v>
      </c>
      <c r="E185" s="37" t="s">
        <v>5</v>
      </c>
      <c r="F185" s="38">
        <v>66.6598298</v>
      </c>
      <c r="G185" s="10"/>
      <c r="H185" s="10"/>
      <c r="I185" s="10"/>
      <c r="J185" s="10"/>
      <c r="K185" s="10"/>
      <c r="L185" s="38"/>
      <c r="M185" s="38"/>
    </row>
    <row r="186">
      <c r="A186" s="37" t="s">
        <v>22</v>
      </c>
      <c r="B186" s="10" t="s">
        <v>491</v>
      </c>
      <c r="C186" s="10">
        <v>2020.0</v>
      </c>
      <c r="D186" s="37" t="s">
        <v>4</v>
      </c>
      <c r="E186" s="37" t="s">
        <v>5</v>
      </c>
      <c r="F186" s="38">
        <v>35.1120073</v>
      </c>
      <c r="G186" s="10"/>
      <c r="H186" s="10"/>
      <c r="I186" s="10"/>
      <c r="J186" s="10"/>
      <c r="K186" s="10"/>
      <c r="L186" s="38"/>
      <c r="M186" s="38"/>
    </row>
    <row r="187">
      <c r="A187" s="37" t="s">
        <v>23</v>
      </c>
      <c r="B187" s="10" t="s">
        <v>492</v>
      </c>
      <c r="C187" s="10">
        <v>2020.0</v>
      </c>
      <c r="D187" s="37" t="s">
        <v>4</v>
      </c>
      <c r="E187" s="37" t="s">
        <v>5</v>
      </c>
      <c r="F187" s="38">
        <v>62.9153395</v>
      </c>
      <c r="G187" s="10"/>
      <c r="H187" s="10"/>
      <c r="I187" s="10"/>
      <c r="J187" s="10"/>
      <c r="K187" s="10"/>
      <c r="L187" s="38"/>
      <c r="M187" s="38"/>
    </row>
    <row r="188">
      <c r="A188" s="37" t="s">
        <v>24</v>
      </c>
      <c r="B188" s="10" t="s">
        <v>493</v>
      </c>
      <c r="C188" s="10">
        <v>2020.0</v>
      </c>
      <c r="D188" s="37" t="s">
        <v>4</v>
      </c>
      <c r="E188" s="37" t="s">
        <v>5</v>
      </c>
      <c r="F188" s="38">
        <v>40.1410446</v>
      </c>
      <c r="G188" s="10"/>
      <c r="H188" s="10"/>
      <c r="I188" s="10"/>
      <c r="J188" s="10"/>
      <c r="K188" s="10"/>
      <c r="L188" s="38"/>
      <c r="M188" s="38"/>
    </row>
    <row r="189">
      <c r="A189" s="37" t="s">
        <v>25</v>
      </c>
      <c r="B189" s="10" t="s">
        <v>494</v>
      </c>
      <c r="C189" s="10">
        <v>2020.0</v>
      </c>
      <c r="D189" s="37" t="s">
        <v>4</v>
      </c>
      <c r="E189" s="37" t="s">
        <v>5</v>
      </c>
      <c r="F189" s="38">
        <v>21.9010074</v>
      </c>
      <c r="G189" s="10"/>
      <c r="H189" s="10"/>
      <c r="I189" s="10"/>
      <c r="J189" s="10"/>
      <c r="K189" s="10"/>
      <c r="L189" s="38"/>
      <c r="M189" s="38"/>
    </row>
    <row r="190">
      <c r="A190" s="37" t="s">
        <v>26</v>
      </c>
      <c r="B190" s="10" t="s">
        <v>495</v>
      </c>
      <c r="C190" s="10">
        <v>2020.0</v>
      </c>
      <c r="D190" s="37" t="s">
        <v>4</v>
      </c>
      <c r="E190" s="37" t="s">
        <v>5</v>
      </c>
      <c r="F190" s="38">
        <v>69.3355842</v>
      </c>
      <c r="G190" s="10"/>
      <c r="H190" s="10"/>
      <c r="I190" s="10"/>
      <c r="J190" s="10"/>
      <c r="K190" s="10"/>
      <c r="L190" s="38"/>
      <c r="M190" s="38"/>
    </row>
    <row r="191">
      <c r="A191" s="37" t="s">
        <v>27</v>
      </c>
      <c r="B191" s="10" t="s">
        <v>497</v>
      </c>
      <c r="C191" s="10">
        <v>2020.0</v>
      </c>
      <c r="D191" s="37" t="s">
        <v>4</v>
      </c>
      <c r="E191" s="37" t="s">
        <v>5</v>
      </c>
      <c r="F191" s="38">
        <v>57.0183477</v>
      </c>
      <c r="G191" s="10"/>
      <c r="H191" s="10"/>
      <c r="I191" s="10"/>
      <c r="J191" s="10"/>
      <c r="K191" s="10"/>
      <c r="L191" s="38"/>
      <c r="M191" s="38"/>
    </row>
    <row r="192">
      <c r="A192" s="37" t="s">
        <v>28</v>
      </c>
      <c r="B192" s="10" t="s">
        <v>496</v>
      </c>
      <c r="C192" s="10">
        <v>2020.0</v>
      </c>
      <c r="D192" s="37" t="s">
        <v>4</v>
      </c>
      <c r="E192" s="37" t="s">
        <v>5</v>
      </c>
      <c r="F192" s="38">
        <v>63.4297056</v>
      </c>
      <c r="G192" s="10"/>
      <c r="H192" s="10"/>
      <c r="I192" s="10"/>
      <c r="J192" s="10"/>
      <c r="K192" s="10"/>
      <c r="L192" s="38"/>
      <c r="M192" s="38"/>
    </row>
    <row r="193">
      <c r="A193" s="37" t="s">
        <v>29</v>
      </c>
      <c r="B193" s="10" t="s">
        <v>498</v>
      </c>
      <c r="C193" s="10">
        <v>2020.0</v>
      </c>
      <c r="D193" s="37" t="s">
        <v>4</v>
      </c>
      <c r="E193" s="37" t="s">
        <v>5</v>
      </c>
      <c r="F193" s="38">
        <v>51.5764453</v>
      </c>
      <c r="G193" s="10"/>
      <c r="H193" s="10"/>
      <c r="I193" s="10"/>
      <c r="J193" s="10"/>
      <c r="K193" s="10"/>
      <c r="L193" s="38"/>
      <c r="M193" s="38"/>
    </row>
    <row r="194">
      <c r="A194" s="37" t="s">
        <v>30</v>
      </c>
      <c r="B194" s="10" t="s">
        <v>499</v>
      </c>
      <c r="C194" s="10">
        <v>2020.0</v>
      </c>
      <c r="D194" s="37" t="s">
        <v>4</v>
      </c>
      <c r="E194" s="37" t="s">
        <v>5</v>
      </c>
      <c r="F194" s="38">
        <v>67.6116195</v>
      </c>
      <c r="G194" s="10"/>
      <c r="H194" s="10"/>
      <c r="I194" s="10"/>
      <c r="J194" s="10"/>
      <c r="K194" s="10"/>
      <c r="L194" s="38"/>
      <c r="M194" s="38"/>
    </row>
    <row r="195">
      <c r="A195" s="37" t="s">
        <v>31</v>
      </c>
      <c r="B195" s="10" t="s">
        <v>500</v>
      </c>
      <c r="C195" s="10">
        <v>2020.0</v>
      </c>
      <c r="D195" s="37" t="s">
        <v>4</v>
      </c>
      <c r="E195" s="37" t="s">
        <v>5</v>
      </c>
      <c r="F195" s="38">
        <v>67.9919125</v>
      </c>
      <c r="G195" s="10"/>
      <c r="H195" s="10"/>
      <c r="I195" s="10"/>
      <c r="J195" s="10"/>
      <c r="K195" s="10"/>
      <c r="L195" s="38"/>
      <c r="M195" s="38"/>
    </row>
    <row r="196">
      <c r="A196" s="37" t="s">
        <v>32</v>
      </c>
      <c r="B196" s="10" t="s">
        <v>501</v>
      </c>
      <c r="C196" s="10">
        <v>2020.0</v>
      </c>
      <c r="D196" s="37" t="s">
        <v>4</v>
      </c>
      <c r="E196" s="37" t="s">
        <v>5</v>
      </c>
      <c r="F196" s="38">
        <v>44.6356111</v>
      </c>
      <c r="G196" s="10"/>
      <c r="H196" s="10"/>
      <c r="I196" s="10"/>
      <c r="J196" s="10"/>
      <c r="K196" s="10"/>
      <c r="L196" s="38"/>
      <c r="M196" s="38"/>
    </row>
    <row r="197">
      <c r="A197" s="37" t="s">
        <v>33</v>
      </c>
      <c r="B197" s="10" t="s">
        <v>502</v>
      </c>
      <c r="C197" s="10">
        <v>2020.0</v>
      </c>
      <c r="D197" s="37" t="s">
        <v>4</v>
      </c>
      <c r="E197" s="37" t="s">
        <v>5</v>
      </c>
      <c r="F197" s="38">
        <v>33.087861</v>
      </c>
      <c r="G197" s="10"/>
      <c r="H197" s="10"/>
      <c r="I197" s="10"/>
      <c r="J197" s="10"/>
      <c r="K197" s="10"/>
      <c r="L197" s="38"/>
      <c r="M197" s="38"/>
    </row>
    <row r="198">
      <c r="A198" s="37" t="s">
        <v>34</v>
      </c>
      <c r="B198" s="10" t="s">
        <v>503</v>
      </c>
      <c r="C198" s="10">
        <v>2020.0</v>
      </c>
      <c r="D198" s="37" t="s">
        <v>4</v>
      </c>
      <c r="E198" s="37" t="s">
        <v>5</v>
      </c>
      <c r="F198" s="38">
        <v>47.1606514</v>
      </c>
      <c r="G198" s="10"/>
      <c r="H198" s="10"/>
      <c r="I198" s="10"/>
      <c r="J198" s="10"/>
      <c r="K198" s="10"/>
      <c r="L198" s="38"/>
      <c r="M198" s="38"/>
    </row>
    <row r="199">
      <c r="A199" s="37" t="s">
        <v>35</v>
      </c>
      <c r="B199" s="10" t="s">
        <v>504</v>
      </c>
      <c r="C199" s="10">
        <v>2020.0</v>
      </c>
      <c r="D199" s="37" t="s">
        <v>4</v>
      </c>
      <c r="E199" s="37" t="s">
        <v>5</v>
      </c>
      <c r="F199" s="38">
        <v>60.8837761</v>
      </c>
      <c r="G199" s="10"/>
      <c r="H199" s="10"/>
      <c r="I199" s="10"/>
      <c r="J199" s="10"/>
      <c r="K199" s="10"/>
      <c r="L199" s="38"/>
      <c r="M199" s="38"/>
    </row>
    <row r="200">
      <c r="A200" s="37" t="s">
        <v>3</v>
      </c>
      <c r="B200" s="10" t="s">
        <v>489</v>
      </c>
      <c r="C200" s="10">
        <v>2021.0</v>
      </c>
      <c r="D200" s="37" t="s">
        <v>4</v>
      </c>
      <c r="E200" s="37" t="s">
        <v>5</v>
      </c>
      <c r="F200" s="38">
        <v>52.8321662</v>
      </c>
      <c r="G200" s="10"/>
      <c r="H200" s="10"/>
      <c r="I200" s="10"/>
      <c r="J200" s="10"/>
      <c r="K200" s="10"/>
      <c r="L200" s="38"/>
      <c r="M200" s="38"/>
    </row>
    <row r="201">
      <c r="A201" s="37" t="s">
        <v>4</v>
      </c>
      <c r="B201" s="10" t="s">
        <v>472</v>
      </c>
      <c r="C201" s="10">
        <v>2021.0</v>
      </c>
      <c r="D201" s="37" t="s">
        <v>4</v>
      </c>
      <c r="E201" s="37" t="s">
        <v>5</v>
      </c>
      <c r="F201" s="38">
        <v>37.9204429</v>
      </c>
      <c r="G201" s="10"/>
      <c r="H201" s="10"/>
      <c r="I201" s="10"/>
      <c r="J201" s="10"/>
      <c r="K201" s="10"/>
      <c r="L201" s="38"/>
      <c r="M201" s="38"/>
    </row>
    <row r="202">
      <c r="A202" s="37" t="s">
        <v>5</v>
      </c>
      <c r="B202" s="10" t="s">
        <v>473</v>
      </c>
      <c r="C202" s="10">
        <v>2021.0</v>
      </c>
      <c r="D202" s="37" t="s">
        <v>4</v>
      </c>
      <c r="E202" s="37" t="s">
        <v>5</v>
      </c>
      <c r="F202" s="38">
        <v>56.742262</v>
      </c>
      <c r="G202" s="10"/>
      <c r="H202" s="10"/>
      <c r="I202" s="10"/>
      <c r="J202" s="10"/>
      <c r="K202" s="10"/>
      <c r="L202" s="38"/>
      <c r="M202" s="38"/>
    </row>
    <row r="203">
      <c r="A203" s="37" t="s">
        <v>6</v>
      </c>
      <c r="B203" s="10" t="s">
        <v>474</v>
      </c>
      <c r="C203" s="10">
        <v>2021.0</v>
      </c>
      <c r="D203" s="37" t="s">
        <v>4</v>
      </c>
      <c r="E203" s="37" t="s">
        <v>5</v>
      </c>
      <c r="F203" s="38">
        <v>46.5585474</v>
      </c>
      <c r="G203" s="10"/>
      <c r="H203" s="10"/>
      <c r="I203" s="10"/>
      <c r="J203" s="10"/>
      <c r="K203" s="10"/>
      <c r="L203" s="38"/>
      <c r="M203" s="38"/>
    </row>
    <row r="204">
      <c r="A204" s="37" t="s">
        <v>7</v>
      </c>
      <c r="B204" s="10" t="s">
        <v>475</v>
      </c>
      <c r="C204" s="10">
        <v>2021.0</v>
      </c>
      <c r="D204" s="37" t="s">
        <v>4</v>
      </c>
      <c r="E204" s="37" t="s">
        <v>5</v>
      </c>
      <c r="F204" s="38">
        <v>62.8140704</v>
      </c>
      <c r="G204" s="10"/>
      <c r="H204" s="10"/>
      <c r="I204" s="10"/>
      <c r="J204" s="10"/>
      <c r="K204" s="10"/>
      <c r="L204" s="38"/>
      <c r="M204" s="38"/>
    </row>
    <row r="205">
      <c r="A205" s="37" t="s">
        <v>8</v>
      </c>
      <c r="B205" s="10" t="s">
        <v>479</v>
      </c>
      <c r="C205" s="10">
        <v>2021.0</v>
      </c>
      <c r="D205" s="37" t="s">
        <v>4</v>
      </c>
      <c r="E205" s="37" t="s">
        <v>5</v>
      </c>
      <c r="F205" s="38">
        <v>48.7162369</v>
      </c>
      <c r="G205" s="10"/>
      <c r="H205" s="10"/>
      <c r="I205" s="10"/>
      <c r="J205" s="10"/>
      <c r="K205" s="10"/>
      <c r="L205" s="38"/>
      <c r="M205" s="38"/>
    </row>
    <row r="206">
      <c r="A206" s="37" t="s">
        <v>9</v>
      </c>
      <c r="B206" s="10" t="s">
        <v>480</v>
      </c>
      <c r="C206" s="10">
        <v>2021.0</v>
      </c>
      <c r="D206" s="37" t="s">
        <v>4</v>
      </c>
      <c r="E206" s="37" t="s">
        <v>5</v>
      </c>
      <c r="F206" s="38">
        <v>28.5306705</v>
      </c>
      <c r="G206" s="10"/>
      <c r="H206" s="10"/>
      <c r="I206" s="10"/>
      <c r="J206" s="10"/>
      <c r="K206" s="10"/>
      <c r="L206" s="38"/>
      <c r="M206" s="38"/>
    </row>
    <row r="207">
      <c r="A207" s="37" t="s">
        <v>10</v>
      </c>
      <c r="B207" s="10" t="s">
        <v>478</v>
      </c>
      <c r="C207" s="10">
        <v>2021.0</v>
      </c>
      <c r="D207" s="37" t="s">
        <v>4</v>
      </c>
      <c r="E207" s="37" t="s">
        <v>5</v>
      </c>
      <c r="F207" s="38">
        <v>47.0239537</v>
      </c>
      <c r="G207" s="10"/>
      <c r="H207" s="10"/>
      <c r="I207" s="10"/>
      <c r="J207" s="10"/>
      <c r="K207" s="10"/>
      <c r="L207" s="38"/>
      <c r="M207" s="38"/>
    </row>
    <row r="208">
      <c r="A208" s="37" t="s">
        <v>11</v>
      </c>
      <c r="B208" s="10" t="s">
        <v>477</v>
      </c>
      <c r="C208" s="10">
        <v>2021.0</v>
      </c>
      <c r="D208" s="37" t="s">
        <v>4</v>
      </c>
      <c r="E208" s="37" t="s">
        <v>5</v>
      </c>
      <c r="F208" s="38">
        <v>63.2370535</v>
      </c>
      <c r="G208" s="10"/>
      <c r="H208" s="10"/>
      <c r="I208" s="10"/>
      <c r="J208" s="10"/>
      <c r="K208" s="10"/>
      <c r="L208" s="38"/>
      <c r="M208" s="38"/>
    </row>
    <row r="209">
      <c r="A209" s="37" t="s">
        <v>12</v>
      </c>
      <c r="B209" s="10" t="s">
        <v>476</v>
      </c>
      <c r="C209" s="10">
        <v>2021.0</v>
      </c>
      <c r="D209" s="37" t="s">
        <v>4</v>
      </c>
      <c r="E209" s="37" t="s">
        <v>5</v>
      </c>
      <c r="F209" s="38">
        <v>46.7838586</v>
      </c>
      <c r="G209" s="10"/>
      <c r="H209" s="10"/>
      <c r="I209" s="10"/>
      <c r="J209" s="10"/>
      <c r="K209" s="10"/>
      <c r="L209" s="38"/>
      <c r="M209" s="38"/>
    </row>
    <row r="210">
      <c r="A210" s="37" t="s">
        <v>13</v>
      </c>
      <c r="B210" s="10" t="s">
        <v>481</v>
      </c>
      <c r="C210" s="10">
        <v>2021.0</v>
      </c>
      <c r="D210" s="37" t="s">
        <v>4</v>
      </c>
      <c r="E210" s="37" t="s">
        <v>5</v>
      </c>
      <c r="F210" s="38">
        <v>57.4859479</v>
      </c>
      <c r="G210" s="10"/>
      <c r="H210" s="10"/>
      <c r="I210" s="10"/>
      <c r="J210" s="10"/>
      <c r="K210" s="10"/>
      <c r="L210" s="38"/>
      <c r="M210" s="38"/>
    </row>
    <row r="211">
      <c r="A211" s="37" t="s">
        <v>14</v>
      </c>
      <c r="B211" s="10" t="s">
        <v>483</v>
      </c>
      <c r="C211" s="10">
        <v>2021.0</v>
      </c>
      <c r="D211" s="37" t="s">
        <v>4</v>
      </c>
      <c r="E211" s="37" t="s">
        <v>5</v>
      </c>
      <c r="F211" s="38">
        <v>31.4502143</v>
      </c>
      <c r="G211" s="10"/>
      <c r="H211" s="10"/>
      <c r="I211" s="10"/>
      <c r="J211" s="10"/>
      <c r="K211" s="10"/>
      <c r="L211" s="38"/>
      <c r="M211" s="38"/>
    </row>
    <row r="212">
      <c r="A212" s="37" t="s">
        <v>15</v>
      </c>
      <c r="B212" s="10" t="s">
        <v>482</v>
      </c>
      <c r="C212" s="10">
        <v>2021.0</v>
      </c>
      <c r="D212" s="37" t="s">
        <v>4</v>
      </c>
      <c r="E212" s="37" t="s">
        <v>5</v>
      </c>
      <c r="F212" s="38">
        <v>64.0722066</v>
      </c>
      <c r="G212" s="10"/>
      <c r="H212" s="10"/>
      <c r="I212" s="10"/>
      <c r="J212" s="10"/>
      <c r="K212" s="10"/>
      <c r="L212" s="38"/>
      <c r="M212" s="38"/>
    </row>
    <row r="213">
      <c r="A213" s="37" t="s">
        <v>16</v>
      </c>
      <c r="B213" s="10" t="s">
        <v>484</v>
      </c>
      <c r="C213" s="10">
        <v>2021.0</v>
      </c>
      <c r="D213" s="37" t="s">
        <v>4</v>
      </c>
      <c r="E213" s="37" t="s">
        <v>5</v>
      </c>
      <c r="F213" s="38">
        <v>57.0300504</v>
      </c>
      <c r="G213" s="10"/>
      <c r="H213" s="10"/>
      <c r="I213" s="10"/>
      <c r="J213" s="10"/>
      <c r="K213" s="10"/>
      <c r="L213" s="38"/>
      <c r="M213" s="38"/>
    </row>
    <row r="214">
      <c r="A214" s="37" t="s">
        <v>17</v>
      </c>
      <c r="B214" s="10" t="s">
        <v>485</v>
      </c>
      <c r="C214" s="10">
        <v>2021.0</v>
      </c>
      <c r="D214" s="37" t="s">
        <v>4</v>
      </c>
      <c r="E214" s="37" t="s">
        <v>5</v>
      </c>
      <c r="F214" s="38">
        <v>50.7363822</v>
      </c>
      <c r="G214" s="10"/>
      <c r="H214" s="10"/>
      <c r="I214" s="10"/>
      <c r="J214" s="10"/>
      <c r="K214" s="10"/>
      <c r="L214" s="38"/>
      <c r="M214" s="38"/>
    </row>
    <row r="215">
      <c r="A215" s="37" t="s">
        <v>18</v>
      </c>
      <c r="B215" s="10" t="s">
        <v>486</v>
      </c>
      <c r="C215" s="10">
        <v>2021.0</v>
      </c>
      <c r="D215" s="37" t="s">
        <v>4</v>
      </c>
      <c r="E215" s="37" t="s">
        <v>5</v>
      </c>
      <c r="F215" s="38">
        <v>52.7700329</v>
      </c>
      <c r="G215" s="10"/>
      <c r="H215" s="10"/>
      <c r="I215" s="10"/>
      <c r="J215" s="10"/>
      <c r="K215" s="10"/>
      <c r="L215" s="38"/>
      <c r="M215" s="38"/>
    </row>
    <row r="216">
      <c r="A216" s="37" t="s">
        <v>19</v>
      </c>
      <c r="B216" s="10" t="s">
        <v>487</v>
      </c>
      <c r="C216" s="10">
        <v>2021.0</v>
      </c>
      <c r="D216" s="37" t="s">
        <v>4</v>
      </c>
      <c r="E216" s="37" t="s">
        <v>5</v>
      </c>
      <c r="F216" s="38">
        <v>46.799549</v>
      </c>
      <c r="G216" s="10"/>
      <c r="H216" s="10"/>
      <c r="I216" s="10"/>
      <c r="J216" s="10"/>
      <c r="K216" s="10"/>
      <c r="L216" s="38"/>
      <c r="M216" s="38"/>
    </row>
    <row r="217">
      <c r="A217" s="37" t="s">
        <v>20</v>
      </c>
      <c r="B217" s="10" t="s">
        <v>488</v>
      </c>
      <c r="C217" s="10">
        <v>2021.0</v>
      </c>
      <c r="D217" s="37" t="s">
        <v>4</v>
      </c>
      <c r="E217" s="37" t="s">
        <v>5</v>
      </c>
      <c r="F217" s="38">
        <v>43.4637245</v>
      </c>
      <c r="G217" s="10"/>
      <c r="H217" s="10"/>
      <c r="I217" s="10"/>
      <c r="J217" s="10"/>
      <c r="K217" s="10"/>
      <c r="L217" s="38"/>
      <c r="M217" s="38"/>
    </row>
    <row r="218">
      <c r="A218" s="37" t="s">
        <v>21</v>
      </c>
      <c r="B218" s="10" t="s">
        <v>490</v>
      </c>
      <c r="C218" s="10">
        <v>2021.0</v>
      </c>
      <c r="D218" s="37" t="s">
        <v>4</v>
      </c>
      <c r="E218" s="37" t="s">
        <v>5</v>
      </c>
      <c r="F218" s="38">
        <v>56.1339049</v>
      </c>
      <c r="G218" s="10"/>
      <c r="H218" s="10"/>
      <c r="I218" s="10"/>
      <c r="J218" s="10"/>
      <c r="K218" s="10"/>
      <c r="L218" s="38"/>
      <c r="M218" s="38"/>
    </row>
    <row r="219">
      <c r="A219" s="37" t="s">
        <v>22</v>
      </c>
      <c r="B219" s="10" t="s">
        <v>491</v>
      </c>
      <c r="C219" s="10">
        <v>2021.0</v>
      </c>
      <c r="D219" s="37" t="s">
        <v>4</v>
      </c>
      <c r="E219" s="37" t="s">
        <v>5</v>
      </c>
      <c r="F219" s="38">
        <v>46.6561442</v>
      </c>
      <c r="G219" s="10"/>
      <c r="H219" s="10"/>
      <c r="I219" s="10"/>
      <c r="J219" s="10"/>
      <c r="K219" s="10"/>
      <c r="L219" s="38"/>
      <c r="M219" s="38"/>
    </row>
    <row r="220">
      <c r="A220" s="37" t="s">
        <v>23</v>
      </c>
      <c r="B220" s="10" t="s">
        <v>492</v>
      </c>
      <c r="C220" s="10">
        <v>2021.0</v>
      </c>
      <c r="D220" s="37" t="s">
        <v>4</v>
      </c>
      <c r="E220" s="37" t="s">
        <v>5</v>
      </c>
      <c r="F220" s="38">
        <v>66.6431456</v>
      </c>
      <c r="G220" s="10"/>
      <c r="H220" s="10"/>
      <c r="I220" s="10"/>
      <c r="J220" s="10"/>
      <c r="K220" s="10"/>
      <c r="L220" s="38"/>
      <c r="M220" s="38"/>
    </row>
    <row r="221">
      <c r="A221" s="37" t="s">
        <v>24</v>
      </c>
      <c r="B221" s="10" t="s">
        <v>493</v>
      </c>
      <c r="C221" s="10">
        <v>2021.0</v>
      </c>
      <c r="D221" s="37" t="s">
        <v>4</v>
      </c>
      <c r="E221" s="37" t="s">
        <v>5</v>
      </c>
      <c r="F221" s="38">
        <v>66.0532778</v>
      </c>
      <c r="G221" s="10"/>
      <c r="H221" s="10"/>
      <c r="I221" s="10"/>
      <c r="J221" s="10"/>
      <c r="K221" s="10"/>
      <c r="L221" s="38"/>
      <c r="M221" s="38"/>
    </row>
    <row r="222">
      <c r="A222" s="37" t="s">
        <v>25</v>
      </c>
      <c r="B222" s="10" t="s">
        <v>494</v>
      </c>
      <c r="C222" s="10">
        <v>2021.0</v>
      </c>
      <c r="D222" s="37" t="s">
        <v>4</v>
      </c>
      <c r="E222" s="37" t="s">
        <v>5</v>
      </c>
      <c r="F222" s="38">
        <v>36.5141188</v>
      </c>
      <c r="G222" s="10"/>
      <c r="H222" s="10"/>
      <c r="I222" s="10"/>
      <c r="J222" s="10"/>
      <c r="K222" s="10"/>
      <c r="L222" s="38"/>
      <c r="M222" s="38"/>
    </row>
    <row r="223">
      <c r="A223" s="37" t="s">
        <v>26</v>
      </c>
      <c r="B223" s="10" t="s">
        <v>495</v>
      </c>
      <c r="C223" s="10">
        <v>2021.0</v>
      </c>
      <c r="D223" s="37" t="s">
        <v>4</v>
      </c>
      <c r="E223" s="37" t="s">
        <v>5</v>
      </c>
      <c r="F223" s="38">
        <v>56.6302048</v>
      </c>
      <c r="G223" s="10"/>
      <c r="H223" s="10"/>
      <c r="I223" s="10"/>
      <c r="J223" s="10"/>
      <c r="K223" s="10"/>
      <c r="L223" s="38"/>
      <c r="M223" s="38"/>
    </row>
    <row r="224">
      <c r="A224" s="37" t="s">
        <v>27</v>
      </c>
      <c r="B224" s="10" t="s">
        <v>497</v>
      </c>
      <c r="C224" s="10">
        <v>2021.0</v>
      </c>
      <c r="D224" s="37" t="s">
        <v>4</v>
      </c>
      <c r="E224" s="37" t="s">
        <v>5</v>
      </c>
      <c r="F224" s="38">
        <v>38.6941735</v>
      </c>
      <c r="G224" s="10"/>
      <c r="H224" s="10"/>
      <c r="I224" s="10"/>
      <c r="J224" s="10"/>
      <c r="K224" s="10"/>
      <c r="L224" s="38"/>
      <c r="M224" s="38"/>
    </row>
    <row r="225">
      <c r="A225" s="37" t="s">
        <v>28</v>
      </c>
      <c r="B225" s="10" t="s">
        <v>496</v>
      </c>
      <c r="C225" s="10">
        <v>2021.0</v>
      </c>
      <c r="D225" s="37" t="s">
        <v>4</v>
      </c>
      <c r="E225" s="37" t="s">
        <v>5</v>
      </c>
      <c r="F225" s="38">
        <v>78.144279</v>
      </c>
      <c r="G225" s="10"/>
      <c r="H225" s="10"/>
      <c r="I225" s="10"/>
      <c r="J225" s="10"/>
      <c r="K225" s="10"/>
      <c r="L225" s="38"/>
      <c r="M225" s="38"/>
    </row>
    <row r="226">
      <c r="A226" s="37" t="s">
        <v>29</v>
      </c>
      <c r="B226" s="10" t="s">
        <v>498</v>
      </c>
      <c r="C226" s="10">
        <v>2021.0</v>
      </c>
      <c r="D226" s="37" t="s">
        <v>4</v>
      </c>
      <c r="E226" s="37" t="s">
        <v>5</v>
      </c>
      <c r="F226" s="38">
        <v>51.5718194</v>
      </c>
      <c r="G226" s="10"/>
      <c r="H226" s="10"/>
      <c r="I226" s="10"/>
      <c r="J226" s="10"/>
      <c r="K226" s="10"/>
      <c r="L226" s="38"/>
      <c r="M226" s="38"/>
    </row>
    <row r="227">
      <c r="A227" s="37" t="s">
        <v>30</v>
      </c>
      <c r="B227" s="10" t="s">
        <v>499</v>
      </c>
      <c r="C227" s="10">
        <v>2021.0</v>
      </c>
      <c r="D227" s="37" t="s">
        <v>4</v>
      </c>
      <c r="E227" s="37" t="s">
        <v>5</v>
      </c>
      <c r="F227" s="38">
        <v>44.5886695</v>
      </c>
      <c r="G227" s="10"/>
      <c r="H227" s="10"/>
      <c r="I227" s="10"/>
      <c r="J227" s="10"/>
      <c r="K227" s="10"/>
      <c r="L227" s="38"/>
      <c r="M227" s="38"/>
    </row>
    <row r="228">
      <c r="A228" s="37" t="s">
        <v>31</v>
      </c>
      <c r="B228" s="10" t="s">
        <v>500</v>
      </c>
      <c r="C228" s="10">
        <v>2021.0</v>
      </c>
      <c r="D228" s="37" t="s">
        <v>4</v>
      </c>
      <c r="E228" s="37" t="s">
        <v>5</v>
      </c>
      <c r="F228" s="38">
        <v>77.3061503</v>
      </c>
      <c r="G228" s="10"/>
      <c r="H228" s="10"/>
      <c r="I228" s="10"/>
      <c r="J228" s="10"/>
      <c r="K228" s="10"/>
      <c r="L228" s="38"/>
      <c r="M228" s="38"/>
    </row>
    <row r="229">
      <c r="A229" s="37" t="s">
        <v>32</v>
      </c>
      <c r="B229" s="10" t="s">
        <v>501</v>
      </c>
      <c r="C229" s="10">
        <v>2021.0</v>
      </c>
      <c r="D229" s="37" t="s">
        <v>4</v>
      </c>
      <c r="E229" s="37" t="s">
        <v>5</v>
      </c>
      <c r="F229" s="38">
        <v>32.2333696</v>
      </c>
      <c r="G229" s="10"/>
      <c r="H229" s="10"/>
      <c r="I229" s="10"/>
      <c r="J229" s="10"/>
      <c r="K229" s="10"/>
      <c r="L229" s="38"/>
      <c r="M229" s="38"/>
    </row>
    <row r="230">
      <c r="A230" s="37" t="s">
        <v>33</v>
      </c>
      <c r="B230" s="10" t="s">
        <v>502</v>
      </c>
      <c r="C230" s="10">
        <v>2021.0</v>
      </c>
      <c r="D230" s="37" t="s">
        <v>4</v>
      </c>
      <c r="E230" s="37" t="s">
        <v>5</v>
      </c>
      <c r="F230" s="38">
        <v>63.991145</v>
      </c>
      <c r="G230" s="10"/>
      <c r="H230" s="10"/>
      <c r="I230" s="10"/>
      <c r="J230" s="10"/>
      <c r="K230" s="10"/>
      <c r="L230" s="38"/>
      <c r="M230" s="38"/>
    </row>
    <row r="231">
      <c r="A231" s="37" t="s">
        <v>34</v>
      </c>
      <c r="B231" s="10" t="s">
        <v>503</v>
      </c>
      <c r="C231" s="10">
        <v>2021.0</v>
      </c>
      <c r="D231" s="37" t="s">
        <v>4</v>
      </c>
      <c r="E231" s="37" t="s">
        <v>5</v>
      </c>
      <c r="F231" s="38">
        <v>70.1144267</v>
      </c>
      <c r="G231" s="10"/>
      <c r="H231" s="10"/>
      <c r="I231" s="10"/>
      <c r="J231" s="10"/>
      <c r="K231" s="10"/>
      <c r="L231" s="38"/>
      <c r="M231" s="38"/>
    </row>
    <row r="232">
      <c r="A232" s="37" t="s">
        <v>35</v>
      </c>
      <c r="B232" s="10" t="s">
        <v>504</v>
      </c>
      <c r="C232" s="10">
        <v>2021.0</v>
      </c>
      <c r="D232" s="37" t="s">
        <v>4</v>
      </c>
      <c r="E232" s="37" t="s">
        <v>5</v>
      </c>
      <c r="F232" s="38">
        <v>28.7981569</v>
      </c>
      <c r="G232" s="10"/>
      <c r="H232" s="10"/>
      <c r="I232" s="10"/>
      <c r="J232" s="10"/>
      <c r="K232" s="10"/>
      <c r="L232" s="38"/>
      <c r="M232" s="38"/>
    </row>
    <row r="233">
      <c r="A233" s="37" t="s">
        <v>3</v>
      </c>
      <c r="B233" s="10" t="s">
        <v>489</v>
      </c>
      <c r="C233" s="10">
        <v>2022.0</v>
      </c>
      <c r="D233" s="37" t="s">
        <v>4</v>
      </c>
      <c r="E233" s="37" t="s">
        <v>5</v>
      </c>
      <c r="F233" s="38">
        <v>32.6918088</v>
      </c>
      <c r="G233" s="10"/>
      <c r="H233" s="10"/>
      <c r="I233" s="10"/>
      <c r="J233" s="10"/>
      <c r="K233" s="10"/>
      <c r="L233" s="38"/>
      <c r="M233" s="38"/>
    </row>
    <row r="234">
      <c r="A234" s="37" t="s">
        <v>4</v>
      </c>
      <c r="B234" s="10" t="s">
        <v>472</v>
      </c>
      <c r="C234" s="10">
        <v>2022.0</v>
      </c>
      <c r="D234" s="37" t="s">
        <v>4</v>
      </c>
      <c r="E234" s="37" t="s">
        <v>5</v>
      </c>
      <c r="F234" s="38">
        <v>7.66489097</v>
      </c>
      <c r="G234" s="10"/>
      <c r="H234" s="10"/>
      <c r="I234" s="10"/>
      <c r="J234" s="10"/>
      <c r="K234" s="10"/>
      <c r="L234" s="38"/>
      <c r="M234" s="38"/>
    </row>
    <row r="235">
      <c r="A235" s="37" t="s">
        <v>5</v>
      </c>
      <c r="B235" s="10" t="s">
        <v>473</v>
      </c>
      <c r="C235" s="10">
        <v>2022.0</v>
      </c>
      <c r="D235" s="37" t="s">
        <v>4</v>
      </c>
      <c r="E235" s="37" t="s">
        <v>5</v>
      </c>
      <c r="F235" s="38">
        <v>46.1152512</v>
      </c>
      <c r="G235" s="10"/>
      <c r="H235" s="10"/>
      <c r="I235" s="10"/>
      <c r="J235" s="10"/>
      <c r="K235" s="10"/>
      <c r="L235" s="38"/>
      <c r="M235" s="38"/>
    </row>
    <row r="236">
      <c r="A236" s="37" t="s">
        <v>6</v>
      </c>
      <c r="B236" s="10" t="s">
        <v>474</v>
      </c>
      <c r="C236" s="10">
        <v>2022.0</v>
      </c>
      <c r="D236" s="37" t="s">
        <v>4</v>
      </c>
      <c r="E236" s="37" t="s">
        <v>5</v>
      </c>
      <c r="F236" s="38">
        <v>15.461925</v>
      </c>
      <c r="G236" s="10"/>
      <c r="H236" s="10"/>
      <c r="I236" s="10"/>
      <c r="J236" s="10"/>
      <c r="K236" s="10"/>
      <c r="L236" s="38"/>
      <c r="M236" s="38"/>
    </row>
    <row r="237">
      <c r="A237" s="37" t="s">
        <v>7</v>
      </c>
      <c r="B237" s="10" t="s">
        <v>475</v>
      </c>
      <c r="C237" s="10">
        <v>2022.0</v>
      </c>
      <c r="D237" s="37" t="s">
        <v>4</v>
      </c>
      <c r="E237" s="37" t="s">
        <v>5</v>
      </c>
      <c r="F237" s="38">
        <v>21.6763006</v>
      </c>
      <c r="G237" s="10"/>
      <c r="H237" s="10"/>
      <c r="I237" s="10"/>
      <c r="J237" s="10"/>
      <c r="K237" s="10"/>
      <c r="L237" s="38"/>
      <c r="M237" s="38"/>
    </row>
    <row r="238">
      <c r="A238" s="37" t="s">
        <v>8</v>
      </c>
      <c r="B238" s="10" t="s">
        <v>479</v>
      </c>
      <c r="C238" s="10">
        <v>2022.0</v>
      </c>
      <c r="D238" s="37" t="s">
        <v>4</v>
      </c>
      <c r="E238" s="37" t="s">
        <v>5</v>
      </c>
      <c r="F238" s="38">
        <v>27.2672738</v>
      </c>
      <c r="G238" s="10"/>
      <c r="H238" s="10"/>
      <c r="I238" s="10"/>
      <c r="J238" s="10"/>
      <c r="K238" s="10"/>
      <c r="L238" s="38"/>
      <c r="M238" s="38"/>
    </row>
    <row r="239">
      <c r="A239" s="37" t="s">
        <v>9</v>
      </c>
      <c r="B239" s="10" t="s">
        <v>480</v>
      </c>
      <c r="C239" s="10">
        <v>2022.0</v>
      </c>
      <c r="D239" s="37" t="s">
        <v>4</v>
      </c>
      <c r="E239" s="37" t="s">
        <v>5</v>
      </c>
      <c r="F239" s="38">
        <v>19.3836015</v>
      </c>
      <c r="G239" s="10"/>
      <c r="H239" s="10"/>
      <c r="I239" s="10"/>
      <c r="J239" s="10"/>
      <c r="K239" s="10"/>
      <c r="L239" s="38"/>
      <c r="M239" s="38"/>
    </row>
    <row r="240">
      <c r="A240" s="37" t="s">
        <v>10</v>
      </c>
      <c r="B240" s="10" t="s">
        <v>478</v>
      </c>
      <c r="C240" s="10">
        <v>2022.0</v>
      </c>
      <c r="D240" s="37" t="s">
        <v>4</v>
      </c>
      <c r="E240" s="37" t="s">
        <v>5</v>
      </c>
      <c r="F240" s="38">
        <v>29.3085331</v>
      </c>
      <c r="G240" s="10"/>
      <c r="H240" s="10"/>
      <c r="I240" s="10"/>
      <c r="J240" s="10"/>
      <c r="K240" s="10"/>
      <c r="L240" s="38"/>
      <c r="M240" s="38"/>
    </row>
    <row r="241">
      <c r="A241" s="37" t="s">
        <v>11</v>
      </c>
      <c r="B241" s="10" t="s">
        <v>477</v>
      </c>
      <c r="C241" s="10">
        <v>2022.0</v>
      </c>
      <c r="D241" s="37" t="s">
        <v>4</v>
      </c>
      <c r="E241" s="37" t="s">
        <v>5</v>
      </c>
      <c r="F241" s="38">
        <v>55.1239427</v>
      </c>
      <c r="G241" s="10"/>
      <c r="H241" s="10"/>
      <c r="I241" s="10"/>
      <c r="J241" s="10"/>
      <c r="K241" s="10"/>
      <c r="L241" s="38"/>
      <c r="M241" s="38"/>
    </row>
    <row r="242">
      <c r="A242" s="37" t="s">
        <v>12</v>
      </c>
      <c r="B242" s="10" t="s">
        <v>476</v>
      </c>
      <c r="C242" s="10">
        <v>2022.0</v>
      </c>
      <c r="D242" s="37" t="s">
        <v>4</v>
      </c>
      <c r="E242" s="37" t="s">
        <v>5</v>
      </c>
      <c r="F242" s="38">
        <v>29.3685756</v>
      </c>
      <c r="G242" s="10"/>
      <c r="H242" s="10"/>
      <c r="I242" s="10"/>
      <c r="J242" s="10"/>
      <c r="K242" s="10"/>
      <c r="L242" s="38"/>
      <c r="M242" s="38"/>
    </row>
    <row r="243">
      <c r="A243" s="37" t="s">
        <v>13</v>
      </c>
      <c r="B243" s="10" t="s">
        <v>481</v>
      </c>
      <c r="C243" s="10">
        <v>2022.0</v>
      </c>
      <c r="D243" s="37" t="s">
        <v>4</v>
      </c>
      <c r="E243" s="37" t="s">
        <v>5</v>
      </c>
      <c r="F243" s="38">
        <v>62.6277276</v>
      </c>
      <c r="G243" s="10"/>
      <c r="H243" s="10"/>
      <c r="I243" s="10"/>
      <c r="J243" s="10"/>
      <c r="K243" s="10"/>
      <c r="L243" s="38"/>
      <c r="M243" s="38"/>
    </row>
    <row r="244">
      <c r="A244" s="37" t="s">
        <v>14</v>
      </c>
      <c r="B244" s="10" t="s">
        <v>483</v>
      </c>
      <c r="C244" s="10">
        <v>2022.0</v>
      </c>
      <c r="D244" s="37" t="s">
        <v>4</v>
      </c>
      <c r="E244" s="37" t="s">
        <v>5</v>
      </c>
      <c r="F244" s="38">
        <v>25.6461925</v>
      </c>
      <c r="G244" s="10"/>
      <c r="H244" s="10"/>
      <c r="I244" s="10"/>
      <c r="J244" s="10"/>
      <c r="K244" s="10"/>
      <c r="L244" s="38"/>
      <c r="M244" s="38"/>
    </row>
    <row r="245">
      <c r="A245" s="37" t="s">
        <v>15</v>
      </c>
      <c r="B245" s="10" t="s">
        <v>482</v>
      </c>
      <c r="C245" s="10">
        <v>2022.0</v>
      </c>
      <c r="D245" s="37" t="s">
        <v>4</v>
      </c>
      <c r="E245" s="37" t="s">
        <v>5</v>
      </c>
      <c r="F245" s="38">
        <v>47.4615274</v>
      </c>
      <c r="G245" s="10"/>
      <c r="H245" s="10"/>
      <c r="I245" s="10"/>
      <c r="J245" s="10"/>
      <c r="K245" s="10"/>
      <c r="L245" s="38"/>
      <c r="M245" s="38"/>
    </row>
    <row r="246">
      <c r="A246" s="37" t="s">
        <v>16</v>
      </c>
      <c r="B246" s="10" t="s">
        <v>484</v>
      </c>
      <c r="C246" s="10">
        <v>2022.0</v>
      </c>
      <c r="D246" s="37" t="s">
        <v>4</v>
      </c>
      <c r="E246" s="37" t="s">
        <v>5</v>
      </c>
      <c r="F246" s="38">
        <v>28.9622599</v>
      </c>
      <c r="G246" s="10"/>
      <c r="H246" s="10"/>
      <c r="I246" s="10"/>
      <c r="J246" s="10"/>
      <c r="K246" s="10"/>
      <c r="L246" s="38"/>
      <c r="M246" s="38"/>
    </row>
    <row r="247">
      <c r="A247" s="37" t="s">
        <v>17</v>
      </c>
      <c r="B247" s="10" t="s">
        <v>485</v>
      </c>
      <c r="C247" s="10">
        <v>2022.0</v>
      </c>
      <c r="D247" s="37" t="s">
        <v>4</v>
      </c>
      <c r="E247" s="37" t="s">
        <v>5</v>
      </c>
      <c r="F247" s="38">
        <v>32.110059</v>
      </c>
      <c r="G247" s="10"/>
      <c r="H247" s="10"/>
      <c r="I247" s="10"/>
      <c r="J247" s="10"/>
      <c r="K247" s="10"/>
      <c r="L247" s="38"/>
      <c r="M247" s="38"/>
    </row>
    <row r="248">
      <c r="A248" s="37" t="s">
        <v>18</v>
      </c>
      <c r="B248" s="10" t="s">
        <v>486</v>
      </c>
      <c r="C248" s="10">
        <v>2022.0</v>
      </c>
      <c r="D248" s="37" t="s">
        <v>4</v>
      </c>
      <c r="E248" s="37" t="s">
        <v>5</v>
      </c>
      <c r="F248" s="38">
        <v>28.071864</v>
      </c>
      <c r="G248" s="10"/>
      <c r="H248" s="10"/>
      <c r="I248" s="10"/>
      <c r="J248" s="10"/>
      <c r="K248" s="10"/>
      <c r="L248" s="38"/>
      <c r="M248" s="38"/>
    </row>
    <row r="249">
      <c r="A249" s="37" t="s">
        <v>19</v>
      </c>
      <c r="B249" s="10" t="s">
        <v>487</v>
      </c>
      <c r="C249" s="10">
        <v>2022.0</v>
      </c>
      <c r="D249" s="37" t="s">
        <v>4</v>
      </c>
      <c r="E249" s="37" t="s">
        <v>5</v>
      </c>
      <c r="F249" s="38">
        <v>32.1436607</v>
      </c>
      <c r="G249" s="10"/>
      <c r="H249" s="10"/>
      <c r="I249" s="10"/>
      <c r="J249" s="10"/>
      <c r="K249" s="10"/>
      <c r="L249" s="38"/>
      <c r="M249" s="38"/>
    </row>
    <row r="250">
      <c r="A250" s="37" t="s">
        <v>20</v>
      </c>
      <c r="B250" s="10" t="s">
        <v>488</v>
      </c>
      <c r="C250" s="10">
        <v>2022.0</v>
      </c>
      <c r="D250" s="37" t="s">
        <v>4</v>
      </c>
      <c r="E250" s="37" t="s">
        <v>5</v>
      </c>
      <c r="F250" s="38">
        <v>16.9790818</v>
      </c>
      <c r="G250" s="10"/>
      <c r="H250" s="10"/>
      <c r="I250" s="10"/>
      <c r="J250" s="10"/>
      <c r="K250" s="10"/>
      <c r="L250" s="38"/>
      <c r="M250" s="38"/>
    </row>
    <row r="251">
      <c r="A251" s="37" t="s">
        <v>21</v>
      </c>
      <c r="B251" s="10" t="s">
        <v>490</v>
      </c>
      <c r="C251" s="10">
        <v>2022.0</v>
      </c>
      <c r="D251" s="37" t="s">
        <v>4</v>
      </c>
      <c r="E251" s="37" t="s">
        <v>5</v>
      </c>
      <c r="F251" s="38">
        <v>56.500077</v>
      </c>
      <c r="G251" s="10"/>
      <c r="H251" s="10"/>
      <c r="I251" s="10"/>
      <c r="J251" s="10"/>
      <c r="K251" s="10"/>
      <c r="L251" s="38"/>
      <c r="M251" s="38"/>
    </row>
    <row r="252">
      <c r="A252" s="37" t="s">
        <v>22</v>
      </c>
      <c r="B252" s="10" t="s">
        <v>491</v>
      </c>
      <c r="C252" s="10">
        <v>2022.0</v>
      </c>
      <c r="D252" s="37" t="s">
        <v>4</v>
      </c>
      <c r="E252" s="37" t="s">
        <v>5</v>
      </c>
      <c r="F252" s="38">
        <v>31.819583</v>
      </c>
      <c r="G252" s="10"/>
      <c r="H252" s="10"/>
      <c r="I252" s="10"/>
      <c r="J252" s="10"/>
      <c r="K252" s="10"/>
      <c r="L252" s="38"/>
      <c r="M252" s="38"/>
    </row>
    <row r="253">
      <c r="A253" s="37" t="s">
        <v>23</v>
      </c>
      <c r="B253" s="10" t="s">
        <v>492</v>
      </c>
      <c r="C253" s="10">
        <v>2022.0</v>
      </c>
      <c r="D253" s="37" t="s">
        <v>4</v>
      </c>
      <c r="E253" s="37" t="s">
        <v>5</v>
      </c>
      <c r="F253" s="38">
        <v>48.3799263</v>
      </c>
      <c r="G253" s="10"/>
      <c r="H253" s="10"/>
      <c r="I253" s="10"/>
      <c r="J253" s="10"/>
      <c r="K253" s="10"/>
      <c r="L253" s="38"/>
      <c r="M253" s="38"/>
    </row>
    <row r="254">
      <c r="A254" s="37" t="s">
        <v>24</v>
      </c>
      <c r="B254" s="10" t="s">
        <v>493</v>
      </c>
      <c r="C254" s="10">
        <v>2022.0</v>
      </c>
      <c r="D254" s="37" t="s">
        <v>4</v>
      </c>
      <c r="E254" s="37" t="s">
        <v>5</v>
      </c>
      <c r="F254" s="38">
        <v>31.6766203</v>
      </c>
      <c r="G254" s="10"/>
      <c r="H254" s="10"/>
      <c r="I254" s="10"/>
      <c r="J254" s="10"/>
      <c r="K254" s="10"/>
      <c r="L254" s="38"/>
      <c r="M254" s="38"/>
    </row>
    <row r="255">
      <c r="A255" s="37" t="s">
        <v>25</v>
      </c>
      <c r="B255" s="10" t="s">
        <v>494</v>
      </c>
      <c r="C255" s="10">
        <v>2022.0</v>
      </c>
      <c r="D255" s="37" t="s">
        <v>4</v>
      </c>
      <c r="E255" s="37" t="s">
        <v>5</v>
      </c>
      <c r="F255" s="38">
        <v>19.6232339</v>
      </c>
      <c r="G255" s="10"/>
      <c r="H255" s="10"/>
      <c r="I255" s="10"/>
      <c r="J255" s="10"/>
      <c r="K255" s="10"/>
      <c r="L255" s="38"/>
      <c r="M255" s="38"/>
    </row>
    <row r="256">
      <c r="A256" s="37" t="s">
        <v>26</v>
      </c>
      <c r="B256" s="10" t="s">
        <v>495</v>
      </c>
      <c r="C256" s="10">
        <v>2022.0</v>
      </c>
      <c r="D256" s="37" t="s">
        <v>4</v>
      </c>
      <c r="E256" s="37" t="s">
        <v>5</v>
      </c>
      <c r="F256" s="38">
        <v>24.0052812</v>
      </c>
      <c r="G256" s="10"/>
      <c r="H256" s="10"/>
      <c r="I256" s="10"/>
      <c r="J256" s="10"/>
      <c r="K256" s="10"/>
      <c r="L256" s="38"/>
      <c r="M256" s="38"/>
    </row>
    <row r="257">
      <c r="A257" s="37" t="s">
        <v>27</v>
      </c>
      <c r="B257" s="10" t="s">
        <v>497</v>
      </c>
      <c r="C257" s="10">
        <v>2022.0</v>
      </c>
      <c r="D257" s="37" t="s">
        <v>4</v>
      </c>
      <c r="E257" s="37" t="s">
        <v>5</v>
      </c>
      <c r="F257" s="38">
        <v>30.622244</v>
      </c>
      <c r="G257" s="10"/>
      <c r="H257" s="10"/>
      <c r="I257" s="10"/>
      <c r="J257" s="10"/>
      <c r="K257" s="10"/>
      <c r="L257" s="38"/>
      <c r="M257" s="38"/>
    </row>
    <row r="258">
      <c r="A258" s="37" t="s">
        <v>28</v>
      </c>
      <c r="B258" s="10" t="s">
        <v>496</v>
      </c>
      <c r="C258" s="10">
        <v>2022.0</v>
      </c>
      <c r="D258" s="37" t="s">
        <v>4</v>
      </c>
      <c r="E258" s="37" t="s">
        <v>5</v>
      </c>
      <c r="F258" s="38">
        <v>16.7521725</v>
      </c>
      <c r="G258" s="10"/>
      <c r="H258" s="10"/>
      <c r="I258" s="10"/>
      <c r="J258" s="10"/>
      <c r="K258" s="10"/>
      <c r="L258" s="38"/>
      <c r="M258" s="38"/>
    </row>
    <row r="259">
      <c r="A259" s="37" t="s">
        <v>29</v>
      </c>
      <c r="B259" s="10" t="s">
        <v>498</v>
      </c>
      <c r="C259" s="10">
        <v>2022.0</v>
      </c>
      <c r="D259" s="37" t="s">
        <v>4</v>
      </c>
      <c r="E259" s="37" t="s">
        <v>5</v>
      </c>
      <c r="F259" s="38">
        <v>31.6742081</v>
      </c>
      <c r="G259" s="10"/>
      <c r="H259" s="10"/>
      <c r="I259" s="10"/>
      <c r="J259" s="10"/>
      <c r="K259" s="10"/>
      <c r="L259" s="38"/>
      <c r="M259" s="38"/>
    </row>
    <row r="260">
      <c r="A260" s="37" t="s">
        <v>30</v>
      </c>
      <c r="B260" s="10" t="s">
        <v>499</v>
      </c>
      <c r="C260" s="10">
        <v>2022.0</v>
      </c>
      <c r="D260" s="37" t="s">
        <v>4</v>
      </c>
      <c r="E260" s="37" t="s">
        <v>5</v>
      </c>
      <c r="F260" s="38">
        <v>30.3735952</v>
      </c>
      <c r="G260" s="10"/>
      <c r="H260" s="10"/>
      <c r="I260" s="10"/>
      <c r="J260" s="10"/>
      <c r="K260" s="10"/>
      <c r="L260" s="38"/>
      <c r="M260" s="38"/>
    </row>
    <row r="261">
      <c r="A261" s="37" t="s">
        <v>31</v>
      </c>
      <c r="B261" s="10" t="s">
        <v>500</v>
      </c>
      <c r="C261" s="10">
        <v>2022.0</v>
      </c>
      <c r="D261" s="37" t="s">
        <v>4</v>
      </c>
      <c r="E261" s="37" t="s">
        <v>5</v>
      </c>
      <c r="F261" s="38">
        <v>34.682292</v>
      </c>
      <c r="G261" s="10"/>
      <c r="H261" s="10"/>
      <c r="I261" s="10"/>
      <c r="J261" s="10"/>
      <c r="K261" s="10"/>
      <c r="L261" s="38"/>
      <c r="M261" s="38"/>
    </row>
    <row r="262">
      <c r="A262" s="37" t="s">
        <v>32</v>
      </c>
      <c r="B262" s="10" t="s">
        <v>501</v>
      </c>
      <c r="C262" s="10">
        <v>2022.0</v>
      </c>
      <c r="D262" s="37" t="s">
        <v>4</v>
      </c>
      <c r="E262" s="37" t="s">
        <v>5</v>
      </c>
      <c r="F262" s="38">
        <v>64.456351</v>
      </c>
      <c r="G262" s="10"/>
      <c r="H262" s="10"/>
      <c r="I262" s="10"/>
      <c r="J262" s="10"/>
      <c r="K262" s="10"/>
      <c r="L262" s="38"/>
      <c r="M262" s="38"/>
    </row>
    <row r="263">
      <c r="A263" s="37" t="s">
        <v>33</v>
      </c>
      <c r="B263" s="10" t="s">
        <v>502</v>
      </c>
      <c r="C263" s="10">
        <v>2022.0</v>
      </c>
      <c r="D263" s="37" t="s">
        <v>4</v>
      </c>
      <c r="E263" s="37" t="s">
        <v>5</v>
      </c>
      <c r="F263" s="38">
        <v>41.7644132</v>
      </c>
      <c r="G263" s="10"/>
      <c r="H263" s="10"/>
      <c r="I263" s="10"/>
      <c r="J263" s="10"/>
      <c r="K263" s="10"/>
      <c r="L263" s="38"/>
      <c r="M263" s="38"/>
    </row>
    <row r="264">
      <c r="A264" s="37" t="s">
        <v>34</v>
      </c>
      <c r="B264" s="10" t="s">
        <v>503</v>
      </c>
      <c r="C264" s="10">
        <v>2022.0</v>
      </c>
      <c r="D264" s="37" t="s">
        <v>4</v>
      </c>
      <c r="E264" s="37" t="s">
        <v>5</v>
      </c>
      <c r="F264" s="38">
        <v>25.8948095</v>
      </c>
      <c r="G264" s="10"/>
      <c r="H264" s="10"/>
      <c r="I264" s="10"/>
      <c r="J264" s="10"/>
      <c r="K264" s="10"/>
      <c r="L264" s="38"/>
      <c r="M264" s="38"/>
    </row>
    <row r="265">
      <c r="A265" s="37" t="s">
        <v>35</v>
      </c>
      <c r="B265" s="10" t="s">
        <v>504</v>
      </c>
      <c r="C265" s="10">
        <v>2022.0</v>
      </c>
      <c r="D265" s="37" t="s">
        <v>4</v>
      </c>
      <c r="E265" s="37" t="s">
        <v>5</v>
      </c>
      <c r="F265" s="38">
        <v>22.4229611</v>
      </c>
      <c r="G265" s="10"/>
      <c r="H265" s="10"/>
      <c r="I265" s="10"/>
      <c r="J265" s="10"/>
      <c r="K265" s="10"/>
      <c r="L265" s="38"/>
      <c r="M265" s="38"/>
    </row>
    <row r="266">
      <c r="A266" s="37" t="s">
        <v>3</v>
      </c>
      <c r="B266" s="10" t="s">
        <v>489</v>
      </c>
      <c r="C266" s="10">
        <v>2023.0</v>
      </c>
      <c r="D266" s="37" t="s">
        <v>4</v>
      </c>
      <c r="E266" s="37" t="s">
        <v>5</v>
      </c>
      <c r="F266" s="38">
        <v>28.5301129</v>
      </c>
      <c r="G266" s="10"/>
      <c r="H266" s="10"/>
      <c r="I266" s="10"/>
      <c r="J266" s="10"/>
      <c r="K266" s="10"/>
      <c r="L266" s="38"/>
      <c r="M266" s="38"/>
    </row>
    <row r="267">
      <c r="A267" s="37" t="s">
        <v>4</v>
      </c>
      <c r="B267" s="10" t="s">
        <v>472</v>
      </c>
      <c r="C267" s="10">
        <v>2023.0</v>
      </c>
      <c r="D267" s="37" t="s">
        <v>4</v>
      </c>
      <c r="E267" s="37" t="s">
        <v>5</v>
      </c>
      <c r="F267" s="38">
        <v>11.6373793</v>
      </c>
      <c r="G267" s="10"/>
      <c r="H267" s="10"/>
      <c r="I267" s="10"/>
      <c r="J267" s="10"/>
      <c r="K267" s="10"/>
      <c r="L267" s="38"/>
      <c r="M267" s="38"/>
    </row>
    <row r="268">
      <c r="A268" s="37" t="s">
        <v>5</v>
      </c>
      <c r="B268" s="10" t="s">
        <v>473</v>
      </c>
      <c r="C268" s="10">
        <v>2023.0</v>
      </c>
      <c r="D268" s="37" t="s">
        <v>4</v>
      </c>
      <c r="E268" s="37" t="s">
        <v>5</v>
      </c>
      <c r="F268" s="38">
        <v>35.3264911</v>
      </c>
      <c r="G268" s="10"/>
      <c r="H268" s="10"/>
      <c r="I268" s="10"/>
      <c r="J268" s="10"/>
      <c r="K268" s="10"/>
      <c r="L268" s="38"/>
      <c r="M268" s="38"/>
    </row>
    <row r="269">
      <c r="A269" s="37" t="s">
        <v>6</v>
      </c>
      <c r="B269" s="10" t="s">
        <v>474</v>
      </c>
      <c r="C269" s="10">
        <v>2023.0</v>
      </c>
      <c r="D269" s="37" t="s">
        <v>4</v>
      </c>
      <c r="E269" s="37" t="s">
        <v>5</v>
      </c>
      <c r="F269" s="38">
        <v>30.9669428</v>
      </c>
      <c r="G269" s="10"/>
      <c r="H269" s="10"/>
      <c r="I269" s="10"/>
      <c r="J269" s="10"/>
      <c r="K269" s="10"/>
      <c r="L269" s="38"/>
      <c r="M269" s="38"/>
    </row>
    <row r="270">
      <c r="A270" s="37" t="s">
        <v>7</v>
      </c>
      <c r="B270" s="10" t="s">
        <v>475</v>
      </c>
      <c r="C270" s="10">
        <v>2023.0</v>
      </c>
      <c r="D270" s="37" t="s">
        <v>4</v>
      </c>
      <c r="E270" s="37" t="s">
        <v>5</v>
      </c>
      <c r="F270" s="38">
        <v>7.47943156</v>
      </c>
      <c r="G270" s="10"/>
      <c r="H270" s="10"/>
      <c r="I270" s="10"/>
      <c r="J270" s="10"/>
      <c r="K270" s="10"/>
      <c r="L270" s="38"/>
      <c r="M270" s="38"/>
    </row>
    <row r="271">
      <c r="A271" s="37" t="s">
        <v>8</v>
      </c>
      <c r="B271" s="10" t="s">
        <v>479</v>
      </c>
      <c r="C271" s="10">
        <v>2023.0</v>
      </c>
      <c r="D271" s="37" t="s">
        <v>4</v>
      </c>
      <c r="E271" s="37" t="s">
        <v>5</v>
      </c>
      <c r="F271" s="38">
        <v>33.0238873</v>
      </c>
      <c r="G271" s="10"/>
      <c r="H271" s="10"/>
      <c r="I271" s="10"/>
      <c r="J271" s="10"/>
      <c r="K271" s="10"/>
      <c r="L271" s="38"/>
      <c r="M271" s="38"/>
    </row>
    <row r="272">
      <c r="A272" s="37" t="s">
        <v>9</v>
      </c>
      <c r="B272" s="10" t="s">
        <v>480</v>
      </c>
      <c r="C272" s="10">
        <v>2023.0</v>
      </c>
      <c r="D272" s="37" t="s">
        <v>4</v>
      </c>
      <c r="E272" s="37" t="s">
        <v>5</v>
      </c>
      <c r="F272" s="38">
        <v>29.5566502</v>
      </c>
      <c r="G272" s="10"/>
      <c r="H272" s="10"/>
      <c r="I272" s="10"/>
      <c r="J272" s="10"/>
      <c r="K272" s="10"/>
      <c r="L272" s="38"/>
      <c r="M272" s="38"/>
    </row>
    <row r="273">
      <c r="A273" s="37" t="s">
        <v>10</v>
      </c>
      <c r="B273" s="10" t="s">
        <v>478</v>
      </c>
      <c r="C273" s="10">
        <v>2023.0</v>
      </c>
      <c r="D273" s="37" t="s">
        <v>4</v>
      </c>
      <c r="E273" s="37" t="s">
        <v>5</v>
      </c>
      <c r="F273" s="38">
        <v>29.5261414</v>
      </c>
      <c r="G273" s="10"/>
      <c r="H273" s="10"/>
      <c r="I273" s="10"/>
      <c r="J273" s="10"/>
      <c r="K273" s="10"/>
      <c r="L273" s="38"/>
      <c r="M273" s="38"/>
    </row>
    <row r="274">
      <c r="A274" s="37" t="s">
        <v>11</v>
      </c>
      <c r="B274" s="10" t="s">
        <v>477</v>
      </c>
      <c r="C274" s="10">
        <v>2023.0</v>
      </c>
      <c r="D274" s="37" t="s">
        <v>4</v>
      </c>
      <c r="E274" s="37" t="s">
        <v>5</v>
      </c>
      <c r="F274" s="38">
        <v>55.6221863</v>
      </c>
      <c r="G274" s="10"/>
      <c r="H274" s="10"/>
      <c r="I274" s="10"/>
      <c r="J274" s="10"/>
      <c r="K274" s="10"/>
      <c r="L274" s="38"/>
      <c r="M274" s="38"/>
    </row>
    <row r="275">
      <c r="A275" s="37" t="s">
        <v>12</v>
      </c>
      <c r="B275" s="10" t="s">
        <v>476</v>
      </c>
      <c r="C275" s="10">
        <v>2023.0</v>
      </c>
      <c r="D275" s="37" t="s">
        <v>4</v>
      </c>
      <c r="E275" s="37" t="s">
        <v>5</v>
      </c>
      <c r="F275" s="38">
        <v>16.5378096</v>
      </c>
      <c r="G275" s="10"/>
      <c r="H275" s="10"/>
      <c r="I275" s="10"/>
      <c r="J275" s="10"/>
      <c r="K275" s="10"/>
      <c r="L275" s="38"/>
      <c r="M275" s="38"/>
    </row>
    <row r="276">
      <c r="A276" s="37" t="s">
        <v>13</v>
      </c>
      <c r="B276" s="10" t="s">
        <v>481</v>
      </c>
      <c r="C276" s="10">
        <v>2023.0</v>
      </c>
      <c r="D276" s="37" t="s">
        <v>4</v>
      </c>
      <c r="E276" s="37" t="s">
        <v>5</v>
      </c>
      <c r="F276" s="38">
        <v>44.0633156</v>
      </c>
      <c r="G276" s="10"/>
      <c r="H276" s="10"/>
      <c r="I276" s="10"/>
      <c r="J276" s="10"/>
      <c r="K276" s="10"/>
      <c r="L276" s="38"/>
      <c r="M276" s="38"/>
    </row>
    <row r="277">
      <c r="A277" s="37" t="s">
        <v>14</v>
      </c>
      <c r="B277" s="10" t="s">
        <v>483</v>
      </c>
      <c r="C277" s="10">
        <v>2023.0</v>
      </c>
      <c r="D277" s="37" t="s">
        <v>4</v>
      </c>
      <c r="E277" s="37" t="s">
        <v>5</v>
      </c>
      <c r="F277" s="38">
        <v>15.9149207</v>
      </c>
      <c r="G277" s="10"/>
      <c r="H277" s="10"/>
      <c r="I277" s="10"/>
      <c r="J277" s="10"/>
      <c r="K277" s="10"/>
      <c r="L277" s="38"/>
      <c r="M277" s="38"/>
    </row>
    <row r="278">
      <c r="A278" s="37" t="s">
        <v>15</v>
      </c>
      <c r="B278" s="10" t="s">
        <v>482</v>
      </c>
      <c r="C278" s="10">
        <v>2023.0</v>
      </c>
      <c r="D278" s="37" t="s">
        <v>4</v>
      </c>
      <c r="E278" s="37" t="s">
        <v>5</v>
      </c>
      <c r="F278" s="38">
        <v>54.9695439</v>
      </c>
      <c r="G278" s="10"/>
      <c r="H278" s="10"/>
      <c r="I278" s="10"/>
      <c r="J278" s="10"/>
      <c r="K278" s="10"/>
      <c r="L278" s="38"/>
      <c r="M278" s="38"/>
    </row>
    <row r="279">
      <c r="A279" s="37" t="s">
        <v>16</v>
      </c>
      <c r="B279" s="10" t="s">
        <v>484</v>
      </c>
      <c r="C279" s="10">
        <v>2023.0</v>
      </c>
      <c r="D279" s="37" t="s">
        <v>4</v>
      </c>
      <c r="E279" s="37" t="s">
        <v>5</v>
      </c>
      <c r="F279" s="38">
        <v>24.8548252</v>
      </c>
      <c r="G279" s="10"/>
      <c r="H279" s="10"/>
      <c r="I279" s="10"/>
      <c r="J279" s="10"/>
      <c r="K279" s="10"/>
      <c r="L279" s="38"/>
      <c r="M279" s="38"/>
    </row>
    <row r="280">
      <c r="A280" s="37" t="s">
        <v>17</v>
      </c>
      <c r="B280" s="10" t="s">
        <v>485</v>
      </c>
      <c r="C280" s="10">
        <v>2023.0</v>
      </c>
      <c r="D280" s="37" t="s">
        <v>4</v>
      </c>
      <c r="E280" s="37" t="s">
        <v>5</v>
      </c>
      <c r="F280" s="38">
        <v>23.0960217</v>
      </c>
      <c r="G280" s="10"/>
      <c r="H280" s="10"/>
      <c r="I280" s="10"/>
      <c r="J280" s="10"/>
      <c r="K280" s="10"/>
      <c r="L280" s="38"/>
      <c r="M280" s="38"/>
    </row>
    <row r="281">
      <c r="A281" s="37" t="s">
        <v>18</v>
      </c>
      <c r="B281" s="10" t="s">
        <v>486</v>
      </c>
      <c r="C281" s="10">
        <v>2023.0</v>
      </c>
      <c r="D281" s="37" t="s">
        <v>4</v>
      </c>
      <c r="E281" s="37" t="s">
        <v>5</v>
      </c>
      <c r="F281" s="38">
        <v>29.3661799</v>
      </c>
      <c r="G281" s="10"/>
      <c r="H281" s="10"/>
      <c r="I281" s="10"/>
      <c r="J281" s="10"/>
      <c r="K281" s="10"/>
      <c r="L281" s="38"/>
      <c r="M281" s="38"/>
    </row>
    <row r="282">
      <c r="A282" s="37" t="s">
        <v>19</v>
      </c>
      <c r="B282" s="10" t="s">
        <v>487</v>
      </c>
      <c r="C282" s="10">
        <v>2023.0</v>
      </c>
      <c r="D282" s="37" t="s">
        <v>4</v>
      </c>
      <c r="E282" s="37" t="s">
        <v>5</v>
      </c>
      <c r="F282" s="38">
        <v>30.2545706</v>
      </c>
      <c r="G282" s="10"/>
      <c r="H282" s="10"/>
      <c r="I282" s="10"/>
      <c r="J282" s="10"/>
      <c r="K282" s="10"/>
      <c r="L282" s="38"/>
      <c r="M282" s="38"/>
    </row>
    <row r="283">
      <c r="A283" s="37" t="s">
        <v>20</v>
      </c>
      <c r="B283" s="10" t="s">
        <v>488</v>
      </c>
      <c r="C283" s="10">
        <v>2023.0</v>
      </c>
      <c r="D283" s="37" t="s">
        <v>4</v>
      </c>
      <c r="E283" s="37" t="s">
        <v>5</v>
      </c>
      <c r="F283" s="38">
        <v>31.1817898</v>
      </c>
      <c r="G283" s="10"/>
      <c r="H283" s="10"/>
      <c r="I283" s="10"/>
      <c r="J283" s="10"/>
      <c r="K283" s="10"/>
      <c r="L283" s="38"/>
      <c r="M283" s="38"/>
    </row>
    <row r="284">
      <c r="A284" s="37" t="s">
        <v>21</v>
      </c>
      <c r="B284" s="10" t="s">
        <v>490</v>
      </c>
      <c r="C284" s="10">
        <v>2023.0</v>
      </c>
      <c r="D284" s="37" t="s">
        <v>4</v>
      </c>
      <c r="E284" s="37" t="s">
        <v>5</v>
      </c>
      <c r="F284" s="38">
        <v>25.8224449</v>
      </c>
      <c r="G284" s="10"/>
      <c r="H284" s="10"/>
      <c r="I284" s="10"/>
      <c r="J284" s="10"/>
      <c r="K284" s="10"/>
      <c r="L284" s="38"/>
      <c r="M284" s="38"/>
    </row>
    <row r="285">
      <c r="A285" s="37" t="s">
        <v>22</v>
      </c>
      <c r="B285" s="10" t="s">
        <v>491</v>
      </c>
      <c r="C285" s="10">
        <v>2023.0</v>
      </c>
      <c r="D285" s="37" t="s">
        <v>4</v>
      </c>
      <c r="E285" s="37" t="s">
        <v>5</v>
      </c>
      <c r="F285" s="38">
        <v>29.8204807</v>
      </c>
      <c r="G285" s="10"/>
      <c r="H285" s="10"/>
      <c r="I285" s="10"/>
      <c r="J285" s="10"/>
      <c r="K285" s="10"/>
      <c r="L285" s="38"/>
      <c r="M285" s="38"/>
    </row>
    <row r="286">
      <c r="A286" s="37" t="s">
        <v>23</v>
      </c>
      <c r="B286" s="10" t="s">
        <v>492</v>
      </c>
      <c r="C286" s="10">
        <v>2023.0</v>
      </c>
      <c r="D286" s="37" t="s">
        <v>4</v>
      </c>
      <c r="E286" s="37" t="s">
        <v>5</v>
      </c>
      <c r="F286" s="38">
        <v>36.7511944</v>
      </c>
      <c r="G286" s="10"/>
      <c r="H286" s="10"/>
      <c r="I286" s="10"/>
      <c r="J286" s="10"/>
      <c r="K286" s="10"/>
      <c r="L286" s="38"/>
      <c r="M286" s="38"/>
    </row>
    <row r="287">
      <c r="A287" s="37" t="s">
        <v>24</v>
      </c>
      <c r="B287" s="10" t="s">
        <v>493</v>
      </c>
      <c r="C287" s="10">
        <v>2023.0</v>
      </c>
      <c r="D287" s="37" t="s">
        <v>4</v>
      </c>
      <c r="E287" s="37" t="s">
        <v>5</v>
      </c>
      <c r="F287" s="38">
        <v>26.9843106</v>
      </c>
      <c r="G287" s="10"/>
      <c r="H287" s="10"/>
      <c r="I287" s="10"/>
      <c r="J287" s="10"/>
      <c r="K287" s="10"/>
      <c r="L287" s="38"/>
      <c r="M287" s="38"/>
    </row>
    <row r="288">
      <c r="A288" s="37" t="s">
        <v>25</v>
      </c>
      <c r="B288" s="10" t="s">
        <v>494</v>
      </c>
      <c r="C288" s="10">
        <v>2023.0</v>
      </c>
      <c r="D288" s="37" t="s">
        <v>4</v>
      </c>
      <c r="E288" s="37" t="s">
        <v>5</v>
      </c>
      <c r="F288" s="38">
        <v>24.7727104</v>
      </c>
      <c r="G288" s="10"/>
      <c r="H288" s="10"/>
      <c r="I288" s="10"/>
      <c r="J288" s="10"/>
      <c r="K288" s="10"/>
      <c r="L288" s="38"/>
      <c r="M288" s="38"/>
    </row>
    <row r="289">
      <c r="A289" s="37" t="s">
        <v>26</v>
      </c>
      <c r="B289" s="10" t="s">
        <v>495</v>
      </c>
      <c r="C289" s="10">
        <v>2023.0</v>
      </c>
      <c r="D289" s="37" t="s">
        <v>4</v>
      </c>
      <c r="E289" s="37" t="s">
        <v>5</v>
      </c>
      <c r="F289" s="38">
        <v>33.3616402</v>
      </c>
      <c r="G289" s="10"/>
      <c r="H289" s="10"/>
      <c r="I289" s="10"/>
      <c r="J289" s="10"/>
      <c r="K289" s="10"/>
      <c r="L289" s="38"/>
      <c r="M289" s="38"/>
    </row>
    <row r="290">
      <c r="A290" s="37" t="s">
        <v>27</v>
      </c>
      <c r="B290" s="10" t="s">
        <v>497</v>
      </c>
      <c r="C290" s="10">
        <v>2023.0</v>
      </c>
      <c r="D290" s="37" t="s">
        <v>4</v>
      </c>
      <c r="E290" s="37" t="s">
        <v>5</v>
      </c>
      <c r="F290" s="38">
        <v>10.266308</v>
      </c>
      <c r="G290" s="10"/>
      <c r="H290" s="10"/>
      <c r="I290" s="10"/>
      <c r="J290" s="10"/>
      <c r="K290" s="10"/>
      <c r="L290" s="38"/>
      <c r="M290" s="38"/>
    </row>
    <row r="291">
      <c r="A291" s="37" t="s">
        <v>28</v>
      </c>
      <c r="B291" s="10" t="s">
        <v>496</v>
      </c>
      <c r="C291" s="10">
        <v>2023.0</v>
      </c>
      <c r="D291" s="37" t="s">
        <v>4</v>
      </c>
      <c r="E291" s="37" t="s">
        <v>5</v>
      </c>
      <c r="F291" s="38">
        <v>12.8529198</v>
      </c>
      <c r="G291" s="10"/>
      <c r="H291" s="10"/>
      <c r="I291" s="10"/>
      <c r="J291" s="10"/>
      <c r="K291" s="10"/>
      <c r="L291" s="38"/>
      <c r="M291" s="38"/>
    </row>
    <row r="292">
      <c r="A292" s="37" t="s">
        <v>29</v>
      </c>
      <c r="B292" s="10" t="s">
        <v>498</v>
      </c>
      <c r="C292" s="10">
        <v>2023.0</v>
      </c>
      <c r="D292" s="37" t="s">
        <v>4</v>
      </c>
      <c r="E292" s="37" t="s">
        <v>5</v>
      </c>
      <c r="F292" s="38">
        <v>20.5606196</v>
      </c>
      <c r="G292" s="10"/>
      <c r="H292" s="10"/>
      <c r="I292" s="10"/>
      <c r="J292" s="10"/>
      <c r="K292" s="10"/>
      <c r="L292" s="38"/>
      <c r="M292" s="38"/>
    </row>
    <row r="293">
      <c r="A293" s="37" t="s">
        <v>30</v>
      </c>
      <c r="B293" s="10" t="s">
        <v>499</v>
      </c>
      <c r="C293" s="10">
        <v>2023.0</v>
      </c>
      <c r="D293" s="37" t="s">
        <v>4</v>
      </c>
      <c r="E293" s="37" t="s">
        <v>5</v>
      </c>
      <c r="F293" s="38">
        <v>28.4524456</v>
      </c>
      <c r="G293" s="10"/>
      <c r="H293" s="10"/>
      <c r="I293" s="10"/>
      <c r="J293" s="10"/>
      <c r="K293" s="10"/>
      <c r="L293" s="38"/>
      <c r="M293" s="38"/>
    </row>
    <row r="294">
      <c r="A294" s="37" t="s">
        <v>31</v>
      </c>
      <c r="B294" s="10" t="s">
        <v>500</v>
      </c>
      <c r="C294" s="10">
        <v>2023.0</v>
      </c>
      <c r="D294" s="37" t="s">
        <v>4</v>
      </c>
      <c r="E294" s="37" t="s">
        <v>5</v>
      </c>
      <c r="F294" s="38">
        <v>24.0968322</v>
      </c>
      <c r="G294" s="10"/>
      <c r="H294" s="10"/>
      <c r="I294" s="10"/>
      <c r="J294" s="10"/>
      <c r="K294" s="10"/>
      <c r="L294" s="38"/>
      <c r="M294" s="38"/>
    </row>
    <row r="295">
      <c r="A295" s="37" t="s">
        <v>32</v>
      </c>
      <c r="B295" s="10" t="s">
        <v>501</v>
      </c>
      <c r="C295" s="10">
        <v>2023.0</v>
      </c>
      <c r="D295" s="37" t="s">
        <v>4</v>
      </c>
      <c r="E295" s="37" t="s">
        <v>5</v>
      </c>
      <c r="F295" s="38">
        <v>36.4461003</v>
      </c>
      <c r="G295" s="10"/>
      <c r="H295" s="10"/>
      <c r="I295" s="10"/>
      <c r="J295" s="10"/>
      <c r="K295" s="10"/>
      <c r="L295" s="38"/>
      <c r="M295" s="38"/>
    </row>
    <row r="296">
      <c r="A296" s="37" t="s">
        <v>33</v>
      </c>
      <c r="B296" s="10" t="s">
        <v>502</v>
      </c>
      <c r="C296" s="10">
        <v>2023.0</v>
      </c>
      <c r="D296" s="37" t="s">
        <v>4</v>
      </c>
      <c r="E296" s="37" t="s">
        <v>5</v>
      </c>
      <c r="F296" s="38">
        <v>37.393747</v>
      </c>
      <c r="G296" s="10"/>
      <c r="H296" s="10"/>
      <c r="I296" s="10"/>
      <c r="J296" s="10"/>
      <c r="K296" s="10"/>
      <c r="L296" s="38"/>
      <c r="M296" s="38"/>
    </row>
    <row r="297">
      <c r="A297" s="37" t="s">
        <v>34</v>
      </c>
      <c r="B297" s="10" t="s">
        <v>503</v>
      </c>
      <c r="C297" s="10">
        <v>2023.0</v>
      </c>
      <c r="D297" s="37" t="s">
        <v>4</v>
      </c>
      <c r="E297" s="37" t="s">
        <v>5</v>
      </c>
      <c r="F297" s="38">
        <v>26.583961</v>
      </c>
      <c r="G297" s="10"/>
      <c r="H297" s="10"/>
      <c r="I297" s="10"/>
      <c r="J297" s="10"/>
      <c r="K297" s="10"/>
      <c r="L297" s="38"/>
      <c r="M297" s="38"/>
    </row>
    <row r="298">
      <c r="A298" s="37" t="s">
        <v>35</v>
      </c>
      <c r="B298" s="10" t="s">
        <v>504</v>
      </c>
      <c r="C298" s="10">
        <v>2023.0</v>
      </c>
      <c r="D298" s="37" t="s">
        <v>4</v>
      </c>
      <c r="E298" s="37" t="s">
        <v>5</v>
      </c>
      <c r="F298" s="38">
        <v>19.2764891</v>
      </c>
      <c r="G298" s="10"/>
      <c r="H298" s="10"/>
      <c r="I298" s="10"/>
      <c r="J298" s="10"/>
      <c r="K298" s="10"/>
      <c r="L298" s="38"/>
      <c r="M298" s="38"/>
    </row>
    <row r="299">
      <c r="A299" s="37" t="s">
        <v>3</v>
      </c>
      <c r="B299" s="10" t="s">
        <v>489</v>
      </c>
      <c r="C299" s="10">
        <v>2024.0</v>
      </c>
      <c r="D299" s="37" t="s">
        <v>4</v>
      </c>
      <c r="E299" s="37" t="s">
        <v>5</v>
      </c>
      <c r="F299" s="38">
        <v>28.0341405</v>
      </c>
      <c r="G299" s="10"/>
      <c r="H299" s="10"/>
      <c r="I299" s="10"/>
      <c r="J299" s="10"/>
      <c r="K299" s="10"/>
      <c r="L299" s="38"/>
      <c r="M299" s="38"/>
    </row>
    <row r="300">
      <c r="A300" s="37" t="s">
        <v>4</v>
      </c>
      <c r="B300" s="10" t="s">
        <v>472</v>
      </c>
      <c r="C300" s="10">
        <v>2024.0</v>
      </c>
      <c r="D300" s="37" t="s">
        <v>4</v>
      </c>
      <c r="E300" s="37" t="s">
        <v>5</v>
      </c>
      <c r="F300" s="38">
        <v>7.81219484</v>
      </c>
      <c r="G300" s="10"/>
      <c r="H300" s="10"/>
      <c r="I300" s="10"/>
      <c r="J300" s="10"/>
      <c r="K300" s="10"/>
      <c r="L300" s="38"/>
      <c r="M300" s="38"/>
    </row>
    <row r="301">
      <c r="A301" s="37" t="s">
        <v>5</v>
      </c>
      <c r="B301" s="10" t="s">
        <v>473</v>
      </c>
      <c r="C301" s="10">
        <v>2024.0</v>
      </c>
      <c r="D301" s="37" t="s">
        <v>4</v>
      </c>
      <c r="E301" s="37" t="s">
        <v>5</v>
      </c>
      <c r="F301" s="38">
        <v>14.9647393</v>
      </c>
      <c r="G301" s="10"/>
      <c r="H301" s="10"/>
      <c r="I301" s="10"/>
      <c r="J301" s="10"/>
      <c r="K301" s="10"/>
      <c r="L301" s="38"/>
      <c r="M301" s="38"/>
    </row>
    <row r="302">
      <c r="A302" s="37" t="s">
        <v>6</v>
      </c>
      <c r="B302" s="10" t="s">
        <v>474</v>
      </c>
      <c r="C302" s="10">
        <v>2024.0</v>
      </c>
      <c r="D302" s="37" t="s">
        <v>4</v>
      </c>
      <c r="E302" s="37" t="s">
        <v>5</v>
      </c>
      <c r="F302" s="38">
        <v>15.5074824</v>
      </c>
      <c r="G302" s="10"/>
      <c r="H302" s="10"/>
      <c r="I302" s="10"/>
      <c r="J302" s="10"/>
      <c r="K302" s="10"/>
      <c r="L302" s="38"/>
      <c r="M302" s="38"/>
    </row>
    <row r="303">
      <c r="A303" s="37" t="s">
        <v>7</v>
      </c>
      <c r="B303" s="10" t="s">
        <v>475</v>
      </c>
      <c r="C303" s="10">
        <v>2024.0</v>
      </c>
      <c r="D303" s="37" t="s">
        <v>4</v>
      </c>
      <c r="E303" s="37" t="s">
        <v>5</v>
      </c>
      <c r="F303" s="38">
        <v>46.2748727</v>
      </c>
      <c r="G303" s="10"/>
      <c r="H303" s="10"/>
      <c r="I303" s="10"/>
      <c r="J303" s="10"/>
      <c r="K303" s="10"/>
      <c r="L303" s="38"/>
      <c r="M303" s="38"/>
    </row>
    <row r="304">
      <c r="A304" s="37" t="s">
        <v>8</v>
      </c>
      <c r="B304" s="10" t="s">
        <v>479</v>
      </c>
      <c r="C304" s="10">
        <v>2024.0</v>
      </c>
      <c r="D304" s="37" t="s">
        <v>4</v>
      </c>
      <c r="E304" s="37" t="s">
        <v>5</v>
      </c>
      <c r="F304" s="38">
        <v>22.1455331</v>
      </c>
      <c r="G304" s="10"/>
      <c r="H304" s="10"/>
      <c r="I304" s="10"/>
      <c r="J304" s="10"/>
      <c r="K304" s="10"/>
      <c r="L304" s="38"/>
      <c r="M304" s="38"/>
    </row>
    <row r="305">
      <c r="A305" s="37" t="s">
        <v>9</v>
      </c>
      <c r="B305" s="10" t="s">
        <v>480</v>
      </c>
      <c r="C305" s="10">
        <v>2024.0</v>
      </c>
      <c r="D305" s="37" t="s">
        <v>4</v>
      </c>
      <c r="E305" s="37" t="s">
        <v>5</v>
      </c>
      <c r="F305" s="38">
        <v>29.9940012</v>
      </c>
      <c r="G305" s="10"/>
      <c r="H305" s="10"/>
      <c r="I305" s="10"/>
      <c r="J305" s="10"/>
      <c r="K305" s="10"/>
      <c r="L305" s="38"/>
      <c r="M305" s="38"/>
    </row>
    <row r="306">
      <c r="A306" s="37" t="s">
        <v>10</v>
      </c>
      <c r="B306" s="10" t="s">
        <v>478</v>
      </c>
      <c r="C306" s="10">
        <v>2024.0</v>
      </c>
      <c r="D306" s="37" t="s">
        <v>4</v>
      </c>
      <c r="E306" s="37" t="s">
        <v>5</v>
      </c>
      <c r="F306" s="38">
        <v>33.3321256</v>
      </c>
      <c r="G306" s="10"/>
      <c r="H306" s="10"/>
      <c r="I306" s="10"/>
      <c r="J306" s="10"/>
      <c r="K306" s="10"/>
      <c r="L306" s="38"/>
      <c r="M306" s="38"/>
    </row>
    <row r="307">
      <c r="A307" s="37" t="s">
        <v>11</v>
      </c>
      <c r="B307" s="10" t="s">
        <v>477</v>
      </c>
      <c r="C307" s="10">
        <v>2024.0</v>
      </c>
      <c r="D307" s="37" t="s">
        <v>4</v>
      </c>
      <c r="E307" s="37" t="s">
        <v>5</v>
      </c>
      <c r="F307" s="38">
        <v>52.6306556</v>
      </c>
      <c r="G307" s="10"/>
      <c r="H307" s="10"/>
      <c r="I307" s="10"/>
      <c r="J307" s="10"/>
      <c r="K307" s="10"/>
      <c r="L307" s="38"/>
      <c r="M307" s="38"/>
    </row>
    <row r="308">
      <c r="A308" s="37" t="s">
        <v>12</v>
      </c>
      <c r="B308" s="10" t="s">
        <v>476</v>
      </c>
      <c r="C308" s="10">
        <v>2024.0</v>
      </c>
      <c r="D308" s="37" t="s">
        <v>4</v>
      </c>
      <c r="E308" s="37" t="s">
        <v>5</v>
      </c>
      <c r="F308" s="38">
        <v>32.6690624</v>
      </c>
      <c r="G308" s="10"/>
      <c r="H308" s="10"/>
      <c r="I308" s="10"/>
      <c r="J308" s="10"/>
      <c r="K308" s="10"/>
      <c r="L308" s="38"/>
      <c r="M308" s="38"/>
    </row>
    <row r="309">
      <c r="A309" s="37" t="s">
        <v>13</v>
      </c>
      <c r="B309" s="10" t="s">
        <v>481</v>
      </c>
      <c r="C309" s="10">
        <v>2024.0</v>
      </c>
      <c r="D309" s="37" t="s">
        <v>4</v>
      </c>
      <c r="E309" s="37" t="s">
        <v>5</v>
      </c>
      <c r="F309" s="38">
        <v>34.6836848</v>
      </c>
      <c r="G309" s="10"/>
      <c r="H309" s="10"/>
      <c r="I309" s="10"/>
      <c r="J309" s="10"/>
      <c r="K309" s="10"/>
      <c r="L309" s="38"/>
      <c r="M309" s="38"/>
    </row>
    <row r="310">
      <c r="A310" s="37" t="s">
        <v>14</v>
      </c>
      <c r="B310" s="10" t="s">
        <v>483</v>
      </c>
      <c r="C310" s="10">
        <v>2024.0</v>
      </c>
      <c r="D310" s="37" t="s">
        <v>4</v>
      </c>
      <c r="E310" s="37" t="s">
        <v>5</v>
      </c>
      <c r="F310" s="38">
        <v>17.172623</v>
      </c>
      <c r="G310" s="10"/>
      <c r="H310" s="10"/>
      <c r="I310" s="10"/>
      <c r="J310" s="10"/>
      <c r="K310" s="10"/>
      <c r="L310" s="38"/>
      <c r="M310" s="38"/>
    </row>
    <row r="311">
      <c r="A311" s="37" t="s">
        <v>15</v>
      </c>
      <c r="B311" s="10" t="s">
        <v>482</v>
      </c>
      <c r="C311" s="10">
        <v>2024.0</v>
      </c>
      <c r="D311" s="37" t="s">
        <v>4</v>
      </c>
      <c r="E311" s="37" t="s">
        <v>5</v>
      </c>
      <c r="F311" s="38">
        <v>50.4101554</v>
      </c>
      <c r="G311" s="10"/>
      <c r="H311" s="10"/>
      <c r="I311" s="10"/>
      <c r="J311" s="10"/>
      <c r="K311" s="10"/>
      <c r="L311" s="38"/>
      <c r="M311" s="38"/>
    </row>
    <row r="312">
      <c r="A312" s="37" t="s">
        <v>16</v>
      </c>
      <c r="B312" s="10" t="s">
        <v>484</v>
      </c>
      <c r="C312" s="10">
        <v>2024.0</v>
      </c>
      <c r="D312" s="37" t="s">
        <v>4</v>
      </c>
      <c r="E312" s="37" t="s">
        <v>5</v>
      </c>
      <c r="F312" s="38">
        <v>34.2067456</v>
      </c>
      <c r="G312" s="10"/>
      <c r="H312" s="10"/>
      <c r="I312" s="10"/>
      <c r="J312" s="10"/>
      <c r="K312" s="10"/>
      <c r="L312" s="38"/>
      <c r="M312" s="38"/>
    </row>
    <row r="313">
      <c r="A313" s="37" t="s">
        <v>17</v>
      </c>
      <c r="B313" s="10" t="s">
        <v>485</v>
      </c>
      <c r="C313" s="10">
        <v>2024.0</v>
      </c>
      <c r="D313" s="37" t="s">
        <v>4</v>
      </c>
      <c r="E313" s="37" t="s">
        <v>5</v>
      </c>
      <c r="F313" s="38">
        <v>39.2653026</v>
      </c>
      <c r="G313" s="10"/>
      <c r="H313" s="10"/>
      <c r="I313" s="10"/>
      <c r="J313" s="10"/>
      <c r="K313" s="10"/>
      <c r="L313" s="38"/>
      <c r="M313" s="38"/>
    </row>
    <row r="314">
      <c r="A314" s="37" t="s">
        <v>18</v>
      </c>
      <c r="B314" s="10" t="s">
        <v>486</v>
      </c>
      <c r="C314" s="10">
        <v>2024.0</v>
      </c>
      <c r="D314" s="37" t="s">
        <v>4</v>
      </c>
      <c r="E314" s="37" t="s">
        <v>5</v>
      </c>
      <c r="F314" s="38">
        <v>20.6949359</v>
      </c>
      <c r="G314" s="10"/>
      <c r="H314" s="10"/>
      <c r="I314" s="10"/>
      <c r="J314" s="10"/>
      <c r="K314" s="10"/>
      <c r="L314" s="38"/>
      <c r="M314" s="38"/>
    </row>
    <row r="315">
      <c r="A315" s="37" t="s">
        <v>19</v>
      </c>
      <c r="B315" s="10" t="s">
        <v>487</v>
      </c>
      <c r="C315" s="10">
        <v>2024.0</v>
      </c>
      <c r="D315" s="37" t="s">
        <v>4</v>
      </c>
      <c r="E315" s="37" t="s">
        <v>5</v>
      </c>
      <c r="F315" s="38">
        <v>32.6289114</v>
      </c>
      <c r="G315" s="10"/>
      <c r="H315" s="10"/>
      <c r="I315" s="10"/>
      <c r="J315" s="10"/>
      <c r="K315" s="10"/>
      <c r="L315" s="38"/>
      <c r="M315" s="38"/>
    </row>
    <row r="316">
      <c r="A316" s="37" t="s">
        <v>20</v>
      </c>
      <c r="B316" s="10" t="s">
        <v>488</v>
      </c>
      <c r="C316" s="10">
        <v>2024.0</v>
      </c>
      <c r="D316" s="37" t="s">
        <v>4</v>
      </c>
      <c r="E316" s="37" t="s">
        <v>5</v>
      </c>
      <c r="F316" s="38">
        <v>21.1625282</v>
      </c>
      <c r="G316" s="10"/>
      <c r="H316" s="10"/>
      <c r="I316" s="10"/>
      <c r="J316" s="10"/>
      <c r="K316" s="10"/>
      <c r="L316" s="38"/>
      <c r="M316" s="38"/>
    </row>
    <row r="317">
      <c r="A317" s="37" t="s">
        <v>21</v>
      </c>
      <c r="B317" s="10" t="s">
        <v>490</v>
      </c>
      <c r="C317" s="10">
        <v>2024.0</v>
      </c>
      <c r="D317" s="37" t="s">
        <v>4</v>
      </c>
      <c r="E317" s="37" t="s">
        <v>5</v>
      </c>
      <c r="F317" s="38">
        <v>31.0591159</v>
      </c>
      <c r="G317" s="10"/>
      <c r="H317" s="10"/>
      <c r="I317" s="10"/>
      <c r="J317" s="10"/>
      <c r="K317" s="10"/>
      <c r="L317" s="38"/>
      <c r="M317" s="38"/>
    </row>
    <row r="318">
      <c r="A318" s="37" t="s">
        <v>22</v>
      </c>
      <c r="B318" s="10" t="s">
        <v>491</v>
      </c>
      <c r="C318" s="10">
        <v>2024.0</v>
      </c>
      <c r="D318" s="37" t="s">
        <v>4</v>
      </c>
      <c r="E318" s="37" t="s">
        <v>5</v>
      </c>
      <c r="F318" s="38">
        <v>18.7798996</v>
      </c>
      <c r="G318" s="10"/>
      <c r="H318" s="10"/>
      <c r="I318" s="10"/>
      <c r="J318" s="10"/>
      <c r="K318" s="10"/>
      <c r="L318" s="38"/>
      <c r="M318" s="38"/>
    </row>
    <row r="319">
      <c r="A319" s="37" t="s">
        <v>23</v>
      </c>
      <c r="B319" s="10" t="s">
        <v>492</v>
      </c>
      <c r="C319" s="10">
        <v>2024.0</v>
      </c>
      <c r="D319" s="37" t="s">
        <v>4</v>
      </c>
      <c r="E319" s="37" t="s">
        <v>5</v>
      </c>
      <c r="F319" s="38">
        <v>34.2141278</v>
      </c>
      <c r="G319" s="10"/>
      <c r="H319" s="10"/>
      <c r="I319" s="10"/>
      <c r="J319" s="10"/>
      <c r="K319" s="10"/>
      <c r="L319" s="38"/>
      <c r="M319" s="38"/>
    </row>
    <row r="320">
      <c r="A320" s="37" t="s">
        <v>24</v>
      </c>
      <c r="B320" s="10" t="s">
        <v>493</v>
      </c>
      <c r="C320" s="10">
        <v>2024.0</v>
      </c>
      <c r="D320" s="37" t="s">
        <v>4</v>
      </c>
      <c r="E320" s="37" t="s">
        <v>5</v>
      </c>
      <c r="F320" s="38">
        <v>19.2289942</v>
      </c>
      <c r="G320" s="10"/>
      <c r="H320" s="10"/>
      <c r="I320" s="10"/>
      <c r="J320" s="10"/>
      <c r="K320" s="10"/>
      <c r="L320" s="38"/>
      <c r="M320" s="38"/>
    </row>
    <row r="321">
      <c r="A321" s="37" t="s">
        <v>25</v>
      </c>
      <c r="B321" s="10" t="s">
        <v>494</v>
      </c>
      <c r="C321" s="10">
        <v>2024.0</v>
      </c>
      <c r="D321" s="37" t="s">
        <v>4</v>
      </c>
      <c r="E321" s="37" t="s">
        <v>5</v>
      </c>
      <c r="F321" s="38">
        <v>27.5130687</v>
      </c>
      <c r="G321" s="10"/>
      <c r="H321" s="10"/>
      <c r="I321" s="10"/>
      <c r="J321" s="10"/>
      <c r="K321" s="10"/>
      <c r="L321" s="38"/>
      <c r="M321" s="38"/>
    </row>
    <row r="322">
      <c r="A322" s="37" t="s">
        <v>26</v>
      </c>
      <c r="B322" s="10" t="s">
        <v>495</v>
      </c>
      <c r="C322" s="10">
        <v>2024.0</v>
      </c>
      <c r="D322" s="37" t="s">
        <v>4</v>
      </c>
      <c r="E322" s="37" t="s">
        <v>5</v>
      </c>
      <c r="F322" s="38">
        <v>27.5980497</v>
      </c>
      <c r="G322" s="10"/>
      <c r="H322" s="10"/>
      <c r="I322" s="10"/>
      <c r="J322" s="10"/>
      <c r="K322" s="10"/>
      <c r="L322" s="38"/>
      <c r="M322" s="38"/>
    </row>
    <row r="323">
      <c r="A323" s="37" t="s">
        <v>27</v>
      </c>
      <c r="B323" s="10" t="s">
        <v>497</v>
      </c>
      <c r="C323" s="10">
        <v>2024.0</v>
      </c>
      <c r="D323" s="37" t="s">
        <v>4</v>
      </c>
      <c r="E323" s="37" t="s">
        <v>5</v>
      </c>
      <c r="F323" s="38">
        <v>14.4571346</v>
      </c>
      <c r="G323" s="10"/>
      <c r="H323" s="10"/>
      <c r="I323" s="10"/>
      <c r="J323" s="10"/>
      <c r="K323" s="10"/>
      <c r="L323" s="38"/>
      <c r="M323" s="38"/>
    </row>
    <row r="324">
      <c r="A324" s="37" t="s">
        <v>28</v>
      </c>
      <c r="B324" s="10" t="s">
        <v>496</v>
      </c>
      <c r="C324" s="10">
        <v>2024.0</v>
      </c>
      <c r="D324" s="37" t="s">
        <v>4</v>
      </c>
      <c r="E324" s="37" t="s">
        <v>5</v>
      </c>
      <c r="F324" s="38">
        <v>17.4550532</v>
      </c>
      <c r="G324" s="10"/>
      <c r="H324" s="10"/>
      <c r="I324" s="10"/>
      <c r="J324" s="10"/>
      <c r="K324" s="10"/>
      <c r="L324" s="38"/>
      <c r="M324" s="38"/>
    </row>
    <row r="325">
      <c r="A325" s="37" t="s">
        <v>29</v>
      </c>
      <c r="B325" s="10" t="s">
        <v>498</v>
      </c>
      <c r="C325" s="10">
        <v>2024.0</v>
      </c>
      <c r="D325" s="37" t="s">
        <v>4</v>
      </c>
      <c r="E325" s="37" t="s">
        <v>5</v>
      </c>
      <c r="F325" s="38">
        <v>34.4020916</v>
      </c>
      <c r="G325" s="10"/>
      <c r="H325" s="10"/>
      <c r="I325" s="10"/>
      <c r="J325" s="10"/>
      <c r="K325" s="10"/>
      <c r="L325" s="38"/>
      <c r="M325" s="38"/>
    </row>
    <row r="326">
      <c r="A326" s="37" t="s">
        <v>30</v>
      </c>
      <c r="B326" s="10" t="s">
        <v>499</v>
      </c>
      <c r="C326" s="10">
        <v>2024.0</v>
      </c>
      <c r="D326" s="37" t="s">
        <v>4</v>
      </c>
      <c r="E326" s="37" t="s">
        <v>5</v>
      </c>
      <c r="F326" s="38">
        <v>42.1451902</v>
      </c>
      <c r="G326" s="10"/>
      <c r="H326" s="10"/>
      <c r="I326" s="10"/>
      <c r="J326" s="10"/>
      <c r="K326" s="10"/>
      <c r="L326" s="38"/>
      <c r="M326" s="38"/>
    </row>
    <row r="327">
      <c r="A327" s="37" t="s">
        <v>31</v>
      </c>
      <c r="B327" s="10" t="s">
        <v>500</v>
      </c>
      <c r="C327" s="10">
        <v>2024.0</v>
      </c>
      <c r="D327" s="37" t="s">
        <v>4</v>
      </c>
      <c r="E327" s="37" t="s">
        <v>5</v>
      </c>
      <c r="F327" s="38">
        <v>33.6115624</v>
      </c>
      <c r="G327" s="10"/>
      <c r="H327" s="10"/>
      <c r="I327" s="10"/>
      <c r="J327" s="10"/>
      <c r="K327" s="10"/>
      <c r="L327" s="38"/>
      <c r="M327" s="38"/>
    </row>
    <row r="328">
      <c r="A328" s="37" t="s">
        <v>32</v>
      </c>
      <c r="B328" s="10" t="s">
        <v>501</v>
      </c>
      <c r="C328" s="10">
        <v>2024.0</v>
      </c>
      <c r="D328" s="37" t="s">
        <v>4</v>
      </c>
      <c r="E328" s="37" t="s">
        <v>5</v>
      </c>
      <c r="F328" s="38">
        <v>16.272069</v>
      </c>
      <c r="G328" s="10"/>
      <c r="H328" s="10"/>
      <c r="I328" s="10"/>
      <c r="J328" s="10"/>
      <c r="K328" s="10"/>
      <c r="L328" s="38"/>
      <c r="M328" s="38"/>
    </row>
    <row r="329">
      <c r="A329" s="37" t="s">
        <v>33</v>
      </c>
      <c r="B329" s="10" t="s">
        <v>502</v>
      </c>
      <c r="C329" s="10">
        <v>2024.0</v>
      </c>
      <c r="D329" s="37" t="s">
        <v>4</v>
      </c>
      <c r="E329" s="37" t="s">
        <v>5</v>
      </c>
      <c r="F329" s="38">
        <v>31.6379134</v>
      </c>
      <c r="G329" s="10"/>
      <c r="H329" s="10"/>
      <c r="I329" s="10"/>
      <c r="J329" s="10"/>
      <c r="K329" s="10"/>
      <c r="L329" s="38"/>
      <c r="M329" s="38"/>
    </row>
    <row r="330">
      <c r="A330" s="37" t="s">
        <v>34</v>
      </c>
      <c r="B330" s="10" t="s">
        <v>503</v>
      </c>
      <c r="C330" s="10">
        <v>2024.0</v>
      </c>
      <c r="D330" s="37" t="s">
        <v>4</v>
      </c>
      <c r="E330" s="37" t="s">
        <v>5</v>
      </c>
      <c r="F330" s="38">
        <v>24.1283629</v>
      </c>
      <c r="G330" s="10"/>
      <c r="H330" s="10"/>
      <c r="I330" s="10"/>
      <c r="J330" s="10"/>
      <c r="K330" s="10"/>
      <c r="L330" s="38"/>
      <c r="M330" s="38"/>
    </row>
    <row r="331">
      <c r="A331" s="37" t="s">
        <v>35</v>
      </c>
      <c r="B331" s="10" t="s">
        <v>504</v>
      </c>
      <c r="C331" s="10">
        <v>2024.0</v>
      </c>
      <c r="D331" s="37" t="s">
        <v>4</v>
      </c>
      <c r="E331" s="37" t="s">
        <v>5</v>
      </c>
      <c r="F331" s="38">
        <v>19.3286515</v>
      </c>
      <c r="G331" s="10"/>
      <c r="H331" s="10"/>
      <c r="I331" s="10"/>
      <c r="J331" s="10"/>
      <c r="K331" s="10"/>
      <c r="L331" s="38"/>
      <c r="M331" s="38"/>
    </row>
    <row r="332">
      <c r="A332" s="36"/>
      <c r="D332" s="36"/>
      <c r="E332" s="36"/>
      <c r="G332" s="10"/>
      <c r="H332" s="10"/>
      <c r="I332" s="10"/>
      <c r="J332" s="10"/>
      <c r="K332" s="10"/>
      <c r="L332" s="38"/>
      <c r="M332" s="38"/>
    </row>
    <row r="333">
      <c r="A333" s="36"/>
      <c r="D333" s="36"/>
      <c r="E333" s="36"/>
      <c r="G333" s="10"/>
      <c r="H333" s="10"/>
      <c r="I333" s="10"/>
      <c r="J333" s="10"/>
      <c r="K333" s="10"/>
      <c r="L333" s="38"/>
      <c r="M333" s="38"/>
    </row>
    <row r="334">
      <c r="A334" s="36"/>
      <c r="D334" s="36"/>
      <c r="E334" s="36"/>
      <c r="G334" s="10"/>
      <c r="H334" s="10"/>
      <c r="I334" s="10"/>
      <c r="J334" s="10"/>
      <c r="K334" s="10"/>
      <c r="L334" s="38"/>
      <c r="M334" s="38"/>
    </row>
    <row r="335">
      <c r="A335" s="36"/>
      <c r="D335" s="36"/>
      <c r="E335" s="36"/>
      <c r="G335" s="10"/>
      <c r="H335" s="10"/>
      <c r="I335" s="10"/>
      <c r="J335" s="10"/>
      <c r="K335" s="10"/>
      <c r="L335" s="38"/>
      <c r="M335" s="38"/>
    </row>
    <row r="336">
      <c r="A336" s="36"/>
      <c r="D336" s="36"/>
      <c r="E336" s="36"/>
      <c r="G336" s="10"/>
      <c r="H336" s="10"/>
      <c r="I336" s="10"/>
      <c r="J336" s="10"/>
      <c r="K336" s="10"/>
      <c r="L336" s="38"/>
      <c r="M336" s="38"/>
    </row>
    <row r="337">
      <c r="A337" s="36"/>
      <c r="D337" s="36"/>
      <c r="E337" s="36"/>
      <c r="G337" s="10"/>
      <c r="H337" s="10"/>
      <c r="I337" s="10"/>
      <c r="J337" s="10"/>
      <c r="K337" s="10"/>
      <c r="L337" s="38"/>
      <c r="M337" s="38"/>
    </row>
    <row r="338">
      <c r="A338" s="36"/>
      <c r="D338" s="36"/>
      <c r="E338" s="36"/>
      <c r="G338" s="10"/>
      <c r="H338" s="10"/>
      <c r="I338" s="10"/>
      <c r="J338" s="10"/>
      <c r="K338" s="10"/>
      <c r="L338" s="38"/>
      <c r="M338" s="38"/>
    </row>
    <row r="339">
      <c r="A339" s="36"/>
      <c r="D339" s="36"/>
      <c r="E339" s="36"/>
      <c r="G339" s="10"/>
      <c r="H339" s="10"/>
      <c r="I339" s="10"/>
      <c r="J339" s="10"/>
      <c r="K339" s="10"/>
      <c r="L339" s="38"/>
      <c r="M339" s="38"/>
    </row>
    <row r="340">
      <c r="A340" s="36"/>
      <c r="D340" s="36"/>
      <c r="E340" s="36"/>
      <c r="G340" s="10"/>
      <c r="H340" s="10"/>
      <c r="I340" s="10"/>
      <c r="J340" s="10"/>
      <c r="K340" s="10"/>
      <c r="L340" s="38"/>
      <c r="M340" s="38"/>
    </row>
    <row r="341">
      <c r="A341" s="36"/>
      <c r="D341" s="36"/>
      <c r="E341" s="36"/>
      <c r="G341" s="10"/>
      <c r="H341" s="10"/>
      <c r="I341" s="10"/>
      <c r="J341" s="10"/>
      <c r="K341" s="10"/>
      <c r="L341" s="38"/>
      <c r="M341" s="38"/>
    </row>
    <row r="342">
      <c r="A342" s="36"/>
      <c r="D342" s="36"/>
      <c r="E342" s="36"/>
      <c r="G342" s="10"/>
      <c r="H342" s="10"/>
      <c r="I342" s="10"/>
      <c r="J342" s="10"/>
      <c r="K342" s="10"/>
      <c r="L342" s="38"/>
      <c r="M342" s="38"/>
    </row>
    <row r="343">
      <c r="A343" s="36"/>
      <c r="D343" s="36"/>
      <c r="E343" s="36"/>
      <c r="G343" s="10"/>
      <c r="H343" s="10"/>
      <c r="I343" s="10"/>
      <c r="J343" s="10"/>
      <c r="K343" s="10"/>
      <c r="L343" s="38"/>
      <c r="M343" s="38"/>
    </row>
    <row r="344">
      <c r="A344" s="36"/>
      <c r="D344" s="36"/>
      <c r="E344" s="36"/>
      <c r="G344" s="10"/>
      <c r="H344" s="10"/>
      <c r="I344" s="10"/>
      <c r="J344" s="10"/>
      <c r="K344" s="10"/>
      <c r="L344" s="38"/>
      <c r="M344" s="38"/>
    </row>
    <row r="345">
      <c r="A345" s="36"/>
      <c r="D345" s="36"/>
      <c r="E345" s="36"/>
      <c r="G345" s="10"/>
      <c r="H345" s="10"/>
      <c r="I345" s="10"/>
      <c r="J345" s="10"/>
      <c r="K345" s="10"/>
      <c r="L345" s="38"/>
      <c r="M345" s="38"/>
    </row>
    <row r="346">
      <c r="A346" s="36"/>
      <c r="D346" s="36"/>
      <c r="E346" s="36"/>
      <c r="G346" s="10"/>
      <c r="H346" s="10"/>
      <c r="I346" s="10"/>
      <c r="J346" s="10"/>
      <c r="K346" s="10"/>
      <c r="L346" s="38"/>
      <c r="M346" s="38"/>
    </row>
    <row r="347">
      <c r="A347" s="36"/>
      <c r="D347" s="36"/>
      <c r="E347" s="36"/>
      <c r="G347" s="10"/>
      <c r="H347" s="10"/>
      <c r="I347" s="10"/>
      <c r="J347" s="10"/>
      <c r="K347" s="10"/>
      <c r="L347" s="38"/>
      <c r="M347" s="38"/>
    </row>
    <row r="348">
      <c r="A348" s="36"/>
      <c r="D348" s="36"/>
      <c r="E348" s="36"/>
      <c r="G348" s="10"/>
      <c r="H348" s="10"/>
      <c r="I348" s="10"/>
      <c r="J348" s="10"/>
      <c r="K348" s="10"/>
      <c r="L348" s="38"/>
      <c r="M348" s="38"/>
    </row>
    <row r="349">
      <c r="A349" s="36"/>
      <c r="D349" s="36"/>
      <c r="E349" s="36"/>
      <c r="G349" s="10"/>
      <c r="H349" s="10"/>
      <c r="I349" s="10"/>
      <c r="J349" s="10"/>
      <c r="K349" s="10"/>
      <c r="L349" s="38"/>
      <c r="M349" s="38"/>
    </row>
    <row r="350">
      <c r="A350" s="36"/>
      <c r="D350" s="36"/>
      <c r="E350" s="36"/>
      <c r="G350" s="10"/>
      <c r="H350" s="10"/>
      <c r="I350" s="10"/>
      <c r="J350" s="10"/>
      <c r="K350" s="10"/>
      <c r="L350" s="38"/>
      <c r="M350" s="38"/>
    </row>
    <row r="351">
      <c r="A351" s="36"/>
      <c r="D351" s="36"/>
      <c r="E351" s="36"/>
      <c r="G351" s="10"/>
      <c r="H351" s="10"/>
      <c r="I351" s="10"/>
      <c r="J351" s="10"/>
      <c r="K351" s="10"/>
      <c r="L351" s="38"/>
      <c r="M351" s="38"/>
    </row>
    <row r="352">
      <c r="A352" s="36"/>
      <c r="D352" s="36"/>
      <c r="E352" s="36"/>
      <c r="G352" s="10"/>
      <c r="H352" s="10"/>
      <c r="I352" s="10"/>
      <c r="J352" s="10"/>
      <c r="K352" s="10"/>
      <c r="L352" s="38"/>
      <c r="M352" s="38"/>
    </row>
    <row r="353">
      <c r="A353" s="36"/>
      <c r="D353" s="36"/>
      <c r="E353" s="36"/>
      <c r="G353" s="10"/>
      <c r="H353" s="10"/>
      <c r="I353" s="10"/>
      <c r="J353" s="10"/>
      <c r="K353" s="10"/>
      <c r="L353" s="38"/>
      <c r="M353" s="38"/>
    </row>
    <row r="354">
      <c r="A354" s="36"/>
      <c r="D354" s="36"/>
      <c r="E354" s="36"/>
      <c r="G354" s="10"/>
      <c r="H354" s="10"/>
      <c r="I354" s="10"/>
      <c r="J354" s="10"/>
      <c r="K354" s="10"/>
      <c r="L354" s="38"/>
      <c r="M354" s="38"/>
    </row>
    <row r="355">
      <c r="A355" s="36"/>
      <c r="D355" s="36"/>
      <c r="E355" s="36"/>
      <c r="G355" s="10"/>
      <c r="H355" s="10"/>
      <c r="I355" s="10"/>
      <c r="J355" s="10"/>
      <c r="K355" s="10"/>
      <c r="L355" s="38"/>
      <c r="M355" s="38"/>
    </row>
    <row r="356">
      <c r="A356" s="36"/>
      <c r="D356" s="36"/>
      <c r="E356" s="36"/>
      <c r="G356" s="10"/>
      <c r="H356" s="10"/>
      <c r="I356" s="10"/>
      <c r="J356" s="10"/>
      <c r="K356" s="10"/>
      <c r="L356" s="38"/>
      <c r="M356" s="38"/>
    </row>
    <row r="357">
      <c r="A357" s="36"/>
      <c r="D357" s="36"/>
      <c r="E357" s="36"/>
      <c r="G357" s="10"/>
      <c r="H357" s="10"/>
      <c r="I357" s="10"/>
      <c r="J357" s="10"/>
      <c r="K357" s="10"/>
      <c r="L357" s="38"/>
      <c r="M357" s="38"/>
    </row>
    <row r="358">
      <c r="A358" s="36"/>
      <c r="D358" s="36"/>
      <c r="E358" s="36"/>
      <c r="G358" s="10"/>
      <c r="H358" s="10"/>
      <c r="I358" s="10"/>
      <c r="J358" s="10"/>
      <c r="K358" s="10"/>
      <c r="L358" s="38"/>
      <c r="M358" s="38"/>
    </row>
    <row r="359">
      <c r="A359" s="36"/>
      <c r="D359" s="36"/>
      <c r="E359" s="36"/>
      <c r="G359" s="10"/>
      <c r="H359" s="10"/>
      <c r="I359" s="10"/>
      <c r="J359" s="10"/>
      <c r="K359" s="10"/>
      <c r="L359" s="38"/>
      <c r="M359" s="38"/>
    </row>
    <row r="360">
      <c r="A360" s="36"/>
      <c r="D360" s="36"/>
      <c r="E360" s="36"/>
      <c r="G360" s="10"/>
      <c r="H360" s="10"/>
      <c r="I360" s="10"/>
      <c r="J360" s="10"/>
      <c r="K360" s="10"/>
      <c r="L360" s="38"/>
      <c r="M360" s="38"/>
    </row>
    <row r="361">
      <c r="A361" s="36"/>
      <c r="D361" s="36"/>
      <c r="E361" s="36"/>
      <c r="G361" s="10"/>
      <c r="H361" s="10"/>
      <c r="I361" s="10"/>
      <c r="J361" s="10"/>
      <c r="K361" s="10"/>
      <c r="L361" s="38"/>
      <c r="M361" s="38"/>
    </row>
    <row r="362">
      <c r="A362" s="36"/>
      <c r="D362" s="36"/>
      <c r="E362" s="36"/>
      <c r="G362" s="10"/>
      <c r="H362" s="10"/>
      <c r="I362" s="10"/>
      <c r="J362" s="10"/>
      <c r="K362" s="10"/>
      <c r="L362" s="38"/>
      <c r="M362" s="38"/>
    </row>
    <row r="363">
      <c r="A363" s="36"/>
      <c r="D363" s="36"/>
      <c r="E363" s="36"/>
      <c r="G363" s="10"/>
      <c r="H363" s="10"/>
      <c r="I363" s="10"/>
      <c r="J363" s="10"/>
      <c r="K363" s="10"/>
      <c r="L363" s="38"/>
      <c r="M363" s="38"/>
    </row>
    <row r="364">
      <c r="A364" s="36"/>
      <c r="D364" s="36"/>
      <c r="E364" s="36"/>
      <c r="G364" s="10"/>
      <c r="H364" s="10"/>
      <c r="I364" s="10"/>
      <c r="J364" s="10"/>
      <c r="K364" s="10"/>
      <c r="L364" s="38"/>
      <c r="M364" s="38"/>
    </row>
    <row r="365">
      <c r="A365" s="36"/>
      <c r="D365" s="36"/>
      <c r="E365" s="36"/>
      <c r="G365" s="10"/>
      <c r="H365" s="10"/>
      <c r="I365" s="10"/>
      <c r="J365" s="10"/>
      <c r="K365" s="10"/>
      <c r="L365" s="38"/>
      <c r="M365" s="38"/>
    </row>
    <row r="366">
      <c r="A366" s="36"/>
      <c r="D366" s="36"/>
      <c r="E366" s="36"/>
      <c r="G366" s="10"/>
      <c r="H366" s="10"/>
      <c r="I366" s="10"/>
      <c r="J366" s="10"/>
      <c r="K366" s="10"/>
      <c r="L366" s="38"/>
      <c r="M366" s="38"/>
    </row>
    <row r="367">
      <c r="A367" s="36"/>
      <c r="D367" s="36"/>
      <c r="E367" s="36"/>
      <c r="G367" s="10"/>
      <c r="H367" s="10"/>
      <c r="I367" s="10"/>
      <c r="J367" s="10"/>
      <c r="K367" s="10"/>
      <c r="L367" s="38"/>
      <c r="M367" s="38"/>
    </row>
    <row r="368">
      <c r="A368" s="36"/>
      <c r="D368" s="36"/>
      <c r="E368" s="36"/>
      <c r="G368" s="10"/>
      <c r="H368" s="10"/>
      <c r="I368" s="10"/>
      <c r="J368" s="10"/>
      <c r="K368" s="10"/>
      <c r="L368" s="38"/>
      <c r="M368" s="38"/>
    </row>
    <row r="369">
      <c r="A369" s="36"/>
      <c r="D369" s="36"/>
      <c r="E369" s="36"/>
      <c r="G369" s="10"/>
      <c r="H369" s="10"/>
      <c r="I369" s="10"/>
      <c r="J369" s="10"/>
      <c r="K369" s="10"/>
      <c r="L369" s="38"/>
      <c r="M369" s="38"/>
    </row>
    <row r="370">
      <c r="A370" s="36"/>
      <c r="D370" s="36"/>
      <c r="E370" s="36"/>
      <c r="G370" s="10"/>
      <c r="H370" s="10"/>
      <c r="I370" s="10"/>
      <c r="J370" s="10"/>
      <c r="K370" s="10"/>
      <c r="L370" s="38"/>
      <c r="M370" s="38"/>
    </row>
    <row r="371">
      <c r="A371" s="36"/>
      <c r="D371" s="36"/>
      <c r="E371" s="36"/>
      <c r="G371" s="10"/>
      <c r="H371" s="10"/>
      <c r="I371" s="10"/>
      <c r="J371" s="10"/>
      <c r="K371" s="10"/>
      <c r="L371" s="38"/>
      <c r="M371" s="38"/>
    </row>
    <row r="372">
      <c r="A372" s="36"/>
      <c r="D372" s="36"/>
      <c r="E372" s="36"/>
      <c r="G372" s="10"/>
      <c r="H372" s="10"/>
      <c r="I372" s="10"/>
      <c r="J372" s="10"/>
      <c r="K372" s="10"/>
      <c r="L372" s="38"/>
      <c r="M372" s="38"/>
    </row>
    <row r="373">
      <c r="A373" s="36"/>
      <c r="D373" s="36"/>
      <c r="E373" s="36"/>
      <c r="G373" s="10"/>
      <c r="H373" s="10"/>
      <c r="I373" s="10"/>
      <c r="J373" s="10"/>
      <c r="K373" s="10"/>
      <c r="L373" s="38"/>
      <c r="M373" s="38"/>
    </row>
    <row r="374">
      <c r="A374" s="36"/>
      <c r="D374" s="36"/>
      <c r="E374" s="36"/>
      <c r="G374" s="10"/>
      <c r="H374" s="10"/>
      <c r="I374" s="10"/>
      <c r="J374" s="10"/>
      <c r="K374" s="10"/>
      <c r="L374" s="38"/>
      <c r="M374" s="38"/>
    </row>
    <row r="375">
      <c r="A375" s="36"/>
      <c r="D375" s="36"/>
      <c r="E375" s="36"/>
      <c r="G375" s="10"/>
      <c r="H375" s="10"/>
      <c r="I375" s="10"/>
      <c r="J375" s="10"/>
      <c r="K375" s="10"/>
      <c r="L375" s="38"/>
      <c r="M375" s="38"/>
    </row>
    <row r="376">
      <c r="A376" s="36"/>
      <c r="D376" s="36"/>
      <c r="E376" s="36"/>
      <c r="G376" s="10"/>
      <c r="H376" s="10"/>
      <c r="I376" s="10"/>
      <c r="J376" s="10"/>
      <c r="K376" s="10"/>
      <c r="L376" s="38"/>
      <c r="M376" s="38"/>
    </row>
    <row r="377">
      <c r="A377" s="36"/>
      <c r="D377" s="36"/>
      <c r="E377" s="36"/>
      <c r="G377" s="10"/>
      <c r="H377" s="10"/>
      <c r="I377" s="10"/>
      <c r="J377" s="10"/>
      <c r="K377" s="10"/>
      <c r="L377" s="38"/>
      <c r="M377" s="38"/>
    </row>
    <row r="378">
      <c r="A378" s="36"/>
      <c r="D378" s="36"/>
      <c r="E378" s="36"/>
      <c r="G378" s="10"/>
      <c r="H378" s="10"/>
      <c r="I378" s="10"/>
      <c r="J378" s="10"/>
      <c r="K378" s="10"/>
      <c r="L378" s="38"/>
      <c r="M378" s="38"/>
    </row>
    <row r="379">
      <c r="A379" s="36"/>
      <c r="D379" s="36"/>
      <c r="E379" s="36"/>
      <c r="G379" s="10"/>
      <c r="H379" s="10"/>
      <c r="I379" s="10"/>
      <c r="J379" s="10"/>
      <c r="K379" s="10"/>
      <c r="L379" s="38"/>
      <c r="M379" s="38"/>
    </row>
    <row r="380">
      <c r="A380" s="36"/>
      <c r="D380" s="36"/>
      <c r="E380" s="36"/>
      <c r="G380" s="10"/>
      <c r="H380" s="10"/>
      <c r="I380" s="10"/>
      <c r="J380" s="10"/>
      <c r="K380" s="10"/>
      <c r="L380" s="38"/>
      <c r="M380" s="38"/>
    </row>
    <row r="381">
      <c r="A381" s="36"/>
      <c r="D381" s="36"/>
      <c r="E381" s="36"/>
      <c r="G381" s="10"/>
      <c r="H381" s="10"/>
      <c r="I381" s="10"/>
      <c r="J381" s="10"/>
      <c r="K381" s="10"/>
      <c r="L381" s="38"/>
      <c r="M381" s="38"/>
    </row>
    <row r="382">
      <c r="A382" s="36"/>
      <c r="D382" s="36"/>
      <c r="E382" s="36"/>
      <c r="G382" s="10"/>
      <c r="H382" s="10"/>
      <c r="I382" s="10"/>
      <c r="J382" s="10"/>
      <c r="K382" s="10"/>
      <c r="L382" s="38"/>
      <c r="M382" s="38"/>
    </row>
    <row r="383">
      <c r="A383" s="36"/>
      <c r="D383" s="36"/>
      <c r="E383" s="36"/>
      <c r="G383" s="10"/>
      <c r="H383" s="10"/>
      <c r="I383" s="10"/>
      <c r="J383" s="10"/>
      <c r="K383" s="10"/>
      <c r="L383" s="38"/>
      <c r="M383" s="38"/>
    </row>
    <row r="384">
      <c r="A384" s="36"/>
      <c r="D384" s="36"/>
      <c r="E384" s="36"/>
      <c r="G384" s="10"/>
      <c r="H384" s="10"/>
      <c r="I384" s="10"/>
      <c r="J384" s="10"/>
      <c r="K384" s="10"/>
      <c r="L384" s="38"/>
      <c r="M384" s="38"/>
    </row>
    <row r="385">
      <c r="A385" s="36"/>
      <c r="D385" s="36"/>
      <c r="E385" s="36"/>
      <c r="G385" s="10"/>
      <c r="H385" s="10"/>
      <c r="I385" s="10"/>
      <c r="J385" s="10"/>
      <c r="K385" s="10"/>
      <c r="L385" s="38"/>
      <c r="M385" s="38"/>
    </row>
    <row r="386">
      <c r="A386" s="36"/>
      <c r="D386" s="36"/>
      <c r="E386" s="36"/>
      <c r="G386" s="10"/>
      <c r="H386" s="10"/>
      <c r="I386" s="10"/>
      <c r="J386" s="10"/>
      <c r="K386" s="10"/>
      <c r="L386" s="38"/>
      <c r="M386" s="38"/>
    </row>
    <row r="387">
      <c r="A387" s="36"/>
      <c r="D387" s="36"/>
      <c r="E387" s="36"/>
      <c r="G387" s="10"/>
      <c r="H387" s="10"/>
      <c r="I387" s="10"/>
      <c r="J387" s="10"/>
      <c r="K387" s="10"/>
      <c r="L387" s="38"/>
      <c r="M387" s="38"/>
    </row>
    <row r="388">
      <c r="A388" s="36"/>
      <c r="D388" s="36"/>
      <c r="E388" s="36"/>
      <c r="G388" s="10"/>
      <c r="H388" s="10"/>
      <c r="I388" s="10"/>
      <c r="J388" s="10"/>
      <c r="K388" s="10"/>
      <c r="L388" s="38"/>
      <c r="M388" s="38"/>
    </row>
    <row r="389">
      <c r="A389" s="36"/>
      <c r="D389" s="36"/>
      <c r="E389" s="36"/>
      <c r="G389" s="10"/>
      <c r="H389" s="10"/>
      <c r="I389" s="10"/>
      <c r="J389" s="10"/>
      <c r="K389" s="10"/>
      <c r="L389" s="38"/>
      <c r="M389" s="38"/>
    </row>
    <row r="390">
      <c r="A390" s="36"/>
      <c r="D390" s="36"/>
      <c r="E390" s="36"/>
      <c r="G390" s="10"/>
      <c r="H390" s="10"/>
      <c r="I390" s="10"/>
      <c r="J390" s="10"/>
      <c r="K390" s="10"/>
      <c r="L390" s="38"/>
      <c r="M390" s="38"/>
    </row>
    <row r="391">
      <c r="A391" s="36"/>
      <c r="D391" s="36"/>
      <c r="E391" s="36"/>
      <c r="G391" s="10"/>
      <c r="H391" s="10"/>
      <c r="I391" s="10"/>
      <c r="J391" s="10"/>
      <c r="K391" s="10"/>
      <c r="L391" s="38"/>
      <c r="M391" s="38"/>
    </row>
    <row r="392">
      <c r="A392" s="36"/>
      <c r="D392" s="36"/>
      <c r="E392" s="36"/>
      <c r="G392" s="10"/>
      <c r="H392" s="10"/>
      <c r="I392" s="10"/>
      <c r="J392" s="10"/>
      <c r="K392" s="10"/>
      <c r="L392" s="38"/>
      <c r="M392" s="38"/>
    </row>
    <row r="393">
      <c r="A393" s="36"/>
      <c r="D393" s="36"/>
      <c r="E393" s="36"/>
      <c r="G393" s="10"/>
      <c r="H393" s="10"/>
      <c r="I393" s="10"/>
      <c r="J393" s="10"/>
      <c r="K393" s="10"/>
      <c r="L393" s="38"/>
      <c r="M393" s="38"/>
    </row>
    <row r="394">
      <c r="A394" s="36"/>
      <c r="D394" s="36"/>
      <c r="E394" s="36"/>
      <c r="G394" s="10"/>
      <c r="H394" s="10"/>
      <c r="I394" s="10"/>
      <c r="J394" s="10"/>
      <c r="K394" s="10"/>
      <c r="L394" s="38"/>
      <c r="M394" s="38"/>
    </row>
    <row r="395">
      <c r="A395" s="36"/>
      <c r="D395" s="36"/>
      <c r="E395" s="36"/>
      <c r="G395" s="10"/>
      <c r="H395" s="10"/>
      <c r="I395" s="10"/>
      <c r="J395" s="10"/>
      <c r="K395" s="10"/>
      <c r="L395" s="38"/>
      <c r="M395" s="38"/>
    </row>
    <row r="396">
      <c r="A396" s="36"/>
      <c r="D396" s="36"/>
      <c r="E396" s="36"/>
      <c r="G396" s="10"/>
      <c r="H396" s="10"/>
      <c r="I396" s="10"/>
      <c r="J396" s="10"/>
      <c r="K396" s="10"/>
      <c r="L396" s="38"/>
      <c r="M396" s="38"/>
    </row>
    <row r="397">
      <c r="A397" s="36"/>
      <c r="D397" s="36"/>
      <c r="E397" s="36"/>
      <c r="G397" s="10"/>
      <c r="H397" s="10"/>
      <c r="I397" s="10"/>
      <c r="J397" s="10"/>
      <c r="K397" s="10"/>
      <c r="L397" s="38"/>
      <c r="M397" s="38"/>
    </row>
    <row r="398">
      <c r="A398" s="36"/>
      <c r="D398" s="36"/>
      <c r="E398" s="36"/>
      <c r="G398" s="10"/>
      <c r="H398" s="10"/>
      <c r="I398" s="10"/>
      <c r="J398" s="10"/>
      <c r="K398" s="10"/>
      <c r="L398" s="38"/>
      <c r="M398" s="38"/>
    </row>
    <row r="399">
      <c r="A399" s="36"/>
      <c r="D399" s="36"/>
      <c r="E399" s="36"/>
      <c r="G399" s="10"/>
      <c r="H399" s="10"/>
      <c r="I399" s="10"/>
      <c r="J399" s="10"/>
      <c r="K399" s="10"/>
      <c r="L399" s="38"/>
      <c r="M399" s="38"/>
    </row>
    <row r="400">
      <c r="A400" s="36"/>
      <c r="D400" s="36"/>
      <c r="E400" s="36"/>
      <c r="G400" s="10"/>
      <c r="H400" s="10"/>
      <c r="I400" s="10"/>
      <c r="J400" s="10"/>
      <c r="K400" s="10"/>
      <c r="L400" s="38"/>
      <c r="M400" s="38"/>
    </row>
    <row r="401">
      <c r="A401" s="36"/>
      <c r="D401" s="36"/>
      <c r="E401" s="36"/>
      <c r="G401" s="10"/>
      <c r="H401" s="10"/>
      <c r="I401" s="10"/>
      <c r="J401" s="10"/>
      <c r="K401" s="10"/>
      <c r="L401" s="38"/>
      <c r="M401" s="38"/>
    </row>
    <row r="402">
      <c r="A402" s="36"/>
      <c r="D402" s="36"/>
      <c r="E402" s="36"/>
      <c r="G402" s="10"/>
      <c r="H402" s="10"/>
      <c r="I402" s="10"/>
      <c r="J402" s="10"/>
      <c r="K402" s="10"/>
      <c r="L402" s="38"/>
      <c r="M402" s="38"/>
    </row>
    <row r="403">
      <c r="A403" s="36"/>
      <c r="D403" s="36"/>
      <c r="E403" s="36"/>
      <c r="G403" s="10"/>
      <c r="H403" s="10"/>
      <c r="I403" s="10"/>
      <c r="J403" s="10"/>
      <c r="K403" s="10"/>
      <c r="L403" s="38"/>
      <c r="M403" s="38"/>
    </row>
    <row r="404">
      <c r="A404" s="36"/>
      <c r="D404" s="36"/>
      <c r="E404" s="36"/>
      <c r="G404" s="10"/>
      <c r="H404" s="10"/>
      <c r="I404" s="10"/>
      <c r="J404" s="10"/>
      <c r="K404" s="10"/>
      <c r="L404" s="38"/>
      <c r="M404" s="38"/>
    </row>
    <row r="405">
      <c r="A405" s="36"/>
      <c r="D405" s="36"/>
      <c r="E405" s="36"/>
      <c r="G405" s="10"/>
      <c r="H405" s="10"/>
      <c r="I405" s="10"/>
      <c r="J405" s="10"/>
      <c r="K405" s="10"/>
      <c r="L405" s="38"/>
      <c r="M405" s="38"/>
    </row>
    <row r="406">
      <c r="A406" s="36"/>
      <c r="D406" s="36"/>
      <c r="E406" s="36"/>
      <c r="G406" s="10"/>
      <c r="H406" s="10"/>
      <c r="I406" s="10"/>
      <c r="J406" s="10"/>
      <c r="K406" s="10"/>
      <c r="L406" s="38"/>
      <c r="M406" s="38"/>
    </row>
    <row r="407">
      <c r="A407" s="36"/>
      <c r="D407" s="36"/>
      <c r="E407" s="36"/>
      <c r="G407" s="10"/>
      <c r="H407" s="10"/>
      <c r="I407" s="10"/>
      <c r="J407" s="10"/>
      <c r="K407" s="10"/>
      <c r="L407" s="38"/>
      <c r="M407" s="38"/>
    </row>
    <row r="408">
      <c r="A408" s="36"/>
      <c r="D408" s="36"/>
      <c r="E408" s="36"/>
      <c r="G408" s="10"/>
      <c r="H408" s="10"/>
      <c r="I408" s="10"/>
      <c r="J408" s="10"/>
      <c r="K408" s="10"/>
      <c r="L408" s="38"/>
      <c r="M408" s="38"/>
    </row>
    <row r="409">
      <c r="A409" s="36"/>
      <c r="D409" s="36"/>
      <c r="E409" s="36"/>
      <c r="G409" s="10"/>
      <c r="H409" s="10"/>
      <c r="I409" s="10"/>
      <c r="J409" s="10"/>
      <c r="K409" s="10"/>
      <c r="L409" s="38"/>
      <c r="M409" s="38"/>
    </row>
    <row r="410">
      <c r="A410" s="36"/>
      <c r="D410" s="36"/>
      <c r="E410" s="36"/>
      <c r="G410" s="10"/>
      <c r="H410" s="10"/>
      <c r="I410" s="10"/>
      <c r="J410" s="10"/>
      <c r="K410" s="10"/>
      <c r="L410" s="38"/>
      <c r="M410" s="38"/>
    </row>
    <row r="411">
      <c r="A411" s="36"/>
      <c r="D411" s="36"/>
      <c r="E411" s="36"/>
      <c r="G411" s="10"/>
      <c r="H411" s="10"/>
      <c r="I411" s="10"/>
      <c r="J411" s="10"/>
      <c r="K411" s="10"/>
      <c r="L411" s="38"/>
      <c r="M411" s="38"/>
    </row>
    <row r="412">
      <c r="A412" s="36"/>
      <c r="D412" s="36"/>
      <c r="E412" s="36"/>
      <c r="G412" s="10"/>
      <c r="H412" s="10"/>
      <c r="I412" s="10"/>
      <c r="J412" s="10"/>
      <c r="K412" s="10"/>
      <c r="L412" s="38"/>
      <c r="M412" s="38"/>
    </row>
    <row r="413">
      <c r="A413" s="36"/>
      <c r="D413" s="36"/>
      <c r="E413" s="36"/>
      <c r="G413" s="10"/>
      <c r="H413" s="10"/>
      <c r="I413" s="10"/>
      <c r="J413" s="10"/>
      <c r="K413" s="10"/>
      <c r="L413" s="38"/>
      <c r="M413" s="38"/>
    </row>
    <row r="414">
      <c r="A414" s="36"/>
      <c r="D414" s="36"/>
      <c r="E414" s="36"/>
      <c r="G414" s="10"/>
      <c r="H414" s="10"/>
      <c r="I414" s="10"/>
      <c r="J414" s="10"/>
      <c r="K414" s="10"/>
      <c r="L414" s="38"/>
      <c r="M414" s="38"/>
    </row>
    <row r="415">
      <c r="A415" s="36"/>
      <c r="D415" s="36"/>
      <c r="E415" s="36"/>
      <c r="G415" s="10"/>
      <c r="H415" s="10"/>
      <c r="I415" s="10"/>
      <c r="J415" s="10"/>
      <c r="K415" s="10"/>
      <c r="L415" s="38"/>
      <c r="M415" s="38"/>
    </row>
    <row r="416">
      <c r="A416" s="36"/>
      <c r="D416" s="36"/>
      <c r="E416" s="36"/>
      <c r="G416" s="10"/>
      <c r="H416" s="10"/>
      <c r="I416" s="10"/>
      <c r="J416" s="10"/>
      <c r="K416" s="10"/>
      <c r="L416" s="38"/>
      <c r="M416" s="38"/>
    </row>
    <row r="417">
      <c r="A417" s="36"/>
      <c r="D417" s="36"/>
      <c r="E417" s="36"/>
      <c r="G417" s="10"/>
      <c r="H417" s="10"/>
      <c r="I417" s="10"/>
      <c r="J417" s="10"/>
      <c r="K417" s="10"/>
      <c r="L417" s="38"/>
      <c r="M417" s="38"/>
    </row>
    <row r="418">
      <c r="A418" s="36"/>
      <c r="D418" s="36"/>
      <c r="E418" s="36"/>
      <c r="G418" s="10"/>
      <c r="H418" s="10"/>
      <c r="I418" s="10"/>
      <c r="J418" s="10"/>
      <c r="K418" s="10"/>
      <c r="L418" s="38"/>
      <c r="M418" s="38"/>
    </row>
    <row r="419">
      <c r="A419" s="36"/>
      <c r="D419" s="36"/>
      <c r="E419" s="36"/>
      <c r="G419" s="10"/>
      <c r="H419" s="10"/>
      <c r="I419" s="10"/>
      <c r="J419" s="10"/>
      <c r="K419" s="10"/>
      <c r="L419" s="38"/>
      <c r="M419" s="38"/>
    </row>
    <row r="420">
      <c r="A420" s="36"/>
      <c r="D420" s="36"/>
      <c r="E420" s="36"/>
      <c r="G420" s="10"/>
      <c r="H420" s="10"/>
      <c r="I420" s="10"/>
      <c r="J420" s="10"/>
      <c r="K420" s="10"/>
      <c r="L420" s="38"/>
      <c r="M420" s="38"/>
    </row>
    <row r="421">
      <c r="A421" s="36"/>
      <c r="D421" s="36"/>
      <c r="E421" s="36"/>
      <c r="G421" s="10"/>
      <c r="H421" s="10"/>
      <c r="I421" s="10"/>
      <c r="J421" s="10"/>
      <c r="K421" s="10"/>
      <c r="L421" s="38"/>
      <c r="M421" s="38"/>
    </row>
    <row r="422">
      <c r="A422" s="36"/>
      <c r="D422" s="36"/>
      <c r="E422" s="36"/>
      <c r="G422" s="10"/>
      <c r="H422" s="10"/>
      <c r="I422" s="10"/>
      <c r="J422" s="10"/>
      <c r="K422" s="10"/>
      <c r="L422" s="38"/>
      <c r="M422" s="38"/>
    </row>
    <row r="423">
      <c r="A423" s="36"/>
      <c r="D423" s="36"/>
      <c r="E423" s="36"/>
      <c r="G423" s="10"/>
      <c r="H423" s="10"/>
      <c r="I423" s="10"/>
      <c r="J423" s="10"/>
      <c r="K423" s="10"/>
      <c r="L423" s="38"/>
      <c r="M423" s="38"/>
    </row>
    <row r="424">
      <c r="A424" s="36"/>
      <c r="D424" s="36"/>
      <c r="E424" s="36"/>
      <c r="G424" s="10"/>
      <c r="H424" s="10"/>
      <c r="I424" s="10"/>
      <c r="J424" s="10"/>
      <c r="K424" s="10"/>
      <c r="L424" s="38"/>
      <c r="M424" s="38"/>
    </row>
    <row r="425">
      <c r="A425" s="36"/>
      <c r="D425" s="36"/>
      <c r="E425" s="36"/>
      <c r="G425" s="10"/>
      <c r="H425" s="10"/>
      <c r="I425" s="10"/>
      <c r="J425" s="10"/>
      <c r="K425" s="10"/>
      <c r="L425" s="38"/>
      <c r="M425" s="38"/>
    </row>
    <row r="426">
      <c r="A426" s="36"/>
      <c r="D426" s="36"/>
      <c r="E426" s="36"/>
      <c r="G426" s="10"/>
      <c r="H426" s="10"/>
      <c r="I426" s="10"/>
      <c r="J426" s="10"/>
      <c r="K426" s="10"/>
      <c r="L426" s="38"/>
      <c r="M426" s="38"/>
    </row>
    <row r="427">
      <c r="A427" s="36"/>
      <c r="D427" s="36"/>
      <c r="E427" s="36"/>
      <c r="G427" s="10"/>
      <c r="H427" s="10"/>
      <c r="I427" s="10"/>
      <c r="J427" s="10"/>
      <c r="K427" s="10"/>
      <c r="L427" s="38"/>
      <c r="M427" s="38"/>
    </row>
    <row r="428">
      <c r="A428" s="36"/>
      <c r="D428" s="36"/>
      <c r="E428" s="36"/>
      <c r="G428" s="10"/>
      <c r="H428" s="10"/>
      <c r="I428" s="10"/>
      <c r="J428" s="10"/>
      <c r="K428" s="10"/>
      <c r="L428" s="38"/>
      <c r="M428" s="38"/>
    </row>
    <row r="429">
      <c r="A429" s="36"/>
      <c r="D429" s="36"/>
      <c r="E429" s="36"/>
      <c r="G429" s="10"/>
      <c r="H429" s="10"/>
      <c r="I429" s="10"/>
      <c r="J429" s="10"/>
      <c r="K429" s="10"/>
      <c r="L429" s="38"/>
      <c r="M429" s="38"/>
    </row>
    <row r="430">
      <c r="A430" s="36"/>
      <c r="D430" s="36"/>
      <c r="E430" s="36"/>
      <c r="G430" s="10"/>
      <c r="H430" s="10"/>
      <c r="I430" s="10"/>
      <c r="J430" s="10"/>
      <c r="K430" s="10"/>
      <c r="L430" s="38"/>
      <c r="M430" s="38"/>
    </row>
    <row r="431">
      <c r="A431" s="36"/>
      <c r="D431" s="36"/>
      <c r="E431" s="36"/>
      <c r="G431" s="10"/>
      <c r="H431" s="10"/>
      <c r="I431" s="10"/>
      <c r="J431" s="10"/>
      <c r="K431" s="10"/>
      <c r="L431" s="38"/>
      <c r="M431" s="38"/>
    </row>
    <row r="432">
      <c r="A432" s="36"/>
      <c r="D432" s="36"/>
      <c r="E432" s="36"/>
      <c r="G432" s="10"/>
      <c r="H432" s="10"/>
      <c r="I432" s="10"/>
      <c r="J432" s="10"/>
      <c r="K432" s="10"/>
      <c r="L432" s="38"/>
      <c r="M432" s="38"/>
    </row>
    <row r="433">
      <c r="A433" s="36"/>
      <c r="D433" s="36"/>
      <c r="E433" s="36"/>
      <c r="G433" s="10"/>
      <c r="H433" s="10"/>
      <c r="I433" s="10"/>
      <c r="J433" s="10"/>
      <c r="K433" s="10"/>
      <c r="L433" s="38"/>
      <c r="M433" s="38"/>
    </row>
    <row r="434">
      <c r="A434" s="36"/>
      <c r="D434" s="36"/>
      <c r="E434" s="36"/>
      <c r="G434" s="10"/>
      <c r="H434" s="10"/>
      <c r="I434" s="10"/>
      <c r="J434" s="10"/>
      <c r="K434" s="10"/>
      <c r="L434" s="38"/>
      <c r="M434" s="38"/>
    </row>
    <row r="435">
      <c r="A435" s="36"/>
      <c r="D435" s="36"/>
      <c r="E435" s="36"/>
      <c r="G435" s="10"/>
      <c r="H435" s="10"/>
      <c r="I435" s="10"/>
      <c r="J435" s="10"/>
      <c r="K435" s="10"/>
      <c r="L435" s="38"/>
      <c r="M435" s="38"/>
    </row>
    <row r="436">
      <c r="A436" s="36"/>
      <c r="D436" s="36"/>
      <c r="E436" s="36"/>
      <c r="G436" s="10"/>
      <c r="H436" s="10"/>
      <c r="I436" s="10"/>
      <c r="J436" s="10"/>
      <c r="K436" s="10"/>
      <c r="L436" s="38"/>
      <c r="M436" s="38"/>
    </row>
    <row r="437">
      <c r="A437" s="36"/>
      <c r="D437" s="36"/>
      <c r="E437" s="36"/>
      <c r="G437" s="10"/>
      <c r="H437" s="10"/>
      <c r="I437" s="10"/>
      <c r="J437" s="10"/>
      <c r="K437" s="10"/>
      <c r="L437" s="38"/>
      <c r="M437" s="38"/>
    </row>
    <row r="438">
      <c r="A438" s="36"/>
      <c r="D438" s="36"/>
      <c r="E438" s="36"/>
      <c r="G438" s="10"/>
      <c r="H438" s="10"/>
      <c r="I438" s="10"/>
      <c r="J438" s="10"/>
      <c r="K438" s="10"/>
      <c r="L438" s="38"/>
      <c r="M438" s="38"/>
    </row>
    <row r="439">
      <c r="A439" s="36"/>
      <c r="D439" s="36"/>
      <c r="E439" s="36"/>
      <c r="G439" s="10"/>
      <c r="H439" s="10"/>
      <c r="I439" s="10"/>
      <c r="J439" s="10"/>
      <c r="K439" s="10"/>
      <c r="L439" s="38"/>
      <c r="M439" s="38"/>
    </row>
    <row r="440">
      <c r="A440" s="36"/>
      <c r="D440" s="36"/>
      <c r="E440" s="36"/>
      <c r="G440" s="10"/>
      <c r="H440" s="10"/>
      <c r="I440" s="10"/>
      <c r="J440" s="10"/>
      <c r="K440" s="10"/>
      <c r="L440" s="38"/>
      <c r="M440" s="38"/>
    </row>
    <row r="441">
      <c r="A441" s="36"/>
      <c r="D441" s="36"/>
      <c r="E441" s="36"/>
      <c r="G441" s="10"/>
      <c r="H441" s="10"/>
      <c r="I441" s="10"/>
      <c r="J441" s="10"/>
      <c r="K441" s="10"/>
      <c r="L441" s="38"/>
      <c r="M441" s="38"/>
    </row>
    <row r="442">
      <c r="A442" s="36"/>
      <c r="D442" s="36"/>
      <c r="E442" s="36"/>
      <c r="G442" s="10"/>
      <c r="H442" s="10"/>
      <c r="I442" s="10"/>
      <c r="J442" s="10"/>
      <c r="K442" s="10"/>
      <c r="L442" s="38"/>
      <c r="M442" s="38"/>
    </row>
    <row r="443">
      <c r="A443" s="36"/>
      <c r="D443" s="36"/>
      <c r="E443" s="36"/>
      <c r="G443" s="10"/>
      <c r="H443" s="10"/>
      <c r="I443" s="10"/>
      <c r="J443" s="10"/>
      <c r="K443" s="10"/>
      <c r="L443" s="38"/>
      <c r="M443" s="38"/>
    </row>
    <row r="444">
      <c r="A444" s="36"/>
      <c r="D444" s="36"/>
      <c r="E444" s="36"/>
      <c r="G444" s="10"/>
      <c r="H444" s="10"/>
      <c r="I444" s="10"/>
      <c r="J444" s="10"/>
      <c r="K444" s="10"/>
      <c r="L444" s="38"/>
      <c r="M444" s="38"/>
    </row>
    <row r="445">
      <c r="A445" s="36"/>
      <c r="D445" s="36"/>
      <c r="E445" s="36"/>
      <c r="G445" s="10"/>
      <c r="H445" s="10"/>
      <c r="I445" s="10"/>
      <c r="J445" s="10"/>
      <c r="K445" s="10"/>
      <c r="L445" s="38"/>
      <c r="M445" s="38"/>
    </row>
    <row r="446">
      <c r="A446" s="36"/>
      <c r="D446" s="36"/>
      <c r="E446" s="36"/>
      <c r="G446" s="10"/>
      <c r="H446" s="10"/>
      <c r="I446" s="10"/>
      <c r="J446" s="10"/>
      <c r="K446" s="10"/>
      <c r="L446" s="38"/>
      <c r="M446" s="38"/>
    </row>
    <row r="447">
      <c r="A447" s="36"/>
      <c r="D447" s="36"/>
      <c r="E447" s="36"/>
      <c r="G447" s="10"/>
      <c r="H447" s="10"/>
      <c r="I447" s="10"/>
      <c r="J447" s="10"/>
      <c r="K447" s="10"/>
      <c r="L447" s="38"/>
      <c r="M447" s="38"/>
    </row>
    <row r="448">
      <c r="A448" s="36"/>
      <c r="D448" s="36"/>
      <c r="E448" s="36"/>
      <c r="G448" s="10"/>
      <c r="H448" s="10"/>
      <c r="I448" s="10"/>
      <c r="J448" s="10"/>
      <c r="K448" s="10"/>
      <c r="L448" s="38"/>
      <c r="M448" s="38"/>
    </row>
    <row r="449">
      <c r="A449" s="36"/>
      <c r="D449" s="36"/>
      <c r="E449" s="36"/>
      <c r="G449" s="10"/>
      <c r="H449" s="10"/>
      <c r="I449" s="10"/>
      <c r="J449" s="10"/>
      <c r="K449" s="10"/>
      <c r="L449" s="38"/>
      <c r="M449" s="38"/>
    </row>
    <row r="450">
      <c r="A450" s="36"/>
      <c r="D450" s="36"/>
      <c r="E450" s="36"/>
      <c r="G450" s="10"/>
      <c r="H450" s="10"/>
      <c r="I450" s="10"/>
      <c r="J450" s="10"/>
      <c r="K450" s="10"/>
      <c r="L450" s="38"/>
      <c r="M450" s="38"/>
    </row>
    <row r="451">
      <c r="A451" s="36"/>
      <c r="D451" s="36"/>
      <c r="E451" s="36"/>
      <c r="G451" s="10"/>
      <c r="H451" s="10"/>
      <c r="I451" s="10"/>
      <c r="J451" s="10"/>
      <c r="K451" s="10"/>
      <c r="L451" s="38"/>
      <c r="M451" s="38"/>
    </row>
    <row r="452">
      <c r="A452" s="36"/>
      <c r="D452" s="36"/>
      <c r="E452" s="36"/>
      <c r="G452" s="10"/>
      <c r="H452" s="10"/>
      <c r="I452" s="10"/>
      <c r="J452" s="10"/>
      <c r="K452" s="10"/>
      <c r="L452" s="38"/>
      <c r="M452" s="38"/>
    </row>
    <row r="453">
      <c r="A453" s="36"/>
      <c r="D453" s="36"/>
      <c r="E453" s="36"/>
      <c r="G453" s="10"/>
      <c r="H453" s="10"/>
      <c r="I453" s="10"/>
      <c r="J453" s="10"/>
      <c r="K453" s="10"/>
      <c r="L453" s="38"/>
      <c r="M453" s="38"/>
    </row>
    <row r="454">
      <c r="A454" s="36"/>
      <c r="D454" s="36"/>
      <c r="E454" s="36"/>
      <c r="G454" s="10"/>
      <c r="H454" s="10"/>
      <c r="I454" s="10"/>
      <c r="J454" s="10"/>
      <c r="K454" s="10"/>
      <c r="L454" s="38"/>
      <c r="M454" s="38"/>
    </row>
    <row r="455">
      <c r="A455" s="36"/>
      <c r="D455" s="36"/>
      <c r="E455" s="36"/>
      <c r="G455" s="10"/>
      <c r="H455" s="10"/>
      <c r="I455" s="10"/>
      <c r="J455" s="10"/>
      <c r="K455" s="10"/>
      <c r="L455" s="38"/>
      <c r="M455" s="38"/>
    </row>
    <row r="456">
      <c r="A456" s="36"/>
      <c r="D456" s="36"/>
      <c r="E456" s="36"/>
      <c r="G456" s="10"/>
      <c r="H456" s="10"/>
      <c r="I456" s="10"/>
      <c r="J456" s="10"/>
      <c r="K456" s="10"/>
      <c r="L456" s="38"/>
      <c r="M456" s="38"/>
    </row>
    <row r="457">
      <c r="A457" s="36"/>
      <c r="D457" s="36"/>
      <c r="E457" s="36"/>
      <c r="G457" s="10"/>
      <c r="H457" s="10"/>
      <c r="I457" s="10"/>
      <c r="J457" s="10"/>
      <c r="K457" s="10"/>
      <c r="L457" s="38"/>
      <c r="M457" s="38"/>
    </row>
    <row r="458">
      <c r="A458" s="36"/>
      <c r="D458" s="36"/>
      <c r="E458" s="36"/>
      <c r="G458" s="10"/>
      <c r="H458" s="10"/>
      <c r="I458" s="10"/>
      <c r="J458" s="10"/>
      <c r="K458" s="10"/>
      <c r="L458" s="38"/>
      <c r="M458" s="38"/>
    </row>
    <row r="459">
      <c r="A459" s="36"/>
      <c r="D459" s="36"/>
      <c r="E459" s="36"/>
      <c r="G459" s="10"/>
      <c r="H459" s="10"/>
      <c r="I459" s="10"/>
      <c r="J459" s="10"/>
      <c r="K459" s="10"/>
      <c r="L459" s="38"/>
      <c r="M459" s="38"/>
    </row>
    <row r="460">
      <c r="A460" s="36"/>
      <c r="D460" s="36"/>
      <c r="E460" s="36"/>
      <c r="G460" s="10"/>
      <c r="H460" s="10"/>
      <c r="I460" s="10"/>
      <c r="J460" s="10"/>
      <c r="K460" s="10"/>
      <c r="L460" s="38"/>
      <c r="M460" s="38"/>
    </row>
    <row r="461">
      <c r="A461" s="36"/>
      <c r="D461" s="36"/>
      <c r="E461" s="36"/>
      <c r="G461" s="10"/>
      <c r="H461" s="10"/>
      <c r="I461" s="10"/>
      <c r="J461" s="10"/>
      <c r="K461" s="10"/>
      <c r="L461" s="38"/>
      <c r="M461" s="38"/>
    </row>
    <row r="462">
      <c r="A462" s="36"/>
      <c r="D462" s="36"/>
      <c r="E462" s="36"/>
      <c r="G462" s="10"/>
      <c r="H462" s="10"/>
      <c r="I462" s="10"/>
      <c r="J462" s="10"/>
      <c r="K462" s="10"/>
      <c r="L462" s="38"/>
      <c r="M462" s="38"/>
    </row>
    <row r="463">
      <c r="A463" s="36"/>
      <c r="D463" s="36"/>
      <c r="E463" s="36"/>
      <c r="G463" s="10"/>
      <c r="H463" s="10"/>
      <c r="I463" s="10"/>
      <c r="J463" s="10"/>
      <c r="K463" s="10"/>
      <c r="L463" s="38"/>
      <c r="M463" s="38"/>
    </row>
    <row r="464">
      <c r="A464" s="36"/>
      <c r="D464" s="36"/>
      <c r="E464" s="36"/>
      <c r="G464" s="10"/>
      <c r="H464" s="10"/>
      <c r="I464" s="10"/>
      <c r="J464" s="10"/>
      <c r="K464" s="10"/>
      <c r="L464" s="38"/>
      <c r="M464" s="38"/>
    </row>
    <row r="465">
      <c r="A465" s="36"/>
      <c r="D465" s="36"/>
      <c r="E465" s="36"/>
      <c r="G465" s="10"/>
      <c r="H465" s="10"/>
      <c r="I465" s="10"/>
      <c r="J465" s="10"/>
      <c r="K465" s="10"/>
      <c r="L465" s="38"/>
      <c r="M465" s="38"/>
    </row>
    <row r="466">
      <c r="A466" s="36"/>
      <c r="D466" s="36"/>
      <c r="E466" s="36"/>
      <c r="G466" s="10"/>
      <c r="H466" s="10"/>
      <c r="I466" s="10"/>
      <c r="J466" s="10"/>
      <c r="K466" s="10"/>
      <c r="L466" s="38"/>
      <c r="M466" s="38"/>
    </row>
    <row r="467">
      <c r="A467" s="36"/>
      <c r="D467" s="36"/>
      <c r="E467" s="36"/>
      <c r="G467" s="10"/>
      <c r="H467" s="10"/>
      <c r="I467" s="10"/>
      <c r="J467" s="10"/>
      <c r="K467" s="10"/>
      <c r="L467" s="38"/>
      <c r="M467" s="38"/>
    </row>
    <row r="468">
      <c r="A468" s="36"/>
      <c r="D468" s="36"/>
      <c r="E468" s="36"/>
      <c r="G468" s="10"/>
      <c r="H468" s="10"/>
      <c r="I468" s="10"/>
      <c r="J468" s="10"/>
      <c r="K468" s="10"/>
      <c r="L468" s="38"/>
      <c r="M468" s="38"/>
    </row>
    <row r="469">
      <c r="A469" s="36"/>
      <c r="D469" s="36"/>
      <c r="E469" s="36"/>
      <c r="G469" s="10"/>
      <c r="H469" s="10"/>
      <c r="I469" s="10"/>
      <c r="J469" s="10"/>
      <c r="K469" s="10"/>
      <c r="L469" s="38"/>
      <c r="M469" s="38"/>
    </row>
    <row r="470">
      <c r="A470" s="36"/>
      <c r="D470" s="36"/>
      <c r="E470" s="36"/>
      <c r="G470" s="10"/>
      <c r="H470" s="10"/>
      <c r="I470" s="10"/>
      <c r="J470" s="10"/>
      <c r="K470" s="10"/>
      <c r="L470" s="38"/>
      <c r="M470" s="38"/>
    </row>
    <row r="471">
      <c r="A471" s="36"/>
      <c r="D471" s="36"/>
      <c r="E471" s="36"/>
      <c r="G471" s="10"/>
      <c r="H471" s="10"/>
      <c r="I471" s="10"/>
      <c r="J471" s="10"/>
      <c r="K471" s="10"/>
      <c r="L471" s="38"/>
      <c r="M471" s="38"/>
    </row>
    <row r="472">
      <c r="A472" s="36"/>
      <c r="D472" s="36"/>
      <c r="E472" s="36"/>
      <c r="G472" s="10"/>
      <c r="H472" s="10"/>
      <c r="I472" s="10"/>
      <c r="J472" s="10"/>
      <c r="K472" s="10"/>
      <c r="L472" s="38"/>
      <c r="M472" s="38"/>
    </row>
    <row r="473">
      <c r="A473" s="36"/>
      <c r="D473" s="36"/>
      <c r="E473" s="36"/>
      <c r="G473" s="10"/>
      <c r="H473" s="10"/>
      <c r="I473" s="10"/>
      <c r="J473" s="10"/>
      <c r="K473" s="10"/>
      <c r="L473" s="38"/>
      <c r="M473" s="38"/>
    </row>
    <row r="474">
      <c r="A474" s="36"/>
      <c r="D474" s="36"/>
      <c r="E474" s="36"/>
      <c r="G474" s="10"/>
      <c r="H474" s="10"/>
      <c r="I474" s="10"/>
      <c r="J474" s="10"/>
      <c r="K474" s="10"/>
      <c r="L474" s="38"/>
      <c r="M474" s="38"/>
    </row>
    <row r="475">
      <c r="A475" s="36"/>
      <c r="D475" s="36"/>
      <c r="E475" s="36"/>
      <c r="G475" s="10"/>
      <c r="H475" s="10"/>
      <c r="I475" s="10"/>
      <c r="J475" s="10"/>
      <c r="K475" s="10"/>
      <c r="L475" s="38"/>
      <c r="M475" s="38"/>
    </row>
    <row r="476">
      <c r="A476" s="36"/>
      <c r="D476" s="36"/>
      <c r="E476" s="36"/>
      <c r="G476" s="10"/>
      <c r="H476" s="10"/>
      <c r="I476" s="10"/>
      <c r="J476" s="10"/>
      <c r="K476" s="10"/>
      <c r="L476" s="38"/>
      <c r="M476" s="38"/>
    </row>
    <row r="477">
      <c r="A477" s="36"/>
      <c r="D477" s="36"/>
      <c r="E477" s="36"/>
      <c r="G477" s="10"/>
      <c r="H477" s="10"/>
      <c r="I477" s="10"/>
      <c r="J477" s="10"/>
      <c r="K477" s="10"/>
      <c r="L477" s="38"/>
      <c r="M477" s="38"/>
    </row>
    <row r="478">
      <c r="A478" s="36"/>
      <c r="D478" s="36"/>
      <c r="E478" s="36"/>
      <c r="G478" s="10"/>
      <c r="H478" s="10"/>
      <c r="I478" s="10"/>
      <c r="J478" s="10"/>
      <c r="K478" s="10"/>
      <c r="L478" s="38"/>
      <c r="M478" s="38"/>
    </row>
    <row r="479">
      <c r="A479" s="36"/>
      <c r="D479" s="36"/>
      <c r="E479" s="36"/>
      <c r="G479" s="10"/>
      <c r="H479" s="10"/>
      <c r="I479" s="10"/>
      <c r="J479" s="10"/>
      <c r="K479" s="10"/>
      <c r="L479" s="38"/>
      <c r="M479" s="38"/>
    </row>
    <row r="480">
      <c r="A480" s="36"/>
      <c r="D480" s="36"/>
      <c r="E480" s="36"/>
      <c r="G480" s="10"/>
      <c r="H480" s="10"/>
      <c r="I480" s="10"/>
      <c r="J480" s="10"/>
      <c r="K480" s="10"/>
      <c r="L480" s="38"/>
      <c r="M480" s="38"/>
    </row>
    <row r="481">
      <c r="A481" s="36"/>
      <c r="D481" s="36"/>
      <c r="E481" s="36"/>
      <c r="G481" s="10"/>
      <c r="H481" s="10"/>
      <c r="I481" s="10"/>
      <c r="J481" s="10"/>
      <c r="K481" s="10"/>
      <c r="L481" s="38"/>
      <c r="M481" s="38"/>
    </row>
    <row r="482">
      <c r="A482" s="36"/>
      <c r="D482" s="36"/>
      <c r="E482" s="36"/>
      <c r="G482" s="10"/>
      <c r="H482" s="10"/>
      <c r="I482" s="10"/>
      <c r="J482" s="10"/>
      <c r="K482" s="10"/>
      <c r="L482" s="38"/>
      <c r="M482" s="38"/>
    </row>
    <row r="483">
      <c r="A483" s="36"/>
      <c r="D483" s="36"/>
      <c r="E483" s="36"/>
      <c r="G483" s="10"/>
      <c r="H483" s="10"/>
      <c r="I483" s="10"/>
      <c r="J483" s="10"/>
      <c r="K483" s="10"/>
      <c r="L483" s="38"/>
      <c r="M483" s="38"/>
    </row>
    <row r="484">
      <c r="A484" s="36"/>
      <c r="D484" s="36"/>
      <c r="E484" s="36"/>
      <c r="G484" s="10"/>
      <c r="H484" s="10"/>
      <c r="I484" s="10"/>
      <c r="J484" s="10"/>
      <c r="K484" s="10"/>
      <c r="L484" s="38"/>
      <c r="M484" s="38"/>
    </row>
    <row r="485">
      <c r="A485" s="36"/>
      <c r="D485" s="36"/>
      <c r="E485" s="36"/>
      <c r="G485" s="10"/>
      <c r="H485" s="10"/>
      <c r="I485" s="10"/>
      <c r="J485" s="10"/>
      <c r="K485" s="10"/>
      <c r="L485" s="38"/>
      <c r="M485" s="38"/>
    </row>
    <row r="486">
      <c r="A486" s="36"/>
      <c r="D486" s="36"/>
      <c r="E486" s="36"/>
      <c r="G486" s="10"/>
      <c r="H486" s="10"/>
      <c r="I486" s="10"/>
      <c r="J486" s="10"/>
      <c r="K486" s="10"/>
      <c r="L486" s="38"/>
      <c r="M486" s="38"/>
    </row>
    <row r="487">
      <c r="A487" s="36"/>
      <c r="D487" s="36"/>
      <c r="E487" s="36"/>
      <c r="G487" s="10"/>
      <c r="H487" s="10"/>
      <c r="I487" s="10"/>
      <c r="J487" s="10"/>
      <c r="K487" s="10"/>
      <c r="L487" s="38"/>
      <c r="M487" s="38"/>
    </row>
    <row r="488">
      <c r="A488" s="36"/>
      <c r="D488" s="36"/>
      <c r="E488" s="36"/>
      <c r="G488" s="10"/>
      <c r="H488" s="10"/>
      <c r="I488" s="10"/>
      <c r="J488" s="10"/>
      <c r="K488" s="10"/>
      <c r="L488" s="38"/>
      <c r="M488" s="38"/>
    </row>
    <row r="489">
      <c r="A489" s="36"/>
      <c r="D489" s="36"/>
      <c r="E489" s="36"/>
      <c r="G489" s="10"/>
      <c r="H489" s="10"/>
      <c r="I489" s="10"/>
      <c r="J489" s="10"/>
      <c r="K489" s="10"/>
      <c r="L489" s="38"/>
      <c r="M489" s="38"/>
    </row>
    <row r="490">
      <c r="A490" s="36"/>
      <c r="D490" s="36"/>
      <c r="E490" s="36"/>
      <c r="G490" s="10"/>
      <c r="H490" s="10"/>
      <c r="I490" s="10"/>
      <c r="J490" s="10"/>
      <c r="K490" s="10"/>
      <c r="L490" s="38"/>
      <c r="M490" s="38"/>
    </row>
    <row r="491">
      <c r="A491" s="36"/>
      <c r="D491" s="36"/>
      <c r="E491" s="36"/>
      <c r="G491" s="10"/>
      <c r="H491" s="10"/>
      <c r="I491" s="10"/>
      <c r="J491" s="10"/>
      <c r="K491" s="10"/>
      <c r="L491" s="38"/>
      <c r="M491" s="38"/>
    </row>
    <row r="492">
      <c r="A492" s="36"/>
      <c r="D492" s="36"/>
      <c r="E492" s="36"/>
      <c r="G492" s="10"/>
      <c r="H492" s="10"/>
      <c r="I492" s="10"/>
      <c r="J492" s="10"/>
      <c r="K492" s="10"/>
      <c r="L492" s="38"/>
      <c r="M492" s="38"/>
    </row>
    <row r="493">
      <c r="A493" s="36"/>
      <c r="D493" s="36"/>
      <c r="E493" s="36"/>
      <c r="G493" s="10"/>
      <c r="H493" s="10"/>
      <c r="I493" s="10"/>
      <c r="J493" s="10"/>
      <c r="K493" s="10"/>
      <c r="L493" s="38"/>
      <c r="M493" s="38"/>
    </row>
    <row r="494">
      <c r="A494" s="36"/>
      <c r="D494" s="36"/>
      <c r="E494" s="36"/>
      <c r="G494" s="10"/>
      <c r="H494" s="10"/>
      <c r="I494" s="10"/>
      <c r="J494" s="10"/>
      <c r="K494" s="10"/>
      <c r="L494" s="38"/>
      <c r="M494" s="38"/>
    </row>
    <row r="495">
      <c r="A495" s="36"/>
      <c r="D495" s="36"/>
      <c r="E495" s="36"/>
      <c r="G495" s="10"/>
      <c r="H495" s="10"/>
      <c r="I495" s="10"/>
      <c r="J495" s="10"/>
      <c r="K495" s="10"/>
      <c r="L495" s="38"/>
      <c r="M495" s="38"/>
    </row>
    <row r="496">
      <c r="A496" s="36"/>
      <c r="D496" s="36"/>
      <c r="E496" s="36"/>
      <c r="G496" s="10"/>
      <c r="H496" s="10"/>
      <c r="I496" s="10"/>
      <c r="J496" s="10"/>
      <c r="K496" s="10"/>
      <c r="L496" s="38"/>
      <c r="M496" s="38"/>
    </row>
    <row r="497">
      <c r="A497" s="36"/>
      <c r="D497" s="36"/>
      <c r="E497" s="36"/>
      <c r="G497" s="10"/>
      <c r="H497" s="10"/>
      <c r="I497" s="10"/>
      <c r="J497" s="10"/>
      <c r="K497" s="10"/>
      <c r="L497" s="38"/>
      <c r="M497" s="38"/>
    </row>
    <row r="498">
      <c r="A498" s="36"/>
      <c r="D498" s="36"/>
      <c r="E498" s="36"/>
      <c r="G498" s="10"/>
      <c r="H498" s="10"/>
      <c r="I498" s="10"/>
      <c r="J498" s="10"/>
      <c r="K498" s="10"/>
      <c r="L498" s="38"/>
      <c r="M498" s="38"/>
    </row>
    <row r="499">
      <c r="A499" s="36"/>
      <c r="D499" s="36"/>
      <c r="E499" s="36"/>
      <c r="G499" s="10"/>
      <c r="H499" s="10"/>
      <c r="I499" s="10"/>
      <c r="J499" s="10"/>
      <c r="K499" s="10"/>
      <c r="L499" s="38"/>
      <c r="M499" s="38"/>
    </row>
    <row r="500">
      <c r="A500" s="36"/>
      <c r="D500" s="36"/>
      <c r="E500" s="36"/>
      <c r="G500" s="10"/>
      <c r="H500" s="10"/>
      <c r="I500" s="10"/>
      <c r="J500" s="10"/>
      <c r="K500" s="10"/>
      <c r="L500" s="38"/>
      <c r="M500" s="38"/>
    </row>
    <row r="501">
      <c r="A501" s="36"/>
      <c r="D501" s="36"/>
      <c r="E501" s="36"/>
      <c r="G501" s="10"/>
      <c r="H501" s="10"/>
      <c r="I501" s="10"/>
      <c r="J501" s="10"/>
      <c r="K501" s="10"/>
      <c r="L501" s="38"/>
      <c r="M501" s="38"/>
    </row>
    <row r="502">
      <c r="A502" s="36"/>
      <c r="D502" s="36"/>
      <c r="E502" s="36"/>
      <c r="G502" s="10"/>
      <c r="H502" s="10"/>
      <c r="I502" s="10"/>
      <c r="J502" s="10"/>
      <c r="K502" s="10"/>
      <c r="L502" s="38"/>
      <c r="M502" s="38"/>
    </row>
    <row r="503">
      <c r="A503" s="36"/>
      <c r="D503" s="36"/>
      <c r="E503" s="36"/>
      <c r="G503" s="10"/>
      <c r="H503" s="10"/>
      <c r="I503" s="10"/>
      <c r="J503" s="10"/>
      <c r="K503" s="10"/>
      <c r="L503" s="38"/>
      <c r="M503" s="38"/>
    </row>
    <row r="504">
      <c r="A504" s="36"/>
      <c r="D504" s="36"/>
      <c r="E504" s="36"/>
      <c r="G504" s="10"/>
      <c r="H504" s="10"/>
      <c r="I504" s="10"/>
      <c r="J504" s="10"/>
      <c r="K504" s="10"/>
      <c r="L504" s="38"/>
      <c r="M504" s="38"/>
    </row>
    <row r="505">
      <c r="A505" s="36"/>
      <c r="D505" s="36"/>
      <c r="E505" s="36"/>
      <c r="G505" s="10"/>
      <c r="H505" s="10"/>
      <c r="I505" s="10"/>
      <c r="J505" s="10"/>
      <c r="K505" s="10"/>
      <c r="L505" s="38"/>
      <c r="M505" s="38"/>
    </row>
    <row r="506">
      <c r="A506" s="36"/>
      <c r="D506" s="36"/>
      <c r="E506" s="36"/>
      <c r="G506" s="10"/>
      <c r="H506" s="10"/>
      <c r="I506" s="10"/>
      <c r="J506" s="10"/>
      <c r="K506" s="10"/>
      <c r="L506" s="38"/>
      <c r="M506" s="38"/>
    </row>
    <row r="507">
      <c r="A507" s="36"/>
      <c r="D507" s="36"/>
      <c r="E507" s="36"/>
      <c r="G507" s="10"/>
      <c r="H507" s="10"/>
      <c r="I507" s="10"/>
      <c r="J507" s="10"/>
      <c r="K507" s="10"/>
      <c r="L507" s="38"/>
      <c r="M507" s="38"/>
    </row>
    <row r="508">
      <c r="A508" s="36"/>
      <c r="D508" s="36"/>
      <c r="E508" s="36"/>
      <c r="G508" s="10"/>
      <c r="H508" s="10"/>
      <c r="I508" s="10"/>
      <c r="J508" s="10"/>
      <c r="K508" s="10"/>
      <c r="L508" s="38"/>
      <c r="M508" s="38"/>
    </row>
    <row r="509">
      <c r="A509" s="36"/>
      <c r="D509" s="36"/>
      <c r="E509" s="36"/>
      <c r="G509" s="10"/>
      <c r="H509" s="10"/>
      <c r="I509" s="10"/>
      <c r="J509" s="10"/>
      <c r="K509" s="10"/>
      <c r="L509" s="38"/>
      <c r="M509" s="38"/>
    </row>
    <row r="510">
      <c r="A510" s="36"/>
      <c r="D510" s="36"/>
      <c r="E510" s="36"/>
      <c r="G510" s="10"/>
      <c r="H510" s="10"/>
      <c r="I510" s="10"/>
      <c r="J510" s="10"/>
      <c r="K510" s="10"/>
      <c r="L510" s="38"/>
      <c r="M510" s="38"/>
    </row>
    <row r="511">
      <c r="A511" s="36"/>
      <c r="D511" s="36"/>
      <c r="E511" s="36"/>
      <c r="G511" s="10"/>
      <c r="H511" s="10"/>
      <c r="I511" s="10"/>
      <c r="J511" s="10"/>
      <c r="K511" s="10"/>
      <c r="L511" s="38"/>
      <c r="M511" s="38"/>
    </row>
    <row r="512">
      <c r="A512" s="36"/>
      <c r="D512" s="36"/>
      <c r="E512" s="36"/>
      <c r="G512" s="10"/>
      <c r="H512" s="10"/>
      <c r="I512" s="10"/>
      <c r="J512" s="10"/>
      <c r="K512" s="10"/>
      <c r="L512" s="38"/>
      <c r="M512" s="38"/>
    </row>
    <row r="513">
      <c r="A513" s="36"/>
      <c r="D513" s="36"/>
      <c r="E513" s="36"/>
      <c r="G513" s="10"/>
      <c r="H513" s="10"/>
      <c r="I513" s="10"/>
      <c r="J513" s="10"/>
      <c r="K513" s="10"/>
      <c r="L513" s="38"/>
      <c r="M513" s="38"/>
    </row>
    <row r="514">
      <c r="A514" s="36"/>
      <c r="D514" s="36"/>
      <c r="E514" s="36"/>
      <c r="G514" s="10"/>
      <c r="H514" s="10"/>
      <c r="I514" s="10"/>
      <c r="J514" s="10"/>
      <c r="K514" s="10"/>
      <c r="L514" s="38"/>
      <c r="M514" s="38"/>
    </row>
    <row r="515">
      <c r="A515" s="36"/>
      <c r="D515" s="36"/>
      <c r="E515" s="36"/>
      <c r="G515" s="10"/>
      <c r="H515" s="10"/>
      <c r="I515" s="10"/>
      <c r="J515" s="10"/>
      <c r="K515" s="10"/>
      <c r="L515" s="38"/>
      <c r="M515" s="38"/>
    </row>
    <row r="516">
      <c r="A516" s="36"/>
      <c r="D516" s="36"/>
      <c r="E516" s="36"/>
      <c r="G516" s="10"/>
      <c r="H516" s="10"/>
      <c r="I516" s="10"/>
      <c r="J516" s="10"/>
      <c r="K516" s="10"/>
      <c r="L516" s="38"/>
      <c r="M516" s="38"/>
    </row>
    <row r="517">
      <c r="A517" s="36"/>
      <c r="D517" s="36"/>
      <c r="E517" s="36"/>
      <c r="G517" s="10"/>
      <c r="H517" s="10"/>
      <c r="I517" s="10"/>
      <c r="J517" s="10"/>
      <c r="K517" s="10"/>
      <c r="L517" s="38"/>
      <c r="M517" s="38"/>
    </row>
    <row r="518">
      <c r="A518" s="36"/>
      <c r="D518" s="36"/>
      <c r="E518" s="36"/>
      <c r="G518" s="10"/>
      <c r="H518" s="10"/>
      <c r="I518" s="10"/>
      <c r="J518" s="10"/>
      <c r="K518" s="10"/>
      <c r="L518" s="38"/>
      <c r="M518" s="38"/>
    </row>
    <row r="519">
      <c r="A519" s="36"/>
      <c r="D519" s="36"/>
      <c r="E519" s="36"/>
      <c r="G519" s="10"/>
      <c r="H519" s="10"/>
      <c r="I519" s="10"/>
      <c r="J519" s="10"/>
      <c r="K519" s="10"/>
      <c r="L519" s="38"/>
      <c r="M519" s="38"/>
    </row>
    <row r="520">
      <c r="A520" s="36"/>
      <c r="D520" s="36"/>
      <c r="E520" s="36"/>
      <c r="G520" s="10"/>
      <c r="H520" s="10"/>
      <c r="I520" s="10"/>
      <c r="J520" s="10"/>
      <c r="K520" s="10"/>
      <c r="L520" s="38"/>
      <c r="M520" s="38"/>
    </row>
    <row r="521">
      <c r="A521" s="36"/>
      <c r="D521" s="36"/>
      <c r="E521" s="36"/>
      <c r="G521" s="10"/>
      <c r="H521" s="10"/>
      <c r="I521" s="10"/>
      <c r="J521" s="10"/>
      <c r="K521" s="10"/>
      <c r="L521" s="38"/>
      <c r="M521" s="38"/>
    </row>
    <row r="522">
      <c r="A522" s="36"/>
      <c r="D522" s="36"/>
      <c r="E522" s="36"/>
      <c r="G522" s="10"/>
      <c r="H522" s="10"/>
      <c r="I522" s="10"/>
      <c r="J522" s="10"/>
      <c r="K522" s="10"/>
      <c r="L522" s="38"/>
      <c r="M522" s="38"/>
    </row>
    <row r="523">
      <c r="A523" s="36"/>
      <c r="D523" s="36"/>
      <c r="E523" s="36"/>
      <c r="G523" s="10"/>
      <c r="H523" s="10"/>
      <c r="I523" s="10"/>
      <c r="J523" s="10"/>
      <c r="K523" s="10"/>
      <c r="L523" s="38"/>
      <c r="M523" s="38"/>
    </row>
    <row r="524">
      <c r="A524" s="36"/>
      <c r="D524" s="36"/>
      <c r="E524" s="36"/>
      <c r="G524" s="10"/>
      <c r="H524" s="10"/>
      <c r="I524" s="10"/>
      <c r="J524" s="10"/>
      <c r="K524" s="10"/>
      <c r="L524" s="38"/>
      <c r="M524" s="38"/>
    </row>
    <row r="525">
      <c r="A525" s="36"/>
      <c r="D525" s="36"/>
      <c r="E525" s="36"/>
      <c r="G525" s="10"/>
      <c r="H525" s="10"/>
      <c r="I525" s="10"/>
      <c r="J525" s="10"/>
      <c r="K525" s="10"/>
      <c r="L525" s="38"/>
      <c r="M525" s="38"/>
    </row>
    <row r="526">
      <c r="A526" s="36"/>
      <c r="D526" s="36"/>
      <c r="E526" s="36"/>
      <c r="G526" s="10"/>
      <c r="H526" s="10"/>
      <c r="I526" s="10"/>
      <c r="J526" s="10"/>
      <c r="K526" s="10"/>
      <c r="L526" s="38"/>
      <c r="M526" s="38"/>
    </row>
    <row r="527">
      <c r="A527" s="36"/>
      <c r="D527" s="36"/>
      <c r="E527" s="36"/>
      <c r="G527" s="10"/>
      <c r="H527" s="10"/>
      <c r="I527" s="10"/>
      <c r="J527" s="10"/>
      <c r="K527" s="10"/>
      <c r="L527" s="38"/>
      <c r="M527" s="38"/>
    </row>
    <row r="528">
      <c r="A528" s="36"/>
      <c r="D528" s="36"/>
      <c r="E528" s="36"/>
      <c r="G528" s="10"/>
      <c r="H528" s="10"/>
      <c r="I528" s="10"/>
      <c r="J528" s="10"/>
      <c r="K528" s="10"/>
      <c r="L528" s="38"/>
      <c r="M528" s="38"/>
    </row>
    <row r="529">
      <c r="A529" s="36"/>
      <c r="D529" s="36"/>
      <c r="E529" s="36"/>
      <c r="G529" s="10"/>
      <c r="H529" s="10"/>
      <c r="I529" s="10"/>
      <c r="J529" s="10"/>
      <c r="K529" s="10"/>
      <c r="L529" s="38"/>
      <c r="M529" s="38"/>
    </row>
    <row r="530">
      <c r="A530" s="36"/>
      <c r="D530" s="36"/>
      <c r="E530" s="36"/>
      <c r="G530" s="10"/>
      <c r="H530" s="10"/>
      <c r="I530" s="10"/>
      <c r="J530" s="10"/>
      <c r="K530" s="10"/>
      <c r="L530" s="38"/>
      <c r="M530" s="38"/>
    </row>
    <row r="531">
      <c r="A531" s="36"/>
      <c r="D531" s="36"/>
      <c r="E531" s="36"/>
      <c r="G531" s="10"/>
      <c r="H531" s="10"/>
      <c r="I531" s="10"/>
      <c r="J531" s="10"/>
      <c r="K531" s="10"/>
      <c r="L531" s="38"/>
      <c r="M531" s="38"/>
    </row>
    <row r="532">
      <c r="A532" s="36"/>
      <c r="D532" s="36"/>
      <c r="E532" s="36"/>
      <c r="G532" s="10"/>
      <c r="H532" s="10"/>
      <c r="I532" s="10"/>
      <c r="J532" s="10"/>
      <c r="K532" s="10"/>
      <c r="L532" s="38"/>
      <c r="M532" s="38"/>
    </row>
    <row r="533">
      <c r="A533" s="36"/>
      <c r="D533" s="36"/>
      <c r="E533" s="36"/>
      <c r="G533" s="10"/>
      <c r="H533" s="10"/>
      <c r="I533" s="10"/>
      <c r="J533" s="10"/>
      <c r="K533" s="10"/>
      <c r="L533" s="38"/>
      <c r="M533" s="38"/>
    </row>
    <row r="534">
      <c r="A534" s="36"/>
      <c r="D534" s="36"/>
      <c r="E534" s="36"/>
      <c r="G534" s="10"/>
      <c r="H534" s="10"/>
      <c r="I534" s="10"/>
      <c r="J534" s="10"/>
      <c r="K534" s="10"/>
      <c r="L534" s="38"/>
      <c r="M534" s="38"/>
    </row>
    <row r="535">
      <c r="A535" s="36"/>
      <c r="D535" s="36"/>
      <c r="E535" s="36"/>
      <c r="G535" s="10"/>
      <c r="H535" s="10"/>
      <c r="I535" s="10"/>
      <c r="J535" s="10"/>
      <c r="K535" s="10"/>
      <c r="L535" s="38"/>
      <c r="M535" s="38"/>
    </row>
    <row r="536">
      <c r="A536" s="36"/>
      <c r="D536" s="36"/>
      <c r="E536" s="36"/>
      <c r="G536" s="10"/>
      <c r="H536" s="10"/>
      <c r="I536" s="10"/>
      <c r="J536" s="10"/>
      <c r="K536" s="10"/>
      <c r="L536" s="38"/>
      <c r="M536" s="38"/>
    </row>
    <row r="537">
      <c r="A537" s="36"/>
      <c r="D537" s="36"/>
      <c r="E537" s="36"/>
      <c r="G537" s="10"/>
      <c r="H537" s="10"/>
      <c r="I537" s="10"/>
      <c r="J537" s="10"/>
      <c r="K537" s="10"/>
      <c r="L537" s="38"/>
      <c r="M537" s="38"/>
    </row>
    <row r="538">
      <c r="A538" s="36"/>
      <c r="D538" s="36"/>
      <c r="E538" s="36"/>
      <c r="G538" s="10"/>
      <c r="H538" s="10"/>
      <c r="I538" s="10"/>
      <c r="J538" s="10"/>
      <c r="K538" s="10"/>
      <c r="L538" s="38"/>
      <c r="M538" s="38"/>
    </row>
    <row r="539">
      <c r="A539" s="36"/>
      <c r="D539" s="36"/>
      <c r="E539" s="36"/>
      <c r="G539" s="10"/>
      <c r="H539" s="10"/>
      <c r="I539" s="10"/>
      <c r="J539" s="10"/>
      <c r="K539" s="10"/>
      <c r="L539" s="38"/>
      <c r="M539" s="38"/>
    </row>
    <row r="540">
      <c r="A540" s="36"/>
      <c r="D540" s="36"/>
      <c r="E540" s="36"/>
      <c r="G540" s="10"/>
      <c r="H540" s="10"/>
      <c r="I540" s="10"/>
      <c r="J540" s="10"/>
      <c r="K540" s="10"/>
      <c r="L540" s="38"/>
      <c r="M540" s="38"/>
    </row>
    <row r="541">
      <c r="A541" s="36"/>
      <c r="D541" s="36"/>
      <c r="E541" s="36"/>
      <c r="G541" s="10"/>
      <c r="H541" s="10"/>
      <c r="I541" s="10"/>
      <c r="J541" s="10"/>
      <c r="K541" s="10"/>
      <c r="L541" s="38"/>
      <c r="M541" s="38"/>
    </row>
    <row r="542">
      <c r="A542" s="36"/>
      <c r="D542" s="36"/>
      <c r="E542" s="36"/>
      <c r="G542" s="10"/>
      <c r="H542" s="10"/>
      <c r="I542" s="10"/>
      <c r="J542" s="10"/>
      <c r="K542" s="10"/>
      <c r="L542" s="38"/>
      <c r="M542" s="38"/>
    </row>
    <row r="543">
      <c r="A543" s="36"/>
      <c r="D543" s="36"/>
      <c r="E543" s="36"/>
      <c r="G543" s="10"/>
      <c r="H543" s="10"/>
      <c r="I543" s="10"/>
      <c r="J543" s="10"/>
      <c r="K543" s="10"/>
      <c r="L543" s="38"/>
      <c r="M543" s="38"/>
    </row>
    <row r="544">
      <c r="A544" s="36"/>
      <c r="D544" s="36"/>
      <c r="E544" s="36"/>
      <c r="G544" s="10"/>
      <c r="H544" s="10"/>
      <c r="I544" s="10"/>
      <c r="J544" s="10"/>
      <c r="K544" s="10"/>
      <c r="L544" s="38"/>
      <c r="M544" s="38"/>
    </row>
    <row r="545">
      <c r="A545" s="36"/>
      <c r="D545" s="36"/>
      <c r="E545" s="36"/>
      <c r="G545" s="10"/>
      <c r="H545" s="10"/>
      <c r="I545" s="10"/>
      <c r="J545" s="10"/>
      <c r="K545" s="10"/>
      <c r="L545" s="38"/>
      <c r="M545" s="38"/>
    </row>
    <row r="546">
      <c r="A546" s="36"/>
      <c r="D546" s="36"/>
      <c r="E546" s="36"/>
      <c r="G546" s="10"/>
      <c r="H546" s="10"/>
      <c r="I546" s="10"/>
      <c r="J546" s="10"/>
      <c r="K546" s="10"/>
      <c r="L546" s="38"/>
      <c r="M546" s="38"/>
    </row>
    <row r="547">
      <c r="A547" s="36"/>
      <c r="D547" s="36"/>
      <c r="E547" s="36"/>
      <c r="G547" s="10"/>
      <c r="H547" s="10"/>
      <c r="I547" s="10"/>
      <c r="J547" s="10"/>
      <c r="K547" s="10"/>
      <c r="L547" s="38"/>
      <c r="M547" s="38"/>
    </row>
    <row r="548">
      <c r="A548" s="36"/>
      <c r="D548" s="36"/>
      <c r="E548" s="36"/>
      <c r="G548" s="10"/>
      <c r="H548" s="10"/>
      <c r="I548" s="10"/>
      <c r="J548" s="10"/>
      <c r="K548" s="10"/>
      <c r="L548" s="38"/>
      <c r="M548" s="38"/>
    </row>
    <row r="549">
      <c r="A549" s="36"/>
      <c r="D549" s="36"/>
      <c r="E549" s="36"/>
      <c r="G549" s="10"/>
      <c r="H549" s="10"/>
      <c r="I549" s="10"/>
      <c r="J549" s="10"/>
      <c r="K549" s="10"/>
      <c r="L549" s="38"/>
      <c r="M549" s="38"/>
    </row>
    <row r="550">
      <c r="A550" s="36"/>
      <c r="D550" s="36"/>
      <c r="E550" s="36"/>
      <c r="G550" s="10"/>
      <c r="H550" s="10"/>
      <c r="I550" s="10"/>
      <c r="J550" s="10"/>
      <c r="K550" s="10"/>
      <c r="L550" s="38"/>
      <c r="M550" s="38"/>
    </row>
    <row r="551">
      <c r="A551" s="36"/>
      <c r="D551" s="36"/>
      <c r="E551" s="36"/>
      <c r="G551" s="10"/>
      <c r="H551" s="10"/>
      <c r="I551" s="10"/>
      <c r="J551" s="10"/>
      <c r="K551" s="10"/>
      <c r="L551" s="38"/>
      <c r="M551" s="38"/>
    </row>
    <row r="552">
      <c r="A552" s="36"/>
      <c r="D552" s="36"/>
      <c r="E552" s="36"/>
      <c r="G552" s="10"/>
      <c r="H552" s="10"/>
      <c r="I552" s="10"/>
      <c r="J552" s="10"/>
      <c r="K552" s="10"/>
      <c r="L552" s="38"/>
      <c r="M552" s="38"/>
    </row>
    <row r="553">
      <c r="A553" s="36"/>
      <c r="D553" s="36"/>
      <c r="E553" s="36"/>
      <c r="G553" s="10"/>
      <c r="H553" s="10"/>
      <c r="I553" s="10"/>
      <c r="J553" s="10"/>
      <c r="K553" s="10"/>
      <c r="L553" s="38"/>
      <c r="M553" s="38"/>
    </row>
    <row r="554">
      <c r="A554" s="36"/>
      <c r="D554" s="36"/>
      <c r="E554" s="36"/>
      <c r="G554" s="10"/>
      <c r="H554" s="10"/>
      <c r="I554" s="10"/>
      <c r="J554" s="10"/>
      <c r="K554" s="10"/>
      <c r="L554" s="38"/>
      <c r="M554" s="38"/>
    </row>
    <row r="555">
      <c r="A555" s="36"/>
      <c r="D555" s="36"/>
      <c r="E555" s="36"/>
      <c r="G555" s="10"/>
      <c r="H555" s="10"/>
      <c r="I555" s="10"/>
      <c r="J555" s="10"/>
      <c r="K555" s="10"/>
      <c r="L555" s="38"/>
      <c r="M555" s="38"/>
    </row>
    <row r="556">
      <c r="A556" s="36"/>
      <c r="D556" s="36"/>
      <c r="E556" s="36"/>
      <c r="G556" s="10"/>
      <c r="H556" s="10"/>
      <c r="I556" s="10"/>
      <c r="J556" s="10"/>
      <c r="K556" s="10"/>
      <c r="L556" s="38"/>
      <c r="M556" s="38"/>
    </row>
    <row r="557">
      <c r="A557" s="36"/>
      <c r="D557" s="36"/>
      <c r="E557" s="36"/>
      <c r="G557" s="10"/>
      <c r="H557" s="10"/>
      <c r="I557" s="10"/>
      <c r="J557" s="10"/>
      <c r="K557" s="10"/>
      <c r="L557" s="38"/>
      <c r="M557" s="38"/>
    </row>
    <row r="558">
      <c r="A558" s="36"/>
      <c r="D558" s="36"/>
      <c r="E558" s="36"/>
      <c r="G558" s="10"/>
      <c r="H558" s="10"/>
      <c r="I558" s="10"/>
      <c r="J558" s="10"/>
      <c r="K558" s="10"/>
      <c r="L558" s="38"/>
      <c r="M558" s="38"/>
    </row>
    <row r="559">
      <c r="A559" s="36"/>
      <c r="D559" s="36"/>
      <c r="E559" s="36"/>
      <c r="G559" s="10"/>
      <c r="H559" s="10"/>
      <c r="I559" s="10"/>
      <c r="J559" s="10"/>
      <c r="K559" s="10"/>
      <c r="L559" s="38"/>
      <c r="M559" s="38"/>
    </row>
    <row r="560">
      <c r="A560" s="36"/>
      <c r="D560" s="36"/>
      <c r="E560" s="36"/>
      <c r="G560" s="10"/>
      <c r="H560" s="10"/>
      <c r="I560" s="10"/>
      <c r="J560" s="10"/>
      <c r="K560" s="10"/>
      <c r="L560" s="38"/>
      <c r="M560" s="38"/>
    </row>
    <row r="561">
      <c r="A561" s="36"/>
      <c r="D561" s="36"/>
      <c r="E561" s="36"/>
      <c r="G561" s="10"/>
      <c r="H561" s="10"/>
      <c r="I561" s="10"/>
      <c r="J561" s="10"/>
      <c r="K561" s="10"/>
      <c r="L561" s="38"/>
      <c r="M561" s="38"/>
    </row>
    <row r="562">
      <c r="A562" s="36"/>
      <c r="D562" s="36"/>
      <c r="E562" s="36"/>
      <c r="G562" s="10"/>
      <c r="H562" s="10"/>
      <c r="I562" s="10"/>
      <c r="J562" s="10"/>
      <c r="K562" s="10"/>
      <c r="L562" s="38"/>
      <c r="M562" s="38"/>
    </row>
    <row r="563">
      <c r="A563" s="36"/>
      <c r="D563" s="36"/>
      <c r="E563" s="36"/>
      <c r="G563" s="10"/>
      <c r="H563" s="10"/>
      <c r="I563" s="10"/>
      <c r="J563" s="10"/>
      <c r="K563" s="10"/>
      <c r="L563" s="38"/>
      <c r="M563" s="38"/>
    </row>
    <row r="564">
      <c r="A564" s="36"/>
      <c r="D564" s="36"/>
      <c r="E564" s="36"/>
      <c r="G564" s="10"/>
      <c r="H564" s="10"/>
      <c r="I564" s="10"/>
      <c r="J564" s="10"/>
      <c r="K564" s="10"/>
      <c r="L564" s="38"/>
      <c r="M564" s="38"/>
    </row>
    <row r="565">
      <c r="A565" s="36"/>
      <c r="D565" s="36"/>
      <c r="E565" s="36"/>
      <c r="G565" s="10"/>
      <c r="H565" s="10"/>
      <c r="I565" s="10"/>
      <c r="J565" s="10"/>
      <c r="K565" s="10"/>
      <c r="L565" s="38"/>
      <c r="M565" s="38"/>
    </row>
    <row r="566">
      <c r="A566" s="36"/>
      <c r="D566" s="36"/>
      <c r="E566" s="36"/>
      <c r="G566" s="10"/>
      <c r="H566" s="10"/>
      <c r="I566" s="10"/>
      <c r="J566" s="10"/>
      <c r="K566" s="10"/>
      <c r="L566" s="38"/>
      <c r="M566" s="38"/>
    </row>
    <row r="567">
      <c r="A567" s="36"/>
      <c r="D567" s="36"/>
      <c r="E567" s="36"/>
      <c r="G567" s="10"/>
      <c r="H567" s="10"/>
      <c r="I567" s="10"/>
      <c r="J567" s="10"/>
      <c r="K567" s="10"/>
      <c r="L567" s="38"/>
      <c r="M567" s="38"/>
    </row>
    <row r="568">
      <c r="A568" s="36"/>
      <c r="D568" s="36"/>
      <c r="E568" s="36"/>
      <c r="G568" s="10"/>
      <c r="H568" s="10"/>
      <c r="I568" s="10"/>
      <c r="J568" s="10"/>
      <c r="K568" s="10"/>
      <c r="L568" s="38"/>
      <c r="M568" s="38"/>
    </row>
    <row r="569">
      <c r="A569" s="36"/>
      <c r="D569" s="36"/>
      <c r="E569" s="36"/>
      <c r="G569" s="10"/>
      <c r="H569" s="10"/>
      <c r="I569" s="10"/>
      <c r="J569" s="10"/>
      <c r="K569" s="10"/>
      <c r="L569" s="38"/>
      <c r="M569" s="38"/>
    </row>
    <row r="570">
      <c r="A570" s="36"/>
      <c r="D570" s="36"/>
      <c r="E570" s="36"/>
      <c r="G570" s="10"/>
      <c r="H570" s="10"/>
      <c r="I570" s="10"/>
      <c r="J570" s="10"/>
      <c r="K570" s="10"/>
      <c r="L570" s="38"/>
      <c r="M570" s="38"/>
    </row>
    <row r="571">
      <c r="A571" s="36"/>
      <c r="D571" s="36"/>
      <c r="E571" s="36"/>
      <c r="G571" s="10"/>
      <c r="H571" s="10"/>
      <c r="I571" s="10"/>
      <c r="J571" s="10"/>
      <c r="K571" s="10"/>
      <c r="L571" s="38"/>
      <c r="M571" s="38"/>
    </row>
    <row r="572">
      <c r="A572" s="36"/>
      <c r="D572" s="36"/>
      <c r="E572" s="36"/>
      <c r="G572" s="10"/>
      <c r="H572" s="10"/>
      <c r="I572" s="10"/>
      <c r="J572" s="10"/>
      <c r="K572" s="10"/>
      <c r="L572" s="38"/>
      <c r="M572" s="38"/>
    </row>
    <row r="573">
      <c r="A573" s="36"/>
      <c r="D573" s="36"/>
      <c r="E573" s="36"/>
      <c r="G573" s="10"/>
      <c r="H573" s="10"/>
      <c r="I573" s="10"/>
      <c r="J573" s="10"/>
      <c r="K573" s="10"/>
      <c r="L573" s="38"/>
      <c r="M573" s="38"/>
    </row>
    <row r="574">
      <c r="A574" s="36"/>
      <c r="D574" s="36"/>
      <c r="E574" s="36"/>
      <c r="G574" s="10"/>
      <c r="H574" s="10"/>
      <c r="I574" s="10"/>
      <c r="J574" s="10"/>
      <c r="K574" s="10"/>
      <c r="L574" s="38"/>
      <c r="M574" s="38"/>
    </row>
    <row r="575">
      <c r="A575" s="36"/>
      <c r="D575" s="36"/>
      <c r="E575" s="36"/>
      <c r="G575" s="10"/>
      <c r="H575" s="10"/>
      <c r="I575" s="10"/>
      <c r="J575" s="10"/>
      <c r="K575" s="10"/>
      <c r="L575" s="38"/>
      <c r="M575" s="38"/>
    </row>
    <row r="576">
      <c r="A576" s="36"/>
      <c r="D576" s="36"/>
      <c r="E576" s="36"/>
      <c r="G576" s="10"/>
      <c r="H576" s="10"/>
      <c r="I576" s="10"/>
      <c r="J576" s="10"/>
      <c r="K576" s="10"/>
      <c r="L576" s="38"/>
      <c r="M576" s="38"/>
    </row>
    <row r="577">
      <c r="A577" s="36"/>
      <c r="D577" s="36"/>
      <c r="E577" s="36"/>
      <c r="G577" s="10"/>
      <c r="H577" s="10"/>
      <c r="I577" s="10"/>
      <c r="J577" s="10"/>
      <c r="K577" s="10"/>
      <c r="L577" s="38"/>
      <c r="M577" s="38"/>
    </row>
    <row r="578">
      <c r="A578" s="36"/>
      <c r="D578" s="36"/>
      <c r="E578" s="36"/>
      <c r="G578" s="10"/>
      <c r="H578" s="10"/>
      <c r="I578" s="10"/>
      <c r="J578" s="10"/>
      <c r="K578" s="10"/>
      <c r="L578" s="38"/>
      <c r="M578" s="38"/>
    </row>
    <row r="579">
      <c r="A579" s="36"/>
      <c r="D579" s="36"/>
      <c r="E579" s="36"/>
      <c r="G579" s="10"/>
      <c r="H579" s="10"/>
      <c r="I579" s="10"/>
      <c r="J579" s="10"/>
      <c r="K579" s="10"/>
      <c r="L579" s="38"/>
      <c r="M579" s="38"/>
    </row>
    <row r="580">
      <c r="A580" s="36"/>
      <c r="D580" s="36"/>
      <c r="E580" s="36"/>
      <c r="G580" s="10"/>
      <c r="H580" s="10"/>
      <c r="I580" s="10"/>
      <c r="J580" s="10"/>
      <c r="K580" s="10"/>
      <c r="L580" s="38"/>
      <c r="M580" s="38"/>
    </row>
    <row r="581">
      <c r="A581" s="36"/>
      <c r="D581" s="36"/>
      <c r="E581" s="36"/>
      <c r="G581" s="10"/>
      <c r="H581" s="10"/>
      <c r="I581" s="10"/>
      <c r="J581" s="10"/>
      <c r="K581" s="10"/>
      <c r="L581" s="38"/>
      <c r="M581" s="38"/>
    </row>
    <row r="582">
      <c r="A582" s="36"/>
      <c r="D582" s="36"/>
      <c r="E582" s="36"/>
      <c r="G582" s="10"/>
      <c r="H582" s="10"/>
      <c r="I582" s="10"/>
      <c r="J582" s="10"/>
      <c r="K582" s="10"/>
      <c r="L582" s="38"/>
      <c r="M582" s="38"/>
    </row>
    <row r="583">
      <c r="A583" s="36"/>
      <c r="D583" s="36"/>
      <c r="E583" s="36"/>
      <c r="G583" s="10"/>
      <c r="H583" s="10"/>
      <c r="I583" s="10"/>
      <c r="J583" s="10"/>
      <c r="K583" s="10"/>
      <c r="L583" s="38"/>
      <c r="M583" s="38"/>
    </row>
    <row r="584">
      <c r="A584" s="36"/>
      <c r="D584" s="36"/>
      <c r="E584" s="36"/>
      <c r="G584" s="10"/>
      <c r="H584" s="10"/>
      <c r="I584" s="10"/>
      <c r="J584" s="10"/>
      <c r="K584" s="10"/>
      <c r="L584" s="38"/>
      <c r="M584" s="38"/>
    </row>
    <row r="585">
      <c r="A585" s="36"/>
      <c r="D585" s="36"/>
      <c r="E585" s="36"/>
      <c r="G585" s="10"/>
      <c r="H585" s="10"/>
      <c r="I585" s="10"/>
      <c r="J585" s="10"/>
      <c r="K585" s="10"/>
      <c r="L585" s="38"/>
      <c r="M585" s="38"/>
    </row>
    <row r="586">
      <c r="A586" s="36"/>
      <c r="D586" s="36"/>
      <c r="E586" s="36"/>
      <c r="G586" s="10"/>
      <c r="H586" s="10"/>
      <c r="I586" s="10"/>
      <c r="J586" s="10"/>
      <c r="K586" s="10"/>
      <c r="L586" s="38"/>
      <c r="M586" s="38"/>
    </row>
    <row r="587">
      <c r="A587" s="36"/>
      <c r="D587" s="36"/>
      <c r="E587" s="36"/>
      <c r="G587" s="10"/>
      <c r="H587" s="10"/>
      <c r="I587" s="10"/>
      <c r="J587" s="10"/>
      <c r="K587" s="10"/>
      <c r="L587" s="38"/>
      <c r="M587" s="38"/>
    </row>
    <row r="588">
      <c r="A588" s="36"/>
      <c r="D588" s="36"/>
      <c r="E588" s="36"/>
      <c r="G588" s="10"/>
      <c r="H588" s="10"/>
      <c r="I588" s="10"/>
      <c r="J588" s="10"/>
      <c r="K588" s="10"/>
      <c r="L588" s="38"/>
      <c r="M588" s="38"/>
    </row>
    <row r="589">
      <c r="A589" s="36"/>
      <c r="D589" s="36"/>
      <c r="E589" s="36"/>
      <c r="G589" s="10"/>
      <c r="H589" s="10"/>
      <c r="I589" s="10"/>
      <c r="J589" s="10"/>
      <c r="K589" s="10"/>
      <c r="L589" s="38"/>
      <c r="M589" s="38"/>
    </row>
    <row r="590">
      <c r="A590" s="36"/>
      <c r="D590" s="36"/>
      <c r="E590" s="36"/>
      <c r="G590" s="10"/>
      <c r="H590" s="10"/>
      <c r="I590" s="10"/>
      <c r="J590" s="10"/>
      <c r="K590" s="10"/>
      <c r="L590" s="38"/>
      <c r="M590" s="38"/>
    </row>
    <row r="591">
      <c r="A591" s="36"/>
      <c r="D591" s="36"/>
      <c r="E591" s="36"/>
      <c r="G591" s="10"/>
      <c r="H591" s="10"/>
      <c r="I591" s="10"/>
      <c r="J591" s="10"/>
      <c r="K591" s="10"/>
      <c r="L591" s="38"/>
      <c r="M591" s="38"/>
    </row>
    <row r="592">
      <c r="A592" s="36"/>
      <c r="D592" s="36"/>
      <c r="E592" s="36"/>
      <c r="G592" s="10"/>
      <c r="H592" s="10"/>
      <c r="I592" s="10"/>
      <c r="J592" s="10"/>
      <c r="K592" s="10"/>
      <c r="L592" s="38"/>
      <c r="M592" s="38"/>
    </row>
    <row r="593">
      <c r="A593" s="36"/>
      <c r="D593" s="36"/>
      <c r="E593" s="36"/>
      <c r="G593" s="10"/>
      <c r="H593" s="10"/>
      <c r="I593" s="10"/>
      <c r="J593" s="10"/>
      <c r="K593" s="10"/>
      <c r="L593" s="38"/>
      <c r="M593" s="38"/>
    </row>
    <row r="594">
      <c r="A594" s="36"/>
      <c r="D594" s="36"/>
      <c r="E594" s="36"/>
      <c r="G594" s="10"/>
      <c r="H594" s="10"/>
      <c r="I594" s="10"/>
      <c r="J594" s="10"/>
      <c r="K594" s="10"/>
      <c r="L594" s="38"/>
      <c r="M594" s="38"/>
    </row>
    <row r="595">
      <c r="A595" s="36"/>
      <c r="D595" s="36"/>
      <c r="E595" s="36"/>
      <c r="G595" s="10"/>
      <c r="H595" s="10"/>
      <c r="I595" s="10"/>
      <c r="J595" s="10"/>
      <c r="K595" s="10"/>
      <c r="L595" s="38"/>
      <c r="M595" s="38"/>
    </row>
    <row r="596">
      <c r="A596" s="36"/>
      <c r="D596" s="36"/>
      <c r="E596" s="36"/>
      <c r="G596" s="10"/>
      <c r="H596" s="10"/>
      <c r="I596" s="10"/>
      <c r="J596" s="10"/>
      <c r="K596" s="10"/>
      <c r="L596" s="38"/>
      <c r="M596" s="38"/>
    </row>
    <row r="597">
      <c r="A597" s="36"/>
      <c r="D597" s="36"/>
      <c r="E597" s="36"/>
      <c r="G597" s="10"/>
      <c r="H597" s="10"/>
      <c r="I597" s="10"/>
      <c r="J597" s="10"/>
      <c r="K597" s="10"/>
      <c r="L597" s="38"/>
      <c r="M597" s="38"/>
    </row>
    <row r="598">
      <c r="A598" s="36"/>
      <c r="D598" s="36"/>
      <c r="E598" s="36"/>
      <c r="G598" s="10"/>
      <c r="H598" s="10"/>
      <c r="I598" s="10"/>
      <c r="J598" s="10"/>
      <c r="K598" s="10"/>
      <c r="L598" s="38"/>
      <c r="M598" s="38"/>
    </row>
    <row r="599">
      <c r="A599" s="36"/>
      <c r="D599" s="36"/>
      <c r="E599" s="36"/>
      <c r="G599" s="10"/>
      <c r="H599" s="10"/>
      <c r="I599" s="10"/>
      <c r="J599" s="10"/>
      <c r="K599" s="10"/>
      <c r="L599" s="38"/>
      <c r="M599" s="38"/>
    </row>
    <row r="600">
      <c r="A600" s="36"/>
      <c r="D600" s="36"/>
      <c r="E600" s="36"/>
      <c r="G600" s="10"/>
      <c r="H600" s="10"/>
      <c r="I600" s="10"/>
      <c r="J600" s="10"/>
      <c r="K600" s="10"/>
      <c r="L600" s="38"/>
      <c r="M600" s="38"/>
    </row>
    <row r="601">
      <c r="A601" s="36"/>
      <c r="D601" s="36"/>
      <c r="E601" s="36"/>
      <c r="G601" s="10"/>
      <c r="H601" s="10"/>
      <c r="I601" s="10"/>
      <c r="J601" s="10"/>
      <c r="K601" s="10"/>
      <c r="L601" s="38"/>
      <c r="M601" s="38"/>
    </row>
    <row r="602">
      <c r="A602" s="36"/>
      <c r="D602" s="36"/>
      <c r="E602" s="36"/>
      <c r="G602" s="10"/>
      <c r="H602" s="10"/>
      <c r="I602" s="10"/>
      <c r="J602" s="10"/>
      <c r="K602" s="10"/>
      <c r="L602" s="38"/>
      <c r="M602" s="38"/>
    </row>
    <row r="603">
      <c r="A603" s="36"/>
      <c r="D603" s="36"/>
      <c r="E603" s="36"/>
      <c r="G603" s="10"/>
      <c r="H603" s="10"/>
      <c r="I603" s="10"/>
      <c r="J603" s="10"/>
      <c r="K603" s="10"/>
      <c r="L603" s="38"/>
      <c r="M603" s="38"/>
    </row>
    <row r="604">
      <c r="A604" s="36"/>
      <c r="D604" s="36"/>
      <c r="E604" s="36"/>
      <c r="G604" s="10"/>
      <c r="H604" s="10"/>
      <c r="I604" s="10"/>
      <c r="J604" s="10"/>
      <c r="K604" s="10"/>
      <c r="L604" s="38"/>
      <c r="M604" s="38"/>
    </row>
    <row r="605">
      <c r="A605" s="36"/>
      <c r="D605" s="36"/>
      <c r="E605" s="36"/>
      <c r="G605" s="10"/>
      <c r="H605" s="10"/>
      <c r="I605" s="10"/>
      <c r="J605" s="10"/>
      <c r="K605" s="10"/>
      <c r="L605" s="38"/>
      <c r="M605" s="38"/>
    </row>
    <row r="606">
      <c r="A606" s="36"/>
      <c r="D606" s="36"/>
      <c r="E606" s="36"/>
      <c r="G606" s="10"/>
      <c r="H606" s="10"/>
      <c r="I606" s="10"/>
      <c r="J606" s="10"/>
      <c r="K606" s="10"/>
      <c r="L606" s="38"/>
      <c r="M606" s="38"/>
    </row>
    <row r="607">
      <c r="A607" s="36"/>
      <c r="D607" s="36"/>
      <c r="E607" s="36"/>
      <c r="G607" s="10"/>
      <c r="H607" s="10"/>
      <c r="I607" s="10"/>
      <c r="J607" s="10"/>
      <c r="K607" s="10"/>
      <c r="L607" s="38"/>
      <c r="M607" s="38"/>
    </row>
    <row r="608">
      <c r="A608" s="36"/>
      <c r="D608" s="36"/>
      <c r="E608" s="36"/>
      <c r="G608" s="10"/>
      <c r="H608" s="10"/>
      <c r="I608" s="10"/>
      <c r="J608" s="10"/>
      <c r="K608" s="10"/>
      <c r="L608" s="38"/>
      <c r="M608" s="38"/>
    </row>
    <row r="609">
      <c r="A609" s="36"/>
      <c r="D609" s="36"/>
      <c r="E609" s="36"/>
      <c r="G609" s="10"/>
      <c r="H609" s="10"/>
      <c r="I609" s="10"/>
      <c r="J609" s="10"/>
      <c r="K609" s="10"/>
      <c r="L609" s="38"/>
      <c r="M609" s="38"/>
    </row>
    <row r="610">
      <c r="A610" s="36"/>
      <c r="D610" s="36"/>
      <c r="E610" s="36"/>
      <c r="G610" s="10"/>
      <c r="H610" s="10"/>
      <c r="I610" s="10"/>
      <c r="J610" s="10"/>
      <c r="K610" s="10"/>
      <c r="L610" s="38"/>
      <c r="M610" s="38"/>
    </row>
    <row r="611">
      <c r="A611" s="36"/>
      <c r="D611" s="36"/>
      <c r="E611" s="36"/>
      <c r="G611" s="10"/>
      <c r="H611" s="10"/>
      <c r="I611" s="10"/>
      <c r="J611" s="10"/>
      <c r="K611" s="10"/>
      <c r="L611" s="38"/>
      <c r="M611" s="38"/>
    </row>
    <row r="612">
      <c r="A612" s="36"/>
      <c r="D612" s="36"/>
      <c r="E612" s="36"/>
      <c r="G612" s="10"/>
      <c r="H612" s="10"/>
      <c r="I612" s="10"/>
      <c r="J612" s="10"/>
      <c r="K612" s="10"/>
      <c r="L612" s="38"/>
      <c r="M612" s="38"/>
    </row>
    <row r="613">
      <c r="A613" s="36"/>
      <c r="D613" s="36"/>
      <c r="E613" s="36"/>
      <c r="G613" s="10"/>
      <c r="H613" s="10"/>
      <c r="I613" s="10"/>
      <c r="J613" s="10"/>
      <c r="K613" s="10"/>
      <c r="L613" s="38"/>
      <c r="M613" s="38"/>
    </row>
    <row r="614">
      <c r="A614" s="36"/>
      <c r="D614" s="36"/>
      <c r="E614" s="36"/>
      <c r="G614" s="10"/>
      <c r="H614" s="10"/>
      <c r="I614" s="10"/>
      <c r="J614" s="10"/>
      <c r="K614" s="10"/>
      <c r="L614" s="38"/>
      <c r="M614" s="38"/>
    </row>
    <row r="615">
      <c r="A615" s="36"/>
      <c r="D615" s="36"/>
      <c r="E615" s="36"/>
      <c r="G615" s="10"/>
      <c r="H615" s="10"/>
      <c r="I615" s="10"/>
      <c r="J615" s="10"/>
      <c r="K615" s="10"/>
      <c r="L615" s="38"/>
      <c r="M615" s="38"/>
    </row>
    <row r="616">
      <c r="A616" s="36"/>
      <c r="D616" s="36"/>
      <c r="E616" s="36"/>
      <c r="G616" s="10"/>
      <c r="H616" s="10"/>
      <c r="I616" s="10"/>
      <c r="J616" s="10"/>
      <c r="K616" s="10"/>
      <c r="L616" s="38"/>
      <c r="M616" s="38"/>
    </row>
    <row r="617">
      <c r="A617" s="36"/>
      <c r="D617" s="36"/>
      <c r="E617" s="36"/>
      <c r="G617" s="10"/>
      <c r="H617" s="10"/>
      <c r="I617" s="10"/>
      <c r="J617" s="10"/>
      <c r="K617" s="10"/>
      <c r="L617" s="38"/>
      <c r="M617" s="38"/>
    </row>
    <row r="618">
      <c r="A618" s="36"/>
      <c r="D618" s="36"/>
      <c r="E618" s="36"/>
      <c r="G618" s="10"/>
      <c r="H618" s="10"/>
      <c r="I618" s="10"/>
      <c r="J618" s="10"/>
      <c r="K618" s="10"/>
      <c r="L618" s="38"/>
      <c r="M618" s="38"/>
    </row>
    <row r="619">
      <c r="A619" s="36"/>
      <c r="D619" s="36"/>
      <c r="E619" s="36"/>
      <c r="G619" s="10"/>
      <c r="H619" s="10"/>
      <c r="I619" s="10"/>
      <c r="J619" s="10"/>
      <c r="K619" s="10"/>
      <c r="L619" s="38"/>
      <c r="M619" s="38"/>
    </row>
    <row r="620">
      <c r="A620" s="36"/>
      <c r="D620" s="36"/>
      <c r="E620" s="36"/>
      <c r="G620" s="10"/>
      <c r="H620" s="10"/>
      <c r="I620" s="10"/>
      <c r="J620" s="10"/>
      <c r="K620" s="10"/>
      <c r="L620" s="38"/>
      <c r="M620" s="38"/>
    </row>
    <row r="621">
      <c r="A621" s="36"/>
      <c r="D621" s="36"/>
      <c r="E621" s="36"/>
      <c r="G621" s="10"/>
      <c r="H621" s="10"/>
      <c r="I621" s="10"/>
      <c r="J621" s="10"/>
      <c r="K621" s="10"/>
      <c r="L621" s="38"/>
      <c r="M621" s="38"/>
    </row>
    <row r="622">
      <c r="A622" s="36"/>
      <c r="D622" s="36"/>
      <c r="E622" s="36"/>
      <c r="G622" s="10"/>
      <c r="H622" s="10"/>
      <c r="I622" s="10"/>
      <c r="J622" s="10"/>
      <c r="K622" s="10"/>
      <c r="L622" s="38"/>
      <c r="M622" s="38"/>
    </row>
    <row r="623">
      <c r="A623" s="36"/>
      <c r="D623" s="36"/>
      <c r="E623" s="36"/>
      <c r="G623" s="10"/>
      <c r="H623" s="10"/>
      <c r="I623" s="10"/>
      <c r="J623" s="10"/>
      <c r="K623" s="10"/>
      <c r="L623" s="38"/>
      <c r="M623" s="38"/>
    </row>
    <row r="624">
      <c r="A624" s="36"/>
      <c r="D624" s="36"/>
      <c r="E624" s="36"/>
      <c r="G624" s="10"/>
      <c r="H624" s="10"/>
      <c r="I624" s="10"/>
      <c r="J624" s="10"/>
      <c r="K624" s="10"/>
      <c r="L624" s="38"/>
      <c r="M624" s="38"/>
    </row>
    <row r="625">
      <c r="A625" s="36"/>
      <c r="D625" s="36"/>
      <c r="E625" s="36"/>
      <c r="G625" s="10"/>
      <c r="H625" s="10"/>
      <c r="I625" s="10"/>
      <c r="J625" s="10"/>
      <c r="K625" s="10"/>
      <c r="L625" s="38"/>
      <c r="M625" s="38"/>
    </row>
    <row r="626">
      <c r="A626" s="36"/>
      <c r="D626" s="36"/>
      <c r="E626" s="36"/>
      <c r="G626" s="10"/>
      <c r="H626" s="10"/>
      <c r="I626" s="10"/>
      <c r="J626" s="10"/>
      <c r="K626" s="10"/>
      <c r="L626" s="38"/>
      <c r="M626" s="38"/>
    </row>
    <row r="627">
      <c r="A627" s="36"/>
      <c r="D627" s="36"/>
      <c r="E627" s="36"/>
      <c r="G627" s="10"/>
      <c r="H627" s="10"/>
      <c r="I627" s="10"/>
      <c r="J627" s="10"/>
      <c r="K627" s="10"/>
      <c r="L627" s="38"/>
      <c r="M627" s="38"/>
    </row>
    <row r="628">
      <c r="A628" s="36"/>
      <c r="D628" s="36"/>
      <c r="E628" s="36"/>
      <c r="G628" s="10"/>
      <c r="H628" s="10"/>
      <c r="I628" s="10"/>
      <c r="J628" s="10"/>
      <c r="K628" s="10"/>
      <c r="L628" s="38"/>
      <c r="M628" s="38"/>
    </row>
    <row r="629">
      <c r="A629" s="36"/>
      <c r="D629" s="36"/>
      <c r="E629" s="36"/>
      <c r="G629" s="10"/>
      <c r="H629" s="10"/>
      <c r="I629" s="10"/>
      <c r="J629" s="10"/>
      <c r="K629" s="10"/>
      <c r="L629" s="38"/>
      <c r="M629" s="38"/>
    </row>
    <row r="630">
      <c r="A630" s="36"/>
      <c r="D630" s="36"/>
      <c r="E630" s="36"/>
      <c r="G630" s="10"/>
      <c r="H630" s="10"/>
      <c r="I630" s="10"/>
      <c r="J630" s="10"/>
      <c r="K630" s="10"/>
      <c r="L630" s="38"/>
      <c r="M630" s="38"/>
    </row>
    <row r="631">
      <c r="A631" s="36"/>
      <c r="D631" s="36"/>
      <c r="E631" s="36"/>
      <c r="G631" s="10"/>
      <c r="H631" s="10"/>
      <c r="I631" s="10"/>
      <c r="J631" s="10"/>
      <c r="K631" s="10"/>
      <c r="L631" s="38"/>
      <c r="M631" s="38"/>
    </row>
    <row r="632">
      <c r="A632" s="36"/>
      <c r="D632" s="36"/>
      <c r="E632" s="36"/>
      <c r="G632" s="10"/>
      <c r="H632" s="10"/>
      <c r="I632" s="10"/>
      <c r="J632" s="10"/>
      <c r="K632" s="10"/>
      <c r="L632" s="38"/>
      <c r="M632" s="38"/>
    </row>
    <row r="633">
      <c r="A633" s="36"/>
      <c r="D633" s="36"/>
      <c r="E633" s="36"/>
      <c r="G633" s="10"/>
      <c r="H633" s="10"/>
      <c r="I633" s="10"/>
      <c r="J633" s="10"/>
      <c r="K633" s="10"/>
      <c r="L633" s="38"/>
      <c r="M633" s="38"/>
    </row>
    <row r="634">
      <c r="A634" s="36"/>
      <c r="D634" s="36"/>
      <c r="E634" s="36"/>
      <c r="G634" s="10"/>
      <c r="H634" s="10"/>
      <c r="I634" s="10"/>
      <c r="J634" s="10"/>
      <c r="K634" s="10"/>
      <c r="L634" s="38"/>
      <c r="M634" s="38"/>
    </row>
    <row r="635">
      <c r="A635" s="36"/>
      <c r="D635" s="36"/>
      <c r="E635" s="36"/>
      <c r="G635" s="10"/>
      <c r="H635" s="10"/>
      <c r="I635" s="10"/>
      <c r="J635" s="10"/>
      <c r="K635" s="10"/>
      <c r="L635" s="38"/>
      <c r="M635" s="38"/>
    </row>
    <row r="636">
      <c r="A636" s="36"/>
      <c r="D636" s="36"/>
      <c r="E636" s="36"/>
      <c r="G636" s="10"/>
      <c r="H636" s="10"/>
      <c r="I636" s="10"/>
      <c r="J636" s="10"/>
      <c r="K636" s="10"/>
      <c r="L636" s="38"/>
      <c r="M636" s="38"/>
    </row>
    <row r="637">
      <c r="A637" s="36"/>
      <c r="D637" s="36"/>
      <c r="E637" s="36"/>
      <c r="G637" s="10"/>
      <c r="H637" s="10"/>
      <c r="I637" s="10"/>
      <c r="J637" s="10"/>
      <c r="K637" s="10"/>
      <c r="L637" s="38"/>
      <c r="M637" s="38"/>
    </row>
    <row r="638">
      <c r="A638" s="36"/>
      <c r="D638" s="36"/>
      <c r="E638" s="36"/>
      <c r="G638" s="10"/>
      <c r="H638" s="10"/>
      <c r="I638" s="10"/>
      <c r="J638" s="10"/>
      <c r="K638" s="10"/>
      <c r="L638" s="38"/>
      <c r="M638" s="38"/>
    </row>
    <row r="639">
      <c r="A639" s="36"/>
      <c r="D639" s="36"/>
      <c r="E639" s="36"/>
      <c r="G639" s="10"/>
      <c r="H639" s="10"/>
      <c r="I639" s="10"/>
      <c r="J639" s="10"/>
      <c r="K639" s="10"/>
      <c r="L639" s="38"/>
      <c r="M639" s="38"/>
    </row>
    <row r="640">
      <c r="A640" s="36"/>
      <c r="D640" s="36"/>
      <c r="E640" s="36"/>
      <c r="G640" s="10"/>
      <c r="H640" s="10"/>
      <c r="I640" s="10"/>
      <c r="J640" s="10"/>
      <c r="K640" s="10"/>
      <c r="L640" s="38"/>
      <c r="M640" s="38"/>
    </row>
    <row r="641">
      <c r="A641" s="36"/>
      <c r="D641" s="36"/>
      <c r="E641" s="36"/>
      <c r="G641" s="10"/>
      <c r="H641" s="10"/>
      <c r="I641" s="10"/>
      <c r="J641" s="10"/>
      <c r="K641" s="10"/>
      <c r="L641" s="38"/>
      <c r="M641" s="38"/>
    </row>
    <row r="642">
      <c r="A642" s="36"/>
      <c r="D642" s="36"/>
      <c r="E642" s="36"/>
      <c r="G642" s="10"/>
      <c r="H642" s="10"/>
      <c r="I642" s="10"/>
      <c r="J642" s="10"/>
      <c r="K642" s="10"/>
      <c r="L642" s="38"/>
      <c r="M642" s="38"/>
    </row>
    <row r="643">
      <c r="A643" s="36"/>
      <c r="D643" s="36"/>
      <c r="E643" s="36"/>
      <c r="G643" s="10"/>
      <c r="H643" s="10"/>
      <c r="I643" s="10"/>
      <c r="J643" s="10"/>
      <c r="K643" s="10"/>
      <c r="L643" s="38"/>
      <c r="M643" s="38"/>
    </row>
    <row r="644">
      <c r="A644" s="36"/>
      <c r="D644" s="36"/>
      <c r="E644" s="36"/>
      <c r="G644" s="10"/>
      <c r="H644" s="10"/>
      <c r="I644" s="10"/>
      <c r="J644" s="10"/>
      <c r="K644" s="10"/>
      <c r="L644" s="38"/>
      <c r="M644" s="38"/>
    </row>
    <row r="645">
      <c r="A645" s="36"/>
      <c r="D645" s="36"/>
      <c r="E645" s="36"/>
      <c r="G645" s="10"/>
      <c r="H645" s="10"/>
      <c r="I645" s="10"/>
      <c r="J645" s="10"/>
      <c r="K645" s="10"/>
      <c r="L645" s="38"/>
      <c r="M645" s="38"/>
    </row>
    <row r="646">
      <c r="A646" s="36"/>
      <c r="D646" s="36"/>
      <c r="E646" s="36"/>
      <c r="G646" s="10"/>
      <c r="H646" s="10"/>
      <c r="I646" s="10"/>
      <c r="J646" s="10"/>
      <c r="K646" s="10"/>
      <c r="L646" s="38"/>
      <c r="M646" s="38"/>
    </row>
    <row r="647">
      <c r="A647" s="36"/>
      <c r="D647" s="36"/>
      <c r="E647" s="36"/>
      <c r="G647" s="10"/>
      <c r="H647" s="10"/>
      <c r="I647" s="10"/>
      <c r="J647" s="10"/>
      <c r="K647" s="10"/>
      <c r="L647" s="38"/>
      <c r="M647" s="38"/>
    </row>
    <row r="648">
      <c r="A648" s="36"/>
      <c r="D648" s="36"/>
      <c r="E648" s="36"/>
      <c r="G648" s="10"/>
      <c r="H648" s="10"/>
      <c r="I648" s="10"/>
      <c r="J648" s="10"/>
      <c r="K648" s="10"/>
      <c r="L648" s="38"/>
      <c r="M648" s="38"/>
    </row>
    <row r="649">
      <c r="A649" s="36"/>
      <c r="D649" s="36"/>
      <c r="E649" s="36"/>
      <c r="G649" s="10"/>
      <c r="H649" s="10"/>
      <c r="I649" s="10"/>
      <c r="J649" s="10"/>
      <c r="K649" s="10"/>
      <c r="L649" s="38"/>
      <c r="M649" s="38"/>
    </row>
    <row r="650">
      <c r="A650" s="36"/>
      <c r="D650" s="36"/>
      <c r="E650" s="36"/>
      <c r="G650" s="10"/>
      <c r="H650" s="10"/>
      <c r="I650" s="10"/>
      <c r="J650" s="10"/>
      <c r="K650" s="10"/>
      <c r="L650" s="38"/>
      <c r="M650" s="38"/>
    </row>
    <row r="651">
      <c r="A651" s="36"/>
      <c r="D651" s="36"/>
      <c r="E651" s="36"/>
      <c r="G651" s="10"/>
      <c r="H651" s="10"/>
      <c r="I651" s="10"/>
      <c r="J651" s="10"/>
      <c r="K651" s="10"/>
      <c r="L651" s="38"/>
      <c r="M651" s="38"/>
    </row>
    <row r="652">
      <c r="A652" s="36"/>
      <c r="D652" s="36"/>
      <c r="E652" s="36"/>
      <c r="G652" s="10"/>
      <c r="H652" s="10"/>
      <c r="I652" s="10"/>
      <c r="J652" s="10"/>
      <c r="K652" s="10"/>
      <c r="L652" s="38"/>
      <c r="M652" s="38"/>
    </row>
    <row r="653">
      <c r="A653" s="36"/>
      <c r="D653" s="36"/>
      <c r="E653" s="36"/>
      <c r="G653" s="10"/>
      <c r="H653" s="10"/>
      <c r="I653" s="10"/>
      <c r="J653" s="10"/>
      <c r="K653" s="10"/>
      <c r="L653" s="38"/>
      <c r="M653" s="38"/>
    </row>
    <row r="654">
      <c r="A654" s="36"/>
      <c r="D654" s="36"/>
      <c r="E654" s="36"/>
      <c r="G654" s="10"/>
      <c r="H654" s="10"/>
      <c r="I654" s="10"/>
      <c r="J654" s="10"/>
      <c r="K654" s="10"/>
      <c r="L654" s="38"/>
      <c r="M654" s="38"/>
    </row>
    <row r="655">
      <c r="A655" s="36"/>
      <c r="D655" s="36"/>
      <c r="E655" s="36"/>
      <c r="G655" s="10"/>
      <c r="H655" s="10"/>
      <c r="I655" s="10"/>
      <c r="J655" s="10"/>
      <c r="K655" s="10"/>
      <c r="L655" s="38"/>
      <c r="M655" s="38"/>
    </row>
    <row r="656">
      <c r="A656" s="36"/>
      <c r="D656" s="36"/>
      <c r="E656" s="36"/>
      <c r="G656" s="10"/>
      <c r="H656" s="10"/>
      <c r="I656" s="10"/>
      <c r="J656" s="10"/>
      <c r="K656" s="10"/>
      <c r="L656" s="38"/>
      <c r="M656" s="38"/>
    </row>
    <row r="657">
      <c r="A657" s="36"/>
      <c r="D657" s="36"/>
      <c r="E657" s="36"/>
      <c r="G657" s="10"/>
      <c r="H657" s="10"/>
      <c r="I657" s="10"/>
      <c r="J657" s="10"/>
      <c r="K657" s="10"/>
      <c r="L657" s="38"/>
      <c r="M657" s="38"/>
    </row>
    <row r="658">
      <c r="A658" s="36"/>
      <c r="D658" s="36"/>
      <c r="E658" s="36"/>
      <c r="G658" s="10"/>
      <c r="H658" s="10"/>
      <c r="I658" s="10"/>
      <c r="J658" s="10"/>
      <c r="K658" s="10"/>
      <c r="L658" s="38"/>
      <c r="M658" s="38"/>
    </row>
    <row r="659">
      <c r="A659" s="36"/>
      <c r="D659" s="36"/>
      <c r="E659" s="36"/>
      <c r="G659" s="10"/>
      <c r="H659" s="10"/>
      <c r="I659" s="10"/>
      <c r="J659" s="10"/>
      <c r="K659" s="10"/>
      <c r="L659" s="38"/>
      <c r="M659" s="38"/>
    </row>
    <row r="660">
      <c r="A660" s="36"/>
      <c r="D660" s="36"/>
      <c r="E660" s="36"/>
      <c r="G660" s="10"/>
      <c r="H660" s="10"/>
      <c r="I660" s="10"/>
      <c r="J660" s="10"/>
      <c r="K660" s="10"/>
      <c r="L660" s="38"/>
      <c r="M660" s="38"/>
    </row>
    <row r="661">
      <c r="A661" s="36"/>
      <c r="D661" s="36"/>
      <c r="E661" s="36"/>
      <c r="G661" s="10"/>
      <c r="H661" s="10"/>
      <c r="I661" s="10"/>
      <c r="J661" s="10"/>
      <c r="K661" s="10"/>
      <c r="L661" s="38"/>
      <c r="M661" s="38"/>
    </row>
    <row r="662">
      <c r="A662" s="36"/>
      <c r="D662" s="36"/>
      <c r="E662" s="36"/>
      <c r="G662" s="10"/>
      <c r="H662" s="10"/>
      <c r="I662" s="10"/>
      <c r="J662" s="10"/>
      <c r="K662" s="10"/>
      <c r="L662" s="38"/>
      <c r="M662" s="38"/>
    </row>
    <row r="663">
      <c r="A663" s="36"/>
      <c r="D663" s="36"/>
      <c r="E663" s="36"/>
      <c r="G663" s="10"/>
      <c r="H663" s="10"/>
      <c r="I663" s="10"/>
      <c r="J663" s="10"/>
      <c r="K663" s="10"/>
      <c r="L663" s="38"/>
      <c r="M663" s="38"/>
    </row>
    <row r="664">
      <c r="A664" s="36"/>
      <c r="D664" s="36"/>
      <c r="E664" s="36"/>
      <c r="G664" s="10"/>
      <c r="H664" s="10"/>
      <c r="I664" s="10"/>
      <c r="J664" s="10"/>
      <c r="K664" s="10"/>
      <c r="L664" s="38"/>
      <c r="M664" s="38"/>
    </row>
    <row r="665">
      <c r="A665" s="36"/>
      <c r="D665" s="36"/>
      <c r="E665" s="36"/>
      <c r="G665" s="10"/>
      <c r="H665" s="10"/>
      <c r="I665" s="10"/>
      <c r="J665" s="10"/>
      <c r="K665" s="10"/>
      <c r="L665" s="38"/>
      <c r="M665" s="38"/>
    </row>
    <row r="666">
      <c r="A666" s="36"/>
      <c r="D666" s="36"/>
      <c r="E666" s="36"/>
      <c r="G666" s="10"/>
      <c r="H666" s="10"/>
      <c r="I666" s="10"/>
      <c r="J666" s="10"/>
      <c r="K666" s="10"/>
      <c r="L666" s="38"/>
      <c r="M666" s="38"/>
    </row>
    <row r="667">
      <c r="A667" s="36"/>
      <c r="D667" s="36"/>
      <c r="E667" s="36"/>
      <c r="G667" s="10"/>
      <c r="H667" s="10"/>
      <c r="I667" s="10"/>
      <c r="J667" s="10"/>
      <c r="K667" s="10"/>
      <c r="L667" s="38"/>
      <c r="M667" s="38"/>
    </row>
    <row r="668">
      <c r="A668" s="36"/>
      <c r="D668" s="36"/>
      <c r="E668" s="36"/>
      <c r="G668" s="10"/>
      <c r="H668" s="10"/>
      <c r="I668" s="10"/>
      <c r="J668" s="10"/>
      <c r="K668" s="10"/>
      <c r="L668" s="38"/>
      <c r="M668" s="38"/>
    </row>
    <row r="669">
      <c r="A669" s="36"/>
      <c r="D669" s="36"/>
      <c r="E669" s="36"/>
      <c r="G669" s="10"/>
      <c r="H669" s="10"/>
      <c r="I669" s="10"/>
      <c r="J669" s="10"/>
      <c r="K669" s="10"/>
      <c r="L669" s="38"/>
      <c r="M669" s="38"/>
    </row>
    <row r="670">
      <c r="A670" s="36"/>
      <c r="D670" s="36"/>
      <c r="E670" s="36"/>
      <c r="G670" s="10"/>
      <c r="H670" s="10"/>
      <c r="I670" s="10"/>
      <c r="J670" s="10"/>
      <c r="K670" s="10"/>
      <c r="L670" s="38"/>
      <c r="M670" s="38"/>
    </row>
    <row r="671">
      <c r="A671" s="36"/>
      <c r="D671" s="36"/>
      <c r="E671" s="36"/>
      <c r="G671" s="10"/>
      <c r="H671" s="10"/>
      <c r="I671" s="10"/>
      <c r="J671" s="10"/>
      <c r="K671" s="10"/>
      <c r="L671" s="38"/>
      <c r="M671" s="38"/>
    </row>
    <row r="672">
      <c r="A672" s="36"/>
      <c r="D672" s="36"/>
      <c r="E672" s="36"/>
      <c r="G672" s="10"/>
      <c r="H672" s="10"/>
      <c r="I672" s="10"/>
      <c r="J672" s="10"/>
      <c r="K672" s="10"/>
      <c r="L672" s="38"/>
      <c r="M672" s="38"/>
    </row>
    <row r="673">
      <c r="A673" s="36"/>
      <c r="D673" s="36"/>
      <c r="E673" s="36"/>
      <c r="G673" s="10"/>
      <c r="H673" s="10"/>
      <c r="I673" s="10"/>
      <c r="J673" s="10"/>
      <c r="K673" s="10"/>
      <c r="L673" s="38"/>
      <c r="M673" s="38"/>
    </row>
    <row r="674">
      <c r="A674" s="36"/>
      <c r="D674" s="36"/>
      <c r="E674" s="36"/>
      <c r="G674" s="10"/>
      <c r="H674" s="10"/>
      <c r="I674" s="10"/>
      <c r="J674" s="10"/>
      <c r="K674" s="10"/>
      <c r="L674" s="38"/>
      <c r="M674" s="38"/>
    </row>
    <row r="675">
      <c r="A675" s="36"/>
      <c r="D675" s="36"/>
      <c r="E675" s="36"/>
      <c r="G675" s="10"/>
      <c r="H675" s="10"/>
      <c r="I675" s="10"/>
      <c r="J675" s="10"/>
      <c r="K675" s="10"/>
      <c r="L675" s="38"/>
      <c r="M675" s="38"/>
    </row>
    <row r="676">
      <c r="A676" s="36"/>
      <c r="D676" s="36"/>
      <c r="E676" s="36"/>
      <c r="G676" s="10"/>
      <c r="H676" s="10"/>
      <c r="I676" s="10"/>
      <c r="J676" s="10"/>
      <c r="K676" s="10"/>
      <c r="L676" s="38"/>
      <c r="M676" s="38"/>
    </row>
    <row r="677">
      <c r="A677" s="36"/>
      <c r="D677" s="36"/>
      <c r="E677" s="36"/>
      <c r="G677" s="10"/>
      <c r="H677" s="10"/>
      <c r="I677" s="10"/>
      <c r="J677" s="10"/>
      <c r="K677" s="10"/>
      <c r="L677" s="38"/>
      <c r="M677" s="38"/>
    </row>
    <row r="678">
      <c r="A678" s="36"/>
      <c r="D678" s="36"/>
      <c r="E678" s="36"/>
      <c r="G678" s="10"/>
      <c r="H678" s="10"/>
      <c r="I678" s="10"/>
      <c r="J678" s="10"/>
      <c r="K678" s="10"/>
      <c r="L678" s="38"/>
      <c r="M678" s="38"/>
    </row>
    <row r="679">
      <c r="A679" s="36"/>
      <c r="D679" s="36"/>
      <c r="E679" s="36"/>
      <c r="G679" s="10"/>
      <c r="H679" s="10"/>
      <c r="I679" s="10"/>
      <c r="J679" s="10"/>
      <c r="K679" s="10"/>
      <c r="L679" s="38"/>
      <c r="M679" s="38"/>
    </row>
    <row r="680">
      <c r="A680" s="36"/>
      <c r="D680" s="36"/>
      <c r="E680" s="36"/>
      <c r="G680" s="10"/>
      <c r="H680" s="10"/>
      <c r="I680" s="10"/>
      <c r="J680" s="10"/>
      <c r="K680" s="10"/>
      <c r="L680" s="38"/>
      <c r="M680" s="38"/>
    </row>
    <row r="681">
      <c r="A681" s="36"/>
      <c r="D681" s="36"/>
      <c r="E681" s="36"/>
      <c r="G681" s="10"/>
      <c r="H681" s="10"/>
      <c r="I681" s="10"/>
      <c r="J681" s="10"/>
      <c r="K681" s="10"/>
      <c r="L681" s="38"/>
      <c r="M681" s="38"/>
    </row>
    <row r="682">
      <c r="A682" s="36"/>
      <c r="D682" s="36"/>
      <c r="E682" s="36"/>
      <c r="G682" s="10"/>
      <c r="H682" s="10"/>
      <c r="I682" s="10"/>
      <c r="J682" s="10"/>
      <c r="K682" s="10"/>
      <c r="L682" s="38"/>
      <c r="M682" s="38"/>
    </row>
    <row r="683">
      <c r="A683" s="36"/>
      <c r="D683" s="36"/>
      <c r="E683" s="36"/>
      <c r="G683" s="10"/>
      <c r="H683" s="10"/>
      <c r="I683" s="10"/>
      <c r="J683" s="10"/>
      <c r="K683" s="10"/>
      <c r="L683" s="38"/>
      <c r="M683" s="38"/>
    </row>
    <row r="684">
      <c r="A684" s="36"/>
      <c r="D684" s="36"/>
      <c r="E684" s="36"/>
      <c r="G684" s="10"/>
      <c r="H684" s="10"/>
      <c r="I684" s="10"/>
      <c r="J684" s="10"/>
      <c r="K684" s="10"/>
      <c r="L684" s="38"/>
      <c r="M684" s="38"/>
    </row>
    <row r="685">
      <c r="A685" s="36"/>
      <c r="D685" s="36"/>
      <c r="E685" s="36"/>
      <c r="G685" s="10"/>
      <c r="H685" s="10"/>
      <c r="I685" s="10"/>
      <c r="J685" s="10"/>
      <c r="K685" s="10"/>
      <c r="L685" s="38"/>
      <c r="M685" s="38"/>
    </row>
    <row r="686">
      <c r="A686" s="36"/>
      <c r="D686" s="36"/>
      <c r="E686" s="36"/>
      <c r="G686" s="10"/>
      <c r="H686" s="10"/>
      <c r="I686" s="10"/>
      <c r="J686" s="10"/>
      <c r="K686" s="10"/>
      <c r="L686" s="38"/>
      <c r="M686" s="38"/>
    </row>
    <row r="687">
      <c r="A687" s="36"/>
      <c r="D687" s="36"/>
      <c r="E687" s="36"/>
      <c r="G687" s="10"/>
      <c r="H687" s="10"/>
      <c r="I687" s="10"/>
      <c r="J687" s="10"/>
      <c r="K687" s="10"/>
      <c r="L687" s="38"/>
      <c r="M687" s="38"/>
    </row>
    <row r="688">
      <c r="A688" s="36"/>
      <c r="D688" s="36"/>
      <c r="E688" s="36"/>
      <c r="G688" s="10"/>
      <c r="H688" s="10"/>
      <c r="I688" s="10"/>
      <c r="J688" s="10"/>
      <c r="K688" s="10"/>
      <c r="L688" s="38"/>
      <c r="M688" s="38"/>
    </row>
    <row r="689">
      <c r="A689" s="36"/>
      <c r="D689" s="36"/>
      <c r="E689" s="36"/>
      <c r="G689" s="10"/>
      <c r="H689" s="10"/>
      <c r="I689" s="10"/>
      <c r="J689" s="10"/>
      <c r="K689" s="10"/>
      <c r="L689" s="38"/>
      <c r="M689" s="38"/>
    </row>
    <row r="690">
      <c r="A690" s="36"/>
      <c r="D690" s="36"/>
      <c r="E690" s="36"/>
      <c r="G690" s="10"/>
      <c r="H690" s="10"/>
      <c r="I690" s="10"/>
      <c r="J690" s="10"/>
      <c r="K690" s="10"/>
      <c r="L690" s="38"/>
      <c r="M690" s="38"/>
    </row>
    <row r="691">
      <c r="A691" s="36"/>
      <c r="D691" s="36"/>
      <c r="E691" s="36"/>
      <c r="G691" s="10"/>
      <c r="H691" s="10"/>
      <c r="I691" s="10"/>
      <c r="J691" s="10"/>
      <c r="K691" s="10"/>
      <c r="L691" s="38"/>
      <c r="M691" s="38"/>
    </row>
    <row r="692">
      <c r="A692" s="36"/>
      <c r="D692" s="36"/>
      <c r="E692" s="36"/>
      <c r="G692" s="10"/>
      <c r="H692" s="10"/>
      <c r="I692" s="10"/>
      <c r="J692" s="10"/>
      <c r="K692" s="10"/>
      <c r="L692" s="38"/>
      <c r="M692" s="38"/>
    </row>
    <row r="693">
      <c r="A693" s="36"/>
      <c r="D693" s="36"/>
      <c r="E693" s="36"/>
      <c r="G693" s="10"/>
      <c r="H693" s="10"/>
      <c r="I693" s="10"/>
      <c r="J693" s="10"/>
      <c r="K693" s="10"/>
      <c r="L693" s="38"/>
      <c r="M693" s="38"/>
    </row>
    <row r="694">
      <c r="A694" s="36"/>
      <c r="D694" s="36"/>
      <c r="E694" s="36"/>
      <c r="G694" s="10"/>
      <c r="H694" s="10"/>
      <c r="I694" s="10"/>
      <c r="J694" s="10"/>
      <c r="K694" s="10"/>
      <c r="L694" s="38"/>
      <c r="M694" s="38"/>
    </row>
    <row r="695">
      <c r="A695" s="36"/>
      <c r="D695" s="36"/>
      <c r="E695" s="36"/>
      <c r="G695" s="10"/>
      <c r="H695" s="10"/>
      <c r="I695" s="10"/>
      <c r="J695" s="10"/>
      <c r="K695" s="10"/>
      <c r="L695" s="38"/>
      <c r="M695" s="38"/>
    </row>
    <row r="696">
      <c r="A696" s="36"/>
      <c r="D696" s="36"/>
      <c r="E696" s="36"/>
      <c r="G696" s="10"/>
      <c r="H696" s="10"/>
      <c r="I696" s="10"/>
      <c r="J696" s="10"/>
      <c r="K696" s="10"/>
      <c r="L696" s="38"/>
      <c r="M696" s="38"/>
    </row>
    <row r="697">
      <c r="A697" s="36"/>
      <c r="D697" s="36"/>
      <c r="E697" s="36"/>
      <c r="G697" s="10"/>
      <c r="H697" s="10"/>
      <c r="I697" s="10"/>
      <c r="J697" s="10"/>
      <c r="K697" s="10"/>
      <c r="L697" s="38"/>
      <c r="M697" s="38"/>
    </row>
    <row r="698">
      <c r="A698" s="36"/>
      <c r="D698" s="36"/>
      <c r="E698" s="36"/>
      <c r="G698" s="10"/>
      <c r="H698" s="10"/>
      <c r="I698" s="10"/>
      <c r="J698" s="10"/>
      <c r="K698" s="10"/>
      <c r="L698" s="38"/>
      <c r="M698" s="38"/>
    </row>
    <row r="699">
      <c r="A699" s="36"/>
      <c r="D699" s="36"/>
      <c r="E699" s="36"/>
      <c r="G699" s="10"/>
      <c r="H699" s="10"/>
      <c r="I699" s="10"/>
      <c r="J699" s="10"/>
      <c r="K699" s="10"/>
      <c r="L699" s="38"/>
      <c r="M699" s="38"/>
    </row>
    <row r="700">
      <c r="A700" s="36"/>
      <c r="D700" s="36"/>
      <c r="E700" s="36"/>
      <c r="G700" s="10"/>
      <c r="H700" s="10"/>
      <c r="I700" s="10"/>
      <c r="J700" s="10"/>
      <c r="K700" s="10"/>
      <c r="L700" s="38"/>
      <c r="M700" s="38"/>
    </row>
    <row r="701">
      <c r="A701" s="36"/>
      <c r="D701" s="36"/>
      <c r="E701" s="36"/>
      <c r="G701" s="10"/>
      <c r="H701" s="10"/>
      <c r="I701" s="10"/>
      <c r="J701" s="10"/>
      <c r="K701" s="10"/>
      <c r="L701" s="38"/>
      <c r="M701" s="38"/>
    </row>
    <row r="702">
      <c r="A702" s="36"/>
      <c r="D702" s="36"/>
      <c r="E702" s="36"/>
      <c r="G702" s="10"/>
      <c r="H702" s="10"/>
      <c r="I702" s="10"/>
      <c r="J702" s="10"/>
      <c r="K702" s="10"/>
      <c r="L702" s="38"/>
      <c r="M702" s="38"/>
    </row>
    <row r="703">
      <c r="A703" s="36"/>
      <c r="D703" s="36"/>
      <c r="E703" s="36"/>
      <c r="G703" s="10"/>
      <c r="H703" s="10"/>
      <c r="I703" s="10"/>
      <c r="J703" s="10"/>
      <c r="K703" s="10"/>
      <c r="L703" s="38"/>
      <c r="M703" s="38"/>
    </row>
    <row r="704">
      <c r="A704" s="36"/>
      <c r="D704" s="36"/>
      <c r="E704" s="36"/>
      <c r="G704" s="10"/>
      <c r="H704" s="10"/>
      <c r="I704" s="10"/>
      <c r="J704" s="10"/>
      <c r="K704" s="10"/>
      <c r="L704" s="38"/>
      <c r="M704" s="38"/>
    </row>
    <row r="705">
      <c r="A705" s="36"/>
      <c r="D705" s="36"/>
      <c r="E705" s="36"/>
      <c r="G705" s="10"/>
      <c r="H705" s="10"/>
      <c r="I705" s="10"/>
      <c r="J705" s="10"/>
      <c r="K705" s="10"/>
      <c r="L705" s="38"/>
      <c r="M705" s="38"/>
    </row>
    <row r="706">
      <c r="A706" s="36"/>
      <c r="D706" s="36"/>
      <c r="E706" s="36"/>
      <c r="G706" s="10"/>
      <c r="H706" s="10"/>
      <c r="I706" s="10"/>
      <c r="J706" s="10"/>
      <c r="K706" s="10"/>
      <c r="L706" s="38"/>
      <c r="M706" s="38"/>
    </row>
    <row r="707">
      <c r="A707" s="36"/>
      <c r="D707" s="36"/>
      <c r="E707" s="36"/>
      <c r="G707" s="10"/>
      <c r="H707" s="10"/>
      <c r="I707" s="10"/>
      <c r="J707" s="10"/>
      <c r="K707" s="10"/>
      <c r="L707" s="38"/>
      <c r="M707" s="38"/>
    </row>
    <row r="708">
      <c r="A708" s="36"/>
      <c r="D708" s="36"/>
      <c r="E708" s="36"/>
      <c r="G708" s="10"/>
      <c r="H708" s="10"/>
      <c r="I708" s="10"/>
      <c r="J708" s="10"/>
      <c r="K708" s="10"/>
      <c r="L708" s="38"/>
      <c r="M708" s="38"/>
    </row>
    <row r="709">
      <c r="A709" s="36"/>
      <c r="D709" s="36"/>
      <c r="E709" s="36"/>
      <c r="G709" s="10"/>
      <c r="H709" s="10"/>
      <c r="I709" s="10"/>
      <c r="J709" s="10"/>
      <c r="K709" s="10"/>
      <c r="L709" s="38"/>
      <c r="M709" s="38"/>
    </row>
    <row r="710">
      <c r="A710" s="36"/>
      <c r="D710" s="36"/>
      <c r="E710" s="36"/>
      <c r="G710" s="10"/>
      <c r="H710" s="10"/>
      <c r="I710" s="10"/>
      <c r="J710" s="10"/>
      <c r="K710" s="10"/>
      <c r="L710" s="38"/>
      <c r="M710" s="38"/>
    </row>
    <row r="711">
      <c r="A711" s="36"/>
      <c r="D711" s="36"/>
      <c r="E711" s="36"/>
      <c r="G711" s="10"/>
      <c r="H711" s="10"/>
      <c r="I711" s="10"/>
      <c r="J711" s="10"/>
      <c r="K711" s="10"/>
      <c r="L711" s="38"/>
      <c r="M711" s="38"/>
    </row>
    <row r="712">
      <c r="A712" s="36"/>
      <c r="D712" s="36"/>
      <c r="E712" s="36"/>
      <c r="G712" s="10"/>
      <c r="H712" s="10"/>
      <c r="I712" s="10"/>
      <c r="J712" s="10"/>
      <c r="K712" s="10"/>
      <c r="L712" s="38"/>
      <c r="M712" s="38"/>
    </row>
    <row r="713">
      <c r="A713" s="36"/>
      <c r="D713" s="36"/>
      <c r="E713" s="36"/>
      <c r="G713" s="10"/>
      <c r="H713" s="10"/>
      <c r="I713" s="10"/>
      <c r="J713" s="10"/>
      <c r="K713" s="10"/>
      <c r="L713" s="38"/>
      <c r="M713" s="38"/>
    </row>
    <row r="714">
      <c r="A714" s="36"/>
      <c r="D714" s="36"/>
      <c r="E714" s="36"/>
      <c r="G714" s="10"/>
      <c r="H714" s="10"/>
      <c r="I714" s="10"/>
      <c r="J714" s="10"/>
      <c r="K714" s="10"/>
      <c r="L714" s="38"/>
      <c r="M714" s="38"/>
    </row>
    <row r="715">
      <c r="A715" s="36"/>
      <c r="D715" s="36"/>
      <c r="E715" s="36"/>
      <c r="G715" s="10"/>
      <c r="H715" s="10"/>
      <c r="I715" s="10"/>
      <c r="J715" s="10"/>
      <c r="K715" s="10"/>
      <c r="L715" s="38"/>
      <c r="M715" s="38"/>
    </row>
    <row r="716">
      <c r="A716" s="36"/>
      <c r="D716" s="36"/>
      <c r="E716" s="36"/>
      <c r="G716" s="10"/>
      <c r="H716" s="10"/>
      <c r="I716" s="10"/>
      <c r="J716" s="10"/>
      <c r="K716" s="10"/>
      <c r="L716" s="38"/>
      <c r="M716" s="38"/>
    </row>
    <row r="717">
      <c r="A717" s="36"/>
      <c r="D717" s="36"/>
      <c r="E717" s="36"/>
      <c r="G717" s="10"/>
      <c r="H717" s="10"/>
      <c r="I717" s="10"/>
      <c r="J717" s="10"/>
      <c r="K717" s="10"/>
      <c r="L717" s="38"/>
      <c r="M717" s="38"/>
    </row>
    <row r="718">
      <c r="A718" s="36"/>
      <c r="D718" s="36"/>
      <c r="E718" s="36"/>
      <c r="G718" s="10"/>
      <c r="H718" s="10"/>
      <c r="I718" s="10"/>
      <c r="J718" s="10"/>
      <c r="K718" s="10"/>
      <c r="L718" s="38"/>
      <c r="M718" s="38"/>
    </row>
    <row r="719">
      <c r="A719" s="36"/>
      <c r="D719" s="36"/>
      <c r="E719" s="36"/>
      <c r="G719" s="10"/>
      <c r="H719" s="10"/>
      <c r="I719" s="10"/>
      <c r="J719" s="10"/>
      <c r="K719" s="10"/>
      <c r="L719" s="38"/>
      <c r="M719" s="38"/>
    </row>
    <row r="720">
      <c r="A720" s="36"/>
      <c r="D720" s="36"/>
      <c r="E720" s="36"/>
      <c r="G720" s="10"/>
      <c r="H720" s="10"/>
      <c r="I720" s="10"/>
      <c r="J720" s="10"/>
      <c r="K720" s="10"/>
      <c r="L720" s="38"/>
      <c r="M720" s="38"/>
    </row>
    <row r="721">
      <c r="A721" s="36"/>
      <c r="D721" s="36"/>
      <c r="E721" s="36"/>
      <c r="G721" s="10"/>
      <c r="H721" s="10"/>
      <c r="I721" s="10"/>
      <c r="J721" s="10"/>
      <c r="K721" s="10"/>
      <c r="L721" s="38"/>
      <c r="M721" s="38"/>
    </row>
    <row r="722">
      <c r="A722" s="36"/>
      <c r="D722" s="36"/>
      <c r="E722" s="36"/>
      <c r="G722" s="10"/>
      <c r="H722" s="10"/>
      <c r="I722" s="10"/>
      <c r="J722" s="10"/>
      <c r="K722" s="10"/>
      <c r="L722" s="38"/>
      <c r="M722" s="38"/>
    </row>
    <row r="723">
      <c r="A723" s="36"/>
      <c r="D723" s="36"/>
      <c r="E723" s="36"/>
      <c r="G723" s="10"/>
      <c r="H723" s="10"/>
      <c r="I723" s="10"/>
      <c r="J723" s="10"/>
      <c r="K723" s="10"/>
      <c r="L723" s="38"/>
      <c r="M723" s="38"/>
    </row>
    <row r="724">
      <c r="A724" s="36"/>
      <c r="D724" s="36"/>
      <c r="E724" s="36"/>
      <c r="G724" s="10"/>
      <c r="H724" s="10"/>
      <c r="I724" s="10"/>
      <c r="J724" s="10"/>
      <c r="K724" s="10"/>
      <c r="L724" s="38"/>
      <c r="M724" s="38"/>
    </row>
    <row r="725">
      <c r="A725" s="36"/>
      <c r="D725" s="36"/>
      <c r="E725" s="36"/>
      <c r="G725" s="10"/>
      <c r="H725" s="10"/>
      <c r="I725" s="10"/>
      <c r="J725" s="10"/>
      <c r="K725" s="10"/>
      <c r="L725" s="38"/>
      <c r="M725" s="38"/>
    </row>
    <row r="726">
      <c r="A726" s="36"/>
      <c r="D726" s="36"/>
      <c r="E726" s="36"/>
      <c r="G726" s="10"/>
      <c r="H726" s="10"/>
      <c r="I726" s="10"/>
      <c r="J726" s="10"/>
      <c r="K726" s="10"/>
      <c r="L726" s="38"/>
      <c r="M726" s="38"/>
    </row>
    <row r="727">
      <c r="A727" s="36"/>
      <c r="D727" s="36"/>
      <c r="E727" s="36"/>
      <c r="G727" s="10"/>
      <c r="H727" s="10"/>
      <c r="I727" s="10"/>
      <c r="J727" s="10"/>
      <c r="K727" s="10"/>
      <c r="L727" s="38"/>
      <c r="M727" s="38"/>
    </row>
    <row r="728">
      <c r="A728" s="36"/>
      <c r="B728" s="36"/>
      <c r="C728" s="36"/>
      <c r="D728" s="36"/>
      <c r="E728" s="36"/>
      <c r="F728" s="36"/>
    </row>
    <row r="729">
      <c r="A729" s="36"/>
      <c r="B729" s="36"/>
      <c r="C729" s="36"/>
      <c r="D729" s="36"/>
      <c r="E729" s="36"/>
      <c r="F729" s="36"/>
    </row>
    <row r="730">
      <c r="A730" s="36"/>
      <c r="B730" s="36"/>
      <c r="C730" s="36"/>
      <c r="D730" s="36"/>
      <c r="E730" s="36"/>
      <c r="F730" s="36"/>
    </row>
    <row r="731">
      <c r="A731" s="36"/>
      <c r="B731" s="36"/>
      <c r="C731" s="36"/>
      <c r="D731" s="36"/>
      <c r="E731" s="36"/>
      <c r="F731" s="36"/>
    </row>
    <row r="732">
      <c r="A732" s="36"/>
      <c r="B732" s="36"/>
      <c r="C732" s="36"/>
      <c r="D732" s="36"/>
      <c r="E732" s="36"/>
      <c r="F732" s="36"/>
    </row>
    <row r="733">
      <c r="A733" s="36"/>
      <c r="B733" s="36"/>
      <c r="C733" s="36"/>
      <c r="D733" s="36"/>
      <c r="E733" s="36"/>
      <c r="F733" s="36"/>
    </row>
    <row r="734">
      <c r="A734" s="36"/>
      <c r="B734" s="36"/>
      <c r="C734" s="36"/>
      <c r="D734" s="36"/>
      <c r="E734" s="36"/>
      <c r="F734" s="36"/>
    </row>
    <row r="735">
      <c r="A735" s="36"/>
      <c r="B735" s="36"/>
      <c r="C735" s="36"/>
      <c r="D735" s="36"/>
      <c r="E735" s="36"/>
      <c r="F735" s="36"/>
    </row>
    <row r="736">
      <c r="A736" s="36"/>
      <c r="B736" s="36"/>
      <c r="C736" s="36"/>
      <c r="D736" s="36"/>
      <c r="E736" s="36"/>
      <c r="F736" s="36"/>
    </row>
    <row r="737">
      <c r="A737" s="36"/>
      <c r="B737" s="36"/>
      <c r="C737" s="36"/>
      <c r="D737" s="36"/>
      <c r="E737" s="36"/>
      <c r="F737" s="36"/>
    </row>
    <row r="738">
      <c r="A738" s="36"/>
      <c r="B738" s="36"/>
      <c r="C738" s="36"/>
      <c r="D738" s="36"/>
      <c r="E738" s="36"/>
      <c r="F738" s="36"/>
    </row>
    <row r="739">
      <c r="A739" s="36"/>
      <c r="B739" s="36"/>
      <c r="C739" s="36"/>
      <c r="D739" s="36"/>
      <c r="E739" s="36"/>
      <c r="F739" s="36"/>
    </row>
    <row r="740">
      <c r="A740" s="36"/>
      <c r="B740" s="36"/>
      <c r="C740" s="36"/>
      <c r="D740" s="36"/>
      <c r="E740" s="36"/>
      <c r="F740" s="36"/>
    </row>
    <row r="741">
      <c r="A741" s="36"/>
      <c r="B741" s="36"/>
      <c r="C741" s="36"/>
      <c r="D741" s="36"/>
      <c r="E741" s="36"/>
      <c r="F741" s="36"/>
    </row>
    <row r="742">
      <c r="A742" s="36"/>
      <c r="B742" s="36"/>
      <c r="C742" s="36"/>
      <c r="D742" s="36"/>
      <c r="E742" s="36"/>
      <c r="F742" s="36"/>
    </row>
    <row r="743">
      <c r="A743" s="36"/>
      <c r="B743" s="36"/>
      <c r="C743" s="36"/>
      <c r="D743" s="36"/>
      <c r="E743" s="36"/>
      <c r="F743" s="36"/>
    </row>
    <row r="744">
      <c r="A744" s="36"/>
      <c r="B744" s="36"/>
      <c r="C744" s="36"/>
      <c r="D744" s="36"/>
      <c r="E744" s="36"/>
      <c r="F744" s="36"/>
    </row>
    <row r="745">
      <c r="A745" s="36"/>
      <c r="B745" s="36"/>
      <c r="C745" s="36"/>
      <c r="D745" s="36"/>
      <c r="E745" s="36"/>
      <c r="F745" s="36"/>
    </row>
    <row r="746">
      <c r="A746" s="36"/>
      <c r="B746" s="36"/>
      <c r="C746" s="36"/>
      <c r="D746" s="36"/>
      <c r="E746" s="36"/>
      <c r="F746" s="36"/>
    </row>
    <row r="747">
      <c r="A747" s="36"/>
      <c r="B747" s="36"/>
      <c r="C747" s="36"/>
      <c r="D747" s="36"/>
      <c r="E747" s="36"/>
      <c r="F747" s="36"/>
    </row>
    <row r="748">
      <c r="A748" s="36"/>
      <c r="B748" s="36"/>
      <c r="C748" s="36"/>
      <c r="D748" s="36"/>
      <c r="E748" s="36"/>
      <c r="F748" s="36"/>
    </row>
    <row r="749">
      <c r="A749" s="36"/>
      <c r="B749" s="36"/>
      <c r="C749" s="36"/>
      <c r="D749" s="36"/>
      <c r="E749" s="36"/>
      <c r="F749" s="36"/>
    </row>
    <row r="750">
      <c r="A750" s="36"/>
      <c r="B750" s="36"/>
      <c r="C750" s="36"/>
      <c r="D750" s="36"/>
      <c r="E750" s="36"/>
      <c r="F750" s="36"/>
    </row>
    <row r="751">
      <c r="A751" s="36"/>
      <c r="B751" s="36"/>
      <c r="C751" s="36"/>
      <c r="D751" s="36"/>
      <c r="E751" s="36"/>
      <c r="F751" s="36"/>
    </row>
    <row r="752">
      <c r="A752" s="36"/>
      <c r="B752" s="36"/>
      <c r="C752" s="36"/>
      <c r="D752" s="36"/>
      <c r="E752" s="36"/>
      <c r="F752" s="36"/>
    </row>
    <row r="753">
      <c r="A753" s="36"/>
      <c r="B753" s="36"/>
      <c r="C753" s="36"/>
      <c r="D753" s="36"/>
      <c r="E753" s="36"/>
      <c r="F753" s="36"/>
    </row>
    <row r="754">
      <c r="A754" s="36"/>
      <c r="B754" s="36"/>
      <c r="C754" s="36"/>
      <c r="D754" s="36"/>
      <c r="E754" s="36"/>
      <c r="F754" s="36"/>
    </row>
    <row r="755">
      <c r="A755" s="36"/>
      <c r="B755" s="36"/>
      <c r="C755" s="36"/>
      <c r="D755" s="36"/>
      <c r="E755" s="36"/>
      <c r="F755" s="36"/>
    </row>
    <row r="756">
      <c r="A756" s="36"/>
      <c r="B756" s="36"/>
      <c r="C756" s="36"/>
      <c r="D756" s="36"/>
      <c r="E756" s="36"/>
      <c r="F756" s="36"/>
    </row>
    <row r="757">
      <c r="A757" s="36"/>
      <c r="B757" s="36"/>
      <c r="C757" s="36"/>
      <c r="D757" s="36"/>
      <c r="E757" s="36"/>
      <c r="F757" s="36"/>
    </row>
    <row r="758">
      <c r="A758" s="36"/>
      <c r="B758" s="36"/>
      <c r="C758" s="36"/>
      <c r="D758" s="36"/>
      <c r="E758" s="36"/>
      <c r="F758" s="36"/>
    </row>
    <row r="759">
      <c r="A759" s="36"/>
      <c r="B759" s="36"/>
      <c r="C759" s="36"/>
      <c r="D759" s="36"/>
      <c r="E759" s="36"/>
      <c r="F759" s="36"/>
    </row>
    <row r="760">
      <c r="A760" s="36"/>
      <c r="B760" s="36"/>
      <c r="C760" s="36"/>
      <c r="D760" s="36"/>
      <c r="E760" s="36"/>
      <c r="F760" s="36"/>
    </row>
    <row r="761">
      <c r="A761" s="36"/>
      <c r="B761" s="36"/>
      <c r="C761" s="36"/>
      <c r="D761" s="36"/>
      <c r="E761" s="36"/>
      <c r="F761" s="36"/>
    </row>
    <row r="762">
      <c r="A762" s="36"/>
      <c r="B762" s="36"/>
      <c r="C762" s="36"/>
      <c r="D762" s="36"/>
      <c r="E762" s="36"/>
      <c r="F762" s="36"/>
    </row>
    <row r="763">
      <c r="A763" s="36"/>
      <c r="B763" s="36"/>
      <c r="C763" s="36"/>
      <c r="D763" s="36"/>
      <c r="E763" s="36"/>
      <c r="F763" s="36"/>
    </row>
    <row r="764">
      <c r="A764" s="36"/>
      <c r="B764" s="36"/>
      <c r="C764" s="36"/>
      <c r="D764" s="36"/>
      <c r="E764" s="36"/>
      <c r="F764" s="36"/>
    </row>
    <row r="765">
      <c r="A765" s="36"/>
      <c r="B765" s="36"/>
      <c r="C765" s="36"/>
      <c r="D765" s="36"/>
      <c r="E765" s="36"/>
      <c r="F765" s="36"/>
    </row>
    <row r="766">
      <c r="A766" s="36"/>
      <c r="B766" s="36"/>
      <c r="C766" s="36"/>
      <c r="D766" s="36"/>
      <c r="E766" s="36"/>
      <c r="F766" s="36"/>
    </row>
    <row r="767">
      <c r="A767" s="36"/>
      <c r="B767" s="36"/>
      <c r="C767" s="36"/>
      <c r="D767" s="36"/>
      <c r="E767" s="36"/>
      <c r="F767" s="36"/>
    </row>
    <row r="768">
      <c r="A768" s="36"/>
      <c r="B768" s="36"/>
      <c r="C768" s="36"/>
      <c r="D768" s="36"/>
      <c r="E768" s="36"/>
      <c r="F768" s="36"/>
    </row>
    <row r="769">
      <c r="A769" s="36"/>
      <c r="B769" s="36"/>
      <c r="C769" s="36"/>
      <c r="D769" s="36"/>
      <c r="E769" s="36"/>
      <c r="F769" s="36"/>
    </row>
    <row r="770">
      <c r="A770" s="36"/>
      <c r="B770" s="36"/>
      <c r="C770" s="36"/>
      <c r="D770" s="36"/>
      <c r="E770" s="36"/>
      <c r="F770" s="36"/>
    </row>
    <row r="771">
      <c r="A771" s="36"/>
      <c r="B771" s="36"/>
      <c r="C771" s="36"/>
      <c r="D771" s="36"/>
      <c r="E771" s="36"/>
      <c r="F771" s="36"/>
    </row>
    <row r="772">
      <c r="A772" s="36"/>
      <c r="B772" s="36"/>
      <c r="C772" s="36"/>
      <c r="D772" s="36"/>
      <c r="E772" s="36"/>
      <c r="F772" s="36"/>
    </row>
    <row r="773">
      <c r="A773" s="36"/>
      <c r="B773" s="36"/>
      <c r="C773" s="36"/>
      <c r="D773" s="36"/>
      <c r="E773" s="36"/>
      <c r="F773" s="36"/>
    </row>
    <row r="774">
      <c r="A774" s="36"/>
      <c r="B774" s="36"/>
      <c r="C774" s="36"/>
      <c r="D774" s="36"/>
      <c r="E774" s="36"/>
      <c r="F774" s="36"/>
    </row>
    <row r="775">
      <c r="A775" s="36"/>
      <c r="B775" s="36"/>
      <c r="C775" s="36"/>
      <c r="D775" s="36"/>
      <c r="E775" s="36"/>
      <c r="F775" s="36"/>
    </row>
    <row r="776">
      <c r="A776" s="36"/>
      <c r="B776" s="36"/>
      <c r="C776" s="36"/>
      <c r="D776" s="36"/>
      <c r="E776" s="36"/>
      <c r="F776" s="36"/>
    </row>
    <row r="777">
      <c r="A777" s="36"/>
      <c r="B777" s="36"/>
      <c r="C777" s="36"/>
      <c r="D777" s="36"/>
      <c r="E777" s="36"/>
      <c r="F777" s="36"/>
    </row>
    <row r="778">
      <c r="A778" s="36"/>
      <c r="B778" s="36"/>
      <c r="C778" s="36"/>
      <c r="D778" s="36"/>
      <c r="E778" s="36"/>
      <c r="F778" s="36"/>
    </row>
    <row r="779">
      <c r="A779" s="36"/>
      <c r="B779" s="36"/>
      <c r="C779" s="36"/>
      <c r="D779" s="36"/>
      <c r="E779" s="36"/>
      <c r="F779" s="36"/>
    </row>
    <row r="780">
      <c r="A780" s="36"/>
      <c r="B780" s="36"/>
      <c r="C780" s="36"/>
      <c r="D780" s="36"/>
      <c r="E780" s="36"/>
      <c r="F780" s="36"/>
    </row>
    <row r="781">
      <c r="A781" s="36"/>
      <c r="B781" s="36"/>
      <c r="C781" s="36"/>
      <c r="D781" s="36"/>
      <c r="E781" s="36"/>
      <c r="F781" s="36"/>
    </row>
    <row r="782">
      <c r="A782" s="36"/>
      <c r="B782" s="36"/>
      <c r="C782" s="36"/>
      <c r="D782" s="36"/>
      <c r="E782" s="36"/>
      <c r="F782" s="36"/>
    </row>
    <row r="783">
      <c r="A783" s="36"/>
      <c r="B783" s="36"/>
      <c r="C783" s="36"/>
      <c r="D783" s="36"/>
      <c r="E783" s="36"/>
      <c r="F783" s="36"/>
    </row>
    <row r="784">
      <c r="A784" s="36"/>
      <c r="B784" s="36"/>
      <c r="C784" s="36"/>
      <c r="D784" s="36"/>
      <c r="E784" s="36"/>
      <c r="F784" s="36"/>
    </row>
    <row r="785">
      <c r="A785" s="36"/>
      <c r="B785" s="36"/>
      <c r="C785" s="36"/>
      <c r="D785" s="36"/>
      <c r="E785" s="36"/>
      <c r="F785" s="36"/>
    </row>
    <row r="786">
      <c r="A786" s="36"/>
      <c r="B786" s="36"/>
      <c r="C786" s="36"/>
      <c r="D786" s="36"/>
      <c r="E786" s="36"/>
      <c r="F786" s="36"/>
    </row>
    <row r="787">
      <c r="A787" s="36"/>
      <c r="B787" s="36"/>
      <c r="C787" s="36"/>
      <c r="D787" s="36"/>
      <c r="E787" s="36"/>
      <c r="F787" s="36"/>
    </row>
    <row r="788">
      <c r="A788" s="36"/>
      <c r="B788" s="36"/>
      <c r="C788" s="36"/>
      <c r="D788" s="36"/>
      <c r="E788" s="36"/>
      <c r="F788" s="36"/>
    </row>
    <row r="789">
      <c r="A789" s="36"/>
      <c r="B789" s="36"/>
      <c r="C789" s="36"/>
      <c r="D789" s="36"/>
      <c r="E789" s="36"/>
      <c r="F789" s="36"/>
    </row>
    <row r="790">
      <c r="A790" s="36"/>
      <c r="B790" s="36"/>
      <c r="C790" s="36"/>
      <c r="D790" s="36"/>
      <c r="E790" s="36"/>
      <c r="F790" s="36"/>
    </row>
    <row r="791">
      <c r="A791" s="36"/>
      <c r="B791" s="36"/>
      <c r="C791" s="36"/>
      <c r="D791" s="36"/>
      <c r="E791" s="36"/>
      <c r="F791" s="36"/>
    </row>
    <row r="792">
      <c r="A792" s="36"/>
      <c r="B792" s="36"/>
      <c r="C792" s="36"/>
      <c r="D792" s="36"/>
      <c r="E792" s="36"/>
      <c r="F792" s="36"/>
    </row>
    <row r="793">
      <c r="A793" s="36"/>
      <c r="B793" s="36"/>
      <c r="C793" s="36"/>
      <c r="D793" s="36"/>
      <c r="E793" s="36"/>
      <c r="F793" s="36"/>
    </row>
    <row r="794">
      <c r="A794" s="36"/>
      <c r="B794" s="36"/>
      <c r="C794" s="36"/>
      <c r="D794" s="36"/>
      <c r="E794" s="36"/>
      <c r="F794" s="36"/>
    </row>
    <row r="795">
      <c r="A795" s="36"/>
      <c r="B795" s="36"/>
      <c r="C795" s="36"/>
      <c r="D795" s="36"/>
      <c r="E795" s="36"/>
      <c r="F795" s="36"/>
    </row>
    <row r="796">
      <c r="A796" s="36"/>
      <c r="B796" s="36"/>
      <c r="C796" s="36"/>
      <c r="D796" s="36"/>
      <c r="E796" s="36"/>
      <c r="F796" s="36"/>
    </row>
    <row r="797">
      <c r="A797" s="36"/>
      <c r="B797" s="36"/>
      <c r="C797" s="36"/>
      <c r="D797" s="36"/>
      <c r="E797" s="36"/>
      <c r="F797" s="36"/>
    </row>
    <row r="798">
      <c r="A798" s="36"/>
      <c r="B798" s="36"/>
      <c r="C798" s="36"/>
      <c r="D798" s="36"/>
      <c r="E798" s="36"/>
      <c r="F798" s="36"/>
    </row>
    <row r="799">
      <c r="A799" s="36"/>
      <c r="B799" s="36"/>
      <c r="C799" s="36"/>
      <c r="D799" s="36"/>
      <c r="E799" s="36"/>
      <c r="F799" s="36"/>
    </row>
    <row r="800">
      <c r="A800" s="36"/>
      <c r="B800" s="36"/>
      <c r="C800" s="36"/>
      <c r="D800" s="36"/>
      <c r="E800" s="36"/>
      <c r="F800" s="36"/>
    </row>
    <row r="801">
      <c r="A801" s="36"/>
      <c r="B801" s="36"/>
      <c r="C801" s="36"/>
      <c r="D801" s="36"/>
      <c r="E801" s="36"/>
      <c r="F801" s="36"/>
    </row>
    <row r="802">
      <c r="A802" s="36"/>
      <c r="B802" s="36"/>
      <c r="C802" s="36"/>
      <c r="D802" s="36"/>
      <c r="E802" s="36"/>
      <c r="F802" s="36"/>
    </row>
    <row r="803">
      <c r="A803" s="36"/>
      <c r="B803" s="36"/>
      <c r="C803" s="36"/>
      <c r="D803" s="36"/>
      <c r="E803" s="36"/>
      <c r="F803" s="36"/>
    </row>
    <row r="804">
      <c r="A804" s="36"/>
      <c r="B804" s="36"/>
      <c r="C804" s="36"/>
      <c r="D804" s="36"/>
      <c r="E804" s="36"/>
      <c r="F804" s="36"/>
    </row>
    <row r="805">
      <c r="A805" s="36"/>
      <c r="B805" s="36"/>
      <c r="C805" s="36"/>
      <c r="D805" s="36"/>
      <c r="E805" s="36"/>
      <c r="F805" s="36"/>
    </row>
    <row r="806">
      <c r="A806" s="36"/>
      <c r="B806" s="36"/>
      <c r="C806" s="36"/>
      <c r="D806" s="36"/>
      <c r="E806" s="36"/>
      <c r="F806" s="36"/>
    </row>
    <row r="807">
      <c r="A807" s="36"/>
      <c r="B807" s="36"/>
      <c r="C807" s="36"/>
      <c r="D807" s="36"/>
      <c r="E807" s="36"/>
      <c r="F807" s="36"/>
    </row>
    <row r="808">
      <c r="A808" s="36"/>
      <c r="B808" s="36"/>
      <c r="C808" s="36"/>
      <c r="D808" s="36"/>
      <c r="E808" s="36"/>
      <c r="F808" s="36"/>
    </row>
    <row r="809">
      <c r="A809" s="36"/>
      <c r="B809" s="36"/>
      <c r="C809" s="36"/>
      <c r="D809" s="36"/>
      <c r="E809" s="36"/>
      <c r="F809" s="36"/>
    </row>
    <row r="810">
      <c r="A810" s="36"/>
      <c r="B810" s="36"/>
      <c r="C810" s="36"/>
      <c r="D810" s="36"/>
      <c r="E810" s="36"/>
      <c r="F810" s="36"/>
    </row>
    <row r="811">
      <c r="A811" s="36"/>
      <c r="B811" s="36"/>
      <c r="C811" s="36"/>
      <c r="D811" s="36"/>
      <c r="E811" s="36"/>
      <c r="F811" s="36"/>
    </row>
    <row r="812">
      <c r="A812" s="36"/>
      <c r="B812" s="36"/>
      <c r="C812" s="36"/>
      <c r="D812" s="36"/>
      <c r="E812" s="36"/>
      <c r="F812" s="36"/>
    </row>
    <row r="813">
      <c r="A813" s="36"/>
      <c r="B813" s="36"/>
      <c r="C813" s="36"/>
      <c r="D813" s="36"/>
      <c r="E813" s="36"/>
      <c r="F813" s="36"/>
    </row>
    <row r="814">
      <c r="A814" s="36"/>
      <c r="B814" s="36"/>
      <c r="C814" s="36"/>
      <c r="D814" s="36"/>
      <c r="E814" s="36"/>
      <c r="F814" s="36"/>
    </row>
    <row r="815">
      <c r="A815" s="36"/>
      <c r="B815" s="36"/>
      <c r="C815" s="36"/>
      <c r="D815" s="36"/>
      <c r="E815" s="36"/>
      <c r="F815" s="36"/>
    </row>
    <row r="816">
      <c r="A816" s="36"/>
      <c r="B816" s="36"/>
      <c r="C816" s="36"/>
      <c r="D816" s="36"/>
      <c r="E816" s="36"/>
      <c r="F816" s="36"/>
    </row>
    <row r="817">
      <c r="A817" s="36"/>
      <c r="B817" s="36"/>
      <c r="C817" s="36"/>
      <c r="D817" s="36"/>
      <c r="E817" s="36"/>
      <c r="F817" s="36"/>
    </row>
    <row r="818">
      <c r="A818" s="36"/>
      <c r="B818" s="36"/>
      <c r="C818" s="36"/>
      <c r="D818" s="36"/>
      <c r="E818" s="36"/>
      <c r="F818" s="36"/>
    </row>
    <row r="819">
      <c r="A819" s="36"/>
      <c r="B819" s="36"/>
      <c r="C819" s="36"/>
      <c r="D819" s="36"/>
      <c r="E819" s="36"/>
      <c r="F819" s="36"/>
    </row>
    <row r="820">
      <c r="A820" s="36"/>
      <c r="B820" s="36"/>
      <c r="C820" s="36"/>
      <c r="D820" s="36"/>
      <c r="E820" s="36"/>
      <c r="F820" s="36"/>
    </row>
    <row r="821">
      <c r="A821" s="36"/>
      <c r="B821" s="36"/>
      <c r="C821" s="36"/>
      <c r="D821" s="36"/>
      <c r="E821" s="36"/>
      <c r="F821" s="36"/>
    </row>
    <row r="822">
      <c r="A822" s="36"/>
      <c r="B822" s="36"/>
      <c r="C822" s="36"/>
      <c r="D822" s="36"/>
      <c r="E822" s="36"/>
      <c r="F822" s="36"/>
    </row>
    <row r="823">
      <c r="A823" s="36"/>
      <c r="B823" s="36"/>
      <c r="C823" s="36"/>
      <c r="D823" s="36"/>
      <c r="E823" s="36"/>
      <c r="F823" s="36"/>
    </row>
    <row r="824">
      <c r="A824" s="36"/>
      <c r="B824" s="36"/>
      <c r="C824" s="36"/>
      <c r="D824" s="36"/>
      <c r="E824" s="36"/>
      <c r="F824" s="36"/>
    </row>
    <row r="825">
      <c r="A825" s="36"/>
      <c r="B825" s="36"/>
      <c r="C825" s="36"/>
      <c r="D825" s="36"/>
      <c r="E825" s="36"/>
      <c r="F825" s="36"/>
    </row>
    <row r="826">
      <c r="A826" s="36"/>
      <c r="B826" s="36"/>
      <c r="C826" s="36"/>
      <c r="D826" s="36"/>
      <c r="E826" s="36"/>
      <c r="F826" s="36"/>
    </row>
    <row r="827">
      <c r="A827" s="36"/>
      <c r="B827" s="36"/>
      <c r="C827" s="36"/>
      <c r="D827" s="36"/>
      <c r="E827" s="36"/>
      <c r="F827" s="36"/>
    </row>
    <row r="828">
      <c r="A828" s="36"/>
      <c r="B828" s="36"/>
      <c r="C828" s="36"/>
      <c r="D828" s="36"/>
      <c r="E828" s="36"/>
      <c r="F828" s="36"/>
    </row>
    <row r="829">
      <c r="A829" s="36"/>
      <c r="B829" s="36"/>
      <c r="C829" s="36"/>
      <c r="D829" s="36"/>
      <c r="E829" s="36"/>
      <c r="F829" s="36"/>
    </row>
    <row r="830">
      <c r="A830" s="36"/>
      <c r="B830" s="36"/>
      <c r="C830" s="36"/>
      <c r="D830" s="36"/>
      <c r="E830" s="36"/>
      <c r="F830" s="36"/>
    </row>
    <row r="831">
      <c r="A831" s="36"/>
      <c r="B831" s="36"/>
      <c r="C831" s="36"/>
      <c r="D831" s="36"/>
      <c r="E831" s="36"/>
      <c r="F831" s="36"/>
    </row>
    <row r="832">
      <c r="A832" s="36"/>
      <c r="B832" s="36"/>
      <c r="C832" s="36"/>
      <c r="D832" s="36"/>
      <c r="E832" s="36"/>
      <c r="F832" s="36"/>
    </row>
    <row r="833">
      <c r="A833" s="36"/>
      <c r="B833" s="36"/>
      <c r="C833" s="36"/>
      <c r="D833" s="36"/>
      <c r="E833" s="36"/>
      <c r="F833" s="36"/>
    </row>
    <row r="834">
      <c r="A834" s="36"/>
      <c r="B834" s="36"/>
      <c r="C834" s="36"/>
      <c r="D834" s="36"/>
      <c r="E834" s="36"/>
      <c r="F834" s="36"/>
    </row>
    <row r="835">
      <c r="A835" s="36"/>
      <c r="B835" s="36"/>
      <c r="C835" s="36"/>
      <c r="D835" s="36"/>
      <c r="E835" s="36"/>
      <c r="F835" s="36"/>
    </row>
    <row r="836">
      <c r="A836" s="36"/>
      <c r="B836" s="36"/>
      <c r="C836" s="36"/>
      <c r="D836" s="36"/>
      <c r="E836" s="36"/>
      <c r="F836" s="36"/>
    </row>
    <row r="837">
      <c r="A837" s="36"/>
      <c r="B837" s="36"/>
      <c r="C837" s="36"/>
      <c r="D837" s="36"/>
      <c r="E837" s="36"/>
      <c r="F837" s="36"/>
    </row>
    <row r="838">
      <c r="A838" s="36"/>
      <c r="B838" s="36"/>
      <c r="C838" s="36"/>
      <c r="D838" s="36"/>
      <c r="E838" s="36"/>
      <c r="F838" s="36"/>
    </row>
    <row r="839">
      <c r="A839" s="36"/>
      <c r="B839" s="36"/>
      <c r="C839" s="36"/>
      <c r="D839" s="36"/>
      <c r="E839" s="36"/>
      <c r="F839" s="36"/>
    </row>
    <row r="840">
      <c r="A840" s="36"/>
      <c r="B840" s="36"/>
      <c r="C840" s="36"/>
      <c r="D840" s="36"/>
      <c r="E840" s="36"/>
      <c r="F840" s="36"/>
    </row>
    <row r="841">
      <c r="A841" s="36"/>
      <c r="B841" s="36"/>
      <c r="C841" s="36"/>
      <c r="D841" s="36"/>
      <c r="E841" s="36"/>
      <c r="F841" s="36"/>
    </row>
    <row r="842">
      <c r="A842" s="36"/>
      <c r="B842" s="36"/>
      <c r="C842" s="36"/>
      <c r="D842" s="36"/>
      <c r="E842" s="36"/>
      <c r="F842" s="36"/>
    </row>
    <row r="843">
      <c r="A843" s="36"/>
      <c r="B843" s="36"/>
      <c r="C843" s="36"/>
      <c r="D843" s="36"/>
      <c r="E843" s="36"/>
      <c r="F843" s="36"/>
    </row>
    <row r="844">
      <c r="A844" s="36"/>
      <c r="B844" s="36"/>
      <c r="C844" s="36"/>
      <c r="D844" s="36"/>
      <c r="E844" s="36"/>
      <c r="F844" s="36"/>
    </row>
    <row r="845">
      <c r="A845" s="36"/>
      <c r="B845" s="36"/>
      <c r="C845" s="36"/>
      <c r="D845" s="36"/>
      <c r="E845" s="36"/>
      <c r="F845" s="36"/>
    </row>
    <row r="846">
      <c r="A846" s="36"/>
      <c r="B846" s="36"/>
      <c r="C846" s="36"/>
      <c r="D846" s="36"/>
      <c r="E846" s="36"/>
      <c r="F846" s="36"/>
    </row>
    <row r="847">
      <c r="A847" s="36"/>
      <c r="B847" s="36"/>
      <c r="C847" s="36"/>
      <c r="D847" s="36"/>
      <c r="E847" s="36"/>
      <c r="F847" s="36"/>
    </row>
    <row r="848">
      <c r="A848" s="36"/>
      <c r="B848" s="36"/>
      <c r="C848" s="36"/>
      <c r="D848" s="36"/>
      <c r="E848" s="36"/>
      <c r="F848" s="36"/>
    </row>
    <row r="849">
      <c r="A849" s="36"/>
      <c r="B849" s="36"/>
      <c r="C849" s="36"/>
      <c r="D849" s="36"/>
      <c r="E849" s="36"/>
      <c r="F849" s="36"/>
    </row>
    <row r="850">
      <c r="A850" s="36"/>
      <c r="B850" s="36"/>
      <c r="C850" s="36"/>
      <c r="D850" s="36"/>
      <c r="E850" s="36"/>
      <c r="F850" s="36"/>
    </row>
    <row r="851">
      <c r="A851" s="36"/>
      <c r="B851" s="36"/>
      <c r="C851" s="36"/>
      <c r="D851" s="36"/>
      <c r="E851" s="36"/>
      <c r="F851" s="36"/>
    </row>
    <row r="852">
      <c r="A852" s="36"/>
      <c r="B852" s="36"/>
      <c r="C852" s="36"/>
      <c r="D852" s="36"/>
      <c r="E852" s="36"/>
      <c r="F852" s="36"/>
    </row>
    <row r="853">
      <c r="A853" s="36"/>
      <c r="B853" s="36"/>
      <c r="C853" s="36"/>
      <c r="D853" s="36"/>
      <c r="E853" s="36"/>
      <c r="F853" s="36"/>
    </row>
    <row r="854">
      <c r="A854" s="36"/>
      <c r="B854" s="36"/>
      <c r="C854" s="36"/>
      <c r="D854" s="36"/>
      <c r="E854" s="36"/>
      <c r="F854" s="36"/>
    </row>
    <row r="855">
      <c r="A855" s="36"/>
      <c r="B855" s="36"/>
      <c r="C855" s="36"/>
      <c r="D855" s="36"/>
      <c r="E855" s="36"/>
      <c r="F855" s="36"/>
    </row>
    <row r="856">
      <c r="A856" s="36"/>
      <c r="B856" s="36"/>
      <c r="C856" s="36"/>
      <c r="D856" s="36"/>
      <c r="E856" s="36"/>
      <c r="F856" s="36"/>
    </row>
    <row r="857">
      <c r="A857" s="36"/>
      <c r="B857" s="36"/>
      <c r="C857" s="36"/>
      <c r="D857" s="36"/>
      <c r="E857" s="36"/>
      <c r="F857" s="36"/>
    </row>
    <row r="858">
      <c r="A858" s="36"/>
      <c r="B858" s="36"/>
      <c r="C858" s="36"/>
      <c r="D858" s="36"/>
      <c r="E858" s="36"/>
      <c r="F858" s="36"/>
    </row>
    <row r="859">
      <c r="A859" s="36"/>
      <c r="B859" s="36"/>
      <c r="C859" s="36"/>
      <c r="D859" s="36"/>
      <c r="E859" s="36"/>
      <c r="F859" s="36"/>
    </row>
    <row r="860">
      <c r="A860" s="36"/>
      <c r="B860" s="36"/>
      <c r="C860" s="36"/>
      <c r="D860" s="36"/>
      <c r="E860" s="36"/>
      <c r="F860" s="36"/>
    </row>
    <row r="861">
      <c r="A861" s="36"/>
      <c r="B861" s="36"/>
      <c r="C861" s="36"/>
      <c r="D861" s="36"/>
      <c r="E861" s="36"/>
      <c r="F861" s="36"/>
    </row>
    <row r="862">
      <c r="A862" s="36"/>
      <c r="B862" s="36"/>
      <c r="C862" s="36"/>
      <c r="D862" s="36"/>
      <c r="E862" s="36"/>
      <c r="F862" s="36"/>
    </row>
    <row r="863">
      <c r="A863" s="36"/>
      <c r="B863" s="36"/>
      <c r="C863" s="36"/>
      <c r="D863" s="36"/>
      <c r="E863" s="36"/>
      <c r="F863" s="36"/>
    </row>
    <row r="864">
      <c r="A864" s="36"/>
      <c r="B864" s="36"/>
      <c r="C864" s="36"/>
      <c r="D864" s="36"/>
      <c r="E864" s="36"/>
      <c r="F864" s="36"/>
    </row>
    <row r="865">
      <c r="A865" s="36"/>
      <c r="B865" s="36"/>
      <c r="C865" s="36"/>
      <c r="D865" s="36"/>
      <c r="E865" s="36"/>
      <c r="F865" s="36"/>
    </row>
    <row r="866">
      <c r="A866" s="36"/>
      <c r="B866" s="36"/>
      <c r="C866" s="36"/>
      <c r="D866" s="36"/>
      <c r="E866" s="36"/>
      <c r="F866" s="36"/>
    </row>
    <row r="867">
      <c r="A867" s="36"/>
      <c r="B867" s="36"/>
      <c r="C867" s="36"/>
      <c r="D867" s="36"/>
      <c r="E867" s="36"/>
      <c r="F867" s="36"/>
    </row>
    <row r="868">
      <c r="A868" s="36"/>
      <c r="B868" s="36"/>
      <c r="C868" s="36"/>
      <c r="D868" s="36"/>
      <c r="E868" s="36"/>
      <c r="F868" s="36"/>
    </row>
    <row r="869">
      <c r="A869" s="36"/>
      <c r="B869" s="36"/>
      <c r="C869" s="36"/>
      <c r="D869" s="36"/>
      <c r="E869" s="36"/>
      <c r="F869" s="36"/>
    </row>
    <row r="870">
      <c r="A870" s="36"/>
      <c r="B870" s="36"/>
      <c r="C870" s="36"/>
      <c r="D870" s="36"/>
      <c r="E870" s="36"/>
      <c r="F870" s="36"/>
    </row>
    <row r="871">
      <c r="A871" s="36"/>
      <c r="B871" s="36"/>
      <c r="C871" s="36"/>
      <c r="D871" s="36"/>
      <c r="E871" s="36"/>
      <c r="F871" s="36"/>
    </row>
    <row r="872">
      <c r="A872" s="36"/>
      <c r="B872" s="36"/>
      <c r="C872" s="36"/>
      <c r="D872" s="36"/>
      <c r="E872" s="36"/>
      <c r="F872" s="36"/>
    </row>
    <row r="873">
      <c r="A873" s="36"/>
      <c r="B873" s="36"/>
      <c r="C873" s="36"/>
      <c r="D873" s="36"/>
      <c r="E873" s="36"/>
      <c r="F873" s="36"/>
    </row>
    <row r="874">
      <c r="A874" s="36"/>
      <c r="B874" s="36"/>
      <c r="C874" s="36"/>
      <c r="D874" s="36"/>
      <c r="E874" s="36"/>
      <c r="F874" s="36"/>
    </row>
    <row r="875">
      <c r="A875" s="36"/>
      <c r="B875" s="36"/>
      <c r="C875" s="36"/>
      <c r="D875" s="36"/>
      <c r="E875" s="36"/>
      <c r="F875" s="36"/>
    </row>
    <row r="876">
      <c r="A876" s="36"/>
      <c r="B876" s="36"/>
      <c r="C876" s="36"/>
      <c r="D876" s="36"/>
      <c r="E876" s="36"/>
      <c r="F876" s="36"/>
    </row>
    <row r="877">
      <c r="A877" s="36"/>
      <c r="B877" s="36"/>
      <c r="C877" s="36"/>
      <c r="D877" s="36"/>
      <c r="E877" s="36"/>
      <c r="F877" s="36"/>
    </row>
    <row r="878">
      <c r="A878" s="36"/>
      <c r="B878" s="36"/>
      <c r="C878" s="36"/>
      <c r="D878" s="36"/>
      <c r="E878" s="36"/>
      <c r="F878" s="36"/>
    </row>
    <row r="879">
      <c r="A879" s="36"/>
      <c r="B879" s="36"/>
      <c r="C879" s="36"/>
      <c r="D879" s="36"/>
      <c r="E879" s="36"/>
      <c r="F879" s="36"/>
    </row>
    <row r="880">
      <c r="A880" s="36"/>
      <c r="B880" s="36"/>
      <c r="C880" s="36"/>
      <c r="D880" s="36"/>
      <c r="E880" s="36"/>
      <c r="F880" s="36"/>
    </row>
    <row r="881">
      <c r="A881" s="36"/>
      <c r="B881" s="36"/>
      <c r="C881" s="36"/>
      <c r="D881" s="36"/>
      <c r="E881" s="36"/>
      <c r="F881" s="36"/>
    </row>
    <row r="882">
      <c r="A882" s="36"/>
      <c r="B882" s="36"/>
      <c r="C882" s="36"/>
      <c r="D882" s="36"/>
      <c r="E882" s="36"/>
      <c r="F882" s="36"/>
    </row>
    <row r="883">
      <c r="A883" s="36"/>
      <c r="B883" s="36"/>
      <c r="C883" s="36"/>
      <c r="D883" s="36"/>
      <c r="E883" s="36"/>
      <c r="F883" s="36"/>
    </row>
    <row r="884">
      <c r="A884" s="36"/>
      <c r="B884" s="36"/>
      <c r="C884" s="36"/>
      <c r="D884" s="36"/>
      <c r="E884" s="36"/>
      <c r="F884" s="36"/>
    </row>
    <row r="885">
      <c r="A885" s="36"/>
      <c r="B885" s="36"/>
      <c r="C885" s="36"/>
      <c r="D885" s="36"/>
      <c r="E885" s="36"/>
      <c r="F885" s="36"/>
    </row>
    <row r="886">
      <c r="A886" s="36"/>
      <c r="B886" s="36"/>
      <c r="C886" s="36"/>
      <c r="D886" s="36"/>
      <c r="E886" s="36"/>
      <c r="F886" s="36"/>
    </row>
    <row r="887">
      <c r="A887" s="36"/>
      <c r="B887" s="36"/>
      <c r="C887" s="36"/>
      <c r="D887" s="36"/>
      <c r="E887" s="36"/>
      <c r="F887" s="36"/>
    </row>
    <row r="888">
      <c r="A888" s="36"/>
      <c r="B888" s="36"/>
      <c r="C888" s="36"/>
      <c r="D888" s="36"/>
      <c r="E888" s="36"/>
      <c r="F888" s="36"/>
    </row>
    <row r="889">
      <c r="A889" s="36"/>
      <c r="B889" s="36"/>
      <c r="C889" s="36"/>
      <c r="D889" s="36"/>
      <c r="E889" s="36"/>
      <c r="F889" s="36"/>
    </row>
    <row r="890">
      <c r="A890" s="36"/>
      <c r="B890" s="36"/>
      <c r="C890" s="36"/>
      <c r="D890" s="36"/>
      <c r="E890" s="36"/>
      <c r="F890" s="36"/>
    </row>
    <row r="891">
      <c r="A891" s="36"/>
      <c r="B891" s="36"/>
      <c r="C891" s="36"/>
      <c r="D891" s="36"/>
      <c r="E891" s="36"/>
      <c r="F891" s="36"/>
    </row>
    <row r="892">
      <c r="A892" s="36"/>
      <c r="B892" s="36"/>
      <c r="C892" s="36"/>
      <c r="D892" s="36"/>
      <c r="E892" s="36"/>
      <c r="F892" s="36"/>
    </row>
    <row r="893">
      <c r="A893" s="36"/>
      <c r="B893" s="36"/>
      <c r="C893" s="36"/>
      <c r="D893" s="36"/>
      <c r="E893" s="36"/>
      <c r="F893" s="36"/>
    </row>
    <row r="894">
      <c r="A894" s="36"/>
      <c r="B894" s="36"/>
      <c r="C894" s="36"/>
      <c r="D894" s="36"/>
      <c r="E894" s="36"/>
      <c r="F894" s="36"/>
    </row>
    <row r="895">
      <c r="A895" s="36"/>
      <c r="B895" s="36"/>
      <c r="C895" s="36"/>
      <c r="D895" s="36"/>
      <c r="E895" s="36"/>
      <c r="F895" s="36"/>
    </row>
    <row r="896">
      <c r="A896" s="36"/>
      <c r="B896" s="36"/>
      <c r="C896" s="36"/>
      <c r="D896" s="36"/>
      <c r="E896" s="36"/>
      <c r="F896" s="36"/>
    </row>
    <row r="897">
      <c r="A897" s="36"/>
      <c r="B897" s="36"/>
      <c r="C897" s="36"/>
      <c r="D897" s="36"/>
      <c r="E897" s="36"/>
      <c r="F897" s="36"/>
    </row>
    <row r="898">
      <c r="A898" s="36"/>
      <c r="B898" s="36"/>
      <c r="C898" s="36"/>
      <c r="D898" s="36"/>
      <c r="E898" s="36"/>
      <c r="F898" s="36"/>
    </row>
    <row r="899">
      <c r="A899" s="36"/>
      <c r="B899" s="36"/>
      <c r="C899" s="36"/>
      <c r="D899" s="36"/>
      <c r="E899" s="36"/>
      <c r="F899" s="36"/>
    </row>
    <row r="900">
      <c r="A900" s="36"/>
      <c r="B900" s="36"/>
      <c r="C900" s="36"/>
      <c r="D900" s="36"/>
      <c r="E900" s="36"/>
      <c r="F900" s="36"/>
    </row>
    <row r="901">
      <c r="A901" s="36"/>
      <c r="B901" s="36"/>
      <c r="C901" s="36"/>
      <c r="D901" s="36"/>
      <c r="E901" s="36"/>
      <c r="F901" s="36"/>
    </row>
    <row r="902">
      <c r="A902" s="36"/>
      <c r="B902" s="36"/>
      <c r="C902" s="36"/>
      <c r="D902" s="36"/>
      <c r="E902" s="36"/>
      <c r="F902" s="36"/>
    </row>
    <row r="903">
      <c r="A903" s="36"/>
      <c r="B903" s="36"/>
      <c r="C903" s="36"/>
      <c r="D903" s="36"/>
      <c r="E903" s="36"/>
      <c r="F903" s="36"/>
    </row>
    <row r="904">
      <c r="A904" s="36"/>
      <c r="B904" s="36"/>
      <c r="C904" s="36"/>
      <c r="D904" s="36"/>
      <c r="E904" s="36"/>
      <c r="F904" s="36"/>
    </row>
    <row r="905">
      <c r="A905" s="36"/>
      <c r="B905" s="36"/>
      <c r="C905" s="36"/>
      <c r="D905" s="36"/>
      <c r="E905" s="36"/>
      <c r="F905" s="36"/>
    </row>
    <row r="906">
      <c r="A906" s="36"/>
      <c r="B906" s="36"/>
      <c r="C906" s="36"/>
      <c r="D906" s="36"/>
      <c r="E906" s="36"/>
      <c r="F906" s="36"/>
    </row>
    <row r="907">
      <c r="A907" s="36"/>
      <c r="B907" s="36"/>
      <c r="C907" s="36"/>
      <c r="D907" s="36"/>
      <c r="E907" s="36"/>
      <c r="F907" s="36"/>
    </row>
    <row r="908">
      <c r="A908" s="36"/>
      <c r="B908" s="36"/>
      <c r="C908" s="36"/>
      <c r="D908" s="36"/>
      <c r="E908" s="36"/>
      <c r="F908" s="36"/>
    </row>
    <row r="909">
      <c r="A909" s="36"/>
      <c r="B909" s="36"/>
      <c r="C909" s="36"/>
      <c r="D909" s="36"/>
      <c r="E909" s="36"/>
      <c r="F909" s="36"/>
    </row>
    <row r="910">
      <c r="A910" s="36"/>
      <c r="B910" s="36"/>
      <c r="C910" s="36"/>
      <c r="D910" s="36"/>
      <c r="E910" s="36"/>
      <c r="F910" s="36"/>
    </row>
    <row r="911">
      <c r="A911" s="36"/>
      <c r="B911" s="36"/>
      <c r="C911" s="36"/>
      <c r="D911" s="36"/>
      <c r="E911" s="36"/>
      <c r="F911" s="36"/>
    </row>
    <row r="912">
      <c r="A912" s="36"/>
      <c r="B912" s="36"/>
      <c r="C912" s="36"/>
      <c r="D912" s="36"/>
      <c r="E912" s="36"/>
      <c r="F912" s="36"/>
    </row>
    <row r="913">
      <c r="A913" s="36"/>
      <c r="B913" s="36"/>
      <c r="C913" s="36"/>
      <c r="D913" s="36"/>
      <c r="E913" s="36"/>
      <c r="F913" s="36"/>
    </row>
    <row r="914">
      <c r="A914" s="36"/>
      <c r="B914" s="36"/>
      <c r="C914" s="36"/>
      <c r="D914" s="36"/>
      <c r="E914" s="36"/>
      <c r="F914" s="36"/>
    </row>
    <row r="915">
      <c r="A915" s="36"/>
      <c r="B915" s="36"/>
      <c r="C915" s="36"/>
      <c r="D915" s="36"/>
      <c r="E915" s="36"/>
      <c r="F915" s="36"/>
    </row>
    <row r="916">
      <c r="A916" s="36"/>
      <c r="B916" s="36"/>
      <c r="C916" s="36"/>
      <c r="D916" s="36"/>
      <c r="E916" s="36"/>
      <c r="F916" s="36"/>
    </row>
    <row r="917">
      <c r="A917" s="36"/>
      <c r="B917" s="36"/>
      <c r="C917" s="36"/>
      <c r="D917" s="36"/>
      <c r="E917" s="36"/>
      <c r="F917" s="36"/>
    </row>
    <row r="918">
      <c r="A918" s="36"/>
      <c r="B918" s="36"/>
      <c r="C918" s="36"/>
      <c r="D918" s="36"/>
      <c r="E918" s="36"/>
      <c r="F918" s="36"/>
    </row>
    <row r="919">
      <c r="A919" s="36"/>
      <c r="B919" s="36"/>
      <c r="C919" s="36"/>
      <c r="D919" s="36"/>
      <c r="E919" s="36"/>
      <c r="F919" s="36"/>
    </row>
    <row r="920">
      <c r="A920" s="36"/>
      <c r="B920" s="36"/>
      <c r="C920" s="36"/>
      <c r="D920" s="36"/>
      <c r="E920" s="36"/>
      <c r="F920" s="36"/>
    </row>
    <row r="921">
      <c r="A921" s="36"/>
      <c r="B921" s="36"/>
      <c r="C921" s="36"/>
      <c r="D921" s="36"/>
      <c r="E921" s="36"/>
      <c r="F921" s="36"/>
    </row>
    <row r="922">
      <c r="A922" s="36"/>
      <c r="B922" s="36"/>
      <c r="C922" s="36"/>
      <c r="D922" s="36"/>
      <c r="E922" s="36"/>
      <c r="F922" s="36"/>
    </row>
    <row r="923">
      <c r="A923" s="36"/>
      <c r="B923" s="36"/>
      <c r="C923" s="36"/>
      <c r="D923" s="36"/>
      <c r="E923" s="36"/>
      <c r="F923" s="36"/>
    </row>
    <row r="924">
      <c r="A924" s="36"/>
      <c r="B924" s="36"/>
      <c r="C924" s="36"/>
      <c r="D924" s="36"/>
      <c r="E924" s="36"/>
      <c r="F924" s="36"/>
    </row>
    <row r="925">
      <c r="A925" s="36"/>
      <c r="B925" s="36"/>
      <c r="C925" s="36"/>
      <c r="D925" s="36"/>
      <c r="E925" s="36"/>
      <c r="F925" s="36"/>
    </row>
    <row r="926">
      <c r="A926" s="36"/>
      <c r="B926" s="36"/>
      <c r="C926" s="36"/>
      <c r="D926" s="36"/>
      <c r="E926" s="36"/>
      <c r="F926" s="36"/>
    </row>
    <row r="927">
      <c r="A927" s="36"/>
      <c r="B927" s="36"/>
      <c r="C927" s="36"/>
      <c r="D927" s="36"/>
      <c r="E927" s="36"/>
      <c r="F927" s="36"/>
    </row>
    <row r="928">
      <c r="A928" s="36"/>
      <c r="B928" s="36"/>
      <c r="C928" s="36"/>
      <c r="D928" s="36"/>
      <c r="E928" s="36"/>
      <c r="F928" s="36"/>
    </row>
    <row r="929">
      <c r="A929" s="36"/>
      <c r="B929" s="36"/>
      <c r="C929" s="36"/>
      <c r="D929" s="36"/>
      <c r="E929" s="36"/>
      <c r="F929" s="36"/>
    </row>
    <row r="930">
      <c r="A930" s="36"/>
      <c r="B930" s="36"/>
      <c r="C930" s="36"/>
      <c r="D930" s="36"/>
      <c r="E930" s="36"/>
      <c r="F930" s="36"/>
    </row>
    <row r="931">
      <c r="A931" s="36"/>
      <c r="B931" s="36"/>
      <c r="C931" s="36"/>
      <c r="D931" s="36"/>
      <c r="E931" s="36"/>
      <c r="F931" s="36"/>
    </row>
    <row r="932">
      <c r="A932" s="36"/>
      <c r="B932" s="36"/>
      <c r="C932" s="36"/>
      <c r="D932" s="36"/>
      <c r="E932" s="36"/>
      <c r="F932" s="36"/>
    </row>
    <row r="933">
      <c r="A933" s="36"/>
      <c r="B933" s="36"/>
      <c r="C933" s="36"/>
      <c r="D933" s="36"/>
      <c r="E933" s="36"/>
      <c r="F933" s="36"/>
    </row>
    <row r="934">
      <c r="A934" s="36"/>
      <c r="B934" s="36"/>
      <c r="C934" s="36"/>
      <c r="D934" s="36"/>
      <c r="E934" s="36"/>
      <c r="F934" s="36"/>
    </row>
    <row r="935">
      <c r="A935" s="36"/>
      <c r="B935" s="36"/>
      <c r="C935" s="36"/>
      <c r="D935" s="36"/>
      <c r="E935" s="36"/>
      <c r="F935" s="36"/>
    </row>
    <row r="936">
      <c r="A936" s="36"/>
      <c r="B936" s="36"/>
      <c r="C936" s="36"/>
      <c r="D936" s="36"/>
      <c r="E936" s="36"/>
      <c r="F936" s="36"/>
    </row>
    <row r="937">
      <c r="A937" s="36"/>
      <c r="B937" s="36"/>
      <c r="C937" s="36"/>
      <c r="D937" s="36"/>
      <c r="E937" s="36"/>
      <c r="F937" s="36"/>
    </row>
    <row r="938">
      <c r="A938" s="36"/>
      <c r="B938" s="36"/>
      <c r="C938" s="36"/>
      <c r="D938" s="36"/>
      <c r="E938" s="36"/>
      <c r="F938" s="36"/>
    </row>
    <row r="939">
      <c r="A939" s="36"/>
      <c r="B939" s="36"/>
      <c r="C939" s="36"/>
      <c r="D939" s="36"/>
      <c r="E939" s="36"/>
      <c r="F939" s="36"/>
    </row>
    <row r="940">
      <c r="A940" s="36"/>
      <c r="B940" s="36"/>
      <c r="C940" s="36"/>
      <c r="D940" s="36"/>
      <c r="E940" s="36"/>
      <c r="F940" s="36"/>
    </row>
    <row r="941">
      <c r="A941" s="36"/>
      <c r="B941" s="36"/>
      <c r="C941" s="36"/>
      <c r="D941" s="36"/>
      <c r="E941" s="36"/>
      <c r="F941" s="36"/>
    </row>
    <row r="942">
      <c r="A942" s="36"/>
      <c r="B942" s="36"/>
      <c r="C942" s="36"/>
      <c r="D942" s="36"/>
      <c r="E942" s="36"/>
      <c r="F942" s="36"/>
    </row>
    <row r="943">
      <c r="A943" s="36"/>
      <c r="B943" s="36"/>
      <c r="C943" s="36"/>
      <c r="D943" s="36"/>
      <c r="E943" s="36"/>
      <c r="F943" s="36"/>
    </row>
    <row r="944">
      <c r="A944" s="36"/>
      <c r="B944" s="36"/>
      <c r="C944" s="36"/>
      <c r="D944" s="36"/>
      <c r="E944" s="36"/>
      <c r="F944" s="36"/>
    </row>
    <row r="945">
      <c r="A945" s="36"/>
      <c r="B945" s="36"/>
      <c r="C945" s="36"/>
      <c r="D945" s="36"/>
      <c r="E945" s="36"/>
      <c r="F945" s="36"/>
    </row>
    <row r="946">
      <c r="A946" s="36"/>
      <c r="B946" s="36"/>
      <c r="C946" s="36"/>
      <c r="D946" s="36"/>
      <c r="E946" s="36"/>
      <c r="F946" s="36"/>
    </row>
    <row r="947">
      <c r="A947" s="36"/>
      <c r="B947" s="36"/>
      <c r="C947" s="36"/>
      <c r="D947" s="36"/>
      <c r="E947" s="36"/>
      <c r="F947" s="36"/>
    </row>
    <row r="948">
      <c r="A948" s="36"/>
      <c r="B948" s="36"/>
      <c r="C948" s="36"/>
      <c r="D948" s="36"/>
      <c r="E948" s="36"/>
      <c r="F948" s="36"/>
    </row>
    <row r="949">
      <c r="A949" s="36"/>
      <c r="B949" s="36"/>
      <c r="C949" s="36"/>
      <c r="D949" s="36"/>
      <c r="E949" s="36"/>
      <c r="F949" s="36"/>
    </row>
    <row r="950">
      <c r="A950" s="36"/>
      <c r="B950" s="36"/>
      <c r="C950" s="36"/>
      <c r="D950" s="36"/>
      <c r="E950" s="36"/>
      <c r="F950" s="36"/>
    </row>
    <row r="951">
      <c r="A951" s="36"/>
      <c r="B951" s="36"/>
      <c r="C951" s="36"/>
      <c r="D951" s="36"/>
      <c r="E951" s="36"/>
      <c r="F951" s="36"/>
    </row>
    <row r="952">
      <c r="A952" s="36"/>
      <c r="B952" s="36"/>
      <c r="C952" s="36"/>
      <c r="D952" s="36"/>
      <c r="E952" s="36"/>
      <c r="F952" s="36"/>
    </row>
    <row r="953">
      <c r="A953" s="36"/>
      <c r="B953" s="36"/>
      <c r="C953" s="36"/>
      <c r="D953" s="36"/>
      <c r="E953" s="36"/>
      <c r="F953" s="36"/>
    </row>
    <row r="954">
      <c r="A954" s="36"/>
      <c r="B954" s="36"/>
      <c r="C954" s="36"/>
      <c r="D954" s="36"/>
      <c r="E954" s="36"/>
      <c r="F954" s="36"/>
    </row>
    <row r="955">
      <c r="A955" s="36"/>
      <c r="B955" s="36"/>
      <c r="C955" s="36"/>
      <c r="D955" s="36"/>
      <c r="E955" s="36"/>
      <c r="F955" s="36"/>
    </row>
    <row r="956">
      <c r="A956" s="36"/>
      <c r="B956" s="36"/>
      <c r="C956" s="36"/>
      <c r="D956" s="36"/>
      <c r="E956" s="36"/>
      <c r="F956" s="36"/>
    </row>
    <row r="957">
      <c r="A957" s="36"/>
      <c r="B957" s="36"/>
      <c r="C957" s="36"/>
      <c r="D957" s="36"/>
      <c r="E957" s="36"/>
      <c r="F957" s="36"/>
    </row>
    <row r="958">
      <c r="A958" s="36"/>
      <c r="B958" s="36"/>
      <c r="C958" s="36"/>
      <c r="D958" s="36"/>
      <c r="E958" s="36"/>
      <c r="F958" s="36"/>
    </row>
    <row r="959">
      <c r="A959" s="36"/>
      <c r="B959" s="36"/>
      <c r="C959" s="36"/>
      <c r="D959" s="36"/>
      <c r="E959" s="36"/>
      <c r="F959" s="36"/>
    </row>
    <row r="960">
      <c r="A960" s="36"/>
      <c r="B960" s="36"/>
      <c r="C960" s="36"/>
      <c r="D960" s="36"/>
      <c r="E960" s="36"/>
      <c r="F960" s="36"/>
    </row>
    <row r="961">
      <c r="A961" s="36"/>
      <c r="B961" s="36"/>
      <c r="C961" s="36"/>
      <c r="D961" s="36"/>
      <c r="E961" s="36"/>
      <c r="F961" s="36"/>
    </row>
    <row r="962">
      <c r="A962" s="36"/>
      <c r="B962" s="36"/>
      <c r="C962" s="36"/>
      <c r="D962" s="36"/>
      <c r="E962" s="36"/>
      <c r="F962" s="36"/>
    </row>
    <row r="963">
      <c r="A963" s="36"/>
      <c r="B963" s="36"/>
      <c r="C963" s="36"/>
      <c r="D963" s="36"/>
      <c r="E963" s="36"/>
      <c r="F963" s="36"/>
    </row>
    <row r="964">
      <c r="A964" s="36"/>
      <c r="B964" s="36"/>
      <c r="C964" s="36"/>
      <c r="D964" s="36"/>
      <c r="E964" s="36"/>
      <c r="F964" s="36"/>
    </row>
    <row r="965">
      <c r="A965" s="36"/>
      <c r="B965" s="36"/>
      <c r="C965" s="36"/>
      <c r="D965" s="36"/>
      <c r="E965" s="36"/>
      <c r="F965" s="36"/>
    </row>
    <row r="966">
      <c r="A966" s="36"/>
      <c r="B966" s="36"/>
      <c r="C966" s="36"/>
      <c r="D966" s="36"/>
      <c r="E966" s="36"/>
      <c r="F966" s="36"/>
    </row>
    <row r="967">
      <c r="A967" s="36"/>
      <c r="B967" s="36"/>
      <c r="C967" s="36"/>
      <c r="D967" s="36"/>
      <c r="E967" s="36"/>
      <c r="F967" s="36"/>
    </row>
    <row r="968">
      <c r="A968" s="36"/>
      <c r="B968" s="36"/>
      <c r="C968" s="36"/>
      <c r="D968" s="36"/>
      <c r="E968" s="36"/>
      <c r="F968" s="36"/>
    </row>
    <row r="969">
      <c r="A969" s="36"/>
      <c r="B969" s="36"/>
      <c r="C969" s="36"/>
      <c r="D969" s="36"/>
      <c r="E969" s="36"/>
      <c r="F969" s="36"/>
    </row>
    <row r="970">
      <c r="A970" s="36"/>
      <c r="B970" s="36"/>
      <c r="C970" s="36"/>
      <c r="D970" s="36"/>
      <c r="E970" s="36"/>
      <c r="F970" s="36"/>
    </row>
    <row r="971">
      <c r="A971" s="36"/>
      <c r="B971" s="36"/>
      <c r="C971" s="36"/>
      <c r="D971" s="36"/>
      <c r="E971" s="36"/>
      <c r="F971" s="36"/>
    </row>
    <row r="972">
      <c r="A972" s="36"/>
      <c r="B972" s="36"/>
      <c r="C972" s="36"/>
      <c r="D972" s="36"/>
      <c r="E972" s="36"/>
      <c r="F972" s="36"/>
    </row>
    <row r="973">
      <c r="A973" s="36"/>
      <c r="B973" s="36"/>
      <c r="C973" s="36"/>
      <c r="D973" s="36"/>
      <c r="E973" s="36"/>
      <c r="F973" s="36"/>
    </row>
    <row r="974">
      <c r="A974" s="36"/>
      <c r="B974" s="36"/>
      <c r="C974" s="36"/>
      <c r="D974" s="36"/>
      <c r="E974" s="36"/>
      <c r="F974" s="36"/>
    </row>
    <row r="975">
      <c r="A975" s="36"/>
      <c r="B975" s="36"/>
      <c r="C975" s="36"/>
      <c r="D975" s="36"/>
      <c r="E975" s="36"/>
      <c r="F975" s="36"/>
    </row>
    <row r="976">
      <c r="A976" s="36"/>
      <c r="B976" s="36"/>
      <c r="C976" s="36"/>
      <c r="D976" s="36"/>
      <c r="E976" s="36"/>
      <c r="F976" s="36"/>
    </row>
    <row r="977">
      <c r="A977" s="36"/>
      <c r="B977" s="36"/>
      <c r="C977" s="36"/>
      <c r="D977" s="36"/>
      <c r="E977" s="36"/>
      <c r="F977" s="36"/>
    </row>
    <row r="978">
      <c r="A978" s="36"/>
      <c r="B978" s="36"/>
      <c r="C978" s="36"/>
      <c r="D978" s="36"/>
      <c r="E978" s="36"/>
      <c r="F978" s="36"/>
    </row>
    <row r="979">
      <c r="A979" s="36"/>
      <c r="B979" s="36"/>
      <c r="C979" s="36"/>
      <c r="D979" s="36"/>
      <c r="E979" s="36"/>
      <c r="F979" s="36"/>
    </row>
    <row r="980">
      <c r="A980" s="36"/>
      <c r="B980" s="36"/>
      <c r="C980" s="36"/>
      <c r="D980" s="36"/>
      <c r="E980" s="36"/>
      <c r="F980" s="36"/>
    </row>
    <row r="981">
      <c r="A981" s="36"/>
      <c r="B981" s="36"/>
      <c r="C981" s="36"/>
      <c r="D981" s="36"/>
      <c r="E981" s="36"/>
      <c r="F981" s="36"/>
    </row>
    <row r="982">
      <c r="A982" s="36"/>
      <c r="B982" s="36"/>
      <c r="C982" s="36"/>
      <c r="D982" s="36"/>
      <c r="E982" s="36"/>
      <c r="F982" s="36"/>
    </row>
    <row r="983">
      <c r="A983" s="36"/>
      <c r="B983" s="36"/>
      <c r="C983" s="36"/>
      <c r="D983" s="36"/>
      <c r="E983" s="36"/>
      <c r="F983" s="36"/>
    </row>
    <row r="984">
      <c r="A984" s="36"/>
      <c r="B984" s="36"/>
      <c r="C984" s="36"/>
      <c r="D984" s="36"/>
      <c r="E984" s="36"/>
      <c r="F984" s="36"/>
    </row>
    <row r="985">
      <c r="A985" s="36"/>
      <c r="B985" s="36"/>
      <c r="C985" s="36"/>
      <c r="D985" s="36"/>
      <c r="E985" s="36"/>
      <c r="F985" s="36"/>
    </row>
    <row r="986">
      <c r="A986" s="36"/>
      <c r="B986" s="36"/>
      <c r="C986" s="36"/>
      <c r="D986" s="36"/>
      <c r="E986" s="36"/>
      <c r="F986" s="36"/>
    </row>
    <row r="987">
      <c r="A987" s="36"/>
      <c r="B987" s="36"/>
      <c r="C987" s="36"/>
      <c r="D987" s="36"/>
      <c r="E987" s="36"/>
      <c r="F987" s="36"/>
    </row>
    <row r="988">
      <c r="A988" s="36"/>
      <c r="B988" s="36"/>
      <c r="C988" s="36"/>
      <c r="D988" s="36"/>
      <c r="E988" s="36"/>
      <c r="F988" s="36"/>
    </row>
    <row r="989">
      <c r="A989" s="36"/>
      <c r="B989" s="36"/>
      <c r="C989" s="36"/>
      <c r="D989" s="36"/>
      <c r="E989" s="36"/>
      <c r="F989" s="36"/>
    </row>
    <row r="990">
      <c r="A990" s="36"/>
      <c r="B990" s="36"/>
      <c r="C990" s="36"/>
      <c r="D990" s="36"/>
      <c r="E990" s="36"/>
      <c r="F990" s="36"/>
    </row>
    <row r="991">
      <c r="A991" s="36"/>
      <c r="B991" s="36"/>
      <c r="C991" s="36"/>
      <c r="D991" s="36"/>
      <c r="E991" s="36"/>
      <c r="F991" s="36"/>
    </row>
    <row r="992">
      <c r="A992" s="36"/>
      <c r="B992" s="36"/>
      <c r="C992" s="36"/>
      <c r="D992" s="36"/>
      <c r="E992" s="36"/>
      <c r="F992" s="36"/>
    </row>
    <row r="993">
      <c r="A993" s="36"/>
      <c r="B993" s="36"/>
      <c r="C993" s="36"/>
      <c r="D993" s="36"/>
      <c r="E993" s="36"/>
      <c r="F993" s="36"/>
    </row>
    <row r="994">
      <c r="A994" s="36"/>
      <c r="B994" s="36"/>
      <c r="C994" s="36"/>
      <c r="D994" s="36"/>
      <c r="E994" s="36"/>
      <c r="F994" s="36"/>
    </row>
    <row r="995">
      <c r="A995" s="36"/>
      <c r="B995" s="36"/>
      <c r="C995" s="36"/>
      <c r="D995" s="36"/>
      <c r="E995" s="36"/>
      <c r="F995" s="36"/>
    </row>
    <row r="996">
      <c r="A996" s="36"/>
      <c r="B996" s="36"/>
      <c r="C996" s="36"/>
      <c r="D996" s="36"/>
      <c r="E996" s="36"/>
      <c r="F996" s="36"/>
    </row>
    <row r="997">
      <c r="A997" s="36"/>
      <c r="B997" s="36"/>
      <c r="C997" s="36"/>
      <c r="D997" s="36"/>
      <c r="E997" s="36"/>
      <c r="F997" s="36"/>
    </row>
    <row r="998">
      <c r="A998" s="36"/>
      <c r="B998" s="36"/>
      <c r="C998" s="36"/>
      <c r="D998" s="36"/>
      <c r="E998" s="36"/>
      <c r="F998" s="36"/>
    </row>
    <row r="999">
      <c r="A999" s="36"/>
      <c r="B999" s="36"/>
      <c r="C999" s="36"/>
      <c r="D999" s="36"/>
      <c r="E999" s="36"/>
      <c r="F999" s="36"/>
    </row>
    <row r="1000">
      <c r="A1000" s="36"/>
      <c r="B1000" s="36"/>
      <c r="C1000" s="36"/>
      <c r="D1000" s="36"/>
      <c r="E1000" s="36"/>
      <c r="F1000" s="36"/>
    </row>
  </sheetData>
  <autoFilter ref="$A$1:$F$727"/>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4" max="5" width="18.13"/>
    <col customWidth="1" min="6" max="6" width="25.88"/>
  </cols>
  <sheetData>
    <row r="1">
      <c r="A1" s="1" t="s">
        <v>1</v>
      </c>
      <c r="B1" s="1" t="s">
        <v>470</v>
      </c>
      <c r="C1" s="1" t="s">
        <v>0</v>
      </c>
      <c r="D1" s="1" t="s">
        <v>36</v>
      </c>
      <c r="E1" s="1" t="s">
        <v>38</v>
      </c>
      <c r="F1" s="1" t="s">
        <v>471</v>
      </c>
    </row>
    <row r="2">
      <c r="A2" s="2" t="s">
        <v>3</v>
      </c>
      <c r="B2" s="1" t="s">
        <v>489</v>
      </c>
      <c r="C2" s="2" t="s">
        <v>505</v>
      </c>
      <c r="D2" s="2" t="s">
        <v>4</v>
      </c>
      <c r="E2" s="2" t="s">
        <v>6</v>
      </c>
      <c r="F2" s="1">
        <v>26.78581740962633</v>
      </c>
    </row>
    <row r="3">
      <c r="A3" s="2" t="s">
        <v>4</v>
      </c>
      <c r="B3" s="1" t="s">
        <v>472</v>
      </c>
      <c r="C3" s="2" t="s">
        <v>505</v>
      </c>
      <c r="D3" s="2" t="s">
        <v>4</v>
      </c>
      <c r="E3" s="2" t="s">
        <v>6</v>
      </c>
      <c r="F3" s="1">
        <v>29.67809020406395</v>
      </c>
    </row>
    <row r="4">
      <c r="A4" s="2" t="s">
        <v>5</v>
      </c>
      <c r="B4" s="1" t="s">
        <v>473</v>
      </c>
      <c r="C4" s="2" t="s">
        <v>505</v>
      </c>
      <c r="D4" s="2" t="s">
        <v>4</v>
      </c>
      <c r="E4" s="2" t="s">
        <v>6</v>
      </c>
      <c r="F4" s="1">
        <v>27.585645699405973</v>
      </c>
    </row>
    <row r="5">
      <c r="A5" s="2" t="s">
        <v>6</v>
      </c>
      <c r="B5" s="1" t="s">
        <v>474</v>
      </c>
      <c r="C5" s="2" t="s">
        <v>505</v>
      </c>
      <c r="D5" s="2" t="s">
        <v>4</v>
      </c>
      <c r="E5" s="2" t="s">
        <v>6</v>
      </c>
      <c r="F5" s="1">
        <v>22.310944105213714</v>
      </c>
    </row>
    <row r="6">
      <c r="A6" s="2" t="s">
        <v>7</v>
      </c>
      <c r="B6" s="1" t="s">
        <v>475</v>
      </c>
      <c r="C6" s="2" t="s">
        <v>505</v>
      </c>
      <c r="D6" s="2" t="s">
        <v>4</v>
      </c>
      <c r="E6" s="2" t="s">
        <v>6</v>
      </c>
      <c r="F6" s="1">
        <v>24.24468481909735</v>
      </c>
    </row>
    <row r="7">
      <c r="A7" s="2" t="s">
        <v>8</v>
      </c>
      <c r="B7" s="1" t="s">
        <v>479</v>
      </c>
      <c r="C7" s="2" t="s">
        <v>505</v>
      </c>
      <c r="D7" s="2" t="s">
        <v>4</v>
      </c>
      <c r="E7" s="2" t="s">
        <v>6</v>
      </c>
      <c r="F7" s="1">
        <v>17.925452294273096</v>
      </c>
    </row>
    <row r="8">
      <c r="A8" s="2" t="s">
        <v>9</v>
      </c>
      <c r="B8" s="1" t="s">
        <v>480</v>
      </c>
      <c r="C8" s="2" t="s">
        <v>505</v>
      </c>
      <c r="D8" s="2" t="s">
        <v>4</v>
      </c>
      <c r="E8" s="2" t="s">
        <v>6</v>
      </c>
      <c r="F8" s="1">
        <v>28.761444118155122</v>
      </c>
    </row>
    <row r="9">
      <c r="A9" s="2" t="s">
        <v>10</v>
      </c>
      <c r="B9" s="1" t="s">
        <v>478</v>
      </c>
      <c r="C9" s="2" t="s">
        <v>505</v>
      </c>
      <c r="D9" s="2" t="s">
        <v>4</v>
      </c>
      <c r="E9" s="2" t="s">
        <v>6</v>
      </c>
      <c r="F9" s="1">
        <v>30.49510463551575</v>
      </c>
    </row>
    <row r="10">
      <c r="A10" s="2" t="s">
        <v>11</v>
      </c>
      <c r="B10" s="1" t="s">
        <v>477</v>
      </c>
      <c r="C10" s="2" t="s">
        <v>505</v>
      </c>
      <c r="D10" s="2" t="s">
        <v>4</v>
      </c>
      <c r="E10" s="2" t="s">
        <v>6</v>
      </c>
      <c r="F10" s="1">
        <v>25.647253814939702</v>
      </c>
    </row>
    <row r="11">
      <c r="A11" s="2" t="s">
        <v>12</v>
      </c>
      <c r="B11" s="1" t="s">
        <v>476</v>
      </c>
      <c r="C11" s="2" t="s">
        <v>505</v>
      </c>
      <c r="D11" s="2" t="s">
        <v>4</v>
      </c>
      <c r="E11" s="2" t="s">
        <v>6</v>
      </c>
      <c r="F11" s="1">
        <v>28.545612405605137</v>
      </c>
    </row>
    <row r="12">
      <c r="A12" s="2" t="s">
        <v>13</v>
      </c>
      <c r="B12" s="1" t="s">
        <v>481</v>
      </c>
      <c r="C12" s="2" t="s">
        <v>505</v>
      </c>
      <c r="D12" s="2" t="s">
        <v>4</v>
      </c>
      <c r="E12" s="2" t="s">
        <v>6</v>
      </c>
      <c r="F12" s="1">
        <v>7.603947581297525</v>
      </c>
    </row>
    <row r="13">
      <c r="A13" s="2" t="s">
        <v>14</v>
      </c>
      <c r="B13" s="1" t="s">
        <v>483</v>
      </c>
      <c r="C13" s="2" t="s">
        <v>505</v>
      </c>
      <c r="D13" s="2" t="s">
        <v>4</v>
      </c>
      <c r="E13" s="2" t="s">
        <v>6</v>
      </c>
      <c r="F13" s="1">
        <v>38.57442678827855</v>
      </c>
    </row>
    <row r="14">
      <c r="A14" s="2" t="s">
        <v>15</v>
      </c>
      <c r="B14" s="1" t="s">
        <v>482</v>
      </c>
      <c r="C14" s="2" t="s">
        <v>505</v>
      </c>
      <c r="D14" s="2" t="s">
        <v>4</v>
      </c>
      <c r="E14" s="2" t="s">
        <v>6</v>
      </c>
      <c r="F14" s="1">
        <v>8.583206279293014</v>
      </c>
    </row>
    <row r="15">
      <c r="A15" s="2" t="s">
        <v>16</v>
      </c>
      <c r="B15" s="1" t="s">
        <v>484</v>
      </c>
      <c r="C15" s="2" t="s">
        <v>505</v>
      </c>
      <c r="D15" s="2" t="s">
        <v>4</v>
      </c>
      <c r="E15" s="2" t="s">
        <v>6</v>
      </c>
      <c r="F15" s="1">
        <v>29.074622333561074</v>
      </c>
    </row>
    <row r="16">
      <c r="A16" s="2" t="s">
        <v>17</v>
      </c>
      <c r="B16" s="1" t="s">
        <v>485</v>
      </c>
      <c r="C16" s="2" t="s">
        <v>505</v>
      </c>
      <c r="D16" s="2" t="s">
        <v>4</v>
      </c>
      <c r="E16" s="2" t="s">
        <v>6</v>
      </c>
      <c r="F16" s="1">
        <v>22.96553513561259</v>
      </c>
    </row>
    <row r="17">
      <c r="A17" s="2" t="s">
        <v>18</v>
      </c>
      <c r="B17" s="1" t="s">
        <v>486</v>
      </c>
      <c r="C17" s="2" t="s">
        <v>505</v>
      </c>
      <c r="D17" s="2" t="s">
        <v>4</v>
      </c>
      <c r="E17" s="2" t="s">
        <v>6</v>
      </c>
      <c r="F17" s="1">
        <v>38.68176871624668</v>
      </c>
    </row>
    <row r="18">
      <c r="A18" s="2" t="s">
        <v>19</v>
      </c>
      <c r="B18" s="1" t="s">
        <v>487</v>
      </c>
      <c r="C18" s="2" t="s">
        <v>505</v>
      </c>
      <c r="D18" s="2" t="s">
        <v>4</v>
      </c>
      <c r="E18" s="2" t="s">
        <v>6</v>
      </c>
      <c r="F18" s="1">
        <v>19.151780289221048</v>
      </c>
    </row>
    <row r="19">
      <c r="A19" s="2" t="s">
        <v>20</v>
      </c>
      <c r="B19" s="1" t="s">
        <v>488</v>
      </c>
      <c r="C19" s="2" t="s">
        <v>505</v>
      </c>
      <c r="D19" s="2" t="s">
        <v>4</v>
      </c>
      <c r="E19" s="2" t="s">
        <v>6</v>
      </c>
      <c r="F19" s="1">
        <v>26.99705313856586</v>
      </c>
    </row>
    <row r="20">
      <c r="A20" s="2" t="s">
        <v>21</v>
      </c>
      <c r="B20" s="1" t="s">
        <v>490</v>
      </c>
      <c r="C20" s="2" t="s">
        <v>505</v>
      </c>
      <c r="D20" s="2" t="s">
        <v>4</v>
      </c>
      <c r="E20" s="2" t="s">
        <v>6</v>
      </c>
      <c r="F20" s="1">
        <v>13.887719888898241</v>
      </c>
    </row>
    <row r="21">
      <c r="A21" s="2" t="s">
        <v>22</v>
      </c>
      <c r="B21" s="1" t="s">
        <v>491</v>
      </c>
      <c r="C21" s="2" t="s">
        <v>505</v>
      </c>
      <c r="D21" s="2" t="s">
        <v>4</v>
      </c>
      <c r="E21" s="2" t="s">
        <v>6</v>
      </c>
      <c r="F21" s="1">
        <v>18.24291251604027</v>
      </c>
    </row>
    <row r="22">
      <c r="A22" s="2" t="s">
        <v>23</v>
      </c>
      <c r="B22" s="1" t="s">
        <v>492</v>
      </c>
      <c r="C22" s="2" t="s">
        <v>505</v>
      </c>
      <c r="D22" s="2" t="s">
        <v>4</v>
      </c>
      <c r="E22" s="2" t="s">
        <v>6</v>
      </c>
      <c r="F22" s="1">
        <v>25.057540278194736</v>
      </c>
    </row>
    <row r="23">
      <c r="A23" s="2" t="s">
        <v>24</v>
      </c>
      <c r="B23" s="1" t="s">
        <v>493</v>
      </c>
      <c r="C23" s="2" t="s">
        <v>505</v>
      </c>
      <c r="D23" s="2" t="s">
        <v>4</v>
      </c>
      <c r="E23" s="2" t="s">
        <v>6</v>
      </c>
      <c r="F23" s="1">
        <v>41.39425759288136</v>
      </c>
    </row>
    <row r="24">
      <c r="A24" s="2" t="s">
        <v>25</v>
      </c>
      <c r="B24" s="1" t="s">
        <v>494</v>
      </c>
      <c r="C24" s="2" t="s">
        <v>505</v>
      </c>
      <c r="D24" s="2" t="s">
        <v>4</v>
      </c>
      <c r="E24" s="2" t="s">
        <v>6</v>
      </c>
      <c r="F24" s="1">
        <v>26.66146080263268</v>
      </c>
    </row>
    <row r="25">
      <c r="A25" s="2" t="s">
        <v>26</v>
      </c>
      <c r="B25" s="1" t="s">
        <v>495</v>
      </c>
      <c r="C25" s="2" t="s">
        <v>505</v>
      </c>
      <c r="D25" s="2" t="s">
        <v>4</v>
      </c>
      <c r="E25" s="2" t="s">
        <v>6</v>
      </c>
      <c r="F25" s="1">
        <v>27.619717409372804</v>
      </c>
    </row>
    <row r="26">
      <c r="A26" s="2" t="s">
        <v>27</v>
      </c>
      <c r="B26" s="1" t="s">
        <v>497</v>
      </c>
      <c r="C26" s="2" t="s">
        <v>505</v>
      </c>
      <c r="D26" s="2" t="s">
        <v>4</v>
      </c>
      <c r="E26" s="2" t="s">
        <v>6</v>
      </c>
      <c r="F26" s="1">
        <v>23.56761123539647</v>
      </c>
    </row>
    <row r="27">
      <c r="A27" s="2" t="s">
        <v>28</v>
      </c>
      <c r="B27" s="1" t="s">
        <v>496</v>
      </c>
      <c r="C27" s="2" t="s">
        <v>505</v>
      </c>
      <c r="D27" s="2" t="s">
        <v>4</v>
      </c>
      <c r="E27" s="2" t="s">
        <v>6</v>
      </c>
      <c r="F27" s="1">
        <v>9.421499096092338</v>
      </c>
    </row>
    <row r="28">
      <c r="A28" s="2" t="s">
        <v>29</v>
      </c>
      <c r="B28" s="1" t="s">
        <v>498</v>
      </c>
      <c r="C28" s="2" t="s">
        <v>505</v>
      </c>
      <c r="D28" s="2" t="s">
        <v>4</v>
      </c>
      <c r="E28" s="2" t="s">
        <v>6</v>
      </c>
      <c r="F28" s="1">
        <v>24.092556099421525</v>
      </c>
    </row>
    <row r="29">
      <c r="A29" s="2" t="s">
        <v>30</v>
      </c>
      <c r="B29" s="1" t="s">
        <v>499</v>
      </c>
      <c r="C29" s="2" t="s">
        <v>505</v>
      </c>
      <c r="D29" s="2" t="s">
        <v>4</v>
      </c>
      <c r="E29" s="2" t="s">
        <v>6</v>
      </c>
      <c r="F29" s="1">
        <v>31.873239759118906</v>
      </c>
    </row>
    <row r="30">
      <c r="A30" s="2" t="s">
        <v>31</v>
      </c>
      <c r="B30" s="1" t="s">
        <v>500</v>
      </c>
      <c r="C30" s="2" t="s">
        <v>505</v>
      </c>
      <c r="D30" s="2" t="s">
        <v>4</v>
      </c>
      <c r="E30" s="2" t="s">
        <v>6</v>
      </c>
      <c r="F30" s="1">
        <v>18.276938654965825</v>
      </c>
    </row>
    <row r="31">
      <c r="A31" s="2" t="s">
        <v>32</v>
      </c>
      <c r="B31" s="1" t="s">
        <v>501</v>
      </c>
      <c r="C31" s="2" t="s">
        <v>505</v>
      </c>
      <c r="D31" s="2" t="s">
        <v>4</v>
      </c>
      <c r="E31" s="2" t="s">
        <v>6</v>
      </c>
      <c r="F31" s="1">
        <v>46.26150058312816</v>
      </c>
    </row>
    <row r="32">
      <c r="A32" s="2" t="s">
        <v>33</v>
      </c>
      <c r="B32" s="1" t="s">
        <v>502</v>
      </c>
      <c r="C32" s="2" t="s">
        <v>505</v>
      </c>
      <c r="D32" s="2" t="s">
        <v>4</v>
      </c>
      <c r="E32" s="2" t="s">
        <v>6</v>
      </c>
      <c r="F32" s="1">
        <v>22.82484052576078</v>
      </c>
    </row>
    <row r="33">
      <c r="A33" s="2" t="s">
        <v>34</v>
      </c>
      <c r="B33" s="1" t="s">
        <v>503</v>
      </c>
      <c r="C33" s="2" t="s">
        <v>505</v>
      </c>
      <c r="D33" s="2" t="s">
        <v>4</v>
      </c>
      <c r="E33" s="2" t="s">
        <v>6</v>
      </c>
      <c r="F33" s="1">
        <v>23.850456427516406</v>
      </c>
    </row>
    <row r="34">
      <c r="A34" s="2" t="s">
        <v>35</v>
      </c>
      <c r="B34" s="1" t="s">
        <v>504</v>
      </c>
      <c r="C34" s="2" t="s">
        <v>505</v>
      </c>
      <c r="D34" s="2" t="s">
        <v>4</v>
      </c>
      <c r="E34" s="2" t="s">
        <v>6</v>
      </c>
      <c r="F34" s="1">
        <v>20.186263096623982</v>
      </c>
    </row>
    <row r="35">
      <c r="A35" s="2" t="s">
        <v>3</v>
      </c>
      <c r="B35" s="1" t="s">
        <v>489</v>
      </c>
      <c r="C35" s="2" t="s">
        <v>506</v>
      </c>
      <c r="D35" s="2" t="s">
        <v>4</v>
      </c>
      <c r="E35" s="2" t="s">
        <v>6</v>
      </c>
      <c r="F35" s="1">
        <v>23.182200835962977</v>
      </c>
    </row>
    <row r="36">
      <c r="A36" s="2" t="s">
        <v>4</v>
      </c>
      <c r="B36" s="1" t="s">
        <v>472</v>
      </c>
      <c r="C36" s="2" t="s">
        <v>506</v>
      </c>
      <c r="D36" s="2" t="s">
        <v>4</v>
      </c>
      <c r="E36" s="2" t="s">
        <v>6</v>
      </c>
      <c r="F36" s="1">
        <v>27.798773830519863</v>
      </c>
    </row>
    <row r="37">
      <c r="A37" s="2" t="s">
        <v>5</v>
      </c>
      <c r="B37" s="1" t="s">
        <v>473</v>
      </c>
      <c r="C37" s="2" t="s">
        <v>506</v>
      </c>
      <c r="D37" s="2" t="s">
        <v>4</v>
      </c>
      <c r="E37" s="2" t="s">
        <v>6</v>
      </c>
      <c r="F37" s="1">
        <v>23.938421560328365</v>
      </c>
    </row>
    <row r="38">
      <c r="A38" s="2" t="s">
        <v>6</v>
      </c>
      <c r="B38" s="1" t="s">
        <v>474</v>
      </c>
      <c r="C38" s="2" t="s">
        <v>506</v>
      </c>
      <c r="D38" s="2" t="s">
        <v>4</v>
      </c>
      <c r="E38" s="2" t="s">
        <v>6</v>
      </c>
      <c r="F38" s="1">
        <v>21.17968572079253</v>
      </c>
    </row>
    <row r="39">
      <c r="A39" s="2" t="s">
        <v>7</v>
      </c>
      <c r="B39" s="1" t="s">
        <v>475</v>
      </c>
      <c r="C39" s="2" t="s">
        <v>506</v>
      </c>
      <c r="D39" s="2" t="s">
        <v>4</v>
      </c>
      <c r="E39" s="2" t="s">
        <v>6</v>
      </c>
      <c r="F39" s="1">
        <v>19.363088351701883</v>
      </c>
    </row>
    <row r="40">
      <c r="A40" s="2" t="s">
        <v>8</v>
      </c>
      <c r="B40" s="1" t="s">
        <v>479</v>
      </c>
      <c r="C40" s="2" t="s">
        <v>506</v>
      </c>
      <c r="D40" s="2" t="s">
        <v>4</v>
      </c>
      <c r="E40" s="2" t="s">
        <v>6</v>
      </c>
      <c r="F40" s="1">
        <v>14.784921913172514</v>
      </c>
    </row>
    <row r="41">
      <c r="A41" s="2" t="s">
        <v>9</v>
      </c>
      <c r="B41" s="1" t="s">
        <v>480</v>
      </c>
      <c r="C41" s="2" t="s">
        <v>506</v>
      </c>
      <c r="D41" s="2" t="s">
        <v>4</v>
      </c>
      <c r="E41" s="2" t="s">
        <v>6</v>
      </c>
      <c r="F41" s="1">
        <v>21.180288666837477</v>
      </c>
    </row>
    <row r="42">
      <c r="A42" s="2" t="s">
        <v>10</v>
      </c>
      <c r="B42" s="1" t="s">
        <v>478</v>
      </c>
      <c r="C42" s="2" t="s">
        <v>506</v>
      </c>
      <c r="D42" s="2" t="s">
        <v>4</v>
      </c>
      <c r="E42" s="2" t="s">
        <v>6</v>
      </c>
      <c r="F42" s="1">
        <v>22.90459003244741</v>
      </c>
    </row>
    <row r="43">
      <c r="A43" s="2" t="s">
        <v>11</v>
      </c>
      <c r="B43" s="1" t="s">
        <v>477</v>
      </c>
      <c r="C43" s="2" t="s">
        <v>506</v>
      </c>
      <c r="D43" s="2" t="s">
        <v>4</v>
      </c>
      <c r="E43" s="2" t="s">
        <v>6</v>
      </c>
      <c r="F43" s="1">
        <v>21.08825462529192</v>
      </c>
    </row>
    <row r="44">
      <c r="A44" s="2" t="s">
        <v>12</v>
      </c>
      <c r="B44" s="1" t="s">
        <v>476</v>
      </c>
      <c r="C44" s="2" t="s">
        <v>506</v>
      </c>
      <c r="D44" s="2" t="s">
        <v>4</v>
      </c>
      <c r="E44" s="2" t="s">
        <v>6</v>
      </c>
      <c r="F44" s="1">
        <v>26.41999688198306</v>
      </c>
    </row>
    <row r="45">
      <c r="A45" s="2" t="s">
        <v>13</v>
      </c>
      <c r="B45" s="1" t="s">
        <v>481</v>
      </c>
      <c r="C45" s="2" t="s">
        <v>506</v>
      </c>
      <c r="D45" s="2" t="s">
        <v>4</v>
      </c>
      <c r="E45" s="2" t="s">
        <v>6</v>
      </c>
      <c r="F45" s="1">
        <v>5.958472629687749</v>
      </c>
    </row>
    <row r="46">
      <c r="A46" s="2" t="s">
        <v>14</v>
      </c>
      <c r="B46" s="1" t="s">
        <v>483</v>
      </c>
      <c r="C46" s="2" t="s">
        <v>506</v>
      </c>
      <c r="D46" s="2" t="s">
        <v>4</v>
      </c>
      <c r="E46" s="2" t="s">
        <v>6</v>
      </c>
      <c r="F46" s="1">
        <v>34.047039488984325</v>
      </c>
    </row>
    <row r="47">
      <c r="A47" s="2" t="s">
        <v>15</v>
      </c>
      <c r="B47" s="1" t="s">
        <v>482</v>
      </c>
      <c r="C47" s="2" t="s">
        <v>506</v>
      </c>
      <c r="D47" s="2" t="s">
        <v>4</v>
      </c>
      <c r="E47" s="2" t="s">
        <v>6</v>
      </c>
      <c r="F47" s="1">
        <v>7.077856420626896</v>
      </c>
    </row>
    <row r="48">
      <c r="A48" s="2" t="s">
        <v>16</v>
      </c>
      <c r="B48" s="1" t="s">
        <v>484</v>
      </c>
      <c r="C48" s="2" t="s">
        <v>506</v>
      </c>
      <c r="D48" s="2" t="s">
        <v>4</v>
      </c>
      <c r="E48" s="2" t="s">
        <v>6</v>
      </c>
      <c r="F48" s="1">
        <v>28.163442156622647</v>
      </c>
    </row>
    <row r="49">
      <c r="A49" s="2" t="s">
        <v>17</v>
      </c>
      <c r="B49" s="1" t="s">
        <v>485</v>
      </c>
      <c r="C49" s="2" t="s">
        <v>506</v>
      </c>
      <c r="D49" s="2" t="s">
        <v>4</v>
      </c>
      <c r="E49" s="2" t="s">
        <v>6</v>
      </c>
      <c r="F49" s="1">
        <v>20.01166892956656</v>
      </c>
    </row>
    <row r="50">
      <c r="A50" s="2" t="s">
        <v>18</v>
      </c>
      <c r="B50" s="1" t="s">
        <v>486</v>
      </c>
      <c r="C50" s="2" t="s">
        <v>506</v>
      </c>
      <c r="D50" s="2" t="s">
        <v>4</v>
      </c>
      <c r="E50" s="2" t="s">
        <v>6</v>
      </c>
      <c r="F50" s="1">
        <v>33.69193756093665</v>
      </c>
    </row>
    <row r="51">
      <c r="A51" s="2" t="s">
        <v>19</v>
      </c>
      <c r="B51" s="1" t="s">
        <v>487</v>
      </c>
      <c r="C51" s="2" t="s">
        <v>506</v>
      </c>
      <c r="D51" s="2" t="s">
        <v>4</v>
      </c>
      <c r="E51" s="2" t="s">
        <v>6</v>
      </c>
      <c r="F51" s="1">
        <v>16.715822973005555</v>
      </c>
    </row>
    <row r="52">
      <c r="A52" s="2" t="s">
        <v>20</v>
      </c>
      <c r="B52" s="1" t="s">
        <v>488</v>
      </c>
      <c r="C52" s="2" t="s">
        <v>506</v>
      </c>
      <c r="D52" s="2" t="s">
        <v>4</v>
      </c>
      <c r="E52" s="2" t="s">
        <v>6</v>
      </c>
      <c r="F52" s="1">
        <v>21.71816173496375</v>
      </c>
    </row>
    <row r="53">
      <c r="A53" s="2" t="s">
        <v>21</v>
      </c>
      <c r="B53" s="1" t="s">
        <v>490</v>
      </c>
      <c r="C53" s="2" t="s">
        <v>506</v>
      </c>
      <c r="D53" s="2" t="s">
        <v>4</v>
      </c>
      <c r="E53" s="2" t="s">
        <v>6</v>
      </c>
      <c r="F53" s="1">
        <v>10.481917648041426</v>
      </c>
    </row>
    <row r="54">
      <c r="A54" s="2" t="s">
        <v>22</v>
      </c>
      <c r="B54" s="1" t="s">
        <v>491</v>
      </c>
      <c r="C54" s="2" t="s">
        <v>506</v>
      </c>
      <c r="D54" s="2" t="s">
        <v>4</v>
      </c>
      <c r="E54" s="2" t="s">
        <v>6</v>
      </c>
      <c r="F54" s="1">
        <v>16.966327166909167</v>
      </c>
    </row>
    <row r="55">
      <c r="A55" s="2" t="s">
        <v>23</v>
      </c>
      <c r="B55" s="1" t="s">
        <v>492</v>
      </c>
      <c r="C55" s="2" t="s">
        <v>506</v>
      </c>
      <c r="D55" s="2" t="s">
        <v>4</v>
      </c>
      <c r="E55" s="2" t="s">
        <v>6</v>
      </c>
      <c r="F55" s="1">
        <v>21.503333966470393</v>
      </c>
    </row>
    <row r="56">
      <c r="A56" s="2" t="s">
        <v>24</v>
      </c>
      <c r="B56" s="1" t="s">
        <v>493</v>
      </c>
      <c r="C56" s="2" t="s">
        <v>506</v>
      </c>
      <c r="D56" s="2" t="s">
        <v>4</v>
      </c>
      <c r="E56" s="2" t="s">
        <v>6</v>
      </c>
      <c r="F56" s="1">
        <v>34.77903624528075</v>
      </c>
    </row>
    <row r="57">
      <c r="A57" s="2" t="s">
        <v>25</v>
      </c>
      <c r="B57" s="1" t="s">
        <v>494</v>
      </c>
      <c r="C57" s="2" t="s">
        <v>506</v>
      </c>
      <c r="D57" s="2" t="s">
        <v>4</v>
      </c>
      <c r="E57" s="2" t="s">
        <v>6</v>
      </c>
      <c r="F57" s="1">
        <v>29.923755909600196</v>
      </c>
    </row>
    <row r="58">
      <c r="A58" s="2" t="s">
        <v>26</v>
      </c>
      <c r="B58" s="1" t="s">
        <v>495</v>
      </c>
      <c r="C58" s="2" t="s">
        <v>506</v>
      </c>
      <c r="D58" s="2" t="s">
        <v>4</v>
      </c>
      <c r="E58" s="2" t="s">
        <v>6</v>
      </c>
      <c r="F58" s="1">
        <v>23.394249657717722</v>
      </c>
    </row>
    <row r="59">
      <c r="A59" s="2" t="s">
        <v>27</v>
      </c>
      <c r="B59" s="1" t="s">
        <v>497</v>
      </c>
      <c r="C59" s="2" t="s">
        <v>506</v>
      </c>
      <c r="D59" s="2" t="s">
        <v>4</v>
      </c>
      <c r="E59" s="2" t="s">
        <v>6</v>
      </c>
      <c r="F59" s="1">
        <v>20.225653023842874</v>
      </c>
    </row>
    <row r="60">
      <c r="A60" s="2" t="s">
        <v>28</v>
      </c>
      <c r="B60" s="1" t="s">
        <v>496</v>
      </c>
      <c r="C60" s="2" t="s">
        <v>506</v>
      </c>
      <c r="D60" s="2" t="s">
        <v>4</v>
      </c>
      <c r="E60" s="2" t="s">
        <v>6</v>
      </c>
      <c r="F60" s="1">
        <v>7.942634621652686</v>
      </c>
    </row>
    <row r="61">
      <c r="A61" s="2" t="s">
        <v>29</v>
      </c>
      <c r="B61" s="1" t="s">
        <v>498</v>
      </c>
      <c r="C61" s="2" t="s">
        <v>506</v>
      </c>
      <c r="D61" s="2" t="s">
        <v>4</v>
      </c>
      <c r="E61" s="2" t="s">
        <v>6</v>
      </c>
      <c r="F61" s="1">
        <v>19.718134456921064</v>
      </c>
    </row>
    <row r="62">
      <c r="A62" s="2" t="s">
        <v>30</v>
      </c>
      <c r="B62" s="1" t="s">
        <v>499</v>
      </c>
      <c r="C62" s="2" t="s">
        <v>506</v>
      </c>
      <c r="D62" s="2" t="s">
        <v>4</v>
      </c>
      <c r="E62" s="2" t="s">
        <v>6</v>
      </c>
      <c r="F62" s="1">
        <v>25.31504405040705</v>
      </c>
    </row>
    <row r="63">
      <c r="A63" s="2" t="s">
        <v>31</v>
      </c>
      <c r="B63" s="1" t="s">
        <v>500</v>
      </c>
      <c r="C63" s="2" t="s">
        <v>506</v>
      </c>
      <c r="D63" s="2" t="s">
        <v>4</v>
      </c>
      <c r="E63" s="2" t="s">
        <v>6</v>
      </c>
      <c r="F63" s="1">
        <v>15.610014220987532</v>
      </c>
    </row>
    <row r="64">
      <c r="A64" s="2" t="s">
        <v>32</v>
      </c>
      <c r="B64" s="1" t="s">
        <v>501</v>
      </c>
      <c r="C64" s="2" t="s">
        <v>506</v>
      </c>
      <c r="D64" s="2" t="s">
        <v>4</v>
      </c>
      <c r="E64" s="2" t="s">
        <v>6</v>
      </c>
      <c r="F64" s="1">
        <v>40.04402302742973</v>
      </c>
    </row>
    <row r="65">
      <c r="A65" s="2" t="s">
        <v>33</v>
      </c>
      <c r="B65" s="1" t="s">
        <v>502</v>
      </c>
      <c r="C65" s="2" t="s">
        <v>506</v>
      </c>
      <c r="D65" s="2" t="s">
        <v>4</v>
      </c>
      <c r="E65" s="2" t="s">
        <v>6</v>
      </c>
      <c r="F65" s="1">
        <v>19.01609142462362</v>
      </c>
    </row>
    <row r="66">
      <c r="A66" s="2" t="s">
        <v>34</v>
      </c>
      <c r="B66" s="1" t="s">
        <v>503</v>
      </c>
      <c r="C66" s="2" t="s">
        <v>506</v>
      </c>
      <c r="D66" s="2" t="s">
        <v>4</v>
      </c>
      <c r="E66" s="2" t="s">
        <v>6</v>
      </c>
      <c r="F66" s="1">
        <v>21.391135247942703</v>
      </c>
    </row>
    <row r="67">
      <c r="A67" s="2" t="s">
        <v>35</v>
      </c>
      <c r="B67" s="1" t="s">
        <v>504</v>
      </c>
      <c r="C67" s="2" t="s">
        <v>506</v>
      </c>
      <c r="D67" s="2" t="s">
        <v>4</v>
      </c>
      <c r="E67" s="2" t="s">
        <v>6</v>
      </c>
      <c r="F67" s="1">
        <v>18.927371172516803</v>
      </c>
    </row>
    <row r="68">
      <c r="A68" s="2" t="s">
        <v>3</v>
      </c>
      <c r="B68" s="1" t="s">
        <v>489</v>
      </c>
      <c r="C68" s="2" t="s">
        <v>507</v>
      </c>
      <c r="D68" s="2" t="s">
        <v>4</v>
      </c>
      <c r="E68" s="2" t="s">
        <v>6</v>
      </c>
      <c r="F68" s="1">
        <v>21.32612077002438</v>
      </c>
    </row>
    <row r="69">
      <c r="A69" s="2" t="s">
        <v>4</v>
      </c>
      <c r="B69" s="1" t="s">
        <v>472</v>
      </c>
      <c r="C69" s="2" t="s">
        <v>507</v>
      </c>
      <c r="D69" s="2" t="s">
        <v>4</v>
      </c>
      <c r="E69" s="2" t="s">
        <v>6</v>
      </c>
      <c r="F69" s="1">
        <v>22.26481262488276</v>
      </c>
    </row>
    <row r="70">
      <c r="A70" s="2" t="s">
        <v>5</v>
      </c>
      <c r="B70" s="1" t="s">
        <v>473</v>
      </c>
      <c r="C70" s="2" t="s">
        <v>507</v>
      </c>
      <c r="D70" s="2" t="s">
        <v>4</v>
      </c>
      <c r="E70" s="2" t="s">
        <v>6</v>
      </c>
      <c r="F70" s="1">
        <v>21.642788920725884</v>
      </c>
    </row>
    <row r="71">
      <c r="A71" s="2" t="s">
        <v>6</v>
      </c>
      <c r="B71" s="1" t="s">
        <v>474</v>
      </c>
      <c r="C71" s="2" t="s">
        <v>507</v>
      </c>
      <c r="D71" s="2" t="s">
        <v>4</v>
      </c>
      <c r="E71" s="2" t="s">
        <v>6</v>
      </c>
      <c r="F71" s="1">
        <v>17.582906743823727</v>
      </c>
    </row>
    <row r="72">
      <c r="A72" s="2" t="s">
        <v>7</v>
      </c>
      <c r="B72" s="1" t="s">
        <v>475</v>
      </c>
      <c r="C72" s="2" t="s">
        <v>507</v>
      </c>
      <c r="D72" s="2" t="s">
        <v>4</v>
      </c>
      <c r="E72" s="2" t="s">
        <v>6</v>
      </c>
      <c r="F72" s="1">
        <v>18.875788972251996</v>
      </c>
    </row>
    <row r="73">
      <c r="A73" s="2" t="s">
        <v>8</v>
      </c>
      <c r="B73" s="1" t="s">
        <v>479</v>
      </c>
      <c r="C73" s="2" t="s">
        <v>507</v>
      </c>
      <c r="D73" s="2" t="s">
        <v>4</v>
      </c>
      <c r="E73" s="2" t="s">
        <v>6</v>
      </c>
      <c r="F73" s="1">
        <v>15.373352855051245</v>
      </c>
    </row>
    <row r="74">
      <c r="A74" s="2" t="s">
        <v>9</v>
      </c>
      <c r="B74" s="1" t="s">
        <v>480</v>
      </c>
      <c r="C74" s="2" t="s">
        <v>507</v>
      </c>
      <c r="D74" s="2" t="s">
        <v>4</v>
      </c>
      <c r="E74" s="2" t="s">
        <v>6</v>
      </c>
      <c r="F74" s="1">
        <v>19.05717151454363</v>
      </c>
    </row>
    <row r="75">
      <c r="A75" s="2" t="s">
        <v>10</v>
      </c>
      <c r="B75" s="1" t="s">
        <v>478</v>
      </c>
      <c r="C75" s="2" t="s">
        <v>507</v>
      </c>
      <c r="D75" s="2" t="s">
        <v>4</v>
      </c>
      <c r="E75" s="2" t="s">
        <v>6</v>
      </c>
      <c r="F75" s="1">
        <v>20.792563600782778</v>
      </c>
    </row>
    <row r="76">
      <c r="A76" s="2" t="s">
        <v>11</v>
      </c>
      <c r="B76" s="1" t="s">
        <v>477</v>
      </c>
      <c r="C76" s="2" t="s">
        <v>507</v>
      </c>
      <c r="D76" s="2" t="s">
        <v>4</v>
      </c>
      <c r="E76" s="2" t="s">
        <v>6</v>
      </c>
      <c r="F76" s="1">
        <v>20.07700770077008</v>
      </c>
    </row>
    <row r="77">
      <c r="A77" s="2" t="s">
        <v>12</v>
      </c>
      <c r="B77" s="1" t="s">
        <v>476</v>
      </c>
      <c r="C77" s="2" t="s">
        <v>507</v>
      </c>
      <c r="D77" s="2" t="s">
        <v>4</v>
      </c>
      <c r="E77" s="2" t="s">
        <v>6</v>
      </c>
      <c r="F77" s="1">
        <v>25.655592781178818</v>
      </c>
    </row>
    <row r="78">
      <c r="A78" s="2" t="s">
        <v>13</v>
      </c>
      <c r="B78" s="1" t="s">
        <v>481</v>
      </c>
      <c r="C78" s="2" t="s">
        <v>507</v>
      </c>
      <c r="D78" s="2" t="s">
        <v>4</v>
      </c>
      <c r="E78" s="2" t="s">
        <v>6</v>
      </c>
      <c r="F78" s="1">
        <v>5.774325762550667</v>
      </c>
    </row>
    <row r="79">
      <c r="A79" s="2" t="s">
        <v>14</v>
      </c>
      <c r="B79" s="1" t="s">
        <v>483</v>
      </c>
      <c r="C79" s="2" t="s">
        <v>507</v>
      </c>
      <c r="D79" s="2" t="s">
        <v>4</v>
      </c>
      <c r="E79" s="2" t="s">
        <v>6</v>
      </c>
      <c r="F79" s="1">
        <v>28.969149736644095</v>
      </c>
    </row>
    <row r="80">
      <c r="A80" s="2" t="s">
        <v>15</v>
      </c>
      <c r="B80" s="1" t="s">
        <v>482</v>
      </c>
      <c r="C80" s="2" t="s">
        <v>507</v>
      </c>
      <c r="D80" s="2" t="s">
        <v>4</v>
      </c>
      <c r="E80" s="2" t="s">
        <v>6</v>
      </c>
      <c r="F80" s="1">
        <v>5.467358302430061</v>
      </c>
    </row>
    <row r="81">
      <c r="A81" s="2" t="s">
        <v>16</v>
      </c>
      <c r="B81" s="1" t="s">
        <v>484</v>
      </c>
      <c r="C81" s="2" t="s">
        <v>507</v>
      </c>
      <c r="D81" s="2" t="s">
        <v>4</v>
      </c>
      <c r="E81" s="2" t="s">
        <v>6</v>
      </c>
      <c r="F81" s="1">
        <v>27.320483888868335</v>
      </c>
    </row>
    <row r="82">
      <c r="A82" s="2" t="s">
        <v>17</v>
      </c>
      <c r="B82" s="1" t="s">
        <v>485</v>
      </c>
      <c r="C82" s="2" t="s">
        <v>507</v>
      </c>
      <c r="D82" s="2" t="s">
        <v>4</v>
      </c>
      <c r="E82" s="2" t="s">
        <v>6</v>
      </c>
      <c r="F82" s="1">
        <v>18.23818582895671</v>
      </c>
    </row>
    <row r="83">
      <c r="A83" s="2" t="s">
        <v>18</v>
      </c>
      <c r="B83" s="1" t="s">
        <v>486</v>
      </c>
      <c r="C83" s="2" t="s">
        <v>507</v>
      </c>
      <c r="D83" s="2" t="s">
        <v>4</v>
      </c>
      <c r="E83" s="2" t="s">
        <v>6</v>
      </c>
      <c r="F83" s="1">
        <v>31.624663967505413</v>
      </c>
    </row>
    <row r="84">
      <c r="A84" s="2" t="s">
        <v>19</v>
      </c>
      <c r="B84" s="1" t="s">
        <v>487</v>
      </c>
      <c r="C84" s="2" t="s">
        <v>507</v>
      </c>
      <c r="D84" s="2" t="s">
        <v>4</v>
      </c>
      <c r="E84" s="2" t="s">
        <v>6</v>
      </c>
      <c r="F84" s="1">
        <v>14.700221345395054</v>
      </c>
    </row>
    <row r="85">
      <c r="A85" s="2" t="s">
        <v>20</v>
      </c>
      <c r="B85" s="1" t="s">
        <v>488</v>
      </c>
      <c r="C85" s="2" t="s">
        <v>507</v>
      </c>
      <c r="D85" s="2" t="s">
        <v>4</v>
      </c>
      <c r="E85" s="2" t="s">
        <v>6</v>
      </c>
      <c r="F85" s="1">
        <v>19.19788823229445</v>
      </c>
    </row>
    <row r="86">
      <c r="A86" s="2" t="s">
        <v>21</v>
      </c>
      <c r="B86" s="1" t="s">
        <v>490</v>
      </c>
      <c r="C86" s="2" t="s">
        <v>507</v>
      </c>
      <c r="D86" s="2" t="s">
        <v>4</v>
      </c>
      <c r="E86" s="2" t="s">
        <v>6</v>
      </c>
      <c r="F86" s="1">
        <v>8.961168270826418</v>
      </c>
    </row>
    <row r="87">
      <c r="A87" s="2" t="s">
        <v>22</v>
      </c>
      <c r="B87" s="1" t="s">
        <v>491</v>
      </c>
      <c r="C87" s="2" t="s">
        <v>507</v>
      </c>
      <c r="D87" s="2" t="s">
        <v>4</v>
      </c>
      <c r="E87" s="2" t="s">
        <v>6</v>
      </c>
      <c r="F87" s="1">
        <v>16.486654567145994</v>
      </c>
    </row>
    <row r="88">
      <c r="A88" s="2" t="s">
        <v>23</v>
      </c>
      <c r="B88" s="1" t="s">
        <v>492</v>
      </c>
      <c r="C88" s="2" t="s">
        <v>507</v>
      </c>
      <c r="D88" s="2" t="s">
        <v>4</v>
      </c>
      <c r="E88" s="2" t="s">
        <v>6</v>
      </c>
      <c r="F88" s="1">
        <v>17.54598379594596</v>
      </c>
    </row>
    <row r="89">
      <c r="A89" s="2" t="s">
        <v>24</v>
      </c>
      <c r="B89" s="1" t="s">
        <v>493</v>
      </c>
      <c r="C89" s="2" t="s">
        <v>507</v>
      </c>
      <c r="D89" s="2" t="s">
        <v>4</v>
      </c>
      <c r="E89" s="2" t="s">
        <v>6</v>
      </c>
      <c r="F89" s="1">
        <v>32.61051807969597</v>
      </c>
    </row>
    <row r="90">
      <c r="A90" s="2" t="s">
        <v>25</v>
      </c>
      <c r="B90" s="1" t="s">
        <v>494</v>
      </c>
      <c r="C90" s="2" t="s">
        <v>507</v>
      </c>
      <c r="D90" s="2" t="s">
        <v>4</v>
      </c>
      <c r="E90" s="2" t="s">
        <v>6</v>
      </c>
      <c r="F90" s="1">
        <v>28.396797922977065</v>
      </c>
    </row>
    <row r="91">
      <c r="A91" s="2" t="s">
        <v>26</v>
      </c>
      <c r="B91" s="1" t="s">
        <v>495</v>
      </c>
      <c r="C91" s="2" t="s">
        <v>507</v>
      </c>
      <c r="D91" s="2" t="s">
        <v>4</v>
      </c>
      <c r="E91" s="2" t="s">
        <v>6</v>
      </c>
      <c r="F91" s="1">
        <v>22.05065540990891</v>
      </c>
    </row>
    <row r="92">
      <c r="A92" s="2" t="s">
        <v>27</v>
      </c>
      <c r="B92" s="1" t="s">
        <v>497</v>
      </c>
      <c r="C92" s="2" t="s">
        <v>507</v>
      </c>
      <c r="D92" s="2" t="s">
        <v>4</v>
      </c>
      <c r="E92" s="2" t="s">
        <v>6</v>
      </c>
      <c r="F92" s="1">
        <v>20.01554901751551</v>
      </c>
    </row>
    <row r="93">
      <c r="A93" s="2" t="s">
        <v>28</v>
      </c>
      <c r="B93" s="1" t="s">
        <v>496</v>
      </c>
      <c r="C93" s="2" t="s">
        <v>507</v>
      </c>
      <c r="D93" s="2" t="s">
        <v>4</v>
      </c>
      <c r="E93" s="2" t="s">
        <v>6</v>
      </c>
      <c r="F93" s="1">
        <v>6.703948254952163</v>
      </c>
    </row>
    <row r="94">
      <c r="A94" s="2" t="s">
        <v>29</v>
      </c>
      <c r="B94" s="1" t="s">
        <v>498</v>
      </c>
      <c r="C94" s="2" t="s">
        <v>507</v>
      </c>
      <c r="D94" s="2" t="s">
        <v>4</v>
      </c>
      <c r="E94" s="2" t="s">
        <v>6</v>
      </c>
      <c r="F94" s="1">
        <v>21.7997413932439</v>
      </c>
    </row>
    <row r="95">
      <c r="A95" s="2" t="s">
        <v>30</v>
      </c>
      <c r="B95" s="1" t="s">
        <v>499</v>
      </c>
      <c r="C95" s="2" t="s">
        <v>507</v>
      </c>
      <c r="D95" s="2" t="s">
        <v>4</v>
      </c>
      <c r="E95" s="2" t="s">
        <v>6</v>
      </c>
      <c r="F95" s="1">
        <v>21.768914598873497</v>
      </c>
    </row>
    <row r="96">
      <c r="A96" s="2" t="s">
        <v>31</v>
      </c>
      <c r="B96" s="1" t="s">
        <v>500</v>
      </c>
      <c r="C96" s="2" t="s">
        <v>507</v>
      </c>
      <c r="D96" s="2" t="s">
        <v>4</v>
      </c>
      <c r="E96" s="2" t="s">
        <v>6</v>
      </c>
      <c r="F96" s="1">
        <v>13.789201422567087</v>
      </c>
    </row>
    <row r="97">
      <c r="A97" s="2" t="s">
        <v>32</v>
      </c>
      <c r="B97" s="1" t="s">
        <v>501</v>
      </c>
      <c r="C97" s="2" t="s">
        <v>507</v>
      </c>
      <c r="D97" s="2" t="s">
        <v>4</v>
      </c>
      <c r="E97" s="2" t="s">
        <v>6</v>
      </c>
      <c r="F97" s="1">
        <v>38.53636326006871</v>
      </c>
    </row>
    <row r="98">
      <c r="A98" s="2" t="s">
        <v>33</v>
      </c>
      <c r="B98" s="1" t="s">
        <v>502</v>
      </c>
      <c r="C98" s="2" t="s">
        <v>507</v>
      </c>
      <c r="D98" s="2" t="s">
        <v>4</v>
      </c>
      <c r="E98" s="2" t="s">
        <v>6</v>
      </c>
      <c r="F98" s="1">
        <v>16.455674459350362</v>
      </c>
    </row>
    <row r="99">
      <c r="A99" s="2" t="s">
        <v>34</v>
      </c>
      <c r="B99" s="1" t="s">
        <v>503</v>
      </c>
      <c r="C99" s="2" t="s">
        <v>507</v>
      </c>
      <c r="D99" s="2" t="s">
        <v>4</v>
      </c>
      <c r="E99" s="2" t="s">
        <v>6</v>
      </c>
      <c r="F99" s="1">
        <v>18.984382306181615</v>
      </c>
    </row>
    <row r="100">
      <c r="A100" s="2" t="s">
        <v>35</v>
      </c>
      <c r="B100" s="1" t="s">
        <v>504</v>
      </c>
      <c r="C100" s="2" t="s">
        <v>507</v>
      </c>
      <c r="D100" s="2" t="s">
        <v>4</v>
      </c>
      <c r="E100" s="2" t="s">
        <v>6</v>
      </c>
      <c r="F100" s="1">
        <v>18.532909454845168</v>
      </c>
    </row>
    <row r="101">
      <c r="A101" s="2" t="s">
        <v>3</v>
      </c>
      <c r="B101" s="1" t="s">
        <v>489</v>
      </c>
      <c r="C101" s="2" t="s">
        <v>508</v>
      </c>
      <c r="D101" s="2" t="s">
        <v>4</v>
      </c>
      <c r="E101" s="2" t="s">
        <v>6</v>
      </c>
      <c r="F101" s="1">
        <v>19.929336714225755</v>
      </c>
    </row>
    <row r="102">
      <c r="A102" s="2" t="s">
        <v>4</v>
      </c>
      <c r="B102" s="1" t="s">
        <v>472</v>
      </c>
      <c r="C102" s="2" t="s">
        <v>508</v>
      </c>
      <c r="D102" s="2" t="s">
        <v>4</v>
      </c>
      <c r="E102" s="2" t="s">
        <v>6</v>
      </c>
      <c r="F102" s="1">
        <v>20.356843491797388</v>
      </c>
    </row>
    <row r="103">
      <c r="A103" s="2" t="s">
        <v>5</v>
      </c>
      <c r="B103" s="1" t="s">
        <v>473</v>
      </c>
      <c r="C103" s="2" t="s">
        <v>508</v>
      </c>
      <c r="D103" s="2" t="s">
        <v>4</v>
      </c>
      <c r="E103" s="2" t="s">
        <v>6</v>
      </c>
      <c r="F103" s="1">
        <v>20.22072577628133</v>
      </c>
    </row>
    <row r="104">
      <c r="A104" s="2" t="s">
        <v>6</v>
      </c>
      <c r="B104" s="1" t="s">
        <v>474</v>
      </c>
      <c r="C104" s="2" t="s">
        <v>508</v>
      </c>
      <c r="D104" s="2" t="s">
        <v>4</v>
      </c>
      <c r="E104" s="2" t="s">
        <v>6</v>
      </c>
      <c r="F104" s="1">
        <v>18.540866703236425</v>
      </c>
    </row>
    <row r="105">
      <c r="A105" s="2" t="s">
        <v>7</v>
      </c>
      <c r="B105" s="1" t="s">
        <v>475</v>
      </c>
      <c r="C105" s="2" t="s">
        <v>508</v>
      </c>
      <c r="D105" s="2" t="s">
        <v>4</v>
      </c>
      <c r="E105" s="2" t="s">
        <v>6</v>
      </c>
      <c r="F105" s="1">
        <v>17.07187849531995</v>
      </c>
    </row>
    <row r="106">
      <c r="A106" s="2" t="s">
        <v>8</v>
      </c>
      <c r="B106" s="1" t="s">
        <v>479</v>
      </c>
      <c r="C106" s="2" t="s">
        <v>508</v>
      </c>
      <c r="D106" s="2" t="s">
        <v>4</v>
      </c>
      <c r="E106" s="2" t="s">
        <v>6</v>
      </c>
      <c r="F106" s="1">
        <v>12.839865740822958</v>
      </c>
    </row>
    <row r="107">
      <c r="A107" s="2" t="s">
        <v>9</v>
      </c>
      <c r="B107" s="1" t="s">
        <v>480</v>
      </c>
      <c r="C107" s="2" t="s">
        <v>508</v>
      </c>
      <c r="D107" s="2" t="s">
        <v>4</v>
      </c>
      <c r="E107" s="2" t="s">
        <v>6</v>
      </c>
      <c r="F107" s="1">
        <v>15.351777358180774</v>
      </c>
    </row>
    <row r="108">
      <c r="A108" s="2" t="s">
        <v>10</v>
      </c>
      <c r="B108" s="1" t="s">
        <v>478</v>
      </c>
      <c r="C108" s="2" t="s">
        <v>508</v>
      </c>
      <c r="D108" s="2" t="s">
        <v>4</v>
      </c>
      <c r="E108" s="2" t="s">
        <v>6</v>
      </c>
      <c r="F108" s="1">
        <v>21.222673983991832</v>
      </c>
    </row>
    <row r="109">
      <c r="A109" s="2" t="s">
        <v>11</v>
      </c>
      <c r="B109" s="1" t="s">
        <v>477</v>
      </c>
      <c r="C109" s="2" t="s">
        <v>508</v>
      </c>
      <c r="D109" s="2" t="s">
        <v>4</v>
      </c>
      <c r="E109" s="2" t="s">
        <v>6</v>
      </c>
      <c r="F109" s="1">
        <v>17.664470543301825</v>
      </c>
    </row>
    <row r="110">
      <c r="A110" s="2" t="s">
        <v>12</v>
      </c>
      <c r="B110" s="1" t="s">
        <v>476</v>
      </c>
      <c r="C110" s="2" t="s">
        <v>508</v>
      </c>
      <c r="D110" s="2" t="s">
        <v>4</v>
      </c>
      <c r="E110" s="2" t="s">
        <v>6</v>
      </c>
      <c r="F110" s="1">
        <v>22.72912911604707</v>
      </c>
    </row>
    <row r="111">
      <c r="A111" s="2" t="s">
        <v>13</v>
      </c>
      <c r="B111" s="1" t="s">
        <v>481</v>
      </c>
      <c r="C111" s="2" t="s">
        <v>508</v>
      </c>
      <c r="D111" s="2" t="s">
        <v>4</v>
      </c>
      <c r="E111" s="2" t="s">
        <v>6</v>
      </c>
      <c r="F111" s="1">
        <v>5.430690245293782</v>
      </c>
    </row>
    <row r="112">
      <c r="A112" s="2" t="s">
        <v>14</v>
      </c>
      <c r="B112" s="1" t="s">
        <v>483</v>
      </c>
      <c r="C112" s="2" t="s">
        <v>508</v>
      </c>
      <c r="D112" s="2" t="s">
        <v>4</v>
      </c>
      <c r="E112" s="2" t="s">
        <v>6</v>
      </c>
      <c r="F112" s="1">
        <v>28.488978940259102</v>
      </c>
    </row>
    <row r="113">
      <c r="A113" s="2" t="s">
        <v>15</v>
      </c>
      <c r="B113" s="1" t="s">
        <v>482</v>
      </c>
      <c r="C113" s="2" t="s">
        <v>508</v>
      </c>
      <c r="D113" s="2" t="s">
        <v>4</v>
      </c>
      <c r="E113" s="2" t="s">
        <v>6</v>
      </c>
      <c r="F113" s="1">
        <v>6.417907086720562</v>
      </c>
    </row>
    <row r="114">
      <c r="A114" s="2" t="s">
        <v>16</v>
      </c>
      <c r="B114" s="1" t="s">
        <v>484</v>
      </c>
      <c r="C114" s="2" t="s">
        <v>508</v>
      </c>
      <c r="D114" s="2" t="s">
        <v>4</v>
      </c>
      <c r="E114" s="2" t="s">
        <v>6</v>
      </c>
      <c r="F114" s="1">
        <v>22.47231802504992</v>
      </c>
    </row>
    <row r="115">
      <c r="A115" s="2" t="s">
        <v>17</v>
      </c>
      <c r="B115" s="1" t="s">
        <v>485</v>
      </c>
      <c r="C115" s="2" t="s">
        <v>508</v>
      </c>
      <c r="D115" s="2" t="s">
        <v>4</v>
      </c>
      <c r="E115" s="2" t="s">
        <v>6</v>
      </c>
      <c r="F115" s="1">
        <v>17.037250938492637</v>
      </c>
    </row>
    <row r="116">
      <c r="A116" s="2" t="s">
        <v>18</v>
      </c>
      <c r="B116" s="1" t="s">
        <v>486</v>
      </c>
      <c r="C116" s="2" t="s">
        <v>508</v>
      </c>
      <c r="D116" s="2" t="s">
        <v>4</v>
      </c>
      <c r="E116" s="2" t="s">
        <v>6</v>
      </c>
      <c r="F116" s="1">
        <v>28.530786293530966</v>
      </c>
    </row>
    <row r="117">
      <c r="A117" s="2" t="s">
        <v>19</v>
      </c>
      <c r="B117" s="1" t="s">
        <v>487</v>
      </c>
      <c r="C117" s="2" t="s">
        <v>508</v>
      </c>
      <c r="D117" s="2" t="s">
        <v>4</v>
      </c>
      <c r="E117" s="2" t="s">
        <v>6</v>
      </c>
      <c r="F117" s="1">
        <v>13.220210001376262</v>
      </c>
    </row>
    <row r="118">
      <c r="A118" s="2" t="s">
        <v>20</v>
      </c>
      <c r="B118" s="1" t="s">
        <v>488</v>
      </c>
      <c r="C118" s="2" t="s">
        <v>508</v>
      </c>
      <c r="D118" s="2" t="s">
        <v>4</v>
      </c>
      <c r="E118" s="2" t="s">
        <v>6</v>
      </c>
      <c r="F118" s="1">
        <v>18.660052490410404</v>
      </c>
    </row>
    <row r="119">
      <c r="A119" s="2" t="s">
        <v>21</v>
      </c>
      <c r="B119" s="1" t="s">
        <v>490</v>
      </c>
      <c r="C119" s="2" t="s">
        <v>508</v>
      </c>
      <c r="D119" s="2" t="s">
        <v>4</v>
      </c>
      <c r="E119" s="2" t="s">
        <v>6</v>
      </c>
      <c r="F119" s="1">
        <v>9.51628989361702</v>
      </c>
    </row>
    <row r="120">
      <c r="A120" s="2" t="s">
        <v>22</v>
      </c>
      <c r="B120" s="1" t="s">
        <v>491</v>
      </c>
      <c r="C120" s="2" t="s">
        <v>508</v>
      </c>
      <c r="D120" s="2" t="s">
        <v>4</v>
      </c>
      <c r="E120" s="2" t="s">
        <v>6</v>
      </c>
      <c r="F120" s="1">
        <v>13.830486609856237</v>
      </c>
    </row>
    <row r="121">
      <c r="A121" s="2" t="s">
        <v>23</v>
      </c>
      <c r="B121" s="1" t="s">
        <v>492</v>
      </c>
      <c r="C121" s="2" t="s">
        <v>508</v>
      </c>
      <c r="D121" s="2" t="s">
        <v>4</v>
      </c>
      <c r="E121" s="2" t="s">
        <v>6</v>
      </c>
      <c r="F121" s="1">
        <v>20.127162379753106</v>
      </c>
    </row>
    <row r="122">
      <c r="A122" s="2" t="s">
        <v>24</v>
      </c>
      <c r="B122" s="1" t="s">
        <v>493</v>
      </c>
      <c r="C122" s="2" t="s">
        <v>508</v>
      </c>
      <c r="D122" s="2" t="s">
        <v>4</v>
      </c>
      <c r="E122" s="2" t="s">
        <v>6</v>
      </c>
      <c r="F122" s="1">
        <v>32.0557201805644</v>
      </c>
    </row>
    <row r="123">
      <c r="A123" s="2" t="s">
        <v>25</v>
      </c>
      <c r="B123" s="1" t="s">
        <v>494</v>
      </c>
      <c r="C123" s="2" t="s">
        <v>508</v>
      </c>
      <c r="D123" s="2" t="s">
        <v>4</v>
      </c>
      <c r="E123" s="2" t="s">
        <v>6</v>
      </c>
      <c r="F123" s="1">
        <v>27.35570542509683</v>
      </c>
    </row>
    <row r="124">
      <c r="A124" s="2" t="s">
        <v>26</v>
      </c>
      <c r="B124" s="1" t="s">
        <v>495</v>
      </c>
      <c r="C124" s="2" t="s">
        <v>508</v>
      </c>
      <c r="D124" s="2" t="s">
        <v>4</v>
      </c>
      <c r="E124" s="2" t="s">
        <v>6</v>
      </c>
      <c r="F124" s="1">
        <v>19.69308123396009</v>
      </c>
    </row>
    <row r="125">
      <c r="A125" s="2" t="s">
        <v>27</v>
      </c>
      <c r="B125" s="1" t="s">
        <v>497</v>
      </c>
      <c r="C125" s="2" t="s">
        <v>508</v>
      </c>
      <c r="D125" s="2" t="s">
        <v>4</v>
      </c>
      <c r="E125" s="2" t="s">
        <v>6</v>
      </c>
      <c r="F125" s="1">
        <v>19.219100782719494</v>
      </c>
    </row>
    <row r="126">
      <c r="A126" s="2" t="s">
        <v>28</v>
      </c>
      <c r="B126" s="1" t="s">
        <v>496</v>
      </c>
      <c r="C126" s="2" t="s">
        <v>508</v>
      </c>
      <c r="D126" s="2" t="s">
        <v>4</v>
      </c>
      <c r="E126" s="2" t="s">
        <v>6</v>
      </c>
      <c r="F126" s="1">
        <v>7.10629627789097</v>
      </c>
    </row>
    <row r="127">
      <c r="A127" s="2" t="s">
        <v>29</v>
      </c>
      <c r="B127" s="1" t="s">
        <v>498</v>
      </c>
      <c r="C127" s="2" t="s">
        <v>508</v>
      </c>
      <c r="D127" s="2" t="s">
        <v>4</v>
      </c>
      <c r="E127" s="2" t="s">
        <v>6</v>
      </c>
      <c r="F127" s="1">
        <v>18.105959222230968</v>
      </c>
    </row>
    <row r="128">
      <c r="A128" s="2" t="s">
        <v>30</v>
      </c>
      <c r="B128" s="1" t="s">
        <v>499</v>
      </c>
      <c r="C128" s="2" t="s">
        <v>508</v>
      </c>
      <c r="D128" s="2" t="s">
        <v>4</v>
      </c>
      <c r="E128" s="2" t="s">
        <v>6</v>
      </c>
      <c r="F128" s="1">
        <v>21.24203957772364</v>
      </c>
    </row>
    <row r="129">
      <c r="A129" s="2" t="s">
        <v>31</v>
      </c>
      <c r="B129" s="1" t="s">
        <v>500</v>
      </c>
      <c r="C129" s="2" t="s">
        <v>508</v>
      </c>
      <c r="D129" s="2" t="s">
        <v>4</v>
      </c>
      <c r="E129" s="2" t="s">
        <v>6</v>
      </c>
      <c r="F129" s="1">
        <v>12.457944518504412</v>
      </c>
    </row>
    <row r="130">
      <c r="A130" s="2" t="s">
        <v>32</v>
      </c>
      <c r="B130" s="1" t="s">
        <v>501</v>
      </c>
      <c r="C130" s="2" t="s">
        <v>508</v>
      </c>
      <c r="D130" s="2" t="s">
        <v>4</v>
      </c>
      <c r="E130" s="2" t="s">
        <v>6</v>
      </c>
      <c r="F130" s="1">
        <v>31.838327979506364</v>
      </c>
    </row>
    <row r="131">
      <c r="A131" s="2" t="s">
        <v>33</v>
      </c>
      <c r="B131" s="1" t="s">
        <v>502</v>
      </c>
      <c r="C131" s="2" t="s">
        <v>508</v>
      </c>
      <c r="D131" s="2" t="s">
        <v>4</v>
      </c>
      <c r="E131" s="2" t="s">
        <v>6</v>
      </c>
      <c r="F131" s="1">
        <v>15.461380880989712</v>
      </c>
    </row>
    <row r="132">
      <c r="A132" s="2" t="s">
        <v>34</v>
      </c>
      <c r="B132" s="1" t="s">
        <v>503</v>
      </c>
      <c r="C132" s="2" t="s">
        <v>508</v>
      </c>
      <c r="D132" s="2" t="s">
        <v>4</v>
      </c>
      <c r="E132" s="2" t="s">
        <v>6</v>
      </c>
      <c r="F132" s="1">
        <v>20.047197364424402</v>
      </c>
    </row>
    <row r="133">
      <c r="A133" s="2" t="s">
        <v>35</v>
      </c>
      <c r="B133" s="1" t="s">
        <v>504</v>
      </c>
      <c r="C133" s="2" t="s">
        <v>508</v>
      </c>
      <c r="D133" s="2" t="s">
        <v>4</v>
      </c>
      <c r="E133" s="2" t="s">
        <v>6</v>
      </c>
      <c r="F133" s="1">
        <v>15.559444750785165</v>
      </c>
    </row>
    <row r="134">
      <c r="A134" s="2" t="s">
        <v>3</v>
      </c>
      <c r="B134" s="1" t="s">
        <v>489</v>
      </c>
      <c r="C134" s="2" t="s">
        <v>509</v>
      </c>
      <c r="D134" s="2" t="s">
        <v>4</v>
      </c>
      <c r="E134" s="2" t="s">
        <v>6</v>
      </c>
      <c r="F134" s="1">
        <v>19.92870617684346</v>
      </c>
    </row>
    <row r="135">
      <c r="A135" s="2" t="s">
        <v>4</v>
      </c>
      <c r="B135" s="1" t="s">
        <v>472</v>
      </c>
      <c r="C135" s="2" t="s">
        <v>509</v>
      </c>
      <c r="D135" s="2" t="s">
        <v>4</v>
      </c>
      <c r="E135" s="2" t="s">
        <v>6</v>
      </c>
      <c r="F135" s="1">
        <v>19.74201667453201</v>
      </c>
    </row>
    <row r="136">
      <c r="A136" s="2" t="s">
        <v>5</v>
      </c>
      <c r="B136" s="1" t="s">
        <v>473</v>
      </c>
      <c r="C136" s="2" t="s">
        <v>509</v>
      </c>
      <c r="D136" s="2" t="s">
        <v>4</v>
      </c>
      <c r="E136" s="2" t="s">
        <v>6</v>
      </c>
      <c r="F136" s="1">
        <v>20.705309195593202</v>
      </c>
    </row>
    <row r="137">
      <c r="A137" s="2" t="s">
        <v>6</v>
      </c>
      <c r="B137" s="1" t="s">
        <v>474</v>
      </c>
      <c r="C137" s="2" t="s">
        <v>509</v>
      </c>
      <c r="D137" s="2" t="s">
        <v>4</v>
      </c>
      <c r="E137" s="2" t="s">
        <v>6</v>
      </c>
      <c r="F137" s="1">
        <v>15.864392046071933</v>
      </c>
    </row>
    <row r="138">
      <c r="A138" s="2" t="s">
        <v>7</v>
      </c>
      <c r="B138" s="1" t="s">
        <v>475</v>
      </c>
      <c r="C138" s="2" t="s">
        <v>509</v>
      </c>
      <c r="D138" s="2" t="s">
        <v>4</v>
      </c>
      <c r="E138" s="2" t="s">
        <v>6</v>
      </c>
      <c r="F138" s="1">
        <v>18.972099853157122</v>
      </c>
    </row>
    <row r="139">
      <c r="A139" s="2" t="s">
        <v>8</v>
      </c>
      <c r="B139" s="1" t="s">
        <v>479</v>
      </c>
      <c r="C139" s="2" t="s">
        <v>509</v>
      </c>
      <c r="D139" s="2" t="s">
        <v>4</v>
      </c>
      <c r="E139" s="2" t="s">
        <v>6</v>
      </c>
      <c r="F139" s="1">
        <v>12.05546579550095</v>
      </c>
    </row>
    <row r="140">
      <c r="A140" s="2" t="s">
        <v>9</v>
      </c>
      <c r="B140" s="1" t="s">
        <v>480</v>
      </c>
      <c r="C140" s="2" t="s">
        <v>509</v>
      </c>
      <c r="D140" s="2" t="s">
        <v>4</v>
      </c>
      <c r="E140" s="2" t="s">
        <v>6</v>
      </c>
      <c r="F140" s="1">
        <v>17.072578687596085</v>
      </c>
    </row>
    <row r="141">
      <c r="A141" s="2" t="s">
        <v>10</v>
      </c>
      <c r="B141" s="1" t="s">
        <v>478</v>
      </c>
      <c r="C141" s="2" t="s">
        <v>509</v>
      </c>
      <c r="D141" s="2" t="s">
        <v>4</v>
      </c>
      <c r="E141" s="2" t="s">
        <v>6</v>
      </c>
      <c r="F141" s="1">
        <v>20.347335006644027</v>
      </c>
    </row>
    <row r="142">
      <c r="A142" s="2" t="s">
        <v>11</v>
      </c>
      <c r="B142" s="1" t="s">
        <v>477</v>
      </c>
      <c r="C142" s="2" t="s">
        <v>509</v>
      </c>
      <c r="D142" s="2" t="s">
        <v>4</v>
      </c>
      <c r="E142" s="2" t="s">
        <v>6</v>
      </c>
      <c r="F142" s="1">
        <v>17.478135302291367</v>
      </c>
    </row>
    <row r="143">
      <c r="A143" s="2" t="s">
        <v>12</v>
      </c>
      <c r="B143" s="1" t="s">
        <v>476</v>
      </c>
      <c r="C143" s="2" t="s">
        <v>509</v>
      </c>
      <c r="D143" s="2" t="s">
        <v>4</v>
      </c>
      <c r="E143" s="2" t="s">
        <v>6</v>
      </c>
      <c r="F143" s="1">
        <v>24.3377066606988</v>
      </c>
    </row>
    <row r="144">
      <c r="A144" s="2" t="s">
        <v>13</v>
      </c>
      <c r="B144" s="1" t="s">
        <v>481</v>
      </c>
      <c r="C144" s="2" t="s">
        <v>509</v>
      </c>
      <c r="D144" s="2" t="s">
        <v>4</v>
      </c>
      <c r="E144" s="2" t="s">
        <v>6</v>
      </c>
      <c r="F144" s="1">
        <v>5.333457007698729</v>
      </c>
    </row>
    <row r="145">
      <c r="A145" s="2" t="s">
        <v>14</v>
      </c>
      <c r="B145" s="1" t="s">
        <v>483</v>
      </c>
      <c r="C145" s="2" t="s">
        <v>509</v>
      </c>
      <c r="D145" s="2" t="s">
        <v>4</v>
      </c>
      <c r="E145" s="2" t="s">
        <v>6</v>
      </c>
      <c r="F145" s="1">
        <v>26.778546285431975</v>
      </c>
    </row>
    <row r="146">
      <c r="A146" s="2" t="s">
        <v>15</v>
      </c>
      <c r="B146" s="1" t="s">
        <v>482</v>
      </c>
      <c r="C146" s="2" t="s">
        <v>509</v>
      </c>
      <c r="D146" s="2" t="s">
        <v>4</v>
      </c>
      <c r="E146" s="2" t="s">
        <v>6</v>
      </c>
      <c r="F146" s="1">
        <v>7.237649411443894</v>
      </c>
    </row>
    <row r="147">
      <c r="A147" s="2" t="s">
        <v>16</v>
      </c>
      <c r="B147" s="1" t="s">
        <v>484</v>
      </c>
      <c r="C147" s="2" t="s">
        <v>509</v>
      </c>
      <c r="D147" s="2" t="s">
        <v>4</v>
      </c>
      <c r="E147" s="2" t="s">
        <v>6</v>
      </c>
      <c r="F147" s="1">
        <v>21.595306453626264</v>
      </c>
    </row>
    <row r="148">
      <c r="A148" s="2" t="s">
        <v>17</v>
      </c>
      <c r="B148" s="1" t="s">
        <v>485</v>
      </c>
      <c r="C148" s="2" t="s">
        <v>509</v>
      </c>
      <c r="D148" s="2" t="s">
        <v>4</v>
      </c>
      <c r="E148" s="2" t="s">
        <v>6</v>
      </c>
      <c r="F148" s="1">
        <v>17.54695937365416</v>
      </c>
    </row>
    <row r="149">
      <c r="A149" s="2" t="s">
        <v>18</v>
      </c>
      <c r="B149" s="1" t="s">
        <v>486</v>
      </c>
      <c r="C149" s="2" t="s">
        <v>509</v>
      </c>
      <c r="D149" s="2" t="s">
        <v>4</v>
      </c>
      <c r="E149" s="2" t="s">
        <v>6</v>
      </c>
      <c r="F149" s="1">
        <v>29.084212680132122</v>
      </c>
    </row>
    <row r="150">
      <c r="A150" s="2" t="s">
        <v>19</v>
      </c>
      <c r="B150" s="1" t="s">
        <v>487</v>
      </c>
      <c r="C150" s="2" t="s">
        <v>509</v>
      </c>
      <c r="D150" s="2" t="s">
        <v>4</v>
      </c>
      <c r="E150" s="2" t="s">
        <v>6</v>
      </c>
      <c r="F150" s="1">
        <v>13.342008384052182</v>
      </c>
    </row>
    <row r="151">
      <c r="A151" s="2" t="s">
        <v>20</v>
      </c>
      <c r="B151" s="1" t="s">
        <v>488</v>
      </c>
      <c r="C151" s="2" t="s">
        <v>509</v>
      </c>
      <c r="D151" s="2" t="s">
        <v>4</v>
      </c>
      <c r="E151" s="2" t="s">
        <v>6</v>
      </c>
      <c r="F151" s="1">
        <v>17.570197386711147</v>
      </c>
    </row>
    <row r="152">
      <c r="A152" s="2" t="s">
        <v>21</v>
      </c>
      <c r="B152" s="1" t="s">
        <v>490</v>
      </c>
      <c r="C152" s="2" t="s">
        <v>509</v>
      </c>
      <c r="D152" s="2" t="s">
        <v>4</v>
      </c>
      <c r="E152" s="2" t="s">
        <v>6</v>
      </c>
      <c r="F152" s="1">
        <v>10.56515176924367</v>
      </c>
    </row>
    <row r="153">
      <c r="A153" s="2" t="s">
        <v>22</v>
      </c>
      <c r="B153" s="1" t="s">
        <v>491</v>
      </c>
      <c r="C153" s="2" t="s">
        <v>509</v>
      </c>
      <c r="D153" s="2" t="s">
        <v>4</v>
      </c>
      <c r="E153" s="2" t="s">
        <v>6</v>
      </c>
      <c r="F153" s="1">
        <v>14.235955192543418</v>
      </c>
    </row>
    <row r="154">
      <c r="A154" s="2" t="s">
        <v>23</v>
      </c>
      <c r="B154" s="1" t="s">
        <v>492</v>
      </c>
      <c r="C154" s="2" t="s">
        <v>509</v>
      </c>
      <c r="D154" s="2" t="s">
        <v>4</v>
      </c>
      <c r="E154" s="2" t="s">
        <v>6</v>
      </c>
      <c r="F154" s="1">
        <v>19.117287429160776</v>
      </c>
    </row>
    <row r="155">
      <c r="A155" s="2" t="s">
        <v>24</v>
      </c>
      <c r="B155" s="1" t="s">
        <v>493</v>
      </c>
      <c r="C155" s="2" t="s">
        <v>509</v>
      </c>
      <c r="D155" s="2" t="s">
        <v>4</v>
      </c>
      <c r="E155" s="2" t="s">
        <v>6</v>
      </c>
      <c r="F155" s="1">
        <v>33.08473828593485</v>
      </c>
    </row>
    <row r="156">
      <c r="A156" s="2" t="s">
        <v>25</v>
      </c>
      <c r="B156" s="1" t="s">
        <v>494</v>
      </c>
      <c r="C156" s="2" t="s">
        <v>509</v>
      </c>
      <c r="D156" s="2" t="s">
        <v>4</v>
      </c>
      <c r="E156" s="2" t="s">
        <v>6</v>
      </c>
      <c r="F156" s="1">
        <v>24.957629435241376</v>
      </c>
    </row>
    <row r="157">
      <c r="A157" s="2" t="s">
        <v>26</v>
      </c>
      <c r="B157" s="1" t="s">
        <v>495</v>
      </c>
      <c r="C157" s="2" t="s">
        <v>509</v>
      </c>
      <c r="D157" s="2" t="s">
        <v>4</v>
      </c>
      <c r="E157" s="2" t="s">
        <v>6</v>
      </c>
      <c r="F157" s="1">
        <v>16.570173687362747</v>
      </c>
    </row>
    <row r="158">
      <c r="A158" s="2" t="s">
        <v>27</v>
      </c>
      <c r="B158" s="1" t="s">
        <v>497</v>
      </c>
      <c r="C158" s="2" t="s">
        <v>509</v>
      </c>
      <c r="D158" s="2" t="s">
        <v>4</v>
      </c>
      <c r="E158" s="2" t="s">
        <v>6</v>
      </c>
      <c r="F158" s="1">
        <v>19.147387889997272</v>
      </c>
    </row>
    <row r="159">
      <c r="A159" s="2" t="s">
        <v>28</v>
      </c>
      <c r="B159" s="1" t="s">
        <v>496</v>
      </c>
      <c r="C159" s="2" t="s">
        <v>509</v>
      </c>
      <c r="D159" s="2" t="s">
        <v>4</v>
      </c>
      <c r="E159" s="2" t="s">
        <v>6</v>
      </c>
      <c r="F159" s="1">
        <v>7.201410888663902</v>
      </c>
    </row>
    <row r="160">
      <c r="A160" s="2" t="s">
        <v>29</v>
      </c>
      <c r="B160" s="1" t="s">
        <v>498</v>
      </c>
      <c r="C160" s="2" t="s">
        <v>509</v>
      </c>
      <c r="D160" s="2" t="s">
        <v>4</v>
      </c>
      <c r="E160" s="2" t="s">
        <v>6</v>
      </c>
      <c r="F160" s="1">
        <v>18.200338253382533</v>
      </c>
    </row>
    <row r="161">
      <c r="A161" s="2" t="s">
        <v>30</v>
      </c>
      <c r="B161" s="1" t="s">
        <v>499</v>
      </c>
      <c r="C161" s="2" t="s">
        <v>509</v>
      </c>
      <c r="D161" s="2" t="s">
        <v>4</v>
      </c>
      <c r="E161" s="2" t="s">
        <v>6</v>
      </c>
      <c r="F161" s="1">
        <v>21.41816107977948</v>
      </c>
    </row>
    <row r="162">
      <c r="A162" s="2" t="s">
        <v>31</v>
      </c>
      <c r="B162" s="1" t="s">
        <v>500</v>
      </c>
      <c r="C162" s="2" t="s">
        <v>509</v>
      </c>
      <c r="D162" s="2" t="s">
        <v>4</v>
      </c>
      <c r="E162" s="2" t="s">
        <v>6</v>
      </c>
      <c r="F162" s="1">
        <v>12.128135709926292</v>
      </c>
    </row>
    <row r="163">
      <c r="A163" s="2" t="s">
        <v>32</v>
      </c>
      <c r="B163" s="1" t="s">
        <v>501</v>
      </c>
      <c r="C163" s="2" t="s">
        <v>509</v>
      </c>
      <c r="D163" s="2" t="s">
        <v>4</v>
      </c>
      <c r="E163" s="2" t="s">
        <v>6</v>
      </c>
      <c r="F163" s="1">
        <v>34.636199639206254</v>
      </c>
    </row>
    <row r="164">
      <c r="A164" s="2" t="s">
        <v>33</v>
      </c>
      <c r="B164" s="1" t="s">
        <v>502</v>
      </c>
      <c r="C164" s="2" t="s">
        <v>509</v>
      </c>
      <c r="D164" s="2" t="s">
        <v>4</v>
      </c>
      <c r="E164" s="2" t="s">
        <v>6</v>
      </c>
      <c r="F164" s="1">
        <v>14.765085253866431</v>
      </c>
    </row>
    <row r="165">
      <c r="A165" s="2" t="s">
        <v>34</v>
      </c>
      <c r="B165" s="1" t="s">
        <v>503</v>
      </c>
      <c r="C165" s="2" t="s">
        <v>509</v>
      </c>
      <c r="D165" s="2" t="s">
        <v>4</v>
      </c>
      <c r="E165" s="2" t="s">
        <v>6</v>
      </c>
      <c r="F165" s="1">
        <v>17.81500707881076</v>
      </c>
    </row>
    <row r="166">
      <c r="A166" s="2" t="s">
        <v>35</v>
      </c>
      <c r="B166" s="1" t="s">
        <v>504</v>
      </c>
      <c r="C166" s="2" t="s">
        <v>509</v>
      </c>
      <c r="D166" s="2" t="s">
        <v>4</v>
      </c>
      <c r="E166" s="2" t="s">
        <v>6</v>
      </c>
      <c r="F166" s="1">
        <v>14.82572410407462</v>
      </c>
    </row>
    <row r="167">
      <c r="A167" s="2" t="s">
        <v>3</v>
      </c>
      <c r="B167" s="1" t="s">
        <v>489</v>
      </c>
      <c r="C167" s="2" t="s">
        <v>510</v>
      </c>
      <c r="D167" s="2" t="s">
        <v>4</v>
      </c>
      <c r="E167" s="2" t="s">
        <v>6</v>
      </c>
      <c r="F167" s="1">
        <v>19.578355558179158</v>
      </c>
    </row>
    <row r="168">
      <c r="A168" s="2" t="s">
        <v>4</v>
      </c>
      <c r="B168" s="1" t="s">
        <v>472</v>
      </c>
      <c r="C168" s="2" t="s">
        <v>510</v>
      </c>
      <c r="D168" s="2" t="s">
        <v>4</v>
      </c>
      <c r="E168" s="2" t="s">
        <v>6</v>
      </c>
      <c r="F168" s="1">
        <v>18.347551712048617</v>
      </c>
    </row>
    <row r="169">
      <c r="A169" s="2" t="s">
        <v>5</v>
      </c>
      <c r="B169" s="1" t="s">
        <v>473</v>
      </c>
      <c r="C169" s="2" t="s">
        <v>510</v>
      </c>
      <c r="D169" s="2" t="s">
        <v>4</v>
      </c>
      <c r="E169" s="2" t="s">
        <v>6</v>
      </c>
      <c r="F169" s="1">
        <v>20.90223091118379</v>
      </c>
    </row>
    <row r="170">
      <c r="A170" s="2" t="s">
        <v>6</v>
      </c>
      <c r="B170" s="1" t="s">
        <v>474</v>
      </c>
      <c r="C170" s="2" t="s">
        <v>510</v>
      </c>
      <c r="D170" s="2" t="s">
        <v>4</v>
      </c>
      <c r="E170" s="2" t="s">
        <v>6</v>
      </c>
      <c r="F170" s="1">
        <v>15.341400172860848</v>
      </c>
    </row>
    <row r="171">
      <c r="A171" s="2" t="s">
        <v>7</v>
      </c>
      <c r="B171" s="1" t="s">
        <v>475</v>
      </c>
      <c r="C171" s="2" t="s">
        <v>510</v>
      </c>
      <c r="D171" s="2" t="s">
        <v>4</v>
      </c>
      <c r="E171" s="2" t="s">
        <v>6</v>
      </c>
      <c r="F171" s="1">
        <v>16.94514967231505</v>
      </c>
    </row>
    <row r="172">
      <c r="A172" s="2" t="s">
        <v>8</v>
      </c>
      <c r="B172" s="1" t="s">
        <v>479</v>
      </c>
      <c r="C172" s="2" t="s">
        <v>510</v>
      </c>
      <c r="D172" s="2" t="s">
        <v>4</v>
      </c>
      <c r="E172" s="2" t="s">
        <v>6</v>
      </c>
      <c r="F172" s="1">
        <v>12.218580792248504</v>
      </c>
    </row>
    <row r="173">
      <c r="A173" s="2" t="s">
        <v>9</v>
      </c>
      <c r="B173" s="1" t="s">
        <v>480</v>
      </c>
      <c r="C173" s="2" t="s">
        <v>510</v>
      </c>
      <c r="D173" s="2" t="s">
        <v>4</v>
      </c>
      <c r="E173" s="2" t="s">
        <v>6</v>
      </c>
      <c r="F173" s="1">
        <v>16.129032258064516</v>
      </c>
    </row>
    <row r="174">
      <c r="A174" s="2" t="s">
        <v>10</v>
      </c>
      <c r="B174" s="1" t="s">
        <v>478</v>
      </c>
      <c r="C174" s="2" t="s">
        <v>510</v>
      </c>
      <c r="D174" s="2" t="s">
        <v>4</v>
      </c>
      <c r="E174" s="2" t="s">
        <v>6</v>
      </c>
      <c r="F174" s="1">
        <v>19.41974730931212</v>
      </c>
    </row>
    <row r="175">
      <c r="A175" s="2" t="s">
        <v>11</v>
      </c>
      <c r="B175" s="1" t="s">
        <v>477</v>
      </c>
      <c r="C175" s="2" t="s">
        <v>510</v>
      </c>
      <c r="D175" s="2" t="s">
        <v>4</v>
      </c>
      <c r="E175" s="2" t="s">
        <v>6</v>
      </c>
      <c r="F175" s="1">
        <v>16.021434820647418</v>
      </c>
    </row>
    <row r="176">
      <c r="A176" s="2" t="s">
        <v>12</v>
      </c>
      <c r="B176" s="1" t="s">
        <v>476</v>
      </c>
      <c r="C176" s="2" t="s">
        <v>510</v>
      </c>
      <c r="D176" s="2" t="s">
        <v>4</v>
      </c>
      <c r="E176" s="2" t="s">
        <v>6</v>
      </c>
      <c r="F176" s="1">
        <v>23.26557361970244</v>
      </c>
    </row>
    <row r="177">
      <c r="A177" s="2" t="s">
        <v>13</v>
      </c>
      <c r="B177" s="1" t="s">
        <v>481</v>
      </c>
      <c r="C177" s="2" t="s">
        <v>510</v>
      </c>
      <c r="D177" s="2" t="s">
        <v>4</v>
      </c>
      <c r="E177" s="2" t="s">
        <v>6</v>
      </c>
      <c r="F177" s="1">
        <v>4.696506084110155</v>
      </c>
    </row>
    <row r="178">
      <c r="A178" s="2" t="s">
        <v>14</v>
      </c>
      <c r="B178" s="1" t="s">
        <v>483</v>
      </c>
      <c r="C178" s="2" t="s">
        <v>510</v>
      </c>
      <c r="D178" s="2" t="s">
        <v>4</v>
      </c>
      <c r="E178" s="2" t="s">
        <v>6</v>
      </c>
      <c r="F178" s="1">
        <v>26.97077646215127</v>
      </c>
    </row>
    <row r="179">
      <c r="A179" s="2" t="s">
        <v>15</v>
      </c>
      <c r="B179" s="1" t="s">
        <v>482</v>
      </c>
      <c r="C179" s="2" t="s">
        <v>510</v>
      </c>
      <c r="D179" s="2" t="s">
        <v>4</v>
      </c>
      <c r="E179" s="2" t="s">
        <v>6</v>
      </c>
      <c r="F179" s="1">
        <v>10.636831464804263</v>
      </c>
    </row>
    <row r="180">
      <c r="A180" s="2" t="s">
        <v>16</v>
      </c>
      <c r="B180" s="1" t="s">
        <v>484</v>
      </c>
      <c r="C180" s="2" t="s">
        <v>510</v>
      </c>
      <c r="D180" s="2" t="s">
        <v>4</v>
      </c>
      <c r="E180" s="2" t="s">
        <v>6</v>
      </c>
      <c r="F180" s="1">
        <v>20.971147079521465</v>
      </c>
    </row>
    <row r="181">
      <c r="A181" s="2" t="s">
        <v>17</v>
      </c>
      <c r="B181" s="1" t="s">
        <v>485</v>
      </c>
      <c r="C181" s="2" t="s">
        <v>510</v>
      </c>
      <c r="D181" s="2" t="s">
        <v>4</v>
      </c>
      <c r="E181" s="2" t="s">
        <v>6</v>
      </c>
      <c r="F181" s="1">
        <v>16.386798241416773</v>
      </c>
    </row>
    <row r="182">
      <c r="A182" s="2" t="s">
        <v>18</v>
      </c>
      <c r="B182" s="1" t="s">
        <v>486</v>
      </c>
      <c r="C182" s="2" t="s">
        <v>510</v>
      </c>
      <c r="D182" s="2" t="s">
        <v>4</v>
      </c>
      <c r="E182" s="2" t="s">
        <v>6</v>
      </c>
      <c r="F182" s="1">
        <v>27.784566157375277</v>
      </c>
    </row>
    <row r="183">
      <c r="A183" s="2" t="s">
        <v>19</v>
      </c>
      <c r="B183" s="1" t="s">
        <v>487</v>
      </c>
      <c r="C183" s="2" t="s">
        <v>510</v>
      </c>
      <c r="D183" s="2" t="s">
        <v>4</v>
      </c>
      <c r="E183" s="2" t="s">
        <v>6</v>
      </c>
      <c r="F183" s="1">
        <v>13.773826362228059</v>
      </c>
    </row>
    <row r="184">
      <c r="A184" s="2" t="s">
        <v>20</v>
      </c>
      <c r="B184" s="1" t="s">
        <v>488</v>
      </c>
      <c r="C184" s="2" t="s">
        <v>510</v>
      </c>
      <c r="D184" s="2" t="s">
        <v>4</v>
      </c>
      <c r="E184" s="2" t="s">
        <v>6</v>
      </c>
      <c r="F184" s="1">
        <v>20.206107693967844</v>
      </c>
    </row>
    <row r="185">
      <c r="A185" s="2" t="s">
        <v>21</v>
      </c>
      <c r="B185" s="1" t="s">
        <v>490</v>
      </c>
      <c r="C185" s="2" t="s">
        <v>510</v>
      </c>
      <c r="D185" s="2" t="s">
        <v>4</v>
      </c>
      <c r="E185" s="2" t="s">
        <v>6</v>
      </c>
      <c r="F185" s="1">
        <v>10.043407949612734</v>
      </c>
    </row>
    <row r="186">
      <c r="A186" s="2" t="s">
        <v>22</v>
      </c>
      <c r="B186" s="1" t="s">
        <v>491</v>
      </c>
      <c r="C186" s="2" t="s">
        <v>510</v>
      </c>
      <c r="D186" s="2" t="s">
        <v>4</v>
      </c>
      <c r="E186" s="2" t="s">
        <v>6</v>
      </c>
      <c r="F186" s="1">
        <v>13.71671940802779</v>
      </c>
    </row>
    <row r="187">
      <c r="A187" s="2" t="s">
        <v>23</v>
      </c>
      <c r="B187" s="1" t="s">
        <v>492</v>
      </c>
      <c r="C187" s="2" t="s">
        <v>510</v>
      </c>
      <c r="D187" s="2" t="s">
        <v>4</v>
      </c>
      <c r="E187" s="2" t="s">
        <v>6</v>
      </c>
      <c r="F187" s="1">
        <v>19.890448852347447</v>
      </c>
    </row>
    <row r="188">
      <c r="A188" s="2" t="s">
        <v>24</v>
      </c>
      <c r="B188" s="1" t="s">
        <v>493</v>
      </c>
      <c r="C188" s="2" t="s">
        <v>510</v>
      </c>
      <c r="D188" s="2" t="s">
        <v>4</v>
      </c>
      <c r="E188" s="2" t="s">
        <v>6</v>
      </c>
      <c r="F188" s="1">
        <v>32.28809643672374</v>
      </c>
    </row>
    <row r="189">
      <c r="A189" s="2" t="s">
        <v>25</v>
      </c>
      <c r="B189" s="1" t="s">
        <v>494</v>
      </c>
      <c r="C189" s="2" t="s">
        <v>510</v>
      </c>
      <c r="D189" s="2" t="s">
        <v>4</v>
      </c>
      <c r="E189" s="2" t="s">
        <v>6</v>
      </c>
      <c r="F189" s="1">
        <v>26.20923008653206</v>
      </c>
    </row>
    <row r="190">
      <c r="A190" s="2" t="s">
        <v>26</v>
      </c>
      <c r="B190" s="1" t="s">
        <v>495</v>
      </c>
      <c r="C190" s="2" t="s">
        <v>510</v>
      </c>
      <c r="D190" s="2" t="s">
        <v>4</v>
      </c>
      <c r="E190" s="2" t="s">
        <v>6</v>
      </c>
      <c r="F190" s="1">
        <v>17.390468870099923</v>
      </c>
    </row>
    <row r="191">
      <c r="A191" s="2" t="s">
        <v>27</v>
      </c>
      <c r="B191" s="1" t="s">
        <v>497</v>
      </c>
      <c r="C191" s="2" t="s">
        <v>510</v>
      </c>
      <c r="D191" s="2" t="s">
        <v>4</v>
      </c>
      <c r="E191" s="2" t="s">
        <v>6</v>
      </c>
      <c r="F191" s="1">
        <v>17.859045995036617</v>
      </c>
    </row>
    <row r="192">
      <c r="A192" s="2" t="s">
        <v>28</v>
      </c>
      <c r="B192" s="1" t="s">
        <v>496</v>
      </c>
      <c r="C192" s="2" t="s">
        <v>510</v>
      </c>
      <c r="D192" s="2" t="s">
        <v>4</v>
      </c>
      <c r="E192" s="2" t="s">
        <v>6</v>
      </c>
      <c r="F192" s="1">
        <v>7.047148006271315</v>
      </c>
    </row>
    <row r="193">
      <c r="A193" s="2" t="s">
        <v>29</v>
      </c>
      <c r="B193" s="1" t="s">
        <v>498</v>
      </c>
      <c r="C193" s="2" t="s">
        <v>510</v>
      </c>
      <c r="D193" s="2" t="s">
        <v>4</v>
      </c>
      <c r="E193" s="2" t="s">
        <v>6</v>
      </c>
      <c r="F193" s="1">
        <v>15.40000377451073</v>
      </c>
    </row>
    <row r="194">
      <c r="A194" s="2" t="s">
        <v>30</v>
      </c>
      <c r="B194" s="1" t="s">
        <v>499</v>
      </c>
      <c r="C194" s="2" t="s">
        <v>510</v>
      </c>
      <c r="D194" s="2" t="s">
        <v>4</v>
      </c>
      <c r="E194" s="2" t="s">
        <v>6</v>
      </c>
      <c r="F194" s="1">
        <v>20.45230245889591</v>
      </c>
    </row>
    <row r="195">
      <c r="A195" s="2" t="s">
        <v>31</v>
      </c>
      <c r="B195" s="1" t="s">
        <v>500</v>
      </c>
      <c r="C195" s="2" t="s">
        <v>510</v>
      </c>
      <c r="D195" s="2" t="s">
        <v>4</v>
      </c>
      <c r="E195" s="2" t="s">
        <v>6</v>
      </c>
      <c r="F195" s="1">
        <v>11.81926757767058</v>
      </c>
    </row>
    <row r="196">
      <c r="A196" s="2" t="s">
        <v>32</v>
      </c>
      <c r="B196" s="1" t="s">
        <v>501</v>
      </c>
      <c r="C196" s="2" t="s">
        <v>510</v>
      </c>
      <c r="D196" s="2" t="s">
        <v>4</v>
      </c>
      <c r="E196" s="2" t="s">
        <v>6</v>
      </c>
      <c r="F196" s="1">
        <v>31.880724850311275</v>
      </c>
    </row>
    <row r="197">
      <c r="A197" s="2" t="s">
        <v>33</v>
      </c>
      <c r="B197" s="1" t="s">
        <v>502</v>
      </c>
      <c r="C197" s="2" t="s">
        <v>510</v>
      </c>
      <c r="D197" s="2" t="s">
        <v>4</v>
      </c>
      <c r="E197" s="2" t="s">
        <v>6</v>
      </c>
      <c r="F197" s="1">
        <v>15.621200365922855</v>
      </c>
    </row>
    <row r="198">
      <c r="A198" s="2" t="s">
        <v>34</v>
      </c>
      <c r="B198" s="1" t="s">
        <v>503</v>
      </c>
      <c r="C198" s="2" t="s">
        <v>510</v>
      </c>
      <c r="D198" s="2" t="s">
        <v>4</v>
      </c>
      <c r="E198" s="2" t="s">
        <v>6</v>
      </c>
      <c r="F198" s="1">
        <v>16.672664027827757</v>
      </c>
    </row>
    <row r="199">
      <c r="A199" s="2" t="s">
        <v>35</v>
      </c>
      <c r="B199" s="1" t="s">
        <v>504</v>
      </c>
      <c r="C199" s="2" t="s">
        <v>510</v>
      </c>
      <c r="D199" s="2" t="s">
        <v>4</v>
      </c>
      <c r="E199" s="2" t="s">
        <v>6</v>
      </c>
      <c r="F199" s="1">
        <v>17.139256458727157</v>
      </c>
    </row>
    <row r="200">
      <c r="A200" s="2" t="s">
        <v>3</v>
      </c>
      <c r="B200" s="1" t="s">
        <v>489</v>
      </c>
      <c r="C200" s="2" t="s">
        <v>511</v>
      </c>
      <c r="D200" s="2" t="s">
        <v>4</v>
      </c>
      <c r="E200" s="2" t="s">
        <v>6</v>
      </c>
      <c r="F200" s="1">
        <v>18.662610184924944</v>
      </c>
    </row>
    <row r="201">
      <c r="A201" s="2" t="s">
        <v>4</v>
      </c>
      <c r="B201" s="1" t="s">
        <v>472</v>
      </c>
      <c r="C201" s="2" t="s">
        <v>511</v>
      </c>
      <c r="D201" s="2" t="s">
        <v>4</v>
      </c>
      <c r="E201" s="2" t="s">
        <v>6</v>
      </c>
      <c r="F201" s="1">
        <v>14.819987585350713</v>
      </c>
    </row>
    <row r="202">
      <c r="A202" s="2" t="s">
        <v>5</v>
      </c>
      <c r="B202" s="1" t="s">
        <v>473</v>
      </c>
      <c r="C202" s="2" t="s">
        <v>511</v>
      </c>
      <c r="D202" s="2" t="s">
        <v>4</v>
      </c>
      <c r="E202" s="2" t="s">
        <v>6</v>
      </c>
      <c r="F202" s="1">
        <v>20.818624522529372</v>
      </c>
    </row>
    <row r="203">
      <c r="A203" s="2" t="s">
        <v>6</v>
      </c>
      <c r="B203" s="1" t="s">
        <v>474</v>
      </c>
      <c r="C203" s="2" t="s">
        <v>511</v>
      </c>
      <c r="D203" s="2" t="s">
        <v>4</v>
      </c>
      <c r="E203" s="2" t="s">
        <v>6</v>
      </c>
      <c r="F203" s="1">
        <v>16.414547795300933</v>
      </c>
    </row>
    <row r="204">
      <c r="A204" s="2" t="s">
        <v>7</v>
      </c>
      <c r="B204" s="1" t="s">
        <v>475</v>
      </c>
      <c r="C204" s="2" t="s">
        <v>511</v>
      </c>
      <c r="D204" s="2" t="s">
        <v>4</v>
      </c>
      <c r="E204" s="2" t="s">
        <v>6</v>
      </c>
      <c r="F204" s="1">
        <v>14.724292101341282</v>
      </c>
    </row>
    <row r="205">
      <c r="A205" s="2" t="s">
        <v>8</v>
      </c>
      <c r="B205" s="1" t="s">
        <v>479</v>
      </c>
      <c r="C205" s="2" t="s">
        <v>511</v>
      </c>
      <c r="D205" s="2" t="s">
        <v>4</v>
      </c>
      <c r="E205" s="2" t="s">
        <v>6</v>
      </c>
      <c r="F205" s="1">
        <v>11.197166723308351</v>
      </c>
    </row>
    <row r="206">
      <c r="A206" s="2" t="s">
        <v>9</v>
      </c>
      <c r="B206" s="1" t="s">
        <v>480</v>
      </c>
      <c r="C206" s="2" t="s">
        <v>511</v>
      </c>
      <c r="D206" s="2" t="s">
        <v>4</v>
      </c>
      <c r="E206" s="2" t="s">
        <v>6</v>
      </c>
      <c r="F206" s="1">
        <v>15.406836783822822</v>
      </c>
    </row>
    <row r="207">
      <c r="A207" s="2" t="s">
        <v>10</v>
      </c>
      <c r="B207" s="1" t="s">
        <v>478</v>
      </c>
      <c r="C207" s="2" t="s">
        <v>511</v>
      </c>
      <c r="D207" s="2" t="s">
        <v>4</v>
      </c>
      <c r="E207" s="2" t="s">
        <v>6</v>
      </c>
      <c r="F207" s="1">
        <v>18.14264655856673</v>
      </c>
    </row>
    <row r="208">
      <c r="A208" s="2" t="s">
        <v>11</v>
      </c>
      <c r="B208" s="1" t="s">
        <v>477</v>
      </c>
      <c r="C208" s="2" t="s">
        <v>511</v>
      </c>
      <c r="D208" s="2" t="s">
        <v>4</v>
      </c>
      <c r="E208" s="2" t="s">
        <v>6</v>
      </c>
      <c r="F208" s="1">
        <v>17.32077806034779</v>
      </c>
    </row>
    <row r="209">
      <c r="A209" s="2" t="s">
        <v>12</v>
      </c>
      <c r="B209" s="1" t="s">
        <v>476</v>
      </c>
      <c r="C209" s="2" t="s">
        <v>511</v>
      </c>
      <c r="D209" s="2" t="s">
        <v>4</v>
      </c>
      <c r="E209" s="2" t="s">
        <v>6</v>
      </c>
      <c r="F209" s="1">
        <v>22.776470031583056</v>
      </c>
    </row>
    <row r="210">
      <c r="A210" s="2" t="s">
        <v>13</v>
      </c>
      <c r="B210" s="1" t="s">
        <v>481</v>
      </c>
      <c r="C210" s="2" t="s">
        <v>511</v>
      </c>
      <c r="D210" s="2" t="s">
        <v>4</v>
      </c>
      <c r="E210" s="2" t="s">
        <v>6</v>
      </c>
      <c r="F210" s="1">
        <v>5.5085675287006115</v>
      </c>
    </row>
    <row r="211">
      <c r="A211" s="2" t="s">
        <v>14</v>
      </c>
      <c r="B211" s="1" t="s">
        <v>483</v>
      </c>
      <c r="C211" s="2" t="s">
        <v>511</v>
      </c>
      <c r="D211" s="2" t="s">
        <v>4</v>
      </c>
      <c r="E211" s="2" t="s">
        <v>6</v>
      </c>
      <c r="F211" s="1">
        <v>24.459241164650724</v>
      </c>
    </row>
    <row r="212">
      <c r="A212" s="2" t="s">
        <v>15</v>
      </c>
      <c r="B212" s="1" t="s">
        <v>482</v>
      </c>
      <c r="C212" s="2" t="s">
        <v>511</v>
      </c>
      <c r="D212" s="2" t="s">
        <v>4</v>
      </c>
      <c r="E212" s="2" t="s">
        <v>6</v>
      </c>
      <c r="F212" s="1">
        <v>9.428594651710965</v>
      </c>
    </row>
    <row r="213">
      <c r="A213" s="2" t="s">
        <v>16</v>
      </c>
      <c r="B213" s="1" t="s">
        <v>484</v>
      </c>
      <c r="C213" s="2" t="s">
        <v>511</v>
      </c>
      <c r="D213" s="2" t="s">
        <v>4</v>
      </c>
      <c r="E213" s="2" t="s">
        <v>6</v>
      </c>
      <c r="F213" s="1">
        <v>17.981773338697547</v>
      </c>
    </row>
    <row r="214">
      <c r="A214" s="2" t="s">
        <v>17</v>
      </c>
      <c r="B214" s="1" t="s">
        <v>485</v>
      </c>
      <c r="C214" s="2" t="s">
        <v>511</v>
      </c>
      <c r="D214" s="2" t="s">
        <v>4</v>
      </c>
      <c r="E214" s="2" t="s">
        <v>6</v>
      </c>
      <c r="F214" s="1">
        <v>16.051549060783017</v>
      </c>
    </row>
    <row r="215">
      <c r="A215" s="2" t="s">
        <v>18</v>
      </c>
      <c r="B215" s="1" t="s">
        <v>486</v>
      </c>
      <c r="C215" s="2" t="s">
        <v>511</v>
      </c>
      <c r="D215" s="2" t="s">
        <v>4</v>
      </c>
      <c r="E215" s="2" t="s">
        <v>6</v>
      </c>
      <c r="F215" s="1">
        <v>26.236125126135217</v>
      </c>
    </row>
    <row r="216">
      <c r="A216" s="2" t="s">
        <v>19</v>
      </c>
      <c r="B216" s="1" t="s">
        <v>487</v>
      </c>
      <c r="C216" s="2" t="s">
        <v>511</v>
      </c>
      <c r="D216" s="2" t="s">
        <v>4</v>
      </c>
      <c r="E216" s="2" t="s">
        <v>6</v>
      </c>
      <c r="F216" s="1">
        <v>13.272540435049178</v>
      </c>
    </row>
    <row r="217">
      <c r="A217" s="2" t="s">
        <v>20</v>
      </c>
      <c r="B217" s="1" t="s">
        <v>488</v>
      </c>
      <c r="C217" s="2" t="s">
        <v>511</v>
      </c>
      <c r="D217" s="2" t="s">
        <v>4</v>
      </c>
      <c r="E217" s="2" t="s">
        <v>6</v>
      </c>
      <c r="F217" s="1">
        <v>17.88561709365366</v>
      </c>
    </row>
    <row r="218">
      <c r="A218" s="2" t="s">
        <v>21</v>
      </c>
      <c r="B218" s="1" t="s">
        <v>490</v>
      </c>
      <c r="C218" s="2" t="s">
        <v>511</v>
      </c>
      <c r="D218" s="2" t="s">
        <v>4</v>
      </c>
      <c r="E218" s="2" t="s">
        <v>6</v>
      </c>
      <c r="F218" s="1">
        <v>8.113502256161055</v>
      </c>
    </row>
    <row r="219">
      <c r="A219" s="2" t="s">
        <v>22</v>
      </c>
      <c r="B219" s="1" t="s">
        <v>491</v>
      </c>
      <c r="C219" s="2" t="s">
        <v>511</v>
      </c>
      <c r="D219" s="2" t="s">
        <v>4</v>
      </c>
      <c r="E219" s="2" t="s">
        <v>6</v>
      </c>
      <c r="F219" s="1">
        <v>13.071283000304527</v>
      </c>
    </row>
    <row r="220">
      <c r="A220" s="2" t="s">
        <v>23</v>
      </c>
      <c r="B220" s="1" t="s">
        <v>492</v>
      </c>
      <c r="C220" s="2" t="s">
        <v>511</v>
      </c>
      <c r="D220" s="2" t="s">
        <v>4</v>
      </c>
      <c r="E220" s="2" t="s">
        <v>6</v>
      </c>
      <c r="F220" s="1">
        <v>20.787412255417273</v>
      </c>
    </row>
    <row r="221">
      <c r="A221" s="2" t="s">
        <v>24</v>
      </c>
      <c r="B221" s="1" t="s">
        <v>493</v>
      </c>
      <c r="C221" s="2" t="s">
        <v>511</v>
      </c>
      <c r="D221" s="2" t="s">
        <v>4</v>
      </c>
      <c r="E221" s="2" t="s">
        <v>6</v>
      </c>
      <c r="F221" s="1">
        <v>30.430053141736703</v>
      </c>
    </row>
    <row r="222">
      <c r="A222" s="2" t="s">
        <v>25</v>
      </c>
      <c r="B222" s="1" t="s">
        <v>494</v>
      </c>
      <c r="C222" s="2" t="s">
        <v>511</v>
      </c>
      <c r="D222" s="2" t="s">
        <v>4</v>
      </c>
      <c r="E222" s="2" t="s">
        <v>6</v>
      </c>
      <c r="F222" s="1">
        <v>25.4168189613968</v>
      </c>
    </row>
    <row r="223">
      <c r="A223" s="2" t="s">
        <v>26</v>
      </c>
      <c r="B223" s="1" t="s">
        <v>495</v>
      </c>
      <c r="C223" s="2" t="s">
        <v>511</v>
      </c>
      <c r="D223" s="2" t="s">
        <v>4</v>
      </c>
      <c r="E223" s="2" t="s">
        <v>6</v>
      </c>
      <c r="F223" s="1">
        <v>14.915633448308007</v>
      </c>
    </row>
    <row r="224">
      <c r="A224" s="2" t="s">
        <v>27</v>
      </c>
      <c r="B224" s="1" t="s">
        <v>497</v>
      </c>
      <c r="C224" s="2" t="s">
        <v>511</v>
      </c>
      <c r="D224" s="2" t="s">
        <v>4</v>
      </c>
      <c r="E224" s="2" t="s">
        <v>6</v>
      </c>
      <c r="F224" s="1">
        <v>15.08859357696567</v>
      </c>
    </row>
    <row r="225">
      <c r="A225" s="2" t="s">
        <v>28</v>
      </c>
      <c r="B225" s="1" t="s">
        <v>496</v>
      </c>
      <c r="C225" s="2" t="s">
        <v>511</v>
      </c>
      <c r="D225" s="2" t="s">
        <v>4</v>
      </c>
      <c r="E225" s="2" t="s">
        <v>6</v>
      </c>
      <c r="F225" s="1">
        <v>6.024290454560098</v>
      </c>
    </row>
    <row r="226">
      <c r="A226" s="2" t="s">
        <v>29</v>
      </c>
      <c r="B226" s="1" t="s">
        <v>498</v>
      </c>
      <c r="C226" s="2" t="s">
        <v>511</v>
      </c>
      <c r="D226" s="2" t="s">
        <v>4</v>
      </c>
      <c r="E226" s="2" t="s">
        <v>6</v>
      </c>
      <c r="F226" s="1">
        <v>15.940923717936794</v>
      </c>
    </row>
    <row r="227">
      <c r="A227" s="2" t="s">
        <v>30</v>
      </c>
      <c r="B227" s="1" t="s">
        <v>499</v>
      </c>
      <c r="C227" s="2" t="s">
        <v>511</v>
      </c>
      <c r="D227" s="2" t="s">
        <v>4</v>
      </c>
      <c r="E227" s="2" t="s">
        <v>6</v>
      </c>
      <c r="F227" s="1">
        <v>19.847264182611614</v>
      </c>
    </row>
    <row r="228">
      <c r="A228" s="2" t="s">
        <v>31</v>
      </c>
      <c r="B228" s="1" t="s">
        <v>500</v>
      </c>
      <c r="C228" s="2" t="s">
        <v>511</v>
      </c>
      <c r="D228" s="2" t="s">
        <v>4</v>
      </c>
      <c r="E228" s="2" t="s">
        <v>6</v>
      </c>
      <c r="F228" s="1">
        <v>11.652345923224331</v>
      </c>
    </row>
    <row r="229">
      <c r="A229" s="2" t="s">
        <v>32</v>
      </c>
      <c r="B229" s="1" t="s">
        <v>501</v>
      </c>
      <c r="C229" s="2" t="s">
        <v>511</v>
      </c>
      <c r="D229" s="2" t="s">
        <v>4</v>
      </c>
      <c r="E229" s="2" t="s">
        <v>6</v>
      </c>
      <c r="F229" s="1">
        <v>31.481189988981583</v>
      </c>
    </row>
    <row r="230">
      <c r="A230" s="2" t="s">
        <v>33</v>
      </c>
      <c r="B230" s="1" t="s">
        <v>502</v>
      </c>
      <c r="C230" s="2" t="s">
        <v>511</v>
      </c>
      <c r="D230" s="2" t="s">
        <v>4</v>
      </c>
      <c r="E230" s="2" t="s">
        <v>6</v>
      </c>
      <c r="F230" s="1">
        <v>16.051223062115593</v>
      </c>
    </row>
    <row r="231">
      <c r="A231" s="2" t="s">
        <v>34</v>
      </c>
      <c r="B231" s="1" t="s">
        <v>503</v>
      </c>
      <c r="C231" s="2" t="s">
        <v>511</v>
      </c>
      <c r="D231" s="2" t="s">
        <v>4</v>
      </c>
      <c r="E231" s="2" t="s">
        <v>6</v>
      </c>
      <c r="F231" s="1">
        <v>16.50511512073638</v>
      </c>
    </row>
    <row r="232">
      <c r="A232" s="2" t="s">
        <v>35</v>
      </c>
      <c r="B232" s="1" t="s">
        <v>504</v>
      </c>
      <c r="C232" s="2" t="s">
        <v>511</v>
      </c>
      <c r="D232" s="2" t="s">
        <v>4</v>
      </c>
      <c r="E232" s="2" t="s">
        <v>6</v>
      </c>
      <c r="F232" s="1">
        <v>14.596080058073214</v>
      </c>
    </row>
    <row r="233">
      <c r="A233" s="2" t="s">
        <v>3</v>
      </c>
      <c r="B233" s="1" t="s">
        <v>489</v>
      </c>
      <c r="C233" s="2" t="s">
        <v>512</v>
      </c>
      <c r="D233" s="2" t="s">
        <v>4</v>
      </c>
      <c r="E233" s="2" t="s">
        <v>6</v>
      </c>
      <c r="F233" s="1">
        <v>18.39441008482321</v>
      </c>
    </row>
    <row r="234">
      <c r="A234" s="2" t="s">
        <v>4</v>
      </c>
      <c r="B234" s="1" t="s">
        <v>472</v>
      </c>
      <c r="C234" s="2" t="s">
        <v>512</v>
      </c>
      <c r="D234" s="2" t="s">
        <v>4</v>
      </c>
      <c r="E234" s="2" t="s">
        <v>6</v>
      </c>
      <c r="F234" s="1">
        <v>17.319043181112146</v>
      </c>
    </row>
    <row r="235">
      <c r="A235" s="2" t="s">
        <v>5</v>
      </c>
      <c r="B235" s="1" t="s">
        <v>473</v>
      </c>
      <c r="C235" s="2" t="s">
        <v>512</v>
      </c>
      <c r="D235" s="2" t="s">
        <v>4</v>
      </c>
      <c r="E235" s="2" t="s">
        <v>6</v>
      </c>
      <c r="F235" s="1">
        <v>21.616103728643576</v>
      </c>
    </row>
    <row r="236">
      <c r="A236" s="2" t="s">
        <v>6</v>
      </c>
      <c r="B236" s="1" t="s">
        <v>474</v>
      </c>
      <c r="C236" s="2" t="s">
        <v>512</v>
      </c>
      <c r="D236" s="2" t="s">
        <v>4</v>
      </c>
      <c r="E236" s="2" t="s">
        <v>6</v>
      </c>
      <c r="F236" s="1">
        <v>14.46500744522442</v>
      </c>
    </row>
    <row r="237">
      <c r="A237" s="2" t="s">
        <v>7</v>
      </c>
      <c r="B237" s="1" t="s">
        <v>475</v>
      </c>
      <c r="C237" s="2" t="s">
        <v>512</v>
      </c>
      <c r="D237" s="2" t="s">
        <v>4</v>
      </c>
      <c r="E237" s="2" t="s">
        <v>6</v>
      </c>
      <c r="F237" s="1">
        <v>13.557680668199977</v>
      </c>
    </row>
    <row r="238">
      <c r="A238" s="2" t="s">
        <v>8</v>
      </c>
      <c r="B238" s="1" t="s">
        <v>479</v>
      </c>
      <c r="C238" s="2" t="s">
        <v>512</v>
      </c>
      <c r="D238" s="2" t="s">
        <v>4</v>
      </c>
      <c r="E238" s="2" t="s">
        <v>6</v>
      </c>
      <c r="F238" s="1">
        <v>12.1253553052927</v>
      </c>
    </row>
    <row r="239">
      <c r="A239" s="2" t="s">
        <v>9</v>
      </c>
      <c r="B239" s="1" t="s">
        <v>480</v>
      </c>
      <c r="C239" s="2" t="s">
        <v>512</v>
      </c>
      <c r="D239" s="2" t="s">
        <v>4</v>
      </c>
      <c r="E239" s="2" t="s">
        <v>6</v>
      </c>
      <c r="F239" s="1">
        <v>13.305378598500122</v>
      </c>
    </row>
    <row r="240">
      <c r="A240" s="2" t="s">
        <v>10</v>
      </c>
      <c r="B240" s="1" t="s">
        <v>478</v>
      </c>
      <c r="C240" s="2" t="s">
        <v>512</v>
      </c>
      <c r="D240" s="2" t="s">
        <v>4</v>
      </c>
      <c r="E240" s="2" t="s">
        <v>6</v>
      </c>
      <c r="F240" s="1">
        <v>16.965011436024422</v>
      </c>
    </row>
    <row r="241">
      <c r="A241" s="2" t="s">
        <v>11</v>
      </c>
      <c r="B241" s="1" t="s">
        <v>477</v>
      </c>
      <c r="C241" s="2" t="s">
        <v>512</v>
      </c>
      <c r="D241" s="2" t="s">
        <v>4</v>
      </c>
      <c r="E241" s="2" t="s">
        <v>6</v>
      </c>
      <c r="F241" s="1">
        <v>18.31400572226292</v>
      </c>
    </row>
    <row r="242">
      <c r="A242" s="2" t="s">
        <v>12</v>
      </c>
      <c r="B242" s="1" t="s">
        <v>476</v>
      </c>
      <c r="C242" s="2" t="s">
        <v>512</v>
      </c>
      <c r="D242" s="2" t="s">
        <v>4</v>
      </c>
      <c r="E242" s="2" t="s">
        <v>6</v>
      </c>
      <c r="F242" s="1">
        <v>23.376639123133536</v>
      </c>
    </row>
    <row r="243">
      <c r="A243" s="2" t="s">
        <v>13</v>
      </c>
      <c r="B243" s="1" t="s">
        <v>481</v>
      </c>
      <c r="C243" s="2" t="s">
        <v>512</v>
      </c>
      <c r="D243" s="2" t="s">
        <v>4</v>
      </c>
      <c r="E243" s="2" t="s">
        <v>6</v>
      </c>
      <c r="F243" s="1">
        <v>5.6453231633881975</v>
      </c>
    </row>
    <row r="244">
      <c r="A244" s="2" t="s">
        <v>14</v>
      </c>
      <c r="B244" s="1" t="s">
        <v>483</v>
      </c>
      <c r="C244" s="2" t="s">
        <v>512</v>
      </c>
      <c r="D244" s="2" t="s">
        <v>4</v>
      </c>
      <c r="E244" s="2" t="s">
        <v>6</v>
      </c>
      <c r="F244" s="1">
        <v>23.927399295925746</v>
      </c>
    </row>
    <row r="245">
      <c r="A245" s="2" t="s">
        <v>15</v>
      </c>
      <c r="B245" s="1" t="s">
        <v>482</v>
      </c>
      <c r="C245" s="2" t="s">
        <v>512</v>
      </c>
      <c r="D245" s="2" t="s">
        <v>4</v>
      </c>
      <c r="E245" s="2" t="s">
        <v>6</v>
      </c>
      <c r="F245" s="1">
        <v>9.23706518561824</v>
      </c>
    </row>
    <row r="246">
      <c r="A246" s="2" t="s">
        <v>16</v>
      </c>
      <c r="B246" s="1" t="s">
        <v>484</v>
      </c>
      <c r="C246" s="2" t="s">
        <v>512</v>
      </c>
      <c r="D246" s="2" t="s">
        <v>4</v>
      </c>
      <c r="E246" s="2" t="s">
        <v>6</v>
      </c>
      <c r="F246" s="1">
        <v>17.800035143208575</v>
      </c>
    </row>
    <row r="247">
      <c r="A247" s="2" t="s">
        <v>17</v>
      </c>
      <c r="B247" s="1" t="s">
        <v>485</v>
      </c>
      <c r="C247" s="2" t="s">
        <v>512</v>
      </c>
      <c r="D247" s="2" t="s">
        <v>4</v>
      </c>
      <c r="E247" s="2" t="s">
        <v>6</v>
      </c>
      <c r="F247" s="1">
        <v>16.489330433249073</v>
      </c>
    </row>
    <row r="248">
      <c r="A248" s="2" t="s">
        <v>18</v>
      </c>
      <c r="B248" s="1" t="s">
        <v>486</v>
      </c>
      <c r="C248" s="2" t="s">
        <v>512</v>
      </c>
      <c r="D248" s="2" t="s">
        <v>4</v>
      </c>
      <c r="E248" s="2" t="s">
        <v>6</v>
      </c>
      <c r="F248" s="1">
        <v>25.996944634673127</v>
      </c>
    </row>
    <row r="249">
      <c r="A249" s="2" t="s">
        <v>19</v>
      </c>
      <c r="B249" s="1" t="s">
        <v>487</v>
      </c>
      <c r="C249" s="2" t="s">
        <v>512</v>
      </c>
      <c r="D249" s="2" t="s">
        <v>4</v>
      </c>
      <c r="E249" s="2" t="s">
        <v>6</v>
      </c>
      <c r="F249" s="1">
        <v>12.597810465054383</v>
      </c>
    </row>
    <row r="250">
      <c r="A250" s="2" t="s">
        <v>20</v>
      </c>
      <c r="B250" s="1" t="s">
        <v>488</v>
      </c>
      <c r="C250" s="2" t="s">
        <v>512</v>
      </c>
      <c r="D250" s="2" t="s">
        <v>4</v>
      </c>
      <c r="E250" s="2" t="s">
        <v>6</v>
      </c>
      <c r="F250" s="1">
        <v>15.19196881507983</v>
      </c>
    </row>
    <row r="251">
      <c r="A251" s="2" t="s">
        <v>21</v>
      </c>
      <c r="B251" s="1" t="s">
        <v>490</v>
      </c>
      <c r="C251" s="2" t="s">
        <v>512</v>
      </c>
      <c r="D251" s="2" t="s">
        <v>4</v>
      </c>
      <c r="E251" s="2" t="s">
        <v>6</v>
      </c>
      <c r="F251" s="1">
        <v>9.057005860415556</v>
      </c>
    </row>
    <row r="252">
      <c r="A252" s="2" t="s">
        <v>22</v>
      </c>
      <c r="B252" s="1" t="s">
        <v>491</v>
      </c>
      <c r="C252" s="2" t="s">
        <v>512</v>
      </c>
      <c r="D252" s="2" t="s">
        <v>4</v>
      </c>
      <c r="E252" s="2" t="s">
        <v>6</v>
      </c>
      <c r="F252" s="1">
        <v>13.179743836873092</v>
      </c>
    </row>
    <row r="253">
      <c r="A253" s="2" t="s">
        <v>23</v>
      </c>
      <c r="B253" s="1" t="s">
        <v>492</v>
      </c>
      <c r="C253" s="2" t="s">
        <v>512</v>
      </c>
      <c r="D253" s="2" t="s">
        <v>4</v>
      </c>
      <c r="E253" s="2" t="s">
        <v>6</v>
      </c>
      <c r="F253" s="1">
        <v>19.976511767144107</v>
      </c>
    </row>
    <row r="254">
      <c r="A254" s="2" t="s">
        <v>24</v>
      </c>
      <c r="B254" s="1" t="s">
        <v>493</v>
      </c>
      <c r="C254" s="2" t="s">
        <v>512</v>
      </c>
      <c r="D254" s="2" t="s">
        <v>4</v>
      </c>
      <c r="E254" s="2" t="s">
        <v>6</v>
      </c>
      <c r="F254" s="1">
        <v>29.112812147069896</v>
      </c>
    </row>
    <row r="255">
      <c r="A255" s="2" t="s">
        <v>25</v>
      </c>
      <c r="B255" s="1" t="s">
        <v>494</v>
      </c>
      <c r="C255" s="2" t="s">
        <v>512</v>
      </c>
      <c r="D255" s="2" t="s">
        <v>4</v>
      </c>
      <c r="E255" s="2" t="s">
        <v>6</v>
      </c>
      <c r="F255" s="1">
        <v>23.94633304084463</v>
      </c>
    </row>
    <row r="256">
      <c r="A256" s="2" t="s">
        <v>26</v>
      </c>
      <c r="B256" s="1" t="s">
        <v>495</v>
      </c>
      <c r="C256" s="2" t="s">
        <v>512</v>
      </c>
      <c r="D256" s="2" t="s">
        <v>4</v>
      </c>
      <c r="E256" s="2" t="s">
        <v>6</v>
      </c>
      <c r="F256" s="1">
        <v>14.430541601972783</v>
      </c>
    </row>
    <row r="257">
      <c r="A257" s="2" t="s">
        <v>27</v>
      </c>
      <c r="B257" s="1" t="s">
        <v>497</v>
      </c>
      <c r="C257" s="2" t="s">
        <v>512</v>
      </c>
      <c r="D257" s="2" t="s">
        <v>4</v>
      </c>
      <c r="E257" s="2" t="s">
        <v>6</v>
      </c>
      <c r="F257" s="1">
        <v>15.182043952954407</v>
      </c>
    </row>
    <row r="258">
      <c r="A258" s="2" t="s">
        <v>28</v>
      </c>
      <c r="B258" s="1" t="s">
        <v>496</v>
      </c>
      <c r="C258" s="2" t="s">
        <v>512</v>
      </c>
      <c r="D258" s="2" t="s">
        <v>4</v>
      </c>
      <c r="E258" s="2" t="s">
        <v>6</v>
      </c>
      <c r="F258" s="1">
        <v>5.392974557468379</v>
      </c>
    </row>
    <row r="259">
      <c r="A259" s="2" t="s">
        <v>29</v>
      </c>
      <c r="B259" s="1" t="s">
        <v>498</v>
      </c>
      <c r="C259" s="2" t="s">
        <v>512</v>
      </c>
      <c r="D259" s="2" t="s">
        <v>4</v>
      </c>
      <c r="E259" s="2" t="s">
        <v>6</v>
      </c>
      <c r="F259" s="1">
        <v>16.270709017456728</v>
      </c>
    </row>
    <row r="260">
      <c r="A260" s="2" t="s">
        <v>30</v>
      </c>
      <c r="B260" s="1" t="s">
        <v>499</v>
      </c>
      <c r="C260" s="2" t="s">
        <v>512</v>
      </c>
      <c r="D260" s="2" t="s">
        <v>4</v>
      </c>
      <c r="E260" s="2" t="s">
        <v>6</v>
      </c>
      <c r="F260" s="1">
        <v>18.115560423819854</v>
      </c>
    </row>
    <row r="261">
      <c r="A261" s="2" t="s">
        <v>31</v>
      </c>
      <c r="B261" s="1" t="s">
        <v>500</v>
      </c>
      <c r="C261" s="2" t="s">
        <v>512</v>
      </c>
      <c r="D261" s="2" t="s">
        <v>4</v>
      </c>
      <c r="E261" s="2" t="s">
        <v>6</v>
      </c>
      <c r="F261" s="1">
        <v>11.241522405623858</v>
      </c>
    </row>
    <row r="262">
      <c r="A262" s="2" t="s">
        <v>32</v>
      </c>
      <c r="B262" s="1" t="s">
        <v>501</v>
      </c>
      <c r="C262" s="2" t="s">
        <v>512</v>
      </c>
      <c r="D262" s="2" t="s">
        <v>4</v>
      </c>
      <c r="E262" s="2" t="s">
        <v>6</v>
      </c>
      <c r="F262" s="1">
        <v>29.647058823529413</v>
      </c>
    </row>
    <row r="263">
      <c r="A263" s="2" t="s">
        <v>33</v>
      </c>
      <c r="B263" s="1" t="s">
        <v>502</v>
      </c>
      <c r="C263" s="2" t="s">
        <v>512</v>
      </c>
      <c r="D263" s="2" t="s">
        <v>4</v>
      </c>
      <c r="E263" s="2" t="s">
        <v>6</v>
      </c>
      <c r="F263" s="1">
        <v>14.79994983067854</v>
      </c>
    </row>
    <row r="264">
      <c r="A264" s="2" t="s">
        <v>34</v>
      </c>
      <c r="B264" s="1" t="s">
        <v>503</v>
      </c>
      <c r="C264" s="2" t="s">
        <v>512</v>
      </c>
      <c r="D264" s="2" t="s">
        <v>4</v>
      </c>
      <c r="E264" s="2" t="s">
        <v>6</v>
      </c>
      <c r="F264" s="1">
        <v>17.20627669083325</v>
      </c>
    </row>
    <row r="265">
      <c r="A265" s="2" t="s">
        <v>35</v>
      </c>
      <c r="B265" s="1" t="s">
        <v>504</v>
      </c>
      <c r="C265" s="2" t="s">
        <v>512</v>
      </c>
      <c r="D265" s="2" t="s">
        <v>4</v>
      </c>
      <c r="E265" s="2" t="s">
        <v>6</v>
      </c>
      <c r="F265" s="1">
        <v>17.03169491976475</v>
      </c>
    </row>
    <row r="266">
      <c r="A266" s="2" t="s">
        <v>3</v>
      </c>
      <c r="B266" s="1" t="s">
        <v>489</v>
      </c>
      <c r="C266" s="2" t="s">
        <v>513</v>
      </c>
      <c r="D266" s="2" t="s">
        <v>4</v>
      </c>
      <c r="E266" s="2" t="s">
        <v>6</v>
      </c>
      <c r="F266" s="1">
        <v>17.5908175489774</v>
      </c>
    </row>
    <row r="267">
      <c r="A267" s="2" t="s">
        <v>4</v>
      </c>
      <c r="B267" s="1" t="s">
        <v>472</v>
      </c>
      <c r="C267" s="2" t="s">
        <v>513</v>
      </c>
      <c r="D267" s="2" t="s">
        <v>4</v>
      </c>
      <c r="E267" s="2" t="s">
        <v>6</v>
      </c>
      <c r="F267" s="1">
        <v>15.652309006874587</v>
      </c>
    </row>
    <row r="268">
      <c r="A268" s="2" t="s">
        <v>5</v>
      </c>
      <c r="B268" s="1" t="s">
        <v>473</v>
      </c>
      <c r="C268" s="2" t="s">
        <v>513</v>
      </c>
      <c r="D268" s="2" t="s">
        <v>4</v>
      </c>
      <c r="E268" s="2" t="s">
        <v>6</v>
      </c>
      <c r="F268" s="1">
        <v>18.28999170241689</v>
      </c>
    </row>
    <row r="269">
      <c r="A269" s="2" t="s">
        <v>6</v>
      </c>
      <c r="B269" s="1" t="s">
        <v>474</v>
      </c>
      <c r="C269" s="2" t="s">
        <v>513</v>
      </c>
      <c r="D269" s="2" t="s">
        <v>4</v>
      </c>
      <c r="E269" s="2" t="s">
        <v>6</v>
      </c>
      <c r="F269" s="1">
        <v>13.003355704697986</v>
      </c>
    </row>
    <row r="270">
      <c r="A270" s="2" t="s">
        <v>7</v>
      </c>
      <c r="B270" s="1" t="s">
        <v>475</v>
      </c>
      <c r="C270" s="2" t="s">
        <v>513</v>
      </c>
      <c r="D270" s="2" t="s">
        <v>4</v>
      </c>
      <c r="E270" s="2" t="s">
        <v>6</v>
      </c>
      <c r="F270" s="1">
        <v>14.801621422429678</v>
      </c>
    </row>
    <row r="271">
      <c r="A271" s="2" t="s">
        <v>8</v>
      </c>
      <c r="B271" s="1" t="s">
        <v>479</v>
      </c>
      <c r="C271" s="2" t="s">
        <v>513</v>
      </c>
      <c r="D271" s="2" t="s">
        <v>4</v>
      </c>
      <c r="E271" s="2" t="s">
        <v>6</v>
      </c>
      <c r="F271" s="1">
        <v>10.00667111407605</v>
      </c>
    </row>
    <row r="272">
      <c r="A272" s="2" t="s">
        <v>9</v>
      </c>
      <c r="B272" s="1" t="s">
        <v>480</v>
      </c>
      <c r="C272" s="2" t="s">
        <v>513</v>
      </c>
      <c r="D272" s="2" t="s">
        <v>4</v>
      </c>
      <c r="E272" s="2" t="s">
        <v>6</v>
      </c>
      <c r="F272" s="1">
        <v>13.995117982099268</v>
      </c>
    </row>
    <row r="273">
      <c r="A273" s="2" t="s">
        <v>10</v>
      </c>
      <c r="B273" s="1" t="s">
        <v>478</v>
      </c>
      <c r="C273" s="2" t="s">
        <v>513</v>
      </c>
      <c r="D273" s="2" t="s">
        <v>4</v>
      </c>
      <c r="E273" s="2" t="s">
        <v>6</v>
      </c>
      <c r="F273" s="1">
        <v>17.765096590111792</v>
      </c>
    </row>
    <row r="274">
      <c r="A274" s="2" t="s">
        <v>11</v>
      </c>
      <c r="B274" s="1" t="s">
        <v>477</v>
      </c>
      <c r="C274" s="2" t="s">
        <v>513</v>
      </c>
      <c r="D274" s="2" t="s">
        <v>4</v>
      </c>
      <c r="E274" s="2" t="s">
        <v>6</v>
      </c>
      <c r="F274" s="1">
        <v>17.136286814617794</v>
      </c>
    </row>
    <row r="275">
      <c r="A275" s="2" t="s">
        <v>12</v>
      </c>
      <c r="B275" s="1" t="s">
        <v>476</v>
      </c>
      <c r="C275" s="2" t="s">
        <v>513</v>
      </c>
      <c r="D275" s="2" t="s">
        <v>4</v>
      </c>
      <c r="E275" s="2" t="s">
        <v>6</v>
      </c>
      <c r="F275" s="1">
        <v>22.70471540505385</v>
      </c>
    </row>
    <row r="276">
      <c r="A276" s="2" t="s">
        <v>13</v>
      </c>
      <c r="B276" s="1" t="s">
        <v>481</v>
      </c>
      <c r="C276" s="2" t="s">
        <v>513</v>
      </c>
      <c r="D276" s="2" t="s">
        <v>4</v>
      </c>
      <c r="E276" s="2" t="s">
        <v>6</v>
      </c>
      <c r="F276" s="1">
        <v>4.08877002597269</v>
      </c>
    </row>
    <row r="277">
      <c r="A277" s="2" t="s">
        <v>14</v>
      </c>
      <c r="B277" s="1" t="s">
        <v>483</v>
      </c>
      <c r="C277" s="2" t="s">
        <v>513</v>
      </c>
      <c r="D277" s="2" t="s">
        <v>4</v>
      </c>
      <c r="E277" s="2" t="s">
        <v>6</v>
      </c>
      <c r="F277" s="1">
        <v>22.506373486297004</v>
      </c>
    </row>
    <row r="278">
      <c r="A278" s="2" t="s">
        <v>15</v>
      </c>
      <c r="B278" s="1" t="s">
        <v>482</v>
      </c>
      <c r="C278" s="2" t="s">
        <v>513</v>
      </c>
      <c r="D278" s="2" t="s">
        <v>4</v>
      </c>
      <c r="E278" s="2" t="s">
        <v>6</v>
      </c>
      <c r="F278" s="1">
        <v>9.394230094293269</v>
      </c>
    </row>
    <row r="279">
      <c r="A279" s="2" t="s">
        <v>16</v>
      </c>
      <c r="B279" s="1" t="s">
        <v>484</v>
      </c>
      <c r="C279" s="2" t="s">
        <v>513</v>
      </c>
      <c r="D279" s="2" t="s">
        <v>4</v>
      </c>
      <c r="E279" s="2" t="s">
        <v>6</v>
      </c>
      <c r="F279" s="1">
        <v>17.33633192257973</v>
      </c>
    </row>
    <row r="280">
      <c r="A280" s="2" t="s">
        <v>17</v>
      </c>
      <c r="B280" s="1" t="s">
        <v>485</v>
      </c>
      <c r="C280" s="2" t="s">
        <v>513</v>
      </c>
      <c r="D280" s="2" t="s">
        <v>4</v>
      </c>
      <c r="E280" s="2" t="s">
        <v>6</v>
      </c>
      <c r="F280" s="1">
        <v>14.779061700040671</v>
      </c>
    </row>
    <row r="281">
      <c r="A281" s="2" t="s">
        <v>18</v>
      </c>
      <c r="B281" s="1" t="s">
        <v>486</v>
      </c>
      <c r="C281" s="2" t="s">
        <v>513</v>
      </c>
      <c r="D281" s="2" t="s">
        <v>4</v>
      </c>
      <c r="E281" s="2" t="s">
        <v>6</v>
      </c>
      <c r="F281" s="1">
        <v>25.069647034087623</v>
      </c>
    </row>
    <row r="282">
      <c r="A282" s="2" t="s">
        <v>19</v>
      </c>
      <c r="B282" s="1" t="s">
        <v>487</v>
      </c>
      <c r="C282" s="2" t="s">
        <v>513</v>
      </c>
      <c r="D282" s="2" t="s">
        <v>4</v>
      </c>
      <c r="E282" s="2" t="s">
        <v>6</v>
      </c>
      <c r="F282" s="1">
        <v>12.17892745397657</v>
      </c>
    </row>
    <row r="283">
      <c r="A283" s="2" t="s">
        <v>20</v>
      </c>
      <c r="B283" s="1" t="s">
        <v>488</v>
      </c>
      <c r="C283" s="2" t="s">
        <v>513</v>
      </c>
      <c r="D283" s="2" t="s">
        <v>4</v>
      </c>
      <c r="E283" s="2" t="s">
        <v>6</v>
      </c>
      <c r="F283" s="1">
        <v>15.428416485900216</v>
      </c>
    </row>
    <row r="284">
      <c r="A284" s="2" t="s">
        <v>21</v>
      </c>
      <c r="B284" s="1" t="s">
        <v>490</v>
      </c>
      <c r="C284" s="2" t="s">
        <v>513</v>
      </c>
      <c r="D284" s="2" t="s">
        <v>4</v>
      </c>
      <c r="E284" s="2" t="s">
        <v>6</v>
      </c>
      <c r="F284" s="1">
        <v>7.164558110007708</v>
      </c>
    </row>
    <row r="285">
      <c r="A285" s="2" t="s">
        <v>22</v>
      </c>
      <c r="B285" s="1" t="s">
        <v>491</v>
      </c>
      <c r="C285" s="2" t="s">
        <v>513</v>
      </c>
      <c r="D285" s="2" t="s">
        <v>4</v>
      </c>
      <c r="E285" s="2" t="s">
        <v>6</v>
      </c>
      <c r="F285" s="1">
        <v>13.595723108120565</v>
      </c>
    </row>
    <row r="286">
      <c r="A286" s="2" t="s">
        <v>23</v>
      </c>
      <c r="B286" s="1" t="s">
        <v>492</v>
      </c>
      <c r="C286" s="2" t="s">
        <v>513</v>
      </c>
      <c r="D286" s="2" t="s">
        <v>4</v>
      </c>
      <c r="E286" s="2" t="s">
        <v>6</v>
      </c>
      <c r="F286" s="1">
        <v>19.700387529643127</v>
      </c>
    </row>
    <row r="287">
      <c r="A287" s="2" t="s">
        <v>24</v>
      </c>
      <c r="B287" s="1" t="s">
        <v>493</v>
      </c>
      <c r="C287" s="2" t="s">
        <v>513</v>
      </c>
      <c r="D287" s="2" t="s">
        <v>4</v>
      </c>
      <c r="E287" s="2" t="s">
        <v>6</v>
      </c>
      <c r="F287" s="1">
        <v>26.425737100307227</v>
      </c>
    </row>
    <row r="288">
      <c r="A288" s="2" t="s">
        <v>25</v>
      </c>
      <c r="B288" s="1" t="s">
        <v>494</v>
      </c>
      <c r="C288" s="2" t="s">
        <v>513</v>
      </c>
      <c r="D288" s="2" t="s">
        <v>4</v>
      </c>
      <c r="E288" s="2" t="s">
        <v>6</v>
      </c>
      <c r="F288" s="1">
        <v>21.308337555593088</v>
      </c>
    </row>
    <row r="289">
      <c r="A289" s="2" t="s">
        <v>26</v>
      </c>
      <c r="B289" s="1" t="s">
        <v>495</v>
      </c>
      <c r="C289" s="2" t="s">
        <v>513</v>
      </c>
      <c r="D289" s="2" t="s">
        <v>4</v>
      </c>
      <c r="E289" s="2" t="s">
        <v>6</v>
      </c>
      <c r="F289" s="1">
        <v>13.776700771854244</v>
      </c>
    </row>
    <row r="290">
      <c r="A290" s="2" t="s">
        <v>27</v>
      </c>
      <c r="B290" s="1" t="s">
        <v>497</v>
      </c>
      <c r="C290" s="2" t="s">
        <v>513</v>
      </c>
      <c r="D290" s="2" t="s">
        <v>4</v>
      </c>
      <c r="E290" s="2" t="s">
        <v>6</v>
      </c>
      <c r="F290" s="1">
        <v>15.818617417931998</v>
      </c>
    </row>
    <row r="291">
      <c r="A291" s="2" t="s">
        <v>28</v>
      </c>
      <c r="B291" s="1" t="s">
        <v>496</v>
      </c>
      <c r="C291" s="2" t="s">
        <v>513</v>
      </c>
      <c r="D291" s="2" t="s">
        <v>4</v>
      </c>
      <c r="E291" s="2" t="s">
        <v>6</v>
      </c>
      <c r="F291" s="1">
        <v>5.04341581249592</v>
      </c>
    </row>
    <row r="292">
      <c r="A292" s="2" t="s">
        <v>29</v>
      </c>
      <c r="B292" s="1" t="s">
        <v>498</v>
      </c>
      <c r="C292" s="2" t="s">
        <v>513</v>
      </c>
      <c r="D292" s="2" t="s">
        <v>4</v>
      </c>
      <c r="E292" s="2" t="s">
        <v>6</v>
      </c>
      <c r="F292" s="1">
        <v>15.444230198754079</v>
      </c>
    </row>
    <row r="293">
      <c r="A293" s="2" t="s">
        <v>30</v>
      </c>
      <c r="B293" s="1" t="s">
        <v>499</v>
      </c>
      <c r="C293" s="2" t="s">
        <v>513</v>
      </c>
      <c r="D293" s="2" t="s">
        <v>4</v>
      </c>
      <c r="E293" s="2" t="s">
        <v>6</v>
      </c>
      <c r="F293" s="1">
        <v>19.4332839923874</v>
      </c>
    </row>
    <row r="294">
      <c r="A294" s="2" t="s">
        <v>31</v>
      </c>
      <c r="B294" s="1" t="s">
        <v>500</v>
      </c>
      <c r="C294" s="2" t="s">
        <v>513</v>
      </c>
      <c r="D294" s="2" t="s">
        <v>4</v>
      </c>
      <c r="E294" s="2" t="s">
        <v>6</v>
      </c>
      <c r="F294" s="1">
        <v>11.347253871552807</v>
      </c>
    </row>
    <row r="295">
      <c r="A295" s="2" t="s">
        <v>32</v>
      </c>
      <c r="B295" s="1" t="s">
        <v>501</v>
      </c>
      <c r="C295" s="2" t="s">
        <v>513</v>
      </c>
      <c r="D295" s="2" t="s">
        <v>4</v>
      </c>
      <c r="E295" s="2" t="s">
        <v>6</v>
      </c>
      <c r="F295" s="1">
        <v>26.303465501092724</v>
      </c>
    </row>
    <row r="296">
      <c r="A296" s="2" t="s">
        <v>33</v>
      </c>
      <c r="B296" s="1" t="s">
        <v>502</v>
      </c>
      <c r="C296" s="2" t="s">
        <v>513</v>
      </c>
      <c r="D296" s="2" t="s">
        <v>4</v>
      </c>
      <c r="E296" s="2" t="s">
        <v>6</v>
      </c>
      <c r="F296" s="1">
        <v>15.345346257862591</v>
      </c>
    </row>
    <row r="297">
      <c r="A297" s="2" t="s">
        <v>34</v>
      </c>
      <c r="B297" s="1" t="s">
        <v>503</v>
      </c>
      <c r="C297" s="2" t="s">
        <v>513</v>
      </c>
      <c r="D297" s="2" t="s">
        <v>4</v>
      </c>
      <c r="E297" s="2" t="s">
        <v>6</v>
      </c>
      <c r="F297" s="1">
        <v>16.26077559124381</v>
      </c>
    </row>
    <row r="298">
      <c r="A298" s="2" t="s">
        <v>35</v>
      </c>
      <c r="B298" s="1" t="s">
        <v>504</v>
      </c>
      <c r="C298" s="2" t="s">
        <v>513</v>
      </c>
      <c r="D298" s="2" t="s">
        <v>4</v>
      </c>
      <c r="E298" s="2" t="s">
        <v>6</v>
      </c>
      <c r="F298" s="1">
        <v>12.355065576886524</v>
      </c>
    </row>
    <row r="299">
      <c r="A299" s="2" t="s">
        <v>3</v>
      </c>
      <c r="B299" s="1" t="s">
        <v>489</v>
      </c>
      <c r="C299" s="2" t="s">
        <v>514</v>
      </c>
      <c r="D299" s="2" t="s">
        <v>4</v>
      </c>
      <c r="E299" s="2" t="s">
        <v>6</v>
      </c>
      <c r="F299" s="1">
        <v>16.786979124275568</v>
      </c>
    </row>
    <row r="300">
      <c r="A300" s="2" t="s">
        <v>4</v>
      </c>
      <c r="B300" s="1" t="s">
        <v>472</v>
      </c>
      <c r="C300" s="2" t="s">
        <v>514</v>
      </c>
      <c r="D300" s="2" t="s">
        <v>4</v>
      </c>
      <c r="E300" s="2" t="s">
        <v>6</v>
      </c>
      <c r="F300" s="1">
        <v>15.936254980079681</v>
      </c>
    </row>
    <row r="301">
      <c r="A301" s="2" t="s">
        <v>5</v>
      </c>
      <c r="B301" s="1" t="s">
        <v>473</v>
      </c>
      <c r="C301" s="2" t="s">
        <v>514</v>
      </c>
      <c r="D301" s="2" t="s">
        <v>4</v>
      </c>
      <c r="E301" s="2" t="s">
        <v>6</v>
      </c>
      <c r="F301" s="1">
        <v>20.33857231877034</v>
      </c>
    </row>
    <row r="302">
      <c r="A302" s="2" t="s">
        <v>6</v>
      </c>
      <c r="B302" s="1" t="s">
        <v>474</v>
      </c>
      <c r="C302" s="2" t="s">
        <v>514</v>
      </c>
      <c r="D302" s="2" t="s">
        <v>4</v>
      </c>
      <c r="E302" s="2" t="s">
        <v>6</v>
      </c>
      <c r="F302" s="1">
        <v>15.291461412151067</v>
      </c>
    </row>
    <row r="303">
      <c r="A303" s="2" t="s">
        <v>7</v>
      </c>
      <c r="B303" s="1" t="s">
        <v>475</v>
      </c>
      <c r="C303" s="2" t="s">
        <v>514</v>
      </c>
      <c r="D303" s="2" t="s">
        <v>4</v>
      </c>
      <c r="E303" s="2" t="s">
        <v>6</v>
      </c>
      <c r="F303" s="1">
        <v>12.86730590782555</v>
      </c>
    </row>
    <row r="304">
      <c r="A304" s="2" t="s">
        <v>8</v>
      </c>
      <c r="B304" s="1" t="s">
        <v>479</v>
      </c>
      <c r="C304" s="2" t="s">
        <v>514</v>
      </c>
      <c r="D304" s="2" t="s">
        <v>4</v>
      </c>
      <c r="E304" s="2" t="s">
        <v>6</v>
      </c>
      <c r="F304" s="1">
        <v>9.434470860962856</v>
      </c>
    </row>
    <row r="305">
      <c r="A305" s="2" t="s">
        <v>9</v>
      </c>
      <c r="B305" s="1" t="s">
        <v>480</v>
      </c>
      <c r="C305" s="2" t="s">
        <v>514</v>
      </c>
      <c r="D305" s="2" t="s">
        <v>4</v>
      </c>
      <c r="E305" s="2" t="s">
        <v>6</v>
      </c>
      <c r="F305" s="1">
        <v>12.954005083217185</v>
      </c>
    </row>
    <row r="306">
      <c r="A306" s="2" t="s">
        <v>10</v>
      </c>
      <c r="B306" s="1" t="s">
        <v>478</v>
      </c>
      <c r="C306" s="2" t="s">
        <v>514</v>
      </c>
      <c r="D306" s="2" t="s">
        <v>4</v>
      </c>
      <c r="E306" s="2" t="s">
        <v>6</v>
      </c>
      <c r="F306" s="1">
        <v>14.096254135848296</v>
      </c>
    </row>
    <row r="307">
      <c r="A307" s="2" t="s">
        <v>11</v>
      </c>
      <c r="B307" s="1" t="s">
        <v>477</v>
      </c>
      <c r="C307" s="2" t="s">
        <v>514</v>
      </c>
      <c r="D307" s="2" t="s">
        <v>4</v>
      </c>
      <c r="E307" s="2" t="s">
        <v>6</v>
      </c>
      <c r="F307" s="1">
        <v>18.42668692589267</v>
      </c>
    </row>
    <row r="308">
      <c r="A308" s="2" t="s">
        <v>12</v>
      </c>
      <c r="B308" s="1" t="s">
        <v>476</v>
      </c>
      <c r="C308" s="2" t="s">
        <v>514</v>
      </c>
      <c r="D308" s="2" t="s">
        <v>4</v>
      </c>
      <c r="E308" s="2" t="s">
        <v>6</v>
      </c>
      <c r="F308" s="1">
        <v>20.642472867493858</v>
      </c>
    </row>
    <row r="309">
      <c r="A309" s="2" t="s">
        <v>13</v>
      </c>
      <c r="B309" s="1" t="s">
        <v>481</v>
      </c>
      <c r="C309" s="2" t="s">
        <v>514</v>
      </c>
      <c r="D309" s="2" t="s">
        <v>4</v>
      </c>
      <c r="E309" s="2" t="s">
        <v>6</v>
      </c>
      <c r="F309" s="1">
        <v>3.765493436535746</v>
      </c>
    </row>
    <row r="310">
      <c r="A310" s="2" t="s">
        <v>14</v>
      </c>
      <c r="B310" s="1" t="s">
        <v>483</v>
      </c>
      <c r="C310" s="2" t="s">
        <v>514</v>
      </c>
      <c r="D310" s="2" t="s">
        <v>4</v>
      </c>
      <c r="E310" s="2" t="s">
        <v>6</v>
      </c>
      <c r="F310" s="1">
        <v>20.43957787828295</v>
      </c>
    </row>
    <row r="311">
      <c r="A311" s="2" t="s">
        <v>15</v>
      </c>
      <c r="B311" s="1" t="s">
        <v>482</v>
      </c>
      <c r="C311" s="2" t="s">
        <v>514</v>
      </c>
      <c r="D311" s="2" t="s">
        <v>4</v>
      </c>
      <c r="E311" s="2" t="s">
        <v>6</v>
      </c>
      <c r="F311" s="1">
        <v>8.826637863953637</v>
      </c>
    </row>
    <row r="312">
      <c r="A312" s="2" t="s">
        <v>16</v>
      </c>
      <c r="B312" s="1" t="s">
        <v>484</v>
      </c>
      <c r="C312" s="2" t="s">
        <v>514</v>
      </c>
      <c r="D312" s="2" t="s">
        <v>4</v>
      </c>
      <c r="E312" s="2" t="s">
        <v>6</v>
      </c>
      <c r="F312" s="1">
        <v>16.042208833909665</v>
      </c>
    </row>
    <row r="313">
      <c r="A313" s="2" t="s">
        <v>17</v>
      </c>
      <c r="B313" s="1" t="s">
        <v>485</v>
      </c>
      <c r="C313" s="2" t="s">
        <v>514</v>
      </c>
      <c r="D313" s="2" t="s">
        <v>4</v>
      </c>
      <c r="E313" s="2" t="s">
        <v>6</v>
      </c>
      <c r="F313" s="1">
        <v>14.673660447513445</v>
      </c>
    </row>
    <row r="314">
      <c r="A314" s="2" t="s">
        <v>18</v>
      </c>
      <c r="B314" s="1" t="s">
        <v>486</v>
      </c>
      <c r="C314" s="2" t="s">
        <v>514</v>
      </c>
      <c r="D314" s="2" t="s">
        <v>4</v>
      </c>
      <c r="E314" s="2" t="s">
        <v>6</v>
      </c>
      <c r="F314" s="1">
        <v>24.430062576272945</v>
      </c>
    </row>
    <row r="315">
      <c r="A315" s="2" t="s">
        <v>19</v>
      </c>
      <c r="B315" s="1" t="s">
        <v>487</v>
      </c>
      <c r="C315" s="2" t="s">
        <v>514</v>
      </c>
      <c r="D315" s="2" t="s">
        <v>4</v>
      </c>
      <c r="E315" s="2" t="s">
        <v>6</v>
      </c>
      <c r="F315" s="1">
        <v>11.387432129422011</v>
      </c>
    </row>
    <row r="316">
      <c r="A316" s="2" t="s">
        <v>20</v>
      </c>
      <c r="B316" s="1" t="s">
        <v>488</v>
      </c>
      <c r="C316" s="2" t="s">
        <v>514</v>
      </c>
      <c r="D316" s="2" t="s">
        <v>4</v>
      </c>
      <c r="E316" s="2" t="s">
        <v>6</v>
      </c>
      <c r="F316" s="1">
        <v>13.162978089298527</v>
      </c>
    </row>
    <row r="317">
      <c r="A317" s="2" t="s">
        <v>21</v>
      </c>
      <c r="B317" s="1" t="s">
        <v>490</v>
      </c>
      <c r="C317" s="2" t="s">
        <v>514</v>
      </c>
      <c r="D317" s="2" t="s">
        <v>4</v>
      </c>
      <c r="E317" s="2" t="s">
        <v>6</v>
      </c>
      <c r="F317" s="1">
        <v>8.822313100215963</v>
      </c>
    </row>
    <row r="318">
      <c r="A318" s="2" t="s">
        <v>22</v>
      </c>
      <c r="B318" s="1" t="s">
        <v>491</v>
      </c>
      <c r="C318" s="2" t="s">
        <v>514</v>
      </c>
      <c r="D318" s="2" t="s">
        <v>4</v>
      </c>
      <c r="E318" s="2" t="s">
        <v>6</v>
      </c>
      <c r="F318" s="1">
        <v>11.691108604245718</v>
      </c>
    </row>
    <row r="319">
      <c r="A319" s="2" t="s">
        <v>23</v>
      </c>
      <c r="B319" s="1" t="s">
        <v>492</v>
      </c>
      <c r="C319" s="2" t="s">
        <v>514</v>
      </c>
      <c r="D319" s="2" t="s">
        <v>4</v>
      </c>
      <c r="E319" s="2" t="s">
        <v>6</v>
      </c>
      <c r="F319" s="1">
        <v>16.61572403649484</v>
      </c>
    </row>
    <row r="320">
      <c r="A320" s="2" t="s">
        <v>24</v>
      </c>
      <c r="B320" s="1" t="s">
        <v>493</v>
      </c>
      <c r="C320" s="2" t="s">
        <v>514</v>
      </c>
      <c r="D320" s="2" t="s">
        <v>4</v>
      </c>
      <c r="E320" s="2" t="s">
        <v>6</v>
      </c>
      <c r="F320" s="1">
        <v>27.17170727611157</v>
      </c>
    </row>
    <row r="321">
      <c r="A321" s="2" t="s">
        <v>25</v>
      </c>
      <c r="B321" s="1" t="s">
        <v>494</v>
      </c>
      <c r="C321" s="2" t="s">
        <v>514</v>
      </c>
      <c r="D321" s="2" t="s">
        <v>4</v>
      </c>
      <c r="E321" s="2" t="s">
        <v>6</v>
      </c>
      <c r="F321" s="1">
        <v>20.62112488928255</v>
      </c>
    </row>
    <row r="322">
      <c r="A322" s="2" t="s">
        <v>26</v>
      </c>
      <c r="B322" s="1" t="s">
        <v>495</v>
      </c>
      <c r="C322" s="2" t="s">
        <v>514</v>
      </c>
      <c r="D322" s="2" t="s">
        <v>4</v>
      </c>
      <c r="E322" s="2" t="s">
        <v>6</v>
      </c>
      <c r="F322" s="1">
        <v>14.39513998943476</v>
      </c>
    </row>
    <row r="323">
      <c r="A323" s="2" t="s">
        <v>27</v>
      </c>
      <c r="B323" s="1" t="s">
        <v>497</v>
      </c>
      <c r="C323" s="2" t="s">
        <v>514</v>
      </c>
      <c r="D323" s="2" t="s">
        <v>4</v>
      </c>
      <c r="E323" s="2" t="s">
        <v>6</v>
      </c>
      <c r="F323" s="1">
        <v>14.518123564649011</v>
      </c>
    </row>
    <row r="324">
      <c r="A324" s="2" t="s">
        <v>28</v>
      </c>
      <c r="B324" s="1" t="s">
        <v>496</v>
      </c>
      <c r="C324" s="2" t="s">
        <v>514</v>
      </c>
      <c r="D324" s="2" t="s">
        <v>4</v>
      </c>
      <c r="E324" s="2" t="s">
        <v>6</v>
      </c>
      <c r="F324" s="1">
        <v>5.35066555057692</v>
      </c>
    </row>
    <row r="325">
      <c r="A325" s="2" t="s">
        <v>29</v>
      </c>
      <c r="B325" s="1" t="s">
        <v>498</v>
      </c>
      <c r="C325" s="2" t="s">
        <v>514</v>
      </c>
      <c r="D325" s="2" t="s">
        <v>4</v>
      </c>
      <c r="E325" s="2" t="s">
        <v>6</v>
      </c>
      <c r="F325" s="1">
        <v>13.756202325409168</v>
      </c>
    </row>
    <row r="326">
      <c r="A326" s="2" t="s">
        <v>30</v>
      </c>
      <c r="B326" s="1" t="s">
        <v>499</v>
      </c>
      <c r="C326" s="2" t="s">
        <v>514</v>
      </c>
      <c r="D326" s="2" t="s">
        <v>4</v>
      </c>
      <c r="E326" s="2" t="s">
        <v>6</v>
      </c>
      <c r="F326" s="1">
        <v>16.314314018927977</v>
      </c>
    </row>
    <row r="327">
      <c r="A327" s="2" t="s">
        <v>31</v>
      </c>
      <c r="B327" s="1" t="s">
        <v>500</v>
      </c>
      <c r="C327" s="2" t="s">
        <v>514</v>
      </c>
      <c r="D327" s="2" t="s">
        <v>4</v>
      </c>
      <c r="E327" s="2" t="s">
        <v>6</v>
      </c>
      <c r="F327" s="1">
        <v>10.846859671654261</v>
      </c>
    </row>
    <row r="328">
      <c r="A328" s="2" t="s">
        <v>32</v>
      </c>
      <c r="B328" s="1" t="s">
        <v>501</v>
      </c>
      <c r="C328" s="2" t="s">
        <v>514</v>
      </c>
      <c r="D328" s="2" t="s">
        <v>4</v>
      </c>
      <c r="E328" s="2" t="s">
        <v>6</v>
      </c>
      <c r="F328" s="1">
        <v>27.277644695154933</v>
      </c>
    </row>
    <row r="329">
      <c r="A329" s="2" t="s">
        <v>33</v>
      </c>
      <c r="B329" s="1" t="s">
        <v>502</v>
      </c>
      <c r="C329" s="2" t="s">
        <v>514</v>
      </c>
      <c r="D329" s="2" t="s">
        <v>4</v>
      </c>
      <c r="E329" s="2" t="s">
        <v>6</v>
      </c>
      <c r="F329" s="1">
        <v>15.440351936513414</v>
      </c>
    </row>
    <row r="330">
      <c r="A330" s="2" t="s">
        <v>34</v>
      </c>
      <c r="B330" s="1" t="s">
        <v>503</v>
      </c>
      <c r="C330" s="2" t="s">
        <v>514</v>
      </c>
      <c r="D330" s="2" t="s">
        <v>4</v>
      </c>
      <c r="E330" s="2" t="s">
        <v>6</v>
      </c>
      <c r="F330" s="1">
        <v>14.789016757520695</v>
      </c>
    </row>
    <row r="331">
      <c r="A331" s="2" t="s">
        <v>35</v>
      </c>
      <c r="B331" s="1" t="s">
        <v>504</v>
      </c>
      <c r="C331" s="2" t="s">
        <v>514</v>
      </c>
      <c r="D331" s="2" t="s">
        <v>4</v>
      </c>
      <c r="E331" s="2" t="s">
        <v>6</v>
      </c>
      <c r="F331" s="1">
        <v>13.000934528063327</v>
      </c>
    </row>
    <row r="332">
      <c r="A332" s="2" t="s">
        <v>3</v>
      </c>
      <c r="B332" s="1" t="s">
        <v>489</v>
      </c>
      <c r="C332" s="2" t="s">
        <v>515</v>
      </c>
      <c r="D332" s="2" t="s">
        <v>4</v>
      </c>
      <c r="E332" s="2" t="s">
        <v>6</v>
      </c>
      <c r="F332" s="1">
        <v>16.140949322325444</v>
      </c>
    </row>
    <row r="333">
      <c r="A333" s="2" t="s">
        <v>4</v>
      </c>
      <c r="B333" s="1" t="s">
        <v>472</v>
      </c>
      <c r="C333" s="2" t="s">
        <v>515</v>
      </c>
      <c r="D333" s="2" t="s">
        <v>4</v>
      </c>
      <c r="E333" s="2" t="s">
        <v>6</v>
      </c>
      <c r="F333" s="1">
        <v>14.882898127139176</v>
      </c>
    </row>
    <row r="334">
      <c r="A334" s="2" t="s">
        <v>5</v>
      </c>
      <c r="B334" s="1" t="s">
        <v>473</v>
      </c>
      <c r="C334" s="2" t="s">
        <v>515</v>
      </c>
      <c r="D334" s="2" t="s">
        <v>4</v>
      </c>
      <c r="E334" s="2" t="s">
        <v>6</v>
      </c>
      <c r="F334" s="1">
        <v>19.092835947435354</v>
      </c>
    </row>
    <row r="335">
      <c r="A335" s="2" t="s">
        <v>6</v>
      </c>
      <c r="B335" s="1" t="s">
        <v>474</v>
      </c>
      <c r="C335" s="2" t="s">
        <v>515</v>
      </c>
      <c r="D335" s="2" t="s">
        <v>4</v>
      </c>
      <c r="E335" s="2" t="s">
        <v>6</v>
      </c>
      <c r="F335" s="1">
        <v>15.601560156015601</v>
      </c>
    </row>
    <row r="336">
      <c r="A336" s="2" t="s">
        <v>7</v>
      </c>
      <c r="B336" s="1" t="s">
        <v>475</v>
      </c>
      <c r="C336" s="2" t="s">
        <v>515</v>
      </c>
      <c r="D336" s="2" t="s">
        <v>4</v>
      </c>
      <c r="E336" s="2" t="s">
        <v>6</v>
      </c>
      <c r="F336" s="1">
        <v>11.46717907394781</v>
      </c>
    </row>
    <row r="337">
      <c r="A337" s="2" t="s">
        <v>8</v>
      </c>
      <c r="B337" s="1" t="s">
        <v>479</v>
      </c>
      <c r="C337" s="2" t="s">
        <v>515</v>
      </c>
      <c r="D337" s="2" t="s">
        <v>4</v>
      </c>
      <c r="E337" s="2" t="s">
        <v>6</v>
      </c>
      <c r="F337" s="1">
        <v>9.725574327344239</v>
      </c>
    </row>
    <row r="338">
      <c r="A338" s="2" t="s">
        <v>9</v>
      </c>
      <c r="B338" s="1" t="s">
        <v>480</v>
      </c>
      <c r="C338" s="2" t="s">
        <v>515</v>
      </c>
      <c r="D338" s="2" t="s">
        <v>4</v>
      </c>
      <c r="E338" s="2" t="s">
        <v>6</v>
      </c>
      <c r="F338" s="1">
        <v>13.697499793712353</v>
      </c>
    </row>
    <row r="339">
      <c r="A339" s="2" t="s">
        <v>10</v>
      </c>
      <c r="B339" s="1" t="s">
        <v>478</v>
      </c>
      <c r="C339" s="2" t="s">
        <v>515</v>
      </c>
      <c r="D339" s="2" t="s">
        <v>4</v>
      </c>
      <c r="E339" s="2" t="s">
        <v>6</v>
      </c>
      <c r="F339" s="1">
        <v>14.61241832399043</v>
      </c>
    </row>
    <row r="340">
      <c r="A340" s="2" t="s">
        <v>11</v>
      </c>
      <c r="B340" s="1" t="s">
        <v>477</v>
      </c>
      <c r="C340" s="2" t="s">
        <v>515</v>
      </c>
      <c r="D340" s="2" t="s">
        <v>4</v>
      </c>
      <c r="E340" s="2" t="s">
        <v>6</v>
      </c>
      <c r="F340" s="1">
        <v>16.7523293846027</v>
      </c>
    </row>
    <row r="341">
      <c r="A341" s="2" t="s">
        <v>12</v>
      </c>
      <c r="B341" s="1" t="s">
        <v>476</v>
      </c>
      <c r="C341" s="2" t="s">
        <v>515</v>
      </c>
      <c r="D341" s="2" t="s">
        <v>4</v>
      </c>
      <c r="E341" s="2" t="s">
        <v>6</v>
      </c>
      <c r="F341" s="1">
        <v>19.5621623309703</v>
      </c>
    </row>
    <row r="342">
      <c r="A342" s="2" t="s">
        <v>13</v>
      </c>
      <c r="B342" s="1" t="s">
        <v>481</v>
      </c>
      <c r="C342" s="2" t="s">
        <v>515</v>
      </c>
      <c r="D342" s="2" t="s">
        <v>4</v>
      </c>
      <c r="E342" s="2" t="s">
        <v>6</v>
      </c>
      <c r="F342" s="1">
        <v>3.7277918781725887</v>
      </c>
    </row>
    <row r="343">
      <c r="A343" s="2" t="s">
        <v>14</v>
      </c>
      <c r="B343" s="1" t="s">
        <v>483</v>
      </c>
      <c r="C343" s="2" t="s">
        <v>515</v>
      </c>
      <c r="D343" s="2" t="s">
        <v>4</v>
      </c>
      <c r="E343" s="2" t="s">
        <v>6</v>
      </c>
      <c r="F343" s="1">
        <v>19.481338927974257</v>
      </c>
    </row>
    <row r="344">
      <c r="A344" s="2" t="s">
        <v>15</v>
      </c>
      <c r="B344" s="1" t="s">
        <v>482</v>
      </c>
      <c r="C344" s="2" t="s">
        <v>515</v>
      </c>
      <c r="D344" s="2" t="s">
        <v>4</v>
      </c>
      <c r="E344" s="2" t="s">
        <v>6</v>
      </c>
      <c r="F344" s="1">
        <v>7.720499534702037</v>
      </c>
    </row>
    <row r="345">
      <c r="A345" s="2" t="s">
        <v>16</v>
      </c>
      <c r="B345" s="1" t="s">
        <v>484</v>
      </c>
      <c r="C345" s="2" t="s">
        <v>515</v>
      </c>
      <c r="D345" s="2" t="s">
        <v>4</v>
      </c>
      <c r="E345" s="2" t="s">
        <v>6</v>
      </c>
      <c r="F345" s="1">
        <v>14.269324537501793</v>
      </c>
    </row>
    <row r="346">
      <c r="A346" s="2" t="s">
        <v>17</v>
      </c>
      <c r="B346" s="1" t="s">
        <v>485</v>
      </c>
      <c r="C346" s="2" t="s">
        <v>515</v>
      </c>
      <c r="D346" s="2" t="s">
        <v>4</v>
      </c>
      <c r="E346" s="2" t="s">
        <v>6</v>
      </c>
      <c r="F346" s="1">
        <v>14.131252578695726</v>
      </c>
    </row>
    <row r="347">
      <c r="A347" s="2" t="s">
        <v>18</v>
      </c>
      <c r="B347" s="1" t="s">
        <v>486</v>
      </c>
      <c r="C347" s="2" t="s">
        <v>515</v>
      </c>
      <c r="D347" s="2" t="s">
        <v>4</v>
      </c>
      <c r="E347" s="2" t="s">
        <v>6</v>
      </c>
      <c r="F347" s="1">
        <v>23.159282986050275</v>
      </c>
    </row>
    <row r="348">
      <c r="A348" s="2" t="s">
        <v>19</v>
      </c>
      <c r="B348" s="1" t="s">
        <v>487</v>
      </c>
      <c r="C348" s="2" t="s">
        <v>515</v>
      </c>
      <c r="D348" s="2" t="s">
        <v>4</v>
      </c>
      <c r="E348" s="2" t="s">
        <v>6</v>
      </c>
      <c r="F348" s="1">
        <v>11.056118032293274</v>
      </c>
    </row>
    <row r="349">
      <c r="A349" s="2" t="s">
        <v>20</v>
      </c>
      <c r="B349" s="1" t="s">
        <v>488</v>
      </c>
      <c r="C349" s="2" t="s">
        <v>515</v>
      </c>
      <c r="D349" s="2" t="s">
        <v>4</v>
      </c>
      <c r="E349" s="2" t="s">
        <v>6</v>
      </c>
      <c r="F349" s="1">
        <v>13.24112338702876</v>
      </c>
    </row>
    <row r="350">
      <c r="A350" s="2" t="s">
        <v>21</v>
      </c>
      <c r="B350" s="1" t="s">
        <v>490</v>
      </c>
      <c r="C350" s="2" t="s">
        <v>515</v>
      </c>
      <c r="D350" s="2" t="s">
        <v>4</v>
      </c>
      <c r="E350" s="2" t="s">
        <v>6</v>
      </c>
      <c r="F350" s="1">
        <v>7.87037037037037</v>
      </c>
    </row>
    <row r="351">
      <c r="A351" s="2" t="s">
        <v>22</v>
      </c>
      <c r="B351" s="1" t="s">
        <v>491</v>
      </c>
      <c r="C351" s="2" t="s">
        <v>515</v>
      </c>
      <c r="D351" s="2" t="s">
        <v>4</v>
      </c>
      <c r="E351" s="2" t="s">
        <v>6</v>
      </c>
      <c r="F351" s="1">
        <v>12.09432219995045</v>
      </c>
    </row>
    <row r="352">
      <c r="A352" s="2" t="s">
        <v>23</v>
      </c>
      <c r="B352" s="1" t="s">
        <v>492</v>
      </c>
      <c r="C352" s="2" t="s">
        <v>515</v>
      </c>
      <c r="D352" s="2" t="s">
        <v>4</v>
      </c>
      <c r="E352" s="2" t="s">
        <v>6</v>
      </c>
      <c r="F352" s="1">
        <v>15.938379163263454</v>
      </c>
    </row>
    <row r="353">
      <c r="A353" s="2" t="s">
        <v>24</v>
      </c>
      <c r="B353" s="1" t="s">
        <v>493</v>
      </c>
      <c r="C353" s="2" t="s">
        <v>515</v>
      </c>
      <c r="D353" s="2" t="s">
        <v>4</v>
      </c>
      <c r="E353" s="2" t="s">
        <v>6</v>
      </c>
      <c r="F353" s="1">
        <v>26.00076780790842</v>
      </c>
    </row>
    <row r="354">
      <c r="A354" s="2" t="s">
        <v>25</v>
      </c>
      <c r="B354" s="1" t="s">
        <v>494</v>
      </c>
      <c r="C354" s="2" t="s">
        <v>515</v>
      </c>
      <c r="D354" s="2" t="s">
        <v>4</v>
      </c>
      <c r="E354" s="2" t="s">
        <v>6</v>
      </c>
      <c r="F354" s="1">
        <v>18.581629341123012</v>
      </c>
    </row>
    <row r="355">
      <c r="A355" s="2" t="s">
        <v>26</v>
      </c>
      <c r="B355" s="1" t="s">
        <v>495</v>
      </c>
      <c r="C355" s="2" t="s">
        <v>515</v>
      </c>
      <c r="D355" s="2" t="s">
        <v>4</v>
      </c>
      <c r="E355" s="2" t="s">
        <v>6</v>
      </c>
      <c r="F355" s="1">
        <v>14.531499288517097</v>
      </c>
    </row>
    <row r="356">
      <c r="A356" s="2" t="s">
        <v>27</v>
      </c>
      <c r="B356" s="1" t="s">
        <v>497</v>
      </c>
      <c r="C356" s="2" t="s">
        <v>515</v>
      </c>
      <c r="D356" s="2" t="s">
        <v>4</v>
      </c>
      <c r="E356" s="2" t="s">
        <v>6</v>
      </c>
      <c r="F356" s="1">
        <v>14.10164870829547</v>
      </c>
    </row>
    <row r="357">
      <c r="A357" s="2" t="s">
        <v>28</v>
      </c>
      <c r="B357" s="1" t="s">
        <v>496</v>
      </c>
      <c r="C357" s="2" t="s">
        <v>515</v>
      </c>
      <c r="D357" s="2" t="s">
        <v>4</v>
      </c>
      <c r="E357" s="2" t="s">
        <v>6</v>
      </c>
      <c r="F357" s="1">
        <v>4.802138684445032</v>
      </c>
    </row>
    <row r="358">
      <c r="A358" s="2" t="s">
        <v>29</v>
      </c>
      <c r="B358" s="1" t="s">
        <v>498</v>
      </c>
      <c r="C358" s="2" t="s">
        <v>515</v>
      </c>
      <c r="D358" s="2" t="s">
        <v>4</v>
      </c>
      <c r="E358" s="2" t="s">
        <v>6</v>
      </c>
      <c r="F358" s="1">
        <v>16.05385810460901</v>
      </c>
    </row>
    <row r="359">
      <c r="A359" s="2" t="s">
        <v>30</v>
      </c>
      <c r="B359" s="1" t="s">
        <v>499</v>
      </c>
      <c r="C359" s="2" t="s">
        <v>515</v>
      </c>
      <c r="D359" s="2" t="s">
        <v>4</v>
      </c>
      <c r="E359" s="2" t="s">
        <v>6</v>
      </c>
      <c r="F359" s="1">
        <v>16.952695499487866</v>
      </c>
    </row>
    <row r="360">
      <c r="A360" s="2" t="s">
        <v>31</v>
      </c>
      <c r="B360" s="1" t="s">
        <v>500</v>
      </c>
      <c r="C360" s="2" t="s">
        <v>515</v>
      </c>
      <c r="D360" s="2" t="s">
        <v>4</v>
      </c>
      <c r="E360" s="2" t="s">
        <v>6</v>
      </c>
      <c r="F360" s="1">
        <v>11.288979365226242</v>
      </c>
    </row>
    <row r="361">
      <c r="A361" s="2" t="s">
        <v>32</v>
      </c>
      <c r="B361" s="1" t="s">
        <v>501</v>
      </c>
      <c r="C361" s="2" t="s">
        <v>515</v>
      </c>
      <c r="D361" s="2" t="s">
        <v>4</v>
      </c>
      <c r="E361" s="2" t="s">
        <v>6</v>
      </c>
      <c r="F361" s="1">
        <v>22.524242192868595</v>
      </c>
    </row>
    <row r="362">
      <c r="A362" s="2" t="s">
        <v>33</v>
      </c>
      <c r="B362" s="1" t="s">
        <v>502</v>
      </c>
      <c r="C362" s="2" t="s">
        <v>515</v>
      </c>
      <c r="D362" s="2" t="s">
        <v>4</v>
      </c>
      <c r="E362" s="2" t="s">
        <v>6</v>
      </c>
      <c r="F362" s="1">
        <v>14.567106051527862</v>
      </c>
    </row>
    <row r="363">
      <c r="A363" s="2" t="s">
        <v>34</v>
      </c>
      <c r="B363" s="1" t="s">
        <v>503</v>
      </c>
      <c r="C363" s="2" t="s">
        <v>515</v>
      </c>
      <c r="D363" s="2" t="s">
        <v>4</v>
      </c>
      <c r="E363" s="2" t="s">
        <v>6</v>
      </c>
      <c r="F363" s="1">
        <v>14.039614479775366</v>
      </c>
    </row>
    <row r="364">
      <c r="A364" s="2" t="s">
        <v>35</v>
      </c>
      <c r="B364" s="1" t="s">
        <v>504</v>
      </c>
      <c r="C364" s="2" t="s">
        <v>515</v>
      </c>
      <c r="D364" s="2" t="s">
        <v>4</v>
      </c>
      <c r="E364" s="2" t="s">
        <v>6</v>
      </c>
      <c r="F364" s="1">
        <v>12.829393998171188</v>
      </c>
    </row>
    <row r="365">
      <c r="A365" s="2" t="s">
        <v>3</v>
      </c>
      <c r="B365" s="1" t="s">
        <v>489</v>
      </c>
      <c r="C365" s="2" t="s">
        <v>516</v>
      </c>
      <c r="D365" s="2" t="s">
        <v>4</v>
      </c>
      <c r="E365" s="2" t="s">
        <v>6</v>
      </c>
      <c r="F365" s="1">
        <v>14.906748999268219</v>
      </c>
    </row>
    <row r="366">
      <c r="A366" s="2" t="s">
        <v>4</v>
      </c>
      <c r="B366" s="1" t="s">
        <v>472</v>
      </c>
      <c r="C366" s="2" t="s">
        <v>516</v>
      </c>
      <c r="D366" s="2" t="s">
        <v>4</v>
      </c>
      <c r="E366" s="2" t="s">
        <v>6</v>
      </c>
      <c r="F366" s="1">
        <v>13.056539824372207</v>
      </c>
    </row>
    <row r="367">
      <c r="A367" s="2" t="s">
        <v>5</v>
      </c>
      <c r="B367" s="1" t="s">
        <v>473</v>
      </c>
      <c r="C367" s="2" t="s">
        <v>516</v>
      </c>
      <c r="D367" s="2" t="s">
        <v>4</v>
      </c>
      <c r="E367" s="2" t="s">
        <v>6</v>
      </c>
      <c r="F367" s="1">
        <v>17.42101631011092</v>
      </c>
    </row>
    <row r="368">
      <c r="A368" s="2" t="s">
        <v>6</v>
      </c>
      <c r="B368" s="1" t="s">
        <v>474</v>
      </c>
      <c r="C368" s="2" t="s">
        <v>516</v>
      </c>
      <c r="D368" s="2" t="s">
        <v>4</v>
      </c>
      <c r="E368" s="2" t="s">
        <v>6</v>
      </c>
      <c r="F368" s="1">
        <v>16.731517509727627</v>
      </c>
    </row>
    <row r="369">
      <c r="A369" s="2" t="s">
        <v>7</v>
      </c>
      <c r="B369" s="1" t="s">
        <v>475</v>
      </c>
      <c r="C369" s="2" t="s">
        <v>516</v>
      </c>
      <c r="D369" s="2" t="s">
        <v>4</v>
      </c>
      <c r="E369" s="2" t="s">
        <v>6</v>
      </c>
      <c r="F369" s="1">
        <v>10.71937542598674</v>
      </c>
    </row>
    <row r="370">
      <c r="A370" s="2" t="s">
        <v>8</v>
      </c>
      <c r="B370" s="1" t="s">
        <v>479</v>
      </c>
      <c r="C370" s="2" t="s">
        <v>516</v>
      </c>
      <c r="D370" s="2" t="s">
        <v>4</v>
      </c>
      <c r="E370" s="2" t="s">
        <v>6</v>
      </c>
      <c r="F370" s="1">
        <v>10.457516339869281</v>
      </c>
    </row>
    <row r="371">
      <c r="A371" s="2" t="s">
        <v>9</v>
      </c>
      <c r="B371" s="1" t="s">
        <v>480</v>
      </c>
      <c r="C371" s="2" t="s">
        <v>516</v>
      </c>
      <c r="D371" s="2" t="s">
        <v>4</v>
      </c>
      <c r="E371" s="2" t="s">
        <v>6</v>
      </c>
      <c r="F371" s="1">
        <v>13.06751549673312</v>
      </c>
    </row>
    <row r="372">
      <c r="A372" s="2" t="s">
        <v>10</v>
      </c>
      <c r="B372" s="1" t="s">
        <v>478</v>
      </c>
      <c r="C372" s="2" t="s">
        <v>516</v>
      </c>
      <c r="D372" s="2" t="s">
        <v>4</v>
      </c>
      <c r="E372" s="2" t="s">
        <v>6</v>
      </c>
      <c r="F372" s="1">
        <v>13.959424140975324</v>
      </c>
    </row>
    <row r="373">
      <c r="A373" s="2" t="s">
        <v>11</v>
      </c>
      <c r="B373" s="1" t="s">
        <v>477</v>
      </c>
      <c r="C373" s="2" t="s">
        <v>516</v>
      </c>
      <c r="D373" s="2" t="s">
        <v>4</v>
      </c>
      <c r="E373" s="2" t="s">
        <v>6</v>
      </c>
      <c r="F373" s="1">
        <v>16.956654034466542</v>
      </c>
    </row>
    <row r="374">
      <c r="A374" s="2" t="s">
        <v>12</v>
      </c>
      <c r="B374" s="1" t="s">
        <v>476</v>
      </c>
      <c r="C374" s="2" t="s">
        <v>516</v>
      </c>
      <c r="D374" s="2" t="s">
        <v>4</v>
      </c>
      <c r="E374" s="2" t="s">
        <v>6</v>
      </c>
      <c r="F374" s="1">
        <v>18.332014559265705</v>
      </c>
    </row>
    <row r="375">
      <c r="A375" s="2" t="s">
        <v>13</v>
      </c>
      <c r="B375" s="1" t="s">
        <v>481</v>
      </c>
      <c r="C375" s="2" t="s">
        <v>516</v>
      </c>
      <c r="D375" s="2" t="s">
        <v>4</v>
      </c>
      <c r="E375" s="2" t="s">
        <v>6</v>
      </c>
      <c r="F375" s="1">
        <v>3.32676851013999</v>
      </c>
    </row>
    <row r="376">
      <c r="A376" s="2" t="s">
        <v>14</v>
      </c>
      <c r="B376" s="1" t="s">
        <v>483</v>
      </c>
      <c r="C376" s="2" t="s">
        <v>516</v>
      </c>
      <c r="D376" s="2" t="s">
        <v>4</v>
      </c>
      <c r="E376" s="2" t="s">
        <v>6</v>
      </c>
      <c r="F376" s="1">
        <v>16.32931039944249</v>
      </c>
    </row>
    <row r="377">
      <c r="A377" s="2" t="s">
        <v>15</v>
      </c>
      <c r="B377" s="1" t="s">
        <v>482</v>
      </c>
      <c r="C377" s="2" t="s">
        <v>516</v>
      </c>
      <c r="D377" s="2" t="s">
        <v>4</v>
      </c>
      <c r="E377" s="2" t="s">
        <v>6</v>
      </c>
      <c r="F377" s="1">
        <v>5.146091829149751</v>
      </c>
    </row>
    <row r="378">
      <c r="A378" s="2" t="s">
        <v>16</v>
      </c>
      <c r="B378" s="1" t="s">
        <v>484</v>
      </c>
      <c r="C378" s="2" t="s">
        <v>516</v>
      </c>
      <c r="D378" s="2" t="s">
        <v>4</v>
      </c>
      <c r="E378" s="2" t="s">
        <v>6</v>
      </c>
      <c r="F378" s="1">
        <v>13.483227299016773</v>
      </c>
    </row>
    <row r="379">
      <c r="A379" s="2" t="s">
        <v>17</v>
      </c>
      <c r="B379" s="1" t="s">
        <v>485</v>
      </c>
      <c r="C379" s="2" t="s">
        <v>516</v>
      </c>
      <c r="D379" s="2" t="s">
        <v>4</v>
      </c>
      <c r="E379" s="2" t="s">
        <v>6</v>
      </c>
      <c r="F379" s="1">
        <v>13.63133003358887</v>
      </c>
    </row>
    <row r="380">
      <c r="A380" s="2" t="s">
        <v>18</v>
      </c>
      <c r="B380" s="1" t="s">
        <v>486</v>
      </c>
      <c r="C380" s="2" t="s">
        <v>516</v>
      </c>
      <c r="D380" s="2" t="s">
        <v>4</v>
      </c>
      <c r="E380" s="2" t="s">
        <v>6</v>
      </c>
      <c r="F380" s="1">
        <v>21.356205207592343</v>
      </c>
    </row>
    <row r="381">
      <c r="A381" s="2" t="s">
        <v>19</v>
      </c>
      <c r="B381" s="1" t="s">
        <v>487</v>
      </c>
      <c r="C381" s="2" t="s">
        <v>516</v>
      </c>
      <c r="D381" s="2" t="s">
        <v>4</v>
      </c>
      <c r="E381" s="2" t="s">
        <v>6</v>
      </c>
      <c r="F381" s="1">
        <v>10.808993082244427</v>
      </c>
    </row>
    <row r="382">
      <c r="A382" s="2" t="s">
        <v>20</v>
      </c>
      <c r="B382" s="1" t="s">
        <v>488</v>
      </c>
      <c r="C382" s="2" t="s">
        <v>516</v>
      </c>
      <c r="D382" s="2" t="s">
        <v>4</v>
      </c>
      <c r="E382" s="2" t="s">
        <v>6</v>
      </c>
      <c r="F382" s="1">
        <v>11.82053494391717</v>
      </c>
    </row>
    <row r="383">
      <c r="A383" s="2" t="s">
        <v>21</v>
      </c>
      <c r="B383" s="1" t="s">
        <v>490</v>
      </c>
      <c r="C383" s="2" t="s">
        <v>516</v>
      </c>
      <c r="D383" s="2" t="s">
        <v>4</v>
      </c>
      <c r="E383" s="2" t="s">
        <v>6</v>
      </c>
      <c r="F383" s="1">
        <v>8.727542825309873</v>
      </c>
    </row>
    <row r="384">
      <c r="A384" s="2" t="s">
        <v>22</v>
      </c>
      <c r="B384" s="1" t="s">
        <v>491</v>
      </c>
      <c r="C384" s="2" t="s">
        <v>516</v>
      </c>
      <c r="D384" s="2" t="s">
        <v>4</v>
      </c>
      <c r="E384" s="2" t="s">
        <v>6</v>
      </c>
      <c r="F384" s="1">
        <v>11.690788735554808</v>
      </c>
    </row>
    <row r="385">
      <c r="A385" s="2" t="s">
        <v>23</v>
      </c>
      <c r="B385" s="1" t="s">
        <v>492</v>
      </c>
      <c r="C385" s="2" t="s">
        <v>516</v>
      </c>
      <c r="D385" s="2" t="s">
        <v>4</v>
      </c>
      <c r="E385" s="2" t="s">
        <v>6</v>
      </c>
      <c r="F385" s="1">
        <v>13.625819238305443</v>
      </c>
    </row>
    <row r="386">
      <c r="A386" s="2" t="s">
        <v>24</v>
      </c>
      <c r="B386" s="1" t="s">
        <v>493</v>
      </c>
      <c r="C386" s="2" t="s">
        <v>516</v>
      </c>
      <c r="D386" s="2" t="s">
        <v>4</v>
      </c>
      <c r="E386" s="2" t="s">
        <v>6</v>
      </c>
      <c r="F386" s="1">
        <v>23.624860752044054</v>
      </c>
    </row>
    <row r="387">
      <c r="A387" s="2" t="s">
        <v>25</v>
      </c>
      <c r="B387" s="1" t="s">
        <v>494</v>
      </c>
      <c r="C387" s="2" t="s">
        <v>516</v>
      </c>
      <c r="D387" s="2" t="s">
        <v>4</v>
      </c>
      <c r="E387" s="2" t="s">
        <v>6</v>
      </c>
      <c r="F387" s="1">
        <v>17.160520144958433</v>
      </c>
    </row>
    <row r="388">
      <c r="A388" s="2" t="s">
        <v>26</v>
      </c>
      <c r="B388" s="1" t="s">
        <v>495</v>
      </c>
      <c r="C388" s="2" t="s">
        <v>516</v>
      </c>
      <c r="D388" s="2" t="s">
        <v>4</v>
      </c>
      <c r="E388" s="2" t="s">
        <v>6</v>
      </c>
      <c r="F388" s="1">
        <v>14.2990892841944</v>
      </c>
    </row>
    <row r="389">
      <c r="A389" s="2" t="s">
        <v>27</v>
      </c>
      <c r="B389" s="1" t="s">
        <v>497</v>
      </c>
      <c r="C389" s="2" t="s">
        <v>516</v>
      </c>
      <c r="D389" s="2" t="s">
        <v>4</v>
      </c>
      <c r="E389" s="2" t="s">
        <v>6</v>
      </c>
      <c r="F389" s="1">
        <v>12.916372241302811</v>
      </c>
    </row>
    <row r="390">
      <c r="A390" s="2" t="s">
        <v>28</v>
      </c>
      <c r="B390" s="1" t="s">
        <v>496</v>
      </c>
      <c r="C390" s="2" t="s">
        <v>516</v>
      </c>
      <c r="D390" s="2" t="s">
        <v>4</v>
      </c>
      <c r="E390" s="2" t="s">
        <v>6</v>
      </c>
      <c r="F390" s="1">
        <v>4.244183120564997</v>
      </c>
    </row>
    <row r="391">
      <c r="A391" s="2" t="s">
        <v>29</v>
      </c>
      <c r="B391" s="1" t="s">
        <v>498</v>
      </c>
      <c r="C391" s="2" t="s">
        <v>516</v>
      </c>
      <c r="D391" s="2" t="s">
        <v>4</v>
      </c>
      <c r="E391" s="2" t="s">
        <v>6</v>
      </c>
      <c r="F391" s="1">
        <v>13.854444423725969</v>
      </c>
    </row>
    <row r="392">
      <c r="A392" s="2" t="s">
        <v>30</v>
      </c>
      <c r="B392" s="1" t="s">
        <v>499</v>
      </c>
      <c r="C392" s="2" t="s">
        <v>516</v>
      </c>
      <c r="D392" s="2" t="s">
        <v>4</v>
      </c>
      <c r="E392" s="2" t="s">
        <v>6</v>
      </c>
      <c r="F392" s="1">
        <v>16.26101114682921</v>
      </c>
    </row>
    <row r="393">
      <c r="A393" s="2" t="s">
        <v>31</v>
      </c>
      <c r="B393" s="1" t="s">
        <v>500</v>
      </c>
      <c r="C393" s="2" t="s">
        <v>516</v>
      </c>
      <c r="D393" s="2" t="s">
        <v>4</v>
      </c>
      <c r="E393" s="2" t="s">
        <v>6</v>
      </c>
      <c r="F393" s="1">
        <v>9.187553348335532</v>
      </c>
    </row>
    <row r="394">
      <c r="A394" s="2" t="s">
        <v>32</v>
      </c>
      <c r="B394" s="1" t="s">
        <v>501</v>
      </c>
      <c r="C394" s="2" t="s">
        <v>516</v>
      </c>
      <c r="D394" s="2" t="s">
        <v>4</v>
      </c>
      <c r="E394" s="2" t="s">
        <v>6</v>
      </c>
      <c r="F394" s="1">
        <v>21.734191594093147</v>
      </c>
    </row>
    <row r="395">
      <c r="A395" s="2" t="s">
        <v>33</v>
      </c>
      <c r="B395" s="1" t="s">
        <v>502</v>
      </c>
      <c r="C395" s="2" t="s">
        <v>516</v>
      </c>
      <c r="D395" s="2" t="s">
        <v>4</v>
      </c>
      <c r="E395" s="2" t="s">
        <v>6</v>
      </c>
      <c r="F395" s="1">
        <v>13.377778059430035</v>
      </c>
    </row>
    <row r="396">
      <c r="A396" s="2" t="s">
        <v>34</v>
      </c>
      <c r="B396" s="1" t="s">
        <v>503</v>
      </c>
      <c r="C396" s="2" t="s">
        <v>516</v>
      </c>
      <c r="D396" s="2" t="s">
        <v>4</v>
      </c>
      <c r="E396" s="2" t="s">
        <v>6</v>
      </c>
      <c r="F396" s="1">
        <v>14.36348301684259</v>
      </c>
    </row>
    <row r="397">
      <c r="A397" s="2" t="s">
        <v>35</v>
      </c>
      <c r="B397" s="1" t="s">
        <v>504</v>
      </c>
      <c r="C397" s="2" t="s">
        <v>516</v>
      </c>
      <c r="D397" s="2" t="s">
        <v>4</v>
      </c>
      <c r="E397" s="2" t="s">
        <v>6</v>
      </c>
      <c r="F397" s="1">
        <v>12.239182187368716</v>
      </c>
    </row>
    <row r="398">
      <c r="A398" s="2" t="s">
        <v>3</v>
      </c>
      <c r="B398" s="1" t="s">
        <v>489</v>
      </c>
      <c r="C398" s="2" t="s">
        <v>517</v>
      </c>
      <c r="D398" s="2" t="s">
        <v>4</v>
      </c>
      <c r="E398" s="2" t="s">
        <v>6</v>
      </c>
      <c r="F398" s="1">
        <v>15.295087075907613</v>
      </c>
    </row>
    <row r="399">
      <c r="A399" s="2" t="s">
        <v>4</v>
      </c>
      <c r="B399" s="1" t="s">
        <v>472</v>
      </c>
      <c r="C399" s="2" t="s">
        <v>517</v>
      </c>
      <c r="D399" s="2" t="s">
        <v>4</v>
      </c>
      <c r="E399" s="2" t="s">
        <v>6</v>
      </c>
      <c r="F399" s="1">
        <v>14.98838109992254</v>
      </c>
    </row>
    <row r="400">
      <c r="A400" s="2" t="s">
        <v>5</v>
      </c>
      <c r="B400" s="1" t="s">
        <v>473</v>
      </c>
      <c r="C400" s="2" t="s">
        <v>517</v>
      </c>
      <c r="D400" s="2" t="s">
        <v>4</v>
      </c>
      <c r="E400" s="2" t="s">
        <v>6</v>
      </c>
      <c r="F400" s="1">
        <v>16.24290215504895</v>
      </c>
    </row>
    <row r="401">
      <c r="A401" s="2" t="s">
        <v>6</v>
      </c>
      <c r="B401" s="1" t="s">
        <v>474</v>
      </c>
      <c r="C401" s="2" t="s">
        <v>517</v>
      </c>
      <c r="D401" s="2" t="s">
        <v>4</v>
      </c>
      <c r="E401" s="2" t="s">
        <v>6</v>
      </c>
      <c r="F401" s="1">
        <v>13.842798900161183</v>
      </c>
    </row>
    <row r="402">
      <c r="A402" s="2" t="s">
        <v>7</v>
      </c>
      <c r="B402" s="1" t="s">
        <v>475</v>
      </c>
      <c r="C402" s="2" t="s">
        <v>517</v>
      </c>
      <c r="D402" s="2" t="s">
        <v>4</v>
      </c>
      <c r="E402" s="2" t="s">
        <v>6</v>
      </c>
      <c r="F402" s="1">
        <v>11.687588893698596</v>
      </c>
    </row>
    <row r="403">
      <c r="A403" s="2" t="s">
        <v>8</v>
      </c>
      <c r="B403" s="1" t="s">
        <v>479</v>
      </c>
      <c r="C403" s="2" t="s">
        <v>517</v>
      </c>
      <c r="D403" s="2" t="s">
        <v>4</v>
      </c>
      <c r="E403" s="2" t="s">
        <v>6</v>
      </c>
      <c r="F403" s="1">
        <v>9.913303653503002</v>
      </c>
    </row>
    <row r="404">
      <c r="A404" s="2" t="s">
        <v>9</v>
      </c>
      <c r="B404" s="1" t="s">
        <v>480</v>
      </c>
      <c r="C404" s="2" t="s">
        <v>517</v>
      </c>
      <c r="D404" s="2" t="s">
        <v>4</v>
      </c>
      <c r="E404" s="2" t="s">
        <v>6</v>
      </c>
      <c r="F404" s="1">
        <v>10.033160445540345</v>
      </c>
    </row>
    <row r="405">
      <c r="A405" s="2" t="s">
        <v>10</v>
      </c>
      <c r="B405" s="1" t="s">
        <v>478</v>
      </c>
      <c r="C405" s="2" t="s">
        <v>517</v>
      </c>
      <c r="D405" s="2" t="s">
        <v>4</v>
      </c>
      <c r="E405" s="2" t="s">
        <v>6</v>
      </c>
      <c r="F405" s="1">
        <v>13.343994772455655</v>
      </c>
    </row>
    <row r="406">
      <c r="A406" s="2" t="s">
        <v>11</v>
      </c>
      <c r="B406" s="1" t="s">
        <v>477</v>
      </c>
      <c r="C406" s="2" t="s">
        <v>517</v>
      </c>
      <c r="D406" s="2" t="s">
        <v>4</v>
      </c>
      <c r="E406" s="2" t="s">
        <v>6</v>
      </c>
      <c r="F406" s="1">
        <v>18.219275994001652</v>
      </c>
    </row>
    <row r="407">
      <c r="A407" s="2" t="s">
        <v>12</v>
      </c>
      <c r="B407" s="1" t="s">
        <v>476</v>
      </c>
      <c r="C407" s="2" t="s">
        <v>517</v>
      </c>
      <c r="D407" s="2" t="s">
        <v>4</v>
      </c>
      <c r="E407" s="2" t="s">
        <v>6</v>
      </c>
      <c r="F407" s="1">
        <v>18.250319284802043</v>
      </c>
    </row>
    <row r="408">
      <c r="A408" s="2" t="s">
        <v>13</v>
      </c>
      <c r="B408" s="1" t="s">
        <v>481</v>
      </c>
      <c r="C408" s="2" t="s">
        <v>517</v>
      </c>
      <c r="D408" s="2" t="s">
        <v>4</v>
      </c>
      <c r="E408" s="2" t="s">
        <v>6</v>
      </c>
      <c r="F408" s="1">
        <v>9.978540772532188</v>
      </c>
    </row>
    <row r="409">
      <c r="A409" s="2" t="s">
        <v>14</v>
      </c>
      <c r="B409" s="1" t="s">
        <v>483</v>
      </c>
      <c r="C409" s="2" t="s">
        <v>517</v>
      </c>
      <c r="D409" s="2" t="s">
        <v>4</v>
      </c>
      <c r="E409" s="2" t="s">
        <v>6</v>
      </c>
      <c r="F409" s="1">
        <v>17.550347710736826</v>
      </c>
    </row>
    <row r="410">
      <c r="A410" s="2" t="s">
        <v>15</v>
      </c>
      <c r="B410" s="1" t="s">
        <v>482</v>
      </c>
      <c r="C410" s="2" t="s">
        <v>517</v>
      </c>
      <c r="D410" s="2" t="s">
        <v>4</v>
      </c>
      <c r="E410" s="2" t="s">
        <v>6</v>
      </c>
      <c r="F410" s="1">
        <v>6.799030358998038</v>
      </c>
    </row>
    <row r="411">
      <c r="A411" s="2" t="s">
        <v>16</v>
      </c>
      <c r="B411" s="1" t="s">
        <v>484</v>
      </c>
      <c r="C411" s="2" t="s">
        <v>517</v>
      </c>
      <c r="D411" s="2" t="s">
        <v>4</v>
      </c>
      <c r="E411" s="2" t="s">
        <v>6</v>
      </c>
      <c r="F411" s="1">
        <v>15.180439810565733</v>
      </c>
    </row>
    <row r="412">
      <c r="A412" s="2" t="s">
        <v>17</v>
      </c>
      <c r="B412" s="1" t="s">
        <v>485</v>
      </c>
      <c r="C412" s="2" t="s">
        <v>517</v>
      </c>
      <c r="D412" s="2" t="s">
        <v>4</v>
      </c>
      <c r="E412" s="2" t="s">
        <v>6</v>
      </c>
      <c r="F412" s="1">
        <v>13.354544833114797</v>
      </c>
    </row>
    <row r="413">
      <c r="A413" s="2" t="s">
        <v>18</v>
      </c>
      <c r="B413" s="1" t="s">
        <v>486</v>
      </c>
      <c r="C413" s="2" t="s">
        <v>517</v>
      </c>
      <c r="D413" s="2" t="s">
        <v>4</v>
      </c>
      <c r="E413" s="2" t="s">
        <v>6</v>
      </c>
      <c r="F413" s="1">
        <v>20.856568913215305</v>
      </c>
    </row>
    <row r="414">
      <c r="A414" s="2" t="s">
        <v>19</v>
      </c>
      <c r="B414" s="1" t="s">
        <v>487</v>
      </c>
      <c r="C414" s="2" t="s">
        <v>517</v>
      </c>
      <c r="D414" s="2" t="s">
        <v>4</v>
      </c>
      <c r="E414" s="2" t="s">
        <v>6</v>
      </c>
      <c r="F414" s="1">
        <v>11.50232420136485</v>
      </c>
    </row>
    <row r="415">
      <c r="A415" s="2" t="s">
        <v>20</v>
      </c>
      <c r="B415" s="1" t="s">
        <v>488</v>
      </c>
      <c r="C415" s="2" t="s">
        <v>517</v>
      </c>
      <c r="D415" s="2" t="s">
        <v>4</v>
      </c>
      <c r="E415" s="2" t="s">
        <v>6</v>
      </c>
      <c r="F415" s="1">
        <v>14.718869590815425</v>
      </c>
    </row>
    <row r="416">
      <c r="A416" s="2" t="s">
        <v>21</v>
      </c>
      <c r="B416" s="1" t="s">
        <v>490</v>
      </c>
      <c r="C416" s="2" t="s">
        <v>517</v>
      </c>
      <c r="D416" s="2" t="s">
        <v>4</v>
      </c>
      <c r="E416" s="2" t="s">
        <v>6</v>
      </c>
      <c r="F416" s="1">
        <v>7.761724412025997</v>
      </c>
    </row>
    <row r="417">
      <c r="A417" s="2" t="s">
        <v>22</v>
      </c>
      <c r="B417" s="1" t="s">
        <v>491</v>
      </c>
      <c r="C417" s="2" t="s">
        <v>517</v>
      </c>
      <c r="D417" s="2" t="s">
        <v>4</v>
      </c>
      <c r="E417" s="2" t="s">
        <v>6</v>
      </c>
      <c r="F417" s="1">
        <v>10.975788041339136</v>
      </c>
    </row>
    <row r="418">
      <c r="A418" s="2" t="s">
        <v>23</v>
      </c>
      <c r="B418" s="1" t="s">
        <v>492</v>
      </c>
      <c r="C418" s="2" t="s">
        <v>517</v>
      </c>
      <c r="D418" s="2" t="s">
        <v>4</v>
      </c>
      <c r="E418" s="2" t="s">
        <v>6</v>
      </c>
      <c r="F418" s="1">
        <v>15.302893309222423</v>
      </c>
    </row>
    <row r="419">
      <c r="A419" s="2" t="s">
        <v>24</v>
      </c>
      <c r="B419" s="1" t="s">
        <v>493</v>
      </c>
      <c r="C419" s="2" t="s">
        <v>517</v>
      </c>
      <c r="D419" s="2" t="s">
        <v>4</v>
      </c>
      <c r="E419" s="2" t="s">
        <v>6</v>
      </c>
      <c r="F419" s="1">
        <v>24.660249150622878</v>
      </c>
    </row>
    <row r="420">
      <c r="A420" s="2" t="s">
        <v>25</v>
      </c>
      <c r="B420" s="1" t="s">
        <v>494</v>
      </c>
      <c r="C420" s="2" t="s">
        <v>517</v>
      </c>
      <c r="D420" s="2" t="s">
        <v>4</v>
      </c>
      <c r="E420" s="2" t="s">
        <v>6</v>
      </c>
      <c r="F420" s="1">
        <v>16.92181592237117</v>
      </c>
    </row>
    <row r="421">
      <c r="A421" s="2" t="s">
        <v>26</v>
      </c>
      <c r="B421" s="1" t="s">
        <v>495</v>
      </c>
      <c r="C421" s="2" t="s">
        <v>517</v>
      </c>
      <c r="D421" s="2" t="s">
        <v>4</v>
      </c>
      <c r="E421" s="2" t="s">
        <v>6</v>
      </c>
      <c r="F421" s="1">
        <v>14.525896751789269</v>
      </c>
    </row>
    <row r="422">
      <c r="A422" s="2" t="s">
        <v>27</v>
      </c>
      <c r="B422" s="1" t="s">
        <v>497</v>
      </c>
      <c r="C422" s="2" t="s">
        <v>517</v>
      </c>
      <c r="D422" s="2" t="s">
        <v>4</v>
      </c>
      <c r="E422" s="2" t="s">
        <v>6</v>
      </c>
      <c r="F422" s="1">
        <v>13.73759684085471</v>
      </c>
    </row>
    <row r="423">
      <c r="A423" s="2" t="s">
        <v>28</v>
      </c>
      <c r="B423" s="1" t="s">
        <v>496</v>
      </c>
      <c r="C423" s="2" t="s">
        <v>517</v>
      </c>
      <c r="D423" s="2" t="s">
        <v>4</v>
      </c>
      <c r="E423" s="2" t="s">
        <v>6</v>
      </c>
      <c r="F423" s="1">
        <v>6.450840149207761</v>
      </c>
    </row>
    <row r="424">
      <c r="A424" s="2" t="s">
        <v>29</v>
      </c>
      <c r="B424" s="1" t="s">
        <v>498</v>
      </c>
      <c r="C424" s="2" t="s">
        <v>517</v>
      </c>
      <c r="D424" s="2" t="s">
        <v>4</v>
      </c>
      <c r="E424" s="2" t="s">
        <v>6</v>
      </c>
      <c r="F424" s="1">
        <v>13.566805668245372</v>
      </c>
    </row>
    <row r="425">
      <c r="A425" s="2" t="s">
        <v>30</v>
      </c>
      <c r="B425" s="1" t="s">
        <v>499</v>
      </c>
      <c r="C425" s="2" t="s">
        <v>517</v>
      </c>
      <c r="D425" s="2" t="s">
        <v>4</v>
      </c>
      <c r="E425" s="2" t="s">
        <v>6</v>
      </c>
      <c r="F425" s="1">
        <v>14.39752228686226</v>
      </c>
    </row>
    <row r="426">
      <c r="A426" s="2" t="s">
        <v>31</v>
      </c>
      <c r="B426" s="1" t="s">
        <v>500</v>
      </c>
      <c r="C426" s="2" t="s">
        <v>517</v>
      </c>
      <c r="D426" s="2" t="s">
        <v>4</v>
      </c>
      <c r="E426" s="2" t="s">
        <v>6</v>
      </c>
      <c r="F426" s="1">
        <v>8.697828671547462</v>
      </c>
    </row>
    <row r="427">
      <c r="A427" s="2" t="s">
        <v>32</v>
      </c>
      <c r="B427" s="1" t="s">
        <v>501</v>
      </c>
      <c r="C427" s="2" t="s">
        <v>517</v>
      </c>
      <c r="D427" s="2" t="s">
        <v>4</v>
      </c>
      <c r="E427" s="2" t="s">
        <v>6</v>
      </c>
      <c r="F427" s="1">
        <v>21.38207689978807</v>
      </c>
    </row>
    <row r="428">
      <c r="A428" s="2" t="s">
        <v>33</v>
      </c>
      <c r="B428" s="1" t="s">
        <v>502</v>
      </c>
      <c r="C428" s="2" t="s">
        <v>517</v>
      </c>
      <c r="D428" s="2" t="s">
        <v>4</v>
      </c>
      <c r="E428" s="2" t="s">
        <v>6</v>
      </c>
      <c r="F428" s="1">
        <v>14.100464188834867</v>
      </c>
    </row>
    <row r="429">
      <c r="A429" s="2" t="s">
        <v>34</v>
      </c>
      <c r="B429" s="1" t="s">
        <v>503</v>
      </c>
      <c r="C429" s="2" t="s">
        <v>517</v>
      </c>
      <c r="D429" s="2" t="s">
        <v>4</v>
      </c>
      <c r="E429" s="2" t="s">
        <v>6</v>
      </c>
      <c r="F429" s="1">
        <v>13.219183429181086</v>
      </c>
    </row>
    <row r="430">
      <c r="A430" s="2" t="s">
        <v>35</v>
      </c>
      <c r="B430" s="1" t="s">
        <v>504</v>
      </c>
      <c r="C430" s="2" t="s">
        <v>517</v>
      </c>
      <c r="D430" s="2" t="s">
        <v>4</v>
      </c>
      <c r="E430" s="2" t="s">
        <v>6</v>
      </c>
      <c r="F430" s="1">
        <v>14.297129159294562</v>
      </c>
    </row>
    <row r="431">
      <c r="A431" s="2" t="s">
        <v>3</v>
      </c>
      <c r="B431" s="1" t="s">
        <v>489</v>
      </c>
      <c r="C431" s="2" t="s">
        <v>518</v>
      </c>
      <c r="D431" s="2" t="s">
        <v>4</v>
      </c>
      <c r="E431" s="2" t="s">
        <v>6</v>
      </c>
      <c r="F431" s="1">
        <v>14.202849245162662</v>
      </c>
    </row>
    <row r="432">
      <c r="A432" s="2" t="s">
        <v>4</v>
      </c>
      <c r="B432" s="1" t="s">
        <v>472</v>
      </c>
      <c r="C432" s="2" t="s">
        <v>518</v>
      </c>
      <c r="D432" s="2" t="s">
        <v>4</v>
      </c>
      <c r="E432" s="2" t="s">
        <v>6</v>
      </c>
      <c r="F432" s="1">
        <v>12.042069046408884</v>
      </c>
    </row>
    <row r="433">
      <c r="A433" s="2" t="s">
        <v>5</v>
      </c>
      <c r="B433" s="1" t="s">
        <v>473</v>
      </c>
      <c r="C433" s="2" t="s">
        <v>518</v>
      </c>
      <c r="D433" s="2" t="s">
        <v>4</v>
      </c>
      <c r="E433" s="2" t="s">
        <v>6</v>
      </c>
      <c r="F433" s="1">
        <v>15.777751330397674</v>
      </c>
    </row>
    <row r="434">
      <c r="A434" s="2" t="s">
        <v>6</v>
      </c>
      <c r="B434" s="1" t="s">
        <v>474</v>
      </c>
      <c r="C434" s="2" t="s">
        <v>518</v>
      </c>
      <c r="D434" s="2" t="s">
        <v>4</v>
      </c>
      <c r="E434" s="2" t="s">
        <v>6</v>
      </c>
      <c r="F434" s="1">
        <v>16.42996379838485</v>
      </c>
    </row>
    <row r="435">
      <c r="A435" s="2" t="s">
        <v>7</v>
      </c>
      <c r="B435" s="1" t="s">
        <v>475</v>
      </c>
      <c r="C435" s="2" t="s">
        <v>518</v>
      </c>
      <c r="D435" s="2" t="s">
        <v>4</v>
      </c>
      <c r="E435" s="2" t="s">
        <v>6</v>
      </c>
      <c r="F435" s="1">
        <v>13.873473917869035</v>
      </c>
    </row>
    <row r="436">
      <c r="A436" s="2" t="s">
        <v>8</v>
      </c>
      <c r="B436" s="1" t="s">
        <v>479</v>
      </c>
      <c r="C436" s="2" t="s">
        <v>518</v>
      </c>
      <c r="D436" s="2" t="s">
        <v>4</v>
      </c>
      <c r="E436" s="2" t="s">
        <v>6</v>
      </c>
      <c r="F436" s="1">
        <v>9.305890081015985</v>
      </c>
    </row>
    <row r="437">
      <c r="A437" s="2" t="s">
        <v>9</v>
      </c>
      <c r="B437" s="1" t="s">
        <v>480</v>
      </c>
      <c r="C437" s="2" t="s">
        <v>518</v>
      </c>
      <c r="D437" s="2" t="s">
        <v>4</v>
      </c>
      <c r="E437" s="2" t="s">
        <v>6</v>
      </c>
      <c r="F437" s="1">
        <v>11.482344815678148</v>
      </c>
    </row>
    <row r="438">
      <c r="A438" s="2" t="s">
        <v>10</v>
      </c>
      <c r="B438" s="1" t="s">
        <v>478</v>
      </c>
      <c r="C438" s="2" t="s">
        <v>518</v>
      </c>
      <c r="D438" s="2" t="s">
        <v>4</v>
      </c>
      <c r="E438" s="2" t="s">
        <v>6</v>
      </c>
      <c r="F438" s="1">
        <v>12.952134892575469</v>
      </c>
    </row>
    <row r="439">
      <c r="A439" s="2" t="s">
        <v>11</v>
      </c>
      <c r="B439" s="1" t="s">
        <v>477</v>
      </c>
      <c r="C439" s="2" t="s">
        <v>518</v>
      </c>
      <c r="D439" s="2" t="s">
        <v>4</v>
      </c>
      <c r="E439" s="2" t="s">
        <v>6</v>
      </c>
      <c r="F439" s="1">
        <v>16.563856522732465</v>
      </c>
    </row>
    <row r="440">
      <c r="A440" s="2" t="s">
        <v>12</v>
      </c>
      <c r="B440" s="1" t="s">
        <v>476</v>
      </c>
      <c r="C440" s="2" t="s">
        <v>518</v>
      </c>
      <c r="D440" s="2" t="s">
        <v>4</v>
      </c>
      <c r="E440" s="2" t="s">
        <v>6</v>
      </c>
      <c r="F440" s="1">
        <v>18.209437621202326</v>
      </c>
    </row>
    <row r="441">
      <c r="A441" s="2" t="s">
        <v>13</v>
      </c>
      <c r="B441" s="1" t="s">
        <v>481</v>
      </c>
      <c r="C441" s="2" t="s">
        <v>518</v>
      </c>
      <c r="D441" s="2" t="s">
        <v>4</v>
      </c>
      <c r="E441" s="2" t="s">
        <v>6</v>
      </c>
      <c r="F441" s="1">
        <v>7.441482884589365</v>
      </c>
    </row>
    <row r="442">
      <c r="A442" s="2" t="s">
        <v>14</v>
      </c>
      <c r="B442" s="1" t="s">
        <v>483</v>
      </c>
      <c r="C442" s="2" t="s">
        <v>518</v>
      </c>
      <c r="D442" s="2" t="s">
        <v>4</v>
      </c>
      <c r="E442" s="2" t="s">
        <v>6</v>
      </c>
      <c r="F442" s="1">
        <v>16.34330812232818</v>
      </c>
    </row>
    <row r="443">
      <c r="A443" s="2" t="s">
        <v>15</v>
      </c>
      <c r="B443" s="1" t="s">
        <v>482</v>
      </c>
      <c r="C443" s="2" t="s">
        <v>518</v>
      </c>
      <c r="D443" s="2" t="s">
        <v>4</v>
      </c>
      <c r="E443" s="2" t="s">
        <v>6</v>
      </c>
      <c r="F443" s="1">
        <v>5.116650237055814</v>
      </c>
    </row>
    <row r="444">
      <c r="A444" s="2" t="s">
        <v>16</v>
      </c>
      <c r="B444" s="1" t="s">
        <v>484</v>
      </c>
      <c r="C444" s="2" t="s">
        <v>518</v>
      </c>
      <c r="D444" s="2" t="s">
        <v>4</v>
      </c>
      <c r="E444" s="2" t="s">
        <v>6</v>
      </c>
      <c r="F444" s="1">
        <v>12.687083091986024</v>
      </c>
    </row>
    <row r="445">
      <c r="A445" s="2" t="s">
        <v>17</v>
      </c>
      <c r="B445" s="1" t="s">
        <v>485</v>
      </c>
      <c r="C445" s="2" t="s">
        <v>518</v>
      </c>
      <c r="D445" s="2" t="s">
        <v>4</v>
      </c>
      <c r="E445" s="2" t="s">
        <v>6</v>
      </c>
      <c r="F445" s="1">
        <v>12.015444800081289</v>
      </c>
    </row>
    <row r="446">
      <c r="A446" s="2" t="s">
        <v>18</v>
      </c>
      <c r="B446" s="1" t="s">
        <v>486</v>
      </c>
      <c r="C446" s="2" t="s">
        <v>518</v>
      </c>
      <c r="D446" s="2" t="s">
        <v>4</v>
      </c>
      <c r="E446" s="2" t="s">
        <v>6</v>
      </c>
      <c r="F446" s="1">
        <v>19.567250108672198</v>
      </c>
    </row>
    <row r="447">
      <c r="A447" s="2" t="s">
        <v>19</v>
      </c>
      <c r="B447" s="1" t="s">
        <v>487</v>
      </c>
      <c r="C447" s="2" t="s">
        <v>518</v>
      </c>
      <c r="D447" s="2" t="s">
        <v>4</v>
      </c>
      <c r="E447" s="2" t="s">
        <v>6</v>
      </c>
      <c r="F447" s="1">
        <v>9.49260495452736</v>
      </c>
    </row>
    <row r="448">
      <c r="A448" s="2" t="s">
        <v>20</v>
      </c>
      <c r="B448" s="1" t="s">
        <v>488</v>
      </c>
      <c r="C448" s="2" t="s">
        <v>518</v>
      </c>
      <c r="D448" s="2" t="s">
        <v>4</v>
      </c>
      <c r="E448" s="2" t="s">
        <v>6</v>
      </c>
      <c r="F448" s="1">
        <v>10.947697675118048</v>
      </c>
    </row>
    <row r="449">
      <c r="A449" s="2" t="s">
        <v>21</v>
      </c>
      <c r="B449" s="1" t="s">
        <v>490</v>
      </c>
      <c r="C449" s="2" t="s">
        <v>518</v>
      </c>
      <c r="D449" s="2" t="s">
        <v>4</v>
      </c>
      <c r="E449" s="2" t="s">
        <v>6</v>
      </c>
      <c r="F449" s="1">
        <v>6.591957811470007</v>
      </c>
    </row>
    <row r="450">
      <c r="A450" s="2" t="s">
        <v>22</v>
      </c>
      <c r="B450" s="1" t="s">
        <v>491</v>
      </c>
      <c r="C450" s="2" t="s">
        <v>518</v>
      </c>
      <c r="D450" s="2" t="s">
        <v>4</v>
      </c>
      <c r="E450" s="2" t="s">
        <v>6</v>
      </c>
      <c r="F450" s="1">
        <v>10.594180565627266</v>
      </c>
    </row>
    <row r="451">
      <c r="A451" s="2" t="s">
        <v>23</v>
      </c>
      <c r="B451" s="1" t="s">
        <v>492</v>
      </c>
      <c r="C451" s="2" t="s">
        <v>518</v>
      </c>
      <c r="D451" s="2" t="s">
        <v>4</v>
      </c>
      <c r="E451" s="2" t="s">
        <v>6</v>
      </c>
      <c r="F451" s="1">
        <v>13.172162677350501</v>
      </c>
    </row>
    <row r="452">
      <c r="A452" s="2" t="s">
        <v>24</v>
      </c>
      <c r="B452" s="1" t="s">
        <v>493</v>
      </c>
      <c r="C452" s="2" t="s">
        <v>518</v>
      </c>
      <c r="D452" s="2" t="s">
        <v>4</v>
      </c>
      <c r="E452" s="2" t="s">
        <v>6</v>
      </c>
      <c r="F452" s="1">
        <v>22.066622710202676</v>
      </c>
    </row>
    <row r="453">
      <c r="A453" s="2" t="s">
        <v>25</v>
      </c>
      <c r="B453" s="1" t="s">
        <v>494</v>
      </c>
      <c r="C453" s="2" t="s">
        <v>518</v>
      </c>
      <c r="D453" s="2" t="s">
        <v>4</v>
      </c>
      <c r="E453" s="2" t="s">
        <v>6</v>
      </c>
      <c r="F453" s="1">
        <v>15.384615384615385</v>
      </c>
    </row>
    <row r="454">
      <c r="A454" s="2" t="s">
        <v>26</v>
      </c>
      <c r="B454" s="1" t="s">
        <v>495</v>
      </c>
      <c r="C454" s="2" t="s">
        <v>518</v>
      </c>
      <c r="D454" s="2" t="s">
        <v>4</v>
      </c>
      <c r="E454" s="2" t="s">
        <v>6</v>
      </c>
      <c r="F454" s="1">
        <v>12.388482516595493</v>
      </c>
    </row>
    <row r="455">
      <c r="A455" s="2" t="s">
        <v>27</v>
      </c>
      <c r="B455" s="1" t="s">
        <v>497</v>
      </c>
      <c r="C455" s="2" t="s">
        <v>518</v>
      </c>
      <c r="D455" s="2" t="s">
        <v>4</v>
      </c>
      <c r="E455" s="2" t="s">
        <v>6</v>
      </c>
      <c r="F455" s="1">
        <v>11.650352756282137</v>
      </c>
    </row>
    <row r="456">
      <c r="A456" s="2" t="s">
        <v>28</v>
      </c>
      <c r="B456" s="1" t="s">
        <v>496</v>
      </c>
      <c r="C456" s="2" t="s">
        <v>518</v>
      </c>
      <c r="D456" s="2" t="s">
        <v>4</v>
      </c>
      <c r="E456" s="2" t="s">
        <v>6</v>
      </c>
      <c r="F456" s="1">
        <v>5.1658319616152415</v>
      </c>
    </row>
    <row r="457">
      <c r="A457" s="2" t="s">
        <v>29</v>
      </c>
      <c r="B457" s="1" t="s">
        <v>498</v>
      </c>
      <c r="C457" s="2" t="s">
        <v>518</v>
      </c>
      <c r="D457" s="2" t="s">
        <v>4</v>
      </c>
      <c r="E457" s="2" t="s">
        <v>6</v>
      </c>
      <c r="F457" s="1">
        <v>14.730704311799908</v>
      </c>
    </row>
    <row r="458">
      <c r="A458" s="2" t="s">
        <v>30</v>
      </c>
      <c r="B458" s="1" t="s">
        <v>499</v>
      </c>
      <c r="C458" s="2" t="s">
        <v>518</v>
      </c>
      <c r="D458" s="2" t="s">
        <v>4</v>
      </c>
      <c r="E458" s="2" t="s">
        <v>6</v>
      </c>
      <c r="F458" s="1">
        <v>14.895583848060843</v>
      </c>
    </row>
    <row r="459">
      <c r="A459" s="2" t="s">
        <v>31</v>
      </c>
      <c r="B459" s="1" t="s">
        <v>500</v>
      </c>
      <c r="C459" s="2" t="s">
        <v>518</v>
      </c>
      <c r="D459" s="2" t="s">
        <v>4</v>
      </c>
      <c r="E459" s="2" t="s">
        <v>6</v>
      </c>
      <c r="F459" s="1">
        <v>9.958899778691116</v>
      </c>
    </row>
    <row r="460">
      <c r="A460" s="2" t="s">
        <v>32</v>
      </c>
      <c r="B460" s="1" t="s">
        <v>501</v>
      </c>
      <c r="C460" s="2" t="s">
        <v>518</v>
      </c>
      <c r="D460" s="2" t="s">
        <v>4</v>
      </c>
      <c r="E460" s="2" t="s">
        <v>6</v>
      </c>
      <c r="F460" s="1">
        <v>18.837112149177774</v>
      </c>
    </row>
    <row r="461">
      <c r="A461" s="2" t="s">
        <v>33</v>
      </c>
      <c r="B461" s="1" t="s">
        <v>502</v>
      </c>
      <c r="C461" s="2" t="s">
        <v>518</v>
      </c>
      <c r="D461" s="2" t="s">
        <v>4</v>
      </c>
      <c r="E461" s="2" t="s">
        <v>6</v>
      </c>
      <c r="F461" s="1">
        <v>13.79369829021835</v>
      </c>
    </row>
    <row r="462">
      <c r="A462" s="2" t="s">
        <v>34</v>
      </c>
      <c r="B462" s="1" t="s">
        <v>503</v>
      </c>
      <c r="C462" s="2" t="s">
        <v>518</v>
      </c>
      <c r="D462" s="2" t="s">
        <v>4</v>
      </c>
      <c r="E462" s="2" t="s">
        <v>6</v>
      </c>
      <c r="F462" s="1">
        <v>12.857790700776269</v>
      </c>
    </row>
    <row r="463">
      <c r="A463" s="2" t="s">
        <v>35</v>
      </c>
      <c r="B463" s="1" t="s">
        <v>504</v>
      </c>
      <c r="C463" s="2" t="s">
        <v>518</v>
      </c>
      <c r="D463" s="2" t="s">
        <v>4</v>
      </c>
      <c r="E463" s="2" t="s">
        <v>6</v>
      </c>
      <c r="F463" s="1">
        <v>13.047666306663942</v>
      </c>
    </row>
    <row r="464">
      <c r="A464" s="2" t="s">
        <v>3</v>
      </c>
      <c r="B464" s="1" t="s">
        <v>489</v>
      </c>
      <c r="C464" s="2" t="s">
        <v>519</v>
      </c>
      <c r="D464" s="2" t="s">
        <v>4</v>
      </c>
      <c r="E464" s="2" t="s">
        <v>6</v>
      </c>
      <c r="F464" s="1">
        <v>14.08525764808474</v>
      </c>
    </row>
    <row r="465">
      <c r="A465" s="2" t="s">
        <v>4</v>
      </c>
      <c r="B465" s="1" t="s">
        <v>472</v>
      </c>
      <c r="C465" s="2" t="s">
        <v>519</v>
      </c>
      <c r="D465" s="2" t="s">
        <v>4</v>
      </c>
      <c r="E465" s="2" t="s">
        <v>6</v>
      </c>
      <c r="F465" s="1">
        <v>12.801827707094182</v>
      </c>
    </row>
    <row r="466">
      <c r="A466" s="2" t="s">
        <v>5</v>
      </c>
      <c r="B466" s="1" t="s">
        <v>473</v>
      </c>
      <c r="C466" s="2" t="s">
        <v>519</v>
      </c>
      <c r="D466" s="2" t="s">
        <v>4</v>
      </c>
      <c r="E466" s="2" t="s">
        <v>6</v>
      </c>
      <c r="F466" s="1">
        <v>16.385004718195077</v>
      </c>
    </row>
    <row r="467">
      <c r="A467" s="2" t="s">
        <v>6</v>
      </c>
      <c r="B467" s="1" t="s">
        <v>474</v>
      </c>
      <c r="C467" s="2" t="s">
        <v>519</v>
      </c>
      <c r="D467" s="2" t="s">
        <v>4</v>
      </c>
      <c r="E467" s="2" t="s">
        <v>6</v>
      </c>
      <c r="F467" s="1">
        <v>12.897366030881017</v>
      </c>
    </row>
    <row r="468">
      <c r="A468" s="2" t="s">
        <v>7</v>
      </c>
      <c r="B468" s="1" t="s">
        <v>475</v>
      </c>
      <c r="C468" s="2" t="s">
        <v>519</v>
      </c>
      <c r="D468" s="2" t="s">
        <v>4</v>
      </c>
      <c r="E468" s="2" t="s">
        <v>6</v>
      </c>
      <c r="F468" s="1">
        <v>12.418940413556834</v>
      </c>
    </row>
    <row r="469">
      <c r="A469" s="2" t="s">
        <v>8</v>
      </c>
      <c r="B469" s="1" t="s">
        <v>479</v>
      </c>
      <c r="C469" s="2" t="s">
        <v>519</v>
      </c>
      <c r="D469" s="2" t="s">
        <v>4</v>
      </c>
      <c r="E469" s="2" t="s">
        <v>6</v>
      </c>
      <c r="F469" s="1">
        <v>8.415923813742317</v>
      </c>
    </row>
    <row r="470">
      <c r="A470" s="2" t="s">
        <v>9</v>
      </c>
      <c r="B470" s="1" t="s">
        <v>480</v>
      </c>
      <c r="C470" s="2" t="s">
        <v>519</v>
      </c>
      <c r="D470" s="2" t="s">
        <v>4</v>
      </c>
      <c r="E470" s="2" t="s">
        <v>6</v>
      </c>
      <c r="F470" s="1">
        <v>12.114345476729998</v>
      </c>
    </row>
    <row r="471">
      <c r="A471" s="2" t="s">
        <v>10</v>
      </c>
      <c r="B471" s="1" t="s">
        <v>478</v>
      </c>
      <c r="C471" s="2" t="s">
        <v>519</v>
      </c>
      <c r="D471" s="2" t="s">
        <v>4</v>
      </c>
      <c r="E471" s="2" t="s">
        <v>6</v>
      </c>
      <c r="F471" s="1">
        <v>11.1567229959453</v>
      </c>
    </row>
    <row r="472">
      <c r="A472" s="2" t="s">
        <v>11</v>
      </c>
      <c r="B472" s="1" t="s">
        <v>477</v>
      </c>
      <c r="C472" s="2" t="s">
        <v>519</v>
      </c>
      <c r="D472" s="2" t="s">
        <v>4</v>
      </c>
      <c r="E472" s="2" t="s">
        <v>6</v>
      </c>
      <c r="F472" s="1">
        <v>14.155330775491223</v>
      </c>
    </row>
    <row r="473">
      <c r="A473" s="2" t="s">
        <v>12</v>
      </c>
      <c r="B473" s="1" t="s">
        <v>476</v>
      </c>
      <c r="C473" s="2" t="s">
        <v>519</v>
      </c>
      <c r="D473" s="2" t="s">
        <v>4</v>
      </c>
      <c r="E473" s="2" t="s">
        <v>6</v>
      </c>
      <c r="F473" s="1">
        <v>17.451208512529576</v>
      </c>
    </row>
    <row r="474">
      <c r="A474" s="2" t="s">
        <v>13</v>
      </c>
      <c r="B474" s="1" t="s">
        <v>481</v>
      </c>
      <c r="C474" s="2" t="s">
        <v>519</v>
      </c>
      <c r="D474" s="2" t="s">
        <v>4</v>
      </c>
      <c r="E474" s="2" t="s">
        <v>6</v>
      </c>
      <c r="F474" s="1">
        <v>9.797784612034945</v>
      </c>
    </row>
    <row r="475">
      <c r="A475" s="2" t="s">
        <v>14</v>
      </c>
      <c r="B475" s="1" t="s">
        <v>483</v>
      </c>
      <c r="C475" s="2" t="s">
        <v>519</v>
      </c>
      <c r="D475" s="2" t="s">
        <v>4</v>
      </c>
      <c r="E475" s="2" t="s">
        <v>6</v>
      </c>
      <c r="F475" s="1">
        <v>15.755453810934554</v>
      </c>
    </row>
    <row r="476">
      <c r="A476" s="2" t="s">
        <v>15</v>
      </c>
      <c r="B476" s="1" t="s">
        <v>482</v>
      </c>
      <c r="C476" s="2" t="s">
        <v>519</v>
      </c>
      <c r="D476" s="2" t="s">
        <v>4</v>
      </c>
      <c r="E476" s="2" t="s">
        <v>6</v>
      </c>
      <c r="F476" s="1">
        <v>8.164532031464484</v>
      </c>
    </row>
    <row r="477">
      <c r="A477" s="2" t="s">
        <v>16</v>
      </c>
      <c r="B477" s="1" t="s">
        <v>484</v>
      </c>
      <c r="C477" s="2" t="s">
        <v>519</v>
      </c>
      <c r="D477" s="2" t="s">
        <v>4</v>
      </c>
      <c r="E477" s="2" t="s">
        <v>6</v>
      </c>
      <c r="F477" s="1">
        <v>12.18264494126563</v>
      </c>
    </row>
    <row r="478">
      <c r="A478" s="2" t="s">
        <v>17</v>
      </c>
      <c r="B478" s="1" t="s">
        <v>485</v>
      </c>
      <c r="C478" s="2" t="s">
        <v>519</v>
      </c>
      <c r="D478" s="2" t="s">
        <v>4</v>
      </c>
      <c r="E478" s="2" t="s">
        <v>6</v>
      </c>
      <c r="F478" s="1">
        <v>12.556478222256795</v>
      </c>
    </row>
    <row r="479">
      <c r="A479" s="2" t="s">
        <v>18</v>
      </c>
      <c r="B479" s="1" t="s">
        <v>486</v>
      </c>
      <c r="C479" s="2" t="s">
        <v>519</v>
      </c>
      <c r="D479" s="2" t="s">
        <v>4</v>
      </c>
      <c r="E479" s="2" t="s">
        <v>6</v>
      </c>
      <c r="F479" s="1">
        <v>19.666012279144212</v>
      </c>
    </row>
    <row r="480">
      <c r="A480" s="2" t="s">
        <v>19</v>
      </c>
      <c r="B480" s="1" t="s">
        <v>487</v>
      </c>
      <c r="C480" s="2" t="s">
        <v>519</v>
      </c>
      <c r="D480" s="2" t="s">
        <v>4</v>
      </c>
      <c r="E480" s="2" t="s">
        <v>6</v>
      </c>
      <c r="F480" s="1">
        <v>9.955682510344248</v>
      </c>
    </row>
    <row r="481">
      <c r="A481" s="2" t="s">
        <v>20</v>
      </c>
      <c r="B481" s="1" t="s">
        <v>488</v>
      </c>
      <c r="C481" s="2" t="s">
        <v>519</v>
      </c>
      <c r="D481" s="2" t="s">
        <v>4</v>
      </c>
      <c r="E481" s="2" t="s">
        <v>6</v>
      </c>
      <c r="F481" s="1">
        <v>12.0713892793839</v>
      </c>
    </row>
    <row r="482">
      <c r="A482" s="2" t="s">
        <v>21</v>
      </c>
      <c r="B482" s="1" t="s">
        <v>490</v>
      </c>
      <c r="C482" s="2" t="s">
        <v>519</v>
      </c>
      <c r="D482" s="2" t="s">
        <v>4</v>
      </c>
      <c r="E482" s="2" t="s">
        <v>6</v>
      </c>
      <c r="F482" s="1">
        <v>8.781040506090077</v>
      </c>
    </row>
    <row r="483">
      <c r="A483" s="2" t="s">
        <v>22</v>
      </c>
      <c r="B483" s="1" t="s">
        <v>491</v>
      </c>
      <c r="C483" s="2" t="s">
        <v>519</v>
      </c>
      <c r="D483" s="2" t="s">
        <v>4</v>
      </c>
      <c r="E483" s="2" t="s">
        <v>6</v>
      </c>
      <c r="F483" s="1">
        <v>9.845978322875071</v>
      </c>
    </row>
    <row r="484">
      <c r="A484" s="2" t="s">
        <v>23</v>
      </c>
      <c r="B484" s="1" t="s">
        <v>492</v>
      </c>
      <c r="C484" s="2" t="s">
        <v>519</v>
      </c>
      <c r="D484" s="2" t="s">
        <v>4</v>
      </c>
      <c r="E484" s="2" t="s">
        <v>6</v>
      </c>
      <c r="F484" s="1">
        <v>13.462735424975218</v>
      </c>
    </row>
    <row r="485">
      <c r="A485" s="2" t="s">
        <v>24</v>
      </c>
      <c r="B485" s="1" t="s">
        <v>493</v>
      </c>
      <c r="C485" s="2" t="s">
        <v>519</v>
      </c>
      <c r="D485" s="2" t="s">
        <v>4</v>
      </c>
      <c r="E485" s="2" t="s">
        <v>6</v>
      </c>
      <c r="F485" s="1">
        <v>20.898112661797672</v>
      </c>
    </row>
    <row r="486">
      <c r="A486" s="2" t="s">
        <v>25</v>
      </c>
      <c r="B486" s="1" t="s">
        <v>494</v>
      </c>
      <c r="C486" s="2" t="s">
        <v>519</v>
      </c>
      <c r="D486" s="2" t="s">
        <v>4</v>
      </c>
      <c r="E486" s="2" t="s">
        <v>6</v>
      </c>
      <c r="F486" s="1">
        <v>14.038705583756345</v>
      </c>
    </row>
    <row r="487">
      <c r="A487" s="2" t="s">
        <v>26</v>
      </c>
      <c r="B487" s="1" t="s">
        <v>495</v>
      </c>
      <c r="C487" s="2" t="s">
        <v>519</v>
      </c>
      <c r="D487" s="2" t="s">
        <v>4</v>
      </c>
      <c r="E487" s="2" t="s">
        <v>6</v>
      </c>
      <c r="F487" s="1">
        <v>11.768661735036988</v>
      </c>
    </row>
    <row r="488">
      <c r="A488" s="2" t="s">
        <v>27</v>
      </c>
      <c r="B488" s="1" t="s">
        <v>497</v>
      </c>
      <c r="C488" s="2" t="s">
        <v>519</v>
      </c>
      <c r="D488" s="2" t="s">
        <v>4</v>
      </c>
      <c r="E488" s="2" t="s">
        <v>6</v>
      </c>
      <c r="F488" s="1">
        <v>11.316031914338856</v>
      </c>
    </row>
    <row r="489">
      <c r="A489" s="2" t="s">
        <v>28</v>
      </c>
      <c r="B489" s="1" t="s">
        <v>496</v>
      </c>
      <c r="C489" s="2" t="s">
        <v>519</v>
      </c>
      <c r="D489" s="2" t="s">
        <v>4</v>
      </c>
      <c r="E489" s="2" t="s">
        <v>6</v>
      </c>
      <c r="F489" s="1">
        <v>6.002894252586068</v>
      </c>
    </row>
    <row r="490">
      <c r="A490" s="2" t="s">
        <v>29</v>
      </c>
      <c r="B490" s="1" t="s">
        <v>498</v>
      </c>
      <c r="C490" s="2" t="s">
        <v>519</v>
      </c>
      <c r="D490" s="2" t="s">
        <v>4</v>
      </c>
      <c r="E490" s="2" t="s">
        <v>6</v>
      </c>
      <c r="F490" s="1">
        <v>13.785583550761322</v>
      </c>
    </row>
    <row r="491">
      <c r="A491" s="2" t="s">
        <v>30</v>
      </c>
      <c r="B491" s="1" t="s">
        <v>499</v>
      </c>
      <c r="C491" s="2" t="s">
        <v>519</v>
      </c>
      <c r="D491" s="2" t="s">
        <v>4</v>
      </c>
      <c r="E491" s="2" t="s">
        <v>6</v>
      </c>
      <c r="F491" s="1">
        <v>13.963660834454913</v>
      </c>
    </row>
    <row r="492">
      <c r="A492" s="2" t="s">
        <v>31</v>
      </c>
      <c r="B492" s="1" t="s">
        <v>500</v>
      </c>
      <c r="C492" s="2" t="s">
        <v>519</v>
      </c>
      <c r="D492" s="2" t="s">
        <v>4</v>
      </c>
      <c r="E492" s="2" t="s">
        <v>6</v>
      </c>
      <c r="F492" s="1">
        <v>11.850152905198776</v>
      </c>
    </row>
    <row r="493">
      <c r="A493" s="2" t="s">
        <v>32</v>
      </c>
      <c r="B493" s="1" t="s">
        <v>501</v>
      </c>
      <c r="C493" s="2" t="s">
        <v>519</v>
      </c>
      <c r="D493" s="2" t="s">
        <v>4</v>
      </c>
      <c r="E493" s="2" t="s">
        <v>6</v>
      </c>
      <c r="F493" s="1">
        <v>19.769169237801393</v>
      </c>
    </row>
    <row r="494">
      <c r="A494" s="2" t="s">
        <v>33</v>
      </c>
      <c r="B494" s="1" t="s">
        <v>502</v>
      </c>
      <c r="C494" s="2" t="s">
        <v>519</v>
      </c>
      <c r="D494" s="2" t="s">
        <v>4</v>
      </c>
      <c r="E494" s="2" t="s">
        <v>6</v>
      </c>
      <c r="F494" s="1">
        <v>13.398781313473256</v>
      </c>
    </row>
    <row r="495">
      <c r="A495" s="2" t="s">
        <v>34</v>
      </c>
      <c r="B495" s="1" t="s">
        <v>503</v>
      </c>
      <c r="C495" s="2" t="s">
        <v>519</v>
      </c>
      <c r="D495" s="2" t="s">
        <v>4</v>
      </c>
      <c r="E495" s="2" t="s">
        <v>6</v>
      </c>
      <c r="F495" s="1">
        <v>13.000463328881741</v>
      </c>
    </row>
    <row r="496">
      <c r="A496" s="2" t="s">
        <v>35</v>
      </c>
      <c r="B496" s="1" t="s">
        <v>504</v>
      </c>
      <c r="C496" s="2" t="s">
        <v>519</v>
      </c>
      <c r="D496" s="2" t="s">
        <v>4</v>
      </c>
      <c r="E496" s="2" t="s">
        <v>6</v>
      </c>
      <c r="F496" s="1">
        <v>13.334920823907607</v>
      </c>
    </row>
    <row r="497">
      <c r="A497" s="2" t="s">
        <v>3</v>
      </c>
      <c r="B497" s="1" t="s">
        <v>489</v>
      </c>
      <c r="C497" s="2" t="s">
        <v>520</v>
      </c>
      <c r="D497" s="2" t="s">
        <v>4</v>
      </c>
      <c r="E497" s="2" t="s">
        <v>6</v>
      </c>
      <c r="F497" s="1">
        <v>14.106907817192399</v>
      </c>
    </row>
    <row r="498">
      <c r="A498" s="2" t="s">
        <v>4</v>
      </c>
      <c r="B498" s="1" t="s">
        <v>472</v>
      </c>
      <c r="C498" s="2" t="s">
        <v>520</v>
      </c>
      <c r="D498" s="2" t="s">
        <v>4</v>
      </c>
      <c r="E498" s="2" t="s">
        <v>6</v>
      </c>
      <c r="F498" s="1">
        <v>12.017235245286003</v>
      </c>
    </row>
    <row r="499">
      <c r="A499" s="2" t="s">
        <v>5</v>
      </c>
      <c r="B499" s="1" t="s">
        <v>473</v>
      </c>
      <c r="C499" s="2" t="s">
        <v>520</v>
      </c>
      <c r="D499" s="2" t="s">
        <v>4</v>
      </c>
      <c r="E499" s="2" t="s">
        <v>6</v>
      </c>
      <c r="F499" s="1">
        <v>15.431138759288059</v>
      </c>
    </row>
    <row r="500">
      <c r="A500" s="2" t="s">
        <v>6</v>
      </c>
      <c r="B500" s="1" t="s">
        <v>474</v>
      </c>
      <c r="C500" s="2" t="s">
        <v>520</v>
      </c>
      <c r="D500" s="2" t="s">
        <v>4</v>
      </c>
      <c r="E500" s="2" t="s">
        <v>6</v>
      </c>
      <c r="F500" s="1">
        <v>13.58430258368108</v>
      </c>
    </row>
    <row r="501">
      <c r="A501" s="2" t="s">
        <v>7</v>
      </c>
      <c r="B501" s="1" t="s">
        <v>475</v>
      </c>
      <c r="C501" s="2" t="s">
        <v>520</v>
      </c>
      <c r="D501" s="2" t="s">
        <v>4</v>
      </c>
      <c r="E501" s="2" t="s">
        <v>6</v>
      </c>
      <c r="F501" s="1">
        <v>10.270041684286836</v>
      </c>
    </row>
    <row r="502">
      <c r="A502" s="2" t="s">
        <v>8</v>
      </c>
      <c r="B502" s="1" t="s">
        <v>479</v>
      </c>
      <c r="C502" s="2" t="s">
        <v>520</v>
      </c>
      <c r="D502" s="2" t="s">
        <v>4</v>
      </c>
      <c r="E502" s="2" t="s">
        <v>6</v>
      </c>
      <c r="F502" s="1">
        <v>9.106960319672893</v>
      </c>
    </row>
    <row r="503">
      <c r="A503" s="2" t="s">
        <v>9</v>
      </c>
      <c r="B503" s="1" t="s">
        <v>480</v>
      </c>
      <c r="C503" s="2" t="s">
        <v>520</v>
      </c>
      <c r="D503" s="2" t="s">
        <v>4</v>
      </c>
      <c r="E503" s="2" t="s">
        <v>6</v>
      </c>
      <c r="F503" s="1">
        <v>13.702216791761215</v>
      </c>
    </row>
    <row r="504">
      <c r="A504" s="2" t="s">
        <v>10</v>
      </c>
      <c r="B504" s="1" t="s">
        <v>478</v>
      </c>
      <c r="C504" s="2" t="s">
        <v>520</v>
      </c>
      <c r="D504" s="2" t="s">
        <v>4</v>
      </c>
      <c r="E504" s="2" t="s">
        <v>6</v>
      </c>
      <c r="F504" s="1">
        <v>10.823011922676235</v>
      </c>
    </row>
    <row r="505">
      <c r="A505" s="2" t="s">
        <v>11</v>
      </c>
      <c r="B505" s="1" t="s">
        <v>477</v>
      </c>
      <c r="C505" s="2" t="s">
        <v>520</v>
      </c>
      <c r="D505" s="2" t="s">
        <v>4</v>
      </c>
      <c r="E505" s="2" t="s">
        <v>6</v>
      </c>
      <c r="F505" s="1">
        <v>15.88120037124884</v>
      </c>
    </row>
    <row r="506">
      <c r="A506" s="2" t="s">
        <v>12</v>
      </c>
      <c r="B506" s="1" t="s">
        <v>476</v>
      </c>
      <c r="C506" s="2" t="s">
        <v>520</v>
      </c>
      <c r="D506" s="2" t="s">
        <v>4</v>
      </c>
      <c r="E506" s="2" t="s">
        <v>6</v>
      </c>
      <c r="F506" s="1">
        <v>17.049236507905125</v>
      </c>
    </row>
    <row r="507">
      <c r="A507" s="2" t="s">
        <v>13</v>
      </c>
      <c r="B507" s="1" t="s">
        <v>481</v>
      </c>
      <c r="C507" s="2" t="s">
        <v>520</v>
      </c>
      <c r="D507" s="2" t="s">
        <v>4</v>
      </c>
      <c r="E507" s="2" t="s">
        <v>6</v>
      </c>
      <c r="F507" s="1">
        <v>11.201046521134822</v>
      </c>
    </row>
    <row r="508">
      <c r="A508" s="2" t="s">
        <v>14</v>
      </c>
      <c r="B508" s="1" t="s">
        <v>483</v>
      </c>
      <c r="C508" s="2" t="s">
        <v>520</v>
      </c>
      <c r="D508" s="2" t="s">
        <v>4</v>
      </c>
      <c r="E508" s="2" t="s">
        <v>6</v>
      </c>
      <c r="F508" s="1">
        <v>15.503942553812854</v>
      </c>
    </row>
    <row r="509">
      <c r="A509" s="2" t="s">
        <v>15</v>
      </c>
      <c r="B509" s="1" t="s">
        <v>482</v>
      </c>
      <c r="C509" s="2" t="s">
        <v>520</v>
      </c>
      <c r="D509" s="2" t="s">
        <v>4</v>
      </c>
      <c r="E509" s="2" t="s">
        <v>6</v>
      </c>
      <c r="F509" s="1">
        <v>8.139830662451397</v>
      </c>
    </row>
    <row r="510">
      <c r="A510" s="2" t="s">
        <v>16</v>
      </c>
      <c r="B510" s="1" t="s">
        <v>484</v>
      </c>
      <c r="C510" s="2" t="s">
        <v>520</v>
      </c>
      <c r="D510" s="2" t="s">
        <v>4</v>
      </c>
      <c r="E510" s="2" t="s">
        <v>6</v>
      </c>
      <c r="F510" s="1">
        <v>12.994199358876507</v>
      </c>
    </row>
    <row r="511">
      <c r="A511" s="2" t="s">
        <v>17</v>
      </c>
      <c r="B511" s="1" t="s">
        <v>485</v>
      </c>
      <c r="C511" s="2" t="s">
        <v>520</v>
      </c>
      <c r="D511" s="2" t="s">
        <v>4</v>
      </c>
      <c r="E511" s="2" t="s">
        <v>6</v>
      </c>
      <c r="F511" s="1">
        <v>12.063646589092727</v>
      </c>
    </row>
    <row r="512">
      <c r="A512" s="2" t="s">
        <v>18</v>
      </c>
      <c r="B512" s="1" t="s">
        <v>486</v>
      </c>
      <c r="C512" s="2" t="s">
        <v>520</v>
      </c>
      <c r="D512" s="2" t="s">
        <v>4</v>
      </c>
      <c r="E512" s="2" t="s">
        <v>6</v>
      </c>
      <c r="F512" s="1">
        <v>18.760205925981328</v>
      </c>
    </row>
    <row r="513">
      <c r="A513" s="2" t="s">
        <v>19</v>
      </c>
      <c r="B513" s="1" t="s">
        <v>487</v>
      </c>
      <c r="C513" s="2" t="s">
        <v>520</v>
      </c>
      <c r="D513" s="2" t="s">
        <v>4</v>
      </c>
      <c r="E513" s="2" t="s">
        <v>6</v>
      </c>
      <c r="F513" s="1">
        <v>11.533716002360388</v>
      </c>
    </row>
    <row r="514">
      <c r="A514" s="2" t="s">
        <v>20</v>
      </c>
      <c r="B514" s="1" t="s">
        <v>488</v>
      </c>
      <c r="C514" s="2" t="s">
        <v>520</v>
      </c>
      <c r="D514" s="2" t="s">
        <v>4</v>
      </c>
      <c r="E514" s="2" t="s">
        <v>6</v>
      </c>
      <c r="F514" s="1">
        <v>13.137200481080582</v>
      </c>
    </row>
    <row r="515">
      <c r="A515" s="2" t="s">
        <v>21</v>
      </c>
      <c r="B515" s="1" t="s">
        <v>490</v>
      </c>
      <c r="C515" s="2" t="s">
        <v>520</v>
      </c>
      <c r="D515" s="2" t="s">
        <v>4</v>
      </c>
      <c r="E515" s="2" t="s">
        <v>6</v>
      </c>
      <c r="F515" s="1">
        <v>7.297551789077213</v>
      </c>
    </row>
    <row r="516">
      <c r="A516" s="2" t="s">
        <v>22</v>
      </c>
      <c r="B516" s="1" t="s">
        <v>491</v>
      </c>
      <c r="C516" s="2" t="s">
        <v>520</v>
      </c>
      <c r="D516" s="2" t="s">
        <v>4</v>
      </c>
      <c r="E516" s="2" t="s">
        <v>6</v>
      </c>
      <c r="F516" s="1">
        <v>10.194730813287514</v>
      </c>
    </row>
    <row r="517">
      <c r="A517" s="2" t="s">
        <v>23</v>
      </c>
      <c r="B517" s="1" t="s">
        <v>492</v>
      </c>
      <c r="C517" s="2" t="s">
        <v>520</v>
      </c>
      <c r="D517" s="2" t="s">
        <v>4</v>
      </c>
      <c r="E517" s="2" t="s">
        <v>6</v>
      </c>
      <c r="F517" s="1">
        <v>12.53758372900245</v>
      </c>
    </row>
    <row r="518">
      <c r="A518" s="2" t="s">
        <v>24</v>
      </c>
      <c r="B518" s="1" t="s">
        <v>493</v>
      </c>
      <c r="C518" s="2" t="s">
        <v>520</v>
      </c>
      <c r="D518" s="2" t="s">
        <v>4</v>
      </c>
      <c r="E518" s="2" t="s">
        <v>6</v>
      </c>
      <c r="F518" s="1">
        <v>21.195821809919934</v>
      </c>
    </row>
    <row r="519">
      <c r="A519" s="2" t="s">
        <v>25</v>
      </c>
      <c r="B519" s="1" t="s">
        <v>494</v>
      </c>
      <c r="C519" s="2" t="s">
        <v>520</v>
      </c>
      <c r="D519" s="2" t="s">
        <v>4</v>
      </c>
      <c r="E519" s="2" t="s">
        <v>6</v>
      </c>
      <c r="F519" s="1">
        <v>14.163259923513122</v>
      </c>
    </row>
    <row r="520">
      <c r="A520" s="2" t="s">
        <v>26</v>
      </c>
      <c r="B520" s="1" t="s">
        <v>495</v>
      </c>
      <c r="C520" s="2" t="s">
        <v>520</v>
      </c>
      <c r="D520" s="2" t="s">
        <v>4</v>
      </c>
      <c r="E520" s="2" t="s">
        <v>6</v>
      </c>
      <c r="F520" s="1">
        <v>14.076903911635247</v>
      </c>
    </row>
    <row r="521">
      <c r="A521" s="2" t="s">
        <v>27</v>
      </c>
      <c r="B521" s="1" t="s">
        <v>497</v>
      </c>
      <c r="C521" s="2" t="s">
        <v>520</v>
      </c>
      <c r="D521" s="2" t="s">
        <v>4</v>
      </c>
      <c r="E521" s="2" t="s">
        <v>6</v>
      </c>
      <c r="F521" s="1">
        <v>11.941875825627477</v>
      </c>
    </row>
    <row r="522">
      <c r="A522" s="2" t="s">
        <v>28</v>
      </c>
      <c r="B522" s="1" t="s">
        <v>496</v>
      </c>
      <c r="C522" s="2" t="s">
        <v>520</v>
      </c>
      <c r="D522" s="2" t="s">
        <v>4</v>
      </c>
      <c r="E522" s="2" t="s">
        <v>6</v>
      </c>
      <c r="F522" s="1">
        <v>7.212366127249334</v>
      </c>
    </row>
    <row r="523">
      <c r="A523" s="2" t="s">
        <v>29</v>
      </c>
      <c r="B523" s="1" t="s">
        <v>498</v>
      </c>
      <c r="C523" s="2" t="s">
        <v>520</v>
      </c>
      <c r="D523" s="2" t="s">
        <v>4</v>
      </c>
      <c r="E523" s="2" t="s">
        <v>6</v>
      </c>
      <c r="F523" s="1">
        <v>14.566355655289161</v>
      </c>
    </row>
    <row r="524">
      <c r="A524" s="2" t="s">
        <v>30</v>
      </c>
      <c r="B524" s="1" t="s">
        <v>499</v>
      </c>
      <c r="C524" s="2" t="s">
        <v>520</v>
      </c>
      <c r="D524" s="2" t="s">
        <v>4</v>
      </c>
      <c r="E524" s="2" t="s">
        <v>6</v>
      </c>
      <c r="F524" s="1">
        <v>15.090775527337602</v>
      </c>
    </row>
    <row r="525">
      <c r="A525" s="2" t="s">
        <v>31</v>
      </c>
      <c r="B525" s="1" t="s">
        <v>500</v>
      </c>
      <c r="C525" s="2" t="s">
        <v>520</v>
      </c>
      <c r="D525" s="2" t="s">
        <v>4</v>
      </c>
      <c r="E525" s="2" t="s">
        <v>6</v>
      </c>
      <c r="F525" s="1">
        <v>11.074887333397257</v>
      </c>
    </row>
    <row r="526">
      <c r="A526" s="2" t="s">
        <v>32</v>
      </c>
      <c r="B526" s="1" t="s">
        <v>501</v>
      </c>
      <c r="C526" s="2" t="s">
        <v>520</v>
      </c>
      <c r="D526" s="2" t="s">
        <v>4</v>
      </c>
      <c r="E526" s="2" t="s">
        <v>6</v>
      </c>
      <c r="F526" s="1">
        <v>20.984081041968164</v>
      </c>
    </row>
    <row r="527">
      <c r="A527" s="2" t="s">
        <v>33</v>
      </c>
      <c r="B527" s="1" t="s">
        <v>502</v>
      </c>
      <c r="C527" s="2" t="s">
        <v>520</v>
      </c>
      <c r="D527" s="2" t="s">
        <v>4</v>
      </c>
      <c r="E527" s="2" t="s">
        <v>6</v>
      </c>
      <c r="F527" s="1">
        <v>13.76294781062733</v>
      </c>
    </row>
    <row r="528">
      <c r="A528" s="2" t="s">
        <v>34</v>
      </c>
      <c r="B528" s="1" t="s">
        <v>503</v>
      </c>
      <c r="C528" s="2" t="s">
        <v>520</v>
      </c>
      <c r="D528" s="2" t="s">
        <v>4</v>
      </c>
      <c r="E528" s="2" t="s">
        <v>6</v>
      </c>
      <c r="F528" s="1">
        <v>11.559087498958014</v>
      </c>
    </row>
    <row r="529">
      <c r="A529" s="2" t="s">
        <v>35</v>
      </c>
      <c r="B529" s="1" t="s">
        <v>504</v>
      </c>
      <c r="C529" s="2" t="s">
        <v>520</v>
      </c>
      <c r="D529" s="2" t="s">
        <v>4</v>
      </c>
      <c r="E529" s="2" t="s">
        <v>6</v>
      </c>
      <c r="F529" s="1">
        <v>12.526411107757319</v>
      </c>
    </row>
    <row r="530">
      <c r="A530" s="2" t="s">
        <v>3</v>
      </c>
      <c r="B530" s="1" t="s">
        <v>489</v>
      </c>
      <c r="C530" s="2" t="s">
        <v>521</v>
      </c>
      <c r="D530" s="2" t="s">
        <v>4</v>
      </c>
      <c r="E530" s="2" t="s">
        <v>6</v>
      </c>
      <c r="F530" s="1">
        <v>13.334361764545296</v>
      </c>
    </row>
    <row r="531">
      <c r="A531" s="2" t="s">
        <v>4</v>
      </c>
      <c r="B531" s="1" t="s">
        <v>472</v>
      </c>
      <c r="C531" s="2" t="s">
        <v>521</v>
      </c>
      <c r="D531" s="2" t="s">
        <v>4</v>
      </c>
      <c r="E531" s="2" t="s">
        <v>6</v>
      </c>
      <c r="F531" s="1">
        <v>12.193190815518607</v>
      </c>
    </row>
    <row r="532">
      <c r="A532" s="2" t="s">
        <v>5</v>
      </c>
      <c r="B532" s="1" t="s">
        <v>473</v>
      </c>
      <c r="C532" s="2" t="s">
        <v>521</v>
      </c>
      <c r="D532" s="2" t="s">
        <v>4</v>
      </c>
      <c r="E532" s="2" t="s">
        <v>6</v>
      </c>
      <c r="F532" s="1">
        <v>15.421569310032723</v>
      </c>
    </row>
    <row r="533">
      <c r="A533" s="2" t="s">
        <v>6</v>
      </c>
      <c r="B533" s="1" t="s">
        <v>474</v>
      </c>
      <c r="C533" s="2" t="s">
        <v>521</v>
      </c>
      <c r="D533" s="2" t="s">
        <v>4</v>
      </c>
      <c r="E533" s="2" t="s">
        <v>6</v>
      </c>
      <c r="F533" s="1">
        <v>12.489233419465977</v>
      </c>
    </row>
    <row r="534">
      <c r="A534" s="2" t="s">
        <v>7</v>
      </c>
      <c r="B534" s="1" t="s">
        <v>475</v>
      </c>
      <c r="C534" s="2" t="s">
        <v>521</v>
      </c>
      <c r="D534" s="2" t="s">
        <v>4</v>
      </c>
      <c r="E534" s="2" t="s">
        <v>6</v>
      </c>
      <c r="F534" s="1">
        <v>9.310097875387921</v>
      </c>
    </row>
    <row r="535">
      <c r="A535" s="2" t="s">
        <v>8</v>
      </c>
      <c r="B535" s="1" t="s">
        <v>479</v>
      </c>
      <c r="C535" s="2" t="s">
        <v>521</v>
      </c>
      <c r="D535" s="2" t="s">
        <v>4</v>
      </c>
      <c r="E535" s="2" t="s">
        <v>6</v>
      </c>
      <c r="F535" s="1">
        <v>7.862891982824321</v>
      </c>
    </row>
    <row r="536">
      <c r="A536" s="2" t="s">
        <v>9</v>
      </c>
      <c r="B536" s="1" t="s">
        <v>480</v>
      </c>
      <c r="C536" s="2" t="s">
        <v>521</v>
      </c>
      <c r="D536" s="2" t="s">
        <v>4</v>
      </c>
      <c r="E536" s="2" t="s">
        <v>6</v>
      </c>
      <c r="F536" s="1">
        <v>12.994888677120333</v>
      </c>
    </row>
    <row r="537">
      <c r="A537" s="2" t="s">
        <v>10</v>
      </c>
      <c r="B537" s="1" t="s">
        <v>478</v>
      </c>
      <c r="C537" s="2" t="s">
        <v>521</v>
      </c>
      <c r="D537" s="2" t="s">
        <v>4</v>
      </c>
      <c r="E537" s="2" t="s">
        <v>6</v>
      </c>
      <c r="F537" s="1">
        <v>9.286341035390466</v>
      </c>
    </row>
    <row r="538">
      <c r="A538" s="2" t="s">
        <v>11</v>
      </c>
      <c r="B538" s="1" t="s">
        <v>477</v>
      </c>
      <c r="C538" s="2" t="s">
        <v>521</v>
      </c>
      <c r="D538" s="2" t="s">
        <v>4</v>
      </c>
      <c r="E538" s="2" t="s">
        <v>6</v>
      </c>
      <c r="F538" s="1">
        <v>15.817849663592211</v>
      </c>
    </row>
    <row r="539">
      <c r="A539" s="2" t="s">
        <v>12</v>
      </c>
      <c r="B539" s="1" t="s">
        <v>476</v>
      </c>
      <c r="C539" s="2" t="s">
        <v>521</v>
      </c>
      <c r="D539" s="2" t="s">
        <v>4</v>
      </c>
      <c r="E539" s="2" t="s">
        <v>6</v>
      </c>
      <c r="F539" s="1">
        <v>15.96753090705188</v>
      </c>
    </row>
    <row r="540">
      <c r="A540" s="2" t="s">
        <v>13</v>
      </c>
      <c r="B540" s="1" t="s">
        <v>481</v>
      </c>
      <c r="C540" s="2" t="s">
        <v>521</v>
      </c>
      <c r="D540" s="2" t="s">
        <v>4</v>
      </c>
      <c r="E540" s="2" t="s">
        <v>6</v>
      </c>
      <c r="F540" s="1">
        <v>8.789539363029679</v>
      </c>
    </row>
    <row r="541">
      <c r="A541" s="2" t="s">
        <v>14</v>
      </c>
      <c r="B541" s="1" t="s">
        <v>483</v>
      </c>
      <c r="C541" s="2" t="s">
        <v>521</v>
      </c>
      <c r="D541" s="2" t="s">
        <v>4</v>
      </c>
      <c r="E541" s="2" t="s">
        <v>6</v>
      </c>
      <c r="F541" s="1">
        <v>14.77024070021882</v>
      </c>
    </row>
    <row r="542">
      <c r="A542" s="2" t="s">
        <v>15</v>
      </c>
      <c r="B542" s="1" t="s">
        <v>482</v>
      </c>
      <c r="C542" s="2" t="s">
        <v>521</v>
      </c>
      <c r="D542" s="2" t="s">
        <v>4</v>
      </c>
      <c r="E542" s="2" t="s">
        <v>6</v>
      </c>
      <c r="F542" s="1">
        <v>9.419094740700018</v>
      </c>
    </row>
    <row r="543">
      <c r="A543" s="2" t="s">
        <v>16</v>
      </c>
      <c r="B543" s="1" t="s">
        <v>484</v>
      </c>
      <c r="C543" s="2" t="s">
        <v>521</v>
      </c>
      <c r="D543" s="2" t="s">
        <v>4</v>
      </c>
      <c r="E543" s="2" t="s">
        <v>6</v>
      </c>
      <c r="F543" s="1">
        <v>12.40860584540786</v>
      </c>
    </row>
    <row r="544">
      <c r="A544" s="2" t="s">
        <v>17</v>
      </c>
      <c r="B544" s="1" t="s">
        <v>485</v>
      </c>
      <c r="C544" s="2" t="s">
        <v>521</v>
      </c>
      <c r="D544" s="2" t="s">
        <v>4</v>
      </c>
      <c r="E544" s="2" t="s">
        <v>6</v>
      </c>
      <c r="F544" s="1">
        <v>11.377166291837545</v>
      </c>
    </row>
    <row r="545">
      <c r="A545" s="2" t="s">
        <v>18</v>
      </c>
      <c r="B545" s="1" t="s">
        <v>486</v>
      </c>
      <c r="C545" s="2" t="s">
        <v>521</v>
      </c>
      <c r="D545" s="2" t="s">
        <v>4</v>
      </c>
      <c r="E545" s="2" t="s">
        <v>6</v>
      </c>
      <c r="F545" s="1">
        <v>17.37615151111125</v>
      </c>
    </row>
    <row r="546">
      <c r="A546" s="2" t="s">
        <v>19</v>
      </c>
      <c r="B546" s="1" t="s">
        <v>487</v>
      </c>
      <c r="C546" s="2" t="s">
        <v>521</v>
      </c>
      <c r="D546" s="2" t="s">
        <v>4</v>
      </c>
      <c r="E546" s="2" t="s">
        <v>6</v>
      </c>
      <c r="F546" s="1">
        <v>10.767218360485606</v>
      </c>
    </row>
    <row r="547">
      <c r="A547" s="2" t="s">
        <v>20</v>
      </c>
      <c r="B547" s="1" t="s">
        <v>488</v>
      </c>
      <c r="C547" s="2" t="s">
        <v>521</v>
      </c>
      <c r="D547" s="2" t="s">
        <v>4</v>
      </c>
      <c r="E547" s="2" t="s">
        <v>6</v>
      </c>
      <c r="F547" s="1">
        <v>12.298374636919844</v>
      </c>
    </row>
    <row r="548">
      <c r="A548" s="2" t="s">
        <v>21</v>
      </c>
      <c r="B548" s="1" t="s">
        <v>490</v>
      </c>
      <c r="C548" s="2" t="s">
        <v>521</v>
      </c>
      <c r="D548" s="2" t="s">
        <v>4</v>
      </c>
      <c r="E548" s="2" t="s">
        <v>6</v>
      </c>
      <c r="F548" s="1">
        <v>6.7608242648761285</v>
      </c>
    </row>
    <row r="549">
      <c r="A549" s="2" t="s">
        <v>22</v>
      </c>
      <c r="B549" s="1" t="s">
        <v>491</v>
      </c>
      <c r="C549" s="2" t="s">
        <v>521</v>
      </c>
      <c r="D549" s="2" t="s">
        <v>4</v>
      </c>
      <c r="E549" s="2" t="s">
        <v>6</v>
      </c>
      <c r="F549" s="1">
        <v>10.683320751263926</v>
      </c>
    </row>
    <row r="550">
      <c r="A550" s="2" t="s">
        <v>23</v>
      </c>
      <c r="B550" s="1" t="s">
        <v>492</v>
      </c>
      <c r="C550" s="2" t="s">
        <v>521</v>
      </c>
      <c r="D550" s="2" t="s">
        <v>4</v>
      </c>
      <c r="E550" s="2" t="s">
        <v>6</v>
      </c>
      <c r="F550" s="1">
        <v>11.513272892535017</v>
      </c>
    </row>
    <row r="551">
      <c r="A551" s="2" t="s">
        <v>24</v>
      </c>
      <c r="B551" s="1" t="s">
        <v>493</v>
      </c>
      <c r="C551" s="2" t="s">
        <v>521</v>
      </c>
      <c r="D551" s="2" t="s">
        <v>4</v>
      </c>
      <c r="E551" s="2" t="s">
        <v>6</v>
      </c>
      <c r="F551" s="1">
        <v>19.553174296966564</v>
      </c>
    </row>
    <row r="552">
      <c r="A552" s="2" t="s">
        <v>25</v>
      </c>
      <c r="B552" s="1" t="s">
        <v>494</v>
      </c>
      <c r="C552" s="2" t="s">
        <v>521</v>
      </c>
      <c r="D552" s="2" t="s">
        <v>4</v>
      </c>
      <c r="E552" s="2" t="s">
        <v>6</v>
      </c>
      <c r="F552" s="1">
        <v>12.299605781865965</v>
      </c>
    </row>
    <row r="553">
      <c r="A553" s="2" t="s">
        <v>26</v>
      </c>
      <c r="B553" s="1" t="s">
        <v>495</v>
      </c>
      <c r="C553" s="2" t="s">
        <v>521</v>
      </c>
      <c r="D553" s="2" t="s">
        <v>4</v>
      </c>
      <c r="E553" s="2" t="s">
        <v>6</v>
      </c>
      <c r="F553" s="1">
        <v>13.74318939578759</v>
      </c>
    </row>
    <row r="554">
      <c r="A554" s="2" t="s">
        <v>27</v>
      </c>
      <c r="B554" s="1" t="s">
        <v>497</v>
      </c>
      <c r="C554" s="2" t="s">
        <v>521</v>
      </c>
      <c r="D554" s="2" t="s">
        <v>4</v>
      </c>
      <c r="E554" s="2" t="s">
        <v>6</v>
      </c>
      <c r="F554" s="1">
        <v>10.424634870937327</v>
      </c>
    </row>
    <row r="555">
      <c r="A555" s="2" t="s">
        <v>28</v>
      </c>
      <c r="B555" s="1" t="s">
        <v>496</v>
      </c>
      <c r="C555" s="2" t="s">
        <v>521</v>
      </c>
      <c r="D555" s="2" t="s">
        <v>4</v>
      </c>
      <c r="E555" s="2" t="s">
        <v>6</v>
      </c>
      <c r="F555" s="1">
        <v>8.203295901997958</v>
      </c>
    </row>
    <row r="556">
      <c r="A556" s="2" t="s">
        <v>29</v>
      </c>
      <c r="B556" s="1" t="s">
        <v>498</v>
      </c>
      <c r="C556" s="2" t="s">
        <v>521</v>
      </c>
      <c r="D556" s="2" t="s">
        <v>4</v>
      </c>
      <c r="E556" s="2" t="s">
        <v>6</v>
      </c>
      <c r="F556" s="1">
        <v>13.062352012628256</v>
      </c>
    </row>
    <row r="557">
      <c r="A557" s="2" t="s">
        <v>30</v>
      </c>
      <c r="B557" s="1" t="s">
        <v>499</v>
      </c>
      <c r="C557" s="2" t="s">
        <v>521</v>
      </c>
      <c r="D557" s="2" t="s">
        <v>4</v>
      </c>
      <c r="E557" s="2" t="s">
        <v>6</v>
      </c>
      <c r="F557" s="1">
        <v>13.725942871534409</v>
      </c>
    </row>
    <row r="558">
      <c r="A558" s="2" t="s">
        <v>31</v>
      </c>
      <c r="B558" s="1" t="s">
        <v>500</v>
      </c>
      <c r="C558" s="2" t="s">
        <v>521</v>
      </c>
      <c r="D558" s="2" t="s">
        <v>4</v>
      </c>
      <c r="E558" s="2" t="s">
        <v>6</v>
      </c>
      <c r="F558" s="1">
        <v>13.239414071880253</v>
      </c>
    </row>
    <row r="559">
      <c r="A559" s="2" t="s">
        <v>32</v>
      </c>
      <c r="B559" s="1" t="s">
        <v>501</v>
      </c>
      <c r="C559" s="2" t="s">
        <v>521</v>
      </c>
      <c r="D559" s="2" t="s">
        <v>4</v>
      </c>
      <c r="E559" s="2" t="s">
        <v>6</v>
      </c>
      <c r="F559" s="1">
        <v>18.086969766202117</v>
      </c>
    </row>
    <row r="560">
      <c r="A560" s="2" t="s">
        <v>33</v>
      </c>
      <c r="B560" s="1" t="s">
        <v>502</v>
      </c>
      <c r="C560" s="2" t="s">
        <v>521</v>
      </c>
      <c r="D560" s="2" t="s">
        <v>4</v>
      </c>
      <c r="E560" s="2" t="s">
        <v>6</v>
      </c>
      <c r="F560" s="1">
        <v>12.973293932447733</v>
      </c>
    </row>
    <row r="561">
      <c r="A561" s="2" t="s">
        <v>34</v>
      </c>
      <c r="B561" s="1" t="s">
        <v>503</v>
      </c>
      <c r="C561" s="2" t="s">
        <v>521</v>
      </c>
      <c r="D561" s="2" t="s">
        <v>4</v>
      </c>
      <c r="E561" s="2" t="s">
        <v>6</v>
      </c>
      <c r="F561" s="1">
        <v>12.56849121617805</v>
      </c>
    </row>
    <row r="562">
      <c r="A562" s="2" t="s">
        <v>35</v>
      </c>
      <c r="B562" s="1" t="s">
        <v>504</v>
      </c>
      <c r="C562" s="2" t="s">
        <v>521</v>
      </c>
      <c r="D562" s="2" t="s">
        <v>4</v>
      </c>
      <c r="E562" s="2" t="s">
        <v>6</v>
      </c>
      <c r="F562" s="1">
        <v>11.8896351424941</v>
      </c>
    </row>
    <row r="563">
      <c r="A563" s="2" t="s">
        <v>3</v>
      </c>
      <c r="B563" s="1" t="s">
        <v>489</v>
      </c>
      <c r="C563" s="2" t="s">
        <v>522</v>
      </c>
      <c r="D563" s="2" t="s">
        <v>4</v>
      </c>
      <c r="E563" s="2" t="s">
        <v>6</v>
      </c>
      <c r="F563" s="1">
        <v>13.151974092854399</v>
      </c>
    </row>
    <row r="564">
      <c r="A564" s="2" t="s">
        <v>4</v>
      </c>
      <c r="B564" s="1" t="s">
        <v>472</v>
      </c>
      <c r="C564" s="2" t="s">
        <v>522</v>
      </c>
      <c r="D564" s="2" t="s">
        <v>4</v>
      </c>
      <c r="E564" s="2" t="s">
        <v>6</v>
      </c>
      <c r="F564" s="1">
        <v>9.591949052598475</v>
      </c>
    </row>
    <row r="565">
      <c r="A565" s="2" t="s">
        <v>5</v>
      </c>
      <c r="B565" s="1" t="s">
        <v>473</v>
      </c>
      <c r="C565" s="2" t="s">
        <v>522</v>
      </c>
      <c r="D565" s="2" t="s">
        <v>4</v>
      </c>
      <c r="E565" s="2" t="s">
        <v>6</v>
      </c>
      <c r="F565" s="1">
        <v>15.339294741062247</v>
      </c>
    </row>
    <row r="566">
      <c r="A566" s="2" t="s">
        <v>6</v>
      </c>
      <c r="B566" s="1" t="s">
        <v>474</v>
      </c>
      <c r="C566" s="2" t="s">
        <v>522</v>
      </c>
      <c r="D566" s="2" t="s">
        <v>4</v>
      </c>
      <c r="E566" s="2" t="s">
        <v>6</v>
      </c>
      <c r="F566" s="1">
        <v>12.965286491007946</v>
      </c>
    </row>
    <row r="567">
      <c r="A567" s="2" t="s">
        <v>7</v>
      </c>
      <c r="B567" s="1" t="s">
        <v>475</v>
      </c>
      <c r="C567" s="2" t="s">
        <v>522</v>
      </c>
      <c r="D567" s="2" t="s">
        <v>4</v>
      </c>
      <c r="E567" s="2" t="s">
        <v>6</v>
      </c>
      <c r="F567" s="1">
        <v>7.2309151256519675</v>
      </c>
    </row>
    <row r="568">
      <c r="A568" s="2" t="s">
        <v>8</v>
      </c>
      <c r="B568" s="1" t="s">
        <v>479</v>
      </c>
      <c r="C568" s="2" t="s">
        <v>522</v>
      </c>
      <c r="D568" s="2" t="s">
        <v>4</v>
      </c>
      <c r="E568" s="2" t="s">
        <v>6</v>
      </c>
      <c r="F568" s="1">
        <v>10.137380899623311</v>
      </c>
    </row>
    <row r="569">
      <c r="A569" s="2" t="s">
        <v>9</v>
      </c>
      <c r="B569" s="1" t="s">
        <v>480</v>
      </c>
      <c r="C569" s="2" t="s">
        <v>522</v>
      </c>
      <c r="D569" s="2" t="s">
        <v>4</v>
      </c>
      <c r="E569" s="2" t="s">
        <v>6</v>
      </c>
      <c r="F569" s="1">
        <v>11.57840967137749</v>
      </c>
    </row>
    <row r="570">
      <c r="A570" s="2" t="s">
        <v>10</v>
      </c>
      <c r="B570" s="1" t="s">
        <v>478</v>
      </c>
      <c r="C570" s="2" t="s">
        <v>522</v>
      </c>
      <c r="D570" s="2" t="s">
        <v>4</v>
      </c>
      <c r="E570" s="2" t="s">
        <v>6</v>
      </c>
      <c r="F570" s="1">
        <v>10.105357114394556</v>
      </c>
    </row>
    <row r="571">
      <c r="A571" s="2" t="s">
        <v>11</v>
      </c>
      <c r="B571" s="1" t="s">
        <v>477</v>
      </c>
      <c r="C571" s="2" t="s">
        <v>522</v>
      </c>
      <c r="D571" s="2" t="s">
        <v>4</v>
      </c>
      <c r="E571" s="2" t="s">
        <v>6</v>
      </c>
      <c r="F571" s="1">
        <v>15.590266899401751</v>
      </c>
    </row>
    <row r="572">
      <c r="A572" s="2" t="s">
        <v>12</v>
      </c>
      <c r="B572" s="1" t="s">
        <v>476</v>
      </c>
      <c r="C572" s="2" t="s">
        <v>522</v>
      </c>
      <c r="D572" s="2" t="s">
        <v>4</v>
      </c>
      <c r="E572" s="2" t="s">
        <v>6</v>
      </c>
      <c r="F572" s="1">
        <v>14.971609044787153</v>
      </c>
    </row>
    <row r="573">
      <c r="A573" s="2" t="s">
        <v>13</v>
      </c>
      <c r="B573" s="1" t="s">
        <v>481</v>
      </c>
      <c r="C573" s="2" t="s">
        <v>522</v>
      </c>
      <c r="D573" s="2" t="s">
        <v>4</v>
      </c>
      <c r="E573" s="2" t="s">
        <v>6</v>
      </c>
      <c r="F573" s="1">
        <v>9.52869405603844</v>
      </c>
    </row>
    <row r="574">
      <c r="A574" s="2" t="s">
        <v>14</v>
      </c>
      <c r="B574" s="1" t="s">
        <v>483</v>
      </c>
      <c r="C574" s="2" t="s">
        <v>522</v>
      </c>
      <c r="D574" s="2" t="s">
        <v>4</v>
      </c>
      <c r="E574" s="2" t="s">
        <v>6</v>
      </c>
      <c r="F574" s="1">
        <v>14.390051151117248</v>
      </c>
    </row>
    <row r="575">
      <c r="A575" s="2" t="s">
        <v>15</v>
      </c>
      <c r="B575" s="1" t="s">
        <v>482</v>
      </c>
      <c r="C575" s="2" t="s">
        <v>522</v>
      </c>
      <c r="D575" s="2" t="s">
        <v>4</v>
      </c>
      <c r="E575" s="2" t="s">
        <v>6</v>
      </c>
      <c r="F575" s="1">
        <v>9.72810259171337</v>
      </c>
    </row>
    <row r="576">
      <c r="A576" s="2" t="s">
        <v>16</v>
      </c>
      <c r="B576" s="1" t="s">
        <v>484</v>
      </c>
      <c r="C576" s="2" t="s">
        <v>522</v>
      </c>
      <c r="D576" s="2" t="s">
        <v>4</v>
      </c>
      <c r="E576" s="2" t="s">
        <v>6</v>
      </c>
      <c r="F576" s="1">
        <v>13.110778499838958</v>
      </c>
    </row>
    <row r="577">
      <c r="A577" s="2" t="s">
        <v>17</v>
      </c>
      <c r="B577" s="1" t="s">
        <v>485</v>
      </c>
      <c r="C577" s="2" t="s">
        <v>522</v>
      </c>
      <c r="D577" s="2" t="s">
        <v>4</v>
      </c>
      <c r="E577" s="2" t="s">
        <v>6</v>
      </c>
      <c r="F577" s="1">
        <v>12.480200633579726</v>
      </c>
    </row>
    <row r="578">
      <c r="A578" s="2" t="s">
        <v>18</v>
      </c>
      <c r="B578" s="1" t="s">
        <v>486</v>
      </c>
      <c r="C578" s="2" t="s">
        <v>522</v>
      </c>
      <c r="D578" s="2" t="s">
        <v>4</v>
      </c>
      <c r="E578" s="2" t="s">
        <v>6</v>
      </c>
      <c r="F578" s="1">
        <v>16.995441077316112</v>
      </c>
    </row>
    <row r="579">
      <c r="A579" s="2" t="s">
        <v>19</v>
      </c>
      <c r="B579" s="1" t="s">
        <v>487</v>
      </c>
      <c r="C579" s="2" t="s">
        <v>522</v>
      </c>
      <c r="D579" s="2" t="s">
        <v>4</v>
      </c>
      <c r="E579" s="2" t="s">
        <v>6</v>
      </c>
      <c r="F579" s="1">
        <v>10.87459260613753</v>
      </c>
    </row>
    <row r="580">
      <c r="A580" s="2" t="s">
        <v>20</v>
      </c>
      <c r="B580" s="1" t="s">
        <v>488</v>
      </c>
      <c r="C580" s="2" t="s">
        <v>522</v>
      </c>
      <c r="D580" s="2" t="s">
        <v>4</v>
      </c>
      <c r="E580" s="2" t="s">
        <v>6</v>
      </c>
      <c r="F580" s="1">
        <v>12.0908195914349</v>
      </c>
    </row>
    <row r="581">
      <c r="A581" s="2" t="s">
        <v>21</v>
      </c>
      <c r="B581" s="1" t="s">
        <v>490</v>
      </c>
      <c r="C581" s="2" t="s">
        <v>522</v>
      </c>
      <c r="D581" s="2" t="s">
        <v>4</v>
      </c>
      <c r="E581" s="2" t="s">
        <v>6</v>
      </c>
      <c r="F581" s="1">
        <v>6.598407281001138</v>
      </c>
    </row>
    <row r="582">
      <c r="A582" s="2" t="s">
        <v>22</v>
      </c>
      <c r="B582" s="1" t="s">
        <v>491</v>
      </c>
      <c r="C582" s="2" t="s">
        <v>522</v>
      </c>
      <c r="D582" s="2" t="s">
        <v>4</v>
      </c>
      <c r="E582" s="2" t="s">
        <v>6</v>
      </c>
      <c r="F582" s="1">
        <v>9.376955903271693</v>
      </c>
    </row>
    <row r="583">
      <c r="A583" s="2" t="s">
        <v>23</v>
      </c>
      <c r="B583" s="1" t="s">
        <v>492</v>
      </c>
      <c r="C583" s="2" t="s">
        <v>522</v>
      </c>
      <c r="D583" s="2" t="s">
        <v>4</v>
      </c>
      <c r="E583" s="2" t="s">
        <v>6</v>
      </c>
      <c r="F583" s="1">
        <v>11.920174487094254</v>
      </c>
    </row>
    <row r="584">
      <c r="A584" s="2" t="s">
        <v>24</v>
      </c>
      <c r="B584" s="1" t="s">
        <v>493</v>
      </c>
      <c r="C584" s="2" t="s">
        <v>522</v>
      </c>
      <c r="D584" s="2" t="s">
        <v>4</v>
      </c>
      <c r="E584" s="2" t="s">
        <v>6</v>
      </c>
      <c r="F584" s="1">
        <v>19.213661752052616</v>
      </c>
    </row>
    <row r="585">
      <c r="A585" s="2" t="s">
        <v>25</v>
      </c>
      <c r="B585" s="1" t="s">
        <v>494</v>
      </c>
      <c r="C585" s="2" t="s">
        <v>522</v>
      </c>
      <c r="D585" s="2" t="s">
        <v>4</v>
      </c>
      <c r="E585" s="2" t="s">
        <v>6</v>
      </c>
      <c r="F585" s="1">
        <v>14.110957510628863</v>
      </c>
    </row>
    <row r="586">
      <c r="A586" s="2" t="s">
        <v>26</v>
      </c>
      <c r="B586" s="1" t="s">
        <v>495</v>
      </c>
      <c r="C586" s="2" t="s">
        <v>522</v>
      </c>
      <c r="D586" s="2" t="s">
        <v>4</v>
      </c>
      <c r="E586" s="2" t="s">
        <v>6</v>
      </c>
      <c r="F586" s="1">
        <v>12.067801992775198</v>
      </c>
    </row>
    <row r="587">
      <c r="A587" s="2" t="s">
        <v>27</v>
      </c>
      <c r="B587" s="1" t="s">
        <v>497</v>
      </c>
      <c r="C587" s="2" t="s">
        <v>522</v>
      </c>
      <c r="D587" s="2" t="s">
        <v>4</v>
      </c>
      <c r="E587" s="2" t="s">
        <v>6</v>
      </c>
      <c r="F587" s="1">
        <v>9.806206414370484</v>
      </c>
    </row>
    <row r="588">
      <c r="A588" s="2" t="s">
        <v>28</v>
      </c>
      <c r="B588" s="1" t="s">
        <v>496</v>
      </c>
      <c r="C588" s="2" t="s">
        <v>522</v>
      </c>
      <c r="D588" s="2" t="s">
        <v>4</v>
      </c>
      <c r="E588" s="2" t="s">
        <v>6</v>
      </c>
      <c r="F588" s="1">
        <v>7.975962851679869</v>
      </c>
    </row>
    <row r="589">
      <c r="A589" s="2" t="s">
        <v>29</v>
      </c>
      <c r="B589" s="1" t="s">
        <v>498</v>
      </c>
      <c r="C589" s="2" t="s">
        <v>522</v>
      </c>
      <c r="D589" s="2" t="s">
        <v>4</v>
      </c>
      <c r="E589" s="2" t="s">
        <v>6</v>
      </c>
      <c r="F589" s="1">
        <v>11.558075885561266</v>
      </c>
    </row>
    <row r="590">
      <c r="A590" s="2" t="s">
        <v>30</v>
      </c>
      <c r="B590" s="1" t="s">
        <v>499</v>
      </c>
      <c r="C590" s="2" t="s">
        <v>522</v>
      </c>
      <c r="D590" s="2" t="s">
        <v>4</v>
      </c>
      <c r="E590" s="2" t="s">
        <v>6</v>
      </c>
      <c r="F590" s="1">
        <v>12.04869769293632</v>
      </c>
    </row>
    <row r="591">
      <c r="A591" s="2" t="s">
        <v>31</v>
      </c>
      <c r="B591" s="1" t="s">
        <v>500</v>
      </c>
      <c r="C591" s="2" t="s">
        <v>522</v>
      </c>
      <c r="D591" s="2" t="s">
        <v>4</v>
      </c>
      <c r="E591" s="2" t="s">
        <v>6</v>
      </c>
      <c r="F591" s="1">
        <v>12.177776357214773</v>
      </c>
    </row>
    <row r="592">
      <c r="A592" s="2" t="s">
        <v>32</v>
      </c>
      <c r="B592" s="1" t="s">
        <v>501</v>
      </c>
      <c r="C592" s="2" t="s">
        <v>522</v>
      </c>
      <c r="D592" s="2" t="s">
        <v>4</v>
      </c>
      <c r="E592" s="2" t="s">
        <v>6</v>
      </c>
      <c r="F592" s="1">
        <v>17.624842635333614</v>
      </c>
    </row>
    <row r="593">
      <c r="A593" s="2" t="s">
        <v>33</v>
      </c>
      <c r="B593" s="1" t="s">
        <v>502</v>
      </c>
      <c r="C593" s="2" t="s">
        <v>522</v>
      </c>
      <c r="D593" s="2" t="s">
        <v>4</v>
      </c>
      <c r="E593" s="2" t="s">
        <v>6</v>
      </c>
      <c r="F593" s="1">
        <v>12.753395272483981</v>
      </c>
    </row>
    <row r="594">
      <c r="A594" s="2" t="s">
        <v>34</v>
      </c>
      <c r="B594" s="1" t="s">
        <v>503</v>
      </c>
      <c r="C594" s="2" t="s">
        <v>522</v>
      </c>
      <c r="D594" s="2" t="s">
        <v>4</v>
      </c>
      <c r="E594" s="2" t="s">
        <v>6</v>
      </c>
      <c r="F594" s="1">
        <v>11.537368570616653</v>
      </c>
    </row>
    <row r="595">
      <c r="A595" s="2" t="s">
        <v>35</v>
      </c>
      <c r="B595" s="1" t="s">
        <v>504</v>
      </c>
      <c r="C595" s="2" t="s">
        <v>522</v>
      </c>
      <c r="D595" s="2" t="s">
        <v>4</v>
      </c>
      <c r="E595" s="2" t="s">
        <v>6</v>
      </c>
      <c r="F595" s="1">
        <v>12.13855421686747</v>
      </c>
    </row>
    <row r="596">
      <c r="A596" s="2" t="s">
        <v>3</v>
      </c>
      <c r="B596" s="1" t="s">
        <v>489</v>
      </c>
      <c r="C596" s="2" t="s">
        <v>523</v>
      </c>
      <c r="D596" s="2" t="s">
        <v>4</v>
      </c>
      <c r="E596" s="2" t="s">
        <v>6</v>
      </c>
      <c r="F596" s="1">
        <v>12.609094848040936</v>
      </c>
    </row>
    <row r="597">
      <c r="A597" s="2" t="s">
        <v>4</v>
      </c>
      <c r="B597" s="1" t="s">
        <v>472</v>
      </c>
      <c r="C597" s="2" t="s">
        <v>523</v>
      </c>
      <c r="D597" s="2" t="s">
        <v>4</v>
      </c>
      <c r="E597" s="2" t="s">
        <v>6</v>
      </c>
      <c r="F597" s="1">
        <v>11.526030917799151</v>
      </c>
    </row>
    <row r="598">
      <c r="A598" s="2" t="s">
        <v>5</v>
      </c>
      <c r="B598" s="1" t="s">
        <v>473</v>
      </c>
      <c r="C598" s="2" t="s">
        <v>523</v>
      </c>
      <c r="D598" s="2" t="s">
        <v>4</v>
      </c>
      <c r="E598" s="2" t="s">
        <v>6</v>
      </c>
      <c r="F598" s="1">
        <v>14.046263902668269</v>
      </c>
    </row>
    <row r="599">
      <c r="A599" s="2" t="s">
        <v>6</v>
      </c>
      <c r="B599" s="1" t="s">
        <v>474</v>
      </c>
      <c r="C599" s="2" t="s">
        <v>523</v>
      </c>
      <c r="D599" s="2" t="s">
        <v>4</v>
      </c>
      <c r="E599" s="2" t="s">
        <v>6</v>
      </c>
      <c r="F599" s="1">
        <v>11.33878674981777</v>
      </c>
    </row>
    <row r="600">
      <c r="A600" s="2" t="s">
        <v>7</v>
      </c>
      <c r="B600" s="1" t="s">
        <v>475</v>
      </c>
      <c r="C600" s="2" t="s">
        <v>523</v>
      </c>
      <c r="D600" s="2" t="s">
        <v>4</v>
      </c>
      <c r="E600" s="2" t="s">
        <v>6</v>
      </c>
      <c r="F600" s="1">
        <v>9.81261452976296</v>
      </c>
    </row>
    <row r="601">
      <c r="A601" s="2" t="s">
        <v>8</v>
      </c>
      <c r="B601" s="1" t="s">
        <v>479</v>
      </c>
      <c r="C601" s="2" t="s">
        <v>523</v>
      </c>
      <c r="D601" s="2" t="s">
        <v>4</v>
      </c>
      <c r="E601" s="2" t="s">
        <v>6</v>
      </c>
      <c r="F601" s="1">
        <v>7.724898644946857</v>
      </c>
    </row>
    <row r="602">
      <c r="A602" s="2" t="s">
        <v>9</v>
      </c>
      <c r="B602" s="1" t="s">
        <v>480</v>
      </c>
      <c r="C602" s="2" t="s">
        <v>523</v>
      </c>
      <c r="D602" s="2" t="s">
        <v>4</v>
      </c>
      <c r="E602" s="2" t="s">
        <v>6</v>
      </c>
      <c r="F602" s="1">
        <v>11.204249315295876</v>
      </c>
    </row>
    <row r="603">
      <c r="A603" s="2" t="s">
        <v>10</v>
      </c>
      <c r="B603" s="1" t="s">
        <v>478</v>
      </c>
      <c r="C603" s="2" t="s">
        <v>523</v>
      </c>
      <c r="D603" s="2" t="s">
        <v>4</v>
      </c>
      <c r="E603" s="2" t="s">
        <v>6</v>
      </c>
      <c r="F603" s="1">
        <v>9.690618606612421</v>
      </c>
    </row>
    <row r="604">
      <c r="A604" s="2" t="s">
        <v>11</v>
      </c>
      <c r="B604" s="1" t="s">
        <v>477</v>
      </c>
      <c r="C604" s="2" t="s">
        <v>523</v>
      </c>
      <c r="D604" s="2" t="s">
        <v>4</v>
      </c>
      <c r="E604" s="2" t="s">
        <v>6</v>
      </c>
      <c r="F604" s="1">
        <v>15.54163419459265</v>
      </c>
    </row>
    <row r="605">
      <c r="A605" s="2" t="s">
        <v>12</v>
      </c>
      <c r="B605" s="1" t="s">
        <v>476</v>
      </c>
      <c r="C605" s="2" t="s">
        <v>523</v>
      </c>
      <c r="D605" s="2" t="s">
        <v>4</v>
      </c>
      <c r="E605" s="2" t="s">
        <v>6</v>
      </c>
      <c r="F605" s="1">
        <v>15.03728813559322</v>
      </c>
    </row>
    <row r="606">
      <c r="A606" s="2" t="s">
        <v>13</v>
      </c>
      <c r="B606" s="1" t="s">
        <v>481</v>
      </c>
      <c r="C606" s="2" t="s">
        <v>523</v>
      </c>
      <c r="D606" s="2" t="s">
        <v>4</v>
      </c>
      <c r="E606" s="2" t="s">
        <v>6</v>
      </c>
      <c r="F606" s="1">
        <v>9.688414159577038</v>
      </c>
    </row>
    <row r="607">
      <c r="A607" s="2" t="s">
        <v>14</v>
      </c>
      <c r="B607" s="1" t="s">
        <v>483</v>
      </c>
      <c r="C607" s="2" t="s">
        <v>523</v>
      </c>
      <c r="D607" s="2" t="s">
        <v>4</v>
      </c>
      <c r="E607" s="2" t="s">
        <v>6</v>
      </c>
      <c r="F607" s="1">
        <v>13.522580645161291</v>
      </c>
    </row>
    <row r="608">
      <c r="A608" s="2" t="s">
        <v>15</v>
      </c>
      <c r="B608" s="1" t="s">
        <v>482</v>
      </c>
      <c r="C608" s="2" t="s">
        <v>523</v>
      </c>
      <c r="D608" s="2" t="s">
        <v>4</v>
      </c>
      <c r="E608" s="2" t="s">
        <v>6</v>
      </c>
      <c r="F608" s="1">
        <v>8.526365865261463</v>
      </c>
    </row>
    <row r="609">
      <c r="A609" s="2" t="s">
        <v>16</v>
      </c>
      <c r="B609" s="1" t="s">
        <v>484</v>
      </c>
      <c r="C609" s="2" t="s">
        <v>523</v>
      </c>
      <c r="D609" s="2" t="s">
        <v>4</v>
      </c>
      <c r="E609" s="2" t="s">
        <v>6</v>
      </c>
      <c r="F609" s="1">
        <v>11.909206301799447</v>
      </c>
    </row>
    <row r="610">
      <c r="A610" s="2" t="s">
        <v>17</v>
      </c>
      <c r="B610" s="1" t="s">
        <v>485</v>
      </c>
      <c r="C610" s="2" t="s">
        <v>523</v>
      </c>
      <c r="D610" s="2" t="s">
        <v>4</v>
      </c>
      <c r="E610" s="2" t="s">
        <v>6</v>
      </c>
      <c r="F610" s="1">
        <v>11.687759573563557</v>
      </c>
    </row>
    <row r="611">
      <c r="A611" s="2" t="s">
        <v>18</v>
      </c>
      <c r="B611" s="1" t="s">
        <v>486</v>
      </c>
      <c r="C611" s="2" t="s">
        <v>523</v>
      </c>
      <c r="D611" s="2" t="s">
        <v>4</v>
      </c>
      <c r="E611" s="2" t="s">
        <v>6</v>
      </c>
      <c r="F611" s="1">
        <v>16.055987577524704</v>
      </c>
    </row>
    <row r="612">
      <c r="A612" s="2" t="s">
        <v>19</v>
      </c>
      <c r="B612" s="1" t="s">
        <v>487</v>
      </c>
      <c r="C612" s="2" t="s">
        <v>523</v>
      </c>
      <c r="D612" s="2" t="s">
        <v>4</v>
      </c>
      <c r="E612" s="2" t="s">
        <v>6</v>
      </c>
      <c r="F612" s="1">
        <v>10.459564467123302</v>
      </c>
    </row>
    <row r="613">
      <c r="A613" s="2" t="s">
        <v>20</v>
      </c>
      <c r="B613" s="1" t="s">
        <v>488</v>
      </c>
      <c r="C613" s="2" t="s">
        <v>523</v>
      </c>
      <c r="D613" s="2" t="s">
        <v>4</v>
      </c>
      <c r="E613" s="2" t="s">
        <v>6</v>
      </c>
      <c r="F613" s="1">
        <v>12.357356441081345</v>
      </c>
    </row>
    <row r="614">
      <c r="A614" s="2" t="s">
        <v>21</v>
      </c>
      <c r="B614" s="1" t="s">
        <v>490</v>
      </c>
      <c r="C614" s="2" t="s">
        <v>523</v>
      </c>
      <c r="D614" s="2" t="s">
        <v>4</v>
      </c>
      <c r="E614" s="2" t="s">
        <v>6</v>
      </c>
      <c r="F614" s="1">
        <v>7.746416169530763</v>
      </c>
    </row>
    <row r="615">
      <c r="A615" s="2" t="s">
        <v>22</v>
      </c>
      <c r="B615" s="1" t="s">
        <v>491</v>
      </c>
      <c r="C615" s="2" t="s">
        <v>523</v>
      </c>
      <c r="D615" s="2" t="s">
        <v>4</v>
      </c>
      <c r="E615" s="2" t="s">
        <v>6</v>
      </c>
      <c r="F615" s="1">
        <v>9.857167052447355</v>
      </c>
    </row>
    <row r="616">
      <c r="A616" s="2" t="s">
        <v>23</v>
      </c>
      <c r="B616" s="1" t="s">
        <v>492</v>
      </c>
      <c r="C616" s="2" t="s">
        <v>523</v>
      </c>
      <c r="D616" s="2" t="s">
        <v>4</v>
      </c>
      <c r="E616" s="2" t="s">
        <v>6</v>
      </c>
      <c r="F616" s="1">
        <v>11.35225764385348</v>
      </c>
    </row>
    <row r="617">
      <c r="A617" s="2" t="s">
        <v>24</v>
      </c>
      <c r="B617" s="1" t="s">
        <v>493</v>
      </c>
      <c r="C617" s="2" t="s">
        <v>523</v>
      </c>
      <c r="D617" s="2" t="s">
        <v>4</v>
      </c>
      <c r="E617" s="2" t="s">
        <v>6</v>
      </c>
      <c r="F617" s="1">
        <v>17.141313632016587</v>
      </c>
    </row>
    <row r="618">
      <c r="A618" s="2" t="s">
        <v>25</v>
      </c>
      <c r="B618" s="1" t="s">
        <v>494</v>
      </c>
      <c r="C618" s="2" t="s">
        <v>523</v>
      </c>
      <c r="D618" s="2" t="s">
        <v>4</v>
      </c>
      <c r="E618" s="2" t="s">
        <v>6</v>
      </c>
      <c r="F618" s="1">
        <v>12.63896412081818</v>
      </c>
    </row>
    <row r="619">
      <c r="A619" s="2" t="s">
        <v>26</v>
      </c>
      <c r="B619" s="1" t="s">
        <v>495</v>
      </c>
      <c r="C619" s="2" t="s">
        <v>523</v>
      </c>
      <c r="D619" s="2" t="s">
        <v>4</v>
      </c>
      <c r="E619" s="2" t="s">
        <v>6</v>
      </c>
      <c r="F619" s="1">
        <v>14.51345196278998</v>
      </c>
    </row>
    <row r="620">
      <c r="A620" s="2" t="s">
        <v>27</v>
      </c>
      <c r="B620" s="1" t="s">
        <v>497</v>
      </c>
      <c r="C620" s="2" t="s">
        <v>523</v>
      </c>
      <c r="D620" s="2" t="s">
        <v>4</v>
      </c>
      <c r="E620" s="2" t="s">
        <v>6</v>
      </c>
      <c r="F620" s="1">
        <v>9.654948386631055</v>
      </c>
    </row>
    <row r="621">
      <c r="A621" s="2" t="s">
        <v>28</v>
      </c>
      <c r="B621" s="1" t="s">
        <v>496</v>
      </c>
      <c r="C621" s="2" t="s">
        <v>523</v>
      </c>
      <c r="D621" s="2" t="s">
        <v>4</v>
      </c>
      <c r="E621" s="2" t="s">
        <v>6</v>
      </c>
      <c r="F621" s="1">
        <v>7.306283766634033</v>
      </c>
    </row>
    <row r="622">
      <c r="A622" s="2" t="s">
        <v>29</v>
      </c>
      <c r="B622" s="1" t="s">
        <v>498</v>
      </c>
      <c r="C622" s="2" t="s">
        <v>523</v>
      </c>
      <c r="D622" s="2" t="s">
        <v>4</v>
      </c>
      <c r="E622" s="2" t="s">
        <v>6</v>
      </c>
      <c r="F622" s="1">
        <v>12.241460357254779</v>
      </c>
    </row>
    <row r="623">
      <c r="A623" s="2" t="s">
        <v>30</v>
      </c>
      <c r="B623" s="1" t="s">
        <v>499</v>
      </c>
      <c r="C623" s="2" t="s">
        <v>523</v>
      </c>
      <c r="D623" s="2" t="s">
        <v>4</v>
      </c>
      <c r="E623" s="2" t="s">
        <v>6</v>
      </c>
      <c r="F623" s="1">
        <v>10.751565762004175</v>
      </c>
    </row>
    <row r="624">
      <c r="A624" s="2" t="s">
        <v>31</v>
      </c>
      <c r="B624" s="1" t="s">
        <v>500</v>
      </c>
      <c r="C624" s="2" t="s">
        <v>523</v>
      </c>
      <c r="D624" s="2" t="s">
        <v>4</v>
      </c>
      <c r="E624" s="2" t="s">
        <v>6</v>
      </c>
      <c r="F624" s="1">
        <v>12.309458511384655</v>
      </c>
    </row>
    <row r="625">
      <c r="A625" s="2" t="s">
        <v>32</v>
      </c>
      <c r="B625" s="1" t="s">
        <v>501</v>
      </c>
      <c r="C625" s="2" t="s">
        <v>523</v>
      </c>
      <c r="D625" s="2" t="s">
        <v>4</v>
      </c>
      <c r="E625" s="2" t="s">
        <v>6</v>
      </c>
      <c r="F625" s="1">
        <v>13.859193646915088</v>
      </c>
    </row>
    <row r="626">
      <c r="A626" s="2" t="s">
        <v>33</v>
      </c>
      <c r="B626" s="1" t="s">
        <v>502</v>
      </c>
      <c r="C626" s="2" t="s">
        <v>523</v>
      </c>
      <c r="D626" s="2" t="s">
        <v>4</v>
      </c>
      <c r="E626" s="2" t="s">
        <v>6</v>
      </c>
      <c r="F626" s="1">
        <v>13.337811255577412</v>
      </c>
    </row>
    <row r="627">
      <c r="A627" s="2" t="s">
        <v>34</v>
      </c>
      <c r="B627" s="1" t="s">
        <v>503</v>
      </c>
      <c r="C627" s="2" t="s">
        <v>523</v>
      </c>
      <c r="D627" s="2" t="s">
        <v>4</v>
      </c>
      <c r="E627" s="2" t="s">
        <v>6</v>
      </c>
      <c r="F627" s="1">
        <v>12.978548556207317</v>
      </c>
    </row>
    <row r="628">
      <c r="A628" s="2" t="s">
        <v>35</v>
      </c>
      <c r="B628" s="1" t="s">
        <v>504</v>
      </c>
      <c r="C628" s="2" t="s">
        <v>523</v>
      </c>
      <c r="D628" s="2" t="s">
        <v>4</v>
      </c>
      <c r="E628" s="2" t="s">
        <v>6</v>
      </c>
      <c r="F628" s="1">
        <v>10.38319647744853</v>
      </c>
    </row>
    <row r="629">
      <c r="A629" s="2" t="s">
        <v>3</v>
      </c>
      <c r="B629" s="1" t="s">
        <v>489</v>
      </c>
      <c r="C629" s="2" t="s">
        <v>524</v>
      </c>
      <c r="D629" s="2" t="s">
        <v>4</v>
      </c>
      <c r="E629" s="2" t="s">
        <v>6</v>
      </c>
      <c r="F629" s="1">
        <v>12.45424412492852</v>
      </c>
    </row>
    <row r="630">
      <c r="A630" s="2" t="s">
        <v>4</v>
      </c>
      <c r="B630" s="1" t="s">
        <v>472</v>
      </c>
      <c r="C630" s="2" t="s">
        <v>524</v>
      </c>
      <c r="D630" s="2" t="s">
        <v>4</v>
      </c>
      <c r="E630" s="2" t="s">
        <v>6</v>
      </c>
      <c r="F630" s="1">
        <v>9.099321406539174</v>
      </c>
    </row>
    <row r="631">
      <c r="A631" s="2" t="s">
        <v>5</v>
      </c>
      <c r="B631" s="1" t="s">
        <v>473</v>
      </c>
      <c r="C631" s="2" t="s">
        <v>524</v>
      </c>
      <c r="D631" s="2" t="s">
        <v>4</v>
      </c>
      <c r="E631" s="2" t="s">
        <v>6</v>
      </c>
      <c r="F631" s="1">
        <v>14.164699347312872</v>
      </c>
    </row>
    <row r="632">
      <c r="A632" s="2" t="s">
        <v>6</v>
      </c>
      <c r="B632" s="1" t="s">
        <v>474</v>
      </c>
      <c r="C632" s="2" t="s">
        <v>524</v>
      </c>
      <c r="D632" s="2" t="s">
        <v>4</v>
      </c>
      <c r="E632" s="2" t="s">
        <v>6</v>
      </c>
      <c r="F632" s="1">
        <v>11.819399574501615</v>
      </c>
    </row>
    <row r="633">
      <c r="A633" s="2" t="s">
        <v>7</v>
      </c>
      <c r="B633" s="1" t="s">
        <v>475</v>
      </c>
      <c r="C633" s="2" t="s">
        <v>524</v>
      </c>
      <c r="D633" s="2" t="s">
        <v>4</v>
      </c>
      <c r="E633" s="2" t="s">
        <v>6</v>
      </c>
      <c r="F633" s="1">
        <v>9.45794171543418</v>
      </c>
    </row>
    <row r="634">
      <c r="A634" s="2" t="s">
        <v>8</v>
      </c>
      <c r="B634" s="1" t="s">
        <v>479</v>
      </c>
      <c r="C634" s="2" t="s">
        <v>524</v>
      </c>
      <c r="D634" s="2" t="s">
        <v>4</v>
      </c>
      <c r="E634" s="2" t="s">
        <v>6</v>
      </c>
      <c r="F634" s="1">
        <v>8.380140511838755</v>
      </c>
    </row>
    <row r="635">
      <c r="A635" s="2" t="s">
        <v>9</v>
      </c>
      <c r="B635" s="1" t="s">
        <v>480</v>
      </c>
      <c r="C635" s="2" t="s">
        <v>524</v>
      </c>
      <c r="D635" s="2" t="s">
        <v>4</v>
      </c>
      <c r="E635" s="2" t="s">
        <v>6</v>
      </c>
      <c r="F635" s="1">
        <v>11.926977687626774</v>
      </c>
    </row>
    <row r="636">
      <c r="A636" s="2" t="s">
        <v>10</v>
      </c>
      <c r="B636" s="1" t="s">
        <v>478</v>
      </c>
      <c r="C636" s="2" t="s">
        <v>524</v>
      </c>
      <c r="D636" s="2" t="s">
        <v>4</v>
      </c>
      <c r="E636" s="2" t="s">
        <v>6</v>
      </c>
      <c r="F636" s="1">
        <v>9.100248397681622</v>
      </c>
    </row>
    <row r="637">
      <c r="A637" s="2" t="s">
        <v>11</v>
      </c>
      <c r="B637" s="1" t="s">
        <v>477</v>
      </c>
      <c r="C637" s="2" t="s">
        <v>524</v>
      </c>
      <c r="D637" s="2" t="s">
        <v>4</v>
      </c>
      <c r="E637" s="2" t="s">
        <v>6</v>
      </c>
      <c r="F637" s="1">
        <v>16.503492283787658</v>
      </c>
    </row>
    <row r="638">
      <c r="A638" s="2" t="s">
        <v>12</v>
      </c>
      <c r="B638" s="1" t="s">
        <v>476</v>
      </c>
      <c r="C638" s="2" t="s">
        <v>524</v>
      </c>
      <c r="D638" s="2" t="s">
        <v>4</v>
      </c>
      <c r="E638" s="2" t="s">
        <v>6</v>
      </c>
      <c r="F638" s="1">
        <v>14.696389083467249</v>
      </c>
    </row>
    <row r="639">
      <c r="A639" s="2" t="s">
        <v>13</v>
      </c>
      <c r="B639" s="1" t="s">
        <v>481</v>
      </c>
      <c r="C639" s="2" t="s">
        <v>524</v>
      </c>
      <c r="D639" s="2" t="s">
        <v>4</v>
      </c>
      <c r="E639" s="2" t="s">
        <v>6</v>
      </c>
      <c r="F639" s="1">
        <v>9.846417295446033</v>
      </c>
    </row>
    <row r="640">
      <c r="A640" s="2" t="s">
        <v>14</v>
      </c>
      <c r="B640" s="1" t="s">
        <v>483</v>
      </c>
      <c r="C640" s="2" t="s">
        <v>524</v>
      </c>
      <c r="D640" s="2" t="s">
        <v>4</v>
      </c>
      <c r="E640" s="2" t="s">
        <v>6</v>
      </c>
      <c r="F640" s="1">
        <v>12.104354335196197</v>
      </c>
    </row>
    <row r="641">
      <c r="A641" s="2" t="s">
        <v>15</v>
      </c>
      <c r="B641" s="1" t="s">
        <v>482</v>
      </c>
      <c r="C641" s="2" t="s">
        <v>524</v>
      </c>
      <c r="D641" s="2" t="s">
        <v>4</v>
      </c>
      <c r="E641" s="2" t="s">
        <v>6</v>
      </c>
      <c r="F641" s="1">
        <v>9.599474401401597</v>
      </c>
    </row>
    <row r="642">
      <c r="A642" s="2" t="s">
        <v>16</v>
      </c>
      <c r="B642" s="1" t="s">
        <v>484</v>
      </c>
      <c r="C642" s="2" t="s">
        <v>524</v>
      </c>
      <c r="D642" s="2" t="s">
        <v>4</v>
      </c>
      <c r="E642" s="2" t="s">
        <v>6</v>
      </c>
      <c r="F642" s="1">
        <v>10.924029179868837</v>
      </c>
    </row>
    <row r="643">
      <c r="A643" s="2" t="s">
        <v>17</v>
      </c>
      <c r="B643" s="1" t="s">
        <v>485</v>
      </c>
      <c r="C643" s="2" t="s">
        <v>524</v>
      </c>
      <c r="D643" s="2" t="s">
        <v>4</v>
      </c>
      <c r="E643" s="2" t="s">
        <v>6</v>
      </c>
      <c r="F643" s="1">
        <v>11.733091591931881</v>
      </c>
    </row>
    <row r="644">
      <c r="A644" s="2" t="s">
        <v>18</v>
      </c>
      <c r="B644" s="1" t="s">
        <v>486</v>
      </c>
      <c r="C644" s="2" t="s">
        <v>524</v>
      </c>
      <c r="D644" s="2" t="s">
        <v>4</v>
      </c>
      <c r="E644" s="2" t="s">
        <v>6</v>
      </c>
      <c r="F644" s="1">
        <v>15.368573479541572</v>
      </c>
    </row>
    <row r="645">
      <c r="A645" s="2" t="s">
        <v>19</v>
      </c>
      <c r="B645" s="1" t="s">
        <v>487</v>
      </c>
      <c r="C645" s="2" t="s">
        <v>524</v>
      </c>
      <c r="D645" s="2" t="s">
        <v>4</v>
      </c>
      <c r="E645" s="2" t="s">
        <v>6</v>
      </c>
      <c r="F645" s="1">
        <v>10.712501041059381</v>
      </c>
    </row>
    <row r="646">
      <c r="A646" s="2" t="s">
        <v>20</v>
      </c>
      <c r="B646" s="1" t="s">
        <v>488</v>
      </c>
      <c r="C646" s="2" t="s">
        <v>524</v>
      </c>
      <c r="D646" s="2" t="s">
        <v>4</v>
      </c>
      <c r="E646" s="2" t="s">
        <v>6</v>
      </c>
      <c r="F646" s="1">
        <v>10.648948757622644</v>
      </c>
    </row>
    <row r="647">
      <c r="A647" s="2" t="s">
        <v>21</v>
      </c>
      <c r="B647" s="1" t="s">
        <v>490</v>
      </c>
      <c r="C647" s="2" t="s">
        <v>524</v>
      </c>
      <c r="D647" s="2" t="s">
        <v>4</v>
      </c>
      <c r="E647" s="2" t="s">
        <v>6</v>
      </c>
      <c r="F647" s="1">
        <v>8.002448836802518</v>
      </c>
    </row>
    <row r="648">
      <c r="A648" s="2" t="s">
        <v>22</v>
      </c>
      <c r="B648" s="1" t="s">
        <v>491</v>
      </c>
      <c r="C648" s="2" t="s">
        <v>524</v>
      </c>
      <c r="D648" s="2" t="s">
        <v>4</v>
      </c>
      <c r="E648" s="2" t="s">
        <v>6</v>
      </c>
      <c r="F648" s="1">
        <v>10.529502792168472</v>
      </c>
    </row>
    <row r="649">
      <c r="A649" s="2" t="s">
        <v>23</v>
      </c>
      <c r="B649" s="1" t="s">
        <v>492</v>
      </c>
      <c r="C649" s="2" t="s">
        <v>524</v>
      </c>
      <c r="D649" s="2" t="s">
        <v>4</v>
      </c>
      <c r="E649" s="2" t="s">
        <v>6</v>
      </c>
      <c r="F649" s="1">
        <v>10.672756507352084</v>
      </c>
    </row>
    <row r="650">
      <c r="A650" s="2" t="s">
        <v>24</v>
      </c>
      <c r="B650" s="1" t="s">
        <v>493</v>
      </c>
      <c r="C650" s="2" t="s">
        <v>524</v>
      </c>
      <c r="D650" s="2" t="s">
        <v>4</v>
      </c>
      <c r="E650" s="2" t="s">
        <v>6</v>
      </c>
      <c r="F650" s="1">
        <v>17.21460384435068</v>
      </c>
    </row>
    <row r="651">
      <c r="A651" s="2" t="s">
        <v>25</v>
      </c>
      <c r="B651" s="1" t="s">
        <v>494</v>
      </c>
      <c r="C651" s="2" t="s">
        <v>524</v>
      </c>
      <c r="D651" s="2" t="s">
        <v>4</v>
      </c>
      <c r="E651" s="2" t="s">
        <v>6</v>
      </c>
      <c r="F651" s="1">
        <v>12.140998826710197</v>
      </c>
    </row>
    <row r="652">
      <c r="A652" s="2" t="s">
        <v>26</v>
      </c>
      <c r="B652" s="1" t="s">
        <v>495</v>
      </c>
      <c r="C652" s="2" t="s">
        <v>524</v>
      </c>
      <c r="D652" s="2" t="s">
        <v>4</v>
      </c>
      <c r="E652" s="2" t="s">
        <v>6</v>
      </c>
      <c r="F652" s="1">
        <v>11.873993332584185</v>
      </c>
    </row>
    <row r="653">
      <c r="A653" s="2" t="s">
        <v>27</v>
      </c>
      <c r="B653" s="1" t="s">
        <v>497</v>
      </c>
      <c r="C653" s="2" t="s">
        <v>524</v>
      </c>
      <c r="D653" s="2" t="s">
        <v>4</v>
      </c>
      <c r="E653" s="2" t="s">
        <v>6</v>
      </c>
      <c r="F653" s="1">
        <v>9.855441403763978</v>
      </c>
    </row>
    <row r="654">
      <c r="A654" s="2" t="s">
        <v>28</v>
      </c>
      <c r="B654" s="1" t="s">
        <v>496</v>
      </c>
      <c r="C654" s="2" t="s">
        <v>524</v>
      </c>
      <c r="D654" s="2" t="s">
        <v>4</v>
      </c>
      <c r="E654" s="2" t="s">
        <v>6</v>
      </c>
      <c r="F654" s="1">
        <v>9.241007649601244</v>
      </c>
    </row>
    <row r="655">
      <c r="A655" s="2" t="s">
        <v>29</v>
      </c>
      <c r="B655" s="1" t="s">
        <v>498</v>
      </c>
      <c r="C655" s="2" t="s">
        <v>524</v>
      </c>
      <c r="D655" s="2" t="s">
        <v>4</v>
      </c>
      <c r="E655" s="2" t="s">
        <v>6</v>
      </c>
      <c r="F655" s="1">
        <v>11.423550087873462</v>
      </c>
    </row>
    <row r="656">
      <c r="A656" s="2" t="s">
        <v>30</v>
      </c>
      <c r="B656" s="1" t="s">
        <v>499</v>
      </c>
      <c r="C656" s="2" t="s">
        <v>524</v>
      </c>
      <c r="D656" s="2" t="s">
        <v>4</v>
      </c>
      <c r="E656" s="2" t="s">
        <v>6</v>
      </c>
      <c r="F656" s="1">
        <v>13.697773329997498</v>
      </c>
    </row>
    <row r="657">
      <c r="A657" s="2" t="s">
        <v>31</v>
      </c>
      <c r="B657" s="1" t="s">
        <v>500</v>
      </c>
      <c r="C657" s="2" t="s">
        <v>524</v>
      </c>
      <c r="D657" s="2" t="s">
        <v>4</v>
      </c>
      <c r="E657" s="2" t="s">
        <v>6</v>
      </c>
      <c r="F657" s="1">
        <v>12.91915571485464</v>
      </c>
    </row>
    <row r="658">
      <c r="A658" s="2" t="s">
        <v>32</v>
      </c>
      <c r="B658" s="1" t="s">
        <v>501</v>
      </c>
      <c r="C658" s="2" t="s">
        <v>524</v>
      </c>
      <c r="D658" s="2" t="s">
        <v>4</v>
      </c>
      <c r="E658" s="2" t="s">
        <v>6</v>
      </c>
      <c r="F658" s="1">
        <v>13.654618473895582</v>
      </c>
    </row>
    <row r="659">
      <c r="A659" s="2" t="s">
        <v>33</v>
      </c>
      <c r="B659" s="1" t="s">
        <v>502</v>
      </c>
      <c r="C659" s="2" t="s">
        <v>524</v>
      </c>
      <c r="D659" s="2" t="s">
        <v>4</v>
      </c>
      <c r="E659" s="2" t="s">
        <v>6</v>
      </c>
      <c r="F659" s="1">
        <v>13.319616286041315</v>
      </c>
    </row>
    <row r="660">
      <c r="A660" s="2" t="s">
        <v>34</v>
      </c>
      <c r="B660" s="1" t="s">
        <v>503</v>
      </c>
      <c r="C660" s="2" t="s">
        <v>524</v>
      </c>
      <c r="D660" s="2" t="s">
        <v>4</v>
      </c>
      <c r="E660" s="2" t="s">
        <v>6</v>
      </c>
      <c r="F660" s="1">
        <v>11.574659362269982</v>
      </c>
    </row>
    <row r="661">
      <c r="A661" s="2" t="s">
        <v>35</v>
      </c>
      <c r="B661" s="1" t="s">
        <v>504</v>
      </c>
      <c r="C661" s="2" t="s">
        <v>524</v>
      </c>
      <c r="D661" s="2" t="s">
        <v>4</v>
      </c>
      <c r="E661" s="2" t="s">
        <v>6</v>
      </c>
      <c r="F661" s="1">
        <v>10.40319736687434</v>
      </c>
    </row>
    <row r="662">
      <c r="A662" s="2" t="s">
        <v>3</v>
      </c>
      <c r="B662" s="1" t="s">
        <v>489</v>
      </c>
      <c r="C662" s="2" t="s">
        <v>525</v>
      </c>
      <c r="D662" s="2" t="s">
        <v>4</v>
      </c>
      <c r="E662" s="2" t="s">
        <v>6</v>
      </c>
      <c r="F662" s="1">
        <v>12.344728137850177</v>
      </c>
    </row>
    <row r="663">
      <c r="A663" s="2" t="s">
        <v>4</v>
      </c>
      <c r="B663" s="1" t="s">
        <v>472</v>
      </c>
      <c r="C663" s="2" t="s">
        <v>525</v>
      </c>
      <c r="D663" s="2" t="s">
        <v>4</v>
      </c>
      <c r="E663" s="2" t="s">
        <v>6</v>
      </c>
      <c r="F663" s="1">
        <v>9.838826997435014</v>
      </c>
    </row>
    <row r="664">
      <c r="A664" s="2" t="s">
        <v>5</v>
      </c>
      <c r="B664" s="1" t="s">
        <v>473</v>
      </c>
      <c r="C664" s="2" t="s">
        <v>525</v>
      </c>
      <c r="D664" s="2" t="s">
        <v>4</v>
      </c>
      <c r="E664" s="2" t="s">
        <v>6</v>
      </c>
      <c r="F664" s="1">
        <v>14.086950487491759</v>
      </c>
    </row>
    <row r="665">
      <c r="A665" s="2" t="s">
        <v>6</v>
      </c>
      <c r="B665" s="1" t="s">
        <v>474</v>
      </c>
      <c r="C665" s="2" t="s">
        <v>525</v>
      </c>
      <c r="D665" s="2" t="s">
        <v>4</v>
      </c>
      <c r="E665" s="2" t="s">
        <v>6</v>
      </c>
      <c r="F665" s="1">
        <v>10.423100679431748</v>
      </c>
    </row>
    <row r="666">
      <c r="A666" s="2" t="s">
        <v>7</v>
      </c>
      <c r="B666" s="1" t="s">
        <v>475</v>
      </c>
      <c r="C666" s="2" t="s">
        <v>525</v>
      </c>
      <c r="D666" s="2" t="s">
        <v>4</v>
      </c>
      <c r="E666" s="2" t="s">
        <v>6</v>
      </c>
      <c r="F666" s="1">
        <v>10.55377682912368</v>
      </c>
    </row>
    <row r="667">
      <c r="A667" s="2" t="s">
        <v>8</v>
      </c>
      <c r="B667" s="1" t="s">
        <v>479</v>
      </c>
      <c r="C667" s="2" t="s">
        <v>525</v>
      </c>
      <c r="D667" s="2" t="s">
        <v>4</v>
      </c>
      <c r="E667" s="2" t="s">
        <v>6</v>
      </c>
      <c r="F667" s="1">
        <v>9.869069155128871</v>
      </c>
    </row>
    <row r="668">
      <c r="A668" s="2" t="s">
        <v>9</v>
      </c>
      <c r="B668" s="1" t="s">
        <v>480</v>
      </c>
      <c r="C668" s="2" t="s">
        <v>525</v>
      </c>
      <c r="D668" s="2" t="s">
        <v>4</v>
      </c>
      <c r="E668" s="2" t="s">
        <v>6</v>
      </c>
      <c r="F668" s="1">
        <v>10.221193004871036</v>
      </c>
    </row>
    <row r="669">
      <c r="A669" s="2" t="s">
        <v>10</v>
      </c>
      <c r="B669" s="1" t="s">
        <v>478</v>
      </c>
      <c r="C669" s="2" t="s">
        <v>525</v>
      </c>
      <c r="D669" s="2" t="s">
        <v>4</v>
      </c>
      <c r="E669" s="2" t="s">
        <v>6</v>
      </c>
      <c r="F669" s="1">
        <v>10.018132366273798</v>
      </c>
    </row>
    <row r="670">
      <c r="A670" s="2" t="s">
        <v>11</v>
      </c>
      <c r="B670" s="1" t="s">
        <v>477</v>
      </c>
      <c r="C670" s="2" t="s">
        <v>525</v>
      </c>
      <c r="D670" s="2" t="s">
        <v>4</v>
      </c>
      <c r="E670" s="2" t="s">
        <v>6</v>
      </c>
      <c r="F670" s="1">
        <v>13.974278783810584</v>
      </c>
    </row>
    <row r="671">
      <c r="A671" s="2" t="s">
        <v>12</v>
      </c>
      <c r="B671" s="1" t="s">
        <v>476</v>
      </c>
      <c r="C671" s="2" t="s">
        <v>525</v>
      </c>
      <c r="D671" s="2" t="s">
        <v>4</v>
      </c>
      <c r="E671" s="2" t="s">
        <v>6</v>
      </c>
      <c r="F671" s="1">
        <v>14.30410928227522</v>
      </c>
    </row>
    <row r="672">
      <c r="A672" s="2" t="s">
        <v>13</v>
      </c>
      <c r="B672" s="1" t="s">
        <v>481</v>
      </c>
      <c r="C672" s="2" t="s">
        <v>525</v>
      </c>
      <c r="D672" s="2" t="s">
        <v>4</v>
      </c>
      <c r="E672" s="2" t="s">
        <v>6</v>
      </c>
      <c r="F672" s="1">
        <v>11.440666613080406</v>
      </c>
    </row>
    <row r="673">
      <c r="A673" s="2" t="s">
        <v>14</v>
      </c>
      <c r="B673" s="1" t="s">
        <v>483</v>
      </c>
      <c r="C673" s="2" t="s">
        <v>525</v>
      </c>
      <c r="D673" s="2" t="s">
        <v>4</v>
      </c>
      <c r="E673" s="2" t="s">
        <v>6</v>
      </c>
      <c r="F673" s="1">
        <v>12.839102358753014</v>
      </c>
    </row>
    <row r="674">
      <c r="A674" s="2" t="s">
        <v>15</v>
      </c>
      <c r="B674" s="1" t="s">
        <v>482</v>
      </c>
      <c r="C674" s="2" t="s">
        <v>525</v>
      </c>
      <c r="D674" s="2" t="s">
        <v>4</v>
      </c>
      <c r="E674" s="2" t="s">
        <v>6</v>
      </c>
      <c r="F674" s="1">
        <v>8.367386651099435</v>
      </c>
    </row>
    <row r="675">
      <c r="A675" s="2" t="s">
        <v>16</v>
      </c>
      <c r="B675" s="1" t="s">
        <v>484</v>
      </c>
      <c r="C675" s="2" t="s">
        <v>525</v>
      </c>
      <c r="D675" s="2" t="s">
        <v>4</v>
      </c>
      <c r="E675" s="2" t="s">
        <v>6</v>
      </c>
      <c r="F675" s="1">
        <v>11.126335982460947</v>
      </c>
    </row>
    <row r="676">
      <c r="A676" s="2" t="s">
        <v>17</v>
      </c>
      <c r="B676" s="1" t="s">
        <v>485</v>
      </c>
      <c r="C676" s="2" t="s">
        <v>525</v>
      </c>
      <c r="D676" s="2" t="s">
        <v>4</v>
      </c>
      <c r="E676" s="2" t="s">
        <v>6</v>
      </c>
      <c r="F676" s="1">
        <v>11.552258379726654</v>
      </c>
    </row>
    <row r="677">
      <c r="A677" s="2" t="s">
        <v>18</v>
      </c>
      <c r="B677" s="1" t="s">
        <v>486</v>
      </c>
      <c r="C677" s="2" t="s">
        <v>525</v>
      </c>
      <c r="D677" s="2" t="s">
        <v>4</v>
      </c>
      <c r="E677" s="2" t="s">
        <v>6</v>
      </c>
      <c r="F677" s="1">
        <v>15.207524215057788</v>
      </c>
    </row>
    <row r="678">
      <c r="A678" s="2" t="s">
        <v>19</v>
      </c>
      <c r="B678" s="1" t="s">
        <v>487</v>
      </c>
      <c r="C678" s="2" t="s">
        <v>525</v>
      </c>
      <c r="D678" s="2" t="s">
        <v>4</v>
      </c>
      <c r="E678" s="2" t="s">
        <v>6</v>
      </c>
      <c r="F678" s="1">
        <v>10.059390476973347</v>
      </c>
    </row>
    <row r="679">
      <c r="A679" s="2" t="s">
        <v>20</v>
      </c>
      <c r="B679" s="1" t="s">
        <v>488</v>
      </c>
      <c r="C679" s="2" t="s">
        <v>525</v>
      </c>
      <c r="D679" s="2" t="s">
        <v>4</v>
      </c>
      <c r="E679" s="2" t="s">
        <v>6</v>
      </c>
      <c r="F679" s="1">
        <v>11.482064953950557</v>
      </c>
    </row>
    <row r="680">
      <c r="A680" s="2" t="s">
        <v>21</v>
      </c>
      <c r="B680" s="1" t="s">
        <v>490</v>
      </c>
      <c r="C680" s="2" t="s">
        <v>525</v>
      </c>
      <c r="D680" s="2" t="s">
        <v>4</v>
      </c>
      <c r="E680" s="2" t="s">
        <v>6</v>
      </c>
      <c r="F680" s="1">
        <v>7.137295613807423</v>
      </c>
    </row>
    <row r="681">
      <c r="A681" s="2" t="s">
        <v>22</v>
      </c>
      <c r="B681" s="1" t="s">
        <v>491</v>
      </c>
      <c r="C681" s="2" t="s">
        <v>525</v>
      </c>
      <c r="D681" s="2" t="s">
        <v>4</v>
      </c>
      <c r="E681" s="2" t="s">
        <v>6</v>
      </c>
      <c r="F681" s="1">
        <v>9.707653294904878</v>
      </c>
    </row>
    <row r="682">
      <c r="A682" s="2" t="s">
        <v>23</v>
      </c>
      <c r="B682" s="1" t="s">
        <v>492</v>
      </c>
      <c r="C682" s="2" t="s">
        <v>525</v>
      </c>
      <c r="D682" s="2" t="s">
        <v>4</v>
      </c>
      <c r="E682" s="2" t="s">
        <v>6</v>
      </c>
      <c r="F682" s="1">
        <v>10.87707384467679</v>
      </c>
    </row>
    <row r="683">
      <c r="A683" s="2" t="s">
        <v>24</v>
      </c>
      <c r="B683" s="1" t="s">
        <v>493</v>
      </c>
      <c r="C683" s="2" t="s">
        <v>525</v>
      </c>
      <c r="D683" s="2" t="s">
        <v>4</v>
      </c>
      <c r="E683" s="2" t="s">
        <v>6</v>
      </c>
      <c r="F683" s="1">
        <v>17.0033371725584</v>
      </c>
    </row>
    <row r="684">
      <c r="A684" s="2" t="s">
        <v>25</v>
      </c>
      <c r="B684" s="1" t="s">
        <v>494</v>
      </c>
      <c r="C684" s="2" t="s">
        <v>525</v>
      </c>
      <c r="D684" s="2" t="s">
        <v>4</v>
      </c>
      <c r="E684" s="2" t="s">
        <v>6</v>
      </c>
      <c r="F684" s="1">
        <v>12.44183694112887</v>
      </c>
    </row>
    <row r="685">
      <c r="A685" s="2" t="s">
        <v>26</v>
      </c>
      <c r="B685" s="1" t="s">
        <v>495</v>
      </c>
      <c r="C685" s="2" t="s">
        <v>525</v>
      </c>
      <c r="D685" s="2" t="s">
        <v>4</v>
      </c>
      <c r="E685" s="2" t="s">
        <v>6</v>
      </c>
      <c r="F685" s="1">
        <v>11.478755192770207</v>
      </c>
    </row>
    <row r="686">
      <c r="A686" s="2" t="s">
        <v>27</v>
      </c>
      <c r="B686" s="1" t="s">
        <v>497</v>
      </c>
      <c r="C686" s="2" t="s">
        <v>525</v>
      </c>
      <c r="D686" s="2" t="s">
        <v>4</v>
      </c>
      <c r="E686" s="2" t="s">
        <v>6</v>
      </c>
      <c r="F686" s="1">
        <v>9.293099965104961</v>
      </c>
    </row>
    <row r="687">
      <c r="A687" s="2" t="s">
        <v>28</v>
      </c>
      <c r="B687" s="1" t="s">
        <v>496</v>
      </c>
      <c r="C687" s="2" t="s">
        <v>525</v>
      </c>
      <c r="D687" s="2" t="s">
        <v>4</v>
      </c>
      <c r="E687" s="2" t="s">
        <v>6</v>
      </c>
      <c r="F687" s="1">
        <v>6.765703506194337</v>
      </c>
    </row>
    <row r="688">
      <c r="A688" s="2" t="s">
        <v>29</v>
      </c>
      <c r="B688" s="1" t="s">
        <v>498</v>
      </c>
      <c r="C688" s="2" t="s">
        <v>525</v>
      </c>
      <c r="D688" s="2" t="s">
        <v>4</v>
      </c>
      <c r="E688" s="2" t="s">
        <v>6</v>
      </c>
      <c r="F688" s="1">
        <v>12.147174461592629</v>
      </c>
    </row>
    <row r="689">
      <c r="A689" s="2" t="s">
        <v>30</v>
      </c>
      <c r="B689" s="1" t="s">
        <v>499</v>
      </c>
      <c r="C689" s="2" t="s">
        <v>525</v>
      </c>
      <c r="D689" s="2" t="s">
        <v>4</v>
      </c>
      <c r="E689" s="2" t="s">
        <v>6</v>
      </c>
      <c r="F689" s="1">
        <v>14.330777747602832</v>
      </c>
    </row>
    <row r="690">
      <c r="A690" s="2" t="s">
        <v>31</v>
      </c>
      <c r="B690" s="1" t="s">
        <v>500</v>
      </c>
      <c r="C690" s="2" t="s">
        <v>525</v>
      </c>
      <c r="D690" s="2" t="s">
        <v>4</v>
      </c>
      <c r="E690" s="2" t="s">
        <v>6</v>
      </c>
      <c r="F690" s="1">
        <v>12.859835777500878</v>
      </c>
    </row>
    <row r="691">
      <c r="A691" s="2" t="s">
        <v>32</v>
      </c>
      <c r="B691" s="1" t="s">
        <v>501</v>
      </c>
      <c r="C691" s="2" t="s">
        <v>525</v>
      </c>
      <c r="D691" s="2" t="s">
        <v>4</v>
      </c>
      <c r="E691" s="2" t="s">
        <v>6</v>
      </c>
      <c r="F691" s="1">
        <v>16.257975247905296</v>
      </c>
    </row>
    <row r="692">
      <c r="A692" s="2" t="s">
        <v>33</v>
      </c>
      <c r="B692" s="1" t="s">
        <v>502</v>
      </c>
      <c r="C692" s="2" t="s">
        <v>525</v>
      </c>
      <c r="D692" s="2" t="s">
        <v>4</v>
      </c>
      <c r="E692" s="2" t="s">
        <v>6</v>
      </c>
      <c r="F692" s="1">
        <v>13.05660582651035</v>
      </c>
    </row>
    <row r="693">
      <c r="A693" s="2" t="s">
        <v>34</v>
      </c>
      <c r="B693" s="1" t="s">
        <v>503</v>
      </c>
      <c r="C693" s="2" t="s">
        <v>525</v>
      </c>
      <c r="D693" s="2" t="s">
        <v>4</v>
      </c>
      <c r="E693" s="2" t="s">
        <v>6</v>
      </c>
      <c r="F693" s="1">
        <v>11.6369710467706</v>
      </c>
    </row>
    <row r="694">
      <c r="A694" s="2" t="s">
        <v>35</v>
      </c>
      <c r="B694" s="1" t="s">
        <v>504</v>
      </c>
      <c r="C694" s="2" t="s">
        <v>525</v>
      </c>
      <c r="D694" s="2" t="s">
        <v>4</v>
      </c>
      <c r="E694" s="2" t="s">
        <v>6</v>
      </c>
      <c r="F694" s="1">
        <v>11.573331778561641</v>
      </c>
    </row>
    <row r="695">
      <c r="A695" s="2" t="s">
        <v>3</v>
      </c>
      <c r="B695" s="1" t="s">
        <v>489</v>
      </c>
      <c r="C695" s="2" t="s">
        <v>526</v>
      </c>
      <c r="D695" s="2" t="s">
        <v>4</v>
      </c>
      <c r="E695" s="2" t="s">
        <v>6</v>
      </c>
      <c r="F695" s="1">
        <v>12.534747002223636</v>
      </c>
    </row>
    <row r="696">
      <c r="A696" s="2" t="s">
        <v>4</v>
      </c>
      <c r="B696" s="1" t="s">
        <v>472</v>
      </c>
      <c r="C696" s="2" t="s">
        <v>526</v>
      </c>
      <c r="D696" s="2" t="s">
        <v>4</v>
      </c>
      <c r="E696" s="2" t="s">
        <v>6</v>
      </c>
      <c r="F696" s="1">
        <v>10.426935618412072</v>
      </c>
    </row>
    <row r="697">
      <c r="A697" s="2" t="s">
        <v>5</v>
      </c>
      <c r="B697" s="1" t="s">
        <v>473</v>
      </c>
      <c r="C697" s="2" t="s">
        <v>526</v>
      </c>
      <c r="D697" s="2" t="s">
        <v>4</v>
      </c>
      <c r="E697" s="2" t="s">
        <v>6</v>
      </c>
      <c r="F697" s="1">
        <v>14.409522815077791</v>
      </c>
    </row>
    <row r="698">
      <c r="A698" s="2" t="s">
        <v>6</v>
      </c>
      <c r="B698" s="1" t="s">
        <v>474</v>
      </c>
      <c r="C698" s="2" t="s">
        <v>526</v>
      </c>
      <c r="D698" s="2" t="s">
        <v>4</v>
      </c>
      <c r="E698" s="2" t="s">
        <v>6</v>
      </c>
      <c r="F698" s="1">
        <v>9.332099336726824</v>
      </c>
    </row>
    <row r="699">
      <c r="A699" s="2" t="s">
        <v>7</v>
      </c>
      <c r="B699" s="1" t="s">
        <v>475</v>
      </c>
      <c r="C699" s="2" t="s">
        <v>526</v>
      </c>
      <c r="D699" s="2" t="s">
        <v>4</v>
      </c>
      <c r="E699" s="2" t="s">
        <v>6</v>
      </c>
      <c r="F699" s="1">
        <v>14.193702290076336</v>
      </c>
    </row>
    <row r="700">
      <c r="A700" s="2" t="s">
        <v>8</v>
      </c>
      <c r="B700" s="1" t="s">
        <v>479</v>
      </c>
      <c r="C700" s="2" t="s">
        <v>526</v>
      </c>
      <c r="D700" s="2" t="s">
        <v>4</v>
      </c>
      <c r="E700" s="2" t="s">
        <v>6</v>
      </c>
      <c r="F700" s="1">
        <v>9.555900233549055</v>
      </c>
    </row>
    <row r="701">
      <c r="A701" s="2" t="s">
        <v>9</v>
      </c>
      <c r="B701" s="1" t="s">
        <v>480</v>
      </c>
      <c r="C701" s="2" t="s">
        <v>526</v>
      </c>
      <c r="D701" s="2" t="s">
        <v>4</v>
      </c>
      <c r="E701" s="2" t="s">
        <v>6</v>
      </c>
      <c r="F701" s="1">
        <v>12.323248281854807</v>
      </c>
    </row>
    <row r="702">
      <c r="A702" s="2" t="s">
        <v>10</v>
      </c>
      <c r="B702" s="1" t="s">
        <v>478</v>
      </c>
      <c r="C702" s="2" t="s">
        <v>526</v>
      </c>
      <c r="D702" s="2" t="s">
        <v>4</v>
      </c>
      <c r="E702" s="2" t="s">
        <v>6</v>
      </c>
      <c r="F702" s="1">
        <v>10.57765059293275</v>
      </c>
    </row>
    <row r="703">
      <c r="A703" s="2" t="s">
        <v>11</v>
      </c>
      <c r="B703" s="1" t="s">
        <v>477</v>
      </c>
      <c r="C703" s="2" t="s">
        <v>526</v>
      </c>
      <c r="D703" s="2" t="s">
        <v>4</v>
      </c>
      <c r="E703" s="2" t="s">
        <v>6</v>
      </c>
      <c r="F703" s="1">
        <v>15.664743470438612</v>
      </c>
    </row>
    <row r="704">
      <c r="A704" s="2" t="s">
        <v>12</v>
      </c>
      <c r="B704" s="1" t="s">
        <v>476</v>
      </c>
      <c r="C704" s="2" t="s">
        <v>526</v>
      </c>
      <c r="D704" s="2" t="s">
        <v>4</v>
      </c>
      <c r="E704" s="2" t="s">
        <v>6</v>
      </c>
      <c r="F704" s="1">
        <v>13.815567786139503</v>
      </c>
    </row>
    <row r="705">
      <c r="A705" s="2" t="s">
        <v>13</v>
      </c>
      <c r="B705" s="1" t="s">
        <v>481</v>
      </c>
      <c r="C705" s="2" t="s">
        <v>526</v>
      </c>
      <c r="D705" s="2" t="s">
        <v>4</v>
      </c>
      <c r="E705" s="2" t="s">
        <v>6</v>
      </c>
      <c r="F705" s="1">
        <v>14.204929787061339</v>
      </c>
    </row>
    <row r="706">
      <c r="A706" s="2" t="s">
        <v>14</v>
      </c>
      <c r="B706" s="1" t="s">
        <v>483</v>
      </c>
      <c r="C706" s="2" t="s">
        <v>526</v>
      </c>
      <c r="D706" s="2" t="s">
        <v>4</v>
      </c>
      <c r="E706" s="2" t="s">
        <v>6</v>
      </c>
      <c r="F706" s="1">
        <v>11.823016594298025</v>
      </c>
    </row>
    <row r="707">
      <c r="A707" s="2" t="s">
        <v>15</v>
      </c>
      <c r="B707" s="1" t="s">
        <v>482</v>
      </c>
      <c r="C707" s="2" t="s">
        <v>526</v>
      </c>
      <c r="D707" s="2" t="s">
        <v>4</v>
      </c>
      <c r="E707" s="2" t="s">
        <v>6</v>
      </c>
      <c r="F707" s="1">
        <v>9.993639299344359</v>
      </c>
    </row>
    <row r="708">
      <c r="A708" s="2" t="s">
        <v>16</v>
      </c>
      <c r="B708" s="1" t="s">
        <v>484</v>
      </c>
      <c r="C708" s="2" t="s">
        <v>526</v>
      </c>
      <c r="D708" s="2" t="s">
        <v>4</v>
      </c>
      <c r="E708" s="2" t="s">
        <v>6</v>
      </c>
      <c r="F708" s="1">
        <v>11.6034334449752</v>
      </c>
    </row>
    <row r="709">
      <c r="A709" s="2" t="s">
        <v>17</v>
      </c>
      <c r="B709" s="1" t="s">
        <v>485</v>
      </c>
      <c r="C709" s="2" t="s">
        <v>526</v>
      </c>
      <c r="D709" s="2" t="s">
        <v>4</v>
      </c>
      <c r="E709" s="2" t="s">
        <v>6</v>
      </c>
      <c r="F709" s="1">
        <v>12.390745501285346</v>
      </c>
    </row>
    <row r="710">
      <c r="A710" s="2" t="s">
        <v>18</v>
      </c>
      <c r="B710" s="1" t="s">
        <v>486</v>
      </c>
      <c r="C710" s="2" t="s">
        <v>526</v>
      </c>
      <c r="D710" s="2" t="s">
        <v>4</v>
      </c>
      <c r="E710" s="2" t="s">
        <v>6</v>
      </c>
      <c r="F710" s="1">
        <v>15.338167334746087</v>
      </c>
    </row>
    <row r="711">
      <c r="A711" s="2" t="s">
        <v>19</v>
      </c>
      <c r="B711" s="1" t="s">
        <v>487</v>
      </c>
      <c r="C711" s="2" t="s">
        <v>526</v>
      </c>
      <c r="D711" s="2" t="s">
        <v>4</v>
      </c>
      <c r="E711" s="2" t="s">
        <v>6</v>
      </c>
      <c r="F711" s="1">
        <v>11.17737018752117</v>
      </c>
    </row>
    <row r="712">
      <c r="A712" s="2" t="s">
        <v>20</v>
      </c>
      <c r="B712" s="1" t="s">
        <v>488</v>
      </c>
      <c r="C712" s="2" t="s">
        <v>526</v>
      </c>
      <c r="D712" s="2" t="s">
        <v>4</v>
      </c>
      <c r="E712" s="2" t="s">
        <v>6</v>
      </c>
      <c r="F712" s="1">
        <v>12.815439408237193</v>
      </c>
    </row>
    <row r="713">
      <c r="A713" s="2" t="s">
        <v>21</v>
      </c>
      <c r="B713" s="1" t="s">
        <v>490</v>
      </c>
      <c r="C713" s="2" t="s">
        <v>526</v>
      </c>
      <c r="D713" s="2" t="s">
        <v>4</v>
      </c>
      <c r="E713" s="2" t="s">
        <v>6</v>
      </c>
      <c r="F713" s="1">
        <v>7.6022369800768965</v>
      </c>
    </row>
    <row r="714">
      <c r="A714" s="2" t="s">
        <v>22</v>
      </c>
      <c r="B714" s="1" t="s">
        <v>491</v>
      </c>
      <c r="C714" s="2" t="s">
        <v>526</v>
      </c>
      <c r="D714" s="2" t="s">
        <v>4</v>
      </c>
      <c r="E714" s="2" t="s">
        <v>6</v>
      </c>
      <c r="F714" s="1">
        <v>7.709962787173831</v>
      </c>
    </row>
    <row r="715">
      <c r="A715" s="2" t="s">
        <v>23</v>
      </c>
      <c r="B715" s="1" t="s">
        <v>492</v>
      </c>
      <c r="C715" s="2" t="s">
        <v>526</v>
      </c>
      <c r="D715" s="2" t="s">
        <v>4</v>
      </c>
      <c r="E715" s="2" t="s">
        <v>6</v>
      </c>
      <c r="F715" s="1">
        <v>10.781031084514735</v>
      </c>
    </row>
    <row r="716">
      <c r="A716" s="2" t="s">
        <v>24</v>
      </c>
      <c r="B716" s="1" t="s">
        <v>493</v>
      </c>
      <c r="C716" s="2" t="s">
        <v>526</v>
      </c>
      <c r="D716" s="2" t="s">
        <v>4</v>
      </c>
      <c r="E716" s="2" t="s">
        <v>6</v>
      </c>
      <c r="F716" s="1">
        <v>16.578506963122347</v>
      </c>
    </row>
    <row r="717">
      <c r="A717" s="2" t="s">
        <v>25</v>
      </c>
      <c r="B717" s="1" t="s">
        <v>494</v>
      </c>
      <c r="C717" s="2" t="s">
        <v>526</v>
      </c>
      <c r="D717" s="2" t="s">
        <v>4</v>
      </c>
      <c r="E717" s="2" t="s">
        <v>6</v>
      </c>
      <c r="F717" s="1">
        <v>11.510935388619188</v>
      </c>
    </row>
    <row r="718">
      <c r="A718" s="2" t="s">
        <v>26</v>
      </c>
      <c r="B718" s="1" t="s">
        <v>495</v>
      </c>
      <c r="C718" s="2" t="s">
        <v>526</v>
      </c>
      <c r="D718" s="2" t="s">
        <v>4</v>
      </c>
      <c r="E718" s="2" t="s">
        <v>6</v>
      </c>
      <c r="F718" s="1">
        <v>12.02742972031738</v>
      </c>
    </row>
    <row r="719">
      <c r="A719" s="2" t="s">
        <v>27</v>
      </c>
      <c r="B719" s="1" t="s">
        <v>497</v>
      </c>
      <c r="C719" s="2" t="s">
        <v>526</v>
      </c>
      <c r="D719" s="2" t="s">
        <v>4</v>
      </c>
      <c r="E719" s="2" t="s">
        <v>6</v>
      </c>
      <c r="F719" s="1">
        <v>10.196473176005666</v>
      </c>
    </row>
    <row r="720">
      <c r="A720" s="2" t="s">
        <v>28</v>
      </c>
      <c r="B720" s="1" t="s">
        <v>496</v>
      </c>
      <c r="C720" s="2" t="s">
        <v>526</v>
      </c>
      <c r="D720" s="2" t="s">
        <v>4</v>
      </c>
      <c r="E720" s="2" t="s">
        <v>6</v>
      </c>
      <c r="F720" s="1">
        <v>8.214566677033975</v>
      </c>
    </row>
    <row r="721">
      <c r="A721" s="2" t="s">
        <v>29</v>
      </c>
      <c r="B721" s="1" t="s">
        <v>498</v>
      </c>
      <c r="C721" s="2" t="s">
        <v>526</v>
      </c>
      <c r="D721" s="2" t="s">
        <v>4</v>
      </c>
      <c r="E721" s="2" t="s">
        <v>6</v>
      </c>
      <c r="F721" s="1">
        <v>11.713434954940743</v>
      </c>
    </row>
    <row r="722">
      <c r="A722" s="2" t="s">
        <v>30</v>
      </c>
      <c r="B722" s="1" t="s">
        <v>499</v>
      </c>
      <c r="C722" s="2" t="s">
        <v>526</v>
      </c>
      <c r="D722" s="2" t="s">
        <v>4</v>
      </c>
      <c r="E722" s="2" t="s">
        <v>6</v>
      </c>
      <c r="F722" s="1">
        <v>15.503224586685713</v>
      </c>
    </row>
    <row r="723">
      <c r="A723" s="2" t="s">
        <v>31</v>
      </c>
      <c r="B723" s="1" t="s">
        <v>500</v>
      </c>
      <c r="C723" s="2" t="s">
        <v>526</v>
      </c>
      <c r="D723" s="2" t="s">
        <v>4</v>
      </c>
      <c r="E723" s="2" t="s">
        <v>6</v>
      </c>
      <c r="F723" s="1">
        <v>12.10536509781135</v>
      </c>
    </row>
    <row r="724">
      <c r="A724" s="2" t="s">
        <v>32</v>
      </c>
      <c r="B724" s="1" t="s">
        <v>501</v>
      </c>
      <c r="C724" s="2" t="s">
        <v>526</v>
      </c>
      <c r="D724" s="2" t="s">
        <v>4</v>
      </c>
      <c r="E724" s="2" t="s">
        <v>6</v>
      </c>
      <c r="F724" s="1">
        <v>14.024864024864025</v>
      </c>
    </row>
    <row r="725">
      <c r="A725" s="2" t="s">
        <v>33</v>
      </c>
      <c r="B725" s="1" t="s">
        <v>502</v>
      </c>
      <c r="C725" s="2" t="s">
        <v>526</v>
      </c>
      <c r="D725" s="2" t="s">
        <v>4</v>
      </c>
      <c r="E725" s="2" t="s">
        <v>6</v>
      </c>
      <c r="F725" s="1">
        <v>13.786342540224448</v>
      </c>
    </row>
    <row r="726">
      <c r="A726" s="2" t="s">
        <v>34</v>
      </c>
      <c r="B726" s="1" t="s">
        <v>503</v>
      </c>
      <c r="C726" s="2" t="s">
        <v>526</v>
      </c>
      <c r="D726" s="2" t="s">
        <v>4</v>
      </c>
      <c r="E726" s="2" t="s">
        <v>6</v>
      </c>
      <c r="F726" s="1">
        <v>11.098840419657648</v>
      </c>
    </row>
    <row r="727">
      <c r="A727" s="2" t="s">
        <v>35</v>
      </c>
      <c r="B727" s="1" t="s">
        <v>504</v>
      </c>
      <c r="C727" s="2" t="s">
        <v>526</v>
      </c>
      <c r="D727" s="2" t="s">
        <v>4</v>
      </c>
      <c r="E727" s="2" t="s">
        <v>6</v>
      </c>
      <c r="F727" s="1">
        <v>8.724675020494203</v>
      </c>
    </row>
    <row r="728">
      <c r="A728" s="2" t="s">
        <v>3</v>
      </c>
      <c r="B728" s="1" t="s">
        <v>489</v>
      </c>
      <c r="C728" s="2" t="s">
        <v>527</v>
      </c>
      <c r="D728" s="2" t="s">
        <v>4</v>
      </c>
      <c r="E728" s="2" t="s">
        <v>6</v>
      </c>
      <c r="F728" s="1">
        <v>12.533853235512382</v>
      </c>
    </row>
    <row r="729">
      <c r="A729" s="2" t="s">
        <v>4</v>
      </c>
      <c r="B729" s="1" t="s">
        <v>472</v>
      </c>
      <c r="C729" s="2" t="s">
        <v>527</v>
      </c>
      <c r="D729" s="2" t="s">
        <v>4</v>
      </c>
      <c r="E729" s="2" t="s">
        <v>6</v>
      </c>
      <c r="F729" s="1">
        <v>9.549795361527968</v>
      </c>
    </row>
    <row r="730">
      <c r="A730" s="2" t="s">
        <v>5</v>
      </c>
      <c r="B730" s="1" t="s">
        <v>473</v>
      </c>
      <c r="C730" s="2" t="s">
        <v>527</v>
      </c>
      <c r="D730" s="2" t="s">
        <v>4</v>
      </c>
      <c r="E730" s="2" t="s">
        <v>6</v>
      </c>
      <c r="F730" s="1">
        <v>13.12598840274117</v>
      </c>
    </row>
    <row r="731">
      <c r="A731" s="2" t="s">
        <v>6</v>
      </c>
      <c r="B731" s="1" t="s">
        <v>474</v>
      </c>
      <c r="C731" s="2" t="s">
        <v>527</v>
      </c>
      <c r="D731" s="2" t="s">
        <v>4</v>
      </c>
      <c r="E731" s="2" t="s">
        <v>6</v>
      </c>
      <c r="F731" s="1">
        <v>10.281975385574077</v>
      </c>
    </row>
    <row r="732">
      <c r="A732" s="2" t="s">
        <v>7</v>
      </c>
      <c r="B732" s="1" t="s">
        <v>475</v>
      </c>
      <c r="C732" s="2" t="s">
        <v>527</v>
      </c>
      <c r="D732" s="2" t="s">
        <v>4</v>
      </c>
      <c r="E732" s="2" t="s">
        <v>6</v>
      </c>
      <c r="F732" s="1">
        <v>16.118440690108052</v>
      </c>
    </row>
    <row r="733">
      <c r="A733" s="2" t="s">
        <v>8</v>
      </c>
      <c r="B733" s="1" t="s">
        <v>479</v>
      </c>
      <c r="C733" s="2" t="s">
        <v>527</v>
      </c>
      <c r="D733" s="2" t="s">
        <v>4</v>
      </c>
      <c r="E733" s="2" t="s">
        <v>6</v>
      </c>
      <c r="F733" s="1">
        <v>13.19920091324201</v>
      </c>
    </row>
    <row r="734">
      <c r="A734" s="2" t="s">
        <v>9</v>
      </c>
      <c r="B734" s="1" t="s">
        <v>480</v>
      </c>
      <c r="C734" s="2" t="s">
        <v>527</v>
      </c>
      <c r="D734" s="2" t="s">
        <v>4</v>
      </c>
      <c r="E734" s="2" t="s">
        <v>6</v>
      </c>
      <c r="F734" s="1">
        <v>10.410871811173806</v>
      </c>
    </row>
    <row r="735">
      <c r="A735" s="2" t="s">
        <v>10</v>
      </c>
      <c r="B735" s="1" t="s">
        <v>478</v>
      </c>
      <c r="C735" s="2" t="s">
        <v>527</v>
      </c>
      <c r="D735" s="2" t="s">
        <v>4</v>
      </c>
      <c r="E735" s="2" t="s">
        <v>6</v>
      </c>
      <c r="F735" s="1">
        <v>11.31213272902402</v>
      </c>
    </row>
    <row r="736">
      <c r="A736" s="2" t="s">
        <v>11</v>
      </c>
      <c r="B736" s="1" t="s">
        <v>477</v>
      </c>
      <c r="C736" s="2" t="s">
        <v>527</v>
      </c>
      <c r="D736" s="2" t="s">
        <v>4</v>
      </c>
      <c r="E736" s="2" t="s">
        <v>6</v>
      </c>
      <c r="F736" s="1">
        <v>14.299287410926366</v>
      </c>
    </row>
    <row r="737">
      <c r="A737" s="2" t="s">
        <v>12</v>
      </c>
      <c r="B737" s="1" t="s">
        <v>476</v>
      </c>
      <c r="C737" s="2" t="s">
        <v>527</v>
      </c>
      <c r="D737" s="2" t="s">
        <v>4</v>
      </c>
      <c r="E737" s="2" t="s">
        <v>6</v>
      </c>
      <c r="F737" s="1">
        <v>13.461510744706917</v>
      </c>
    </row>
    <row r="738">
      <c r="A738" s="2" t="s">
        <v>13</v>
      </c>
      <c r="B738" s="1" t="s">
        <v>481</v>
      </c>
      <c r="C738" s="2" t="s">
        <v>527</v>
      </c>
      <c r="D738" s="2" t="s">
        <v>4</v>
      </c>
      <c r="E738" s="2" t="s">
        <v>6</v>
      </c>
      <c r="F738" s="1">
        <v>12.953721126837383</v>
      </c>
    </row>
    <row r="739">
      <c r="A739" s="2" t="s">
        <v>14</v>
      </c>
      <c r="B739" s="1" t="s">
        <v>483</v>
      </c>
      <c r="C739" s="2" t="s">
        <v>527</v>
      </c>
      <c r="D739" s="2" t="s">
        <v>4</v>
      </c>
      <c r="E739" s="2" t="s">
        <v>6</v>
      </c>
      <c r="F739" s="1">
        <v>11.677966101694915</v>
      </c>
    </row>
    <row r="740">
      <c r="A740" s="2" t="s">
        <v>15</v>
      </c>
      <c r="B740" s="1" t="s">
        <v>482</v>
      </c>
      <c r="C740" s="2" t="s">
        <v>527</v>
      </c>
      <c r="D740" s="2" t="s">
        <v>4</v>
      </c>
      <c r="E740" s="2" t="s">
        <v>6</v>
      </c>
      <c r="F740" s="1">
        <v>9.84002266037759</v>
      </c>
    </row>
    <row r="741">
      <c r="A741" s="2" t="s">
        <v>16</v>
      </c>
      <c r="B741" s="1" t="s">
        <v>484</v>
      </c>
      <c r="C741" s="2" t="s">
        <v>527</v>
      </c>
      <c r="D741" s="2" t="s">
        <v>4</v>
      </c>
      <c r="E741" s="2" t="s">
        <v>6</v>
      </c>
      <c r="F741" s="1">
        <v>11.942955696085159</v>
      </c>
    </row>
    <row r="742">
      <c r="A742" s="2" t="s">
        <v>17</v>
      </c>
      <c r="B742" s="1" t="s">
        <v>485</v>
      </c>
      <c r="C742" s="2" t="s">
        <v>527</v>
      </c>
      <c r="D742" s="2" t="s">
        <v>4</v>
      </c>
      <c r="E742" s="2" t="s">
        <v>6</v>
      </c>
      <c r="F742" s="1">
        <v>11.244155106047689</v>
      </c>
    </row>
    <row r="743">
      <c r="A743" s="2" t="s">
        <v>18</v>
      </c>
      <c r="B743" s="1" t="s">
        <v>486</v>
      </c>
      <c r="C743" s="2" t="s">
        <v>527</v>
      </c>
      <c r="D743" s="2" t="s">
        <v>4</v>
      </c>
      <c r="E743" s="2" t="s">
        <v>6</v>
      </c>
      <c r="F743" s="1">
        <v>14.960714320515278</v>
      </c>
    </row>
    <row r="744">
      <c r="A744" s="2" t="s">
        <v>19</v>
      </c>
      <c r="B744" s="1" t="s">
        <v>487</v>
      </c>
      <c r="C744" s="2" t="s">
        <v>527</v>
      </c>
      <c r="D744" s="2" t="s">
        <v>4</v>
      </c>
      <c r="E744" s="2" t="s">
        <v>6</v>
      </c>
      <c r="F744" s="1">
        <v>11.235374374664076</v>
      </c>
    </row>
    <row r="745">
      <c r="A745" s="2" t="s">
        <v>20</v>
      </c>
      <c r="B745" s="1" t="s">
        <v>488</v>
      </c>
      <c r="C745" s="2" t="s">
        <v>527</v>
      </c>
      <c r="D745" s="2" t="s">
        <v>4</v>
      </c>
      <c r="E745" s="2" t="s">
        <v>6</v>
      </c>
      <c r="F745" s="1">
        <v>11.510879935982272</v>
      </c>
    </row>
    <row r="746">
      <c r="A746" s="2" t="s">
        <v>21</v>
      </c>
      <c r="B746" s="1" t="s">
        <v>490</v>
      </c>
      <c r="C746" s="2" t="s">
        <v>527</v>
      </c>
      <c r="D746" s="2" t="s">
        <v>4</v>
      </c>
      <c r="E746" s="2" t="s">
        <v>6</v>
      </c>
      <c r="F746" s="1">
        <v>10.289701466172055</v>
      </c>
    </row>
    <row r="747">
      <c r="A747" s="2" t="s">
        <v>22</v>
      </c>
      <c r="B747" s="1" t="s">
        <v>491</v>
      </c>
      <c r="C747" s="2" t="s">
        <v>527</v>
      </c>
      <c r="D747" s="2" t="s">
        <v>4</v>
      </c>
      <c r="E747" s="2" t="s">
        <v>6</v>
      </c>
      <c r="F747" s="1">
        <v>9.195530105075887</v>
      </c>
    </row>
    <row r="748">
      <c r="A748" s="2" t="s">
        <v>23</v>
      </c>
      <c r="B748" s="1" t="s">
        <v>492</v>
      </c>
      <c r="C748" s="2" t="s">
        <v>527</v>
      </c>
      <c r="D748" s="2" t="s">
        <v>4</v>
      </c>
      <c r="E748" s="2" t="s">
        <v>6</v>
      </c>
      <c r="F748" s="1">
        <v>11.335758396074782</v>
      </c>
    </row>
    <row r="749">
      <c r="A749" s="2" t="s">
        <v>24</v>
      </c>
      <c r="B749" s="1" t="s">
        <v>493</v>
      </c>
      <c r="C749" s="2" t="s">
        <v>527</v>
      </c>
      <c r="D749" s="2" t="s">
        <v>4</v>
      </c>
      <c r="E749" s="2" t="s">
        <v>6</v>
      </c>
      <c r="F749" s="1">
        <v>16.034299590226134</v>
      </c>
    </row>
    <row r="750">
      <c r="A750" s="2" t="s">
        <v>25</v>
      </c>
      <c r="B750" s="1" t="s">
        <v>494</v>
      </c>
      <c r="C750" s="2" t="s">
        <v>527</v>
      </c>
      <c r="D750" s="2" t="s">
        <v>4</v>
      </c>
      <c r="E750" s="2" t="s">
        <v>6</v>
      </c>
      <c r="F750" s="1">
        <v>12.230736589870954</v>
      </c>
    </row>
    <row r="751">
      <c r="A751" s="2" t="s">
        <v>26</v>
      </c>
      <c r="B751" s="1" t="s">
        <v>495</v>
      </c>
      <c r="C751" s="2" t="s">
        <v>527</v>
      </c>
      <c r="D751" s="2" t="s">
        <v>4</v>
      </c>
      <c r="E751" s="2" t="s">
        <v>6</v>
      </c>
      <c r="F751" s="1">
        <v>11.434474406012894</v>
      </c>
    </row>
    <row r="752">
      <c r="A752" s="2" t="s">
        <v>27</v>
      </c>
      <c r="B752" s="1" t="s">
        <v>497</v>
      </c>
      <c r="C752" s="2" t="s">
        <v>527</v>
      </c>
      <c r="D752" s="2" t="s">
        <v>4</v>
      </c>
      <c r="E752" s="2" t="s">
        <v>6</v>
      </c>
      <c r="F752" s="1">
        <v>9.359073944262358</v>
      </c>
    </row>
    <row r="753">
      <c r="A753" s="2" t="s">
        <v>28</v>
      </c>
      <c r="B753" s="1" t="s">
        <v>496</v>
      </c>
      <c r="C753" s="2" t="s">
        <v>527</v>
      </c>
      <c r="D753" s="2" t="s">
        <v>4</v>
      </c>
      <c r="E753" s="2" t="s">
        <v>6</v>
      </c>
      <c r="F753" s="1">
        <v>8.276425178147269</v>
      </c>
    </row>
    <row r="754">
      <c r="A754" s="2" t="s">
        <v>29</v>
      </c>
      <c r="B754" s="1" t="s">
        <v>498</v>
      </c>
      <c r="C754" s="2" t="s">
        <v>527</v>
      </c>
      <c r="D754" s="2" t="s">
        <v>4</v>
      </c>
      <c r="E754" s="2" t="s">
        <v>6</v>
      </c>
      <c r="F754" s="1">
        <v>13.498963152017867</v>
      </c>
    </row>
    <row r="755">
      <c r="A755" s="2" t="s">
        <v>30</v>
      </c>
      <c r="B755" s="1" t="s">
        <v>499</v>
      </c>
      <c r="C755" s="2" t="s">
        <v>527</v>
      </c>
      <c r="D755" s="2" t="s">
        <v>4</v>
      </c>
      <c r="E755" s="2" t="s">
        <v>6</v>
      </c>
      <c r="F755" s="1">
        <v>14.742951555847402</v>
      </c>
    </row>
    <row r="756">
      <c r="A756" s="2" t="s">
        <v>31</v>
      </c>
      <c r="B756" s="1" t="s">
        <v>500</v>
      </c>
      <c r="C756" s="2" t="s">
        <v>527</v>
      </c>
      <c r="D756" s="2" t="s">
        <v>4</v>
      </c>
      <c r="E756" s="2" t="s">
        <v>6</v>
      </c>
      <c r="F756" s="1">
        <v>12.164491504555528</v>
      </c>
    </row>
    <row r="757">
      <c r="A757" s="2" t="s">
        <v>32</v>
      </c>
      <c r="B757" s="1" t="s">
        <v>501</v>
      </c>
      <c r="C757" s="2" t="s">
        <v>527</v>
      </c>
      <c r="D757" s="2" t="s">
        <v>4</v>
      </c>
      <c r="E757" s="2" t="s">
        <v>6</v>
      </c>
      <c r="F757" s="1">
        <v>15.720558256233339</v>
      </c>
    </row>
    <row r="758">
      <c r="A758" s="2" t="s">
        <v>33</v>
      </c>
      <c r="B758" s="1" t="s">
        <v>502</v>
      </c>
      <c r="C758" s="2" t="s">
        <v>527</v>
      </c>
      <c r="D758" s="2" t="s">
        <v>4</v>
      </c>
      <c r="E758" s="2" t="s">
        <v>6</v>
      </c>
      <c r="F758" s="1">
        <v>13.622501788778282</v>
      </c>
    </row>
    <row r="759">
      <c r="A759" s="2" t="s">
        <v>34</v>
      </c>
      <c r="B759" s="1" t="s">
        <v>503</v>
      </c>
      <c r="C759" s="2" t="s">
        <v>527</v>
      </c>
      <c r="D759" s="2" t="s">
        <v>4</v>
      </c>
      <c r="E759" s="2" t="s">
        <v>6</v>
      </c>
      <c r="F759" s="1">
        <v>12.656831655866538</v>
      </c>
    </row>
    <row r="760">
      <c r="A760" s="2" t="s">
        <v>35</v>
      </c>
      <c r="B760" s="1" t="s">
        <v>504</v>
      </c>
      <c r="C760" s="2" t="s">
        <v>527</v>
      </c>
      <c r="D760" s="2" t="s">
        <v>4</v>
      </c>
      <c r="E760" s="2" t="s">
        <v>6</v>
      </c>
      <c r="F760" s="1">
        <v>10.217641673803266</v>
      </c>
    </row>
    <row r="761">
      <c r="A761" s="2" t="s">
        <v>3</v>
      </c>
      <c r="B761" s="1" t="s">
        <v>489</v>
      </c>
      <c r="C761" s="2" t="s">
        <v>528</v>
      </c>
      <c r="D761" s="2" t="s">
        <v>4</v>
      </c>
      <c r="E761" s="2" t="s">
        <v>6</v>
      </c>
      <c r="F761" s="1">
        <v>12.234306413244058</v>
      </c>
    </row>
    <row r="762">
      <c r="A762" s="2" t="s">
        <v>4</v>
      </c>
      <c r="B762" s="1" t="s">
        <v>472</v>
      </c>
      <c r="C762" s="2" t="s">
        <v>528</v>
      </c>
      <c r="D762" s="2" t="s">
        <v>4</v>
      </c>
      <c r="E762" s="2" t="s">
        <v>6</v>
      </c>
      <c r="F762" s="1">
        <v>9.522003034901365</v>
      </c>
    </row>
    <row r="763">
      <c r="A763" s="2" t="s">
        <v>5</v>
      </c>
      <c r="B763" s="1" t="s">
        <v>473</v>
      </c>
      <c r="C763" s="2" t="s">
        <v>528</v>
      </c>
      <c r="D763" s="2" t="s">
        <v>4</v>
      </c>
      <c r="E763" s="2" t="s">
        <v>6</v>
      </c>
      <c r="F763" s="1">
        <v>11.901156265032336</v>
      </c>
    </row>
    <row r="764">
      <c r="A764" s="2" t="s">
        <v>6</v>
      </c>
      <c r="B764" s="1" t="s">
        <v>474</v>
      </c>
      <c r="C764" s="2" t="s">
        <v>528</v>
      </c>
      <c r="D764" s="2" t="s">
        <v>4</v>
      </c>
      <c r="E764" s="2" t="s">
        <v>6</v>
      </c>
      <c r="F764" s="1">
        <v>10.994226053942894</v>
      </c>
    </row>
    <row r="765">
      <c r="A765" s="2" t="s">
        <v>7</v>
      </c>
      <c r="B765" s="1" t="s">
        <v>475</v>
      </c>
      <c r="C765" s="2" t="s">
        <v>528</v>
      </c>
      <c r="D765" s="2" t="s">
        <v>4</v>
      </c>
      <c r="E765" s="2" t="s">
        <v>6</v>
      </c>
      <c r="F765" s="1">
        <v>14.773336510394948</v>
      </c>
    </row>
    <row r="766">
      <c r="A766" s="2" t="s">
        <v>8</v>
      </c>
      <c r="B766" s="1" t="s">
        <v>479</v>
      </c>
      <c r="C766" s="2" t="s">
        <v>528</v>
      </c>
      <c r="D766" s="2" t="s">
        <v>4</v>
      </c>
      <c r="E766" s="2" t="s">
        <v>6</v>
      </c>
      <c r="F766" s="1">
        <v>12.496195642444098</v>
      </c>
    </row>
    <row r="767">
      <c r="A767" s="2" t="s">
        <v>9</v>
      </c>
      <c r="B767" s="1" t="s">
        <v>480</v>
      </c>
      <c r="C767" s="2" t="s">
        <v>528</v>
      </c>
      <c r="D767" s="2" t="s">
        <v>4</v>
      </c>
      <c r="E767" s="2" t="s">
        <v>6</v>
      </c>
      <c r="F767" s="1">
        <v>8.705465097533452</v>
      </c>
    </row>
    <row r="768">
      <c r="A768" s="2" t="s">
        <v>10</v>
      </c>
      <c r="B768" s="1" t="s">
        <v>478</v>
      </c>
      <c r="C768" s="2" t="s">
        <v>528</v>
      </c>
      <c r="D768" s="2" t="s">
        <v>4</v>
      </c>
      <c r="E768" s="2" t="s">
        <v>6</v>
      </c>
      <c r="F768" s="1">
        <v>10.36184455742251</v>
      </c>
    </row>
    <row r="769">
      <c r="A769" s="2" t="s">
        <v>11</v>
      </c>
      <c r="B769" s="1" t="s">
        <v>477</v>
      </c>
      <c r="C769" s="2" t="s">
        <v>528</v>
      </c>
      <c r="D769" s="2" t="s">
        <v>4</v>
      </c>
      <c r="E769" s="2" t="s">
        <v>6</v>
      </c>
      <c r="F769" s="1">
        <v>16.640176457231828</v>
      </c>
    </row>
    <row r="770">
      <c r="A770" s="2" t="s">
        <v>12</v>
      </c>
      <c r="B770" s="1" t="s">
        <v>476</v>
      </c>
      <c r="C770" s="2" t="s">
        <v>528</v>
      </c>
      <c r="D770" s="2" t="s">
        <v>4</v>
      </c>
      <c r="E770" s="2" t="s">
        <v>6</v>
      </c>
      <c r="F770" s="1">
        <v>13.106724061154816</v>
      </c>
    </row>
    <row r="771">
      <c r="A771" s="2" t="s">
        <v>13</v>
      </c>
      <c r="B771" s="1" t="s">
        <v>481</v>
      </c>
      <c r="C771" s="2" t="s">
        <v>528</v>
      </c>
      <c r="D771" s="2" t="s">
        <v>4</v>
      </c>
      <c r="E771" s="2" t="s">
        <v>6</v>
      </c>
      <c r="F771" s="1">
        <v>13.266907049076547</v>
      </c>
    </row>
    <row r="772">
      <c r="A772" s="2" t="s">
        <v>14</v>
      </c>
      <c r="B772" s="1" t="s">
        <v>483</v>
      </c>
      <c r="C772" s="2" t="s">
        <v>528</v>
      </c>
      <c r="D772" s="2" t="s">
        <v>4</v>
      </c>
      <c r="E772" s="2" t="s">
        <v>6</v>
      </c>
      <c r="F772" s="1">
        <v>11.334872107290872</v>
      </c>
    </row>
    <row r="773">
      <c r="A773" s="2" t="s">
        <v>15</v>
      </c>
      <c r="B773" s="1" t="s">
        <v>482</v>
      </c>
      <c r="C773" s="2" t="s">
        <v>528</v>
      </c>
      <c r="D773" s="2" t="s">
        <v>4</v>
      </c>
      <c r="E773" s="2" t="s">
        <v>6</v>
      </c>
      <c r="F773" s="1">
        <v>10.681454464252484</v>
      </c>
    </row>
    <row r="774">
      <c r="A774" s="2" t="s">
        <v>16</v>
      </c>
      <c r="B774" s="1" t="s">
        <v>484</v>
      </c>
      <c r="C774" s="2" t="s">
        <v>528</v>
      </c>
      <c r="D774" s="2" t="s">
        <v>4</v>
      </c>
      <c r="E774" s="2" t="s">
        <v>6</v>
      </c>
      <c r="F774" s="1">
        <v>11.60812190418573</v>
      </c>
    </row>
    <row r="775">
      <c r="A775" s="2" t="s">
        <v>17</v>
      </c>
      <c r="B775" s="1" t="s">
        <v>485</v>
      </c>
      <c r="C775" s="2" t="s">
        <v>528</v>
      </c>
      <c r="D775" s="2" t="s">
        <v>4</v>
      </c>
      <c r="E775" s="2" t="s">
        <v>6</v>
      </c>
      <c r="F775" s="1">
        <v>10.646070347562885</v>
      </c>
    </row>
    <row r="776">
      <c r="A776" s="2" t="s">
        <v>18</v>
      </c>
      <c r="B776" s="1" t="s">
        <v>486</v>
      </c>
      <c r="C776" s="2" t="s">
        <v>528</v>
      </c>
      <c r="D776" s="2" t="s">
        <v>4</v>
      </c>
      <c r="E776" s="2" t="s">
        <v>6</v>
      </c>
      <c r="F776" s="1">
        <v>14.839372741438186</v>
      </c>
    </row>
    <row r="777">
      <c r="A777" s="2" t="s">
        <v>19</v>
      </c>
      <c r="B777" s="1" t="s">
        <v>487</v>
      </c>
      <c r="C777" s="2" t="s">
        <v>528</v>
      </c>
      <c r="D777" s="2" t="s">
        <v>4</v>
      </c>
      <c r="E777" s="2" t="s">
        <v>6</v>
      </c>
      <c r="F777" s="1">
        <v>9.476539021351009</v>
      </c>
    </row>
    <row r="778">
      <c r="A778" s="2" t="s">
        <v>20</v>
      </c>
      <c r="B778" s="1" t="s">
        <v>488</v>
      </c>
      <c r="C778" s="2" t="s">
        <v>528</v>
      </c>
      <c r="D778" s="2" t="s">
        <v>4</v>
      </c>
      <c r="E778" s="2" t="s">
        <v>6</v>
      </c>
      <c r="F778" s="1">
        <v>10.784191497319537</v>
      </c>
    </row>
    <row r="779">
      <c r="A779" s="2" t="s">
        <v>21</v>
      </c>
      <c r="B779" s="1" t="s">
        <v>490</v>
      </c>
      <c r="C779" s="2" t="s">
        <v>528</v>
      </c>
      <c r="D779" s="2" t="s">
        <v>4</v>
      </c>
      <c r="E779" s="2" t="s">
        <v>6</v>
      </c>
      <c r="F779" s="1">
        <v>10.149092868690497</v>
      </c>
    </row>
    <row r="780">
      <c r="A780" s="2" t="s">
        <v>22</v>
      </c>
      <c r="B780" s="1" t="s">
        <v>491</v>
      </c>
      <c r="C780" s="2" t="s">
        <v>528</v>
      </c>
      <c r="D780" s="2" t="s">
        <v>4</v>
      </c>
      <c r="E780" s="2" t="s">
        <v>6</v>
      </c>
      <c r="F780" s="1">
        <v>9.577990622013823</v>
      </c>
    </row>
    <row r="781">
      <c r="A781" s="2" t="s">
        <v>23</v>
      </c>
      <c r="B781" s="1" t="s">
        <v>492</v>
      </c>
      <c r="C781" s="2" t="s">
        <v>528</v>
      </c>
      <c r="D781" s="2" t="s">
        <v>4</v>
      </c>
      <c r="E781" s="2" t="s">
        <v>6</v>
      </c>
      <c r="F781" s="1">
        <v>10.665024630541872</v>
      </c>
    </row>
    <row r="782">
      <c r="A782" s="2" t="s">
        <v>24</v>
      </c>
      <c r="B782" s="1" t="s">
        <v>493</v>
      </c>
      <c r="C782" s="2" t="s">
        <v>528</v>
      </c>
      <c r="D782" s="2" t="s">
        <v>4</v>
      </c>
      <c r="E782" s="2" t="s">
        <v>6</v>
      </c>
      <c r="F782" s="1">
        <v>15.088750549628568</v>
      </c>
    </row>
    <row r="783">
      <c r="A783" s="2" t="s">
        <v>25</v>
      </c>
      <c r="B783" s="1" t="s">
        <v>494</v>
      </c>
      <c r="C783" s="2" t="s">
        <v>528</v>
      </c>
      <c r="D783" s="2" t="s">
        <v>4</v>
      </c>
      <c r="E783" s="2" t="s">
        <v>6</v>
      </c>
      <c r="F783" s="1">
        <v>11.84450041144054</v>
      </c>
    </row>
    <row r="784">
      <c r="A784" s="2" t="s">
        <v>26</v>
      </c>
      <c r="B784" s="1" t="s">
        <v>495</v>
      </c>
      <c r="C784" s="2" t="s">
        <v>528</v>
      </c>
      <c r="D784" s="2" t="s">
        <v>4</v>
      </c>
      <c r="E784" s="2" t="s">
        <v>6</v>
      </c>
      <c r="F784" s="1">
        <v>11.364039916190206</v>
      </c>
    </row>
    <row r="785">
      <c r="A785" s="2" t="s">
        <v>27</v>
      </c>
      <c r="B785" s="1" t="s">
        <v>497</v>
      </c>
      <c r="C785" s="2" t="s">
        <v>528</v>
      </c>
      <c r="D785" s="2" t="s">
        <v>4</v>
      </c>
      <c r="E785" s="2" t="s">
        <v>6</v>
      </c>
      <c r="F785" s="1">
        <v>9.256223846346684</v>
      </c>
    </row>
    <row r="786">
      <c r="A786" s="2" t="s">
        <v>28</v>
      </c>
      <c r="B786" s="1" t="s">
        <v>496</v>
      </c>
      <c r="C786" s="2" t="s">
        <v>528</v>
      </c>
      <c r="D786" s="2" t="s">
        <v>4</v>
      </c>
      <c r="E786" s="2" t="s">
        <v>6</v>
      </c>
      <c r="F786" s="1">
        <v>9.660831096154574</v>
      </c>
    </row>
    <row r="787">
      <c r="A787" s="2" t="s">
        <v>29</v>
      </c>
      <c r="B787" s="1" t="s">
        <v>498</v>
      </c>
      <c r="C787" s="2" t="s">
        <v>528</v>
      </c>
      <c r="D787" s="2" t="s">
        <v>4</v>
      </c>
      <c r="E787" s="2" t="s">
        <v>6</v>
      </c>
      <c r="F787" s="1">
        <v>11.336950360353065</v>
      </c>
    </row>
    <row r="788">
      <c r="A788" s="2" t="s">
        <v>30</v>
      </c>
      <c r="B788" s="1" t="s">
        <v>499</v>
      </c>
      <c r="C788" s="2" t="s">
        <v>528</v>
      </c>
      <c r="D788" s="2" t="s">
        <v>4</v>
      </c>
      <c r="E788" s="2" t="s">
        <v>6</v>
      </c>
      <c r="F788" s="1">
        <v>14.476994584452688</v>
      </c>
    </row>
    <row r="789">
      <c r="A789" s="2" t="s">
        <v>31</v>
      </c>
      <c r="B789" s="1" t="s">
        <v>500</v>
      </c>
      <c r="C789" s="2" t="s">
        <v>528</v>
      </c>
      <c r="D789" s="2" t="s">
        <v>4</v>
      </c>
      <c r="E789" s="2" t="s">
        <v>6</v>
      </c>
      <c r="F789" s="1">
        <v>13.099046885207457</v>
      </c>
    </row>
    <row r="790">
      <c r="A790" s="2" t="s">
        <v>32</v>
      </c>
      <c r="B790" s="1" t="s">
        <v>501</v>
      </c>
      <c r="C790" s="2" t="s">
        <v>528</v>
      </c>
      <c r="D790" s="2" t="s">
        <v>4</v>
      </c>
      <c r="E790" s="2" t="s">
        <v>6</v>
      </c>
      <c r="F790" s="1">
        <v>14.10459587955626</v>
      </c>
    </row>
    <row r="791">
      <c r="A791" s="2" t="s">
        <v>33</v>
      </c>
      <c r="B791" s="1" t="s">
        <v>502</v>
      </c>
      <c r="C791" s="2" t="s">
        <v>528</v>
      </c>
      <c r="D791" s="2" t="s">
        <v>4</v>
      </c>
      <c r="E791" s="2" t="s">
        <v>6</v>
      </c>
      <c r="F791" s="1">
        <v>14.048440948446608</v>
      </c>
    </row>
    <row r="792">
      <c r="A792" s="2" t="s">
        <v>34</v>
      </c>
      <c r="B792" s="1" t="s">
        <v>503</v>
      </c>
      <c r="C792" s="2" t="s">
        <v>528</v>
      </c>
      <c r="D792" s="2" t="s">
        <v>4</v>
      </c>
      <c r="E792" s="2" t="s">
        <v>6</v>
      </c>
      <c r="F792" s="1">
        <v>10.870467181146793</v>
      </c>
    </row>
    <row r="793">
      <c r="A793" s="2" t="s">
        <v>35</v>
      </c>
      <c r="B793" s="1" t="s">
        <v>504</v>
      </c>
      <c r="C793" s="2" t="s">
        <v>528</v>
      </c>
      <c r="D793" s="2" t="s">
        <v>4</v>
      </c>
      <c r="E793" s="2" t="s">
        <v>6</v>
      </c>
      <c r="F793" s="1">
        <v>10.357730878610987</v>
      </c>
    </row>
    <row r="794">
      <c r="A794" s="2" t="s">
        <v>3</v>
      </c>
      <c r="B794" s="1" t="s">
        <v>489</v>
      </c>
      <c r="C794" s="2" t="s">
        <v>529</v>
      </c>
      <c r="D794" s="2" t="s">
        <v>4</v>
      </c>
      <c r="E794" s="2" t="s">
        <v>6</v>
      </c>
      <c r="F794" s="1">
        <v>11.696931568723588</v>
      </c>
    </row>
    <row r="795">
      <c r="A795" s="2" t="s">
        <v>4</v>
      </c>
      <c r="B795" s="1" t="s">
        <v>472</v>
      </c>
      <c r="C795" s="2" t="s">
        <v>529</v>
      </c>
      <c r="D795" s="2" t="s">
        <v>4</v>
      </c>
      <c r="E795" s="2" t="s">
        <v>6</v>
      </c>
      <c r="F795" s="1">
        <v>10.697815075224918</v>
      </c>
    </row>
    <row r="796">
      <c r="A796" s="2" t="s">
        <v>5</v>
      </c>
      <c r="B796" s="1" t="s">
        <v>473</v>
      </c>
      <c r="C796" s="2" t="s">
        <v>529</v>
      </c>
      <c r="D796" s="2" t="s">
        <v>4</v>
      </c>
      <c r="E796" s="2" t="s">
        <v>6</v>
      </c>
      <c r="F796" s="1">
        <v>10.344889624525484</v>
      </c>
    </row>
    <row r="797">
      <c r="A797" s="2" t="s">
        <v>6</v>
      </c>
      <c r="B797" s="1" t="s">
        <v>474</v>
      </c>
      <c r="C797" s="2" t="s">
        <v>529</v>
      </c>
      <c r="D797" s="2" t="s">
        <v>4</v>
      </c>
      <c r="E797" s="2" t="s">
        <v>6</v>
      </c>
      <c r="F797" s="1">
        <v>10.798272276435771</v>
      </c>
    </row>
    <row r="798">
      <c r="A798" s="2" t="s">
        <v>7</v>
      </c>
      <c r="B798" s="1" t="s">
        <v>475</v>
      </c>
      <c r="C798" s="2" t="s">
        <v>529</v>
      </c>
      <c r="D798" s="2" t="s">
        <v>4</v>
      </c>
      <c r="E798" s="2" t="s">
        <v>6</v>
      </c>
      <c r="F798" s="1">
        <v>11.574347466635173</v>
      </c>
    </row>
    <row r="799">
      <c r="A799" s="2" t="s">
        <v>8</v>
      </c>
      <c r="B799" s="1" t="s">
        <v>479</v>
      </c>
      <c r="C799" s="2" t="s">
        <v>529</v>
      </c>
      <c r="D799" s="2" t="s">
        <v>4</v>
      </c>
      <c r="E799" s="2" t="s">
        <v>6</v>
      </c>
      <c r="F799" s="1">
        <v>14.745620157119593</v>
      </c>
    </row>
    <row r="800">
      <c r="A800" s="2" t="s">
        <v>9</v>
      </c>
      <c r="B800" s="1" t="s">
        <v>480</v>
      </c>
      <c r="C800" s="2" t="s">
        <v>529</v>
      </c>
      <c r="D800" s="2" t="s">
        <v>4</v>
      </c>
      <c r="E800" s="2" t="s">
        <v>6</v>
      </c>
      <c r="F800" s="1">
        <v>10.305062566451296</v>
      </c>
    </row>
    <row r="801">
      <c r="A801" s="2" t="s">
        <v>10</v>
      </c>
      <c r="B801" s="1" t="s">
        <v>478</v>
      </c>
      <c r="C801" s="2" t="s">
        <v>529</v>
      </c>
      <c r="D801" s="2" t="s">
        <v>4</v>
      </c>
      <c r="E801" s="2" t="s">
        <v>6</v>
      </c>
      <c r="F801" s="1">
        <v>10.947798235037393</v>
      </c>
    </row>
    <row r="802">
      <c r="A802" s="2" t="s">
        <v>11</v>
      </c>
      <c r="B802" s="1" t="s">
        <v>477</v>
      </c>
      <c r="C802" s="2" t="s">
        <v>529</v>
      </c>
      <c r="D802" s="2" t="s">
        <v>4</v>
      </c>
      <c r="E802" s="2" t="s">
        <v>6</v>
      </c>
      <c r="F802" s="1">
        <v>15.442162233734422</v>
      </c>
    </row>
    <row r="803">
      <c r="A803" s="2" t="s">
        <v>12</v>
      </c>
      <c r="B803" s="1" t="s">
        <v>476</v>
      </c>
      <c r="C803" s="2" t="s">
        <v>529</v>
      </c>
      <c r="D803" s="2" t="s">
        <v>4</v>
      </c>
      <c r="E803" s="2" t="s">
        <v>6</v>
      </c>
      <c r="F803" s="1">
        <v>11.832244390738524</v>
      </c>
    </row>
    <row r="804">
      <c r="A804" s="2" t="s">
        <v>13</v>
      </c>
      <c r="B804" s="1" t="s">
        <v>481</v>
      </c>
      <c r="C804" s="2" t="s">
        <v>529</v>
      </c>
      <c r="D804" s="2" t="s">
        <v>4</v>
      </c>
      <c r="E804" s="2" t="s">
        <v>6</v>
      </c>
      <c r="F804" s="1">
        <v>13.379405666897028</v>
      </c>
    </row>
    <row r="805">
      <c r="A805" s="2" t="s">
        <v>14</v>
      </c>
      <c r="B805" s="1" t="s">
        <v>483</v>
      </c>
      <c r="C805" s="2" t="s">
        <v>529</v>
      </c>
      <c r="D805" s="2" t="s">
        <v>4</v>
      </c>
      <c r="E805" s="2" t="s">
        <v>6</v>
      </c>
      <c r="F805" s="1">
        <v>11.74476328853372</v>
      </c>
    </row>
    <row r="806">
      <c r="A806" s="2" t="s">
        <v>15</v>
      </c>
      <c r="B806" s="1" t="s">
        <v>482</v>
      </c>
      <c r="C806" s="2" t="s">
        <v>529</v>
      </c>
      <c r="D806" s="2" t="s">
        <v>4</v>
      </c>
      <c r="E806" s="2" t="s">
        <v>6</v>
      </c>
      <c r="F806" s="1">
        <v>9.884392345804722</v>
      </c>
    </row>
    <row r="807">
      <c r="A807" s="2" t="s">
        <v>16</v>
      </c>
      <c r="B807" s="1" t="s">
        <v>484</v>
      </c>
      <c r="C807" s="2" t="s">
        <v>529</v>
      </c>
      <c r="D807" s="2" t="s">
        <v>4</v>
      </c>
      <c r="E807" s="2" t="s">
        <v>6</v>
      </c>
      <c r="F807" s="1">
        <v>11.16878123798539</v>
      </c>
    </row>
    <row r="808">
      <c r="A808" s="2" t="s">
        <v>17</v>
      </c>
      <c r="B808" s="1" t="s">
        <v>485</v>
      </c>
      <c r="C808" s="2" t="s">
        <v>529</v>
      </c>
      <c r="D808" s="2" t="s">
        <v>4</v>
      </c>
      <c r="E808" s="2" t="s">
        <v>6</v>
      </c>
      <c r="F808" s="1">
        <v>10.919555333631179</v>
      </c>
    </row>
    <row r="809">
      <c r="A809" s="2" t="s">
        <v>18</v>
      </c>
      <c r="B809" s="1" t="s">
        <v>486</v>
      </c>
      <c r="C809" s="2" t="s">
        <v>529</v>
      </c>
      <c r="D809" s="2" t="s">
        <v>4</v>
      </c>
      <c r="E809" s="2" t="s">
        <v>6</v>
      </c>
      <c r="F809" s="1">
        <v>13.754699438088693</v>
      </c>
    </row>
    <row r="810">
      <c r="A810" s="2" t="s">
        <v>19</v>
      </c>
      <c r="B810" s="1" t="s">
        <v>487</v>
      </c>
      <c r="C810" s="2" t="s">
        <v>529</v>
      </c>
      <c r="D810" s="2" t="s">
        <v>4</v>
      </c>
      <c r="E810" s="2" t="s">
        <v>6</v>
      </c>
      <c r="F810" s="1">
        <v>7.134401555828013</v>
      </c>
    </row>
    <row r="811">
      <c r="A811" s="2" t="s">
        <v>20</v>
      </c>
      <c r="B811" s="1" t="s">
        <v>488</v>
      </c>
      <c r="C811" s="2" t="s">
        <v>529</v>
      </c>
      <c r="D811" s="2" t="s">
        <v>4</v>
      </c>
      <c r="E811" s="2" t="s">
        <v>6</v>
      </c>
      <c r="F811" s="1">
        <v>10.979703234306868</v>
      </c>
    </row>
    <row r="812">
      <c r="A812" s="2" t="s">
        <v>21</v>
      </c>
      <c r="B812" s="1" t="s">
        <v>490</v>
      </c>
      <c r="C812" s="2" t="s">
        <v>529</v>
      </c>
      <c r="D812" s="2" t="s">
        <v>4</v>
      </c>
      <c r="E812" s="2" t="s">
        <v>6</v>
      </c>
      <c r="F812" s="1">
        <v>10.358202144649784</v>
      </c>
    </row>
    <row r="813">
      <c r="A813" s="2" t="s">
        <v>22</v>
      </c>
      <c r="B813" s="1" t="s">
        <v>491</v>
      </c>
      <c r="C813" s="2" t="s">
        <v>529</v>
      </c>
      <c r="D813" s="2" t="s">
        <v>4</v>
      </c>
      <c r="E813" s="2" t="s">
        <v>6</v>
      </c>
      <c r="F813" s="1">
        <v>10.106253727716538</v>
      </c>
    </row>
    <row r="814">
      <c r="A814" s="2" t="s">
        <v>23</v>
      </c>
      <c r="B814" s="1" t="s">
        <v>492</v>
      </c>
      <c r="C814" s="2" t="s">
        <v>529</v>
      </c>
      <c r="D814" s="2" t="s">
        <v>4</v>
      </c>
      <c r="E814" s="2" t="s">
        <v>6</v>
      </c>
      <c r="F814" s="1">
        <v>10.380967810276285</v>
      </c>
    </row>
    <row r="815">
      <c r="A815" s="2" t="s">
        <v>24</v>
      </c>
      <c r="B815" s="1" t="s">
        <v>493</v>
      </c>
      <c r="C815" s="2" t="s">
        <v>529</v>
      </c>
      <c r="D815" s="2" t="s">
        <v>4</v>
      </c>
      <c r="E815" s="2" t="s">
        <v>6</v>
      </c>
      <c r="F815" s="1">
        <v>14.068488455426417</v>
      </c>
    </row>
    <row r="816">
      <c r="A816" s="2" t="s">
        <v>25</v>
      </c>
      <c r="B816" s="1" t="s">
        <v>494</v>
      </c>
      <c r="C816" s="2" t="s">
        <v>529</v>
      </c>
      <c r="D816" s="2" t="s">
        <v>4</v>
      </c>
      <c r="E816" s="2" t="s">
        <v>6</v>
      </c>
      <c r="F816" s="1">
        <v>10.530749789385004</v>
      </c>
    </row>
    <row r="817">
      <c r="A817" s="2" t="s">
        <v>26</v>
      </c>
      <c r="B817" s="1" t="s">
        <v>495</v>
      </c>
      <c r="C817" s="2" t="s">
        <v>529</v>
      </c>
      <c r="D817" s="2" t="s">
        <v>4</v>
      </c>
      <c r="E817" s="2" t="s">
        <v>6</v>
      </c>
      <c r="F817" s="1">
        <v>9.951653315453294</v>
      </c>
    </row>
    <row r="818">
      <c r="A818" s="2" t="s">
        <v>27</v>
      </c>
      <c r="B818" s="1" t="s">
        <v>497</v>
      </c>
      <c r="C818" s="2" t="s">
        <v>529</v>
      </c>
      <c r="D818" s="2" t="s">
        <v>4</v>
      </c>
      <c r="E818" s="2" t="s">
        <v>6</v>
      </c>
      <c r="F818" s="1">
        <v>9.774274733207172</v>
      </c>
    </row>
    <row r="819">
      <c r="A819" s="2" t="s">
        <v>28</v>
      </c>
      <c r="B819" s="1" t="s">
        <v>496</v>
      </c>
      <c r="C819" s="2" t="s">
        <v>529</v>
      </c>
      <c r="D819" s="2" t="s">
        <v>4</v>
      </c>
      <c r="E819" s="2" t="s">
        <v>6</v>
      </c>
      <c r="F819" s="1">
        <v>8.94880362560971</v>
      </c>
    </row>
    <row r="820">
      <c r="A820" s="2" t="s">
        <v>29</v>
      </c>
      <c r="B820" s="1" t="s">
        <v>498</v>
      </c>
      <c r="C820" s="2" t="s">
        <v>529</v>
      </c>
      <c r="D820" s="2" t="s">
        <v>4</v>
      </c>
      <c r="E820" s="2" t="s">
        <v>6</v>
      </c>
      <c r="F820" s="1">
        <v>10.667048851398386</v>
      </c>
    </row>
    <row r="821">
      <c r="A821" s="2" t="s">
        <v>30</v>
      </c>
      <c r="B821" s="1" t="s">
        <v>499</v>
      </c>
      <c r="C821" s="2" t="s">
        <v>529</v>
      </c>
      <c r="D821" s="2" t="s">
        <v>4</v>
      </c>
      <c r="E821" s="2" t="s">
        <v>6</v>
      </c>
      <c r="F821" s="1">
        <v>15.147002510317831</v>
      </c>
    </row>
    <row r="822">
      <c r="A822" s="2" t="s">
        <v>31</v>
      </c>
      <c r="B822" s="1" t="s">
        <v>500</v>
      </c>
      <c r="C822" s="2" t="s">
        <v>529</v>
      </c>
      <c r="D822" s="2" t="s">
        <v>4</v>
      </c>
      <c r="E822" s="2" t="s">
        <v>6</v>
      </c>
      <c r="F822" s="1">
        <v>12.448132780082988</v>
      </c>
    </row>
    <row r="823">
      <c r="A823" s="2" t="s">
        <v>32</v>
      </c>
      <c r="B823" s="1" t="s">
        <v>501</v>
      </c>
      <c r="C823" s="2" t="s">
        <v>529</v>
      </c>
      <c r="D823" s="2" t="s">
        <v>4</v>
      </c>
      <c r="E823" s="2" t="s">
        <v>6</v>
      </c>
      <c r="F823" s="1">
        <v>12.663268556865244</v>
      </c>
    </row>
    <row r="824">
      <c r="A824" s="2" t="s">
        <v>33</v>
      </c>
      <c r="B824" s="1" t="s">
        <v>502</v>
      </c>
      <c r="C824" s="2" t="s">
        <v>529</v>
      </c>
      <c r="D824" s="2" t="s">
        <v>4</v>
      </c>
      <c r="E824" s="2" t="s">
        <v>6</v>
      </c>
      <c r="F824" s="1">
        <v>12.464707276946399</v>
      </c>
    </row>
    <row r="825">
      <c r="A825" s="2" t="s">
        <v>34</v>
      </c>
      <c r="B825" s="1" t="s">
        <v>503</v>
      </c>
      <c r="C825" s="2" t="s">
        <v>529</v>
      </c>
      <c r="D825" s="2" t="s">
        <v>4</v>
      </c>
      <c r="E825" s="2" t="s">
        <v>6</v>
      </c>
      <c r="F825" s="1">
        <v>10.128328963709121</v>
      </c>
    </row>
    <row r="826">
      <c r="A826" s="2" t="s">
        <v>35</v>
      </c>
      <c r="B826" s="1" t="s">
        <v>504</v>
      </c>
      <c r="C826" s="2" t="s">
        <v>529</v>
      </c>
      <c r="D826" s="2" t="s">
        <v>4</v>
      </c>
      <c r="E826" s="2" t="s">
        <v>6</v>
      </c>
      <c r="F826" s="1">
        <v>10.372251958027155</v>
      </c>
    </row>
    <row r="827">
      <c r="A827" s="2" t="s">
        <v>3</v>
      </c>
      <c r="B827" s="1" t="s">
        <v>489</v>
      </c>
      <c r="C827" s="2" t="s">
        <v>530</v>
      </c>
      <c r="D827" s="2" t="s">
        <v>4</v>
      </c>
      <c r="E827" s="2" t="s">
        <v>6</v>
      </c>
      <c r="F827" s="1">
        <v>11.69447603523288</v>
      </c>
    </row>
    <row r="828">
      <c r="A828" s="2" t="s">
        <v>4</v>
      </c>
      <c r="B828" s="1" t="s">
        <v>472</v>
      </c>
      <c r="C828" s="2" t="s">
        <v>530</v>
      </c>
      <c r="D828" s="2" t="s">
        <v>4</v>
      </c>
      <c r="E828" s="2" t="s">
        <v>6</v>
      </c>
      <c r="F828" s="1">
        <v>8.924872905290906</v>
      </c>
    </row>
    <row r="829">
      <c r="A829" s="2" t="s">
        <v>5</v>
      </c>
      <c r="B829" s="1" t="s">
        <v>473</v>
      </c>
      <c r="C829" s="2" t="s">
        <v>530</v>
      </c>
      <c r="D829" s="2" t="s">
        <v>4</v>
      </c>
      <c r="E829" s="2" t="s">
        <v>6</v>
      </c>
      <c r="F829" s="1">
        <v>10.904134484325306</v>
      </c>
    </row>
    <row r="830">
      <c r="A830" s="2" t="s">
        <v>6</v>
      </c>
      <c r="B830" s="1" t="s">
        <v>474</v>
      </c>
      <c r="C830" s="2" t="s">
        <v>530</v>
      </c>
      <c r="D830" s="2" t="s">
        <v>4</v>
      </c>
      <c r="E830" s="2" t="s">
        <v>6</v>
      </c>
      <c r="F830" s="1">
        <v>10.032362459546926</v>
      </c>
    </row>
    <row r="831">
      <c r="A831" s="2" t="s">
        <v>7</v>
      </c>
      <c r="B831" s="1" t="s">
        <v>475</v>
      </c>
      <c r="C831" s="2" t="s">
        <v>530</v>
      </c>
      <c r="D831" s="2" t="s">
        <v>4</v>
      </c>
      <c r="E831" s="2" t="s">
        <v>6</v>
      </c>
      <c r="F831" s="1">
        <v>15.619515619515619</v>
      </c>
    </row>
    <row r="832">
      <c r="A832" s="2" t="s">
        <v>8</v>
      </c>
      <c r="B832" s="1" t="s">
        <v>479</v>
      </c>
      <c r="C832" s="2" t="s">
        <v>530</v>
      </c>
      <c r="D832" s="2" t="s">
        <v>4</v>
      </c>
      <c r="E832" s="2" t="s">
        <v>6</v>
      </c>
      <c r="F832" s="1">
        <v>13.309243126241034</v>
      </c>
    </row>
    <row r="833">
      <c r="A833" s="2" t="s">
        <v>9</v>
      </c>
      <c r="B833" s="1" t="s">
        <v>480</v>
      </c>
      <c r="C833" s="2" t="s">
        <v>530</v>
      </c>
      <c r="D833" s="2" t="s">
        <v>4</v>
      </c>
      <c r="E833" s="2" t="s">
        <v>6</v>
      </c>
      <c r="F833" s="1">
        <v>9.516716319099636</v>
      </c>
    </row>
    <row r="834">
      <c r="A834" s="2" t="s">
        <v>10</v>
      </c>
      <c r="B834" s="1" t="s">
        <v>478</v>
      </c>
      <c r="C834" s="2" t="s">
        <v>530</v>
      </c>
      <c r="D834" s="2" t="s">
        <v>4</v>
      </c>
      <c r="E834" s="2" t="s">
        <v>6</v>
      </c>
      <c r="F834" s="1">
        <v>11.078465134341045</v>
      </c>
    </row>
    <row r="835">
      <c r="A835" s="2" t="s">
        <v>11</v>
      </c>
      <c r="B835" s="1" t="s">
        <v>477</v>
      </c>
      <c r="C835" s="2" t="s">
        <v>530</v>
      </c>
      <c r="D835" s="2" t="s">
        <v>4</v>
      </c>
      <c r="E835" s="2" t="s">
        <v>6</v>
      </c>
      <c r="F835" s="1">
        <v>15.932694901537632</v>
      </c>
    </row>
    <row r="836">
      <c r="A836" s="2" t="s">
        <v>12</v>
      </c>
      <c r="B836" s="1" t="s">
        <v>476</v>
      </c>
      <c r="C836" s="2" t="s">
        <v>530</v>
      </c>
      <c r="D836" s="2" t="s">
        <v>4</v>
      </c>
      <c r="E836" s="2" t="s">
        <v>6</v>
      </c>
      <c r="F836" s="1">
        <v>12.435037917445165</v>
      </c>
    </row>
    <row r="837">
      <c r="A837" s="2" t="s">
        <v>13</v>
      </c>
      <c r="B837" s="1" t="s">
        <v>481</v>
      </c>
      <c r="C837" s="2" t="s">
        <v>530</v>
      </c>
      <c r="D837" s="2" t="s">
        <v>4</v>
      </c>
      <c r="E837" s="2" t="s">
        <v>6</v>
      </c>
      <c r="F837" s="1">
        <v>13.7423653525819</v>
      </c>
    </row>
    <row r="838">
      <c r="A838" s="2" t="s">
        <v>14</v>
      </c>
      <c r="B838" s="1" t="s">
        <v>483</v>
      </c>
      <c r="C838" s="2" t="s">
        <v>530</v>
      </c>
      <c r="D838" s="2" t="s">
        <v>4</v>
      </c>
      <c r="E838" s="2" t="s">
        <v>6</v>
      </c>
      <c r="F838" s="1">
        <v>10.855844483716233</v>
      </c>
    </row>
    <row r="839">
      <c r="A839" s="2" t="s">
        <v>15</v>
      </c>
      <c r="B839" s="1" t="s">
        <v>482</v>
      </c>
      <c r="C839" s="2" t="s">
        <v>530</v>
      </c>
      <c r="D839" s="2" t="s">
        <v>4</v>
      </c>
      <c r="E839" s="2" t="s">
        <v>6</v>
      </c>
      <c r="F839" s="1">
        <v>8.739045160008938</v>
      </c>
    </row>
    <row r="840">
      <c r="A840" s="2" t="s">
        <v>16</v>
      </c>
      <c r="B840" s="1" t="s">
        <v>484</v>
      </c>
      <c r="C840" s="2" t="s">
        <v>530</v>
      </c>
      <c r="D840" s="2" t="s">
        <v>4</v>
      </c>
      <c r="E840" s="2" t="s">
        <v>6</v>
      </c>
      <c r="F840" s="1">
        <v>11.588528922384262</v>
      </c>
    </row>
    <row r="841">
      <c r="A841" s="2" t="s">
        <v>17</v>
      </c>
      <c r="B841" s="1" t="s">
        <v>485</v>
      </c>
      <c r="C841" s="2" t="s">
        <v>530</v>
      </c>
      <c r="D841" s="2" t="s">
        <v>4</v>
      </c>
      <c r="E841" s="2" t="s">
        <v>6</v>
      </c>
      <c r="F841" s="1">
        <v>10.279575305174891</v>
      </c>
    </row>
    <row r="842">
      <c r="A842" s="2" t="s">
        <v>18</v>
      </c>
      <c r="B842" s="1" t="s">
        <v>486</v>
      </c>
      <c r="C842" s="2" t="s">
        <v>530</v>
      </c>
      <c r="D842" s="2" t="s">
        <v>4</v>
      </c>
      <c r="E842" s="2" t="s">
        <v>6</v>
      </c>
      <c r="F842" s="1">
        <v>13.224062796326155</v>
      </c>
    </row>
    <row r="843">
      <c r="A843" s="2" t="s">
        <v>19</v>
      </c>
      <c r="B843" s="1" t="s">
        <v>487</v>
      </c>
      <c r="C843" s="2" t="s">
        <v>530</v>
      </c>
      <c r="D843" s="2" t="s">
        <v>4</v>
      </c>
      <c r="E843" s="2" t="s">
        <v>6</v>
      </c>
      <c r="F843" s="1">
        <v>7.420359077146147</v>
      </c>
    </row>
    <row r="844">
      <c r="A844" s="2" t="s">
        <v>20</v>
      </c>
      <c r="B844" s="1" t="s">
        <v>488</v>
      </c>
      <c r="C844" s="2" t="s">
        <v>530</v>
      </c>
      <c r="D844" s="2" t="s">
        <v>4</v>
      </c>
      <c r="E844" s="2" t="s">
        <v>6</v>
      </c>
      <c r="F844" s="1">
        <v>9.875686249763362</v>
      </c>
    </row>
    <row r="845">
      <c r="A845" s="2" t="s">
        <v>21</v>
      </c>
      <c r="B845" s="1" t="s">
        <v>490</v>
      </c>
      <c r="C845" s="2" t="s">
        <v>530</v>
      </c>
      <c r="D845" s="2" t="s">
        <v>4</v>
      </c>
      <c r="E845" s="2" t="s">
        <v>6</v>
      </c>
      <c r="F845" s="1">
        <v>10.269039542772177</v>
      </c>
    </row>
    <row r="846">
      <c r="A846" s="2" t="s">
        <v>22</v>
      </c>
      <c r="B846" s="1" t="s">
        <v>491</v>
      </c>
      <c r="C846" s="2" t="s">
        <v>530</v>
      </c>
      <c r="D846" s="2" t="s">
        <v>4</v>
      </c>
      <c r="E846" s="2" t="s">
        <v>6</v>
      </c>
      <c r="F846" s="1">
        <v>10.188079179689641</v>
      </c>
    </row>
    <row r="847">
      <c r="A847" s="2" t="s">
        <v>23</v>
      </c>
      <c r="B847" s="1" t="s">
        <v>492</v>
      </c>
      <c r="C847" s="2" t="s">
        <v>530</v>
      </c>
      <c r="D847" s="2" t="s">
        <v>4</v>
      </c>
      <c r="E847" s="2" t="s">
        <v>6</v>
      </c>
      <c r="F847" s="1">
        <v>9.825135237136747</v>
      </c>
    </row>
    <row r="848">
      <c r="A848" s="2" t="s">
        <v>24</v>
      </c>
      <c r="B848" s="1" t="s">
        <v>493</v>
      </c>
      <c r="C848" s="2" t="s">
        <v>530</v>
      </c>
      <c r="D848" s="2" t="s">
        <v>4</v>
      </c>
      <c r="E848" s="2" t="s">
        <v>6</v>
      </c>
      <c r="F848" s="1">
        <v>13.839825412525709</v>
      </c>
    </row>
    <row r="849">
      <c r="A849" s="2" t="s">
        <v>25</v>
      </c>
      <c r="B849" s="1" t="s">
        <v>494</v>
      </c>
      <c r="C849" s="2" t="s">
        <v>530</v>
      </c>
      <c r="D849" s="2" t="s">
        <v>4</v>
      </c>
      <c r="E849" s="2" t="s">
        <v>6</v>
      </c>
      <c r="F849" s="1">
        <v>10.930306984072278</v>
      </c>
    </row>
    <row r="850">
      <c r="A850" s="2" t="s">
        <v>26</v>
      </c>
      <c r="B850" s="1" t="s">
        <v>495</v>
      </c>
      <c r="C850" s="2" t="s">
        <v>530</v>
      </c>
      <c r="D850" s="2" t="s">
        <v>4</v>
      </c>
      <c r="E850" s="2" t="s">
        <v>6</v>
      </c>
      <c r="F850" s="1">
        <v>11.782858745967177</v>
      </c>
    </row>
    <row r="851">
      <c r="A851" s="2" t="s">
        <v>27</v>
      </c>
      <c r="B851" s="1" t="s">
        <v>497</v>
      </c>
      <c r="C851" s="2" t="s">
        <v>530</v>
      </c>
      <c r="D851" s="2" t="s">
        <v>4</v>
      </c>
      <c r="E851" s="2" t="s">
        <v>6</v>
      </c>
      <c r="F851" s="1">
        <v>9.852022620243936</v>
      </c>
    </row>
    <row r="852">
      <c r="A852" s="2" t="s">
        <v>28</v>
      </c>
      <c r="B852" s="1" t="s">
        <v>496</v>
      </c>
      <c r="C852" s="2" t="s">
        <v>530</v>
      </c>
      <c r="D852" s="2" t="s">
        <v>4</v>
      </c>
      <c r="E852" s="2" t="s">
        <v>6</v>
      </c>
      <c r="F852" s="1">
        <v>10.286983458998188</v>
      </c>
    </row>
    <row r="853">
      <c r="A853" s="2" t="s">
        <v>29</v>
      </c>
      <c r="B853" s="1" t="s">
        <v>498</v>
      </c>
      <c r="C853" s="2" t="s">
        <v>530</v>
      </c>
      <c r="D853" s="2" t="s">
        <v>4</v>
      </c>
      <c r="E853" s="2" t="s">
        <v>6</v>
      </c>
      <c r="F853" s="1">
        <v>11.076769897736938</v>
      </c>
    </row>
    <row r="854">
      <c r="A854" s="2" t="s">
        <v>30</v>
      </c>
      <c r="B854" s="1" t="s">
        <v>499</v>
      </c>
      <c r="C854" s="2" t="s">
        <v>530</v>
      </c>
      <c r="D854" s="2" t="s">
        <v>4</v>
      </c>
      <c r="E854" s="2" t="s">
        <v>6</v>
      </c>
      <c r="F854" s="1">
        <v>15.694829813822464</v>
      </c>
    </row>
    <row r="855">
      <c r="A855" s="2" t="s">
        <v>31</v>
      </c>
      <c r="B855" s="1" t="s">
        <v>500</v>
      </c>
      <c r="C855" s="2" t="s">
        <v>530</v>
      </c>
      <c r="D855" s="2" t="s">
        <v>4</v>
      </c>
      <c r="E855" s="2" t="s">
        <v>6</v>
      </c>
      <c r="F855" s="1">
        <v>12.87227801359699</v>
      </c>
    </row>
    <row r="856">
      <c r="A856" s="2" t="s">
        <v>32</v>
      </c>
      <c r="B856" s="1" t="s">
        <v>501</v>
      </c>
      <c r="C856" s="2" t="s">
        <v>530</v>
      </c>
      <c r="D856" s="2" t="s">
        <v>4</v>
      </c>
      <c r="E856" s="2" t="s">
        <v>6</v>
      </c>
      <c r="F856" s="1">
        <v>13.342921061041867</v>
      </c>
    </row>
    <row r="857">
      <c r="A857" s="2" t="s">
        <v>33</v>
      </c>
      <c r="B857" s="1" t="s">
        <v>502</v>
      </c>
      <c r="C857" s="2" t="s">
        <v>530</v>
      </c>
      <c r="D857" s="2" t="s">
        <v>4</v>
      </c>
      <c r="E857" s="2" t="s">
        <v>6</v>
      </c>
      <c r="F857" s="1">
        <v>13.014676280057095</v>
      </c>
    </row>
    <row r="858">
      <c r="A858" s="2" t="s">
        <v>34</v>
      </c>
      <c r="B858" s="1" t="s">
        <v>503</v>
      </c>
      <c r="C858" s="2" t="s">
        <v>530</v>
      </c>
      <c r="D858" s="2" t="s">
        <v>4</v>
      </c>
      <c r="E858" s="2" t="s">
        <v>6</v>
      </c>
      <c r="F858" s="1">
        <v>12.627515853322304</v>
      </c>
    </row>
    <row r="859">
      <c r="A859" s="2" t="s">
        <v>35</v>
      </c>
      <c r="B859" s="1" t="s">
        <v>504</v>
      </c>
      <c r="C859" s="2" t="s">
        <v>530</v>
      </c>
      <c r="D859" s="2" t="s">
        <v>4</v>
      </c>
      <c r="E859" s="2" t="s">
        <v>6</v>
      </c>
      <c r="F859" s="1">
        <v>10.995052226498077</v>
      </c>
    </row>
    <row r="860">
      <c r="A860" s="2" t="s">
        <v>3</v>
      </c>
      <c r="B860" s="1" t="s">
        <v>489</v>
      </c>
      <c r="C860" s="2" t="s">
        <v>531</v>
      </c>
      <c r="D860" s="2" t="s">
        <v>4</v>
      </c>
      <c r="E860" s="2" t="s">
        <v>6</v>
      </c>
      <c r="F860" s="1">
        <v>11.228666102657284</v>
      </c>
    </row>
    <row r="861">
      <c r="A861" s="2" t="s">
        <v>4</v>
      </c>
      <c r="B861" s="1" t="s">
        <v>472</v>
      </c>
      <c r="C861" s="2" t="s">
        <v>531</v>
      </c>
      <c r="D861" s="2" t="s">
        <v>4</v>
      </c>
      <c r="E861" s="2" t="s">
        <v>6</v>
      </c>
      <c r="F861" s="1">
        <v>9.625222630641556</v>
      </c>
    </row>
    <row r="862">
      <c r="A862" s="2" t="s">
        <v>5</v>
      </c>
      <c r="B862" s="1" t="s">
        <v>473</v>
      </c>
      <c r="C862" s="2" t="s">
        <v>531</v>
      </c>
      <c r="D862" s="2" t="s">
        <v>4</v>
      </c>
      <c r="E862" s="2" t="s">
        <v>6</v>
      </c>
      <c r="F862" s="1">
        <v>10.333558505102879</v>
      </c>
    </row>
    <row r="863">
      <c r="A863" s="2" t="s">
        <v>6</v>
      </c>
      <c r="B863" s="1" t="s">
        <v>474</v>
      </c>
      <c r="C863" s="2" t="s">
        <v>531</v>
      </c>
      <c r="D863" s="2" t="s">
        <v>4</v>
      </c>
      <c r="E863" s="2" t="s">
        <v>6</v>
      </c>
      <c r="F863" s="1">
        <v>9.409474367293965</v>
      </c>
    </row>
    <row r="864">
      <c r="A864" s="2" t="s">
        <v>7</v>
      </c>
      <c r="B864" s="1" t="s">
        <v>475</v>
      </c>
      <c r="C864" s="2" t="s">
        <v>531</v>
      </c>
      <c r="D864" s="2" t="s">
        <v>4</v>
      </c>
      <c r="E864" s="2" t="s">
        <v>6</v>
      </c>
      <c r="F864" s="1">
        <v>13.178020943640428</v>
      </c>
    </row>
    <row r="865">
      <c r="A865" s="2" t="s">
        <v>8</v>
      </c>
      <c r="B865" s="1" t="s">
        <v>479</v>
      </c>
      <c r="C865" s="2" t="s">
        <v>531</v>
      </c>
      <c r="D865" s="2" t="s">
        <v>4</v>
      </c>
      <c r="E865" s="2" t="s">
        <v>6</v>
      </c>
      <c r="F865" s="1">
        <v>13.592511566187282</v>
      </c>
    </row>
    <row r="866">
      <c r="A866" s="2" t="s">
        <v>9</v>
      </c>
      <c r="B866" s="1" t="s">
        <v>480</v>
      </c>
      <c r="C866" s="2" t="s">
        <v>531</v>
      </c>
      <c r="D866" s="2" t="s">
        <v>4</v>
      </c>
      <c r="E866" s="2" t="s">
        <v>6</v>
      </c>
      <c r="F866" s="1">
        <v>10.383592208015104</v>
      </c>
    </row>
    <row r="867">
      <c r="A867" s="2" t="s">
        <v>10</v>
      </c>
      <c r="B867" s="1" t="s">
        <v>478</v>
      </c>
      <c r="C867" s="2" t="s">
        <v>531</v>
      </c>
      <c r="D867" s="2" t="s">
        <v>4</v>
      </c>
      <c r="E867" s="2" t="s">
        <v>6</v>
      </c>
      <c r="F867" s="1">
        <v>11.00072267521224</v>
      </c>
    </row>
    <row r="868">
      <c r="A868" s="2" t="s">
        <v>11</v>
      </c>
      <c r="B868" s="1" t="s">
        <v>477</v>
      </c>
      <c r="C868" s="2" t="s">
        <v>531</v>
      </c>
      <c r="D868" s="2" t="s">
        <v>4</v>
      </c>
      <c r="E868" s="2" t="s">
        <v>6</v>
      </c>
      <c r="F868" s="1">
        <v>14.677739047228487</v>
      </c>
    </row>
    <row r="869">
      <c r="A869" s="2" t="s">
        <v>12</v>
      </c>
      <c r="B869" s="1" t="s">
        <v>476</v>
      </c>
      <c r="C869" s="2" t="s">
        <v>531</v>
      </c>
      <c r="D869" s="2" t="s">
        <v>4</v>
      </c>
      <c r="E869" s="2" t="s">
        <v>6</v>
      </c>
      <c r="F869" s="1">
        <v>11.68523814219505</v>
      </c>
    </row>
    <row r="870">
      <c r="A870" s="2" t="s">
        <v>13</v>
      </c>
      <c r="B870" s="1" t="s">
        <v>481</v>
      </c>
      <c r="C870" s="2" t="s">
        <v>531</v>
      </c>
      <c r="D870" s="2" t="s">
        <v>4</v>
      </c>
      <c r="E870" s="2" t="s">
        <v>6</v>
      </c>
      <c r="F870" s="1">
        <v>12.761670211575058</v>
      </c>
    </row>
    <row r="871">
      <c r="A871" s="2" t="s">
        <v>14</v>
      </c>
      <c r="B871" s="1" t="s">
        <v>483</v>
      </c>
      <c r="C871" s="2" t="s">
        <v>531</v>
      </c>
      <c r="D871" s="2" t="s">
        <v>4</v>
      </c>
      <c r="E871" s="2" t="s">
        <v>6</v>
      </c>
      <c r="F871" s="1">
        <v>10.711304424234436</v>
      </c>
    </row>
    <row r="872">
      <c r="A872" s="2" t="s">
        <v>15</v>
      </c>
      <c r="B872" s="1" t="s">
        <v>482</v>
      </c>
      <c r="C872" s="2" t="s">
        <v>531</v>
      </c>
      <c r="D872" s="2" t="s">
        <v>4</v>
      </c>
      <c r="E872" s="2" t="s">
        <v>6</v>
      </c>
      <c r="F872" s="1">
        <v>8.86876238741564</v>
      </c>
    </row>
    <row r="873">
      <c r="A873" s="2" t="s">
        <v>16</v>
      </c>
      <c r="B873" s="1" t="s">
        <v>484</v>
      </c>
      <c r="C873" s="2" t="s">
        <v>531</v>
      </c>
      <c r="D873" s="2" t="s">
        <v>4</v>
      </c>
      <c r="E873" s="2" t="s">
        <v>6</v>
      </c>
      <c r="F873" s="1">
        <v>10.480506258359451</v>
      </c>
    </row>
    <row r="874">
      <c r="A874" s="2" t="s">
        <v>17</v>
      </c>
      <c r="B874" s="1" t="s">
        <v>485</v>
      </c>
      <c r="C874" s="2" t="s">
        <v>531</v>
      </c>
      <c r="D874" s="2" t="s">
        <v>4</v>
      </c>
      <c r="E874" s="2" t="s">
        <v>6</v>
      </c>
      <c r="F874" s="1">
        <v>10.26744997049198</v>
      </c>
    </row>
    <row r="875">
      <c r="A875" s="2" t="s">
        <v>18</v>
      </c>
      <c r="B875" s="1" t="s">
        <v>486</v>
      </c>
      <c r="C875" s="2" t="s">
        <v>531</v>
      </c>
      <c r="D875" s="2" t="s">
        <v>4</v>
      </c>
      <c r="E875" s="2" t="s">
        <v>6</v>
      </c>
      <c r="F875" s="1">
        <v>12.79782164737917</v>
      </c>
    </row>
    <row r="876">
      <c r="A876" s="2" t="s">
        <v>19</v>
      </c>
      <c r="B876" s="1" t="s">
        <v>487</v>
      </c>
      <c r="C876" s="2" t="s">
        <v>531</v>
      </c>
      <c r="D876" s="2" t="s">
        <v>4</v>
      </c>
      <c r="E876" s="2" t="s">
        <v>6</v>
      </c>
      <c r="F876" s="1">
        <v>7.070608935954317</v>
      </c>
    </row>
    <row r="877">
      <c r="A877" s="2" t="s">
        <v>20</v>
      </c>
      <c r="B877" s="1" t="s">
        <v>488</v>
      </c>
      <c r="C877" s="2" t="s">
        <v>531</v>
      </c>
      <c r="D877" s="2" t="s">
        <v>4</v>
      </c>
      <c r="E877" s="2" t="s">
        <v>6</v>
      </c>
      <c r="F877" s="1">
        <v>10.99006728612624</v>
      </c>
    </row>
    <row r="878">
      <c r="A878" s="2" t="s">
        <v>21</v>
      </c>
      <c r="B878" s="1" t="s">
        <v>490</v>
      </c>
      <c r="C878" s="2" t="s">
        <v>531</v>
      </c>
      <c r="D878" s="2" t="s">
        <v>4</v>
      </c>
      <c r="E878" s="2" t="s">
        <v>6</v>
      </c>
      <c r="F878" s="1">
        <v>10.919920582395765</v>
      </c>
    </row>
    <row r="879">
      <c r="A879" s="2" t="s">
        <v>22</v>
      </c>
      <c r="B879" s="1" t="s">
        <v>491</v>
      </c>
      <c r="C879" s="2" t="s">
        <v>531</v>
      </c>
      <c r="D879" s="2" t="s">
        <v>4</v>
      </c>
      <c r="E879" s="2" t="s">
        <v>6</v>
      </c>
      <c r="F879" s="1">
        <v>9.982874113897982</v>
      </c>
    </row>
    <row r="880">
      <c r="A880" s="2" t="s">
        <v>23</v>
      </c>
      <c r="B880" s="1" t="s">
        <v>492</v>
      </c>
      <c r="C880" s="2" t="s">
        <v>531</v>
      </c>
      <c r="D880" s="2" t="s">
        <v>4</v>
      </c>
      <c r="E880" s="2" t="s">
        <v>6</v>
      </c>
      <c r="F880" s="1">
        <v>9.328666878778238</v>
      </c>
    </row>
    <row r="881">
      <c r="A881" s="2" t="s">
        <v>24</v>
      </c>
      <c r="B881" s="1" t="s">
        <v>493</v>
      </c>
      <c r="C881" s="2" t="s">
        <v>531</v>
      </c>
      <c r="D881" s="2" t="s">
        <v>4</v>
      </c>
      <c r="E881" s="2" t="s">
        <v>6</v>
      </c>
      <c r="F881" s="1">
        <v>13.970174785576823</v>
      </c>
    </row>
    <row r="882">
      <c r="A882" s="2" t="s">
        <v>25</v>
      </c>
      <c r="B882" s="1" t="s">
        <v>494</v>
      </c>
      <c r="C882" s="2" t="s">
        <v>531</v>
      </c>
      <c r="D882" s="2" t="s">
        <v>4</v>
      </c>
      <c r="E882" s="2" t="s">
        <v>6</v>
      </c>
      <c r="F882" s="1">
        <v>10.358370152184586</v>
      </c>
    </row>
    <row r="883">
      <c r="A883" s="2" t="s">
        <v>26</v>
      </c>
      <c r="B883" s="1" t="s">
        <v>495</v>
      </c>
      <c r="C883" s="2" t="s">
        <v>531</v>
      </c>
      <c r="D883" s="2" t="s">
        <v>4</v>
      </c>
      <c r="E883" s="2" t="s">
        <v>6</v>
      </c>
      <c r="F883" s="1">
        <v>11.533429732149004</v>
      </c>
    </row>
    <row r="884">
      <c r="A884" s="2" t="s">
        <v>27</v>
      </c>
      <c r="B884" s="1" t="s">
        <v>497</v>
      </c>
      <c r="C884" s="2" t="s">
        <v>531</v>
      </c>
      <c r="D884" s="2" t="s">
        <v>4</v>
      </c>
      <c r="E884" s="2" t="s">
        <v>6</v>
      </c>
      <c r="F884" s="1">
        <v>9.854575195994334</v>
      </c>
    </row>
    <row r="885">
      <c r="A885" s="2" t="s">
        <v>28</v>
      </c>
      <c r="B885" s="1" t="s">
        <v>496</v>
      </c>
      <c r="C885" s="2" t="s">
        <v>531</v>
      </c>
      <c r="D885" s="2" t="s">
        <v>4</v>
      </c>
      <c r="E885" s="2" t="s">
        <v>6</v>
      </c>
      <c r="F885" s="1">
        <v>8.702217277278868</v>
      </c>
    </row>
    <row r="886">
      <c r="A886" s="2" t="s">
        <v>29</v>
      </c>
      <c r="B886" s="1" t="s">
        <v>498</v>
      </c>
      <c r="C886" s="2" t="s">
        <v>531</v>
      </c>
      <c r="D886" s="2" t="s">
        <v>4</v>
      </c>
      <c r="E886" s="2" t="s">
        <v>6</v>
      </c>
      <c r="F886" s="1">
        <v>11.569373942470389</v>
      </c>
    </row>
    <row r="887">
      <c r="A887" s="2" t="s">
        <v>30</v>
      </c>
      <c r="B887" s="1" t="s">
        <v>499</v>
      </c>
      <c r="C887" s="2" t="s">
        <v>531</v>
      </c>
      <c r="D887" s="2" t="s">
        <v>4</v>
      </c>
      <c r="E887" s="2" t="s">
        <v>6</v>
      </c>
      <c r="F887" s="1">
        <v>14.096576545696045</v>
      </c>
    </row>
    <row r="888">
      <c r="A888" s="2" t="s">
        <v>31</v>
      </c>
      <c r="B888" s="1" t="s">
        <v>500</v>
      </c>
      <c r="C888" s="2" t="s">
        <v>531</v>
      </c>
      <c r="D888" s="2" t="s">
        <v>4</v>
      </c>
      <c r="E888" s="2" t="s">
        <v>6</v>
      </c>
      <c r="F888" s="1">
        <v>11.732725359522975</v>
      </c>
    </row>
    <row r="889">
      <c r="A889" s="2" t="s">
        <v>32</v>
      </c>
      <c r="B889" s="1" t="s">
        <v>501</v>
      </c>
      <c r="C889" s="2" t="s">
        <v>531</v>
      </c>
      <c r="D889" s="2" t="s">
        <v>4</v>
      </c>
      <c r="E889" s="2" t="s">
        <v>6</v>
      </c>
      <c r="F889" s="1">
        <v>12.865356008523298</v>
      </c>
    </row>
    <row r="890">
      <c r="A890" s="2" t="s">
        <v>33</v>
      </c>
      <c r="B890" s="1" t="s">
        <v>502</v>
      </c>
      <c r="C890" s="2" t="s">
        <v>531</v>
      </c>
      <c r="D890" s="2" t="s">
        <v>4</v>
      </c>
      <c r="E890" s="2" t="s">
        <v>6</v>
      </c>
      <c r="F890" s="1">
        <v>11.770899928547253</v>
      </c>
    </row>
    <row r="891">
      <c r="A891" s="2" t="s">
        <v>34</v>
      </c>
      <c r="B891" s="1" t="s">
        <v>503</v>
      </c>
      <c r="C891" s="2" t="s">
        <v>531</v>
      </c>
      <c r="D891" s="2" t="s">
        <v>4</v>
      </c>
      <c r="E891" s="2" t="s">
        <v>6</v>
      </c>
      <c r="F891" s="1">
        <v>9.771177785751746</v>
      </c>
    </row>
    <row r="892">
      <c r="A892" s="2" t="s">
        <v>35</v>
      </c>
      <c r="B892" s="1" t="s">
        <v>504</v>
      </c>
      <c r="C892" s="2" t="s">
        <v>531</v>
      </c>
      <c r="D892" s="2" t="s">
        <v>4</v>
      </c>
      <c r="E892" s="2" t="s">
        <v>6</v>
      </c>
      <c r="F892" s="1">
        <v>9.407978213103085</v>
      </c>
    </row>
    <row r="893">
      <c r="A893" s="2" t="s">
        <v>3</v>
      </c>
      <c r="B893" s="1" t="s">
        <v>489</v>
      </c>
      <c r="C893" s="2" t="s">
        <v>532</v>
      </c>
      <c r="D893" s="2" t="s">
        <v>4</v>
      </c>
      <c r="E893" s="2" t="s">
        <v>6</v>
      </c>
      <c r="F893" s="1">
        <v>11.808729955727708</v>
      </c>
    </row>
    <row r="894">
      <c r="A894" s="2" t="s">
        <v>4</v>
      </c>
      <c r="B894" s="1" t="s">
        <v>472</v>
      </c>
      <c r="C894" s="2" t="s">
        <v>532</v>
      </c>
      <c r="D894" s="2" t="s">
        <v>4</v>
      </c>
      <c r="E894" s="2" t="s">
        <v>6</v>
      </c>
      <c r="F894" s="1">
        <v>10.320706395015481</v>
      </c>
    </row>
    <row r="895">
      <c r="A895" s="2" t="s">
        <v>5</v>
      </c>
      <c r="B895" s="1" t="s">
        <v>473</v>
      </c>
      <c r="C895" s="2" t="s">
        <v>532</v>
      </c>
      <c r="D895" s="2" t="s">
        <v>4</v>
      </c>
      <c r="E895" s="2" t="s">
        <v>6</v>
      </c>
      <c r="F895" s="1">
        <v>10.219488841422995</v>
      </c>
    </row>
    <row r="896">
      <c r="A896" s="2" t="s">
        <v>6</v>
      </c>
      <c r="B896" s="1" t="s">
        <v>474</v>
      </c>
      <c r="C896" s="2" t="s">
        <v>532</v>
      </c>
      <c r="D896" s="2" t="s">
        <v>4</v>
      </c>
      <c r="E896" s="2" t="s">
        <v>6</v>
      </c>
      <c r="F896" s="1">
        <v>12.235178190179012</v>
      </c>
    </row>
    <row r="897">
      <c r="A897" s="2" t="s">
        <v>7</v>
      </c>
      <c r="B897" s="1" t="s">
        <v>475</v>
      </c>
      <c r="C897" s="2" t="s">
        <v>532</v>
      </c>
      <c r="D897" s="2" t="s">
        <v>4</v>
      </c>
      <c r="E897" s="2" t="s">
        <v>6</v>
      </c>
      <c r="F897" s="1">
        <v>12.10287443267776</v>
      </c>
    </row>
    <row r="898">
      <c r="A898" s="2" t="s">
        <v>8</v>
      </c>
      <c r="B898" s="1" t="s">
        <v>479</v>
      </c>
      <c r="C898" s="2" t="s">
        <v>532</v>
      </c>
      <c r="D898" s="2" t="s">
        <v>4</v>
      </c>
      <c r="E898" s="2" t="s">
        <v>6</v>
      </c>
      <c r="F898" s="1">
        <v>12.884169324441867</v>
      </c>
    </row>
    <row r="899">
      <c r="A899" s="2" t="s">
        <v>9</v>
      </c>
      <c r="B899" s="1" t="s">
        <v>480</v>
      </c>
      <c r="C899" s="2" t="s">
        <v>532</v>
      </c>
      <c r="D899" s="2" t="s">
        <v>4</v>
      </c>
      <c r="E899" s="2" t="s">
        <v>6</v>
      </c>
      <c r="F899" s="1">
        <v>9.53229398663697</v>
      </c>
    </row>
    <row r="900">
      <c r="A900" s="2" t="s">
        <v>10</v>
      </c>
      <c r="B900" s="1" t="s">
        <v>478</v>
      </c>
      <c r="C900" s="2" t="s">
        <v>532</v>
      </c>
      <c r="D900" s="2" t="s">
        <v>4</v>
      </c>
      <c r="E900" s="2" t="s">
        <v>6</v>
      </c>
      <c r="F900" s="1">
        <v>12.08794438810752</v>
      </c>
    </row>
    <row r="901">
      <c r="A901" s="2" t="s">
        <v>11</v>
      </c>
      <c r="B901" s="1" t="s">
        <v>477</v>
      </c>
      <c r="C901" s="2" t="s">
        <v>532</v>
      </c>
      <c r="D901" s="2" t="s">
        <v>4</v>
      </c>
      <c r="E901" s="2" t="s">
        <v>6</v>
      </c>
      <c r="F901" s="1">
        <v>15.562580331399591</v>
      </c>
    </row>
    <row r="902">
      <c r="A902" s="2" t="s">
        <v>12</v>
      </c>
      <c r="B902" s="1" t="s">
        <v>476</v>
      </c>
      <c r="C902" s="2" t="s">
        <v>532</v>
      </c>
      <c r="D902" s="2" t="s">
        <v>4</v>
      </c>
      <c r="E902" s="2" t="s">
        <v>6</v>
      </c>
      <c r="F902" s="1">
        <v>11.87827337144422</v>
      </c>
    </row>
    <row r="903">
      <c r="A903" s="2" t="s">
        <v>13</v>
      </c>
      <c r="B903" s="1" t="s">
        <v>481</v>
      </c>
      <c r="C903" s="2" t="s">
        <v>532</v>
      </c>
      <c r="D903" s="2" t="s">
        <v>4</v>
      </c>
      <c r="E903" s="2" t="s">
        <v>6</v>
      </c>
      <c r="F903" s="1">
        <v>12.793666274633544</v>
      </c>
    </row>
    <row r="904">
      <c r="A904" s="2" t="s">
        <v>14</v>
      </c>
      <c r="B904" s="1" t="s">
        <v>483</v>
      </c>
      <c r="C904" s="2" t="s">
        <v>532</v>
      </c>
      <c r="D904" s="2" t="s">
        <v>4</v>
      </c>
      <c r="E904" s="2" t="s">
        <v>6</v>
      </c>
      <c r="F904" s="1">
        <v>11.181709471880634</v>
      </c>
    </row>
    <row r="905">
      <c r="A905" s="2" t="s">
        <v>15</v>
      </c>
      <c r="B905" s="1" t="s">
        <v>482</v>
      </c>
      <c r="C905" s="2" t="s">
        <v>532</v>
      </c>
      <c r="D905" s="2" t="s">
        <v>4</v>
      </c>
      <c r="E905" s="2" t="s">
        <v>6</v>
      </c>
      <c r="F905" s="1">
        <v>8.131230089404994</v>
      </c>
    </row>
    <row r="906">
      <c r="A906" s="2" t="s">
        <v>16</v>
      </c>
      <c r="B906" s="1" t="s">
        <v>484</v>
      </c>
      <c r="C906" s="2" t="s">
        <v>532</v>
      </c>
      <c r="D906" s="2" t="s">
        <v>4</v>
      </c>
      <c r="E906" s="2" t="s">
        <v>6</v>
      </c>
      <c r="F906" s="1">
        <v>10.474430067775724</v>
      </c>
    </row>
    <row r="907">
      <c r="A907" s="2" t="s">
        <v>17</v>
      </c>
      <c r="B907" s="1" t="s">
        <v>485</v>
      </c>
      <c r="C907" s="2" t="s">
        <v>532</v>
      </c>
      <c r="D907" s="2" t="s">
        <v>4</v>
      </c>
      <c r="E907" s="2" t="s">
        <v>6</v>
      </c>
      <c r="F907" s="1">
        <v>11.243263970200557</v>
      </c>
    </row>
    <row r="908">
      <c r="A908" s="2" t="s">
        <v>18</v>
      </c>
      <c r="B908" s="1" t="s">
        <v>486</v>
      </c>
      <c r="C908" s="2" t="s">
        <v>532</v>
      </c>
      <c r="D908" s="2" t="s">
        <v>4</v>
      </c>
      <c r="E908" s="2" t="s">
        <v>6</v>
      </c>
      <c r="F908" s="1">
        <v>13.584432974105349</v>
      </c>
    </row>
    <row r="909">
      <c r="A909" s="2" t="s">
        <v>19</v>
      </c>
      <c r="B909" s="1" t="s">
        <v>487</v>
      </c>
      <c r="C909" s="2" t="s">
        <v>532</v>
      </c>
      <c r="D909" s="2" t="s">
        <v>4</v>
      </c>
      <c r="E909" s="2" t="s">
        <v>6</v>
      </c>
      <c r="F909" s="1">
        <v>8.801864184032954</v>
      </c>
    </row>
    <row r="910">
      <c r="A910" s="2" t="s">
        <v>20</v>
      </c>
      <c r="B910" s="1" t="s">
        <v>488</v>
      </c>
      <c r="C910" s="2" t="s">
        <v>532</v>
      </c>
      <c r="D910" s="2" t="s">
        <v>4</v>
      </c>
      <c r="E910" s="2" t="s">
        <v>6</v>
      </c>
      <c r="F910" s="1">
        <v>11.56867256055477</v>
      </c>
    </row>
    <row r="911">
      <c r="A911" s="2" t="s">
        <v>21</v>
      </c>
      <c r="B911" s="1" t="s">
        <v>490</v>
      </c>
      <c r="C911" s="2" t="s">
        <v>532</v>
      </c>
      <c r="D911" s="2" t="s">
        <v>4</v>
      </c>
      <c r="E911" s="2" t="s">
        <v>6</v>
      </c>
      <c r="F911" s="1">
        <v>9.871328946076025</v>
      </c>
    </row>
    <row r="912">
      <c r="A912" s="2" t="s">
        <v>22</v>
      </c>
      <c r="B912" s="1" t="s">
        <v>491</v>
      </c>
      <c r="C912" s="2" t="s">
        <v>532</v>
      </c>
      <c r="D912" s="2" t="s">
        <v>4</v>
      </c>
      <c r="E912" s="2" t="s">
        <v>6</v>
      </c>
      <c r="F912" s="1">
        <v>10.250274849641078</v>
      </c>
    </row>
    <row r="913">
      <c r="A913" s="2" t="s">
        <v>23</v>
      </c>
      <c r="B913" s="1" t="s">
        <v>492</v>
      </c>
      <c r="C913" s="2" t="s">
        <v>532</v>
      </c>
      <c r="D913" s="2" t="s">
        <v>4</v>
      </c>
      <c r="E913" s="2" t="s">
        <v>6</v>
      </c>
      <c r="F913" s="1">
        <v>10.294538175579067</v>
      </c>
    </row>
    <row r="914">
      <c r="A914" s="2" t="s">
        <v>24</v>
      </c>
      <c r="B914" s="1" t="s">
        <v>493</v>
      </c>
      <c r="C914" s="2" t="s">
        <v>532</v>
      </c>
      <c r="D914" s="2" t="s">
        <v>4</v>
      </c>
      <c r="E914" s="2" t="s">
        <v>6</v>
      </c>
      <c r="F914" s="1">
        <v>15.056946142461875</v>
      </c>
    </row>
    <row r="915">
      <c r="A915" s="2" t="s">
        <v>25</v>
      </c>
      <c r="B915" s="1" t="s">
        <v>494</v>
      </c>
      <c r="C915" s="2" t="s">
        <v>532</v>
      </c>
      <c r="D915" s="2" t="s">
        <v>4</v>
      </c>
      <c r="E915" s="2" t="s">
        <v>6</v>
      </c>
      <c r="F915" s="1">
        <v>9.715663124754034</v>
      </c>
    </row>
    <row r="916">
      <c r="A916" s="2" t="s">
        <v>26</v>
      </c>
      <c r="B916" s="1" t="s">
        <v>495</v>
      </c>
      <c r="C916" s="2" t="s">
        <v>532</v>
      </c>
      <c r="D916" s="2" t="s">
        <v>4</v>
      </c>
      <c r="E916" s="2" t="s">
        <v>6</v>
      </c>
      <c r="F916" s="1">
        <v>10.224464231303111</v>
      </c>
    </row>
    <row r="917">
      <c r="A917" s="2" t="s">
        <v>27</v>
      </c>
      <c r="B917" s="1" t="s">
        <v>497</v>
      </c>
      <c r="C917" s="2" t="s">
        <v>532</v>
      </c>
      <c r="D917" s="2" t="s">
        <v>4</v>
      </c>
      <c r="E917" s="2" t="s">
        <v>6</v>
      </c>
      <c r="F917" s="1">
        <v>9.784815265935851</v>
      </c>
    </row>
    <row r="918">
      <c r="A918" s="2" t="s">
        <v>28</v>
      </c>
      <c r="B918" s="1" t="s">
        <v>496</v>
      </c>
      <c r="C918" s="2" t="s">
        <v>532</v>
      </c>
      <c r="D918" s="2" t="s">
        <v>4</v>
      </c>
      <c r="E918" s="2" t="s">
        <v>6</v>
      </c>
      <c r="F918" s="1">
        <v>9.17281585062579</v>
      </c>
    </row>
    <row r="919">
      <c r="A919" s="2" t="s">
        <v>29</v>
      </c>
      <c r="B919" s="1" t="s">
        <v>498</v>
      </c>
      <c r="C919" s="2" t="s">
        <v>532</v>
      </c>
      <c r="D919" s="2" t="s">
        <v>4</v>
      </c>
      <c r="E919" s="2" t="s">
        <v>6</v>
      </c>
      <c r="F919" s="1">
        <v>10.335804622764936</v>
      </c>
    </row>
    <row r="920">
      <c r="A920" s="2" t="s">
        <v>30</v>
      </c>
      <c r="B920" s="1" t="s">
        <v>499</v>
      </c>
      <c r="C920" s="2" t="s">
        <v>532</v>
      </c>
      <c r="D920" s="2" t="s">
        <v>4</v>
      </c>
      <c r="E920" s="2" t="s">
        <v>6</v>
      </c>
      <c r="F920" s="1">
        <v>14.232918298209336</v>
      </c>
    </row>
    <row r="921">
      <c r="A921" s="2" t="s">
        <v>31</v>
      </c>
      <c r="B921" s="1" t="s">
        <v>500</v>
      </c>
      <c r="C921" s="2" t="s">
        <v>532</v>
      </c>
      <c r="D921" s="2" t="s">
        <v>4</v>
      </c>
      <c r="E921" s="2" t="s">
        <v>6</v>
      </c>
      <c r="F921" s="1">
        <v>12.199260542625966</v>
      </c>
    </row>
    <row r="922">
      <c r="A922" s="2" t="s">
        <v>32</v>
      </c>
      <c r="B922" s="1" t="s">
        <v>501</v>
      </c>
      <c r="C922" s="2" t="s">
        <v>532</v>
      </c>
      <c r="D922" s="2" t="s">
        <v>4</v>
      </c>
      <c r="E922" s="2" t="s">
        <v>6</v>
      </c>
      <c r="F922" s="1">
        <v>12.302787541894874</v>
      </c>
    </row>
    <row r="923">
      <c r="A923" s="2" t="s">
        <v>33</v>
      </c>
      <c r="B923" s="1" t="s">
        <v>502</v>
      </c>
      <c r="C923" s="2" t="s">
        <v>532</v>
      </c>
      <c r="D923" s="2" t="s">
        <v>4</v>
      </c>
      <c r="E923" s="2" t="s">
        <v>6</v>
      </c>
      <c r="F923" s="1">
        <v>12.291903325629676</v>
      </c>
    </row>
    <row r="924">
      <c r="A924" s="2" t="s">
        <v>34</v>
      </c>
      <c r="B924" s="1" t="s">
        <v>503</v>
      </c>
      <c r="C924" s="2" t="s">
        <v>532</v>
      </c>
      <c r="D924" s="2" t="s">
        <v>4</v>
      </c>
      <c r="E924" s="2" t="s">
        <v>6</v>
      </c>
      <c r="F924" s="1">
        <v>11.454849498327759</v>
      </c>
    </row>
    <row r="925">
      <c r="A925" s="2" t="s">
        <v>35</v>
      </c>
      <c r="B925" s="1" t="s">
        <v>504</v>
      </c>
      <c r="C925" s="2" t="s">
        <v>532</v>
      </c>
      <c r="D925" s="2" t="s">
        <v>4</v>
      </c>
      <c r="E925" s="2" t="s">
        <v>6</v>
      </c>
      <c r="F925" s="1">
        <v>9.628480030405726</v>
      </c>
    </row>
    <row r="926">
      <c r="A926" s="2" t="s">
        <v>3</v>
      </c>
      <c r="B926" s="1" t="s">
        <v>489</v>
      </c>
      <c r="C926" s="2" t="s">
        <v>533</v>
      </c>
      <c r="D926" s="2" t="s">
        <v>4</v>
      </c>
      <c r="E926" s="2" t="s">
        <v>6</v>
      </c>
      <c r="F926" s="1">
        <v>11.08845841969443</v>
      </c>
    </row>
    <row r="927">
      <c r="A927" s="2" t="s">
        <v>4</v>
      </c>
      <c r="B927" s="1" t="s">
        <v>472</v>
      </c>
      <c r="C927" s="2" t="s">
        <v>533</v>
      </c>
      <c r="D927" s="2" t="s">
        <v>4</v>
      </c>
      <c r="E927" s="2" t="s">
        <v>6</v>
      </c>
      <c r="F927" s="1">
        <v>9.204571603896602</v>
      </c>
    </row>
    <row r="928">
      <c r="A928" s="2" t="s">
        <v>5</v>
      </c>
      <c r="B928" s="1" t="s">
        <v>473</v>
      </c>
      <c r="C928" s="2" t="s">
        <v>533</v>
      </c>
      <c r="D928" s="2" t="s">
        <v>4</v>
      </c>
      <c r="E928" s="2" t="s">
        <v>6</v>
      </c>
      <c r="F928" s="1">
        <v>9.836186813593166</v>
      </c>
    </row>
    <row r="929">
      <c r="A929" s="2" t="s">
        <v>6</v>
      </c>
      <c r="B929" s="1" t="s">
        <v>474</v>
      </c>
      <c r="C929" s="2" t="s">
        <v>533</v>
      </c>
      <c r="D929" s="2" t="s">
        <v>4</v>
      </c>
      <c r="E929" s="2" t="s">
        <v>6</v>
      </c>
      <c r="F929" s="1">
        <v>10.970881794935247</v>
      </c>
    </row>
    <row r="930">
      <c r="A930" s="2" t="s">
        <v>7</v>
      </c>
      <c r="B930" s="1" t="s">
        <v>475</v>
      </c>
      <c r="C930" s="2" t="s">
        <v>533</v>
      </c>
      <c r="D930" s="2" t="s">
        <v>4</v>
      </c>
      <c r="E930" s="2" t="s">
        <v>6</v>
      </c>
      <c r="F930" s="1">
        <v>11.19099718662082</v>
      </c>
    </row>
    <row r="931">
      <c r="A931" s="2" t="s">
        <v>8</v>
      </c>
      <c r="B931" s="1" t="s">
        <v>479</v>
      </c>
      <c r="C931" s="2" t="s">
        <v>533</v>
      </c>
      <c r="D931" s="2" t="s">
        <v>4</v>
      </c>
      <c r="E931" s="2" t="s">
        <v>6</v>
      </c>
      <c r="F931" s="1">
        <v>11.486498805768775</v>
      </c>
    </row>
    <row r="932">
      <c r="A932" s="2" t="s">
        <v>9</v>
      </c>
      <c r="B932" s="1" t="s">
        <v>480</v>
      </c>
      <c r="C932" s="2" t="s">
        <v>533</v>
      </c>
      <c r="D932" s="2" t="s">
        <v>4</v>
      </c>
      <c r="E932" s="2" t="s">
        <v>6</v>
      </c>
      <c r="F932" s="1">
        <v>9.246543989746407</v>
      </c>
    </row>
    <row r="933">
      <c r="A933" s="2" t="s">
        <v>10</v>
      </c>
      <c r="B933" s="1" t="s">
        <v>478</v>
      </c>
      <c r="C933" s="2" t="s">
        <v>533</v>
      </c>
      <c r="D933" s="2" t="s">
        <v>4</v>
      </c>
      <c r="E933" s="2" t="s">
        <v>6</v>
      </c>
      <c r="F933" s="1">
        <v>10.15448643004728</v>
      </c>
    </row>
    <row r="934">
      <c r="A934" s="2" t="s">
        <v>11</v>
      </c>
      <c r="B934" s="1" t="s">
        <v>477</v>
      </c>
      <c r="C934" s="2" t="s">
        <v>533</v>
      </c>
      <c r="D934" s="2" t="s">
        <v>4</v>
      </c>
      <c r="E934" s="2" t="s">
        <v>6</v>
      </c>
      <c r="F934" s="1">
        <v>14.065581208662723</v>
      </c>
    </row>
    <row r="935">
      <c r="A935" s="2" t="s">
        <v>12</v>
      </c>
      <c r="B935" s="1" t="s">
        <v>476</v>
      </c>
      <c r="C935" s="2" t="s">
        <v>533</v>
      </c>
      <c r="D935" s="2" t="s">
        <v>4</v>
      </c>
      <c r="E935" s="2" t="s">
        <v>6</v>
      </c>
      <c r="F935" s="1">
        <v>10.894837646430004</v>
      </c>
    </row>
    <row r="936">
      <c r="A936" s="2" t="s">
        <v>13</v>
      </c>
      <c r="B936" s="1" t="s">
        <v>481</v>
      </c>
      <c r="C936" s="2" t="s">
        <v>533</v>
      </c>
      <c r="D936" s="2" t="s">
        <v>4</v>
      </c>
      <c r="E936" s="2" t="s">
        <v>6</v>
      </c>
      <c r="F936" s="1">
        <v>9.896628685539763</v>
      </c>
    </row>
    <row r="937">
      <c r="A937" s="2" t="s">
        <v>14</v>
      </c>
      <c r="B937" s="1" t="s">
        <v>483</v>
      </c>
      <c r="C937" s="2" t="s">
        <v>533</v>
      </c>
      <c r="D937" s="2" t="s">
        <v>4</v>
      </c>
      <c r="E937" s="2" t="s">
        <v>6</v>
      </c>
      <c r="F937" s="1">
        <v>10.986842695319156</v>
      </c>
    </row>
    <row r="938">
      <c r="A938" s="2" t="s">
        <v>15</v>
      </c>
      <c r="B938" s="1" t="s">
        <v>482</v>
      </c>
      <c r="C938" s="2" t="s">
        <v>533</v>
      </c>
      <c r="D938" s="2" t="s">
        <v>4</v>
      </c>
      <c r="E938" s="2" t="s">
        <v>6</v>
      </c>
      <c r="F938" s="1">
        <v>8.162943909288957</v>
      </c>
    </row>
    <row r="939">
      <c r="A939" s="2" t="s">
        <v>16</v>
      </c>
      <c r="B939" s="1" t="s">
        <v>484</v>
      </c>
      <c r="C939" s="2" t="s">
        <v>533</v>
      </c>
      <c r="D939" s="2" t="s">
        <v>4</v>
      </c>
      <c r="E939" s="2" t="s">
        <v>6</v>
      </c>
      <c r="F939" s="1">
        <v>10.07996632996633</v>
      </c>
    </row>
    <row r="940">
      <c r="A940" s="2" t="s">
        <v>17</v>
      </c>
      <c r="B940" s="1" t="s">
        <v>485</v>
      </c>
      <c r="C940" s="2" t="s">
        <v>533</v>
      </c>
      <c r="D940" s="2" t="s">
        <v>4</v>
      </c>
      <c r="E940" s="2" t="s">
        <v>6</v>
      </c>
      <c r="F940" s="1">
        <v>10.140112868699786</v>
      </c>
    </row>
    <row r="941">
      <c r="A941" s="2" t="s">
        <v>18</v>
      </c>
      <c r="B941" s="1" t="s">
        <v>486</v>
      </c>
      <c r="C941" s="2" t="s">
        <v>533</v>
      </c>
      <c r="D941" s="2" t="s">
        <v>4</v>
      </c>
      <c r="E941" s="2" t="s">
        <v>6</v>
      </c>
      <c r="F941" s="1">
        <v>12.58258823877003</v>
      </c>
    </row>
    <row r="942">
      <c r="A942" s="2" t="s">
        <v>19</v>
      </c>
      <c r="B942" s="1" t="s">
        <v>487</v>
      </c>
      <c r="C942" s="2" t="s">
        <v>533</v>
      </c>
      <c r="D942" s="2" t="s">
        <v>4</v>
      </c>
      <c r="E942" s="2" t="s">
        <v>6</v>
      </c>
      <c r="F942" s="1">
        <v>8.775268071008037</v>
      </c>
    </row>
    <row r="943">
      <c r="A943" s="2" t="s">
        <v>20</v>
      </c>
      <c r="B943" s="1" t="s">
        <v>488</v>
      </c>
      <c r="C943" s="2" t="s">
        <v>533</v>
      </c>
      <c r="D943" s="2" t="s">
        <v>4</v>
      </c>
      <c r="E943" s="2" t="s">
        <v>6</v>
      </c>
      <c r="F943" s="1">
        <v>10.03052769297863</v>
      </c>
    </row>
    <row r="944">
      <c r="A944" s="2" t="s">
        <v>21</v>
      </c>
      <c r="B944" s="1" t="s">
        <v>490</v>
      </c>
      <c r="C944" s="2" t="s">
        <v>533</v>
      </c>
      <c r="D944" s="2" t="s">
        <v>4</v>
      </c>
      <c r="E944" s="2" t="s">
        <v>6</v>
      </c>
      <c r="F944" s="1">
        <v>9.183621695672027</v>
      </c>
    </row>
    <row r="945">
      <c r="A945" s="2" t="s">
        <v>22</v>
      </c>
      <c r="B945" s="1" t="s">
        <v>491</v>
      </c>
      <c r="C945" s="2" t="s">
        <v>533</v>
      </c>
      <c r="D945" s="2" t="s">
        <v>4</v>
      </c>
      <c r="E945" s="2" t="s">
        <v>6</v>
      </c>
      <c r="F945" s="1">
        <v>10.855207090506221</v>
      </c>
    </row>
    <row r="946">
      <c r="A946" s="2" t="s">
        <v>23</v>
      </c>
      <c r="B946" s="1" t="s">
        <v>492</v>
      </c>
      <c r="C946" s="2" t="s">
        <v>533</v>
      </c>
      <c r="D946" s="2" t="s">
        <v>4</v>
      </c>
      <c r="E946" s="2" t="s">
        <v>6</v>
      </c>
      <c r="F946" s="1">
        <v>9.241559331865583</v>
      </c>
    </row>
    <row r="947">
      <c r="A947" s="2" t="s">
        <v>24</v>
      </c>
      <c r="B947" s="1" t="s">
        <v>493</v>
      </c>
      <c r="C947" s="2" t="s">
        <v>533</v>
      </c>
      <c r="D947" s="2" t="s">
        <v>4</v>
      </c>
      <c r="E947" s="2" t="s">
        <v>6</v>
      </c>
      <c r="F947" s="1">
        <v>13.403782881408127</v>
      </c>
    </row>
    <row r="948">
      <c r="A948" s="2" t="s">
        <v>25</v>
      </c>
      <c r="B948" s="1" t="s">
        <v>494</v>
      </c>
      <c r="C948" s="2" t="s">
        <v>533</v>
      </c>
      <c r="D948" s="2" t="s">
        <v>4</v>
      </c>
      <c r="E948" s="2" t="s">
        <v>6</v>
      </c>
      <c r="F948" s="1">
        <v>9.589377919842637</v>
      </c>
    </row>
    <row r="949">
      <c r="A949" s="2" t="s">
        <v>26</v>
      </c>
      <c r="B949" s="1" t="s">
        <v>495</v>
      </c>
      <c r="C949" s="2" t="s">
        <v>533</v>
      </c>
      <c r="D949" s="2" t="s">
        <v>4</v>
      </c>
      <c r="E949" s="2" t="s">
        <v>6</v>
      </c>
      <c r="F949" s="1">
        <v>10.297029702970297</v>
      </c>
    </row>
    <row r="950">
      <c r="A950" s="2" t="s">
        <v>27</v>
      </c>
      <c r="B950" s="1" t="s">
        <v>497</v>
      </c>
      <c r="C950" s="2" t="s">
        <v>533</v>
      </c>
      <c r="D950" s="2" t="s">
        <v>4</v>
      </c>
      <c r="E950" s="2" t="s">
        <v>6</v>
      </c>
      <c r="F950" s="1">
        <v>9.296312257587884</v>
      </c>
    </row>
    <row r="951">
      <c r="A951" s="2" t="s">
        <v>28</v>
      </c>
      <c r="B951" s="1" t="s">
        <v>496</v>
      </c>
      <c r="C951" s="2" t="s">
        <v>533</v>
      </c>
      <c r="D951" s="2" t="s">
        <v>4</v>
      </c>
      <c r="E951" s="2" t="s">
        <v>6</v>
      </c>
      <c r="F951" s="1">
        <v>10.351582637385297</v>
      </c>
    </row>
    <row r="952">
      <c r="A952" s="2" t="s">
        <v>29</v>
      </c>
      <c r="B952" s="1" t="s">
        <v>498</v>
      </c>
      <c r="C952" s="2" t="s">
        <v>533</v>
      </c>
      <c r="D952" s="2" t="s">
        <v>4</v>
      </c>
      <c r="E952" s="2" t="s">
        <v>6</v>
      </c>
      <c r="F952" s="1">
        <v>11.358057749810326</v>
      </c>
    </row>
    <row r="953">
      <c r="A953" s="2" t="s">
        <v>30</v>
      </c>
      <c r="B953" s="1" t="s">
        <v>499</v>
      </c>
      <c r="C953" s="2" t="s">
        <v>533</v>
      </c>
      <c r="D953" s="2" t="s">
        <v>4</v>
      </c>
      <c r="E953" s="2" t="s">
        <v>6</v>
      </c>
      <c r="F953" s="1">
        <v>14.25634305596349</v>
      </c>
    </row>
    <row r="954">
      <c r="A954" s="2" t="s">
        <v>31</v>
      </c>
      <c r="B954" s="1" t="s">
        <v>500</v>
      </c>
      <c r="C954" s="2" t="s">
        <v>533</v>
      </c>
      <c r="D954" s="2" t="s">
        <v>4</v>
      </c>
      <c r="E954" s="2" t="s">
        <v>6</v>
      </c>
      <c r="F954" s="1">
        <v>12.01423641849289</v>
      </c>
    </row>
    <row r="955">
      <c r="A955" s="2" t="s">
        <v>32</v>
      </c>
      <c r="B955" s="1" t="s">
        <v>501</v>
      </c>
      <c r="C955" s="2" t="s">
        <v>533</v>
      </c>
      <c r="D955" s="2" t="s">
        <v>4</v>
      </c>
      <c r="E955" s="2" t="s">
        <v>6</v>
      </c>
      <c r="F955" s="1">
        <v>12.453094717743598</v>
      </c>
    </row>
    <row r="956">
      <c r="A956" s="2" t="s">
        <v>33</v>
      </c>
      <c r="B956" s="1" t="s">
        <v>502</v>
      </c>
      <c r="C956" s="2" t="s">
        <v>533</v>
      </c>
      <c r="D956" s="2" t="s">
        <v>4</v>
      </c>
      <c r="E956" s="2" t="s">
        <v>6</v>
      </c>
      <c r="F956" s="1">
        <v>11.403387739532015</v>
      </c>
    </row>
    <row r="957">
      <c r="A957" s="2" t="s">
        <v>34</v>
      </c>
      <c r="B957" s="1" t="s">
        <v>503</v>
      </c>
      <c r="C957" s="2" t="s">
        <v>533</v>
      </c>
      <c r="D957" s="2" t="s">
        <v>4</v>
      </c>
      <c r="E957" s="2" t="s">
        <v>6</v>
      </c>
      <c r="F957" s="1">
        <v>10.449642807115843</v>
      </c>
    </row>
    <row r="958">
      <c r="A958" s="2" t="s">
        <v>35</v>
      </c>
      <c r="B958" s="1" t="s">
        <v>504</v>
      </c>
      <c r="C958" s="2" t="s">
        <v>533</v>
      </c>
      <c r="D958" s="2" t="s">
        <v>4</v>
      </c>
      <c r="E958" s="2" t="s">
        <v>6</v>
      </c>
      <c r="F958" s="1">
        <v>9.452768310719568</v>
      </c>
    </row>
    <row r="959">
      <c r="A959" s="2" t="s">
        <v>3</v>
      </c>
      <c r="B959" s="1" t="s">
        <v>489</v>
      </c>
      <c r="C959" s="2" t="s">
        <v>534</v>
      </c>
      <c r="D959" s="2" t="s">
        <v>4</v>
      </c>
      <c r="E959" s="2" t="s">
        <v>6</v>
      </c>
      <c r="F959" s="1">
        <v>10.753276525291215</v>
      </c>
    </row>
    <row r="960">
      <c r="A960" s="2" t="s">
        <v>4</v>
      </c>
      <c r="B960" s="1" t="s">
        <v>472</v>
      </c>
      <c r="C960" s="2" t="s">
        <v>534</v>
      </c>
      <c r="D960" s="2" t="s">
        <v>4</v>
      </c>
      <c r="E960" s="2" t="s">
        <v>6</v>
      </c>
      <c r="F960" s="1">
        <v>9.7548014878919</v>
      </c>
    </row>
    <row r="961">
      <c r="A961" s="2" t="s">
        <v>5</v>
      </c>
      <c r="B961" s="1" t="s">
        <v>473</v>
      </c>
      <c r="C961" s="2" t="s">
        <v>534</v>
      </c>
      <c r="D961" s="2" t="s">
        <v>4</v>
      </c>
      <c r="E961" s="2" t="s">
        <v>6</v>
      </c>
      <c r="F961" s="1">
        <v>9.57474179439115</v>
      </c>
    </row>
    <row r="962">
      <c r="A962" s="2" t="s">
        <v>6</v>
      </c>
      <c r="B962" s="1" t="s">
        <v>474</v>
      </c>
      <c r="C962" s="2" t="s">
        <v>534</v>
      </c>
      <c r="D962" s="2" t="s">
        <v>4</v>
      </c>
      <c r="E962" s="2" t="s">
        <v>6</v>
      </c>
      <c r="F962" s="1">
        <v>9.372453137734311</v>
      </c>
    </row>
    <row r="963">
      <c r="A963" s="2" t="s">
        <v>7</v>
      </c>
      <c r="B963" s="1" t="s">
        <v>475</v>
      </c>
      <c r="C963" s="2" t="s">
        <v>534</v>
      </c>
      <c r="D963" s="2" t="s">
        <v>4</v>
      </c>
      <c r="E963" s="2" t="s">
        <v>6</v>
      </c>
      <c r="F963" s="1">
        <v>13.025344882900225</v>
      </c>
    </row>
    <row r="964">
      <c r="A964" s="2" t="s">
        <v>8</v>
      </c>
      <c r="B964" s="1" t="s">
        <v>479</v>
      </c>
      <c r="C964" s="2" t="s">
        <v>534</v>
      </c>
      <c r="D964" s="2" t="s">
        <v>4</v>
      </c>
      <c r="E964" s="2" t="s">
        <v>6</v>
      </c>
      <c r="F964" s="1">
        <v>11.542573432148876</v>
      </c>
    </row>
    <row r="965">
      <c r="A965" s="2" t="s">
        <v>9</v>
      </c>
      <c r="B965" s="1" t="s">
        <v>480</v>
      </c>
      <c r="C965" s="2" t="s">
        <v>534</v>
      </c>
      <c r="D965" s="2" t="s">
        <v>4</v>
      </c>
      <c r="E965" s="2" t="s">
        <v>6</v>
      </c>
      <c r="F965" s="1">
        <v>7.361737370019324</v>
      </c>
    </row>
    <row r="966">
      <c r="A966" s="2" t="s">
        <v>10</v>
      </c>
      <c r="B966" s="1" t="s">
        <v>478</v>
      </c>
      <c r="C966" s="2" t="s">
        <v>534</v>
      </c>
      <c r="D966" s="2" t="s">
        <v>4</v>
      </c>
      <c r="E966" s="2" t="s">
        <v>6</v>
      </c>
      <c r="F966" s="1">
        <v>10.629112886257609</v>
      </c>
    </row>
    <row r="967">
      <c r="A967" s="2" t="s">
        <v>11</v>
      </c>
      <c r="B967" s="1" t="s">
        <v>477</v>
      </c>
      <c r="C967" s="2" t="s">
        <v>534</v>
      </c>
      <c r="D967" s="2" t="s">
        <v>4</v>
      </c>
      <c r="E967" s="2" t="s">
        <v>6</v>
      </c>
      <c r="F967" s="1">
        <v>14.169658038919328</v>
      </c>
    </row>
    <row r="968">
      <c r="A968" s="2" t="s">
        <v>12</v>
      </c>
      <c r="B968" s="1" t="s">
        <v>476</v>
      </c>
      <c r="C968" s="2" t="s">
        <v>534</v>
      </c>
      <c r="D968" s="2" t="s">
        <v>4</v>
      </c>
      <c r="E968" s="2" t="s">
        <v>6</v>
      </c>
      <c r="F968" s="1">
        <v>10.888991248272685</v>
      </c>
    </row>
    <row r="969">
      <c r="A969" s="2" t="s">
        <v>13</v>
      </c>
      <c r="B969" s="1" t="s">
        <v>481</v>
      </c>
      <c r="C969" s="2" t="s">
        <v>534</v>
      </c>
      <c r="D969" s="2" t="s">
        <v>4</v>
      </c>
      <c r="E969" s="2" t="s">
        <v>6</v>
      </c>
      <c r="F969" s="1">
        <v>11.20982648619641</v>
      </c>
    </row>
    <row r="970">
      <c r="A970" s="2" t="s">
        <v>14</v>
      </c>
      <c r="B970" s="1" t="s">
        <v>483</v>
      </c>
      <c r="C970" s="2" t="s">
        <v>534</v>
      </c>
      <c r="D970" s="2" t="s">
        <v>4</v>
      </c>
      <c r="E970" s="2" t="s">
        <v>6</v>
      </c>
      <c r="F970" s="1">
        <v>10.06367724985528</v>
      </c>
    </row>
    <row r="971">
      <c r="A971" s="2" t="s">
        <v>15</v>
      </c>
      <c r="B971" s="1" t="s">
        <v>482</v>
      </c>
      <c r="C971" s="2" t="s">
        <v>534</v>
      </c>
      <c r="D971" s="2" t="s">
        <v>4</v>
      </c>
      <c r="E971" s="2" t="s">
        <v>6</v>
      </c>
      <c r="F971" s="1">
        <v>9.026588613223952</v>
      </c>
    </row>
    <row r="972">
      <c r="A972" s="2" t="s">
        <v>16</v>
      </c>
      <c r="B972" s="1" t="s">
        <v>484</v>
      </c>
      <c r="C972" s="2" t="s">
        <v>534</v>
      </c>
      <c r="D972" s="2" t="s">
        <v>4</v>
      </c>
      <c r="E972" s="2" t="s">
        <v>6</v>
      </c>
      <c r="F972" s="1">
        <v>10.013848940023436</v>
      </c>
    </row>
    <row r="973">
      <c r="A973" s="2" t="s">
        <v>17</v>
      </c>
      <c r="B973" s="1" t="s">
        <v>485</v>
      </c>
      <c r="C973" s="2" t="s">
        <v>534</v>
      </c>
      <c r="D973" s="2" t="s">
        <v>4</v>
      </c>
      <c r="E973" s="2" t="s">
        <v>6</v>
      </c>
      <c r="F973" s="1">
        <v>9.792398372570156</v>
      </c>
    </row>
    <row r="974">
      <c r="A974" s="2" t="s">
        <v>18</v>
      </c>
      <c r="B974" s="1" t="s">
        <v>486</v>
      </c>
      <c r="C974" s="2" t="s">
        <v>534</v>
      </c>
      <c r="D974" s="2" t="s">
        <v>4</v>
      </c>
      <c r="E974" s="2" t="s">
        <v>6</v>
      </c>
      <c r="F974" s="1">
        <v>11.819977257765276</v>
      </c>
    </row>
    <row r="975">
      <c r="A975" s="2" t="s">
        <v>19</v>
      </c>
      <c r="B975" s="1" t="s">
        <v>487</v>
      </c>
      <c r="C975" s="2" t="s">
        <v>534</v>
      </c>
      <c r="D975" s="2" t="s">
        <v>4</v>
      </c>
      <c r="E975" s="2" t="s">
        <v>6</v>
      </c>
      <c r="F975" s="1">
        <v>9.32053520782124</v>
      </c>
    </row>
    <row r="976">
      <c r="A976" s="2" t="s">
        <v>20</v>
      </c>
      <c r="B976" s="1" t="s">
        <v>488</v>
      </c>
      <c r="C976" s="2" t="s">
        <v>534</v>
      </c>
      <c r="D976" s="2" t="s">
        <v>4</v>
      </c>
      <c r="E976" s="2" t="s">
        <v>6</v>
      </c>
      <c r="F976" s="1">
        <v>9.055583713465113</v>
      </c>
    </row>
    <row r="977">
      <c r="A977" s="2" t="s">
        <v>21</v>
      </c>
      <c r="B977" s="1" t="s">
        <v>490</v>
      </c>
      <c r="C977" s="2" t="s">
        <v>534</v>
      </c>
      <c r="D977" s="2" t="s">
        <v>4</v>
      </c>
      <c r="E977" s="2" t="s">
        <v>6</v>
      </c>
      <c r="F977" s="1">
        <v>9.962000616206224</v>
      </c>
    </row>
    <row r="978">
      <c r="A978" s="2" t="s">
        <v>22</v>
      </c>
      <c r="B978" s="1" t="s">
        <v>491</v>
      </c>
      <c r="C978" s="2" t="s">
        <v>534</v>
      </c>
      <c r="D978" s="2" t="s">
        <v>4</v>
      </c>
      <c r="E978" s="2" t="s">
        <v>6</v>
      </c>
      <c r="F978" s="1">
        <v>9.22722029988466</v>
      </c>
    </row>
    <row r="979">
      <c r="A979" s="2" t="s">
        <v>23</v>
      </c>
      <c r="B979" s="1" t="s">
        <v>492</v>
      </c>
      <c r="C979" s="2" t="s">
        <v>534</v>
      </c>
      <c r="D979" s="2" t="s">
        <v>4</v>
      </c>
      <c r="E979" s="2" t="s">
        <v>6</v>
      </c>
      <c r="F979" s="1">
        <v>9.058471909520613</v>
      </c>
    </row>
    <row r="980">
      <c r="A980" s="2" t="s">
        <v>24</v>
      </c>
      <c r="B980" s="1" t="s">
        <v>493</v>
      </c>
      <c r="C980" s="2" t="s">
        <v>534</v>
      </c>
      <c r="D980" s="2" t="s">
        <v>4</v>
      </c>
      <c r="E980" s="2" t="s">
        <v>6</v>
      </c>
      <c r="F980" s="1">
        <v>12.978668722693396</v>
      </c>
    </row>
    <row r="981">
      <c r="A981" s="2" t="s">
        <v>25</v>
      </c>
      <c r="B981" s="1" t="s">
        <v>494</v>
      </c>
      <c r="C981" s="2" t="s">
        <v>534</v>
      </c>
      <c r="D981" s="2" t="s">
        <v>4</v>
      </c>
      <c r="E981" s="2" t="s">
        <v>6</v>
      </c>
      <c r="F981" s="1">
        <v>9.236182377950447</v>
      </c>
    </row>
    <row r="982">
      <c r="A982" s="2" t="s">
        <v>26</v>
      </c>
      <c r="B982" s="1" t="s">
        <v>495</v>
      </c>
      <c r="C982" s="2" t="s">
        <v>534</v>
      </c>
      <c r="D982" s="2" t="s">
        <v>4</v>
      </c>
      <c r="E982" s="2" t="s">
        <v>6</v>
      </c>
      <c r="F982" s="1">
        <v>9.601368908042335</v>
      </c>
    </row>
    <row r="983">
      <c r="A983" s="2" t="s">
        <v>27</v>
      </c>
      <c r="B983" s="1" t="s">
        <v>497</v>
      </c>
      <c r="C983" s="2" t="s">
        <v>534</v>
      </c>
      <c r="D983" s="2" t="s">
        <v>4</v>
      </c>
      <c r="E983" s="2" t="s">
        <v>6</v>
      </c>
      <c r="F983" s="1">
        <v>9.281216779785755</v>
      </c>
    </row>
    <row r="984">
      <c r="A984" s="2" t="s">
        <v>28</v>
      </c>
      <c r="B984" s="1" t="s">
        <v>496</v>
      </c>
      <c r="C984" s="2" t="s">
        <v>534</v>
      </c>
      <c r="D984" s="2" t="s">
        <v>4</v>
      </c>
      <c r="E984" s="2" t="s">
        <v>6</v>
      </c>
      <c r="F984" s="1">
        <v>8.89153558667707</v>
      </c>
    </row>
    <row r="985">
      <c r="A985" s="2" t="s">
        <v>29</v>
      </c>
      <c r="B985" s="1" t="s">
        <v>498</v>
      </c>
      <c r="C985" s="2" t="s">
        <v>534</v>
      </c>
      <c r="D985" s="2" t="s">
        <v>4</v>
      </c>
      <c r="E985" s="2" t="s">
        <v>6</v>
      </c>
      <c r="F985" s="1">
        <v>11.22586439155815</v>
      </c>
    </row>
    <row r="986">
      <c r="A986" s="2" t="s">
        <v>30</v>
      </c>
      <c r="B986" s="1" t="s">
        <v>499</v>
      </c>
      <c r="C986" s="2" t="s">
        <v>534</v>
      </c>
      <c r="D986" s="2" t="s">
        <v>4</v>
      </c>
      <c r="E986" s="2" t="s">
        <v>6</v>
      </c>
      <c r="F986" s="1">
        <v>12.777342128326952</v>
      </c>
    </row>
    <row r="987">
      <c r="A987" s="2" t="s">
        <v>31</v>
      </c>
      <c r="B987" s="1" t="s">
        <v>500</v>
      </c>
      <c r="C987" s="2" t="s">
        <v>534</v>
      </c>
      <c r="D987" s="2" t="s">
        <v>4</v>
      </c>
      <c r="E987" s="2" t="s">
        <v>6</v>
      </c>
      <c r="F987" s="1">
        <v>11.647793760239077</v>
      </c>
    </row>
    <row r="988">
      <c r="A988" s="2" t="s">
        <v>32</v>
      </c>
      <c r="B988" s="1" t="s">
        <v>501</v>
      </c>
      <c r="C988" s="2" t="s">
        <v>534</v>
      </c>
      <c r="D988" s="2" t="s">
        <v>4</v>
      </c>
      <c r="E988" s="2" t="s">
        <v>6</v>
      </c>
      <c r="F988" s="1">
        <v>10.802848023569851</v>
      </c>
    </row>
    <row r="989">
      <c r="A989" s="2" t="s">
        <v>33</v>
      </c>
      <c r="B989" s="1" t="s">
        <v>502</v>
      </c>
      <c r="C989" s="2" t="s">
        <v>534</v>
      </c>
      <c r="D989" s="2" t="s">
        <v>4</v>
      </c>
      <c r="E989" s="2" t="s">
        <v>6</v>
      </c>
      <c r="F989" s="1">
        <v>11.360531262161647</v>
      </c>
    </row>
    <row r="990">
      <c r="A990" s="2" t="s">
        <v>34</v>
      </c>
      <c r="B990" s="1" t="s">
        <v>503</v>
      </c>
      <c r="C990" s="2" t="s">
        <v>534</v>
      </c>
      <c r="D990" s="2" t="s">
        <v>4</v>
      </c>
      <c r="E990" s="2" t="s">
        <v>6</v>
      </c>
      <c r="F990" s="1">
        <v>8.938516373357094</v>
      </c>
    </row>
    <row r="991">
      <c r="A991" s="2" t="s">
        <v>35</v>
      </c>
      <c r="B991" s="1" t="s">
        <v>504</v>
      </c>
      <c r="C991" s="2" t="s">
        <v>534</v>
      </c>
      <c r="D991" s="2" t="s">
        <v>4</v>
      </c>
      <c r="E991" s="2" t="s">
        <v>6</v>
      </c>
      <c r="F991" s="1">
        <v>8.726339428938081</v>
      </c>
    </row>
    <row r="992">
      <c r="A992" s="2" t="s">
        <v>3</v>
      </c>
      <c r="B992" s="1" t="s">
        <v>489</v>
      </c>
      <c r="C992" s="2" t="s">
        <v>535</v>
      </c>
      <c r="D992" s="2" t="s">
        <v>4</v>
      </c>
      <c r="E992" s="2" t="s">
        <v>6</v>
      </c>
      <c r="F992" s="1">
        <v>9.149791141448143</v>
      </c>
    </row>
    <row r="993">
      <c r="A993" s="2" t="s">
        <v>4</v>
      </c>
      <c r="B993" s="1" t="s">
        <v>472</v>
      </c>
      <c r="C993" s="2" t="s">
        <v>535</v>
      </c>
      <c r="D993" s="2" t="s">
        <v>4</v>
      </c>
      <c r="E993" s="2" t="s">
        <v>6</v>
      </c>
      <c r="F993" s="1">
        <v>8.103849328431005</v>
      </c>
    </row>
    <row r="994">
      <c r="A994" s="2" t="s">
        <v>5</v>
      </c>
      <c r="B994" s="1" t="s">
        <v>473</v>
      </c>
      <c r="C994" s="2" t="s">
        <v>535</v>
      </c>
      <c r="D994" s="2" t="s">
        <v>4</v>
      </c>
      <c r="E994" s="2" t="s">
        <v>6</v>
      </c>
      <c r="F994" s="1">
        <v>9.31050914555918</v>
      </c>
    </row>
    <row r="995">
      <c r="A995" s="2" t="s">
        <v>6</v>
      </c>
      <c r="B995" s="1" t="s">
        <v>474</v>
      </c>
      <c r="C995" s="2" t="s">
        <v>535</v>
      </c>
      <c r="D995" s="2" t="s">
        <v>4</v>
      </c>
      <c r="E995" s="2" t="s">
        <v>6</v>
      </c>
      <c r="F995" s="1">
        <v>9.631591620515291</v>
      </c>
    </row>
    <row r="996">
      <c r="A996" s="2" t="s">
        <v>7</v>
      </c>
      <c r="B996" s="1" t="s">
        <v>475</v>
      </c>
      <c r="C996" s="2" t="s">
        <v>535</v>
      </c>
      <c r="D996" s="2" t="s">
        <v>4</v>
      </c>
      <c r="E996" s="2" t="s">
        <v>6</v>
      </c>
      <c r="F996" s="1">
        <v>9.863378873708763</v>
      </c>
    </row>
    <row r="997">
      <c r="A997" s="2" t="s">
        <v>8</v>
      </c>
      <c r="B997" s="1" t="s">
        <v>479</v>
      </c>
      <c r="C997" s="2" t="s">
        <v>535</v>
      </c>
      <c r="D997" s="2" t="s">
        <v>4</v>
      </c>
      <c r="E997" s="2" t="s">
        <v>6</v>
      </c>
      <c r="F997" s="1">
        <v>9.64259322675414</v>
      </c>
    </row>
    <row r="998">
      <c r="A998" s="2" t="s">
        <v>9</v>
      </c>
      <c r="B998" s="1" t="s">
        <v>480</v>
      </c>
      <c r="C998" s="2" t="s">
        <v>535</v>
      </c>
      <c r="D998" s="2" t="s">
        <v>4</v>
      </c>
      <c r="E998" s="2" t="s">
        <v>6</v>
      </c>
      <c r="F998" s="1">
        <v>9.053954175905396</v>
      </c>
    </row>
    <row r="999">
      <c r="A999" s="2" t="s">
        <v>10</v>
      </c>
      <c r="B999" s="1" t="s">
        <v>478</v>
      </c>
      <c r="C999" s="2" t="s">
        <v>535</v>
      </c>
      <c r="D999" s="2" t="s">
        <v>4</v>
      </c>
      <c r="E999" s="2" t="s">
        <v>6</v>
      </c>
      <c r="F999" s="1">
        <v>7.593642933233524</v>
      </c>
    </row>
    <row r="1000">
      <c r="A1000" s="2" t="s">
        <v>11</v>
      </c>
      <c r="B1000" s="1" t="s">
        <v>477</v>
      </c>
      <c r="C1000" s="2" t="s">
        <v>535</v>
      </c>
      <c r="D1000" s="2" t="s">
        <v>4</v>
      </c>
      <c r="E1000" s="2" t="s">
        <v>6</v>
      </c>
      <c r="F1000" s="1">
        <v>12.430281594340906</v>
      </c>
    </row>
    <row r="1001">
      <c r="A1001" s="2" t="s">
        <v>12</v>
      </c>
      <c r="B1001" s="1" t="s">
        <v>476</v>
      </c>
      <c r="C1001" s="2" t="s">
        <v>535</v>
      </c>
      <c r="D1001" s="2" t="s">
        <v>4</v>
      </c>
      <c r="E1001" s="2" t="s">
        <v>6</v>
      </c>
      <c r="F1001" s="1">
        <v>10.626247888189218</v>
      </c>
    </row>
    <row r="1002">
      <c r="A1002" s="2" t="s">
        <v>13</v>
      </c>
      <c r="B1002" s="1" t="s">
        <v>481</v>
      </c>
      <c r="C1002" s="2" t="s">
        <v>535</v>
      </c>
      <c r="D1002" s="2" t="s">
        <v>4</v>
      </c>
      <c r="E1002" s="2" t="s">
        <v>6</v>
      </c>
      <c r="F1002" s="1">
        <v>8.770861249847728</v>
      </c>
    </row>
    <row r="1003">
      <c r="A1003" s="2" t="s">
        <v>14</v>
      </c>
      <c r="B1003" s="1" t="s">
        <v>483</v>
      </c>
      <c r="C1003" s="2" t="s">
        <v>535</v>
      </c>
      <c r="D1003" s="2" t="s">
        <v>4</v>
      </c>
      <c r="E1003" s="2" t="s">
        <v>6</v>
      </c>
      <c r="F1003" s="1">
        <v>8.71035416795758</v>
      </c>
    </row>
    <row r="1004">
      <c r="A1004" s="2" t="s">
        <v>15</v>
      </c>
      <c r="B1004" s="1" t="s">
        <v>482</v>
      </c>
      <c r="C1004" s="2" t="s">
        <v>535</v>
      </c>
      <c r="D1004" s="2" t="s">
        <v>4</v>
      </c>
      <c r="E1004" s="2" t="s">
        <v>6</v>
      </c>
      <c r="F1004" s="1">
        <v>5.609190442802438</v>
      </c>
    </row>
    <row r="1005">
      <c r="A1005" s="2" t="s">
        <v>16</v>
      </c>
      <c r="B1005" s="1" t="s">
        <v>484</v>
      </c>
      <c r="C1005" s="2" t="s">
        <v>535</v>
      </c>
      <c r="D1005" s="2" t="s">
        <v>4</v>
      </c>
      <c r="E1005" s="2" t="s">
        <v>6</v>
      </c>
      <c r="F1005" s="1">
        <v>7.3821447073044375</v>
      </c>
    </row>
    <row r="1006">
      <c r="A1006" s="2" t="s">
        <v>17</v>
      </c>
      <c r="B1006" s="1" t="s">
        <v>485</v>
      </c>
      <c r="C1006" s="2" t="s">
        <v>535</v>
      </c>
      <c r="D1006" s="2" t="s">
        <v>4</v>
      </c>
      <c r="E1006" s="2" t="s">
        <v>6</v>
      </c>
      <c r="F1006" s="1">
        <v>9.182659915119437</v>
      </c>
    </row>
    <row r="1007">
      <c r="A1007" s="2" t="s">
        <v>18</v>
      </c>
      <c r="B1007" s="1" t="s">
        <v>486</v>
      </c>
      <c r="C1007" s="2" t="s">
        <v>535</v>
      </c>
      <c r="D1007" s="2" t="s">
        <v>4</v>
      </c>
      <c r="E1007" s="2" t="s">
        <v>6</v>
      </c>
      <c r="F1007" s="1">
        <v>10.525358956781263</v>
      </c>
    </row>
    <row r="1008">
      <c r="A1008" s="2" t="s">
        <v>19</v>
      </c>
      <c r="B1008" s="1" t="s">
        <v>487</v>
      </c>
      <c r="C1008" s="2" t="s">
        <v>535</v>
      </c>
      <c r="D1008" s="2" t="s">
        <v>4</v>
      </c>
      <c r="E1008" s="2" t="s">
        <v>6</v>
      </c>
      <c r="F1008" s="1">
        <v>6.440847655598198</v>
      </c>
    </row>
    <row r="1009">
      <c r="A1009" s="2" t="s">
        <v>20</v>
      </c>
      <c r="B1009" s="1" t="s">
        <v>488</v>
      </c>
      <c r="C1009" s="2" t="s">
        <v>535</v>
      </c>
      <c r="D1009" s="2" t="s">
        <v>4</v>
      </c>
      <c r="E1009" s="2" t="s">
        <v>6</v>
      </c>
      <c r="F1009" s="1">
        <v>7.960808328230251</v>
      </c>
    </row>
    <row r="1010">
      <c r="A1010" s="2" t="s">
        <v>21</v>
      </c>
      <c r="B1010" s="1" t="s">
        <v>490</v>
      </c>
      <c r="C1010" s="2" t="s">
        <v>535</v>
      </c>
      <c r="D1010" s="2" t="s">
        <v>4</v>
      </c>
      <c r="E1010" s="2" t="s">
        <v>6</v>
      </c>
      <c r="F1010" s="1">
        <v>7.071332713946526</v>
      </c>
    </row>
    <row r="1011">
      <c r="A1011" s="2" t="s">
        <v>22</v>
      </c>
      <c r="B1011" s="1" t="s">
        <v>491</v>
      </c>
      <c r="C1011" s="2" t="s">
        <v>535</v>
      </c>
      <c r="D1011" s="2" t="s">
        <v>4</v>
      </c>
      <c r="E1011" s="2" t="s">
        <v>6</v>
      </c>
      <c r="F1011" s="1">
        <v>7.560019052058737</v>
      </c>
    </row>
    <row r="1012">
      <c r="A1012" s="2" t="s">
        <v>23</v>
      </c>
      <c r="B1012" s="1" t="s">
        <v>492</v>
      </c>
      <c r="C1012" s="2" t="s">
        <v>535</v>
      </c>
      <c r="D1012" s="2" t="s">
        <v>4</v>
      </c>
      <c r="E1012" s="2" t="s">
        <v>6</v>
      </c>
      <c r="F1012" s="1">
        <v>7.659719580813976</v>
      </c>
    </row>
    <row r="1013">
      <c r="A1013" s="2" t="s">
        <v>24</v>
      </c>
      <c r="B1013" s="1" t="s">
        <v>493</v>
      </c>
      <c r="C1013" s="2" t="s">
        <v>535</v>
      </c>
      <c r="D1013" s="2" t="s">
        <v>4</v>
      </c>
      <c r="E1013" s="2" t="s">
        <v>6</v>
      </c>
      <c r="F1013" s="1">
        <v>11.707726941247344</v>
      </c>
    </row>
    <row r="1014">
      <c r="A1014" s="2" t="s">
        <v>25</v>
      </c>
      <c r="B1014" s="1" t="s">
        <v>494</v>
      </c>
      <c r="C1014" s="2" t="s">
        <v>535</v>
      </c>
      <c r="D1014" s="2" t="s">
        <v>4</v>
      </c>
      <c r="E1014" s="2" t="s">
        <v>6</v>
      </c>
      <c r="F1014" s="1">
        <v>8.142171083103776</v>
      </c>
    </row>
    <row r="1015">
      <c r="A1015" s="2" t="s">
        <v>26</v>
      </c>
      <c r="B1015" s="1" t="s">
        <v>495</v>
      </c>
      <c r="C1015" s="2" t="s">
        <v>535</v>
      </c>
      <c r="D1015" s="2" t="s">
        <v>4</v>
      </c>
      <c r="E1015" s="2" t="s">
        <v>6</v>
      </c>
      <c r="F1015" s="1">
        <v>7.753594432064471</v>
      </c>
    </row>
    <row r="1016">
      <c r="A1016" s="2" t="s">
        <v>27</v>
      </c>
      <c r="B1016" s="1" t="s">
        <v>497</v>
      </c>
      <c r="C1016" s="2" t="s">
        <v>535</v>
      </c>
      <c r="D1016" s="2" t="s">
        <v>4</v>
      </c>
      <c r="E1016" s="2" t="s">
        <v>6</v>
      </c>
      <c r="F1016" s="1">
        <v>7.89259560618389</v>
      </c>
    </row>
    <row r="1017">
      <c r="A1017" s="2" t="s">
        <v>28</v>
      </c>
      <c r="B1017" s="1" t="s">
        <v>496</v>
      </c>
      <c r="C1017" s="2" t="s">
        <v>535</v>
      </c>
      <c r="D1017" s="2" t="s">
        <v>4</v>
      </c>
      <c r="E1017" s="2" t="s">
        <v>6</v>
      </c>
      <c r="F1017" s="1">
        <v>5.936661958279596</v>
      </c>
    </row>
    <row r="1018">
      <c r="A1018" s="2" t="s">
        <v>29</v>
      </c>
      <c r="B1018" s="1" t="s">
        <v>498</v>
      </c>
      <c r="C1018" s="2" t="s">
        <v>535</v>
      </c>
      <c r="D1018" s="2" t="s">
        <v>4</v>
      </c>
      <c r="E1018" s="2" t="s">
        <v>6</v>
      </c>
      <c r="F1018" s="1">
        <v>7.844106805717882</v>
      </c>
    </row>
    <row r="1019">
      <c r="A1019" s="2" t="s">
        <v>30</v>
      </c>
      <c r="B1019" s="1" t="s">
        <v>499</v>
      </c>
      <c r="C1019" s="2" t="s">
        <v>535</v>
      </c>
      <c r="D1019" s="2" t="s">
        <v>4</v>
      </c>
      <c r="E1019" s="2" t="s">
        <v>6</v>
      </c>
      <c r="F1019" s="1">
        <v>11.641720123544784</v>
      </c>
    </row>
    <row r="1020">
      <c r="A1020" s="2" t="s">
        <v>31</v>
      </c>
      <c r="B1020" s="1" t="s">
        <v>500</v>
      </c>
      <c r="C1020" s="2" t="s">
        <v>535</v>
      </c>
      <c r="D1020" s="2" t="s">
        <v>4</v>
      </c>
      <c r="E1020" s="2" t="s">
        <v>6</v>
      </c>
      <c r="F1020" s="1">
        <v>9.717946882382417</v>
      </c>
    </row>
    <row r="1021">
      <c r="A1021" s="2" t="s">
        <v>32</v>
      </c>
      <c r="B1021" s="1" t="s">
        <v>501</v>
      </c>
      <c r="C1021" s="2" t="s">
        <v>535</v>
      </c>
      <c r="D1021" s="2" t="s">
        <v>4</v>
      </c>
      <c r="E1021" s="2" t="s">
        <v>6</v>
      </c>
      <c r="F1021" s="1">
        <v>10.298367729067449</v>
      </c>
    </row>
    <row r="1022">
      <c r="A1022" s="2" t="s">
        <v>33</v>
      </c>
      <c r="B1022" s="1" t="s">
        <v>502</v>
      </c>
      <c r="C1022" s="2" t="s">
        <v>535</v>
      </c>
      <c r="D1022" s="2" t="s">
        <v>4</v>
      </c>
      <c r="E1022" s="2" t="s">
        <v>6</v>
      </c>
      <c r="F1022" s="1">
        <v>10.55786619967333</v>
      </c>
    </row>
    <row r="1023">
      <c r="A1023" s="2" t="s">
        <v>34</v>
      </c>
      <c r="B1023" s="1" t="s">
        <v>503</v>
      </c>
      <c r="C1023" s="2" t="s">
        <v>535</v>
      </c>
      <c r="D1023" s="2" t="s">
        <v>4</v>
      </c>
      <c r="E1023" s="2" t="s">
        <v>6</v>
      </c>
      <c r="F1023" s="1">
        <v>9.426899936229795</v>
      </c>
    </row>
    <row r="1024">
      <c r="A1024" s="2" t="s">
        <v>35</v>
      </c>
      <c r="B1024" s="1" t="s">
        <v>504</v>
      </c>
      <c r="C1024" s="2" t="s">
        <v>535</v>
      </c>
      <c r="D1024" s="2" t="s">
        <v>4</v>
      </c>
      <c r="E1024" s="2" t="s">
        <v>6</v>
      </c>
      <c r="F1024" s="1">
        <v>7.725349403769714</v>
      </c>
    </row>
    <row r="1025">
      <c r="A1025" s="2" t="s">
        <v>3</v>
      </c>
      <c r="B1025" s="1" t="s">
        <v>489</v>
      </c>
      <c r="C1025" s="2" t="s">
        <v>536</v>
      </c>
      <c r="D1025" s="2" t="s">
        <v>4</v>
      </c>
      <c r="E1025" s="2" t="s">
        <v>6</v>
      </c>
      <c r="F1025" s="1">
        <v>9.143151604357623</v>
      </c>
    </row>
    <row r="1026">
      <c r="A1026" s="2" t="s">
        <v>4</v>
      </c>
      <c r="B1026" s="1" t="s">
        <v>472</v>
      </c>
      <c r="C1026" s="2" t="s">
        <v>536</v>
      </c>
      <c r="D1026" s="2" t="s">
        <v>4</v>
      </c>
      <c r="E1026" s="2" t="s">
        <v>6</v>
      </c>
      <c r="F1026" s="1">
        <v>8.206020269248222</v>
      </c>
    </row>
    <row r="1027">
      <c r="A1027" s="2" t="s">
        <v>5</v>
      </c>
      <c r="B1027" s="1" t="s">
        <v>473</v>
      </c>
      <c r="C1027" s="2" t="s">
        <v>536</v>
      </c>
      <c r="D1027" s="2" t="s">
        <v>4</v>
      </c>
      <c r="E1027" s="2" t="s">
        <v>6</v>
      </c>
      <c r="F1027" s="1">
        <v>8.14195479937201</v>
      </c>
    </row>
    <row r="1028">
      <c r="A1028" s="2" t="s">
        <v>6</v>
      </c>
      <c r="B1028" s="1" t="s">
        <v>474</v>
      </c>
      <c r="C1028" s="2" t="s">
        <v>536</v>
      </c>
      <c r="D1028" s="2" t="s">
        <v>4</v>
      </c>
      <c r="E1028" s="2" t="s">
        <v>6</v>
      </c>
      <c r="F1028" s="1">
        <v>9.122095743021987</v>
      </c>
    </row>
    <row r="1029">
      <c r="A1029" s="2" t="s">
        <v>7</v>
      </c>
      <c r="B1029" s="1" t="s">
        <v>475</v>
      </c>
      <c r="C1029" s="2" t="s">
        <v>536</v>
      </c>
      <c r="D1029" s="2" t="s">
        <v>4</v>
      </c>
      <c r="E1029" s="2" t="s">
        <v>6</v>
      </c>
      <c r="F1029" s="1">
        <v>10.37444177258674</v>
      </c>
    </row>
    <row r="1030">
      <c r="A1030" s="2" t="s">
        <v>8</v>
      </c>
      <c r="B1030" s="1" t="s">
        <v>479</v>
      </c>
      <c r="C1030" s="2" t="s">
        <v>536</v>
      </c>
      <c r="D1030" s="2" t="s">
        <v>4</v>
      </c>
      <c r="E1030" s="2" t="s">
        <v>6</v>
      </c>
      <c r="F1030" s="1">
        <v>10.233127950131518</v>
      </c>
    </row>
    <row r="1031">
      <c r="A1031" s="2" t="s">
        <v>9</v>
      </c>
      <c r="B1031" s="1" t="s">
        <v>480</v>
      </c>
      <c r="C1031" s="2" t="s">
        <v>536</v>
      </c>
      <c r="D1031" s="2" t="s">
        <v>4</v>
      </c>
      <c r="E1031" s="2" t="s">
        <v>6</v>
      </c>
      <c r="F1031" s="1">
        <v>8.00602806819252</v>
      </c>
    </row>
    <row r="1032">
      <c r="A1032" s="2" t="s">
        <v>10</v>
      </c>
      <c r="B1032" s="1" t="s">
        <v>478</v>
      </c>
      <c r="C1032" s="2" t="s">
        <v>536</v>
      </c>
      <c r="D1032" s="2" t="s">
        <v>4</v>
      </c>
      <c r="E1032" s="2" t="s">
        <v>6</v>
      </c>
      <c r="F1032" s="1">
        <v>9.560911568702998</v>
      </c>
    </row>
    <row r="1033">
      <c r="A1033" s="2" t="s">
        <v>11</v>
      </c>
      <c r="B1033" s="1" t="s">
        <v>477</v>
      </c>
      <c r="C1033" s="2" t="s">
        <v>536</v>
      </c>
      <c r="D1033" s="2" t="s">
        <v>4</v>
      </c>
      <c r="E1033" s="2" t="s">
        <v>6</v>
      </c>
      <c r="F1033" s="1">
        <v>12.642698926563298</v>
      </c>
    </row>
    <row r="1034">
      <c r="A1034" s="2" t="s">
        <v>12</v>
      </c>
      <c r="B1034" s="1" t="s">
        <v>476</v>
      </c>
      <c r="C1034" s="2" t="s">
        <v>536</v>
      </c>
      <c r="D1034" s="2" t="s">
        <v>4</v>
      </c>
      <c r="E1034" s="2" t="s">
        <v>6</v>
      </c>
      <c r="F1034" s="1">
        <v>9.171498110295428</v>
      </c>
    </row>
    <row r="1035">
      <c r="A1035" s="2" t="s">
        <v>13</v>
      </c>
      <c r="B1035" s="1" t="s">
        <v>481</v>
      </c>
      <c r="C1035" s="2" t="s">
        <v>536</v>
      </c>
      <c r="D1035" s="2" t="s">
        <v>4</v>
      </c>
      <c r="E1035" s="2" t="s">
        <v>6</v>
      </c>
      <c r="F1035" s="1">
        <v>11.50581578120088</v>
      </c>
    </row>
    <row r="1036">
      <c r="A1036" s="2" t="s">
        <v>14</v>
      </c>
      <c r="B1036" s="1" t="s">
        <v>483</v>
      </c>
      <c r="C1036" s="2" t="s">
        <v>536</v>
      </c>
      <c r="D1036" s="2" t="s">
        <v>4</v>
      </c>
      <c r="E1036" s="2" t="s">
        <v>6</v>
      </c>
      <c r="F1036" s="1">
        <v>7.65736418888165</v>
      </c>
    </row>
    <row r="1037">
      <c r="A1037" s="2" t="s">
        <v>15</v>
      </c>
      <c r="B1037" s="1" t="s">
        <v>482</v>
      </c>
      <c r="C1037" s="2" t="s">
        <v>536</v>
      </c>
      <c r="D1037" s="2" t="s">
        <v>4</v>
      </c>
      <c r="E1037" s="2" t="s">
        <v>6</v>
      </c>
      <c r="F1037" s="1">
        <v>7.116557674341925</v>
      </c>
    </row>
    <row r="1038">
      <c r="A1038" s="2" t="s">
        <v>16</v>
      </c>
      <c r="B1038" s="1" t="s">
        <v>484</v>
      </c>
      <c r="C1038" s="2" t="s">
        <v>536</v>
      </c>
      <c r="D1038" s="2" t="s">
        <v>4</v>
      </c>
      <c r="E1038" s="2" t="s">
        <v>6</v>
      </c>
      <c r="F1038" s="1">
        <v>9.11112079863987</v>
      </c>
    </row>
    <row r="1039">
      <c r="A1039" s="2" t="s">
        <v>17</v>
      </c>
      <c r="B1039" s="1" t="s">
        <v>485</v>
      </c>
      <c r="C1039" s="2" t="s">
        <v>536</v>
      </c>
      <c r="D1039" s="2" t="s">
        <v>4</v>
      </c>
      <c r="E1039" s="2" t="s">
        <v>6</v>
      </c>
      <c r="F1039" s="1">
        <v>8.857687883973407</v>
      </c>
    </row>
    <row r="1040">
      <c r="A1040" s="2" t="s">
        <v>18</v>
      </c>
      <c r="B1040" s="1" t="s">
        <v>486</v>
      </c>
      <c r="C1040" s="2" t="s">
        <v>536</v>
      </c>
      <c r="D1040" s="2" t="s">
        <v>4</v>
      </c>
      <c r="E1040" s="2" t="s">
        <v>6</v>
      </c>
      <c r="F1040" s="1">
        <v>9.726303613855196</v>
      </c>
    </row>
    <row r="1041">
      <c r="A1041" s="2" t="s">
        <v>19</v>
      </c>
      <c r="B1041" s="1" t="s">
        <v>487</v>
      </c>
      <c r="C1041" s="2" t="s">
        <v>536</v>
      </c>
      <c r="D1041" s="2" t="s">
        <v>4</v>
      </c>
      <c r="E1041" s="2" t="s">
        <v>6</v>
      </c>
      <c r="F1041" s="1">
        <v>8.163481953290871</v>
      </c>
    </row>
    <row r="1042">
      <c r="A1042" s="2" t="s">
        <v>20</v>
      </c>
      <c r="B1042" s="1" t="s">
        <v>488</v>
      </c>
      <c r="C1042" s="2" t="s">
        <v>536</v>
      </c>
      <c r="D1042" s="2" t="s">
        <v>4</v>
      </c>
      <c r="E1042" s="2" t="s">
        <v>6</v>
      </c>
      <c r="F1042" s="1">
        <v>8.221275462654773</v>
      </c>
    </row>
    <row r="1043">
      <c r="A1043" s="2" t="s">
        <v>21</v>
      </c>
      <c r="B1043" s="1" t="s">
        <v>490</v>
      </c>
      <c r="C1043" s="2" t="s">
        <v>536</v>
      </c>
      <c r="D1043" s="2" t="s">
        <v>4</v>
      </c>
      <c r="E1043" s="2" t="s">
        <v>6</v>
      </c>
      <c r="F1043" s="1">
        <v>8.558329088130412</v>
      </c>
    </row>
    <row r="1044">
      <c r="A1044" s="2" t="s">
        <v>22</v>
      </c>
      <c r="B1044" s="1" t="s">
        <v>491</v>
      </c>
      <c r="C1044" s="2" t="s">
        <v>536</v>
      </c>
      <c r="D1044" s="2" t="s">
        <v>4</v>
      </c>
      <c r="E1044" s="2" t="s">
        <v>6</v>
      </c>
      <c r="F1044" s="1">
        <v>7.746856563971158</v>
      </c>
    </row>
    <row r="1045">
      <c r="A1045" s="2" t="s">
        <v>23</v>
      </c>
      <c r="B1045" s="1" t="s">
        <v>492</v>
      </c>
      <c r="C1045" s="2" t="s">
        <v>536</v>
      </c>
      <c r="D1045" s="2" t="s">
        <v>4</v>
      </c>
      <c r="E1045" s="2" t="s">
        <v>6</v>
      </c>
      <c r="F1045" s="1">
        <v>8.17353033637221</v>
      </c>
    </row>
    <row r="1046">
      <c r="A1046" s="2" t="s">
        <v>24</v>
      </c>
      <c r="B1046" s="1" t="s">
        <v>493</v>
      </c>
      <c r="C1046" s="2" t="s">
        <v>536</v>
      </c>
      <c r="D1046" s="2" t="s">
        <v>4</v>
      </c>
      <c r="E1046" s="2" t="s">
        <v>6</v>
      </c>
      <c r="F1046" s="1">
        <v>9.902537769545201</v>
      </c>
    </row>
    <row r="1047">
      <c r="A1047" s="2" t="s">
        <v>25</v>
      </c>
      <c r="B1047" s="1" t="s">
        <v>494</v>
      </c>
      <c r="C1047" s="2" t="s">
        <v>536</v>
      </c>
      <c r="D1047" s="2" t="s">
        <v>4</v>
      </c>
      <c r="E1047" s="2" t="s">
        <v>6</v>
      </c>
      <c r="F1047" s="1">
        <v>8.429081545898415</v>
      </c>
    </row>
    <row r="1048">
      <c r="A1048" s="2" t="s">
        <v>26</v>
      </c>
      <c r="B1048" s="1" t="s">
        <v>495</v>
      </c>
      <c r="C1048" s="2" t="s">
        <v>536</v>
      </c>
      <c r="D1048" s="2" t="s">
        <v>4</v>
      </c>
      <c r="E1048" s="2" t="s">
        <v>6</v>
      </c>
      <c r="F1048" s="1">
        <v>7.414024117909781</v>
      </c>
    </row>
    <row r="1049">
      <c r="A1049" s="2" t="s">
        <v>27</v>
      </c>
      <c r="B1049" s="1" t="s">
        <v>497</v>
      </c>
      <c r="C1049" s="2" t="s">
        <v>536</v>
      </c>
      <c r="D1049" s="2" t="s">
        <v>4</v>
      </c>
      <c r="E1049" s="2" t="s">
        <v>6</v>
      </c>
      <c r="F1049" s="1">
        <v>8.561818367138926</v>
      </c>
    </row>
    <row r="1050">
      <c r="A1050" s="2" t="s">
        <v>28</v>
      </c>
      <c r="B1050" s="1" t="s">
        <v>496</v>
      </c>
      <c r="C1050" s="2" t="s">
        <v>536</v>
      </c>
      <c r="D1050" s="2" t="s">
        <v>4</v>
      </c>
      <c r="E1050" s="2" t="s">
        <v>6</v>
      </c>
      <c r="F1050" s="1">
        <v>7.730377520552988</v>
      </c>
    </row>
    <row r="1051">
      <c r="A1051" s="2" t="s">
        <v>29</v>
      </c>
      <c r="B1051" s="1" t="s">
        <v>498</v>
      </c>
      <c r="C1051" s="2" t="s">
        <v>536</v>
      </c>
      <c r="D1051" s="2" t="s">
        <v>4</v>
      </c>
      <c r="E1051" s="2" t="s">
        <v>6</v>
      </c>
      <c r="F1051" s="1">
        <v>8.479505996062288</v>
      </c>
    </row>
    <row r="1052">
      <c r="A1052" s="2" t="s">
        <v>30</v>
      </c>
      <c r="B1052" s="1" t="s">
        <v>499</v>
      </c>
      <c r="C1052" s="2" t="s">
        <v>536</v>
      </c>
      <c r="D1052" s="2" t="s">
        <v>4</v>
      </c>
      <c r="E1052" s="2" t="s">
        <v>6</v>
      </c>
      <c r="F1052" s="1">
        <v>11.243402479440284</v>
      </c>
    </row>
    <row r="1053">
      <c r="A1053" s="2" t="s">
        <v>31</v>
      </c>
      <c r="B1053" s="1" t="s">
        <v>500</v>
      </c>
      <c r="C1053" s="2" t="s">
        <v>536</v>
      </c>
      <c r="D1053" s="2" t="s">
        <v>4</v>
      </c>
      <c r="E1053" s="2" t="s">
        <v>6</v>
      </c>
      <c r="F1053" s="1">
        <v>10.160638259811813</v>
      </c>
    </row>
    <row r="1054">
      <c r="A1054" s="2" t="s">
        <v>32</v>
      </c>
      <c r="B1054" s="1" t="s">
        <v>501</v>
      </c>
      <c r="C1054" s="2" t="s">
        <v>536</v>
      </c>
      <c r="D1054" s="2" t="s">
        <v>4</v>
      </c>
      <c r="E1054" s="2" t="s">
        <v>6</v>
      </c>
      <c r="F1054" s="1">
        <v>9.223300970873787</v>
      </c>
    </row>
    <row r="1055">
      <c r="A1055" s="2" t="s">
        <v>33</v>
      </c>
      <c r="B1055" s="1" t="s">
        <v>502</v>
      </c>
      <c r="C1055" s="2" t="s">
        <v>536</v>
      </c>
      <c r="D1055" s="2" t="s">
        <v>4</v>
      </c>
      <c r="E1055" s="2" t="s">
        <v>6</v>
      </c>
      <c r="F1055" s="1">
        <v>9.977514256645264</v>
      </c>
    </row>
    <row r="1056">
      <c r="A1056" s="2" t="s">
        <v>34</v>
      </c>
      <c r="B1056" s="1" t="s">
        <v>503</v>
      </c>
      <c r="C1056" s="2" t="s">
        <v>536</v>
      </c>
      <c r="D1056" s="2" t="s">
        <v>4</v>
      </c>
      <c r="E1056" s="2" t="s">
        <v>6</v>
      </c>
      <c r="F1056" s="1">
        <v>7.743976906850228</v>
      </c>
    </row>
    <row r="1057">
      <c r="A1057" s="2" t="s">
        <v>35</v>
      </c>
      <c r="B1057" s="1" t="s">
        <v>504</v>
      </c>
      <c r="C1057" s="2" t="s">
        <v>536</v>
      </c>
      <c r="D1057" s="2" t="s">
        <v>4</v>
      </c>
      <c r="E1057" s="2" t="s">
        <v>6</v>
      </c>
      <c r="F1057" s="1">
        <v>7.719905182907297</v>
      </c>
    </row>
    <row r="1058">
      <c r="A1058" s="2" t="s">
        <v>3</v>
      </c>
      <c r="B1058" s="1" t="s">
        <v>489</v>
      </c>
      <c r="C1058" s="2" t="s">
        <v>537</v>
      </c>
      <c r="D1058" s="2" t="s">
        <v>4</v>
      </c>
      <c r="E1058" s="2" t="s">
        <v>6</v>
      </c>
      <c r="F1058" s="1">
        <v>9.383844137979194</v>
      </c>
    </row>
    <row r="1059">
      <c r="A1059" s="2" t="s">
        <v>4</v>
      </c>
      <c r="B1059" s="1" t="s">
        <v>472</v>
      </c>
      <c r="C1059" s="2" t="s">
        <v>537</v>
      </c>
      <c r="D1059" s="2" t="s">
        <v>4</v>
      </c>
      <c r="E1059" s="2" t="s">
        <v>6</v>
      </c>
      <c r="F1059" s="1">
        <v>7.338682079166508</v>
      </c>
    </row>
    <row r="1060">
      <c r="A1060" s="2" t="s">
        <v>5</v>
      </c>
      <c r="B1060" s="1" t="s">
        <v>473</v>
      </c>
      <c r="C1060" s="2" t="s">
        <v>537</v>
      </c>
      <c r="D1060" s="2" t="s">
        <v>4</v>
      </c>
      <c r="E1060" s="2" t="s">
        <v>6</v>
      </c>
      <c r="F1060" s="1">
        <v>8.754221112905594</v>
      </c>
    </row>
    <row r="1061">
      <c r="A1061" s="2" t="s">
        <v>6</v>
      </c>
      <c r="B1061" s="1" t="s">
        <v>474</v>
      </c>
      <c r="C1061" s="2" t="s">
        <v>537</v>
      </c>
      <c r="D1061" s="2" t="s">
        <v>4</v>
      </c>
      <c r="E1061" s="2" t="s">
        <v>6</v>
      </c>
      <c r="F1061" s="1">
        <v>8.649984553599012</v>
      </c>
    </row>
    <row r="1062">
      <c r="A1062" s="2" t="s">
        <v>7</v>
      </c>
      <c r="B1062" s="1" t="s">
        <v>475</v>
      </c>
      <c r="C1062" s="2" t="s">
        <v>537</v>
      </c>
      <c r="D1062" s="2" t="s">
        <v>4</v>
      </c>
      <c r="E1062" s="2" t="s">
        <v>6</v>
      </c>
      <c r="F1062" s="1">
        <v>11.133172599631258</v>
      </c>
    </row>
    <row r="1063">
      <c r="A1063" s="2" t="s">
        <v>8</v>
      </c>
      <c r="B1063" s="1" t="s">
        <v>479</v>
      </c>
      <c r="C1063" s="2" t="s">
        <v>537</v>
      </c>
      <c r="D1063" s="2" t="s">
        <v>4</v>
      </c>
      <c r="E1063" s="2" t="s">
        <v>6</v>
      </c>
      <c r="F1063" s="1">
        <v>9.776107266123349</v>
      </c>
    </row>
    <row r="1064">
      <c r="A1064" s="2" t="s">
        <v>9</v>
      </c>
      <c r="B1064" s="1" t="s">
        <v>480</v>
      </c>
      <c r="C1064" s="2" t="s">
        <v>537</v>
      </c>
      <c r="D1064" s="2" t="s">
        <v>4</v>
      </c>
      <c r="E1064" s="2" t="s">
        <v>6</v>
      </c>
      <c r="F1064" s="1">
        <v>9.0263107355483</v>
      </c>
    </row>
    <row r="1065">
      <c r="A1065" s="2" t="s">
        <v>10</v>
      </c>
      <c r="B1065" s="1" t="s">
        <v>478</v>
      </c>
      <c r="C1065" s="2" t="s">
        <v>537</v>
      </c>
      <c r="D1065" s="2" t="s">
        <v>4</v>
      </c>
      <c r="E1065" s="2" t="s">
        <v>6</v>
      </c>
      <c r="F1065" s="1">
        <v>9.668881710943836</v>
      </c>
    </row>
    <row r="1066">
      <c r="A1066" s="2" t="s">
        <v>11</v>
      </c>
      <c r="B1066" s="1" t="s">
        <v>477</v>
      </c>
      <c r="C1066" s="2" t="s">
        <v>537</v>
      </c>
      <c r="D1066" s="2" t="s">
        <v>4</v>
      </c>
      <c r="E1066" s="2" t="s">
        <v>6</v>
      </c>
      <c r="F1066" s="1">
        <v>11.89802671055564</v>
      </c>
    </row>
    <row r="1067">
      <c r="A1067" s="2" t="s">
        <v>12</v>
      </c>
      <c r="B1067" s="1" t="s">
        <v>476</v>
      </c>
      <c r="C1067" s="2" t="s">
        <v>537</v>
      </c>
      <c r="D1067" s="2" t="s">
        <v>4</v>
      </c>
      <c r="E1067" s="2" t="s">
        <v>6</v>
      </c>
      <c r="F1067" s="1">
        <v>10.215220678811429</v>
      </c>
    </row>
    <row r="1068">
      <c r="A1068" s="2" t="s">
        <v>13</v>
      </c>
      <c r="B1068" s="1" t="s">
        <v>481</v>
      </c>
      <c r="C1068" s="2" t="s">
        <v>537</v>
      </c>
      <c r="D1068" s="2" t="s">
        <v>4</v>
      </c>
      <c r="E1068" s="2" t="s">
        <v>6</v>
      </c>
      <c r="F1068" s="1">
        <v>11.489030247955341</v>
      </c>
    </row>
    <row r="1069">
      <c r="A1069" s="2" t="s">
        <v>14</v>
      </c>
      <c r="B1069" s="1" t="s">
        <v>483</v>
      </c>
      <c r="C1069" s="2" t="s">
        <v>537</v>
      </c>
      <c r="D1069" s="2" t="s">
        <v>4</v>
      </c>
      <c r="E1069" s="2" t="s">
        <v>6</v>
      </c>
      <c r="F1069" s="1">
        <v>8.522958606650079</v>
      </c>
    </row>
    <row r="1070">
      <c r="A1070" s="2" t="s">
        <v>15</v>
      </c>
      <c r="B1070" s="1" t="s">
        <v>482</v>
      </c>
      <c r="C1070" s="2" t="s">
        <v>537</v>
      </c>
      <c r="D1070" s="2" t="s">
        <v>4</v>
      </c>
      <c r="E1070" s="2" t="s">
        <v>6</v>
      </c>
      <c r="F1070" s="1">
        <v>7.852996426604144</v>
      </c>
    </row>
    <row r="1071">
      <c r="A1071" s="2" t="s">
        <v>16</v>
      </c>
      <c r="B1071" s="1" t="s">
        <v>484</v>
      </c>
      <c r="C1071" s="2" t="s">
        <v>537</v>
      </c>
      <c r="D1071" s="2" t="s">
        <v>4</v>
      </c>
      <c r="E1071" s="2" t="s">
        <v>6</v>
      </c>
      <c r="F1071" s="1">
        <v>9.845039954085912</v>
      </c>
    </row>
    <row r="1072">
      <c r="A1072" s="2" t="s">
        <v>17</v>
      </c>
      <c r="B1072" s="1" t="s">
        <v>485</v>
      </c>
      <c r="C1072" s="2" t="s">
        <v>537</v>
      </c>
      <c r="D1072" s="2" t="s">
        <v>4</v>
      </c>
      <c r="E1072" s="2" t="s">
        <v>6</v>
      </c>
      <c r="F1072" s="1">
        <v>8.638146621918235</v>
      </c>
    </row>
    <row r="1073">
      <c r="A1073" s="2" t="s">
        <v>18</v>
      </c>
      <c r="B1073" s="1" t="s">
        <v>486</v>
      </c>
      <c r="C1073" s="2" t="s">
        <v>537</v>
      </c>
      <c r="D1073" s="2" t="s">
        <v>4</v>
      </c>
      <c r="E1073" s="2" t="s">
        <v>6</v>
      </c>
      <c r="F1073" s="1">
        <v>9.961819639469443</v>
      </c>
    </row>
    <row r="1074">
      <c r="A1074" s="2" t="s">
        <v>19</v>
      </c>
      <c r="B1074" s="1" t="s">
        <v>487</v>
      </c>
      <c r="C1074" s="2" t="s">
        <v>537</v>
      </c>
      <c r="D1074" s="2" t="s">
        <v>4</v>
      </c>
      <c r="E1074" s="2" t="s">
        <v>6</v>
      </c>
      <c r="F1074" s="1">
        <v>8.312463366547663</v>
      </c>
    </row>
    <row r="1075">
      <c r="A1075" s="2" t="s">
        <v>20</v>
      </c>
      <c r="B1075" s="1" t="s">
        <v>488</v>
      </c>
      <c r="C1075" s="2" t="s">
        <v>537</v>
      </c>
      <c r="D1075" s="2" t="s">
        <v>4</v>
      </c>
      <c r="E1075" s="2" t="s">
        <v>6</v>
      </c>
      <c r="F1075" s="1">
        <v>8.563944116066631</v>
      </c>
    </row>
    <row r="1076">
      <c r="A1076" s="2" t="s">
        <v>21</v>
      </c>
      <c r="B1076" s="1" t="s">
        <v>490</v>
      </c>
      <c r="C1076" s="2" t="s">
        <v>537</v>
      </c>
      <c r="D1076" s="2" t="s">
        <v>4</v>
      </c>
      <c r="E1076" s="2" t="s">
        <v>6</v>
      </c>
      <c r="F1076" s="1">
        <v>9.610469277170024</v>
      </c>
    </row>
    <row r="1077">
      <c r="A1077" s="2" t="s">
        <v>22</v>
      </c>
      <c r="B1077" s="1" t="s">
        <v>491</v>
      </c>
      <c r="C1077" s="2" t="s">
        <v>537</v>
      </c>
      <c r="D1077" s="2" t="s">
        <v>4</v>
      </c>
      <c r="E1077" s="2" t="s">
        <v>6</v>
      </c>
      <c r="F1077" s="1">
        <v>8.06651651502674</v>
      </c>
    </row>
    <row r="1078">
      <c r="A1078" s="2" t="s">
        <v>23</v>
      </c>
      <c r="B1078" s="1" t="s">
        <v>492</v>
      </c>
      <c r="C1078" s="2" t="s">
        <v>537</v>
      </c>
      <c r="D1078" s="2" t="s">
        <v>4</v>
      </c>
      <c r="E1078" s="2" t="s">
        <v>6</v>
      </c>
      <c r="F1078" s="1">
        <v>8.160711259435008</v>
      </c>
    </row>
    <row r="1079">
      <c r="A1079" s="2" t="s">
        <v>24</v>
      </c>
      <c r="B1079" s="1" t="s">
        <v>493</v>
      </c>
      <c r="C1079" s="2" t="s">
        <v>537</v>
      </c>
      <c r="D1079" s="2" t="s">
        <v>4</v>
      </c>
      <c r="E1079" s="2" t="s">
        <v>6</v>
      </c>
      <c r="F1079" s="1">
        <v>10.693864935867717</v>
      </c>
    </row>
    <row r="1080">
      <c r="A1080" s="2" t="s">
        <v>25</v>
      </c>
      <c r="B1080" s="1" t="s">
        <v>494</v>
      </c>
      <c r="C1080" s="2" t="s">
        <v>537</v>
      </c>
      <c r="D1080" s="2" t="s">
        <v>4</v>
      </c>
      <c r="E1080" s="2" t="s">
        <v>6</v>
      </c>
      <c r="F1080" s="1">
        <v>8.513648671724441</v>
      </c>
    </row>
    <row r="1081">
      <c r="A1081" s="2" t="s">
        <v>26</v>
      </c>
      <c r="B1081" s="1" t="s">
        <v>495</v>
      </c>
      <c r="C1081" s="2" t="s">
        <v>537</v>
      </c>
      <c r="D1081" s="2" t="s">
        <v>4</v>
      </c>
      <c r="E1081" s="2" t="s">
        <v>6</v>
      </c>
      <c r="F1081" s="1">
        <v>7.101086048454469</v>
      </c>
    </row>
    <row r="1082">
      <c r="A1082" s="2" t="s">
        <v>27</v>
      </c>
      <c r="B1082" s="1" t="s">
        <v>497</v>
      </c>
      <c r="C1082" s="2" t="s">
        <v>537</v>
      </c>
      <c r="D1082" s="2" t="s">
        <v>4</v>
      </c>
      <c r="E1082" s="2" t="s">
        <v>6</v>
      </c>
      <c r="F1082" s="1">
        <v>9.19615063783036</v>
      </c>
    </row>
    <row r="1083">
      <c r="A1083" s="2" t="s">
        <v>28</v>
      </c>
      <c r="B1083" s="1" t="s">
        <v>496</v>
      </c>
      <c r="C1083" s="2" t="s">
        <v>537</v>
      </c>
      <c r="D1083" s="2" t="s">
        <v>4</v>
      </c>
      <c r="E1083" s="2" t="s">
        <v>6</v>
      </c>
      <c r="F1083" s="1">
        <v>8.188585607940446</v>
      </c>
    </row>
    <row r="1084">
      <c r="A1084" s="2" t="s">
        <v>29</v>
      </c>
      <c r="B1084" s="1" t="s">
        <v>498</v>
      </c>
      <c r="C1084" s="2" t="s">
        <v>537</v>
      </c>
      <c r="D1084" s="2" t="s">
        <v>4</v>
      </c>
      <c r="E1084" s="2" t="s">
        <v>6</v>
      </c>
      <c r="F1084" s="1">
        <v>8.651490977730838</v>
      </c>
    </row>
    <row r="1085">
      <c r="A1085" s="2" t="s">
        <v>30</v>
      </c>
      <c r="B1085" s="1" t="s">
        <v>499</v>
      </c>
      <c r="C1085" s="2" t="s">
        <v>537</v>
      </c>
      <c r="D1085" s="2" t="s">
        <v>4</v>
      </c>
      <c r="E1085" s="2" t="s">
        <v>6</v>
      </c>
      <c r="F1085" s="1">
        <v>9.574521273936304</v>
      </c>
    </row>
    <row r="1086">
      <c r="A1086" s="2" t="s">
        <v>31</v>
      </c>
      <c r="B1086" s="1" t="s">
        <v>500</v>
      </c>
      <c r="C1086" s="2" t="s">
        <v>537</v>
      </c>
      <c r="D1086" s="2" t="s">
        <v>4</v>
      </c>
      <c r="E1086" s="2" t="s">
        <v>6</v>
      </c>
      <c r="F1086" s="1">
        <v>9.91959526605836</v>
      </c>
    </row>
    <row r="1087">
      <c r="A1087" s="2" t="s">
        <v>32</v>
      </c>
      <c r="B1087" s="1" t="s">
        <v>501</v>
      </c>
      <c r="C1087" s="2" t="s">
        <v>537</v>
      </c>
      <c r="D1087" s="2" t="s">
        <v>4</v>
      </c>
      <c r="E1087" s="2" t="s">
        <v>6</v>
      </c>
      <c r="F1087" s="1">
        <v>9.712244652245454</v>
      </c>
    </row>
    <row r="1088">
      <c r="A1088" s="2" t="s">
        <v>33</v>
      </c>
      <c r="B1088" s="1" t="s">
        <v>502</v>
      </c>
      <c r="C1088" s="2" t="s">
        <v>537</v>
      </c>
      <c r="D1088" s="2" t="s">
        <v>4</v>
      </c>
      <c r="E1088" s="2" t="s">
        <v>6</v>
      </c>
      <c r="F1088" s="1">
        <v>10.54951976066761</v>
      </c>
    </row>
    <row r="1089">
      <c r="A1089" s="2" t="s">
        <v>34</v>
      </c>
      <c r="B1089" s="1" t="s">
        <v>503</v>
      </c>
      <c r="C1089" s="2" t="s">
        <v>537</v>
      </c>
      <c r="D1089" s="2" t="s">
        <v>4</v>
      </c>
      <c r="E1089" s="2" t="s">
        <v>6</v>
      </c>
      <c r="F1089" s="1">
        <v>8.417651560241476</v>
      </c>
    </row>
    <row r="1090">
      <c r="A1090" s="2" t="s">
        <v>35</v>
      </c>
      <c r="B1090" s="1" t="s">
        <v>504</v>
      </c>
      <c r="C1090" s="2" t="s">
        <v>537</v>
      </c>
      <c r="D1090" s="2" t="s">
        <v>4</v>
      </c>
      <c r="E1090" s="2" t="s">
        <v>6</v>
      </c>
      <c r="F1090" s="1">
        <v>6.840120181550853</v>
      </c>
    </row>
    <row r="1091">
      <c r="A1091" s="2" t="s">
        <v>3</v>
      </c>
      <c r="B1091" s="1" t="s">
        <v>489</v>
      </c>
      <c r="C1091" s="2" t="s">
        <v>538</v>
      </c>
      <c r="D1091" s="2" t="s">
        <v>4</v>
      </c>
      <c r="E1091" s="2" t="s">
        <v>6</v>
      </c>
      <c r="F1091" s="1">
        <v>9.39475165596717</v>
      </c>
    </row>
    <row r="1092">
      <c r="A1092" s="2" t="s">
        <v>4</v>
      </c>
      <c r="B1092" s="1" t="s">
        <v>472</v>
      </c>
      <c r="C1092" s="2" t="s">
        <v>538</v>
      </c>
      <c r="D1092" s="2" t="s">
        <v>4</v>
      </c>
      <c r="E1092" s="2" t="s">
        <v>6</v>
      </c>
      <c r="F1092" s="1">
        <v>7.764515007532738</v>
      </c>
    </row>
    <row r="1093">
      <c r="A1093" s="2" t="s">
        <v>5</v>
      </c>
      <c r="B1093" s="1" t="s">
        <v>473</v>
      </c>
      <c r="C1093" s="2" t="s">
        <v>538</v>
      </c>
      <c r="D1093" s="2" t="s">
        <v>4</v>
      </c>
      <c r="E1093" s="2" t="s">
        <v>6</v>
      </c>
      <c r="F1093" s="1">
        <v>7.805692036710855</v>
      </c>
    </row>
    <row r="1094">
      <c r="A1094" s="2" t="s">
        <v>6</v>
      </c>
      <c r="B1094" s="1" t="s">
        <v>474</v>
      </c>
      <c r="C1094" s="2" t="s">
        <v>538</v>
      </c>
      <c r="D1094" s="2" t="s">
        <v>4</v>
      </c>
      <c r="E1094" s="2" t="s">
        <v>6</v>
      </c>
      <c r="F1094" s="1">
        <v>6.345766909147191</v>
      </c>
    </row>
    <row r="1095">
      <c r="A1095" s="2" t="s">
        <v>7</v>
      </c>
      <c r="B1095" s="1" t="s">
        <v>475</v>
      </c>
      <c r="C1095" s="2" t="s">
        <v>538</v>
      </c>
      <c r="D1095" s="2" t="s">
        <v>4</v>
      </c>
      <c r="E1095" s="2" t="s">
        <v>6</v>
      </c>
      <c r="F1095" s="1">
        <v>11.267398188379115</v>
      </c>
    </row>
    <row r="1096">
      <c r="A1096" s="2" t="s">
        <v>8</v>
      </c>
      <c r="B1096" s="1" t="s">
        <v>479</v>
      </c>
      <c r="C1096" s="2" t="s">
        <v>538</v>
      </c>
      <c r="D1096" s="2" t="s">
        <v>4</v>
      </c>
      <c r="E1096" s="2" t="s">
        <v>6</v>
      </c>
      <c r="F1096" s="1">
        <v>10.113017080574961</v>
      </c>
    </row>
    <row r="1097">
      <c r="A1097" s="2" t="s">
        <v>9</v>
      </c>
      <c r="B1097" s="1" t="s">
        <v>480</v>
      </c>
      <c r="C1097" s="2" t="s">
        <v>538</v>
      </c>
      <c r="D1097" s="2" t="s">
        <v>4</v>
      </c>
      <c r="E1097" s="2" t="s">
        <v>6</v>
      </c>
      <c r="F1097" s="1">
        <v>9.58810292534977</v>
      </c>
    </row>
    <row r="1098">
      <c r="A1098" s="2" t="s">
        <v>10</v>
      </c>
      <c r="B1098" s="1" t="s">
        <v>478</v>
      </c>
      <c r="C1098" s="2" t="s">
        <v>538</v>
      </c>
      <c r="D1098" s="2" t="s">
        <v>4</v>
      </c>
      <c r="E1098" s="2" t="s">
        <v>6</v>
      </c>
      <c r="F1098" s="1">
        <v>9.452325372598311</v>
      </c>
    </row>
    <row r="1099">
      <c r="A1099" s="2" t="s">
        <v>11</v>
      </c>
      <c r="B1099" s="1" t="s">
        <v>477</v>
      </c>
      <c r="C1099" s="2" t="s">
        <v>538</v>
      </c>
      <c r="D1099" s="2" t="s">
        <v>4</v>
      </c>
      <c r="E1099" s="2" t="s">
        <v>6</v>
      </c>
      <c r="F1099" s="1">
        <v>12.220452814512221</v>
      </c>
    </row>
    <row r="1100">
      <c r="A1100" s="2" t="s">
        <v>12</v>
      </c>
      <c r="B1100" s="1" t="s">
        <v>476</v>
      </c>
      <c r="C1100" s="2" t="s">
        <v>538</v>
      </c>
      <c r="D1100" s="2" t="s">
        <v>4</v>
      </c>
      <c r="E1100" s="2" t="s">
        <v>6</v>
      </c>
      <c r="F1100" s="1">
        <v>10.3849817187452</v>
      </c>
    </row>
    <row r="1101">
      <c r="A1101" s="2" t="s">
        <v>13</v>
      </c>
      <c r="B1101" s="1" t="s">
        <v>481</v>
      </c>
      <c r="C1101" s="2" t="s">
        <v>538</v>
      </c>
      <c r="D1101" s="2" t="s">
        <v>4</v>
      </c>
      <c r="E1101" s="2" t="s">
        <v>6</v>
      </c>
      <c r="F1101" s="1">
        <v>10.849546261259754</v>
      </c>
    </row>
    <row r="1102">
      <c r="A1102" s="2" t="s">
        <v>14</v>
      </c>
      <c r="B1102" s="1" t="s">
        <v>483</v>
      </c>
      <c r="C1102" s="2" t="s">
        <v>538</v>
      </c>
      <c r="D1102" s="2" t="s">
        <v>4</v>
      </c>
      <c r="E1102" s="2" t="s">
        <v>6</v>
      </c>
      <c r="F1102" s="1">
        <v>8.17004071109957</v>
      </c>
    </row>
    <row r="1103">
      <c r="A1103" s="2" t="s">
        <v>15</v>
      </c>
      <c r="B1103" s="1" t="s">
        <v>482</v>
      </c>
      <c r="C1103" s="2" t="s">
        <v>538</v>
      </c>
      <c r="D1103" s="2" t="s">
        <v>4</v>
      </c>
      <c r="E1103" s="2" t="s">
        <v>6</v>
      </c>
      <c r="F1103" s="1">
        <v>7.485972956739573</v>
      </c>
    </row>
    <row r="1104">
      <c r="A1104" s="2" t="s">
        <v>16</v>
      </c>
      <c r="B1104" s="1" t="s">
        <v>484</v>
      </c>
      <c r="C1104" s="2" t="s">
        <v>538</v>
      </c>
      <c r="D1104" s="2" t="s">
        <v>4</v>
      </c>
      <c r="E1104" s="2" t="s">
        <v>6</v>
      </c>
      <c r="F1104" s="1">
        <v>9.624682362994445</v>
      </c>
    </row>
    <row r="1105">
      <c r="A1105" s="2" t="s">
        <v>17</v>
      </c>
      <c r="B1105" s="1" t="s">
        <v>485</v>
      </c>
      <c r="C1105" s="2" t="s">
        <v>538</v>
      </c>
      <c r="D1105" s="2" t="s">
        <v>4</v>
      </c>
      <c r="E1105" s="2" t="s">
        <v>6</v>
      </c>
      <c r="F1105" s="1">
        <v>8.903208175417653</v>
      </c>
    </row>
    <row r="1106">
      <c r="A1106" s="2" t="s">
        <v>18</v>
      </c>
      <c r="B1106" s="1" t="s">
        <v>486</v>
      </c>
      <c r="C1106" s="2" t="s">
        <v>538</v>
      </c>
      <c r="D1106" s="2" t="s">
        <v>4</v>
      </c>
      <c r="E1106" s="2" t="s">
        <v>6</v>
      </c>
      <c r="F1106" s="1">
        <v>10.220498543112916</v>
      </c>
    </row>
    <row r="1107">
      <c r="A1107" s="2" t="s">
        <v>19</v>
      </c>
      <c r="B1107" s="1" t="s">
        <v>487</v>
      </c>
      <c r="C1107" s="2" t="s">
        <v>538</v>
      </c>
      <c r="D1107" s="2" t="s">
        <v>4</v>
      </c>
      <c r="E1107" s="2" t="s">
        <v>6</v>
      </c>
      <c r="F1107" s="1">
        <v>7.444035076379462</v>
      </c>
    </row>
    <row r="1108">
      <c r="A1108" s="2" t="s">
        <v>20</v>
      </c>
      <c r="B1108" s="1" t="s">
        <v>488</v>
      </c>
      <c r="C1108" s="2" t="s">
        <v>538</v>
      </c>
      <c r="D1108" s="2" t="s">
        <v>4</v>
      </c>
      <c r="E1108" s="2" t="s">
        <v>6</v>
      </c>
      <c r="F1108" s="1">
        <v>8.173638299333746</v>
      </c>
    </row>
    <row r="1109">
      <c r="A1109" s="2" t="s">
        <v>21</v>
      </c>
      <c r="B1109" s="1" t="s">
        <v>490</v>
      </c>
      <c r="C1109" s="2" t="s">
        <v>538</v>
      </c>
      <c r="D1109" s="2" t="s">
        <v>4</v>
      </c>
      <c r="E1109" s="2" t="s">
        <v>6</v>
      </c>
      <c r="F1109" s="1">
        <v>10.168266749251574</v>
      </c>
    </row>
    <row r="1110">
      <c r="A1110" s="2" t="s">
        <v>22</v>
      </c>
      <c r="B1110" s="1" t="s">
        <v>491</v>
      </c>
      <c r="C1110" s="2" t="s">
        <v>538</v>
      </c>
      <c r="D1110" s="2" t="s">
        <v>4</v>
      </c>
      <c r="E1110" s="2" t="s">
        <v>6</v>
      </c>
      <c r="F1110" s="1">
        <v>8.042013792003827</v>
      </c>
    </row>
    <row r="1111">
      <c r="A1111" s="2" t="s">
        <v>23</v>
      </c>
      <c r="B1111" s="1" t="s">
        <v>492</v>
      </c>
      <c r="C1111" s="2" t="s">
        <v>538</v>
      </c>
      <c r="D1111" s="2" t="s">
        <v>4</v>
      </c>
      <c r="E1111" s="2" t="s">
        <v>6</v>
      </c>
      <c r="F1111" s="1">
        <v>8.144582737681482</v>
      </c>
    </row>
    <row r="1112">
      <c r="A1112" s="2" t="s">
        <v>24</v>
      </c>
      <c r="B1112" s="1" t="s">
        <v>493</v>
      </c>
      <c r="C1112" s="2" t="s">
        <v>538</v>
      </c>
      <c r="D1112" s="2" t="s">
        <v>4</v>
      </c>
      <c r="E1112" s="2" t="s">
        <v>6</v>
      </c>
      <c r="F1112" s="1">
        <v>10.668623739812276</v>
      </c>
    </row>
    <row r="1113">
      <c r="A1113" s="2" t="s">
        <v>25</v>
      </c>
      <c r="B1113" s="1" t="s">
        <v>494</v>
      </c>
      <c r="C1113" s="2" t="s">
        <v>538</v>
      </c>
      <c r="D1113" s="2" t="s">
        <v>4</v>
      </c>
      <c r="E1113" s="2" t="s">
        <v>6</v>
      </c>
      <c r="F1113" s="1">
        <v>8.213096559378469</v>
      </c>
    </row>
    <row r="1114">
      <c r="A1114" s="2" t="s">
        <v>26</v>
      </c>
      <c r="B1114" s="1" t="s">
        <v>495</v>
      </c>
      <c r="C1114" s="2" t="s">
        <v>538</v>
      </c>
      <c r="D1114" s="2" t="s">
        <v>4</v>
      </c>
      <c r="E1114" s="2" t="s">
        <v>6</v>
      </c>
      <c r="F1114" s="1">
        <v>8.691453404152583</v>
      </c>
    </row>
    <row r="1115">
      <c r="A1115" s="2" t="s">
        <v>27</v>
      </c>
      <c r="B1115" s="1" t="s">
        <v>497</v>
      </c>
      <c r="C1115" s="2" t="s">
        <v>538</v>
      </c>
      <c r="D1115" s="2" t="s">
        <v>4</v>
      </c>
      <c r="E1115" s="2" t="s">
        <v>6</v>
      </c>
      <c r="F1115" s="1">
        <v>9.3616846935431</v>
      </c>
    </row>
    <row r="1116">
      <c r="A1116" s="2" t="s">
        <v>28</v>
      </c>
      <c r="B1116" s="1" t="s">
        <v>496</v>
      </c>
      <c r="C1116" s="2" t="s">
        <v>538</v>
      </c>
      <c r="D1116" s="2" t="s">
        <v>4</v>
      </c>
      <c r="E1116" s="2" t="s">
        <v>6</v>
      </c>
      <c r="F1116" s="1">
        <v>8.504411265693927</v>
      </c>
    </row>
    <row r="1117">
      <c r="A1117" s="2" t="s">
        <v>29</v>
      </c>
      <c r="B1117" s="1" t="s">
        <v>498</v>
      </c>
      <c r="C1117" s="2" t="s">
        <v>538</v>
      </c>
      <c r="D1117" s="2" t="s">
        <v>4</v>
      </c>
      <c r="E1117" s="2" t="s">
        <v>6</v>
      </c>
      <c r="F1117" s="1">
        <v>8.724572313720131</v>
      </c>
    </row>
    <row r="1118">
      <c r="A1118" s="2" t="s">
        <v>30</v>
      </c>
      <c r="B1118" s="1" t="s">
        <v>499</v>
      </c>
      <c r="C1118" s="2" t="s">
        <v>538</v>
      </c>
      <c r="D1118" s="2" t="s">
        <v>4</v>
      </c>
      <c r="E1118" s="2" t="s">
        <v>6</v>
      </c>
      <c r="F1118" s="1">
        <v>10.22736011073232</v>
      </c>
    </row>
    <row r="1119">
      <c r="A1119" s="2" t="s">
        <v>31</v>
      </c>
      <c r="B1119" s="1" t="s">
        <v>500</v>
      </c>
      <c r="C1119" s="2" t="s">
        <v>538</v>
      </c>
      <c r="D1119" s="2" t="s">
        <v>4</v>
      </c>
      <c r="E1119" s="2" t="s">
        <v>6</v>
      </c>
      <c r="F1119" s="1">
        <v>11.250046106746339</v>
      </c>
    </row>
    <row r="1120">
      <c r="A1120" s="2" t="s">
        <v>32</v>
      </c>
      <c r="B1120" s="1" t="s">
        <v>501</v>
      </c>
      <c r="C1120" s="2" t="s">
        <v>538</v>
      </c>
      <c r="D1120" s="2" t="s">
        <v>4</v>
      </c>
      <c r="E1120" s="2" t="s">
        <v>6</v>
      </c>
      <c r="F1120" s="1">
        <v>8.572583906186818</v>
      </c>
    </row>
    <row r="1121">
      <c r="A1121" s="2" t="s">
        <v>33</v>
      </c>
      <c r="B1121" s="1" t="s">
        <v>502</v>
      </c>
      <c r="C1121" s="2" t="s">
        <v>538</v>
      </c>
      <c r="D1121" s="2" t="s">
        <v>4</v>
      </c>
      <c r="E1121" s="2" t="s">
        <v>6</v>
      </c>
      <c r="F1121" s="1">
        <v>10.455604312259602</v>
      </c>
    </row>
    <row r="1122">
      <c r="A1122" s="2" t="s">
        <v>34</v>
      </c>
      <c r="B1122" s="1" t="s">
        <v>503</v>
      </c>
      <c r="C1122" s="2" t="s">
        <v>538</v>
      </c>
      <c r="D1122" s="2" t="s">
        <v>4</v>
      </c>
      <c r="E1122" s="2" t="s">
        <v>6</v>
      </c>
      <c r="F1122" s="1">
        <v>8.413672217353199</v>
      </c>
    </row>
    <row r="1123">
      <c r="A1123" s="2" t="s">
        <v>35</v>
      </c>
      <c r="B1123" s="1" t="s">
        <v>504</v>
      </c>
      <c r="C1123" s="2" t="s">
        <v>538</v>
      </c>
      <c r="D1123" s="2" t="s">
        <v>4</v>
      </c>
      <c r="E1123" s="2" t="s">
        <v>6</v>
      </c>
      <c r="F1123" s="1">
        <v>7.1265769959230845</v>
      </c>
    </row>
    <row r="1124">
      <c r="A1124" s="2" t="s">
        <v>3</v>
      </c>
      <c r="B1124" s="1" t="s">
        <v>489</v>
      </c>
      <c r="C1124" s="2" t="s">
        <v>539</v>
      </c>
      <c r="D1124" s="2" t="s">
        <v>4</v>
      </c>
      <c r="E1124" s="2" t="s">
        <v>6</v>
      </c>
      <c r="F1124" s="1">
        <v>8.525578207512524</v>
      </c>
    </row>
    <row r="1125">
      <c r="A1125" s="2" t="s">
        <v>4</v>
      </c>
      <c r="B1125" s="1" t="s">
        <v>472</v>
      </c>
      <c r="C1125" s="2" t="s">
        <v>539</v>
      </c>
      <c r="D1125" s="2" t="s">
        <v>4</v>
      </c>
      <c r="E1125" s="2" t="s">
        <v>6</v>
      </c>
      <c r="F1125" s="1">
        <v>7.24581223217764</v>
      </c>
    </row>
    <row r="1126">
      <c r="A1126" s="2" t="s">
        <v>5</v>
      </c>
      <c r="B1126" s="1" t="s">
        <v>473</v>
      </c>
      <c r="C1126" s="2" t="s">
        <v>539</v>
      </c>
      <c r="D1126" s="2" t="s">
        <v>4</v>
      </c>
      <c r="E1126" s="2" t="s">
        <v>6</v>
      </c>
      <c r="F1126" s="1">
        <v>7.5886114891950855</v>
      </c>
    </row>
    <row r="1127">
      <c r="A1127" s="2" t="s">
        <v>6</v>
      </c>
      <c r="B1127" s="1" t="s">
        <v>474</v>
      </c>
      <c r="C1127" s="2" t="s">
        <v>539</v>
      </c>
      <c r="D1127" s="2" t="s">
        <v>4</v>
      </c>
      <c r="E1127" s="2" t="s">
        <v>6</v>
      </c>
      <c r="F1127" s="1">
        <v>8.208781847750329</v>
      </c>
    </row>
    <row r="1128">
      <c r="A1128" s="2" t="s">
        <v>7</v>
      </c>
      <c r="B1128" s="1" t="s">
        <v>475</v>
      </c>
      <c r="C1128" s="2" t="s">
        <v>539</v>
      </c>
      <c r="D1128" s="2" t="s">
        <v>4</v>
      </c>
      <c r="E1128" s="2" t="s">
        <v>6</v>
      </c>
      <c r="F1128" s="1">
        <v>10.712657650812947</v>
      </c>
    </row>
    <row r="1129">
      <c r="A1129" s="2" t="s">
        <v>8</v>
      </c>
      <c r="B1129" s="1" t="s">
        <v>479</v>
      </c>
      <c r="C1129" s="2" t="s">
        <v>539</v>
      </c>
      <c r="D1129" s="2" t="s">
        <v>4</v>
      </c>
      <c r="E1129" s="2" t="s">
        <v>6</v>
      </c>
      <c r="F1129" s="1">
        <v>8.761434961070515</v>
      </c>
    </row>
    <row r="1130">
      <c r="A1130" s="2" t="s">
        <v>9</v>
      </c>
      <c r="B1130" s="1" t="s">
        <v>480</v>
      </c>
      <c r="C1130" s="2" t="s">
        <v>539</v>
      </c>
      <c r="D1130" s="2" t="s">
        <v>4</v>
      </c>
      <c r="E1130" s="2" t="s">
        <v>6</v>
      </c>
      <c r="F1130" s="1">
        <v>7.639646790356186</v>
      </c>
    </row>
    <row r="1131">
      <c r="A1131" s="2" t="s">
        <v>10</v>
      </c>
      <c r="B1131" s="1" t="s">
        <v>478</v>
      </c>
      <c r="C1131" s="2" t="s">
        <v>539</v>
      </c>
      <c r="D1131" s="2" t="s">
        <v>4</v>
      </c>
      <c r="E1131" s="2" t="s">
        <v>6</v>
      </c>
      <c r="F1131" s="1">
        <v>8.411977500667904</v>
      </c>
    </row>
    <row r="1132">
      <c r="A1132" s="2" t="s">
        <v>11</v>
      </c>
      <c r="B1132" s="1" t="s">
        <v>477</v>
      </c>
      <c r="C1132" s="2" t="s">
        <v>539</v>
      </c>
      <c r="D1132" s="2" t="s">
        <v>4</v>
      </c>
      <c r="E1132" s="2" t="s">
        <v>6</v>
      </c>
      <c r="F1132" s="1">
        <v>12.253447373014488</v>
      </c>
    </row>
    <row r="1133">
      <c r="A1133" s="2" t="s">
        <v>12</v>
      </c>
      <c r="B1133" s="1" t="s">
        <v>476</v>
      </c>
      <c r="C1133" s="2" t="s">
        <v>539</v>
      </c>
      <c r="D1133" s="2" t="s">
        <v>4</v>
      </c>
      <c r="E1133" s="2" t="s">
        <v>6</v>
      </c>
      <c r="F1133" s="1">
        <v>9.545767521438854</v>
      </c>
    </row>
    <row r="1134">
      <c r="A1134" s="2" t="s">
        <v>13</v>
      </c>
      <c r="B1134" s="1" t="s">
        <v>481</v>
      </c>
      <c r="C1134" s="2" t="s">
        <v>539</v>
      </c>
      <c r="D1134" s="2" t="s">
        <v>4</v>
      </c>
      <c r="E1134" s="2" t="s">
        <v>6</v>
      </c>
      <c r="F1134" s="1">
        <v>9.881626351003602</v>
      </c>
    </row>
    <row r="1135">
      <c r="A1135" s="2" t="s">
        <v>14</v>
      </c>
      <c r="B1135" s="1" t="s">
        <v>483</v>
      </c>
      <c r="C1135" s="2" t="s">
        <v>539</v>
      </c>
      <c r="D1135" s="2" t="s">
        <v>4</v>
      </c>
      <c r="E1135" s="2" t="s">
        <v>6</v>
      </c>
      <c r="F1135" s="1">
        <v>7.693543661332854</v>
      </c>
    </row>
    <row r="1136">
      <c r="A1136" s="2" t="s">
        <v>15</v>
      </c>
      <c r="B1136" s="1" t="s">
        <v>482</v>
      </c>
      <c r="C1136" s="2" t="s">
        <v>539</v>
      </c>
      <c r="D1136" s="2" t="s">
        <v>4</v>
      </c>
      <c r="E1136" s="2" t="s">
        <v>6</v>
      </c>
      <c r="F1136" s="1">
        <v>7.6250753465943335</v>
      </c>
    </row>
    <row r="1137">
      <c r="A1137" s="2" t="s">
        <v>16</v>
      </c>
      <c r="B1137" s="1" t="s">
        <v>484</v>
      </c>
      <c r="C1137" s="2" t="s">
        <v>539</v>
      </c>
      <c r="D1137" s="2" t="s">
        <v>4</v>
      </c>
      <c r="E1137" s="2" t="s">
        <v>6</v>
      </c>
      <c r="F1137" s="1">
        <v>7.60603033330306</v>
      </c>
    </row>
    <row r="1138">
      <c r="A1138" s="2" t="s">
        <v>17</v>
      </c>
      <c r="B1138" s="1" t="s">
        <v>485</v>
      </c>
      <c r="C1138" s="2" t="s">
        <v>539</v>
      </c>
      <c r="D1138" s="2" t="s">
        <v>4</v>
      </c>
      <c r="E1138" s="2" t="s">
        <v>6</v>
      </c>
      <c r="F1138" s="1">
        <v>8.149103236461624</v>
      </c>
    </row>
    <row r="1139">
      <c r="A1139" s="2" t="s">
        <v>18</v>
      </c>
      <c r="B1139" s="1" t="s">
        <v>486</v>
      </c>
      <c r="C1139" s="2" t="s">
        <v>539</v>
      </c>
      <c r="D1139" s="2" t="s">
        <v>4</v>
      </c>
      <c r="E1139" s="2" t="s">
        <v>6</v>
      </c>
      <c r="F1139" s="1">
        <v>9.528031954416516</v>
      </c>
    </row>
    <row r="1140">
      <c r="A1140" s="2" t="s">
        <v>19</v>
      </c>
      <c r="B1140" s="1" t="s">
        <v>487</v>
      </c>
      <c r="C1140" s="2" t="s">
        <v>539</v>
      </c>
      <c r="D1140" s="2" t="s">
        <v>4</v>
      </c>
      <c r="E1140" s="2" t="s">
        <v>6</v>
      </c>
      <c r="F1140" s="1">
        <v>7.402109004996152</v>
      </c>
    </row>
    <row r="1141">
      <c r="A1141" s="2" t="s">
        <v>20</v>
      </c>
      <c r="B1141" s="1" t="s">
        <v>488</v>
      </c>
      <c r="C1141" s="2" t="s">
        <v>539</v>
      </c>
      <c r="D1141" s="2" t="s">
        <v>4</v>
      </c>
      <c r="E1141" s="2" t="s">
        <v>6</v>
      </c>
      <c r="F1141" s="1">
        <v>7.760067114093959</v>
      </c>
    </row>
    <row r="1142">
      <c r="A1142" s="2" t="s">
        <v>21</v>
      </c>
      <c r="B1142" s="1" t="s">
        <v>490</v>
      </c>
      <c r="C1142" s="2" t="s">
        <v>539</v>
      </c>
      <c r="D1142" s="2" t="s">
        <v>4</v>
      </c>
      <c r="E1142" s="2" t="s">
        <v>6</v>
      </c>
      <c r="F1142" s="1">
        <v>9.043927648578812</v>
      </c>
    </row>
    <row r="1143">
      <c r="A1143" s="2" t="s">
        <v>22</v>
      </c>
      <c r="B1143" s="1" t="s">
        <v>491</v>
      </c>
      <c r="C1143" s="2" t="s">
        <v>539</v>
      </c>
      <c r="D1143" s="2" t="s">
        <v>4</v>
      </c>
      <c r="E1143" s="2" t="s">
        <v>6</v>
      </c>
      <c r="F1143" s="1">
        <v>7.38662277657697</v>
      </c>
    </row>
    <row r="1144">
      <c r="A1144" s="2" t="s">
        <v>23</v>
      </c>
      <c r="B1144" s="1" t="s">
        <v>492</v>
      </c>
      <c r="C1144" s="2" t="s">
        <v>539</v>
      </c>
      <c r="D1144" s="2" t="s">
        <v>4</v>
      </c>
      <c r="E1144" s="2" t="s">
        <v>6</v>
      </c>
      <c r="F1144" s="1">
        <v>7.263890713253645</v>
      </c>
    </row>
    <row r="1145">
      <c r="A1145" s="2" t="s">
        <v>24</v>
      </c>
      <c r="B1145" s="1" t="s">
        <v>493</v>
      </c>
      <c r="C1145" s="2" t="s">
        <v>539</v>
      </c>
      <c r="D1145" s="2" t="s">
        <v>4</v>
      </c>
      <c r="E1145" s="2" t="s">
        <v>6</v>
      </c>
      <c r="F1145" s="1">
        <v>8.779286731042973</v>
      </c>
    </row>
    <row r="1146">
      <c r="A1146" s="2" t="s">
        <v>25</v>
      </c>
      <c r="B1146" s="1" t="s">
        <v>494</v>
      </c>
      <c r="C1146" s="2" t="s">
        <v>539</v>
      </c>
      <c r="D1146" s="2" t="s">
        <v>4</v>
      </c>
      <c r="E1146" s="2" t="s">
        <v>6</v>
      </c>
      <c r="F1146" s="1">
        <v>6.096043791988056</v>
      </c>
    </row>
    <row r="1147">
      <c r="A1147" s="2" t="s">
        <v>26</v>
      </c>
      <c r="B1147" s="1" t="s">
        <v>495</v>
      </c>
      <c r="C1147" s="2" t="s">
        <v>539</v>
      </c>
      <c r="D1147" s="2" t="s">
        <v>4</v>
      </c>
      <c r="E1147" s="2" t="s">
        <v>6</v>
      </c>
      <c r="F1147" s="1">
        <v>8.747866374055109</v>
      </c>
    </row>
    <row r="1148">
      <c r="A1148" s="2" t="s">
        <v>27</v>
      </c>
      <c r="B1148" s="1" t="s">
        <v>497</v>
      </c>
      <c r="C1148" s="2" t="s">
        <v>539</v>
      </c>
      <c r="D1148" s="2" t="s">
        <v>4</v>
      </c>
      <c r="E1148" s="2" t="s">
        <v>6</v>
      </c>
      <c r="F1148" s="1">
        <v>7.738217740275777</v>
      </c>
    </row>
    <row r="1149">
      <c r="A1149" s="2" t="s">
        <v>28</v>
      </c>
      <c r="B1149" s="1" t="s">
        <v>496</v>
      </c>
      <c r="C1149" s="2" t="s">
        <v>539</v>
      </c>
      <c r="D1149" s="2" t="s">
        <v>4</v>
      </c>
      <c r="E1149" s="2" t="s">
        <v>6</v>
      </c>
      <c r="F1149" s="1">
        <v>7.746737930885248</v>
      </c>
    </row>
    <row r="1150">
      <c r="A1150" s="2" t="s">
        <v>29</v>
      </c>
      <c r="B1150" s="1" t="s">
        <v>498</v>
      </c>
      <c r="C1150" s="2" t="s">
        <v>539</v>
      </c>
      <c r="D1150" s="2" t="s">
        <v>4</v>
      </c>
      <c r="E1150" s="2" t="s">
        <v>6</v>
      </c>
      <c r="F1150" s="1">
        <v>7.995967649552088</v>
      </c>
    </row>
    <row r="1151">
      <c r="A1151" s="2" t="s">
        <v>30</v>
      </c>
      <c r="B1151" s="1" t="s">
        <v>499</v>
      </c>
      <c r="C1151" s="2" t="s">
        <v>539</v>
      </c>
      <c r="D1151" s="2" t="s">
        <v>4</v>
      </c>
      <c r="E1151" s="2" t="s">
        <v>6</v>
      </c>
      <c r="F1151" s="1">
        <v>9.110130778668198</v>
      </c>
    </row>
    <row r="1152">
      <c r="A1152" s="2" t="s">
        <v>31</v>
      </c>
      <c r="B1152" s="1" t="s">
        <v>500</v>
      </c>
      <c r="C1152" s="2" t="s">
        <v>539</v>
      </c>
      <c r="D1152" s="2" t="s">
        <v>4</v>
      </c>
      <c r="E1152" s="2" t="s">
        <v>6</v>
      </c>
      <c r="F1152" s="1">
        <v>9.948580371115582</v>
      </c>
    </row>
    <row r="1153">
      <c r="A1153" s="2" t="s">
        <v>32</v>
      </c>
      <c r="B1153" s="1" t="s">
        <v>501</v>
      </c>
      <c r="C1153" s="2" t="s">
        <v>539</v>
      </c>
      <c r="D1153" s="2" t="s">
        <v>4</v>
      </c>
      <c r="E1153" s="2" t="s">
        <v>6</v>
      </c>
      <c r="F1153" s="1">
        <v>8.232622272690405</v>
      </c>
    </row>
    <row r="1154">
      <c r="A1154" s="2" t="s">
        <v>33</v>
      </c>
      <c r="B1154" s="1" t="s">
        <v>502</v>
      </c>
      <c r="C1154" s="2" t="s">
        <v>539</v>
      </c>
      <c r="D1154" s="2" t="s">
        <v>4</v>
      </c>
      <c r="E1154" s="2" t="s">
        <v>6</v>
      </c>
      <c r="F1154" s="1">
        <v>9.425704624399952</v>
      </c>
    </row>
    <row r="1155">
      <c r="A1155" s="2" t="s">
        <v>34</v>
      </c>
      <c r="B1155" s="1" t="s">
        <v>503</v>
      </c>
      <c r="C1155" s="2" t="s">
        <v>539</v>
      </c>
      <c r="D1155" s="2" t="s">
        <v>4</v>
      </c>
      <c r="E1155" s="2" t="s">
        <v>6</v>
      </c>
      <c r="F1155" s="1">
        <v>7.944804515994146</v>
      </c>
    </row>
    <row r="1156">
      <c r="A1156" s="2" t="s">
        <v>35</v>
      </c>
      <c r="B1156" s="1" t="s">
        <v>504</v>
      </c>
      <c r="C1156" s="2" t="s">
        <v>539</v>
      </c>
      <c r="D1156" s="2" t="s">
        <v>4</v>
      </c>
      <c r="E1156" s="2" t="s">
        <v>6</v>
      </c>
      <c r="F1156" s="1">
        <v>5.6589820263014055</v>
      </c>
    </row>
  </sheetData>
  <autoFilter ref="$A$1:$F$1090"/>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t="s">
        <v>1</v>
      </c>
      <c r="B1" s="37" t="s">
        <v>470</v>
      </c>
      <c r="C1" s="37" t="s">
        <v>0</v>
      </c>
      <c r="D1" s="37" t="s">
        <v>36</v>
      </c>
      <c r="E1" s="37" t="s">
        <v>38</v>
      </c>
      <c r="F1" s="37" t="s">
        <v>471</v>
      </c>
      <c r="G1" s="36"/>
      <c r="H1" s="36"/>
    </row>
    <row r="2">
      <c r="A2" s="37" t="s">
        <v>3</v>
      </c>
      <c r="B2" s="10" t="s">
        <v>489</v>
      </c>
      <c r="C2" s="38">
        <v>2010.0</v>
      </c>
      <c r="D2" s="10">
        <v>1.0</v>
      </c>
      <c r="E2" s="10">
        <v>4.0</v>
      </c>
      <c r="F2" s="38">
        <v>32.9881927</v>
      </c>
      <c r="G2" s="36"/>
    </row>
    <row r="3">
      <c r="A3" s="37" t="s">
        <v>4</v>
      </c>
      <c r="B3" s="10" t="s">
        <v>472</v>
      </c>
      <c r="C3" s="38">
        <v>2010.0</v>
      </c>
      <c r="D3" s="10">
        <v>1.0</v>
      </c>
      <c r="E3" s="10">
        <v>4.0</v>
      </c>
      <c r="F3" s="38">
        <v>26.0624413</v>
      </c>
      <c r="G3" s="36"/>
    </row>
    <row r="4">
      <c r="A4" s="37" t="s">
        <v>5</v>
      </c>
      <c r="B4" s="10" t="s">
        <v>473</v>
      </c>
      <c r="C4" s="38">
        <v>2010.0</v>
      </c>
      <c r="D4" s="10">
        <v>1.0</v>
      </c>
      <c r="E4" s="10">
        <v>4.0</v>
      </c>
      <c r="F4" s="38">
        <v>41.3205009</v>
      </c>
      <c r="G4" s="36"/>
    </row>
    <row r="5">
      <c r="A5" s="37" t="s">
        <v>6</v>
      </c>
      <c r="B5" s="10" t="s">
        <v>474</v>
      </c>
      <c r="C5" s="38">
        <v>2010.0</v>
      </c>
      <c r="D5" s="10">
        <v>1.0</v>
      </c>
      <c r="E5" s="10">
        <v>4.0</v>
      </c>
      <c r="F5" s="38">
        <v>27.0704998</v>
      </c>
      <c r="G5" s="36"/>
    </row>
    <row r="6">
      <c r="A6" s="37" t="s">
        <v>7</v>
      </c>
      <c r="B6" s="10" t="s">
        <v>475</v>
      </c>
      <c r="C6" s="38">
        <v>2010.0</v>
      </c>
      <c r="D6" s="10">
        <v>1.0</v>
      </c>
      <c r="E6" s="10">
        <v>4.0</v>
      </c>
      <c r="F6" s="38">
        <v>27.6310462</v>
      </c>
      <c r="G6" s="36"/>
    </row>
    <row r="7">
      <c r="A7" s="37" t="s">
        <v>8</v>
      </c>
      <c r="B7" s="10" t="s">
        <v>479</v>
      </c>
      <c r="C7" s="38">
        <v>2010.0</v>
      </c>
      <c r="D7" s="10">
        <v>1.0</v>
      </c>
      <c r="E7" s="10">
        <v>4.0</v>
      </c>
      <c r="F7" s="38">
        <v>27.6331555</v>
      </c>
      <c r="G7" s="36"/>
    </row>
    <row r="8">
      <c r="A8" s="37" t="s">
        <v>9</v>
      </c>
      <c r="B8" s="10" t="s">
        <v>480</v>
      </c>
      <c r="C8" s="38">
        <v>2010.0</v>
      </c>
      <c r="D8" s="10">
        <v>1.0</v>
      </c>
      <c r="E8" s="10">
        <v>4.0</v>
      </c>
      <c r="F8" s="38">
        <v>30.568887</v>
      </c>
      <c r="G8" s="36"/>
    </row>
    <row r="9">
      <c r="A9" s="37" t="s">
        <v>10</v>
      </c>
      <c r="B9" s="10" t="s">
        <v>478</v>
      </c>
      <c r="C9" s="38">
        <v>2010.0</v>
      </c>
      <c r="D9" s="10">
        <v>1.0</v>
      </c>
      <c r="E9" s="10">
        <v>4.0</v>
      </c>
      <c r="F9" s="38">
        <v>41.3577026</v>
      </c>
      <c r="G9" s="36"/>
    </row>
    <row r="10">
      <c r="A10" s="37" t="s">
        <v>11</v>
      </c>
      <c r="B10" s="10" t="s">
        <v>477</v>
      </c>
      <c r="C10" s="38">
        <v>2010.0</v>
      </c>
      <c r="D10" s="10">
        <v>1.0</v>
      </c>
      <c r="E10" s="10">
        <v>4.0</v>
      </c>
      <c r="F10" s="38">
        <v>34.5641779</v>
      </c>
      <c r="G10" s="36"/>
    </row>
    <row r="11">
      <c r="A11" s="37" t="s">
        <v>12</v>
      </c>
      <c r="B11" s="10" t="s">
        <v>476</v>
      </c>
      <c r="C11" s="38">
        <v>2010.0</v>
      </c>
      <c r="D11" s="10">
        <v>1.0</v>
      </c>
      <c r="E11" s="10">
        <v>4.0</v>
      </c>
      <c r="F11" s="38">
        <v>43.3284967</v>
      </c>
      <c r="G11" s="36"/>
    </row>
    <row r="12">
      <c r="A12" s="37" t="s">
        <v>13</v>
      </c>
      <c r="B12" s="10" t="s">
        <v>481</v>
      </c>
      <c r="C12" s="38">
        <v>2010.0</v>
      </c>
      <c r="D12" s="10">
        <v>1.0</v>
      </c>
      <c r="E12" s="10">
        <v>4.0</v>
      </c>
      <c r="F12" s="38">
        <v>27.1390343</v>
      </c>
      <c r="G12" s="36"/>
    </row>
    <row r="13">
      <c r="A13" s="37" t="s">
        <v>14</v>
      </c>
      <c r="B13" s="10" t="s">
        <v>483</v>
      </c>
      <c r="C13" s="38">
        <v>2010.0</v>
      </c>
      <c r="D13" s="10">
        <v>1.0</v>
      </c>
      <c r="E13" s="10">
        <v>4.0</v>
      </c>
      <c r="F13" s="38">
        <v>25.1655696</v>
      </c>
      <c r="G13" s="36"/>
    </row>
    <row r="14">
      <c r="A14" s="37" t="s">
        <v>15</v>
      </c>
      <c r="B14" s="10" t="s">
        <v>482</v>
      </c>
      <c r="C14" s="38">
        <v>2010.0</v>
      </c>
      <c r="D14" s="10">
        <v>1.0</v>
      </c>
      <c r="E14" s="10">
        <v>4.0</v>
      </c>
      <c r="F14" s="38">
        <v>27.7356816</v>
      </c>
      <c r="G14" s="36"/>
    </row>
    <row r="15">
      <c r="A15" s="37" t="s">
        <v>16</v>
      </c>
      <c r="B15" s="10" t="s">
        <v>484</v>
      </c>
      <c r="C15" s="38">
        <v>2010.0</v>
      </c>
      <c r="D15" s="10">
        <v>1.0</v>
      </c>
      <c r="E15" s="10">
        <v>4.0</v>
      </c>
      <c r="F15" s="38">
        <v>25.3240625</v>
      </c>
      <c r="G15" s="36"/>
    </row>
    <row r="16">
      <c r="A16" s="37" t="s">
        <v>17</v>
      </c>
      <c r="B16" s="10" t="s">
        <v>485</v>
      </c>
      <c r="C16" s="38">
        <v>2010.0</v>
      </c>
      <c r="D16" s="10">
        <v>1.0</v>
      </c>
      <c r="E16" s="10">
        <v>4.0</v>
      </c>
      <c r="F16" s="38">
        <v>36.7516921</v>
      </c>
      <c r="G16" s="36"/>
    </row>
    <row r="17">
      <c r="A17" s="37" t="s">
        <v>18</v>
      </c>
      <c r="B17" s="10" t="s">
        <v>486</v>
      </c>
      <c r="C17" s="38">
        <v>2010.0</v>
      </c>
      <c r="D17" s="10">
        <v>1.0</v>
      </c>
      <c r="E17" s="10">
        <v>4.0</v>
      </c>
      <c r="F17" s="38">
        <v>30.2284149</v>
      </c>
      <c r="G17" s="36"/>
    </row>
    <row r="18">
      <c r="A18" s="37" t="s">
        <v>19</v>
      </c>
      <c r="B18" s="10" t="s">
        <v>487</v>
      </c>
      <c r="C18" s="38">
        <v>2010.0</v>
      </c>
      <c r="D18" s="10">
        <v>1.0</v>
      </c>
      <c r="E18" s="10">
        <v>4.0</v>
      </c>
      <c r="F18" s="38">
        <v>27.327149</v>
      </c>
      <c r="G18" s="36"/>
    </row>
    <row r="19">
      <c r="A19" s="37" t="s">
        <v>20</v>
      </c>
      <c r="B19" s="10" t="s">
        <v>488</v>
      </c>
      <c r="C19" s="38">
        <v>2010.0</v>
      </c>
      <c r="D19" s="10">
        <v>1.0</v>
      </c>
      <c r="E19" s="10">
        <v>4.0</v>
      </c>
      <c r="F19" s="38">
        <v>27.6244171</v>
      </c>
      <c r="G19" s="36"/>
    </row>
    <row r="20">
      <c r="A20" s="37" t="s">
        <v>21</v>
      </c>
      <c r="B20" s="10" t="s">
        <v>490</v>
      </c>
      <c r="C20" s="38">
        <v>2010.0</v>
      </c>
      <c r="D20" s="10">
        <v>1.0</v>
      </c>
      <c r="E20" s="10">
        <v>4.0</v>
      </c>
      <c r="F20" s="38">
        <v>32.3839233</v>
      </c>
      <c r="G20" s="36"/>
    </row>
    <row r="21">
      <c r="A21" s="37" t="s">
        <v>22</v>
      </c>
      <c r="B21" s="10" t="s">
        <v>491</v>
      </c>
      <c r="C21" s="38">
        <v>2010.0</v>
      </c>
      <c r="D21" s="10">
        <v>1.0</v>
      </c>
      <c r="E21" s="10">
        <v>4.0</v>
      </c>
      <c r="F21" s="38">
        <v>36.1330956</v>
      </c>
      <c r="G21" s="36"/>
    </row>
    <row r="22">
      <c r="A22" s="37" t="s">
        <v>23</v>
      </c>
      <c r="B22" s="10" t="s">
        <v>492</v>
      </c>
      <c r="C22" s="38">
        <v>2010.0</v>
      </c>
      <c r="D22" s="10">
        <v>1.0</v>
      </c>
      <c r="E22" s="10">
        <v>4.0</v>
      </c>
      <c r="F22" s="38">
        <v>33.2051468</v>
      </c>
      <c r="G22" s="36"/>
    </row>
    <row r="23">
      <c r="A23" s="37" t="s">
        <v>24</v>
      </c>
      <c r="B23" s="10" t="s">
        <v>493</v>
      </c>
      <c r="C23" s="38">
        <v>2010.0</v>
      </c>
      <c r="D23" s="10">
        <v>1.0</v>
      </c>
      <c r="E23" s="10">
        <v>4.0</v>
      </c>
      <c r="F23" s="38">
        <v>32.2609316</v>
      </c>
      <c r="G23" s="36"/>
    </row>
    <row r="24">
      <c r="A24" s="37" t="s">
        <v>25</v>
      </c>
      <c r="B24" s="10" t="s">
        <v>494</v>
      </c>
      <c r="C24" s="38">
        <v>2010.0</v>
      </c>
      <c r="D24" s="10">
        <v>1.0</v>
      </c>
      <c r="E24" s="10">
        <v>4.0</v>
      </c>
      <c r="F24" s="38">
        <v>23.6033594</v>
      </c>
      <c r="G24" s="36"/>
    </row>
    <row r="25">
      <c r="A25" s="37" t="s">
        <v>26</v>
      </c>
      <c r="B25" s="10" t="s">
        <v>495</v>
      </c>
      <c r="C25" s="38">
        <v>2010.0</v>
      </c>
      <c r="D25" s="10">
        <v>1.0</v>
      </c>
      <c r="E25" s="10">
        <v>4.0</v>
      </c>
      <c r="F25" s="38">
        <v>31.3118058</v>
      </c>
      <c r="G25" s="36"/>
    </row>
    <row r="26">
      <c r="A26" s="37" t="s">
        <v>27</v>
      </c>
      <c r="B26" s="10" t="s">
        <v>497</v>
      </c>
      <c r="C26" s="38">
        <v>2010.0</v>
      </c>
      <c r="D26" s="10">
        <v>1.0</v>
      </c>
      <c r="E26" s="10">
        <v>4.0</v>
      </c>
      <c r="F26" s="38">
        <v>28.8643369</v>
      </c>
      <c r="G26" s="36"/>
    </row>
    <row r="27">
      <c r="A27" s="37" t="s">
        <v>28</v>
      </c>
      <c r="B27" s="10" t="s">
        <v>496</v>
      </c>
      <c r="C27" s="38">
        <v>2010.0</v>
      </c>
      <c r="D27" s="10">
        <v>1.0</v>
      </c>
      <c r="E27" s="10">
        <v>4.0</v>
      </c>
      <c r="F27" s="38">
        <v>26.4780273</v>
      </c>
      <c r="G27" s="36"/>
    </row>
    <row r="28">
      <c r="A28" s="37" t="s">
        <v>29</v>
      </c>
      <c r="B28" s="10" t="s">
        <v>498</v>
      </c>
      <c r="C28" s="38">
        <v>2010.0</v>
      </c>
      <c r="D28" s="10">
        <v>1.0</v>
      </c>
      <c r="E28" s="10">
        <v>4.0</v>
      </c>
      <c r="F28" s="38">
        <v>38.0099923</v>
      </c>
      <c r="G28" s="36"/>
    </row>
    <row r="29">
      <c r="A29" s="37" t="s">
        <v>30</v>
      </c>
      <c r="B29" s="10" t="s">
        <v>499</v>
      </c>
      <c r="C29" s="38">
        <v>2010.0</v>
      </c>
      <c r="D29" s="10">
        <v>1.0</v>
      </c>
      <c r="E29" s="10">
        <v>4.0</v>
      </c>
      <c r="F29" s="38">
        <v>31.545322</v>
      </c>
      <c r="G29" s="36"/>
    </row>
    <row r="30">
      <c r="A30" s="37" t="s">
        <v>31</v>
      </c>
      <c r="B30" s="10" t="s">
        <v>500</v>
      </c>
      <c r="C30" s="38">
        <v>2010.0</v>
      </c>
      <c r="D30" s="10">
        <v>1.0</v>
      </c>
      <c r="E30" s="10">
        <v>4.0</v>
      </c>
      <c r="F30" s="38">
        <v>28.5734977</v>
      </c>
      <c r="G30" s="36"/>
    </row>
    <row r="31">
      <c r="A31" s="37" t="s">
        <v>32</v>
      </c>
      <c r="B31" s="10" t="s">
        <v>501</v>
      </c>
      <c r="C31" s="38">
        <v>2010.0</v>
      </c>
      <c r="D31" s="10">
        <v>1.0</v>
      </c>
      <c r="E31" s="10">
        <v>4.0</v>
      </c>
      <c r="F31" s="38">
        <v>27.2657502</v>
      </c>
      <c r="G31" s="36"/>
    </row>
    <row r="32">
      <c r="A32" s="37" t="s">
        <v>33</v>
      </c>
      <c r="B32" s="10" t="s">
        <v>502</v>
      </c>
      <c r="C32" s="38">
        <v>2010.0</v>
      </c>
      <c r="D32" s="10">
        <v>1.0</v>
      </c>
      <c r="E32" s="10">
        <v>4.0</v>
      </c>
      <c r="F32" s="38">
        <v>36.4997853</v>
      </c>
      <c r="G32" s="36"/>
    </row>
    <row r="33">
      <c r="A33" s="37" t="s">
        <v>34</v>
      </c>
      <c r="B33" s="10" t="s">
        <v>503</v>
      </c>
      <c r="C33" s="38">
        <v>2010.0</v>
      </c>
      <c r="D33" s="10">
        <v>1.0</v>
      </c>
      <c r="E33" s="10">
        <v>4.0</v>
      </c>
      <c r="F33" s="38">
        <v>44.0892585</v>
      </c>
      <c r="G33" s="36"/>
    </row>
    <row r="34">
      <c r="A34" s="37" t="s">
        <v>35</v>
      </c>
      <c r="B34" s="10" t="s">
        <v>504</v>
      </c>
      <c r="C34" s="38">
        <v>2010.0</v>
      </c>
      <c r="D34" s="10">
        <v>1.0</v>
      </c>
      <c r="E34" s="10">
        <v>4.0</v>
      </c>
      <c r="F34" s="38">
        <v>36.0965961</v>
      </c>
      <c r="G34" s="36"/>
    </row>
    <row r="35">
      <c r="A35" s="37" t="s">
        <v>3</v>
      </c>
      <c r="B35" s="10" t="s">
        <v>489</v>
      </c>
      <c r="C35" s="38">
        <v>2011.0</v>
      </c>
      <c r="D35" s="10">
        <v>1.0</v>
      </c>
      <c r="E35" s="10">
        <v>4.0</v>
      </c>
      <c r="F35" s="38">
        <v>32.5775133</v>
      </c>
      <c r="G35" s="36"/>
    </row>
    <row r="36">
      <c r="A36" s="37" t="s">
        <v>4</v>
      </c>
      <c r="B36" s="10" t="s">
        <v>472</v>
      </c>
      <c r="C36" s="38">
        <v>2011.0</v>
      </c>
      <c r="D36" s="10">
        <v>1.0</v>
      </c>
      <c r="E36" s="10">
        <v>4.0</v>
      </c>
      <c r="F36" s="38">
        <v>20.2633086</v>
      </c>
      <c r="G36" s="36"/>
    </row>
    <row r="37">
      <c r="A37" s="37" t="s">
        <v>5</v>
      </c>
      <c r="B37" s="10" t="s">
        <v>473</v>
      </c>
      <c r="C37" s="38">
        <v>2011.0</v>
      </c>
      <c r="D37" s="10">
        <v>1.0</v>
      </c>
      <c r="E37" s="10">
        <v>4.0</v>
      </c>
      <c r="F37" s="38">
        <v>45.2104132</v>
      </c>
      <c r="G37" s="36"/>
    </row>
    <row r="38">
      <c r="A38" s="37" t="s">
        <v>6</v>
      </c>
      <c r="B38" s="10" t="s">
        <v>474</v>
      </c>
      <c r="C38" s="38">
        <v>2011.0</v>
      </c>
      <c r="D38" s="10">
        <v>1.0</v>
      </c>
      <c r="E38" s="10">
        <v>4.0</v>
      </c>
      <c r="F38" s="38">
        <v>28.6343545</v>
      </c>
      <c r="G38" s="36"/>
    </row>
    <row r="39">
      <c r="A39" s="37" t="s">
        <v>7</v>
      </c>
      <c r="B39" s="10" t="s">
        <v>475</v>
      </c>
      <c r="C39" s="38">
        <v>2011.0</v>
      </c>
      <c r="D39" s="10">
        <v>1.0</v>
      </c>
      <c r="E39" s="10">
        <v>4.0</v>
      </c>
      <c r="F39" s="38">
        <v>27.9801848</v>
      </c>
      <c r="G39" s="36"/>
    </row>
    <row r="40">
      <c r="A40" s="37" t="s">
        <v>8</v>
      </c>
      <c r="B40" s="10" t="s">
        <v>479</v>
      </c>
      <c r="C40" s="38">
        <v>2011.0</v>
      </c>
      <c r="D40" s="10">
        <v>1.0</v>
      </c>
      <c r="E40" s="10">
        <v>4.0</v>
      </c>
      <c r="F40" s="38">
        <v>25.0077729</v>
      </c>
      <c r="G40" s="36"/>
    </row>
    <row r="41">
      <c r="A41" s="37" t="s">
        <v>9</v>
      </c>
      <c r="B41" s="10" t="s">
        <v>480</v>
      </c>
      <c r="C41" s="38">
        <v>2011.0</v>
      </c>
      <c r="D41" s="10">
        <v>1.0</v>
      </c>
      <c r="E41" s="10">
        <v>4.0</v>
      </c>
      <c r="F41" s="38">
        <v>32.3956026</v>
      </c>
      <c r="G41" s="36"/>
    </row>
    <row r="42">
      <c r="A42" s="37" t="s">
        <v>10</v>
      </c>
      <c r="B42" s="10" t="s">
        <v>478</v>
      </c>
      <c r="C42" s="38">
        <v>2011.0</v>
      </c>
      <c r="D42" s="10">
        <v>1.0</v>
      </c>
      <c r="E42" s="10">
        <v>4.0</v>
      </c>
      <c r="F42" s="38">
        <v>37.8232414</v>
      </c>
      <c r="G42" s="36"/>
    </row>
    <row r="43">
      <c r="A43" s="37" t="s">
        <v>11</v>
      </c>
      <c r="B43" s="10" t="s">
        <v>477</v>
      </c>
      <c r="C43" s="38">
        <v>2011.0</v>
      </c>
      <c r="D43" s="10">
        <v>1.0</v>
      </c>
      <c r="E43" s="10">
        <v>4.0</v>
      </c>
      <c r="F43" s="38">
        <v>39.7060316</v>
      </c>
      <c r="G43" s="36"/>
    </row>
    <row r="44">
      <c r="A44" s="37" t="s">
        <v>12</v>
      </c>
      <c r="B44" s="10" t="s">
        <v>476</v>
      </c>
      <c r="C44" s="38">
        <v>2011.0</v>
      </c>
      <c r="D44" s="10">
        <v>1.0</v>
      </c>
      <c r="E44" s="10">
        <v>4.0</v>
      </c>
      <c r="F44" s="38">
        <v>40.8294675</v>
      </c>
      <c r="G44" s="36"/>
    </row>
    <row r="45">
      <c r="A45" s="37" t="s">
        <v>13</v>
      </c>
      <c r="B45" s="10" t="s">
        <v>481</v>
      </c>
      <c r="C45" s="38">
        <v>2011.0</v>
      </c>
      <c r="D45" s="10">
        <v>1.0</v>
      </c>
      <c r="E45" s="10">
        <v>4.0</v>
      </c>
      <c r="F45" s="38">
        <v>25.264836</v>
      </c>
      <c r="G45" s="36"/>
    </row>
    <row r="46">
      <c r="A46" s="37" t="s">
        <v>14</v>
      </c>
      <c r="B46" s="10" t="s">
        <v>483</v>
      </c>
      <c r="C46" s="38">
        <v>2011.0</v>
      </c>
      <c r="D46" s="10">
        <v>1.0</v>
      </c>
      <c r="E46" s="10">
        <v>4.0</v>
      </c>
      <c r="F46" s="38">
        <v>25.7412798</v>
      </c>
      <c r="G46" s="36"/>
    </row>
    <row r="47">
      <c r="A47" s="37" t="s">
        <v>15</v>
      </c>
      <c r="B47" s="10" t="s">
        <v>482</v>
      </c>
      <c r="C47" s="38">
        <v>2011.0</v>
      </c>
      <c r="D47" s="10">
        <v>1.0</v>
      </c>
      <c r="E47" s="10">
        <v>4.0</v>
      </c>
      <c r="F47" s="38">
        <v>27.4266894</v>
      </c>
      <c r="G47" s="36"/>
    </row>
    <row r="48">
      <c r="A48" s="37" t="s">
        <v>16</v>
      </c>
      <c r="B48" s="10" t="s">
        <v>484</v>
      </c>
      <c r="C48" s="38">
        <v>2011.0</v>
      </c>
      <c r="D48" s="10">
        <v>1.0</v>
      </c>
      <c r="E48" s="10">
        <v>4.0</v>
      </c>
      <c r="F48" s="38">
        <v>21.1811344</v>
      </c>
      <c r="G48" s="36"/>
    </row>
    <row r="49">
      <c r="A49" s="37" t="s">
        <v>17</v>
      </c>
      <c r="B49" s="10" t="s">
        <v>485</v>
      </c>
      <c r="C49" s="38">
        <v>2011.0</v>
      </c>
      <c r="D49" s="10">
        <v>1.0</v>
      </c>
      <c r="E49" s="10">
        <v>4.0</v>
      </c>
      <c r="F49" s="38">
        <v>38.3181816</v>
      </c>
      <c r="G49" s="36"/>
    </row>
    <row r="50">
      <c r="A50" s="37" t="s">
        <v>18</v>
      </c>
      <c r="B50" s="10" t="s">
        <v>486</v>
      </c>
      <c r="C50" s="38">
        <v>2011.0</v>
      </c>
      <c r="D50" s="10">
        <v>1.0</v>
      </c>
      <c r="E50" s="10">
        <v>4.0</v>
      </c>
      <c r="F50" s="38">
        <v>30.549583</v>
      </c>
      <c r="G50" s="36"/>
    </row>
    <row r="51">
      <c r="A51" s="37" t="s">
        <v>19</v>
      </c>
      <c r="B51" s="10" t="s">
        <v>487</v>
      </c>
      <c r="C51" s="38">
        <v>2011.0</v>
      </c>
      <c r="D51" s="10">
        <v>1.0</v>
      </c>
      <c r="E51" s="10">
        <v>4.0</v>
      </c>
      <c r="F51" s="38">
        <v>27.0500453</v>
      </c>
      <c r="G51" s="36"/>
    </row>
    <row r="52">
      <c r="A52" s="37" t="s">
        <v>20</v>
      </c>
      <c r="B52" s="10" t="s">
        <v>488</v>
      </c>
      <c r="C52" s="38">
        <v>2011.0</v>
      </c>
      <c r="D52" s="10">
        <v>1.0</v>
      </c>
      <c r="E52" s="10">
        <v>4.0</v>
      </c>
      <c r="F52" s="38">
        <v>28.7464416</v>
      </c>
      <c r="G52" s="36"/>
    </row>
    <row r="53">
      <c r="A53" s="37" t="s">
        <v>21</v>
      </c>
      <c r="B53" s="10" t="s">
        <v>490</v>
      </c>
      <c r="C53" s="38">
        <v>2011.0</v>
      </c>
      <c r="D53" s="10">
        <v>1.0</v>
      </c>
      <c r="E53" s="10">
        <v>4.0</v>
      </c>
      <c r="F53" s="38">
        <v>35.6665021</v>
      </c>
      <c r="G53" s="36"/>
    </row>
    <row r="54">
      <c r="A54" s="37" t="s">
        <v>22</v>
      </c>
      <c r="B54" s="10" t="s">
        <v>491</v>
      </c>
      <c r="C54" s="38">
        <v>2011.0</v>
      </c>
      <c r="D54" s="10">
        <v>1.0</v>
      </c>
      <c r="E54" s="10">
        <v>4.0</v>
      </c>
      <c r="F54" s="38">
        <v>31.4225808</v>
      </c>
      <c r="G54" s="36"/>
    </row>
    <row r="55">
      <c r="A55" s="37" t="s">
        <v>23</v>
      </c>
      <c r="B55" s="10" t="s">
        <v>492</v>
      </c>
      <c r="C55" s="38">
        <v>2011.0</v>
      </c>
      <c r="D55" s="10">
        <v>1.0</v>
      </c>
      <c r="E55" s="10">
        <v>4.0</v>
      </c>
      <c r="F55" s="38">
        <v>31.4510803</v>
      </c>
      <c r="G55" s="36"/>
    </row>
    <row r="56">
      <c r="A56" s="37" t="s">
        <v>24</v>
      </c>
      <c r="B56" s="10" t="s">
        <v>493</v>
      </c>
      <c r="C56" s="38">
        <v>2011.0</v>
      </c>
      <c r="D56" s="10">
        <v>1.0</v>
      </c>
      <c r="E56" s="10">
        <v>4.0</v>
      </c>
      <c r="F56" s="38">
        <v>34.2041388</v>
      </c>
      <c r="G56" s="36"/>
    </row>
    <row r="57">
      <c r="A57" s="37" t="s">
        <v>25</v>
      </c>
      <c r="B57" s="10" t="s">
        <v>494</v>
      </c>
      <c r="C57" s="38">
        <v>2011.0</v>
      </c>
      <c r="D57" s="10">
        <v>1.0</v>
      </c>
      <c r="E57" s="10">
        <v>4.0</v>
      </c>
      <c r="F57" s="38">
        <v>23.8515051</v>
      </c>
      <c r="G57" s="36"/>
    </row>
    <row r="58">
      <c r="A58" s="37" t="s">
        <v>26</v>
      </c>
      <c r="B58" s="10" t="s">
        <v>495</v>
      </c>
      <c r="C58" s="38">
        <v>2011.0</v>
      </c>
      <c r="D58" s="10">
        <v>1.0</v>
      </c>
      <c r="E58" s="10">
        <v>4.0</v>
      </c>
      <c r="F58" s="38">
        <v>32.6769372</v>
      </c>
      <c r="G58" s="36"/>
    </row>
    <row r="59">
      <c r="A59" s="37" t="s">
        <v>27</v>
      </c>
      <c r="B59" s="10" t="s">
        <v>497</v>
      </c>
      <c r="C59" s="38">
        <v>2011.0</v>
      </c>
      <c r="D59" s="10">
        <v>1.0</v>
      </c>
      <c r="E59" s="10">
        <v>4.0</v>
      </c>
      <c r="F59" s="38">
        <v>28.791578</v>
      </c>
      <c r="G59" s="36"/>
    </row>
    <row r="60">
      <c r="A60" s="37" t="s">
        <v>28</v>
      </c>
      <c r="B60" s="10" t="s">
        <v>496</v>
      </c>
      <c r="C60" s="38">
        <v>2011.0</v>
      </c>
      <c r="D60" s="10">
        <v>1.0</v>
      </c>
      <c r="E60" s="10">
        <v>4.0</v>
      </c>
      <c r="F60" s="38">
        <v>28.9424113</v>
      </c>
      <c r="G60" s="36"/>
    </row>
    <row r="61">
      <c r="A61" s="37" t="s">
        <v>29</v>
      </c>
      <c r="B61" s="10" t="s">
        <v>498</v>
      </c>
      <c r="C61" s="38">
        <v>2011.0</v>
      </c>
      <c r="D61" s="10">
        <v>1.0</v>
      </c>
      <c r="E61" s="10">
        <v>4.0</v>
      </c>
      <c r="F61" s="38">
        <v>41.1014605</v>
      </c>
      <c r="G61" s="36"/>
    </row>
    <row r="62">
      <c r="A62" s="37" t="s">
        <v>30</v>
      </c>
      <c r="B62" s="10" t="s">
        <v>499</v>
      </c>
      <c r="C62" s="38">
        <v>2011.0</v>
      </c>
      <c r="D62" s="10">
        <v>1.0</v>
      </c>
      <c r="E62" s="10">
        <v>4.0</v>
      </c>
      <c r="F62" s="38">
        <v>33.2925554</v>
      </c>
      <c r="G62" s="36"/>
    </row>
    <row r="63">
      <c r="A63" s="37" t="s">
        <v>31</v>
      </c>
      <c r="B63" s="10" t="s">
        <v>500</v>
      </c>
      <c r="C63" s="38">
        <v>2011.0</v>
      </c>
      <c r="D63" s="10">
        <v>1.0</v>
      </c>
      <c r="E63" s="10">
        <v>4.0</v>
      </c>
      <c r="F63" s="38">
        <v>27.518825</v>
      </c>
      <c r="G63" s="36"/>
    </row>
    <row r="64">
      <c r="A64" s="37" t="s">
        <v>32</v>
      </c>
      <c r="B64" s="10" t="s">
        <v>501</v>
      </c>
      <c r="C64" s="38">
        <v>2011.0</v>
      </c>
      <c r="D64" s="10">
        <v>1.0</v>
      </c>
      <c r="E64" s="10">
        <v>4.0</v>
      </c>
      <c r="F64" s="38">
        <v>21.8310098</v>
      </c>
      <c r="G64" s="36"/>
    </row>
    <row r="65">
      <c r="A65" s="37" t="s">
        <v>33</v>
      </c>
      <c r="B65" s="10" t="s">
        <v>502</v>
      </c>
      <c r="C65" s="38">
        <v>2011.0</v>
      </c>
      <c r="D65" s="10">
        <v>1.0</v>
      </c>
      <c r="E65" s="10">
        <v>4.0</v>
      </c>
      <c r="F65" s="38">
        <v>34.718687</v>
      </c>
      <c r="G65" s="36"/>
    </row>
    <row r="66">
      <c r="A66" s="37" t="s">
        <v>34</v>
      </c>
      <c r="B66" s="10" t="s">
        <v>503</v>
      </c>
      <c r="C66" s="38">
        <v>2011.0</v>
      </c>
      <c r="D66" s="10">
        <v>1.0</v>
      </c>
      <c r="E66" s="10">
        <v>4.0</v>
      </c>
      <c r="F66" s="38">
        <v>42.2246411</v>
      </c>
      <c r="G66" s="36"/>
    </row>
    <row r="67">
      <c r="A67" s="37" t="s">
        <v>35</v>
      </c>
      <c r="B67" s="10" t="s">
        <v>504</v>
      </c>
      <c r="C67" s="38">
        <v>2011.0</v>
      </c>
      <c r="D67" s="10">
        <v>1.0</v>
      </c>
      <c r="E67" s="10">
        <v>4.0</v>
      </c>
      <c r="F67" s="38">
        <v>29.3998966</v>
      </c>
      <c r="G67" s="36"/>
    </row>
    <row r="68">
      <c r="A68" s="37" t="s">
        <v>3</v>
      </c>
      <c r="B68" s="10" t="s">
        <v>489</v>
      </c>
      <c r="C68" s="38">
        <v>2012.0</v>
      </c>
      <c r="D68" s="10">
        <v>1.0</v>
      </c>
      <c r="E68" s="10">
        <v>4.0</v>
      </c>
      <c r="F68" s="38">
        <v>32.7220951</v>
      </c>
      <c r="G68" s="36"/>
    </row>
    <row r="69">
      <c r="A69" s="37" t="s">
        <v>4</v>
      </c>
      <c r="B69" s="10" t="s">
        <v>472</v>
      </c>
      <c r="C69" s="38">
        <v>2012.0</v>
      </c>
      <c r="D69" s="10">
        <v>1.0</v>
      </c>
      <c r="E69" s="10">
        <v>4.0</v>
      </c>
      <c r="F69" s="38">
        <v>22.5994476</v>
      </c>
      <c r="G69" s="36"/>
    </row>
    <row r="70">
      <c r="A70" s="37" t="s">
        <v>5</v>
      </c>
      <c r="B70" s="10" t="s">
        <v>473</v>
      </c>
      <c r="C70" s="38">
        <v>2012.0</v>
      </c>
      <c r="D70" s="10">
        <v>1.0</v>
      </c>
      <c r="E70" s="10">
        <v>4.0</v>
      </c>
      <c r="F70" s="38">
        <v>43.0461596</v>
      </c>
      <c r="G70" s="36"/>
    </row>
    <row r="71">
      <c r="A71" s="37" t="s">
        <v>6</v>
      </c>
      <c r="B71" s="10" t="s">
        <v>474</v>
      </c>
      <c r="C71" s="38">
        <v>2012.0</v>
      </c>
      <c r="D71" s="10">
        <v>1.0</v>
      </c>
      <c r="E71" s="10">
        <v>4.0</v>
      </c>
      <c r="F71" s="38">
        <v>30.5834006</v>
      </c>
      <c r="G71" s="36"/>
    </row>
    <row r="72">
      <c r="A72" s="37" t="s">
        <v>7</v>
      </c>
      <c r="B72" s="10" t="s">
        <v>475</v>
      </c>
      <c r="C72" s="38">
        <v>2012.0</v>
      </c>
      <c r="D72" s="10">
        <v>1.0</v>
      </c>
      <c r="E72" s="10">
        <v>4.0</v>
      </c>
      <c r="F72" s="38">
        <v>30.2039635</v>
      </c>
      <c r="G72" s="36"/>
    </row>
    <row r="73">
      <c r="A73" s="37" t="s">
        <v>8</v>
      </c>
      <c r="B73" s="10" t="s">
        <v>479</v>
      </c>
      <c r="C73" s="38">
        <v>2012.0</v>
      </c>
      <c r="D73" s="10">
        <v>1.0</v>
      </c>
      <c r="E73" s="10">
        <v>4.0</v>
      </c>
      <c r="F73" s="38">
        <v>28.6414886</v>
      </c>
      <c r="G73" s="36"/>
    </row>
    <row r="74">
      <c r="A74" s="37" t="s">
        <v>9</v>
      </c>
      <c r="B74" s="10" t="s">
        <v>480</v>
      </c>
      <c r="C74" s="38">
        <v>2012.0</v>
      </c>
      <c r="D74" s="10">
        <v>1.0</v>
      </c>
      <c r="E74" s="10">
        <v>4.0</v>
      </c>
      <c r="F74" s="38">
        <v>31.010428</v>
      </c>
      <c r="G74" s="36"/>
    </row>
    <row r="75">
      <c r="A75" s="37" t="s">
        <v>10</v>
      </c>
      <c r="B75" s="10" t="s">
        <v>478</v>
      </c>
      <c r="C75" s="38">
        <v>2012.0</v>
      </c>
      <c r="D75" s="10">
        <v>1.0</v>
      </c>
      <c r="E75" s="10">
        <v>4.0</v>
      </c>
      <c r="F75" s="38">
        <v>41.3420958</v>
      </c>
      <c r="G75" s="36"/>
    </row>
    <row r="76">
      <c r="A76" s="37" t="s">
        <v>11</v>
      </c>
      <c r="B76" s="10" t="s">
        <v>477</v>
      </c>
      <c r="C76" s="38">
        <v>2012.0</v>
      </c>
      <c r="D76" s="10">
        <v>1.0</v>
      </c>
      <c r="E76" s="10">
        <v>4.0</v>
      </c>
      <c r="F76" s="38">
        <v>38.9255523</v>
      </c>
      <c r="G76" s="36"/>
    </row>
    <row r="77">
      <c r="A77" s="37" t="s">
        <v>12</v>
      </c>
      <c r="B77" s="10" t="s">
        <v>476</v>
      </c>
      <c r="C77" s="38">
        <v>2012.0</v>
      </c>
      <c r="D77" s="10">
        <v>1.0</v>
      </c>
      <c r="E77" s="10">
        <v>4.0</v>
      </c>
      <c r="F77" s="38">
        <v>43.2832531</v>
      </c>
      <c r="G77" s="36"/>
    </row>
    <row r="78">
      <c r="A78" s="37" t="s">
        <v>13</v>
      </c>
      <c r="B78" s="10" t="s">
        <v>481</v>
      </c>
      <c r="C78" s="38">
        <v>2012.0</v>
      </c>
      <c r="D78" s="10">
        <v>1.0</v>
      </c>
      <c r="E78" s="10">
        <v>4.0</v>
      </c>
      <c r="F78" s="38">
        <v>24.1765943</v>
      </c>
      <c r="G78" s="36"/>
    </row>
    <row r="79">
      <c r="A79" s="37" t="s">
        <v>14</v>
      </c>
      <c r="B79" s="10" t="s">
        <v>483</v>
      </c>
      <c r="C79" s="38">
        <v>2012.0</v>
      </c>
      <c r="D79" s="10">
        <v>1.0</v>
      </c>
      <c r="E79" s="10">
        <v>4.0</v>
      </c>
      <c r="F79" s="38">
        <v>22.1470375</v>
      </c>
      <c r="G79" s="36"/>
    </row>
    <row r="80">
      <c r="A80" s="37" t="s">
        <v>15</v>
      </c>
      <c r="B80" s="10" t="s">
        <v>482</v>
      </c>
      <c r="C80" s="38">
        <v>2012.0</v>
      </c>
      <c r="D80" s="10">
        <v>1.0</v>
      </c>
      <c r="E80" s="10">
        <v>4.0</v>
      </c>
      <c r="F80" s="38">
        <v>27.8284408</v>
      </c>
      <c r="G80" s="36"/>
    </row>
    <row r="81">
      <c r="A81" s="37" t="s">
        <v>16</v>
      </c>
      <c r="B81" s="10" t="s">
        <v>484</v>
      </c>
      <c r="C81" s="38">
        <v>2012.0</v>
      </c>
      <c r="D81" s="10">
        <v>1.0</v>
      </c>
      <c r="E81" s="10">
        <v>4.0</v>
      </c>
      <c r="F81" s="38">
        <v>21.9447652</v>
      </c>
      <c r="G81" s="36"/>
    </row>
    <row r="82">
      <c r="A82" s="37" t="s">
        <v>17</v>
      </c>
      <c r="B82" s="10" t="s">
        <v>485</v>
      </c>
      <c r="C82" s="38">
        <v>2012.0</v>
      </c>
      <c r="D82" s="10">
        <v>1.0</v>
      </c>
      <c r="E82" s="10">
        <v>4.0</v>
      </c>
      <c r="F82" s="38">
        <v>37.2386113</v>
      </c>
      <c r="G82" s="36"/>
    </row>
    <row r="83">
      <c r="A83" s="37" t="s">
        <v>18</v>
      </c>
      <c r="B83" s="10" t="s">
        <v>486</v>
      </c>
      <c r="C83" s="38">
        <v>2012.0</v>
      </c>
      <c r="D83" s="10">
        <v>1.0</v>
      </c>
      <c r="E83" s="10">
        <v>4.0</v>
      </c>
      <c r="F83" s="38">
        <v>30.4563426</v>
      </c>
      <c r="G83" s="36"/>
    </row>
    <row r="84">
      <c r="A84" s="37" t="s">
        <v>19</v>
      </c>
      <c r="B84" s="10" t="s">
        <v>487</v>
      </c>
      <c r="C84" s="38">
        <v>2012.0</v>
      </c>
      <c r="D84" s="10">
        <v>1.0</v>
      </c>
      <c r="E84" s="10">
        <v>4.0</v>
      </c>
      <c r="F84" s="38">
        <v>25.49304</v>
      </c>
      <c r="G84" s="36"/>
    </row>
    <row r="85">
      <c r="A85" s="37" t="s">
        <v>20</v>
      </c>
      <c r="B85" s="10" t="s">
        <v>488</v>
      </c>
      <c r="C85" s="38">
        <v>2012.0</v>
      </c>
      <c r="D85" s="10">
        <v>1.0</v>
      </c>
      <c r="E85" s="10">
        <v>4.0</v>
      </c>
      <c r="F85" s="38">
        <v>28.8920596</v>
      </c>
      <c r="G85" s="36"/>
    </row>
    <row r="86">
      <c r="A86" s="37" t="s">
        <v>21</v>
      </c>
      <c r="B86" s="10" t="s">
        <v>490</v>
      </c>
      <c r="C86" s="38">
        <v>2012.0</v>
      </c>
      <c r="D86" s="10">
        <v>1.0</v>
      </c>
      <c r="E86" s="10">
        <v>4.0</v>
      </c>
      <c r="F86" s="38">
        <v>35.6292029</v>
      </c>
      <c r="G86" s="36"/>
    </row>
    <row r="87">
      <c r="A87" s="37" t="s">
        <v>22</v>
      </c>
      <c r="B87" s="10" t="s">
        <v>491</v>
      </c>
      <c r="C87" s="38">
        <v>2012.0</v>
      </c>
      <c r="D87" s="10">
        <v>1.0</v>
      </c>
      <c r="E87" s="10">
        <v>4.0</v>
      </c>
      <c r="F87" s="38">
        <v>32.5047575</v>
      </c>
      <c r="G87" s="36"/>
    </row>
    <row r="88">
      <c r="A88" s="37" t="s">
        <v>23</v>
      </c>
      <c r="B88" s="10" t="s">
        <v>492</v>
      </c>
      <c r="C88" s="38">
        <v>2012.0</v>
      </c>
      <c r="D88" s="10">
        <v>1.0</v>
      </c>
      <c r="E88" s="10">
        <v>4.0</v>
      </c>
      <c r="F88" s="38">
        <v>32.1487208</v>
      </c>
      <c r="G88" s="36"/>
    </row>
    <row r="89">
      <c r="A89" s="37" t="s">
        <v>24</v>
      </c>
      <c r="B89" s="10" t="s">
        <v>493</v>
      </c>
      <c r="C89" s="38">
        <v>2012.0</v>
      </c>
      <c r="D89" s="10">
        <v>1.0</v>
      </c>
      <c r="E89" s="10">
        <v>4.0</v>
      </c>
      <c r="F89" s="38">
        <v>33.3695235</v>
      </c>
      <c r="G89" s="36"/>
    </row>
    <row r="90">
      <c r="A90" s="37" t="s">
        <v>25</v>
      </c>
      <c r="B90" s="10" t="s">
        <v>494</v>
      </c>
      <c r="C90" s="38">
        <v>2012.0</v>
      </c>
      <c r="D90" s="10">
        <v>1.0</v>
      </c>
      <c r="E90" s="10">
        <v>4.0</v>
      </c>
      <c r="F90" s="38">
        <v>28.3697894</v>
      </c>
      <c r="G90" s="36"/>
    </row>
    <row r="91">
      <c r="A91" s="37" t="s">
        <v>26</v>
      </c>
      <c r="B91" s="10" t="s">
        <v>495</v>
      </c>
      <c r="C91" s="38">
        <v>2012.0</v>
      </c>
      <c r="D91" s="10">
        <v>1.0</v>
      </c>
      <c r="E91" s="10">
        <v>4.0</v>
      </c>
      <c r="F91" s="38">
        <v>27.2491971</v>
      </c>
      <c r="G91" s="36"/>
    </row>
    <row r="92">
      <c r="A92" s="37" t="s">
        <v>27</v>
      </c>
      <c r="B92" s="10" t="s">
        <v>497</v>
      </c>
      <c r="C92" s="38">
        <v>2012.0</v>
      </c>
      <c r="D92" s="10">
        <v>1.0</v>
      </c>
      <c r="E92" s="10">
        <v>4.0</v>
      </c>
      <c r="F92" s="38">
        <v>28.6737445</v>
      </c>
      <c r="G92" s="36"/>
    </row>
    <row r="93">
      <c r="A93" s="37" t="s">
        <v>28</v>
      </c>
      <c r="B93" s="10" t="s">
        <v>496</v>
      </c>
      <c r="C93" s="38">
        <v>2012.0</v>
      </c>
      <c r="D93" s="10">
        <v>1.0</v>
      </c>
      <c r="E93" s="10">
        <v>4.0</v>
      </c>
      <c r="F93" s="38">
        <v>27.4910144</v>
      </c>
      <c r="G93" s="36"/>
    </row>
    <row r="94">
      <c r="A94" s="37" t="s">
        <v>29</v>
      </c>
      <c r="B94" s="10" t="s">
        <v>498</v>
      </c>
      <c r="C94" s="38">
        <v>2012.0</v>
      </c>
      <c r="D94" s="10">
        <v>1.0</v>
      </c>
      <c r="E94" s="10">
        <v>4.0</v>
      </c>
      <c r="F94" s="38">
        <v>44.7146168</v>
      </c>
      <c r="G94" s="36"/>
    </row>
    <row r="95">
      <c r="A95" s="37" t="s">
        <v>30</v>
      </c>
      <c r="B95" s="10" t="s">
        <v>499</v>
      </c>
      <c r="C95" s="38">
        <v>2012.0</v>
      </c>
      <c r="D95" s="10">
        <v>1.0</v>
      </c>
      <c r="E95" s="10">
        <v>4.0</v>
      </c>
      <c r="F95" s="38">
        <v>31.571985</v>
      </c>
      <c r="G95" s="36"/>
    </row>
    <row r="96">
      <c r="A96" s="37" t="s">
        <v>31</v>
      </c>
      <c r="B96" s="10" t="s">
        <v>500</v>
      </c>
      <c r="C96" s="38">
        <v>2012.0</v>
      </c>
      <c r="D96" s="10">
        <v>1.0</v>
      </c>
      <c r="E96" s="10">
        <v>4.0</v>
      </c>
      <c r="F96" s="38">
        <v>27.7756765</v>
      </c>
      <c r="G96" s="36"/>
    </row>
    <row r="97">
      <c r="A97" s="37" t="s">
        <v>32</v>
      </c>
      <c r="B97" s="10" t="s">
        <v>501</v>
      </c>
      <c r="C97" s="38">
        <v>2012.0</v>
      </c>
      <c r="D97" s="10">
        <v>1.0</v>
      </c>
      <c r="E97" s="10">
        <v>4.0</v>
      </c>
      <c r="F97" s="38">
        <v>21.5798739</v>
      </c>
      <c r="G97" s="36"/>
    </row>
    <row r="98">
      <c r="A98" s="37" t="s">
        <v>33</v>
      </c>
      <c r="B98" s="10" t="s">
        <v>502</v>
      </c>
      <c r="C98" s="38">
        <v>2012.0</v>
      </c>
      <c r="D98" s="10">
        <v>1.0</v>
      </c>
      <c r="E98" s="10">
        <v>4.0</v>
      </c>
      <c r="F98" s="38">
        <v>34.3458257</v>
      </c>
      <c r="G98" s="36"/>
    </row>
    <row r="99">
      <c r="A99" s="37" t="s">
        <v>34</v>
      </c>
      <c r="B99" s="10" t="s">
        <v>503</v>
      </c>
      <c r="C99" s="38">
        <v>2012.0</v>
      </c>
      <c r="D99" s="10">
        <v>1.0</v>
      </c>
      <c r="E99" s="10">
        <v>4.0</v>
      </c>
      <c r="F99" s="38">
        <v>43.5323596</v>
      </c>
      <c r="G99" s="36"/>
    </row>
    <row r="100">
      <c r="A100" s="37" t="s">
        <v>35</v>
      </c>
      <c r="B100" s="10" t="s">
        <v>504</v>
      </c>
      <c r="C100" s="38">
        <v>2012.0</v>
      </c>
      <c r="D100" s="10">
        <v>1.0</v>
      </c>
      <c r="E100" s="10">
        <v>4.0</v>
      </c>
      <c r="F100" s="38">
        <v>30.8695171</v>
      </c>
      <c r="G100" s="36"/>
    </row>
    <row r="101">
      <c r="A101" s="37" t="s">
        <v>3</v>
      </c>
      <c r="B101" s="10" t="s">
        <v>489</v>
      </c>
      <c r="C101" s="38">
        <v>2013.0</v>
      </c>
      <c r="D101" s="10">
        <v>1.0</v>
      </c>
      <c r="E101" s="10">
        <v>4.0</v>
      </c>
      <c r="F101" s="38">
        <v>34.4189086</v>
      </c>
      <c r="G101" s="36"/>
    </row>
    <row r="102">
      <c r="A102" s="37" t="s">
        <v>4</v>
      </c>
      <c r="B102" s="10" t="s">
        <v>472</v>
      </c>
      <c r="C102" s="38">
        <v>2013.0</v>
      </c>
      <c r="D102" s="10">
        <v>1.0</v>
      </c>
      <c r="E102" s="10">
        <v>4.0</v>
      </c>
      <c r="F102" s="38">
        <v>24.5390527</v>
      </c>
      <c r="G102" s="36"/>
    </row>
    <row r="103">
      <c r="A103" s="37" t="s">
        <v>5</v>
      </c>
      <c r="B103" s="10" t="s">
        <v>473</v>
      </c>
      <c r="C103" s="38">
        <v>2013.0</v>
      </c>
      <c r="D103" s="10">
        <v>1.0</v>
      </c>
      <c r="E103" s="10">
        <v>4.0</v>
      </c>
      <c r="F103" s="38">
        <v>48.6553687</v>
      </c>
      <c r="G103" s="36"/>
    </row>
    <row r="104">
      <c r="A104" s="37" t="s">
        <v>6</v>
      </c>
      <c r="B104" s="10" t="s">
        <v>474</v>
      </c>
      <c r="C104" s="38">
        <v>2013.0</v>
      </c>
      <c r="D104" s="10">
        <v>1.0</v>
      </c>
      <c r="E104" s="10">
        <v>4.0</v>
      </c>
      <c r="F104" s="38">
        <v>26.3789525</v>
      </c>
      <c r="G104" s="36"/>
    </row>
    <row r="105">
      <c r="A105" s="37" t="s">
        <v>7</v>
      </c>
      <c r="B105" s="10" t="s">
        <v>475</v>
      </c>
      <c r="C105" s="38">
        <v>2013.0</v>
      </c>
      <c r="D105" s="10">
        <v>1.0</v>
      </c>
      <c r="E105" s="10">
        <v>4.0</v>
      </c>
      <c r="F105" s="38">
        <v>30.0881982</v>
      </c>
      <c r="G105" s="36"/>
    </row>
    <row r="106">
      <c r="A106" s="37" t="s">
        <v>8</v>
      </c>
      <c r="B106" s="10" t="s">
        <v>479</v>
      </c>
      <c r="C106" s="38">
        <v>2013.0</v>
      </c>
      <c r="D106" s="10">
        <v>1.0</v>
      </c>
      <c r="E106" s="10">
        <v>4.0</v>
      </c>
      <c r="F106" s="38">
        <v>31.8514359</v>
      </c>
      <c r="G106" s="36"/>
    </row>
    <row r="107">
      <c r="A107" s="37" t="s">
        <v>9</v>
      </c>
      <c r="B107" s="10" t="s">
        <v>480</v>
      </c>
      <c r="C107" s="38">
        <v>2013.0</v>
      </c>
      <c r="D107" s="10">
        <v>1.0</v>
      </c>
      <c r="E107" s="10">
        <v>4.0</v>
      </c>
      <c r="F107" s="38">
        <v>34.5976551</v>
      </c>
      <c r="G107" s="36"/>
    </row>
    <row r="108">
      <c r="A108" s="37" t="s">
        <v>10</v>
      </c>
      <c r="B108" s="10" t="s">
        <v>478</v>
      </c>
      <c r="C108" s="38">
        <v>2013.0</v>
      </c>
      <c r="D108" s="10">
        <v>1.0</v>
      </c>
      <c r="E108" s="10">
        <v>4.0</v>
      </c>
      <c r="F108" s="38">
        <v>38.8791745</v>
      </c>
      <c r="G108" s="36"/>
    </row>
    <row r="109">
      <c r="A109" s="37" t="s">
        <v>11</v>
      </c>
      <c r="B109" s="10" t="s">
        <v>477</v>
      </c>
      <c r="C109" s="38">
        <v>2013.0</v>
      </c>
      <c r="D109" s="10">
        <v>1.0</v>
      </c>
      <c r="E109" s="10">
        <v>4.0</v>
      </c>
      <c r="F109" s="38">
        <v>39.1944884</v>
      </c>
      <c r="G109" s="36"/>
    </row>
    <row r="110">
      <c r="A110" s="37" t="s">
        <v>12</v>
      </c>
      <c r="B110" s="10" t="s">
        <v>476</v>
      </c>
      <c r="C110" s="38">
        <v>2013.0</v>
      </c>
      <c r="D110" s="10">
        <v>1.0</v>
      </c>
      <c r="E110" s="10">
        <v>4.0</v>
      </c>
      <c r="F110" s="38">
        <v>45.7919874</v>
      </c>
      <c r="G110" s="36"/>
    </row>
    <row r="111">
      <c r="A111" s="37" t="s">
        <v>13</v>
      </c>
      <c r="B111" s="10" t="s">
        <v>481</v>
      </c>
      <c r="C111" s="38">
        <v>2013.0</v>
      </c>
      <c r="D111" s="10">
        <v>1.0</v>
      </c>
      <c r="E111" s="10">
        <v>4.0</v>
      </c>
      <c r="F111" s="38">
        <v>27.8657539</v>
      </c>
      <c r="G111" s="36"/>
    </row>
    <row r="112">
      <c r="A112" s="37" t="s">
        <v>14</v>
      </c>
      <c r="B112" s="10" t="s">
        <v>483</v>
      </c>
      <c r="C112" s="38">
        <v>2013.0</v>
      </c>
      <c r="D112" s="10">
        <v>1.0</v>
      </c>
      <c r="E112" s="10">
        <v>4.0</v>
      </c>
      <c r="F112" s="38">
        <v>26.0334478</v>
      </c>
      <c r="G112" s="36"/>
    </row>
    <row r="113">
      <c r="A113" s="37" t="s">
        <v>15</v>
      </c>
      <c r="B113" s="10" t="s">
        <v>482</v>
      </c>
      <c r="C113" s="38">
        <v>2013.0</v>
      </c>
      <c r="D113" s="10">
        <v>1.0</v>
      </c>
      <c r="E113" s="10">
        <v>4.0</v>
      </c>
      <c r="F113" s="38">
        <v>31.9887121</v>
      </c>
      <c r="G113" s="36"/>
    </row>
    <row r="114">
      <c r="A114" s="37" t="s">
        <v>16</v>
      </c>
      <c r="B114" s="10" t="s">
        <v>484</v>
      </c>
      <c r="C114" s="38">
        <v>2013.0</v>
      </c>
      <c r="D114" s="10">
        <v>1.0</v>
      </c>
      <c r="E114" s="10">
        <v>4.0</v>
      </c>
      <c r="F114" s="38">
        <v>24.9013835</v>
      </c>
      <c r="G114" s="36"/>
    </row>
    <row r="115">
      <c r="A115" s="37" t="s">
        <v>17</v>
      </c>
      <c r="B115" s="10" t="s">
        <v>485</v>
      </c>
      <c r="C115" s="38">
        <v>2013.0</v>
      </c>
      <c r="D115" s="10">
        <v>1.0</v>
      </c>
      <c r="E115" s="10">
        <v>4.0</v>
      </c>
      <c r="F115" s="38">
        <v>40.673025</v>
      </c>
      <c r="G115" s="36"/>
    </row>
    <row r="116">
      <c r="A116" s="37" t="s">
        <v>18</v>
      </c>
      <c r="B116" s="10" t="s">
        <v>486</v>
      </c>
      <c r="C116" s="38">
        <v>2013.0</v>
      </c>
      <c r="D116" s="10">
        <v>1.0</v>
      </c>
      <c r="E116" s="10">
        <v>4.0</v>
      </c>
      <c r="F116" s="38">
        <v>30.8079261</v>
      </c>
      <c r="G116" s="36"/>
    </row>
    <row r="117">
      <c r="A117" s="37" t="s">
        <v>19</v>
      </c>
      <c r="B117" s="10" t="s">
        <v>487</v>
      </c>
      <c r="C117" s="38">
        <v>2013.0</v>
      </c>
      <c r="D117" s="10">
        <v>1.0</v>
      </c>
      <c r="E117" s="10">
        <v>4.0</v>
      </c>
      <c r="F117" s="38">
        <v>27.1485194</v>
      </c>
      <c r="G117" s="36"/>
    </row>
    <row r="118">
      <c r="A118" s="37" t="s">
        <v>20</v>
      </c>
      <c r="B118" s="10" t="s">
        <v>488</v>
      </c>
      <c r="C118" s="38">
        <v>2013.0</v>
      </c>
      <c r="D118" s="10">
        <v>1.0</v>
      </c>
      <c r="E118" s="10">
        <v>4.0</v>
      </c>
      <c r="F118" s="38">
        <v>29.221326</v>
      </c>
      <c r="G118" s="36"/>
    </row>
    <row r="119">
      <c r="A119" s="37" t="s">
        <v>21</v>
      </c>
      <c r="B119" s="10" t="s">
        <v>490</v>
      </c>
      <c r="C119" s="38">
        <v>2013.0</v>
      </c>
      <c r="D119" s="10">
        <v>1.0</v>
      </c>
      <c r="E119" s="10">
        <v>4.0</v>
      </c>
      <c r="F119" s="38">
        <v>38.8375044</v>
      </c>
      <c r="G119" s="36"/>
    </row>
    <row r="120">
      <c r="A120" s="37" t="s">
        <v>22</v>
      </c>
      <c r="B120" s="10" t="s">
        <v>491</v>
      </c>
      <c r="C120" s="38">
        <v>2013.0</v>
      </c>
      <c r="D120" s="10">
        <v>1.0</v>
      </c>
      <c r="E120" s="10">
        <v>4.0</v>
      </c>
      <c r="F120" s="38">
        <v>34.0278761</v>
      </c>
      <c r="G120" s="36"/>
    </row>
    <row r="121">
      <c r="A121" s="37" t="s">
        <v>23</v>
      </c>
      <c r="B121" s="10" t="s">
        <v>492</v>
      </c>
      <c r="C121" s="38">
        <v>2013.0</v>
      </c>
      <c r="D121" s="10">
        <v>1.0</v>
      </c>
      <c r="E121" s="10">
        <v>4.0</v>
      </c>
      <c r="F121" s="38">
        <v>32.5188739</v>
      </c>
      <c r="G121" s="36"/>
    </row>
    <row r="122">
      <c r="A122" s="37" t="s">
        <v>24</v>
      </c>
      <c r="B122" s="10" t="s">
        <v>493</v>
      </c>
      <c r="C122" s="38">
        <v>2013.0</v>
      </c>
      <c r="D122" s="10">
        <v>1.0</v>
      </c>
      <c r="E122" s="10">
        <v>4.0</v>
      </c>
      <c r="F122" s="38">
        <v>32.2160438</v>
      </c>
      <c r="G122" s="36"/>
    </row>
    <row r="123">
      <c r="A123" s="37" t="s">
        <v>25</v>
      </c>
      <c r="B123" s="10" t="s">
        <v>494</v>
      </c>
      <c r="C123" s="38">
        <v>2013.0</v>
      </c>
      <c r="D123" s="10">
        <v>1.0</v>
      </c>
      <c r="E123" s="10">
        <v>4.0</v>
      </c>
      <c r="F123" s="38">
        <v>31.1318388</v>
      </c>
      <c r="G123" s="36"/>
    </row>
    <row r="124">
      <c r="A124" s="37" t="s">
        <v>26</v>
      </c>
      <c r="B124" s="10" t="s">
        <v>495</v>
      </c>
      <c r="C124" s="38">
        <v>2013.0</v>
      </c>
      <c r="D124" s="10">
        <v>1.0</v>
      </c>
      <c r="E124" s="10">
        <v>4.0</v>
      </c>
      <c r="F124" s="38">
        <v>32.524421</v>
      </c>
      <c r="G124" s="36"/>
    </row>
    <row r="125">
      <c r="A125" s="37" t="s">
        <v>27</v>
      </c>
      <c r="B125" s="10" t="s">
        <v>497</v>
      </c>
      <c r="C125" s="38">
        <v>2013.0</v>
      </c>
      <c r="D125" s="10">
        <v>1.0</v>
      </c>
      <c r="E125" s="10">
        <v>4.0</v>
      </c>
      <c r="F125" s="38">
        <v>30.686438</v>
      </c>
      <c r="G125" s="36"/>
    </row>
    <row r="126">
      <c r="A126" s="37" t="s">
        <v>28</v>
      </c>
      <c r="B126" s="10" t="s">
        <v>496</v>
      </c>
      <c r="C126" s="38">
        <v>2013.0</v>
      </c>
      <c r="D126" s="10">
        <v>1.0</v>
      </c>
      <c r="E126" s="10">
        <v>4.0</v>
      </c>
      <c r="F126" s="38">
        <v>32.0800303</v>
      </c>
      <c r="G126" s="36"/>
    </row>
    <row r="127">
      <c r="A127" s="37" t="s">
        <v>29</v>
      </c>
      <c r="B127" s="10" t="s">
        <v>498</v>
      </c>
      <c r="C127" s="38">
        <v>2013.0</v>
      </c>
      <c r="D127" s="10">
        <v>1.0</v>
      </c>
      <c r="E127" s="10">
        <v>4.0</v>
      </c>
      <c r="F127" s="38">
        <v>39.6619592</v>
      </c>
      <c r="G127" s="36"/>
    </row>
    <row r="128">
      <c r="A128" s="37" t="s">
        <v>30</v>
      </c>
      <c r="B128" s="10" t="s">
        <v>499</v>
      </c>
      <c r="C128" s="38">
        <v>2013.0</v>
      </c>
      <c r="D128" s="10">
        <v>1.0</v>
      </c>
      <c r="E128" s="10">
        <v>4.0</v>
      </c>
      <c r="F128" s="38">
        <v>32.4610362</v>
      </c>
      <c r="G128" s="36"/>
    </row>
    <row r="129">
      <c r="A129" s="37" t="s">
        <v>31</v>
      </c>
      <c r="B129" s="10" t="s">
        <v>500</v>
      </c>
      <c r="C129" s="38">
        <v>2013.0</v>
      </c>
      <c r="D129" s="10">
        <v>1.0</v>
      </c>
      <c r="E129" s="10">
        <v>4.0</v>
      </c>
      <c r="F129" s="38">
        <v>33.3204728</v>
      </c>
      <c r="G129" s="36"/>
    </row>
    <row r="130">
      <c r="A130" s="37" t="s">
        <v>32</v>
      </c>
      <c r="B130" s="10" t="s">
        <v>501</v>
      </c>
      <c r="C130" s="38">
        <v>2013.0</v>
      </c>
      <c r="D130" s="10">
        <v>1.0</v>
      </c>
      <c r="E130" s="10">
        <v>4.0</v>
      </c>
      <c r="F130" s="38">
        <v>23.906516</v>
      </c>
      <c r="G130" s="36"/>
    </row>
    <row r="131">
      <c r="A131" s="37" t="s">
        <v>33</v>
      </c>
      <c r="B131" s="10" t="s">
        <v>502</v>
      </c>
      <c r="C131" s="38">
        <v>2013.0</v>
      </c>
      <c r="D131" s="10">
        <v>1.0</v>
      </c>
      <c r="E131" s="10">
        <v>4.0</v>
      </c>
      <c r="F131" s="38">
        <v>35.5385385</v>
      </c>
      <c r="G131" s="36"/>
    </row>
    <row r="132">
      <c r="A132" s="37" t="s">
        <v>34</v>
      </c>
      <c r="B132" s="10" t="s">
        <v>503</v>
      </c>
      <c r="C132" s="38">
        <v>2013.0</v>
      </c>
      <c r="D132" s="10">
        <v>1.0</v>
      </c>
      <c r="E132" s="10">
        <v>4.0</v>
      </c>
      <c r="F132" s="38">
        <v>46.7272819</v>
      </c>
      <c r="G132" s="36"/>
    </row>
    <row r="133">
      <c r="A133" s="37" t="s">
        <v>35</v>
      </c>
      <c r="B133" s="10" t="s">
        <v>504</v>
      </c>
      <c r="C133" s="38">
        <v>2013.0</v>
      </c>
      <c r="D133" s="10">
        <v>1.0</v>
      </c>
      <c r="E133" s="10">
        <v>4.0</v>
      </c>
      <c r="F133" s="38">
        <v>33.4855752</v>
      </c>
      <c r="G133" s="36"/>
    </row>
    <row r="134">
      <c r="A134" s="37" t="s">
        <v>3</v>
      </c>
      <c r="B134" s="10" t="s">
        <v>489</v>
      </c>
      <c r="C134" s="38">
        <v>2014.0</v>
      </c>
      <c r="D134" s="10">
        <v>1.0</v>
      </c>
      <c r="E134" s="10">
        <v>4.0</v>
      </c>
      <c r="F134" s="38">
        <v>34.186083</v>
      </c>
      <c r="G134" s="36"/>
    </row>
    <row r="135">
      <c r="A135" s="37" t="s">
        <v>4</v>
      </c>
      <c r="B135" s="10" t="s">
        <v>472</v>
      </c>
      <c r="C135" s="38">
        <v>2014.0</v>
      </c>
      <c r="D135" s="10">
        <v>1.0</v>
      </c>
      <c r="E135" s="10">
        <v>4.0</v>
      </c>
      <c r="F135" s="38">
        <v>21.6530869</v>
      </c>
      <c r="G135" s="36"/>
    </row>
    <row r="136">
      <c r="A136" s="37" t="s">
        <v>5</v>
      </c>
      <c r="B136" s="10" t="s">
        <v>473</v>
      </c>
      <c r="C136" s="38">
        <v>2014.0</v>
      </c>
      <c r="D136" s="10">
        <v>1.0</v>
      </c>
      <c r="E136" s="10">
        <v>4.0</v>
      </c>
      <c r="F136" s="38">
        <v>49.1772998</v>
      </c>
      <c r="G136" s="36"/>
    </row>
    <row r="137">
      <c r="A137" s="37" t="s">
        <v>6</v>
      </c>
      <c r="B137" s="10" t="s">
        <v>474</v>
      </c>
      <c r="C137" s="38">
        <v>2014.0</v>
      </c>
      <c r="D137" s="10">
        <v>1.0</v>
      </c>
      <c r="E137" s="10">
        <v>4.0</v>
      </c>
      <c r="F137" s="38">
        <v>31.2871181</v>
      </c>
      <c r="G137" s="36"/>
    </row>
    <row r="138">
      <c r="A138" s="37" t="s">
        <v>7</v>
      </c>
      <c r="B138" s="10" t="s">
        <v>475</v>
      </c>
      <c r="C138" s="38">
        <v>2014.0</v>
      </c>
      <c r="D138" s="10">
        <v>1.0</v>
      </c>
      <c r="E138" s="10">
        <v>4.0</v>
      </c>
      <c r="F138" s="38">
        <v>29.9749169</v>
      </c>
      <c r="G138" s="36"/>
    </row>
    <row r="139">
      <c r="A139" s="37" t="s">
        <v>8</v>
      </c>
      <c r="B139" s="10" t="s">
        <v>479</v>
      </c>
      <c r="C139" s="38">
        <v>2014.0</v>
      </c>
      <c r="D139" s="10">
        <v>1.0</v>
      </c>
      <c r="E139" s="10">
        <v>4.0</v>
      </c>
      <c r="F139" s="38">
        <v>30.851359</v>
      </c>
      <c r="G139" s="36"/>
    </row>
    <row r="140">
      <c r="A140" s="37" t="s">
        <v>9</v>
      </c>
      <c r="B140" s="10" t="s">
        <v>480</v>
      </c>
      <c r="C140" s="38">
        <v>2014.0</v>
      </c>
      <c r="D140" s="10">
        <v>1.0</v>
      </c>
      <c r="E140" s="10">
        <v>4.0</v>
      </c>
      <c r="F140" s="38">
        <v>31.1576988</v>
      </c>
      <c r="G140" s="36"/>
    </row>
    <row r="141">
      <c r="A141" s="37" t="s">
        <v>10</v>
      </c>
      <c r="B141" s="10" t="s">
        <v>478</v>
      </c>
      <c r="C141" s="38">
        <v>2014.0</v>
      </c>
      <c r="D141" s="10">
        <v>1.0</v>
      </c>
      <c r="E141" s="10">
        <v>4.0</v>
      </c>
      <c r="F141" s="38">
        <v>42.6329664</v>
      </c>
      <c r="G141" s="36"/>
    </row>
    <row r="142">
      <c r="A142" s="37" t="s">
        <v>11</v>
      </c>
      <c r="B142" s="10" t="s">
        <v>477</v>
      </c>
      <c r="C142" s="38">
        <v>2014.0</v>
      </c>
      <c r="D142" s="10">
        <v>1.0</v>
      </c>
      <c r="E142" s="10">
        <v>4.0</v>
      </c>
      <c r="F142" s="38">
        <v>41.5409396</v>
      </c>
      <c r="G142" s="36"/>
    </row>
    <row r="143">
      <c r="A143" s="37" t="s">
        <v>12</v>
      </c>
      <c r="B143" s="10" t="s">
        <v>476</v>
      </c>
      <c r="C143" s="38">
        <v>2014.0</v>
      </c>
      <c r="D143" s="10">
        <v>1.0</v>
      </c>
      <c r="E143" s="10">
        <v>4.0</v>
      </c>
      <c r="F143" s="38">
        <v>48.587512</v>
      </c>
      <c r="G143" s="36"/>
    </row>
    <row r="144">
      <c r="A144" s="37" t="s">
        <v>13</v>
      </c>
      <c r="B144" s="10" t="s">
        <v>481</v>
      </c>
      <c r="C144" s="38">
        <v>2014.0</v>
      </c>
      <c r="D144" s="10">
        <v>1.0</v>
      </c>
      <c r="E144" s="10">
        <v>4.0</v>
      </c>
      <c r="F144" s="38">
        <v>28.7310473</v>
      </c>
      <c r="G144" s="36"/>
    </row>
    <row r="145">
      <c r="A145" s="37" t="s">
        <v>14</v>
      </c>
      <c r="B145" s="10" t="s">
        <v>483</v>
      </c>
      <c r="C145" s="38">
        <v>2014.0</v>
      </c>
      <c r="D145" s="10">
        <v>1.0</v>
      </c>
      <c r="E145" s="10">
        <v>4.0</v>
      </c>
      <c r="F145" s="38">
        <v>26.5254874</v>
      </c>
      <c r="G145" s="36"/>
    </row>
    <row r="146">
      <c r="A146" s="37" t="s">
        <v>15</v>
      </c>
      <c r="B146" s="10" t="s">
        <v>482</v>
      </c>
      <c r="C146" s="38">
        <v>2014.0</v>
      </c>
      <c r="D146" s="10">
        <v>1.0</v>
      </c>
      <c r="E146" s="10">
        <v>4.0</v>
      </c>
      <c r="F146" s="38">
        <v>27.3394358</v>
      </c>
      <c r="G146" s="36"/>
    </row>
    <row r="147">
      <c r="A147" s="37" t="s">
        <v>16</v>
      </c>
      <c r="B147" s="10" t="s">
        <v>484</v>
      </c>
      <c r="C147" s="38">
        <v>2014.0</v>
      </c>
      <c r="D147" s="10">
        <v>1.0</v>
      </c>
      <c r="E147" s="10">
        <v>4.0</v>
      </c>
      <c r="F147" s="38">
        <v>23.6704269</v>
      </c>
      <c r="G147" s="36"/>
    </row>
    <row r="148">
      <c r="A148" s="37" t="s">
        <v>17</v>
      </c>
      <c r="B148" s="10" t="s">
        <v>485</v>
      </c>
      <c r="C148" s="38">
        <v>2014.0</v>
      </c>
      <c r="D148" s="10">
        <v>1.0</v>
      </c>
      <c r="E148" s="10">
        <v>4.0</v>
      </c>
      <c r="F148" s="38">
        <v>40.2051373</v>
      </c>
      <c r="G148" s="36"/>
    </row>
    <row r="149">
      <c r="A149" s="37" t="s">
        <v>18</v>
      </c>
      <c r="B149" s="10" t="s">
        <v>486</v>
      </c>
      <c r="C149" s="38">
        <v>2014.0</v>
      </c>
      <c r="D149" s="10">
        <v>1.0</v>
      </c>
      <c r="E149" s="10">
        <v>4.0</v>
      </c>
      <c r="F149" s="38">
        <v>29.5489876</v>
      </c>
      <c r="G149" s="36"/>
    </row>
    <row r="150">
      <c r="A150" s="37" t="s">
        <v>19</v>
      </c>
      <c r="B150" s="10" t="s">
        <v>487</v>
      </c>
      <c r="C150" s="38">
        <v>2014.0</v>
      </c>
      <c r="D150" s="10">
        <v>1.0</v>
      </c>
      <c r="E150" s="10">
        <v>4.0</v>
      </c>
      <c r="F150" s="38">
        <v>25.5385512</v>
      </c>
      <c r="G150" s="36"/>
    </row>
    <row r="151">
      <c r="A151" s="37" t="s">
        <v>20</v>
      </c>
      <c r="B151" s="10" t="s">
        <v>488</v>
      </c>
      <c r="C151" s="38">
        <v>2014.0</v>
      </c>
      <c r="D151" s="10">
        <v>1.0</v>
      </c>
      <c r="E151" s="10">
        <v>4.0</v>
      </c>
      <c r="F151" s="38">
        <v>30.8002567</v>
      </c>
      <c r="G151" s="36"/>
    </row>
    <row r="152">
      <c r="A152" s="37" t="s">
        <v>21</v>
      </c>
      <c r="B152" s="10" t="s">
        <v>490</v>
      </c>
      <c r="C152" s="38">
        <v>2014.0</v>
      </c>
      <c r="D152" s="10">
        <v>1.0</v>
      </c>
      <c r="E152" s="10">
        <v>4.0</v>
      </c>
      <c r="F152" s="38">
        <v>37.9532477</v>
      </c>
      <c r="G152" s="36"/>
    </row>
    <row r="153">
      <c r="A153" s="37" t="s">
        <v>22</v>
      </c>
      <c r="B153" s="10" t="s">
        <v>491</v>
      </c>
      <c r="C153" s="38">
        <v>2014.0</v>
      </c>
      <c r="D153" s="10">
        <v>1.0</v>
      </c>
      <c r="E153" s="10">
        <v>4.0</v>
      </c>
      <c r="F153" s="38">
        <v>36.5857454</v>
      </c>
      <c r="G153" s="36"/>
    </row>
    <row r="154">
      <c r="A154" s="37" t="s">
        <v>23</v>
      </c>
      <c r="B154" s="10" t="s">
        <v>492</v>
      </c>
      <c r="C154" s="38">
        <v>2014.0</v>
      </c>
      <c r="D154" s="10">
        <v>1.0</v>
      </c>
      <c r="E154" s="10">
        <v>4.0</v>
      </c>
      <c r="F154" s="38">
        <v>30.8740641</v>
      </c>
      <c r="G154" s="36"/>
    </row>
    <row r="155">
      <c r="A155" s="37" t="s">
        <v>24</v>
      </c>
      <c r="B155" s="10" t="s">
        <v>493</v>
      </c>
      <c r="C155" s="38">
        <v>2014.0</v>
      </c>
      <c r="D155" s="10">
        <v>1.0</v>
      </c>
      <c r="E155" s="10">
        <v>4.0</v>
      </c>
      <c r="F155" s="38">
        <v>30.1616129</v>
      </c>
      <c r="G155" s="36"/>
    </row>
    <row r="156">
      <c r="A156" s="37" t="s">
        <v>25</v>
      </c>
      <c r="B156" s="10" t="s">
        <v>494</v>
      </c>
      <c r="C156" s="38">
        <v>2014.0</v>
      </c>
      <c r="D156" s="10">
        <v>1.0</v>
      </c>
      <c r="E156" s="10">
        <v>4.0</v>
      </c>
      <c r="F156" s="38">
        <v>33.9105676</v>
      </c>
      <c r="G156" s="36"/>
    </row>
    <row r="157">
      <c r="A157" s="37" t="s">
        <v>26</v>
      </c>
      <c r="B157" s="10" t="s">
        <v>495</v>
      </c>
      <c r="C157" s="38">
        <v>2014.0</v>
      </c>
      <c r="D157" s="10">
        <v>1.0</v>
      </c>
      <c r="E157" s="10">
        <v>4.0</v>
      </c>
      <c r="F157" s="38">
        <v>30.0384438</v>
      </c>
      <c r="G157" s="36"/>
    </row>
    <row r="158">
      <c r="A158" s="37" t="s">
        <v>27</v>
      </c>
      <c r="B158" s="10" t="s">
        <v>497</v>
      </c>
      <c r="C158" s="38">
        <v>2014.0</v>
      </c>
      <c r="D158" s="10">
        <v>1.0</v>
      </c>
      <c r="E158" s="10">
        <v>4.0</v>
      </c>
      <c r="F158" s="38">
        <v>31.788282</v>
      </c>
      <c r="G158" s="36"/>
    </row>
    <row r="159">
      <c r="A159" s="37" t="s">
        <v>28</v>
      </c>
      <c r="B159" s="10" t="s">
        <v>496</v>
      </c>
      <c r="C159" s="38">
        <v>2014.0</v>
      </c>
      <c r="D159" s="10">
        <v>1.0</v>
      </c>
      <c r="E159" s="10">
        <v>4.0</v>
      </c>
      <c r="F159" s="38">
        <v>27.7068295</v>
      </c>
      <c r="G159" s="36"/>
    </row>
    <row r="160">
      <c r="A160" s="37" t="s">
        <v>29</v>
      </c>
      <c r="B160" s="10" t="s">
        <v>498</v>
      </c>
      <c r="C160" s="38">
        <v>2014.0</v>
      </c>
      <c r="D160" s="10">
        <v>1.0</v>
      </c>
      <c r="E160" s="10">
        <v>4.0</v>
      </c>
      <c r="F160" s="38">
        <v>44.8957559</v>
      </c>
      <c r="G160" s="36"/>
    </row>
    <row r="161">
      <c r="A161" s="37" t="s">
        <v>30</v>
      </c>
      <c r="B161" s="10" t="s">
        <v>499</v>
      </c>
      <c r="C161" s="38">
        <v>2014.0</v>
      </c>
      <c r="D161" s="10">
        <v>1.0</v>
      </c>
      <c r="E161" s="10">
        <v>4.0</v>
      </c>
      <c r="F161" s="38">
        <v>31.1579872</v>
      </c>
      <c r="G161" s="36"/>
    </row>
    <row r="162">
      <c r="A162" s="37" t="s">
        <v>31</v>
      </c>
      <c r="B162" s="10" t="s">
        <v>500</v>
      </c>
      <c r="C162" s="38">
        <v>2014.0</v>
      </c>
      <c r="D162" s="10">
        <v>1.0</v>
      </c>
      <c r="E162" s="10">
        <v>4.0</v>
      </c>
      <c r="F162" s="38">
        <v>30.7729951</v>
      </c>
      <c r="G162" s="36"/>
    </row>
    <row r="163">
      <c r="A163" s="37" t="s">
        <v>32</v>
      </c>
      <c r="B163" s="10" t="s">
        <v>501</v>
      </c>
      <c r="C163" s="38">
        <v>2014.0</v>
      </c>
      <c r="D163" s="10">
        <v>1.0</v>
      </c>
      <c r="E163" s="10">
        <v>4.0</v>
      </c>
      <c r="F163" s="38">
        <v>24.3515518</v>
      </c>
      <c r="G163" s="36"/>
    </row>
    <row r="164">
      <c r="A164" s="37" t="s">
        <v>33</v>
      </c>
      <c r="B164" s="10" t="s">
        <v>502</v>
      </c>
      <c r="C164" s="38">
        <v>2014.0</v>
      </c>
      <c r="D164" s="10">
        <v>1.0</v>
      </c>
      <c r="E164" s="10">
        <v>4.0</v>
      </c>
      <c r="F164" s="38">
        <v>33.3049842</v>
      </c>
      <c r="G164" s="36"/>
    </row>
    <row r="165">
      <c r="A165" s="37" t="s">
        <v>34</v>
      </c>
      <c r="B165" s="10" t="s">
        <v>503</v>
      </c>
      <c r="C165" s="38">
        <v>2014.0</v>
      </c>
      <c r="D165" s="10">
        <v>1.0</v>
      </c>
      <c r="E165" s="10">
        <v>4.0</v>
      </c>
      <c r="F165" s="38">
        <v>42.3253379</v>
      </c>
      <c r="G165" s="36"/>
    </row>
    <row r="166">
      <c r="A166" s="37" t="s">
        <v>35</v>
      </c>
      <c r="B166" s="10" t="s">
        <v>504</v>
      </c>
      <c r="C166" s="38">
        <v>2014.0</v>
      </c>
      <c r="D166" s="10">
        <v>1.0</v>
      </c>
      <c r="E166" s="10">
        <v>4.0</v>
      </c>
      <c r="F166" s="38">
        <v>38.6249032</v>
      </c>
      <c r="G166" s="36"/>
    </row>
    <row r="167">
      <c r="A167" s="37" t="s">
        <v>3</v>
      </c>
      <c r="B167" s="10" t="s">
        <v>489</v>
      </c>
      <c r="C167" s="38">
        <v>2015.0</v>
      </c>
      <c r="D167" s="10">
        <v>1.0</v>
      </c>
      <c r="E167" s="10">
        <v>4.0</v>
      </c>
      <c r="F167" s="38">
        <v>32.3851477</v>
      </c>
      <c r="G167" s="36"/>
    </row>
    <row r="168">
      <c r="A168" s="37" t="s">
        <v>4</v>
      </c>
      <c r="B168" s="10" t="s">
        <v>472</v>
      </c>
      <c r="C168" s="38">
        <v>2015.0</v>
      </c>
      <c r="D168" s="10">
        <v>1.0</v>
      </c>
      <c r="E168" s="10">
        <v>4.0</v>
      </c>
      <c r="F168" s="38">
        <v>18.2296941</v>
      </c>
      <c r="G168" s="36"/>
    </row>
    <row r="169">
      <c r="A169" s="37" t="s">
        <v>5</v>
      </c>
      <c r="B169" s="10" t="s">
        <v>473</v>
      </c>
      <c r="C169" s="38">
        <v>2015.0</v>
      </c>
      <c r="D169" s="10">
        <v>1.0</v>
      </c>
      <c r="E169" s="10">
        <v>4.0</v>
      </c>
      <c r="F169" s="38">
        <v>47.6419464</v>
      </c>
      <c r="G169" s="36"/>
    </row>
    <row r="170">
      <c r="A170" s="37" t="s">
        <v>6</v>
      </c>
      <c r="B170" s="10" t="s">
        <v>474</v>
      </c>
      <c r="C170" s="38">
        <v>2015.0</v>
      </c>
      <c r="D170" s="10">
        <v>1.0</v>
      </c>
      <c r="E170" s="10">
        <v>4.0</v>
      </c>
      <c r="F170" s="38">
        <v>24.6503596</v>
      </c>
      <c r="G170" s="36"/>
    </row>
    <row r="171">
      <c r="A171" s="37" t="s">
        <v>7</v>
      </c>
      <c r="B171" s="10" t="s">
        <v>475</v>
      </c>
      <c r="C171" s="38">
        <v>2015.0</v>
      </c>
      <c r="D171" s="10">
        <v>1.0</v>
      </c>
      <c r="E171" s="10">
        <v>4.0</v>
      </c>
      <c r="F171" s="38">
        <v>33.074469</v>
      </c>
      <c r="G171" s="36"/>
    </row>
    <row r="172">
      <c r="A172" s="37" t="s">
        <v>8</v>
      </c>
      <c r="B172" s="10" t="s">
        <v>479</v>
      </c>
      <c r="C172" s="38">
        <v>2015.0</v>
      </c>
      <c r="D172" s="10">
        <v>1.0</v>
      </c>
      <c r="E172" s="10">
        <v>4.0</v>
      </c>
      <c r="F172" s="38">
        <v>24.2795591</v>
      </c>
      <c r="G172" s="36"/>
    </row>
    <row r="173">
      <c r="A173" s="37" t="s">
        <v>9</v>
      </c>
      <c r="B173" s="10" t="s">
        <v>480</v>
      </c>
      <c r="C173" s="38">
        <v>2015.0</v>
      </c>
      <c r="D173" s="10">
        <v>1.0</v>
      </c>
      <c r="E173" s="10">
        <v>4.0</v>
      </c>
      <c r="F173" s="38">
        <v>41.0359356</v>
      </c>
      <c r="G173" s="36"/>
    </row>
    <row r="174">
      <c r="A174" s="37" t="s">
        <v>10</v>
      </c>
      <c r="B174" s="10" t="s">
        <v>478</v>
      </c>
      <c r="C174" s="38">
        <v>2015.0</v>
      </c>
      <c r="D174" s="10">
        <v>1.0</v>
      </c>
      <c r="E174" s="10">
        <v>4.0</v>
      </c>
      <c r="F174" s="38">
        <v>42.5536448</v>
      </c>
      <c r="G174" s="36"/>
    </row>
    <row r="175">
      <c r="A175" s="37" t="s">
        <v>11</v>
      </c>
      <c r="B175" s="10" t="s">
        <v>477</v>
      </c>
      <c r="C175" s="38">
        <v>2015.0</v>
      </c>
      <c r="D175" s="10">
        <v>1.0</v>
      </c>
      <c r="E175" s="10">
        <v>4.0</v>
      </c>
      <c r="F175" s="38">
        <v>39.4321438</v>
      </c>
      <c r="G175" s="36"/>
    </row>
    <row r="176">
      <c r="A176" s="37" t="s">
        <v>12</v>
      </c>
      <c r="B176" s="10" t="s">
        <v>476</v>
      </c>
      <c r="C176" s="38">
        <v>2015.0</v>
      </c>
      <c r="D176" s="10">
        <v>1.0</v>
      </c>
      <c r="E176" s="10">
        <v>4.0</v>
      </c>
      <c r="F176" s="38">
        <v>43.3287661</v>
      </c>
      <c r="G176" s="36"/>
    </row>
    <row r="177">
      <c r="A177" s="37" t="s">
        <v>13</v>
      </c>
      <c r="B177" s="10" t="s">
        <v>481</v>
      </c>
      <c r="C177" s="38">
        <v>2015.0</v>
      </c>
      <c r="D177" s="10">
        <v>1.0</v>
      </c>
      <c r="E177" s="10">
        <v>4.0</v>
      </c>
      <c r="F177" s="38">
        <v>25.2358713</v>
      </c>
      <c r="G177" s="36"/>
    </row>
    <row r="178">
      <c r="A178" s="37" t="s">
        <v>14</v>
      </c>
      <c r="B178" s="10" t="s">
        <v>483</v>
      </c>
      <c r="C178" s="38">
        <v>2015.0</v>
      </c>
      <c r="D178" s="10">
        <v>1.0</v>
      </c>
      <c r="E178" s="10">
        <v>4.0</v>
      </c>
      <c r="F178" s="38">
        <v>24.0302913</v>
      </c>
      <c r="G178" s="36"/>
    </row>
    <row r="179">
      <c r="A179" s="37" t="s">
        <v>15</v>
      </c>
      <c r="B179" s="10" t="s">
        <v>482</v>
      </c>
      <c r="C179" s="38">
        <v>2015.0</v>
      </c>
      <c r="D179" s="10">
        <v>1.0</v>
      </c>
      <c r="E179" s="10">
        <v>4.0</v>
      </c>
      <c r="F179" s="38">
        <v>28.7702183</v>
      </c>
      <c r="G179" s="36"/>
    </row>
    <row r="180">
      <c r="A180" s="37" t="s">
        <v>16</v>
      </c>
      <c r="B180" s="10" t="s">
        <v>484</v>
      </c>
      <c r="C180" s="38">
        <v>2015.0</v>
      </c>
      <c r="D180" s="10">
        <v>1.0</v>
      </c>
      <c r="E180" s="10">
        <v>4.0</v>
      </c>
      <c r="F180" s="38">
        <v>20.3385195</v>
      </c>
      <c r="G180" s="36"/>
    </row>
    <row r="181">
      <c r="A181" s="37" t="s">
        <v>17</v>
      </c>
      <c r="B181" s="10" t="s">
        <v>485</v>
      </c>
      <c r="C181" s="38">
        <v>2015.0</v>
      </c>
      <c r="D181" s="10">
        <v>1.0</v>
      </c>
      <c r="E181" s="10">
        <v>4.0</v>
      </c>
      <c r="F181" s="38">
        <v>38.7501894</v>
      </c>
      <c r="G181" s="36"/>
    </row>
    <row r="182">
      <c r="A182" s="37" t="s">
        <v>18</v>
      </c>
      <c r="B182" s="10" t="s">
        <v>486</v>
      </c>
      <c r="C182" s="38">
        <v>2015.0</v>
      </c>
      <c r="D182" s="10">
        <v>1.0</v>
      </c>
      <c r="E182" s="10">
        <v>4.0</v>
      </c>
      <c r="F182" s="38">
        <v>25.8934371</v>
      </c>
      <c r="G182" s="36"/>
    </row>
    <row r="183">
      <c r="A183" s="37" t="s">
        <v>19</v>
      </c>
      <c r="B183" s="10" t="s">
        <v>487</v>
      </c>
      <c r="C183" s="38">
        <v>2015.0</v>
      </c>
      <c r="D183" s="10">
        <v>1.0</v>
      </c>
      <c r="E183" s="10">
        <v>4.0</v>
      </c>
      <c r="F183" s="38">
        <v>22.8354079</v>
      </c>
      <c r="G183" s="36"/>
    </row>
    <row r="184">
      <c r="A184" s="37" t="s">
        <v>20</v>
      </c>
      <c r="B184" s="10" t="s">
        <v>488</v>
      </c>
      <c r="C184" s="38">
        <v>2015.0</v>
      </c>
      <c r="D184" s="10">
        <v>1.0</v>
      </c>
      <c r="E184" s="10">
        <v>4.0</v>
      </c>
      <c r="F184" s="38">
        <v>30.3043153</v>
      </c>
      <c r="G184" s="36"/>
    </row>
    <row r="185">
      <c r="A185" s="37" t="s">
        <v>21</v>
      </c>
      <c r="B185" s="10" t="s">
        <v>490</v>
      </c>
      <c r="C185" s="38">
        <v>2015.0</v>
      </c>
      <c r="D185" s="10">
        <v>1.0</v>
      </c>
      <c r="E185" s="10">
        <v>4.0</v>
      </c>
      <c r="F185" s="38">
        <v>38.0674801</v>
      </c>
      <c r="G185" s="36"/>
    </row>
    <row r="186">
      <c r="A186" s="37" t="s">
        <v>22</v>
      </c>
      <c r="B186" s="10" t="s">
        <v>491</v>
      </c>
      <c r="C186" s="38">
        <v>2015.0</v>
      </c>
      <c r="D186" s="10">
        <v>1.0</v>
      </c>
      <c r="E186" s="10">
        <v>4.0</v>
      </c>
      <c r="F186" s="38">
        <v>36.2204873</v>
      </c>
      <c r="G186" s="36"/>
    </row>
    <row r="187">
      <c r="A187" s="37" t="s">
        <v>23</v>
      </c>
      <c r="B187" s="10" t="s">
        <v>492</v>
      </c>
      <c r="C187" s="38">
        <v>2015.0</v>
      </c>
      <c r="D187" s="10">
        <v>1.0</v>
      </c>
      <c r="E187" s="10">
        <v>4.0</v>
      </c>
      <c r="F187" s="38">
        <v>29.2192512</v>
      </c>
      <c r="G187" s="36"/>
    </row>
    <row r="188">
      <c r="A188" s="37" t="s">
        <v>24</v>
      </c>
      <c r="B188" s="10" t="s">
        <v>493</v>
      </c>
      <c r="C188" s="38">
        <v>2015.0</v>
      </c>
      <c r="D188" s="10">
        <v>1.0</v>
      </c>
      <c r="E188" s="10">
        <v>4.0</v>
      </c>
      <c r="F188" s="38">
        <v>29.0175349</v>
      </c>
      <c r="G188" s="36"/>
    </row>
    <row r="189">
      <c r="A189" s="37" t="s">
        <v>25</v>
      </c>
      <c r="B189" s="10" t="s">
        <v>494</v>
      </c>
      <c r="C189" s="38">
        <v>2015.0</v>
      </c>
      <c r="D189" s="10">
        <v>1.0</v>
      </c>
      <c r="E189" s="10">
        <v>4.0</v>
      </c>
      <c r="F189" s="38">
        <v>27.3542603</v>
      </c>
      <c r="G189" s="36"/>
    </row>
    <row r="190">
      <c r="A190" s="37" t="s">
        <v>26</v>
      </c>
      <c r="B190" s="10" t="s">
        <v>495</v>
      </c>
      <c r="C190" s="38">
        <v>2015.0</v>
      </c>
      <c r="D190" s="10">
        <v>1.0</v>
      </c>
      <c r="E190" s="10">
        <v>4.0</v>
      </c>
      <c r="F190" s="38">
        <v>34.1403365</v>
      </c>
      <c r="G190" s="36"/>
    </row>
    <row r="191">
      <c r="A191" s="37" t="s">
        <v>27</v>
      </c>
      <c r="B191" s="10" t="s">
        <v>497</v>
      </c>
      <c r="C191" s="38">
        <v>2015.0</v>
      </c>
      <c r="D191" s="10">
        <v>1.0</v>
      </c>
      <c r="E191" s="10">
        <v>4.0</v>
      </c>
      <c r="F191" s="38">
        <v>28.9376282</v>
      </c>
      <c r="G191" s="36"/>
    </row>
    <row r="192">
      <c r="A192" s="37" t="s">
        <v>28</v>
      </c>
      <c r="B192" s="10" t="s">
        <v>496</v>
      </c>
      <c r="C192" s="38">
        <v>2015.0</v>
      </c>
      <c r="D192" s="10">
        <v>1.0</v>
      </c>
      <c r="E192" s="10">
        <v>4.0</v>
      </c>
      <c r="F192" s="38">
        <v>31.348816</v>
      </c>
      <c r="G192" s="36"/>
    </row>
    <row r="193">
      <c r="A193" s="37" t="s">
        <v>29</v>
      </c>
      <c r="B193" s="10" t="s">
        <v>498</v>
      </c>
      <c r="C193" s="38">
        <v>2015.0</v>
      </c>
      <c r="D193" s="10">
        <v>1.0</v>
      </c>
      <c r="E193" s="10">
        <v>4.0</v>
      </c>
      <c r="F193" s="38">
        <v>43.5716416</v>
      </c>
      <c r="G193" s="36"/>
    </row>
    <row r="194">
      <c r="A194" s="37" t="s">
        <v>30</v>
      </c>
      <c r="B194" s="10" t="s">
        <v>499</v>
      </c>
      <c r="C194" s="38">
        <v>2015.0</v>
      </c>
      <c r="D194" s="10">
        <v>1.0</v>
      </c>
      <c r="E194" s="10">
        <v>4.0</v>
      </c>
      <c r="F194" s="38">
        <v>30.7458517</v>
      </c>
      <c r="G194" s="36"/>
    </row>
    <row r="195">
      <c r="A195" s="37" t="s">
        <v>31</v>
      </c>
      <c r="B195" s="10" t="s">
        <v>500</v>
      </c>
      <c r="C195" s="38">
        <v>2015.0</v>
      </c>
      <c r="D195" s="10">
        <v>1.0</v>
      </c>
      <c r="E195" s="10">
        <v>4.0</v>
      </c>
      <c r="F195" s="38">
        <v>28.7717748</v>
      </c>
      <c r="G195" s="36"/>
    </row>
    <row r="196">
      <c r="A196" s="37" t="s">
        <v>32</v>
      </c>
      <c r="B196" s="10" t="s">
        <v>501</v>
      </c>
      <c r="C196" s="38">
        <v>2015.0</v>
      </c>
      <c r="D196" s="10">
        <v>1.0</v>
      </c>
      <c r="E196" s="10">
        <v>4.0</v>
      </c>
      <c r="F196" s="38">
        <v>20.9547347</v>
      </c>
      <c r="G196" s="36"/>
    </row>
    <row r="197">
      <c r="A197" s="37" t="s">
        <v>33</v>
      </c>
      <c r="B197" s="10" t="s">
        <v>502</v>
      </c>
      <c r="C197" s="38">
        <v>2015.0</v>
      </c>
      <c r="D197" s="10">
        <v>1.0</v>
      </c>
      <c r="E197" s="10">
        <v>4.0</v>
      </c>
      <c r="F197" s="38">
        <v>34.1177294</v>
      </c>
      <c r="G197" s="36"/>
    </row>
    <row r="198">
      <c r="A198" s="37" t="s">
        <v>34</v>
      </c>
      <c r="B198" s="10" t="s">
        <v>503</v>
      </c>
      <c r="C198" s="38">
        <v>2015.0</v>
      </c>
      <c r="D198" s="10">
        <v>1.0</v>
      </c>
      <c r="E198" s="10">
        <v>4.0</v>
      </c>
      <c r="F198" s="38">
        <v>50.3788253</v>
      </c>
      <c r="G198" s="36"/>
    </row>
    <row r="199">
      <c r="A199" s="37" t="s">
        <v>35</v>
      </c>
      <c r="B199" s="10" t="s">
        <v>504</v>
      </c>
      <c r="C199" s="38">
        <v>2015.0</v>
      </c>
      <c r="D199" s="10">
        <v>1.0</v>
      </c>
      <c r="E199" s="10">
        <v>4.0</v>
      </c>
      <c r="F199" s="38">
        <v>28.7834188</v>
      </c>
      <c r="G199" s="36"/>
    </row>
    <row r="200">
      <c r="A200" s="37" t="s">
        <v>3</v>
      </c>
      <c r="B200" s="10" t="s">
        <v>489</v>
      </c>
      <c r="C200" s="38">
        <v>2016.0</v>
      </c>
      <c r="D200" s="10">
        <v>1.0</v>
      </c>
      <c r="E200" s="10">
        <v>4.0</v>
      </c>
      <c r="F200" s="38">
        <v>34.1271869</v>
      </c>
      <c r="G200" s="36"/>
    </row>
    <row r="201">
      <c r="A201" s="37" t="s">
        <v>4</v>
      </c>
      <c r="B201" s="10" t="s">
        <v>472</v>
      </c>
      <c r="C201" s="38">
        <v>2016.0</v>
      </c>
      <c r="D201" s="10">
        <v>1.0</v>
      </c>
      <c r="E201" s="10">
        <v>4.0</v>
      </c>
      <c r="F201" s="38">
        <v>22.1944484</v>
      </c>
      <c r="G201" s="36"/>
    </row>
    <row r="202">
      <c r="A202" s="37" t="s">
        <v>5</v>
      </c>
      <c r="B202" s="10" t="s">
        <v>473</v>
      </c>
      <c r="C202" s="38">
        <v>2016.0</v>
      </c>
      <c r="D202" s="10">
        <v>1.0</v>
      </c>
      <c r="E202" s="10">
        <v>4.0</v>
      </c>
      <c r="F202" s="38">
        <v>50.5596682</v>
      </c>
      <c r="G202" s="36"/>
    </row>
    <row r="203">
      <c r="A203" s="37" t="s">
        <v>6</v>
      </c>
      <c r="B203" s="10" t="s">
        <v>474</v>
      </c>
      <c r="C203" s="38">
        <v>2016.0</v>
      </c>
      <c r="D203" s="10">
        <v>1.0</v>
      </c>
      <c r="E203" s="10">
        <v>4.0</v>
      </c>
      <c r="F203" s="38">
        <v>31.2750048</v>
      </c>
      <c r="G203" s="36"/>
    </row>
    <row r="204">
      <c r="A204" s="37" t="s">
        <v>7</v>
      </c>
      <c r="B204" s="10" t="s">
        <v>475</v>
      </c>
      <c r="C204" s="38">
        <v>2016.0</v>
      </c>
      <c r="D204" s="10">
        <v>1.0</v>
      </c>
      <c r="E204" s="10">
        <v>4.0</v>
      </c>
      <c r="F204" s="38">
        <v>35.6148171</v>
      </c>
      <c r="G204" s="36"/>
    </row>
    <row r="205">
      <c r="A205" s="37" t="s">
        <v>8</v>
      </c>
      <c r="B205" s="10" t="s">
        <v>479</v>
      </c>
      <c r="C205" s="38">
        <v>2016.0</v>
      </c>
      <c r="D205" s="10">
        <v>1.0</v>
      </c>
      <c r="E205" s="10">
        <v>4.0</v>
      </c>
      <c r="F205" s="38">
        <v>23.5498481</v>
      </c>
      <c r="G205" s="36"/>
    </row>
    <row r="206">
      <c r="A206" s="37" t="s">
        <v>9</v>
      </c>
      <c r="B206" s="10" t="s">
        <v>480</v>
      </c>
      <c r="C206" s="38">
        <v>2016.0</v>
      </c>
      <c r="D206" s="10">
        <v>1.0</v>
      </c>
      <c r="E206" s="10">
        <v>4.0</v>
      </c>
      <c r="F206" s="38">
        <v>35.5077959</v>
      </c>
      <c r="G206" s="36"/>
    </row>
    <row r="207">
      <c r="A207" s="37" t="s">
        <v>10</v>
      </c>
      <c r="B207" s="10" t="s">
        <v>478</v>
      </c>
      <c r="C207" s="38">
        <v>2016.0</v>
      </c>
      <c r="D207" s="10">
        <v>1.0</v>
      </c>
      <c r="E207" s="10">
        <v>4.0</v>
      </c>
      <c r="F207" s="38">
        <v>44.8576811</v>
      </c>
      <c r="G207" s="36"/>
    </row>
    <row r="208">
      <c r="A208" s="37" t="s">
        <v>11</v>
      </c>
      <c r="B208" s="10" t="s">
        <v>477</v>
      </c>
      <c r="C208" s="38">
        <v>2016.0</v>
      </c>
      <c r="D208" s="10">
        <v>1.0</v>
      </c>
      <c r="E208" s="10">
        <v>4.0</v>
      </c>
      <c r="F208" s="38">
        <v>37.6993297</v>
      </c>
      <c r="G208" s="36"/>
    </row>
    <row r="209">
      <c r="A209" s="37" t="s">
        <v>12</v>
      </c>
      <c r="B209" s="10" t="s">
        <v>476</v>
      </c>
      <c r="C209" s="38">
        <v>2016.0</v>
      </c>
      <c r="D209" s="10">
        <v>1.0</v>
      </c>
      <c r="E209" s="10">
        <v>4.0</v>
      </c>
      <c r="F209" s="38">
        <v>44.7673889</v>
      </c>
      <c r="G209" s="36"/>
    </row>
    <row r="210">
      <c r="A210" s="37" t="s">
        <v>13</v>
      </c>
      <c r="B210" s="10" t="s">
        <v>481</v>
      </c>
      <c r="C210" s="38">
        <v>2016.0</v>
      </c>
      <c r="D210" s="10">
        <v>1.0</v>
      </c>
      <c r="E210" s="10">
        <v>4.0</v>
      </c>
      <c r="F210" s="38">
        <v>25.1126737</v>
      </c>
      <c r="G210" s="36"/>
    </row>
    <row r="211">
      <c r="A211" s="37" t="s">
        <v>14</v>
      </c>
      <c r="B211" s="10" t="s">
        <v>483</v>
      </c>
      <c r="C211" s="38">
        <v>2016.0</v>
      </c>
      <c r="D211" s="10">
        <v>1.0</v>
      </c>
      <c r="E211" s="10">
        <v>4.0</v>
      </c>
      <c r="F211" s="38">
        <v>25.8350636</v>
      </c>
      <c r="G211" s="36"/>
    </row>
    <row r="212">
      <c r="A212" s="37" t="s">
        <v>15</v>
      </c>
      <c r="B212" s="10" t="s">
        <v>482</v>
      </c>
      <c r="C212" s="38">
        <v>2016.0</v>
      </c>
      <c r="D212" s="10">
        <v>1.0</v>
      </c>
      <c r="E212" s="10">
        <v>4.0</v>
      </c>
      <c r="F212" s="38">
        <v>29.4502681</v>
      </c>
      <c r="G212" s="36"/>
    </row>
    <row r="213">
      <c r="A213" s="37" t="s">
        <v>16</v>
      </c>
      <c r="B213" s="10" t="s">
        <v>484</v>
      </c>
      <c r="C213" s="38">
        <v>2016.0</v>
      </c>
      <c r="D213" s="10">
        <v>1.0</v>
      </c>
      <c r="E213" s="10">
        <v>4.0</v>
      </c>
      <c r="F213" s="38">
        <v>22.7010602</v>
      </c>
      <c r="G213" s="36"/>
    </row>
    <row r="214">
      <c r="A214" s="37" t="s">
        <v>17</v>
      </c>
      <c r="B214" s="10" t="s">
        <v>485</v>
      </c>
      <c r="C214" s="38">
        <v>2016.0</v>
      </c>
      <c r="D214" s="10">
        <v>1.0</v>
      </c>
      <c r="E214" s="10">
        <v>4.0</v>
      </c>
      <c r="F214" s="38">
        <v>42.5686963</v>
      </c>
      <c r="G214" s="36"/>
    </row>
    <row r="215">
      <c r="A215" s="37" t="s">
        <v>18</v>
      </c>
      <c r="B215" s="10" t="s">
        <v>486</v>
      </c>
      <c r="C215" s="38">
        <v>2016.0</v>
      </c>
      <c r="D215" s="10">
        <v>1.0</v>
      </c>
      <c r="E215" s="10">
        <v>4.0</v>
      </c>
      <c r="F215" s="38">
        <v>27.7953773</v>
      </c>
      <c r="G215" s="36"/>
    </row>
    <row r="216">
      <c r="A216" s="37" t="s">
        <v>19</v>
      </c>
      <c r="B216" s="10" t="s">
        <v>487</v>
      </c>
      <c r="C216" s="38">
        <v>2016.0</v>
      </c>
      <c r="D216" s="10">
        <v>1.0</v>
      </c>
      <c r="E216" s="10">
        <v>4.0</v>
      </c>
      <c r="F216" s="38">
        <v>26.0655767</v>
      </c>
      <c r="G216" s="36"/>
    </row>
    <row r="217">
      <c r="A217" s="37" t="s">
        <v>20</v>
      </c>
      <c r="B217" s="10" t="s">
        <v>488</v>
      </c>
      <c r="C217" s="38">
        <v>2016.0</v>
      </c>
      <c r="D217" s="10">
        <v>1.0</v>
      </c>
      <c r="E217" s="10">
        <v>4.0</v>
      </c>
      <c r="F217" s="38">
        <v>33.8576481</v>
      </c>
      <c r="G217" s="36"/>
    </row>
    <row r="218">
      <c r="A218" s="37" t="s">
        <v>21</v>
      </c>
      <c r="B218" s="10" t="s">
        <v>490</v>
      </c>
      <c r="C218" s="38">
        <v>2016.0</v>
      </c>
      <c r="D218" s="10">
        <v>1.0</v>
      </c>
      <c r="E218" s="10">
        <v>4.0</v>
      </c>
      <c r="F218" s="38">
        <v>37.0159193</v>
      </c>
      <c r="G218" s="36"/>
    </row>
    <row r="219">
      <c r="A219" s="37" t="s">
        <v>22</v>
      </c>
      <c r="B219" s="10" t="s">
        <v>491</v>
      </c>
      <c r="C219" s="38">
        <v>2016.0</v>
      </c>
      <c r="D219" s="10">
        <v>1.0</v>
      </c>
      <c r="E219" s="10">
        <v>4.0</v>
      </c>
      <c r="F219" s="38">
        <v>34.4776329</v>
      </c>
      <c r="G219" s="36"/>
    </row>
    <row r="220">
      <c r="A220" s="37" t="s">
        <v>23</v>
      </c>
      <c r="B220" s="10" t="s">
        <v>492</v>
      </c>
      <c r="C220" s="38">
        <v>2016.0</v>
      </c>
      <c r="D220" s="10">
        <v>1.0</v>
      </c>
      <c r="E220" s="10">
        <v>4.0</v>
      </c>
      <c r="F220" s="38">
        <v>32.9754056</v>
      </c>
      <c r="G220" s="36"/>
    </row>
    <row r="221">
      <c r="A221" s="37" t="s">
        <v>24</v>
      </c>
      <c r="B221" s="10" t="s">
        <v>493</v>
      </c>
      <c r="C221" s="38">
        <v>2016.0</v>
      </c>
      <c r="D221" s="10">
        <v>1.0</v>
      </c>
      <c r="E221" s="10">
        <v>4.0</v>
      </c>
      <c r="F221" s="38">
        <v>33.0064859</v>
      </c>
      <c r="G221" s="36"/>
    </row>
    <row r="222">
      <c r="A222" s="37" t="s">
        <v>25</v>
      </c>
      <c r="B222" s="10" t="s">
        <v>494</v>
      </c>
      <c r="C222" s="38">
        <v>2016.0</v>
      </c>
      <c r="D222" s="10">
        <v>1.0</v>
      </c>
      <c r="E222" s="10">
        <v>4.0</v>
      </c>
      <c r="F222" s="38">
        <v>29.2968567</v>
      </c>
      <c r="G222" s="36"/>
    </row>
    <row r="223">
      <c r="A223" s="37" t="s">
        <v>26</v>
      </c>
      <c r="B223" s="10" t="s">
        <v>495</v>
      </c>
      <c r="C223" s="38">
        <v>2016.0</v>
      </c>
      <c r="D223" s="10">
        <v>1.0</v>
      </c>
      <c r="E223" s="10">
        <v>4.0</v>
      </c>
      <c r="F223" s="38">
        <v>31.1919483</v>
      </c>
      <c r="G223" s="36"/>
    </row>
    <row r="224">
      <c r="A224" s="37" t="s">
        <v>27</v>
      </c>
      <c r="B224" s="10" t="s">
        <v>497</v>
      </c>
      <c r="C224" s="38">
        <v>2016.0</v>
      </c>
      <c r="D224" s="10">
        <v>1.0</v>
      </c>
      <c r="E224" s="10">
        <v>4.0</v>
      </c>
      <c r="F224" s="38">
        <v>30.1238265</v>
      </c>
      <c r="G224" s="36"/>
    </row>
    <row r="225">
      <c r="A225" s="37" t="s">
        <v>28</v>
      </c>
      <c r="B225" s="10" t="s">
        <v>496</v>
      </c>
      <c r="C225" s="38">
        <v>2016.0</v>
      </c>
      <c r="D225" s="10">
        <v>1.0</v>
      </c>
      <c r="E225" s="10">
        <v>4.0</v>
      </c>
      <c r="F225" s="38">
        <v>33.9194764</v>
      </c>
      <c r="G225" s="36"/>
    </row>
    <row r="226">
      <c r="A226" s="37" t="s">
        <v>29</v>
      </c>
      <c r="B226" s="10" t="s">
        <v>498</v>
      </c>
      <c r="C226" s="38">
        <v>2016.0</v>
      </c>
      <c r="D226" s="10">
        <v>1.0</v>
      </c>
      <c r="E226" s="10">
        <v>4.0</v>
      </c>
      <c r="F226" s="38">
        <v>46.853322</v>
      </c>
      <c r="G226" s="36"/>
    </row>
    <row r="227">
      <c r="A227" s="37" t="s">
        <v>30</v>
      </c>
      <c r="B227" s="10" t="s">
        <v>499</v>
      </c>
      <c r="C227" s="38">
        <v>2016.0</v>
      </c>
      <c r="D227" s="10">
        <v>1.0</v>
      </c>
      <c r="E227" s="10">
        <v>4.0</v>
      </c>
      <c r="F227" s="38">
        <v>30.1051184</v>
      </c>
      <c r="G227" s="36"/>
    </row>
    <row r="228">
      <c r="A228" s="37" t="s">
        <v>31</v>
      </c>
      <c r="B228" s="10" t="s">
        <v>500</v>
      </c>
      <c r="C228" s="38">
        <v>2016.0</v>
      </c>
      <c r="D228" s="10">
        <v>1.0</v>
      </c>
      <c r="E228" s="10">
        <v>4.0</v>
      </c>
      <c r="F228" s="38">
        <v>29.4529835</v>
      </c>
      <c r="G228" s="36"/>
    </row>
    <row r="229">
      <c r="A229" s="37" t="s">
        <v>32</v>
      </c>
      <c r="B229" s="10" t="s">
        <v>501</v>
      </c>
      <c r="C229" s="38">
        <v>2016.0</v>
      </c>
      <c r="D229" s="10">
        <v>1.0</v>
      </c>
      <c r="E229" s="10">
        <v>4.0</v>
      </c>
      <c r="F229" s="38">
        <v>27.8760718</v>
      </c>
      <c r="G229" s="36"/>
    </row>
    <row r="230">
      <c r="A230" s="37" t="s">
        <v>33</v>
      </c>
      <c r="B230" s="10" t="s">
        <v>502</v>
      </c>
      <c r="C230" s="38">
        <v>2016.0</v>
      </c>
      <c r="D230" s="10">
        <v>1.0</v>
      </c>
      <c r="E230" s="10">
        <v>4.0</v>
      </c>
      <c r="F230" s="38">
        <v>36.0816406</v>
      </c>
      <c r="G230" s="36"/>
    </row>
    <row r="231">
      <c r="A231" s="37" t="s">
        <v>34</v>
      </c>
      <c r="B231" s="10" t="s">
        <v>503</v>
      </c>
      <c r="C231" s="38">
        <v>2016.0</v>
      </c>
      <c r="D231" s="10">
        <v>1.0</v>
      </c>
      <c r="E231" s="10">
        <v>4.0</v>
      </c>
      <c r="F231" s="38">
        <v>46.0339308</v>
      </c>
      <c r="G231" s="36"/>
    </row>
    <row r="232">
      <c r="A232" s="37" t="s">
        <v>35</v>
      </c>
      <c r="B232" s="10" t="s">
        <v>504</v>
      </c>
      <c r="C232" s="38">
        <v>2016.0</v>
      </c>
      <c r="D232" s="10">
        <v>1.0</v>
      </c>
      <c r="E232" s="10">
        <v>4.0</v>
      </c>
      <c r="F232" s="38">
        <v>30.416032</v>
      </c>
      <c r="G232" s="36"/>
    </row>
    <row r="233">
      <c r="A233" s="37" t="s">
        <v>3</v>
      </c>
      <c r="B233" s="10" t="s">
        <v>489</v>
      </c>
      <c r="C233" s="38">
        <v>2017.0</v>
      </c>
      <c r="D233" s="10">
        <v>1.0</v>
      </c>
      <c r="E233" s="10">
        <v>4.0</v>
      </c>
      <c r="F233" s="38">
        <v>34.415802</v>
      </c>
      <c r="G233" s="36"/>
    </row>
    <row r="234">
      <c r="A234" s="37" t="s">
        <v>4</v>
      </c>
      <c r="B234" s="10" t="s">
        <v>472</v>
      </c>
      <c r="C234" s="38">
        <v>2017.0</v>
      </c>
      <c r="D234" s="10">
        <v>1.0</v>
      </c>
      <c r="E234" s="10">
        <v>4.0</v>
      </c>
      <c r="F234" s="38">
        <v>26.1872965</v>
      </c>
      <c r="G234" s="36"/>
    </row>
    <row r="235">
      <c r="A235" s="37" t="s">
        <v>5</v>
      </c>
      <c r="B235" s="10" t="s">
        <v>473</v>
      </c>
      <c r="C235" s="38">
        <v>2017.0</v>
      </c>
      <c r="D235" s="10">
        <v>1.0</v>
      </c>
      <c r="E235" s="10">
        <v>4.0</v>
      </c>
      <c r="F235" s="38">
        <v>43.6693203</v>
      </c>
      <c r="G235" s="36"/>
    </row>
    <row r="236">
      <c r="A236" s="37" t="s">
        <v>6</v>
      </c>
      <c r="B236" s="10" t="s">
        <v>474</v>
      </c>
      <c r="C236" s="38">
        <v>2017.0</v>
      </c>
      <c r="D236" s="10">
        <v>1.0</v>
      </c>
      <c r="E236" s="10">
        <v>4.0</v>
      </c>
      <c r="F236" s="38">
        <v>30.5981744</v>
      </c>
      <c r="G236" s="36"/>
    </row>
    <row r="237">
      <c r="A237" s="37" t="s">
        <v>7</v>
      </c>
      <c r="B237" s="10" t="s">
        <v>475</v>
      </c>
      <c r="C237" s="38">
        <v>2017.0</v>
      </c>
      <c r="D237" s="10">
        <v>1.0</v>
      </c>
      <c r="E237" s="10">
        <v>4.0</v>
      </c>
      <c r="F237" s="38">
        <v>34.1355549</v>
      </c>
      <c r="G237" s="36"/>
    </row>
    <row r="238">
      <c r="A238" s="37" t="s">
        <v>8</v>
      </c>
      <c r="B238" s="10" t="s">
        <v>479</v>
      </c>
      <c r="C238" s="38">
        <v>2017.0</v>
      </c>
      <c r="D238" s="10">
        <v>1.0</v>
      </c>
      <c r="E238" s="10">
        <v>4.0</v>
      </c>
      <c r="F238" s="38">
        <v>28.3887897</v>
      </c>
      <c r="G238" s="36"/>
    </row>
    <row r="239">
      <c r="A239" s="37" t="s">
        <v>9</v>
      </c>
      <c r="B239" s="10" t="s">
        <v>480</v>
      </c>
      <c r="C239" s="38">
        <v>2017.0</v>
      </c>
      <c r="D239" s="10">
        <v>1.0</v>
      </c>
      <c r="E239" s="10">
        <v>4.0</v>
      </c>
      <c r="F239" s="38">
        <v>34.5031073</v>
      </c>
      <c r="G239" s="36"/>
    </row>
    <row r="240">
      <c r="A240" s="37" t="s">
        <v>10</v>
      </c>
      <c r="B240" s="10" t="s">
        <v>478</v>
      </c>
      <c r="C240" s="38">
        <v>2017.0</v>
      </c>
      <c r="D240" s="10">
        <v>1.0</v>
      </c>
      <c r="E240" s="10">
        <v>4.0</v>
      </c>
      <c r="F240" s="38">
        <v>40.2731133</v>
      </c>
      <c r="G240" s="36"/>
    </row>
    <row r="241">
      <c r="A241" s="37" t="s">
        <v>11</v>
      </c>
      <c r="B241" s="10" t="s">
        <v>477</v>
      </c>
      <c r="C241" s="38">
        <v>2017.0</v>
      </c>
      <c r="D241" s="10">
        <v>1.0</v>
      </c>
      <c r="E241" s="10">
        <v>4.0</v>
      </c>
      <c r="F241" s="38">
        <v>42.0005995</v>
      </c>
      <c r="G241" s="36"/>
    </row>
    <row r="242">
      <c r="A242" s="37" t="s">
        <v>12</v>
      </c>
      <c r="B242" s="10" t="s">
        <v>476</v>
      </c>
      <c r="C242" s="38">
        <v>2017.0</v>
      </c>
      <c r="D242" s="10">
        <v>1.0</v>
      </c>
      <c r="E242" s="10">
        <v>4.0</v>
      </c>
      <c r="F242" s="38">
        <v>43.1915603</v>
      </c>
      <c r="G242" s="36"/>
    </row>
    <row r="243">
      <c r="A243" s="37" t="s">
        <v>13</v>
      </c>
      <c r="B243" s="10" t="s">
        <v>481</v>
      </c>
      <c r="C243" s="38">
        <v>2017.0</v>
      </c>
      <c r="D243" s="10">
        <v>1.0</v>
      </c>
      <c r="E243" s="10">
        <v>4.0</v>
      </c>
      <c r="F243" s="38">
        <v>26.7450453</v>
      </c>
      <c r="G243" s="36"/>
    </row>
    <row r="244">
      <c r="A244" s="37" t="s">
        <v>14</v>
      </c>
      <c r="B244" s="10" t="s">
        <v>483</v>
      </c>
      <c r="C244" s="38">
        <v>2017.0</v>
      </c>
      <c r="D244" s="10">
        <v>1.0</v>
      </c>
      <c r="E244" s="10">
        <v>4.0</v>
      </c>
      <c r="F244" s="38">
        <v>28.0563136</v>
      </c>
      <c r="G244" s="36"/>
    </row>
    <row r="245">
      <c r="A245" s="37" t="s">
        <v>15</v>
      </c>
      <c r="B245" s="10" t="s">
        <v>482</v>
      </c>
      <c r="C245" s="38">
        <v>2017.0</v>
      </c>
      <c r="D245" s="10">
        <v>1.0</v>
      </c>
      <c r="E245" s="10">
        <v>4.0</v>
      </c>
      <c r="F245" s="38">
        <v>24.7310943</v>
      </c>
      <c r="G245" s="36"/>
    </row>
    <row r="246">
      <c r="A246" s="37" t="s">
        <v>16</v>
      </c>
      <c r="B246" s="10" t="s">
        <v>484</v>
      </c>
      <c r="C246" s="38">
        <v>2017.0</v>
      </c>
      <c r="D246" s="10">
        <v>1.0</v>
      </c>
      <c r="E246" s="10">
        <v>4.0</v>
      </c>
      <c r="F246" s="38">
        <v>23.3654779</v>
      </c>
      <c r="G246" s="36"/>
    </row>
    <row r="247">
      <c r="A247" s="37" t="s">
        <v>17</v>
      </c>
      <c r="B247" s="10" t="s">
        <v>485</v>
      </c>
      <c r="C247" s="38">
        <v>2017.0</v>
      </c>
      <c r="D247" s="10">
        <v>1.0</v>
      </c>
      <c r="E247" s="10">
        <v>4.0</v>
      </c>
      <c r="F247" s="38">
        <v>43.428582</v>
      </c>
      <c r="G247" s="36"/>
    </row>
    <row r="248">
      <c r="A248" s="37" t="s">
        <v>18</v>
      </c>
      <c r="B248" s="10" t="s">
        <v>486</v>
      </c>
      <c r="C248" s="38">
        <v>2017.0</v>
      </c>
      <c r="D248" s="10">
        <v>1.0</v>
      </c>
      <c r="E248" s="10">
        <v>4.0</v>
      </c>
      <c r="F248" s="38">
        <v>26.8287549</v>
      </c>
      <c r="G248" s="36"/>
    </row>
    <row r="249">
      <c r="A249" s="37" t="s">
        <v>19</v>
      </c>
      <c r="B249" s="10" t="s">
        <v>487</v>
      </c>
      <c r="C249" s="38">
        <v>2017.0</v>
      </c>
      <c r="D249" s="10">
        <v>1.0</v>
      </c>
      <c r="E249" s="10">
        <v>4.0</v>
      </c>
      <c r="F249" s="38">
        <v>26.7240673</v>
      </c>
      <c r="G249" s="36"/>
    </row>
    <row r="250">
      <c r="A250" s="37" t="s">
        <v>20</v>
      </c>
      <c r="B250" s="10" t="s">
        <v>488</v>
      </c>
      <c r="C250" s="38">
        <v>2017.0</v>
      </c>
      <c r="D250" s="10">
        <v>1.0</v>
      </c>
      <c r="E250" s="10">
        <v>4.0</v>
      </c>
      <c r="F250" s="38">
        <v>31.0983953</v>
      </c>
      <c r="G250" s="36"/>
    </row>
    <row r="251">
      <c r="A251" s="37" t="s">
        <v>21</v>
      </c>
      <c r="B251" s="10" t="s">
        <v>490</v>
      </c>
      <c r="C251" s="38">
        <v>2017.0</v>
      </c>
      <c r="D251" s="10">
        <v>1.0</v>
      </c>
      <c r="E251" s="10">
        <v>4.0</v>
      </c>
      <c r="F251" s="38">
        <v>40.7548624</v>
      </c>
      <c r="G251" s="36"/>
    </row>
    <row r="252">
      <c r="A252" s="37" t="s">
        <v>22</v>
      </c>
      <c r="B252" s="10" t="s">
        <v>491</v>
      </c>
      <c r="C252" s="38">
        <v>2017.0</v>
      </c>
      <c r="D252" s="10">
        <v>1.0</v>
      </c>
      <c r="E252" s="10">
        <v>4.0</v>
      </c>
      <c r="F252" s="38">
        <v>37.2521099</v>
      </c>
      <c r="G252" s="36"/>
    </row>
    <row r="253">
      <c r="A253" s="37" t="s">
        <v>23</v>
      </c>
      <c r="B253" s="10" t="s">
        <v>492</v>
      </c>
      <c r="C253" s="38">
        <v>2017.0</v>
      </c>
      <c r="D253" s="10">
        <v>1.0</v>
      </c>
      <c r="E253" s="10">
        <v>4.0</v>
      </c>
      <c r="F253" s="38">
        <v>32.0773439</v>
      </c>
      <c r="G253" s="36"/>
    </row>
    <row r="254">
      <c r="A254" s="37" t="s">
        <v>24</v>
      </c>
      <c r="B254" s="10" t="s">
        <v>493</v>
      </c>
      <c r="C254" s="38">
        <v>2017.0</v>
      </c>
      <c r="D254" s="10">
        <v>1.0</v>
      </c>
      <c r="E254" s="10">
        <v>4.0</v>
      </c>
      <c r="F254" s="38">
        <v>30.2281465</v>
      </c>
      <c r="G254" s="36"/>
    </row>
    <row r="255">
      <c r="A255" s="37" t="s">
        <v>25</v>
      </c>
      <c r="B255" s="10" t="s">
        <v>494</v>
      </c>
      <c r="C255" s="38">
        <v>2017.0</v>
      </c>
      <c r="D255" s="10">
        <v>1.0</v>
      </c>
      <c r="E255" s="10">
        <v>4.0</v>
      </c>
      <c r="F255" s="38">
        <v>34.1668779</v>
      </c>
      <c r="G255" s="36"/>
    </row>
    <row r="256">
      <c r="A256" s="37" t="s">
        <v>26</v>
      </c>
      <c r="B256" s="10" t="s">
        <v>495</v>
      </c>
      <c r="C256" s="38">
        <v>2017.0</v>
      </c>
      <c r="D256" s="10">
        <v>1.0</v>
      </c>
      <c r="E256" s="10">
        <v>4.0</v>
      </c>
      <c r="F256" s="38">
        <v>31.1301324</v>
      </c>
      <c r="G256" s="36"/>
    </row>
    <row r="257">
      <c r="A257" s="37" t="s">
        <v>27</v>
      </c>
      <c r="B257" s="10" t="s">
        <v>497</v>
      </c>
      <c r="C257" s="38">
        <v>2017.0</v>
      </c>
      <c r="D257" s="10">
        <v>1.0</v>
      </c>
      <c r="E257" s="10">
        <v>4.0</v>
      </c>
      <c r="F257" s="38">
        <v>30.3967488</v>
      </c>
      <c r="G257" s="36"/>
    </row>
    <row r="258">
      <c r="A258" s="37" t="s">
        <v>28</v>
      </c>
      <c r="B258" s="10" t="s">
        <v>496</v>
      </c>
      <c r="C258" s="38">
        <v>2017.0</v>
      </c>
      <c r="D258" s="10">
        <v>1.0</v>
      </c>
      <c r="E258" s="10">
        <v>4.0</v>
      </c>
      <c r="F258" s="38">
        <v>34.3364312</v>
      </c>
      <c r="G258" s="36"/>
    </row>
    <row r="259">
      <c r="A259" s="37" t="s">
        <v>29</v>
      </c>
      <c r="B259" s="10" t="s">
        <v>498</v>
      </c>
      <c r="C259" s="38">
        <v>2017.0</v>
      </c>
      <c r="D259" s="10">
        <v>1.0</v>
      </c>
      <c r="E259" s="10">
        <v>4.0</v>
      </c>
      <c r="F259" s="38">
        <v>44.6370831</v>
      </c>
      <c r="G259" s="36"/>
    </row>
    <row r="260">
      <c r="A260" s="37" t="s">
        <v>30</v>
      </c>
      <c r="B260" s="10" t="s">
        <v>499</v>
      </c>
      <c r="C260" s="38">
        <v>2017.0</v>
      </c>
      <c r="D260" s="10">
        <v>1.0</v>
      </c>
      <c r="E260" s="10">
        <v>4.0</v>
      </c>
      <c r="F260" s="38">
        <v>31.449666</v>
      </c>
      <c r="G260" s="36"/>
    </row>
    <row r="261">
      <c r="A261" s="37" t="s">
        <v>31</v>
      </c>
      <c r="B261" s="10" t="s">
        <v>500</v>
      </c>
      <c r="C261" s="38">
        <v>2017.0</v>
      </c>
      <c r="D261" s="10">
        <v>1.0</v>
      </c>
      <c r="E261" s="10">
        <v>4.0</v>
      </c>
      <c r="F261" s="38">
        <v>33.4427876</v>
      </c>
      <c r="G261" s="36"/>
    </row>
    <row r="262">
      <c r="A262" s="37" t="s">
        <v>32</v>
      </c>
      <c r="B262" s="10" t="s">
        <v>501</v>
      </c>
      <c r="C262" s="38">
        <v>2017.0</v>
      </c>
      <c r="D262" s="10">
        <v>1.0</v>
      </c>
      <c r="E262" s="10">
        <v>4.0</v>
      </c>
      <c r="F262" s="38">
        <v>22.3328301</v>
      </c>
      <c r="G262" s="36"/>
    </row>
    <row r="263">
      <c r="A263" s="37" t="s">
        <v>33</v>
      </c>
      <c r="B263" s="10" t="s">
        <v>502</v>
      </c>
      <c r="C263" s="38">
        <v>2017.0</v>
      </c>
      <c r="D263" s="10">
        <v>1.0</v>
      </c>
      <c r="E263" s="10">
        <v>4.0</v>
      </c>
      <c r="F263" s="38">
        <v>37.2209764</v>
      </c>
      <c r="G263" s="36"/>
    </row>
    <row r="264">
      <c r="A264" s="37" t="s">
        <v>34</v>
      </c>
      <c r="B264" s="10" t="s">
        <v>503</v>
      </c>
      <c r="C264" s="38">
        <v>2017.0</v>
      </c>
      <c r="D264" s="10">
        <v>1.0</v>
      </c>
      <c r="E264" s="10">
        <v>4.0</v>
      </c>
      <c r="F264" s="38">
        <v>40.5025016</v>
      </c>
      <c r="G264" s="36"/>
    </row>
    <row r="265">
      <c r="A265" s="37" t="s">
        <v>35</v>
      </c>
      <c r="B265" s="10" t="s">
        <v>504</v>
      </c>
      <c r="C265" s="38">
        <v>2017.0</v>
      </c>
      <c r="D265" s="10">
        <v>1.0</v>
      </c>
      <c r="E265" s="10">
        <v>4.0</v>
      </c>
      <c r="F265" s="38">
        <v>32.0289739</v>
      </c>
      <c r="G265" s="36"/>
    </row>
    <row r="266">
      <c r="A266" s="37" t="s">
        <v>3</v>
      </c>
      <c r="B266" s="10" t="s">
        <v>489</v>
      </c>
      <c r="C266" s="38">
        <v>2018.0</v>
      </c>
      <c r="D266" s="10">
        <v>1.0</v>
      </c>
      <c r="E266" s="10">
        <v>4.0</v>
      </c>
      <c r="F266" s="38">
        <v>40.6521722</v>
      </c>
      <c r="G266" s="36"/>
    </row>
    <row r="267">
      <c r="A267" s="37" t="s">
        <v>4</v>
      </c>
      <c r="B267" s="10" t="s">
        <v>472</v>
      </c>
      <c r="C267" s="38">
        <v>2018.0</v>
      </c>
      <c r="D267" s="10">
        <v>1.0</v>
      </c>
      <c r="E267" s="10">
        <v>4.0</v>
      </c>
      <c r="F267" s="38">
        <v>30.6856166</v>
      </c>
      <c r="G267" s="36"/>
    </row>
    <row r="268">
      <c r="A268" s="37" t="s">
        <v>5</v>
      </c>
      <c r="B268" s="10" t="s">
        <v>473</v>
      </c>
      <c r="C268" s="38">
        <v>2018.0</v>
      </c>
      <c r="D268" s="10">
        <v>1.0</v>
      </c>
      <c r="E268" s="10">
        <v>4.0</v>
      </c>
      <c r="F268" s="38">
        <v>50.0865005</v>
      </c>
      <c r="G268" s="36"/>
    </row>
    <row r="269">
      <c r="A269" s="37" t="s">
        <v>6</v>
      </c>
      <c r="B269" s="10" t="s">
        <v>474</v>
      </c>
      <c r="C269" s="38">
        <v>2018.0</v>
      </c>
      <c r="D269" s="10">
        <v>1.0</v>
      </c>
      <c r="E269" s="10">
        <v>4.0</v>
      </c>
      <c r="F269" s="38">
        <v>37.3183162</v>
      </c>
      <c r="G269" s="36"/>
    </row>
    <row r="270">
      <c r="A270" s="37" t="s">
        <v>7</v>
      </c>
      <c r="B270" s="10" t="s">
        <v>475</v>
      </c>
      <c r="C270" s="38">
        <v>2018.0</v>
      </c>
      <c r="D270" s="10">
        <v>1.0</v>
      </c>
      <c r="E270" s="10">
        <v>4.0</v>
      </c>
      <c r="F270" s="38">
        <v>37.7358896</v>
      </c>
      <c r="G270" s="36"/>
    </row>
    <row r="271">
      <c r="A271" s="37" t="s">
        <v>8</v>
      </c>
      <c r="B271" s="10" t="s">
        <v>479</v>
      </c>
      <c r="C271" s="38">
        <v>2018.0</v>
      </c>
      <c r="D271" s="10">
        <v>1.0</v>
      </c>
      <c r="E271" s="10">
        <v>4.0</v>
      </c>
      <c r="F271" s="38">
        <v>35.7492213</v>
      </c>
      <c r="G271" s="36"/>
    </row>
    <row r="272">
      <c r="A272" s="37" t="s">
        <v>9</v>
      </c>
      <c r="B272" s="10" t="s">
        <v>480</v>
      </c>
      <c r="C272" s="38">
        <v>2018.0</v>
      </c>
      <c r="D272" s="10">
        <v>1.0</v>
      </c>
      <c r="E272" s="10">
        <v>4.0</v>
      </c>
      <c r="F272" s="38">
        <v>42.4804787</v>
      </c>
      <c r="G272" s="36"/>
    </row>
    <row r="273">
      <c r="A273" s="37" t="s">
        <v>10</v>
      </c>
      <c r="B273" s="10" t="s">
        <v>478</v>
      </c>
      <c r="C273" s="38">
        <v>2018.0</v>
      </c>
      <c r="D273" s="10">
        <v>1.0</v>
      </c>
      <c r="E273" s="10">
        <v>4.0</v>
      </c>
      <c r="F273" s="38">
        <v>41.3353666</v>
      </c>
      <c r="G273" s="36"/>
    </row>
    <row r="274">
      <c r="A274" s="37" t="s">
        <v>11</v>
      </c>
      <c r="B274" s="10" t="s">
        <v>477</v>
      </c>
      <c r="C274" s="38">
        <v>2018.0</v>
      </c>
      <c r="D274" s="10">
        <v>1.0</v>
      </c>
      <c r="E274" s="10">
        <v>4.0</v>
      </c>
      <c r="F274" s="38">
        <v>51.5210555</v>
      </c>
      <c r="G274" s="36"/>
    </row>
    <row r="275">
      <c r="A275" s="37" t="s">
        <v>12</v>
      </c>
      <c r="B275" s="10" t="s">
        <v>476</v>
      </c>
      <c r="C275" s="38">
        <v>2018.0</v>
      </c>
      <c r="D275" s="10">
        <v>1.0</v>
      </c>
      <c r="E275" s="10">
        <v>4.0</v>
      </c>
      <c r="F275" s="38">
        <v>55.1355021</v>
      </c>
      <c r="G275" s="36"/>
    </row>
    <row r="276">
      <c r="A276" s="37" t="s">
        <v>13</v>
      </c>
      <c r="B276" s="10" t="s">
        <v>481</v>
      </c>
      <c r="C276" s="38">
        <v>2018.0</v>
      </c>
      <c r="D276" s="10">
        <v>1.0</v>
      </c>
      <c r="E276" s="10">
        <v>4.0</v>
      </c>
      <c r="F276" s="38">
        <v>35.3069653</v>
      </c>
      <c r="G276" s="36"/>
    </row>
    <row r="277">
      <c r="A277" s="37" t="s">
        <v>14</v>
      </c>
      <c r="B277" s="10" t="s">
        <v>483</v>
      </c>
      <c r="C277" s="38">
        <v>2018.0</v>
      </c>
      <c r="D277" s="10">
        <v>1.0</v>
      </c>
      <c r="E277" s="10">
        <v>4.0</v>
      </c>
      <c r="F277" s="38">
        <v>32.7043138</v>
      </c>
      <c r="G277" s="36"/>
    </row>
    <row r="278">
      <c r="A278" s="37" t="s">
        <v>15</v>
      </c>
      <c r="B278" s="10" t="s">
        <v>482</v>
      </c>
      <c r="C278" s="38">
        <v>2018.0</v>
      </c>
      <c r="D278" s="10">
        <v>1.0</v>
      </c>
      <c r="E278" s="10">
        <v>4.0</v>
      </c>
      <c r="F278" s="38">
        <v>27.6149305</v>
      </c>
      <c r="G278" s="36"/>
    </row>
    <row r="279">
      <c r="A279" s="37" t="s">
        <v>16</v>
      </c>
      <c r="B279" s="10" t="s">
        <v>484</v>
      </c>
      <c r="C279" s="38">
        <v>2018.0</v>
      </c>
      <c r="D279" s="10">
        <v>1.0</v>
      </c>
      <c r="E279" s="10">
        <v>4.0</v>
      </c>
      <c r="F279" s="38">
        <v>25.7201052</v>
      </c>
      <c r="G279" s="36"/>
    </row>
    <row r="280">
      <c r="A280" s="37" t="s">
        <v>17</v>
      </c>
      <c r="B280" s="10" t="s">
        <v>485</v>
      </c>
      <c r="C280" s="38">
        <v>2018.0</v>
      </c>
      <c r="D280" s="10">
        <v>1.0</v>
      </c>
      <c r="E280" s="10">
        <v>4.0</v>
      </c>
      <c r="F280" s="38">
        <v>52.7989675</v>
      </c>
      <c r="G280" s="36"/>
    </row>
    <row r="281">
      <c r="A281" s="37" t="s">
        <v>18</v>
      </c>
      <c r="B281" s="10" t="s">
        <v>486</v>
      </c>
      <c r="C281" s="38">
        <v>2018.0</v>
      </c>
      <c r="D281" s="10">
        <v>1.0</v>
      </c>
      <c r="E281" s="10">
        <v>4.0</v>
      </c>
      <c r="F281" s="38">
        <v>33.5003233</v>
      </c>
      <c r="G281" s="36"/>
    </row>
    <row r="282">
      <c r="A282" s="37" t="s">
        <v>19</v>
      </c>
      <c r="B282" s="10" t="s">
        <v>487</v>
      </c>
      <c r="C282" s="38">
        <v>2018.0</v>
      </c>
      <c r="D282" s="10">
        <v>1.0</v>
      </c>
      <c r="E282" s="10">
        <v>4.0</v>
      </c>
      <c r="F282" s="38">
        <v>29.3006423</v>
      </c>
      <c r="G282" s="36"/>
    </row>
    <row r="283">
      <c r="A283" s="37" t="s">
        <v>20</v>
      </c>
      <c r="B283" s="10" t="s">
        <v>488</v>
      </c>
      <c r="C283" s="38">
        <v>2018.0</v>
      </c>
      <c r="D283" s="10">
        <v>1.0</v>
      </c>
      <c r="E283" s="10">
        <v>4.0</v>
      </c>
      <c r="F283" s="38">
        <v>38.5005456</v>
      </c>
      <c r="G283" s="36"/>
    </row>
    <row r="284">
      <c r="A284" s="37" t="s">
        <v>21</v>
      </c>
      <c r="B284" s="10" t="s">
        <v>490</v>
      </c>
      <c r="C284" s="38">
        <v>2018.0</v>
      </c>
      <c r="D284" s="10">
        <v>1.0</v>
      </c>
      <c r="E284" s="10">
        <v>4.0</v>
      </c>
      <c r="F284" s="38">
        <v>40.9104828</v>
      </c>
      <c r="G284" s="36"/>
    </row>
    <row r="285">
      <c r="A285" s="37" t="s">
        <v>22</v>
      </c>
      <c r="B285" s="10" t="s">
        <v>491</v>
      </c>
      <c r="C285" s="38">
        <v>2018.0</v>
      </c>
      <c r="D285" s="10">
        <v>1.0</v>
      </c>
      <c r="E285" s="10">
        <v>4.0</v>
      </c>
      <c r="F285" s="38">
        <v>44.2422702</v>
      </c>
      <c r="G285" s="36"/>
    </row>
    <row r="286">
      <c r="A286" s="37" t="s">
        <v>23</v>
      </c>
      <c r="B286" s="10" t="s">
        <v>492</v>
      </c>
      <c r="C286" s="38">
        <v>2018.0</v>
      </c>
      <c r="D286" s="10">
        <v>1.0</v>
      </c>
      <c r="E286" s="10">
        <v>4.0</v>
      </c>
      <c r="F286" s="38">
        <v>32.6580537</v>
      </c>
      <c r="G286" s="36"/>
    </row>
    <row r="287">
      <c r="A287" s="37" t="s">
        <v>24</v>
      </c>
      <c r="B287" s="10" t="s">
        <v>493</v>
      </c>
      <c r="C287" s="38">
        <v>2018.0</v>
      </c>
      <c r="D287" s="10">
        <v>1.0</v>
      </c>
      <c r="E287" s="10">
        <v>4.0</v>
      </c>
      <c r="F287" s="38">
        <v>35.3854491</v>
      </c>
      <c r="G287" s="36"/>
    </row>
    <row r="288">
      <c r="A288" s="37" t="s">
        <v>25</v>
      </c>
      <c r="B288" s="10" t="s">
        <v>494</v>
      </c>
      <c r="C288" s="38">
        <v>2018.0</v>
      </c>
      <c r="D288" s="10">
        <v>1.0</v>
      </c>
      <c r="E288" s="10">
        <v>4.0</v>
      </c>
      <c r="F288" s="38">
        <v>38.0825124</v>
      </c>
      <c r="G288" s="36"/>
    </row>
    <row r="289">
      <c r="A289" s="37" t="s">
        <v>26</v>
      </c>
      <c r="B289" s="10" t="s">
        <v>495</v>
      </c>
      <c r="C289" s="38">
        <v>2018.0</v>
      </c>
      <c r="D289" s="10">
        <v>1.0</v>
      </c>
      <c r="E289" s="10">
        <v>4.0</v>
      </c>
      <c r="F289" s="38">
        <v>33.0067725</v>
      </c>
      <c r="G289" s="36"/>
    </row>
    <row r="290">
      <c r="A290" s="37" t="s">
        <v>27</v>
      </c>
      <c r="B290" s="10" t="s">
        <v>497</v>
      </c>
      <c r="C290" s="38">
        <v>2018.0</v>
      </c>
      <c r="D290" s="10">
        <v>1.0</v>
      </c>
      <c r="E290" s="10">
        <v>4.0</v>
      </c>
      <c r="F290" s="38">
        <v>35.4698088</v>
      </c>
      <c r="G290" s="36"/>
    </row>
    <row r="291">
      <c r="A291" s="37" t="s">
        <v>28</v>
      </c>
      <c r="B291" s="10" t="s">
        <v>496</v>
      </c>
      <c r="C291" s="38">
        <v>2018.0</v>
      </c>
      <c r="D291" s="10">
        <v>1.0</v>
      </c>
      <c r="E291" s="10">
        <v>4.0</v>
      </c>
      <c r="F291" s="38">
        <v>41.5540084</v>
      </c>
      <c r="G291" s="36"/>
    </row>
    <row r="292">
      <c r="A292" s="37" t="s">
        <v>29</v>
      </c>
      <c r="B292" s="10" t="s">
        <v>498</v>
      </c>
      <c r="C292" s="38">
        <v>2018.0</v>
      </c>
      <c r="D292" s="10">
        <v>1.0</v>
      </c>
      <c r="E292" s="10">
        <v>4.0</v>
      </c>
      <c r="F292" s="38">
        <v>59.9598212</v>
      </c>
      <c r="G292" s="36"/>
    </row>
    <row r="293">
      <c r="A293" s="37" t="s">
        <v>30</v>
      </c>
      <c r="B293" s="10" t="s">
        <v>499</v>
      </c>
      <c r="C293" s="38">
        <v>2018.0</v>
      </c>
      <c r="D293" s="10">
        <v>1.0</v>
      </c>
      <c r="E293" s="10">
        <v>4.0</v>
      </c>
      <c r="F293" s="38">
        <v>31.5761919</v>
      </c>
      <c r="G293" s="36"/>
    </row>
    <row r="294">
      <c r="A294" s="37" t="s">
        <v>31</v>
      </c>
      <c r="B294" s="10" t="s">
        <v>500</v>
      </c>
      <c r="C294" s="38">
        <v>2018.0</v>
      </c>
      <c r="D294" s="10">
        <v>1.0</v>
      </c>
      <c r="E294" s="10">
        <v>4.0</v>
      </c>
      <c r="F294" s="38">
        <v>39.9508973</v>
      </c>
      <c r="G294" s="36"/>
    </row>
    <row r="295">
      <c r="A295" s="37" t="s">
        <v>32</v>
      </c>
      <c r="B295" s="10" t="s">
        <v>501</v>
      </c>
      <c r="C295" s="38">
        <v>2018.0</v>
      </c>
      <c r="D295" s="10">
        <v>1.0</v>
      </c>
      <c r="E295" s="10">
        <v>4.0</v>
      </c>
      <c r="F295" s="38">
        <v>25.2562048</v>
      </c>
      <c r="G295" s="36"/>
    </row>
    <row r="296">
      <c r="A296" s="37" t="s">
        <v>33</v>
      </c>
      <c r="B296" s="10" t="s">
        <v>502</v>
      </c>
      <c r="C296" s="38">
        <v>2018.0</v>
      </c>
      <c r="D296" s="10">
        <v>1.0</v>
      </c>
      <c r="E296" s="10">
        <v>4.0</v>
      </c>
      <c r="F296" s="38">
        <v>42.3083247</v>
      </c>
      <c r="G296" s="36"/>
    </row>
    <row r="297">
      <c r="A297" s="37" t="s">
        <v>34</v>
      </c>
      <c r="B297" s="10" t="s">
        <v>503</v>
      </c>
      <c r="C297" s="38">
        <v>2018.0</v>
      </c>
      <c r="D297" s="10">
        <v>1.0</v>
      </c>
      <c r="E297" s="10">
        <v>4.0</v>
      </c>
      <c r="F297" s="38">
        <v>54.2321419</v>
      </c>
      <c r="G297" s="36"/>
    </row>
    <row r="298">
      <c r="A298" s="37" t="s">
        <v>35</v>
      </c>
      <c r="B298" s="10" t="s">
        <v>504</v>
      </c>
      <c r="C298" s="38">
        <v>2018.0</v>
      </c>
      <c r="D298" s="10">
        <v>1.0</v>
      </c>
      <c r="E298" s="10">
        <v>4.0</v>
      </c>
      <c r="F298" s="38">
        <v>31.842288</v>
      </c>
      <c r="G298" s="36"/>
    </row>
    <row r="299">
      <c r="A299" s="37" t="s">
        <v>3</v>
      </c>
      <c r="B299" s="10" t="s">
        <v>489</v>
      </c>
      <c r="C299" s="38">
        <v>2019.0</v>
      </c>
      <c r="D299" s="10">
        <v>1.0</v>
      </c>
      <c r="E299" s="10">
        <v>4.0</v>
      </c>
      <c r="F299" s="38">
        <v>43.4910667</v>
      </c>
      <c r="G299" s="36"/>
    </row>
    <row r="300">
      <c r="A300" s="37" t="s">
        <v>4</v>
      </c>
      <c r="B300" s="10" t="s">
        <v>472</v>
      </c>
      <c r="C300" s="38">
        <v>2019.0</v>
      </c>
      <c r="D300" s="10">
        <v>1.0</v>
      </c>
      <c r="E300" s="10">
        <v>4.0</v>
      </c>
      <c r="F300" s="38">
        <v>36.2210241</v>
      </c>
      <c r="G300" s="36"/>
    </row>
    <row r="301">
      <c r="A301" s="37" t="s">
        <v>5</v>
      </c>
      <c r="B301" s="10" t="s">
        <v>473</v>
      </c>
      <c r="C301" s="38">
        <v>2019.0</v>
      </c>
      <c r="D301" s="10">
        <v>1.0</v>
      </c>
      <c r="E301" s="10">
        <v>4.0</v>
      </c>
      <c r="F301" s="38">
        <v>51.4372741</v>
      </c>
      <c r="G301" s="36"/>
    </row>
    <row r="302">
      <c r="A302" s="37" t="s">
        <v>6</v>
      </c>
      <c r="B302" s="10" t="s">
        <v>474</v>
      </c>
      <c r="C302" s="38">
        <v>2019.0</v>
      </c>
      <c r="D302" s="10">
        <v>1.0</v>
      </c>
      <c r="E302" s="10">
        <v>4.0</v>
      </c>
      <c r="F302" s="38">
        <v>40.5577707</v>
      </c>
      <c r="G302" s="36"/>
    </row>
    <row r="303">
      <c r="A303" s="37" t="s">
        <v>7</v>
      </c>
      <c r="B303" s="10" t="s">
        <v>475</v>
      </c>
      <c r="C303" s="38">
        <v>2019.0</v>
      </c>
      <c r="D303" s="10">
        <v>1.0</v>
      </c>
      <c r="E303" s="10">
        <v>4.0</v>
      </c>
      <c r="F303" s="38">
        <v>38.7422676</v>
      </c>
      <c r="G303" s="36"/>
    </row>
    <row r="304">
      <c r="A304" s="37" t="s">
        <v>8</v>
      </c>
      <c r="B304" s="10" t="s">
        <v>479</v>
      </c>
      <c r="C304" s="38">
        <v>2019.0</v>
      </c>
      <c r="D304" s="10">
        <v>1.0</v>
      </c>
      <c r="E304" s="10">
        <v>4.0</v>
      </c>
      <c r="F304" s="38">
        <v>37.5912709</v>
      </c>
      <c r="G304" s="36"/>
    </row>
    <row r="305">
      <c r="A305" s="37" t="s">
        <v>9</v>
      </c>
      <c r="B305" s="10" t="s">
        <v>480</v>
      </c>
      <c r="C305" s="38">
        <v>2019.0</v>
      </c>
      <c r="D305" s="10">
        <v>1.0</v>
      </c>
      <c r="E305" s="10">
        <v>4.0</v>
      </c>
      <c r="F305" s="38">
        <v>48.178553</v>
      </c>
      <c r="G305" s="36"/>
    </row>
    <row r="306">
      <c r="A306" s="37" t="s">
        <v>10</v>
      </c>
      <c r="B306" s="10" t="s">
        <v>478</v>
      </c>
      <c r="C306" s="38">
        <v>2019.0</v>
      </c>
      <c r="D306" s="10">
        <v>1.0</v>
      </c>
      <c r="E306" s="10">
        <v>4.0</v>
      </c>
      <c r="F306" s="38">
        <v>45.4411423</v>
      </c>
      <c r="G306" s="36"/>
    </row>
    <row r="307">
      <c r="A307" s="37" t="s">
        <v>11</v>
      </c>
      <c r="B307" s="10" t="s">
        <v>477</v>
      </c>
      <c r="C307" s="38">
        <v>2019.0</v>
      </c>
      <c r="D307" s="10">
        <v>1.0</v>
      </c>
      <c r="E307" s="10">
        <v>4.0</v>
      </c>
      <c r="F307" s="38">
        <v>55.1156657</v>
      </c>
      <c r="G307" s="36"/>
    </row>
    <row r="308">
      <c r="A308" s="37" t="s">
        <v>12</v>
      </c>
      <c r="B308" s="10" t="s">
        <v>476</v>
      </c>
      <c r="C308" s="38">
        <v>2019.0</v>
      </c>
      <c r="D308" s="10">
        <v>1.0</v>
      </c>
      <c r="E308" s="10">
        <v>4.0</v>
      </c>
      <c r="F308" s="38">
        <v>54.6631122</v>
      </c>
      <c r="G308" s="36"/>
    </row>
    <row r="309">
      <c r="A309" s="37" t="s">
        <v>13</v>
      </c>
      <c r="B309" s="10" t="s">
        <v>481</v>
      </c>
      <c r="C309" s="38">
        <v>2019.0</v>
      </c>
      <c r="D309" s="10">
        <v>1.0</v>
      </c>
      <c r="E309" s="10">
        <v>4.0</v>
      </c>
      <c r="F309" s="38">
        <v>36.6286432</v>
      </c>
      <c r="G309" s="36"/>
    </row>
    <row r="310">
      <c r="A310" s="37" t="s">
        <v>14</v>
      </c>
      <c r="B310" s="10" t="s">
        <v>483</v>
      </c>
      <c r="C310" s="38">
        <v>2019.0</v>
      </c>
      <c r="D310" s="10">
        <v>1.0</v>
      </c>
      <c r="E310" s="10">
        <v>4.0</v>
      </c>
      <c r="F310" s="38">
        <v>33.705424</v>
      </c>
      <c r="G310" s="36"/>
    </row>
    <row r="311">
      <c r="A311" s="37" t="s">
        <v>15</v>
      </c>
      <c r="B311" s="10" t="s">
        <v>482</v>
      </c>
      <c r="C311" s="38">
        <v>2019.0</v>
      </c>
      <c r="D311" s="10">
        <v>1.0</v>
      </c>
      <c r="E311" s="10">
        <v>4.0</v>
      </c>
      <c r="F311" s="38">
        <v>29.4600034</v>
      </c>
      <c r="G311" s="36"/>
    </row>
    <row r="312">
      <c r="A312" s="37" t="s">
        <v>16</v>
      </c>
      <c r="B312" s="10" t="s">
        <v>484</v>
      </c>
      <c r="C312" s="38">
        <v>2019.0</v>
      </c>
      <c r="D312" s="10">
        <v>1.0</v>
      </c>
      <c r="E312" s="10">
        <v>4.0</v>
      </c>
      <c r="F312" s="38">
        <v>27.7132112</v>
      </c>
      <c r="G312" s="36"/>
    </row>
    <row r="313">
      <c r="A313" s="37" t="s">
        <v>17</v>
      </c>
      <c r="B313" s="10" t="s">
        <v>485</v>
      </c>
      <c r="C313" s="38">
        <v>2019.0</v>
      </c>
      <c r="D313" s="10">
        <v>1.0</v>
      </c>
      <c r="E313" s="10">
        <v>4.0</v>
      </c>
      <c r="F313" s="38">
        <v>61.2818267</v>
      </c>
      <c r="G313" s="36"/>
    </row>
    <row r="314">
      <c r="A314" s="37" t="s">
        <v>18</v>
      </c>
      <c r="B314" s="10" t="s">
        <v>486</v>
      </c>
      <c r="C314" s="38">
        <v>2019.0</v>
      </c>
      <c r="D314" s="10">
        <v>1.0</v>
      </c>
      <c r="E314" s="10">
        <v>4.0</v>
      </c>
      <c r="F314" s="38">
        <v>37.2081854</v>
      </c>
      <c r="G314" s="36"/>
    </row>
    <row r="315">
      <c r="A315" s="37" t="s">
        <v>19</v>
      </c>
      <c r="B315" s="10" t="s">
        <v>487</v>
      </c>
      <c r="C315" s="38">
        <v>2019.0</v>
      </c>
      <c r="D315" s="10">
        <v>1.0</v>
      </c>
      <c r="E315" s="10">
        <v>4.0</v>
      </c>
      <c r="F315" s="38">
        <v>34.7163729</v>
      </c>
      <c r="G315" s="36"/>
    </row>
    <row r="316">
      <c r="A316" s="37" t="s">
        <v>20</v>
      </c>
      <c r="B316" s="10" t="s">
        <v>488</v>
      </c>
      <c r="C316" s="38">
        <v>2019.0</v>
      </c>
      <c r="D316" s="10">
        <v>1.0</v>
      </c>
      <c r="E316" s="10">
        <v>4.0</v>
      </c>
      <c r="F316" s="38">
        <v>44.6467446</v>
      </c>
      <c r="G316" s="36"/>
    </row>
    <row r="317">
      <c r="A317" s="37" t="s">
        <v>21</v>
      </c>
      <c r="B317" s="10" t="s">
        <v>490</v>
      </c>
      <c r="C317" s="38">
        <v>2019.0</v>
      </c>
      <c r="D317" s="10">
        <v>1.0</v>
      </c>
      <c r="E317" s="10">
        <v>4.0</v>
      </c>
      <c r="F317" s="38">
        <v>47.8394924</v>
      </c>
      <c r="G317" s="36"/>
    </row>
    <row r="318">
      <c r="A318" s="37" t="s">
        <v>22</v>
      </c>
      <c r="B318" s="10" t="s">
        <v>491</v>
      </c>
      <c r="C318" s="38">
        <v>2019.0</v>
      </c>
      <c r="D318" s="10">
        <v>1.0</v>
      </c>
      <c r="E318" s="10">
        <v>4.0</v>
      </c>
      <c r="F318" s="38">
        <v>49.3665758</v>
      </c>
      <c r="G318" s="36"/>
    </row>
    <row r="319">
      <c r="A319" s="37" t="s">
        <v>23</v>
      </c>
      <c r="B319" s="10" t="s">
        <v>492</v>
      </c>
      <c r="C319" s="38">
        <v>2019.0</v>
      </c>
      <c r="D319" s="10">
        <v>1.0</v>
      </c>
      <c r="E319" s="10">
        <v>4.0</v>
      </c>
      <c r="F319" s="38">
        <v>33.8232057</v>
      </c>
      <c r="G319" s="36"/>
    </row>
    <row r="320">
      <c r="A320" s="37" t="s">
        <v>24</v>
      </c>
      <c r="B320" s="10" t="s">
        <v>493</v>
      </c>
      <c r="C320" s="38">
        <v>2019.0</v>
      </c>
      <c r="D320" s="10">
        <v>1.0</v>
      </c>
      <c r="E320" s="10">
        <v>4.0</v>
      </c>
      <c r="F320" s="38">
        <v>36.7710808</v>
      </c>
      <c r="G320" s="36"/>
    </row>
    <row r="321">
      <c r="A321" s="37" t="s">
        <v>25</v>
      </c>
      <c r="B321" s="10" t="s">
        <v>494</v>
      </c>
      <c r="C321" s="38">
        <v>2019.0</v>
      </c>
      <c r="D321" s="10">
        <v>1.0</v>
      </c>
      <c r="E321" s="10">
        <v>4.0</v>
      </c>
      <c r="F321" s="38">
        <v>35.338341</v>
      </c>
      <c r="G321" s="36"/>
    </row>
    <row r="322">
      <c r="A322" s="37" t="s">
        <v>26</v>
      </c>
      <c r="B322" s="10" t="s">
        <v>495</v>
      </c>
      <c r="C322" s="38">
        <v>2019.0</v>
      </c>
      <c r="D322" s="10">
        <v>1.0</v>
      </c>
      <c r="E322" s="10">
        <v>4.0</v>
      </c>
      <c r="F322" s="38">
        <v>39.3556319</v>
      </c>
      <c r="G322" s="36"/>
    </row>
    <row r="323">
      <c r="A323" s="37" t="s">
        <v>27</v>
      </c>
      <c r="B323" s="10" t="s">
        <v>497</v>
      </c>
      <c r="C323" s="38">
        <v>2019.0</v>
      </c>
      <c r="D323" s="10">
        <v>1.0</v>
      </c>
      <c r="E323" s="10">
        <v>4.0</v>
      </c>
      <c r="F323" s="38">
        <v>40.1190503</v>
      </c>
      <c r="G323" s="36"/>
    </row>
    <row r="324">
      <c r="A324" s="37" t="s">
        <v>28</v>
      </c>
      <c r="B324" s="10" t="s">
        <v>496</v>
      </c>
      <c r="C324" s="38">
        <v>2019.0</v>
      </c>
      <c r="D324" s="10">
        <v>1.0</v>
      </c>
      <c r="E324" s="10">
        <v>4.0</v>
      </c>
      <c r="F324" s="38">
        <v>42.5033111</v>
      </c>
      <c r="G324" s="36"/>
    </row>
    <row r="325">
      <c r="A325" s="37" t="s">
        <v>29</v>
      </c>
      <c r="B325" s="10" t="s">
        <v>498</v>
      </c>
      <c r="C325" s="38">
        <v>2019.0</v>
      </c>
      <c r="D325" s="10">
        <v>1.0</v>
      </c>
      <c r="E325" s="10">
        <v>4.0</v>
      </c>
      <c r="F325" s="38">
        <v>57.3848978</v>
      </c>
      <c r="G325" s="36"/>
    </row>
    <row r="326">
      <c r="A326" s="37" t="s">
        <v>30</v>
      </c>
      <c r="B326" s="10" t="s">
        <v>499</v>
      </c>
      <c r="C326" s="38">
        <v>2019.0</v>
      </c>
      <c r="D326" s="10">
        <v>1.0</v>
      </c>
      <c r="E326" s="10">
        <v>4.0</v>
      </c>
      <c r="F326" s="38">
        <v>33.7197739</v>
      </c>
      <c r="G326" s="36"/>
    </row>
    <row r="327">
      <c r="A327" s="37" t="s">
        <v>31</v>
      </c>
      <c r="B327" s="10" t="s">
        <v>500</v>
      </c>
      <c r="C327" s="38">
        <v>2019.0</v>
      </c>
      <c r="D327" s="10">
        <v>1.0</v>
      </c>
      <c r="E327" s="10">
        <v>4.0</v>
      </c>
      <c r="F327" s="38">
        <v>40.4402547</v>
      </c>
      <c r="G327" s="36"/>
    </row>
    <row r="328">
      <c r="A328" s="37" t="s">
        <v>32</v>
      </c>
      <c r="B328" s="10" t="s">
        <v>501</v>
      </c>
      <c r="C328" s="38">
        <v>2019.0</v>
      </c>
      <c r="D328" s="10">
        <v>1.0</v>
      </c>
      <c r="E328" s="10">
        <v>4.0</v>
      </c>
      <c r="F328" s="38">
        <v>26.9302278</v>
      </c>
      <c r="G328" s="36"/>
    </row>
    <row r="329">
      <c r="A329" s="37" t="s">
        <v>33</v>
      </c>
      <c r="B329" s="10" t="s">
        <v>502</v>
      </c>
      <c r="C329" s="38">
        <v>2019.0</v>
      </c>
      <c r="D329" s="10">
        <v>1.0</v>
      </c>
      <c r="E329" s="10">
        <v>4.0</v>
      </c>
      <c r="F329" s="38">
        <v>44.5076596</v>
      </c>
      <c r="G329" s="36"/>
    </row>
    <row r="330">
      <c r="A330" s="37" t="s">
        <v>34</v>
      </c>
      <c r="B330" s="10" t="s">
        <v>503</v>
      </c>
      <c r="C330" s="38">
        <v>2019.0</v>
      </c>
      <c r="D330" s="10">
        <v>1.0</v>
      </c>
      <c r="E330" s="10">
        <v>4.0</v>
      </c>
      <c r="F330" s="38">
        <v>54.3220054</v>
      </c>
      <c r="G330" s="36"/>
    </row>
    <row r="331">
      <c r="A331" s="37" t="s">
        <v>35</v>
      </c>
      <c r="B331" s="10" t="s">
        <v>504</v>
      </c>
      <c r="C331" s="38">
        <v>2019.0</v>
      </c>
      <c r="D331" s="10">
        <v>1.0</v>
      </c>
      <c r="E331" s="10">
        <v>4.0</v>
      </c>
      <c r="F331" s="38">
        <v>38.7961583</v>
      </c>
      <c r="G331" s="36"/>
    </row>
    <row r="332">
      <c r="A332" s="37" t="s">
        <v>3</v>
      </c>
      <c r="B332" s="10" t="s">
        <v>489</v>
      </c>
      <c r="C332" s="38">
        <v>2020.0</v>
      </c>
      <c r="D332" s="10">
        <v>1.0</v>
      </c>
      <c r="E332" s="10">
        <v>4.0</v>
      </c>
      <c r="F332" s="38">
        <v>220.530768</v>
      </c>
      <c r="G332" s="36"/>
    </row>
    <row r="333">
      <c r="A333" s="37" t="s">
        <v>4</v>
      </c>
      <c r="B333" s="10" t="s">
        <v>472</v>
      </c>
      <c r="C333" s="38">
        <v>2020.0</v>
      </c>
      <c r="D333" s="10">
        <v>1.0</v>
      </c>
      <c r="E333" s="10">
        <v>4.0</v>
      </c>
      <c r="F333" s="38">
        <v>216.991048</v>
      </c>
      <c r="G333" s="36"/>
    </row>
    <row r="334">
      <c r="A334" s="37" t="s">
        <v>5</v>
      </c>
      <c r="B334" s="10" t="s">
        <v>473</v>
      </c>
      <c r="C334" s="38">
        <v>2020.0</v>
      </c>
      <c r="D334" s="10">
        <v>1.0</v>
      </c>
      <c r="E334" s="10">
        <v>4.0</v>
      </c>
      <c r="F334" s="38">
        <v>285.609642</v>
      </c>
      <c r="G334" s="36"/>
    </row>
    <row r="335">
      <c r="A335" s="37" t="s">
        <v>6</v>
      </c>
      <c r="B335" s="10" t="s">
        <v>474</v>
      </c>
      <c r="C335" s="38">
        <v>2020.0</v>
      </c>
      <c r="D335" s="10">
        <v>1.0</v>
      </c>
      <c r="E335" s="10">
        <v>4.0</v>
      </c>
      <c r="F335" s="38">
        <v>176.954498</v>
      </c>
      <c r="G335" s="36"/>
    </row>
    <row r="336">
      <c r="A336" s="37" t="s">
        <v>7</v>
      </c>
      <c r="B336" s="10" t="s">
        <v>475</v>
      </c>
      <c r="C336" s="38">
        <v>2020.0</v>
      </c>
      <c r="D336" s="10">
        <v>1.0</v>
      </c>
      <c r="E336" s="10">
        <v>4.0</v>
      </c>
      <c r="F336" s="38">
        <v>219.21594</v>
      </c>
      <c r="G336" s="36"/>
    </row>
    <row r="337">
      <c r="A337" s="37" t="s">
        <v>8</v>
      </c>
      <c r="B337" s="10" t="s">
        <v>479</v>
      </c>
      <c r="C337" s="38">
        <v>2020.0</v>
      </c>
      <c r="D337" s="10">
        <v>1.0</v>
      </c>
      <c r="E337" s="10">
        <v>4.0</v>
      </c>
      <c r="F337" s="38">
        <v>263.954284</v>
      </c>
      <c r="G337" s="36"/>
    </row>
    <row r="338">
      <c r="A338" s="37" t="s">
        <v>9</v>
      </c>
      <c r="B338" s="10" t="s">
        <v>480</v>
      </c>
      <c r="C338" s="38">
        <v>2020.0</v>
      </c>
      <c r="D338" s="10">
        <v>1.0</v>
      </c>
      <c r="E338" s="10">
        <v>4.0</v>
      </c>
      <c r="F338" s="38">
        <v>186.617368</v>
      </c>
      <c r="G338" s="36"/>
    </row>
    <row r="339">
      <c r="A339" s="37" t="s">
        <v>10</v>
      </c>
      <c r="B339" s="10" t="s">
        <v>478</v>
      </c>
      <c r="C339" s="38">
        <v>2020.0</v>
      </c>
      <c r="D339" s="10">
        <v>1.0</v>
      </c>
      <c r="E339" s="10">
        <v>4.0</v>
      </c>
      <c r="F339" s="38">
        <v>106.087907</v>
      </c>
      <c r="G339" s="36"/>
    </row>
    <row r="340">
      <c r="A340" s="37" t="s">
        <v>11</v>
      </c>
      <c r="B340" s="10" t="s">
        <v>477</v>
      </c>
      <c r="C340" s="38">
        <v>2020.0</v>
      </c>
      <c r="D340" s="10">
        <v>1.0</v>
      </c>
      <c r="E340" s="10">
        <v>4.0</v>
      </c>
      <c r="F340" s="38">
        <v>270.267991</v>
      </c>
      <c r="G340" s="36"/>
    </row>
    <row r="341">
      <c r="A341" s="37" t="s">
        <v>12</v>
      </c>
      <c r="B341" s="10" t="s">
        <v>476</v>
      </c>
      <c r="C341" s="38">
        <v>2020.0</v>
      </c>
      <c r="D341" s="10">
        <v>1.0</v>
      </c>
      <c r="E341" s="10">
        <v>4.0</v>
      </c>
      <c r="F341" s="38">
        <v>400.745133</v>
      </c>
      <c r="G341" s="36"/>
    </row>
    <row r="342">
      <c r="A342" s="37" t="s">
        <v>13</v>
      </c>
      <c r="B342" s="10" t="s">
        <v>481</v>
      </c>
      <c r="C342" s="38">
        <v>2020.0</v>
      </c>
      <c r="D342" s="10">
        <v>1.0</v>
      </c>
      <c r="E342" s="10">
        <v>4.0</v>
      </c>
      <c r="F342" s="38">
        <v>204.593253</v>
      </c>
      <c r="G342" s="36"/>
    </row>
    <row r="343">
      <c r="A343" s="37" t="s">
        <v>14</v>
      </c>
      <c r="B343" s="10" t="s">
        <v>483</v>
      </c>
      <c r="C343" s="38">
        <v>2020.0</v>
      </c>
      <c r="D343" s="10">
        <v>1.0</v>
      </c>
      <c r="E343" s="10">
        <v>4.0</v>
      </c>
      <c r="F343" s="38">
        <v>166.858</v>
      </c>
      <c r="G343" s="36"/>
    </row>
    <row r="344">
      <c r="A344" s="37" t="s">
        <v>15</v>
      </c>
      <c r="B344" s="10" t="s">
        <v>482</v>
      </c>
      <c r="C344" s="38">
        <v>2020.0</v>
      </c>
      <c r="D344" s="10">
        <v>1.0</v>
      </c>
      <c r="E344" s="10">
        <v>4.0</v>
      </c>
      <c r="F344" s="38">
        <v>174.718405</v>
      </c>
      <c r="G344" s="36"/>
    </row>
    <row r="345">
      <c r="A345" s="37" t="s">
        <v>16</v>
      </c>
      <c r="B345" s="10" t="s">
        <v>484</v>
      </c>
      <c r="C345" s="38">
        <v>2020.0</v>
      </c>
      <c r="D345" s="10">
        <v>1.0</v>
      </c>
      <c r="E345" s="10">
        <v>4.0</v>
      </c>
      <c r="F345" s="38">
        <v>176.422824</v>
      </c>
      <c r="G345" s="36"/>
    </row>
    <row r="346">
      <c r="A346" s="37" t="s">
        <v>17</v>
      </c>
      <c r="B346" s="10" t="s">
        <v>485</v>
      </c>
      <c r="C346" s="38">
        <v>2020.0</v>
      </c>
      <c r="D346" s="10">
        <v>1.0</v>
      </c>
      <c r="E346" s="10">
        <v>4.0</v>
      </c>
      <c r="F346" s="38">
        <v>170.533473</v>
      </c>
      <c r="G346" s="36"/>
    </row>
    <row r="347">
      <c r="A347" s="37" t="s">
        <v>18</v>
      </c>
      <c r="B347" s="10" t="s">
        <v>486</v>
      </c>
      <c r="C347" s="38">
        <v>2020.0</v>
      </c>
      <c r="D347" s="10">
        <v>1.0</v>
      </c>
      <c r="E347" s="10">
        <v>4.0</v>
      </c>
      <c r="F347" s="38">
        <v>272.943035</v>
      </c>
      <c r="G347" s="36"/>
    </row>
    <row r="348">
      <c r="A348" s="37" t="s">
        <v>19</v>
      </c>
      <c r="B348" s="10" t="s">
        <v>487</v>
      </c>
      <c r="C348" s="38">
        <v>2020.0</v>
      </c>
      <c r="D348" s="10">
        <v>1.0</v>
      </c>
      <c r="E348" s="10">
        <v>4.0</v>
      </c>
      <c r="F348" s="38">
        <v>128.238937</v>
      </c>
      <c r="G348" s="36"/>
    </row>
    <row r="349">
      <c r="A349" s="37" t="s">
        <v>20</v>
      </c>
      <c r="B349" s="10" t="s">
        <v>488</v>
      </c>
      <c r="C349" s="38">
        <v>2020.0</v>
      </c>
      <c r="D349" s="10">
        <v>1.0</v>
      </c>
      <c r="E349" s="10">
        <v>4.0</v>
      </c>
      <c r="F349" s="38">
        <v>199.90155</v>
      </c>
      <c r="G349" s="36"/>
    </row>
    <row r="350">
      <c r="A350" s="37" t="s">
        <v>21</v>
      </c>
      <c r="B350" s="10" t="s">
        <v>490</v>
      </c>
      <c r="C350" s="38">
        <v>2020.0</v>
      </c>
      <c r="D350" s="10">
        <v>1.0</v>
      </c>
      <c r="E350" s="10">
        <v>4.0</v>
      </c>
      <c r="F350" s="38">
        <v>149.237924</v>
      </c>
      <c r="G350" s="36"/>
    </row>
    <row r="351">
      <c r="A351" s="37" t="s">
        <v>22</v>
      </c>
      <c r="B351" s="10" t="s">
        <v>491</v>
      </c>
      <c r="C351" s="38">
        <v>2020.0</v>
      </c>
      <c r="D351" s="10">
        <v>1.0</v>
      </c>
      <c r="E351" s="10">
        <v>4.0</v>
      </c>
      <c r="F351" s="38">
        <v>225.709675</v>
      </c>
      <c r="G351" s="36"/>
    </row>
    <row r="352">
      <c r="A352" s="37" t="s">
        <v>23</v>
      </c>
      <c r="B352" s="10" t="s">
        <v>492</v>
      </c>
      <c r="C352" s="38">
        <v>2020.0</v>
      </c>
      <c r="D352" s="10">
        <v>1.0</v>
      </c>
      <c r="E352" s="10">
        <v>4.0</v>
      </c>
      <c r="F352" s="38">
        <v>125.137976</v>
      </c>
      <c r="G352" s="36"/>
    </row>
    <row r="353">
      <c r="A353" s="37" t="s">
        <v>24</v>
      </c>
      <c r="B353" s="10" t="s">
        <v>493</v>
      </c>
      <c r="C353" s="38">
        <v>2020.0</v>
      </c>
      <c r="D353" s="10">
        <v>1.0</v>
      </c>
      <c r="E353" s="10">
        <v>4.0</v>
      </c>
      <c r="F353" s="38">
        <v>184.886848</v>
      </c>
      <c r="G353" s="36"/>
    </row>
    <row r="354">
      <c r="A354" s="37" t="s">
        <v>25</v>
      </c>
      <c r="B354" s="10" t="s">
        <v>494</v>
      </c>
      <c r="C354" s="38">
        <v>2020.0</v>
      </c>
      <c r="D354" s="10">
        <v>1.0</v>
      </c>
      <c r="E354" s="10">
        <v>4.0</v>
      </c>
      <c r="F354" s="38">
        <v>154.247736</v>
      </c>
      <c r="G354" s="36"/>
    </row>
    <row r="355">
      <c r="A355" s="37" t="s">
        <v>26</v>
      </c>
      <c r="B355" s="10" t="s">
        <v>495</v>
      </c>
      <c r="C355" s="38">
        <v>2020.0</v>
      </c>
      <c r="D355" s="10">
        <v>1.0</v>
      </c>
      <c r="E355" s="10">
        <v>4.0</v>
      </c>
      <c r="F355" s="38">
        <v>198.319764</v>
      </c>
      <c r="G355" s="36"/>
    </row>
    <row r="356">
      <c r="A356" s="37" t="s">
        <v>27</v>
      </c>
      <c r="B356" s="10" t="s">
        <v>497</v>
      </c>
      <c r="C356" s="38">
        <v>2020.0</v>
      </c>
      <c r="D356" s="10">
        <v>1.0</v>
      </c>
      <c r="E356" s="10">
        <v>4.0</v>
      </c>
      <c r="F356" s="38">
        <v>202.978602</v>
      </c>
      <c r="G356" s="36"/>
    </row>
    <row r="357">
      <c r="A357" s="37" t="s">
        <v>28</v>
      </c>
      <c r="B357" s="10" t="s">
        <v>496</v>
      </c>
      <c r="C357" s="38">
        <v>2020.0</v>
      </c>
      <c r="D357" s="10">
        <v>1.0</v>
      </c>
      <c r="E357" s="10">
        <v>4.0</v>
      </c>
      <c r="F357" s="38">
        <v>254.544709</v>
      </c>
      <c r="G357" s="36"/>
    </row>
    <row r="358">
      <c r="A358" s="37" t="s">
        <v>29</v>
      </c>
      <c r="B358" s="10" t="s">
        <v>498</v>
      </c>
      <c r="C358" s="38">
        <v>2020.0</v>
      </c>
      <c r="D358" s="10">
        <v>1.0</v>
      </c>
      <c r="E358" s="10">
        <v>4.0</v>
      </c>
      <c r="F358" s="38">
        <v>285.7881</v>
      </c>
      <c r="G358" s="36"/>
    </row>
    <row r="359">
      <c r="A359" s="37" t="s">
        <v>30</v>
      </c>
      <c r="B359" s="10" t="s">
        <v>499</v>
      </c>
      <c r="C359" s="38">
        <v>2020.0</v>
      </c>
      <c r="D359" s="10">
        <v>1.0</v>
      </c>
      <c r="E359" s="10">
        <v>4.0</v>
      </c>
      <c r="F359" s="38">
        <v>232.73309</v>
      </c>
      <c r="G359" s="36"/>
    </row>
    <row r="360">
      <c r="A360" s="37" t="s">
        <v>31</v>
      </c>
      <c r="B360" s="10" t="s">
        <v>500</v>
      </c>
      <c r="C360" s="38">
        <v>2020.0</v>
      </c>
      <c r="D360" s="10">
        <v>1.0</v>
      </c>
      <c r="E360" s="10">
        <v>4.0</v>
      </c>
      <c r="F360" s="38">
        <v>214.446184</v>
      </c>
      <c r="G360" s="36"/>
    </row>
    <row r="361">
      <c r="A361" s="37" t="s">
        <v>32</v>
      </c>
      <c r="B361" s="10" t="s">
        <v>501</v>
      </c>
      <c r="C361" s="38">
        <v>2020.0</v>
      </c>
      <c r="D361" s="10">
        <v>1.0</v>
      </c>
      <c r="E361" s="10">
        <v>4.0</v>
      </c>
      <c r="F361" s="38">
        <v>250.758982</v>
      </c>
      <c r="G361" s="36"/>
    </row>
    <row r="362">
      <c r="A362" s="37" t="s">
        <v>33</v>
      </c>
      <c r="B362" s="10" t="s">
        <v>502</v>
      </c>
      <c r="C362" s="38">
        <v>2020.0</v>
      </c>
      <c r="D362" s="10">
        <v>1.0</v>
      </c>
      <c r="E362" s="10">
        <v>4.0</v>
      </c>
      <c r="F362" s="38">
        <v>172.940011</v>
      </c>
      <c r="G362" s="36"/>
    </row>
    <row r="363">
      <c r="A363" s="37" t="s">
        <v>34</v>
      </c>
      <c r="B363" s="10" t="s">
        <v>503</v>
      </c>
      <c r="C363" s="38">
        <v>2020.0</v>
      </c>
      <c r="D363" s="10">
        <v>1.0</v>
      </c>
      <c r="E363" s="10">
        <v>4.0</v>
      </c>
      <c r="F363" s="38">
        <v>208.105558</v>
      </c>
      <c r="G363" s="36"/>
    </row>
    <row r="364">
      <c r="A364" s="37" t="s">
        <v>35</v>
      </c>
      <c r="B364" s="10" t="s">
        <v>504</v>
      </c>
      <c r="C364" s="38">
        <v>2020.0</v>
      </c>
      <c r="D364" s="10">
        <v>1.0</v>
      </c>
      <c r="E364" s="10">
        <v>4.0</v>
      </c>
      <c r="F364" s="38">
        <v>203.398124</v>
      </c>
      <c r="G364" s="36"/>
    </row>
    <row r="365">
      <c r="A365" s="37" t="s">
        <v>3</v>
      </c>
      <c r="B365" s="10" t="s">
        <v>489</v>
      </c>
      <c r="C365" s="38">
        <v>2021.0</v>
      </c>
      <c r="D365" s="10">
        <v>1.0</v>
      </c>
      <c r="E365" s="10">
        <v>4.0</v>
      </c>
      <c r="F365" s="38">
        <v>244.934036</v>
      </c>
      <c r="G365" s="36"/>
    </row>
    <row r="366">
      <c r="A366" s="37" t="s">
        <v>4</v>
      </c>
      <c r="B366" s="10" t="s">
        <v>472</v>
      </c>
      <c r="C366" s="38">
        <v>2021.0</v>
      </c>
      <c r="D366" s="10">
        <v>1.0</v>
      </c>
      <c r="E366" s="10">
        <v>4.0</v>
      </c>
      <c r="F366" s="38">
        <v>186.803797</v>
      </c>
      <c r="G366" s="36"/>
    </row>
    <row r="367">
      <c r="A367" s="37" t="s">
        <v>5</v>
      </c>
      <c r="B367" s="10" t="s">
        <v>473</v>
      </c>
      <c r="C367" s="38">
        <v>2021.0</v>
      </c>
      <c r="D367" s="10">
        <v>1.0</v>
      </c>
      <c r="E367" s="10">
        <v>4.0</v>
      </c>
      <c r="F367" s="38">
        <v>201.038899</v>
      </c>
      <c r="G367" s="36"/>
    </row>
    <row r="368">
      <c r="A368" s="37" t="s">
        <v>6</v>
      </c>
      <c r="B368" s="10" t="s">
        <v>474</v>
      </c>
      <c r="C368" s="38">
        <v>2021.0</v>
      </c>
      <c r="D368" s="10">
        <v>1.0</v>
      </c>
      <c r="E368" s="10">
        <v>4.0</v>
      </c>
      <c r="F368" s="38">
        <v>298.868742</v>
      </c>
      <c r="G368" s="36"/>
    </row>
    <row r="369">
      <c r="A369" s="37" t="s">
        <v>7</v>
      </c>
      <c r="B369" s="10" t="s">
        <v>475</v>
      </c>
      <c r="C369" s="38">
        <v>2021.0</v>
      </c>
      <c r="D369" s="10">
        <v>1.0</v>
      </c>
      <c r="E369" s="10">
        <v>4.0</v>
      </c>
      <c r="F369" s="38">
        <v>216.276451</v>
      </c>
      <c r="G369" s="36"/>
    </row>
    <row r="370">
      <c r="A370" s="37" t="s">
        <v>8</v>
      </c>
      <c r="B370" s="10" t="s">
        <v>479</v>
      </c>
      <c r="C370" s="38">
        <v>2021.0</v>
      </c>
      <c r="D370" s="10">
        <v>1.0</v>
      </c>
      <c r="E370" s="10">
        <v>4.0</v>
      </c>
      <c r="F370" s="38">
        <v>183.491891</v>
      </c>
      <c r="G370" s="36"/>
    </row>
    <row r="371">
      <c r="A371" s="37" t="s">
        <v>9</v>
      </c>
      <c r="B371" s="10" t="s">
        <v>480</v>
      </c>
      <c r="C371" s="38">
        <v>2021.0</v>
      </c>
      <c r="D371" s="10">
        <v>1.0</v>
      </c>
      <c r="E371" s="10">
        <v>4.0</v>
      </c>
      <c r="F371" s="38">
        <v>267.201427</v>
      </c>
      <c r="G371" s="36"/>
    </row>
    <row r="372">
      <c r="A372" s="37" t="s">
        <v>10</v>
      </c>
      <c r="B372" s="10" t="s">
        <v>478</v>
      </c>
      <c r="C372" s="38">
        <v>2021.0</v>
      </c>
      <c r="D372" s="10">
        <v>1.0</v>
      </c>
      <c r="E372" s="10">
        <v>4.0</v>
      </c>
      <c r="F372" s="38">
        <v>113.123923</v>
      </c>
      <c r="G372" s="36"/>
    </row>
    <row r="373">
      <c r="A373" s="37" t="s">
        <v>11</v>
      </c>
      <c r="B373" s="10" t="s">
        <v>477</v>
      </c>
      <c r="C373" s="38">
        <v>2021.0</v>
      </c>
      <c r="D373" s="10">
        <v>1.0</v>
      </c>
      <c r="E373" s="10">
        <v>4.0</v>
      </c>
      <c r="F373" s="38">
        <v>164.652564</v>
      </c>
      <c r="G373" s="36"/>
    </row>
    <row r="374">
      <c r="A374" s="37" t="s">
        <v>12</v>
      </c>
      <c r="B374" s="10" t="s">
        <v>476</v>
      </c>
      <c r="C374" s="38">
        <v>2021.0</v>
      </c>
      <c r="D374" s="10">
        <v>1.0</v>
      </c>
      <c r="E374" s="10">
        <v>4.0</v>
      </c>
      <c r="F374" s="38">
        <v>401.047668</v>
      </c>
      <c r="G374" s="36"/>
    </row>
    <row r="375">
      <c r="A375" s="37" t="s">
        <v>13</v>
      </c>
      <c r="B375" s="10" t="s">
        <v>481</v>
      </c>
      <c r="C375" s="38">
        <v>2021.0</v>
      </c>
      <c r="D375" s="10">
        <v>1.0</v>
      </c>
      <c r="E375" s="10">
        <v>4.0</v>
      </c>
      <c r="F375" s="38">
        <v>164.176566</v>
      </c>
      <c r="G375" s="36"/>
    </row>
    <row r="376">
      <c r="A376" s="37" t="s">
        <v>14</v>
      </c>
      <c r="B376" s="10" t="s">
        <v>483</v>
      </c>
      <c r="C376" s="38">
        <v>2021.0</v>
      </c>
      <c r="D376" s="10">
        <v>1.0</v>
      </c>
      <c r="E376" s="10">
        <v>4.0</v>
      </c>
      <c r="F376" s="38">
        <v>216.409085</v>
      </c>
      <c r="G376" s="36"/>
    </row>
    <row r="377">
      <c r="A377" s="37" t="s">
        <v>15</v>
      </c>
      <c r="B377" s="10" t="s">
        <v>482</v>
      </c>
      <c r="C377" s="38">
        <v>2021.0</v>
      </c>
      <c r="D377" s="10">
        <v>1.0</v>
      </c>
      <c r="E377" s="10">
        <v>4.0</v>
      </c>
      <c r="F377" s="38">
        <v>231.601812</v>
      </c>
      <c r="G377" s="36"/>
    </row>
    <row r="378">
      <c r="A378" s="37" t="s">
        <v>16</v>
      </c>
      <c r="B378" s="10" t="s">
        <v>484</v>
      </c>
      <c r="C378" s="38">
        <v>2021.0</v>
      </c>
      <c r="D378" s="10">
        <v>1.0</v>
      </c>
      <c r="E378" s="10">
        <v>4.0</v>
      </c>
      <c r="F378" s="38">
        <v>236.60254</v>
      </c>
      <c r="G378" s="36"/>
    </row>
    <row r="379">
      <c r="A379" s="37" t="s">
        <v>17</v>
      </c>
      <c r="B379" s="10" t="s">
        <v>485</v>
      </c>
      <c r="C379" s="38">
        <v>2021.0</v>
      </c>
      <c r="D379" s="10">
        <v>1.0</v>
      </c>
      <c r="E379" s="10">
        <v>4.0</v>
      </c>
      <c r="F379" s="38">
        <v>269.000273</v>
      </c>
      <c r="G379" s="36"/>
    </row>
    <row r="380">
      <c r="A380" s="37" t="s">
        <v>18</v>
      </c>
      <c r="B380" s="10" t="s">
        <v>486</v>
      </c>
      <c r="C380" s="38">
        <v>2021.0</v>
      </c>
      <c r="D380" s="10">
        <v>1.0</v>
      </c>
      <c r="E380" s="10">
        <v>4.0</v>
      </c>
      <c r="F380" s="38">
        <v>292.443828</v>
      </c>
      <c r="G380" s="36"/>
    </row>
    <row r="381">
      <c r="A381" s="37" t="s">
        <v>19</v>
      </c>
      <c r="B381" s="10" t="s">
        <v>487</v>
      </c>
      <c r="C381" s="38">
        <v>2021.0</v>
      </c>
      <c r="D381" s="10">
        <v>1.0</v>
      </c>
      <c r="E381" s="10">
        <v>4.0</v>
      </c>
      <c r="F381" s="38">
        <v>254.041575</v>
      </c>
      <c r="G381" s="36"/>
    </row>
    <row r="382">
      <c r="A382" s="37" t="s">
        <v>20</v>
      </c>
      <c r="B382" s="10" t="s">
        <v>488</v>
      </c>
      <c r="C382" s="38">
        <v>2021.0</v>
      </c>
      <c r="D382" s="10">
        <v>1.0</v>
      </c>
      <c r="E382" s="10">
        <v>4.0</v>
      </c>
      <c r="F382" s="38">
        <v>352.948681</v>
      </c>
      <c r="G382" s="36"/>
    </row>
    <row r="383">
      <c r="A383" s="37" t="s">
        <v>21</v>
      </c>
      <c r="B383" s="10" t="s">
        <v>490</v>
      </c>
      <c r="C383" s="38">
        <v>2021.0</v>
      </c>
      <c r="D383" s="10">
        <v>1.0</v>
      </c>
      <c r="E383" s="10">
        <v>4.0</v>
      </c>
      <c r="F383" s="38">
        <v>232.556108</v>
      </c>
      <c r="G383" s="36"/>
    </row>
    <row r="384">
      <c r="A384" s="37" t="s">
        <v>22</v>
      </c>
      <c r="B384" s="10" t="s">
        <v>491</v>
      </c>
      <c r="C384" s="38">
        <v>2021.0</v>
      </c>
      <c r="D384" s="10">
        <v>1.0</v>
      </c>
      <c r="E384" s="10">
        <v>4.0</v>
      </c>
      <c r="F384" s="38">
        <v>249.355106</v>
      </c>
      <c r="G384" s="36"/>
    </row>
    <row r="385">
      <c r="A385" s="37" t="s">
        <v>23</v>
      </c>
      <c r="B385" s="10" t="s">
        <v>492</v>
      </c>
      <c r="C385" s="38">
        <v>2021.0</v>
      </c>
      <c r="D385" s="10">
        <v>1.0</v>
      </c>
      <c r="E385" s="10">
        <v>4.0</v>
      </c>
      <c r="F385" s="38">
        <v>213.249517</v>
      </c>
      <c r="G385" s="36"/>
    </row>
    <row r="386">
      <c r="A386" s="37" t="s">
        <v>24</v>
      </c>
      <c r="B386" s="10" t="s">
        <v>493</v>
      </c>
      <c r="C386" s="38">
        <v>2021.0</v>
      </c>
      <c r="D386" s="10">
        <v>1.0</v>
      </c>
      <c r="E386" s="10">
        <v>4.0</v>
      </c>
      <c r="F386" s="38">
        <v>268.803192</v>
      </c>
      <c r="G386" s="36"/>
    </row>
    <row r="387">
      <c r="A387" s="37" t="s">
        <v>25</v>
      </c>
      <c r="B387" s="10" t="s">
        <v>494</v>
      </c>
      <c r="C387" s="38">
        <v>2021.0</v>
      </c>
      <c r="D387" s="10">
        <v>1.0</v>
      </c>
      <c r="E387" s="10">
        <v>4.0</v>
      </c>
      <c r="F387" s="38">
        <v>237.531247</v>
      </c>
      <c r="G387" s="36"/>
    </row>
    <row r="388">
      <c r="A388" s="37" t="s">
        <v>26</v>
      </c>
      <c r="B388" s="10" t="s">
        <v>495</v>
      </c>
      <c r="C388" s="38">
        <v>2021.0</v>
      </c>
      <c r="D388" s="10">
        <v>1.0</v>
      </c>
      <c r="E388" s="10">
        <v>4.0</v>
      </c>
      <c r="F388" s="38">
        <v>183.552449</v>
      </c>
      <c r="G388" s="36"/>
    </row>
    <row r="389">
      <c r="A389" s="37" t="s">
        <v>27</v>
      </c>
      <c r="B389" s="10" t="s">
        <v>497</v>
      </c>
      <c r="C389" s="38">
        <v>2021.0</v>
      </c>
      <c r="D389" s="10">
        <v>1.0</v>
      </c>
      <c r="E389" s="10">
        <v>4.0</v>
      </c>
      <c r="F389" s="38">
        <v>216.949054</v>
      </c>
      <c r="G389" s="36"/>
    </row>
    <row r="390">
      <c r="A390" s="37" t="s">
        <v>28</v>
      </c>
      <c r="B390" s="10" t="s">
        <v>496</v>
      </c>
      <c r="C390" s="38">
        <v>2021.0</v>
      </c>
      <c r="D390" s="10">
        <v>1.0</v>
      </c>
      <c r="E390" s="10">
        <v>4.0</v>
      </c>
      <c r="F390" s="38">
        <v>240.754637</v>
      </c>
      <c r="G390" s="36"/>
    </row>
    <row r="391">
      <c r="A391" s="37" t="s">
        <v>29</v>
      </c>
      <c r="B391" s="10" t="s">
        <v>498</v>
      </c>
      <c r="C391" s="38">
        <v>2021.0</v>
      </c>
      <c r="D391" s="10">
        <v>1.0</v>
      </c>
      <c r="E391" s="10">
        <v>4.0</v>
      </c>
      <c r="F391" s="38">
        <v>231.169971</v>
      </c>
      <c r="G391" s="36"/>
    </row>
    <row r="392">
      <c r="A392" s="37" t="s">
        <v>30</v>
      </c>
      <c r="B392" s="10" t="s">
        <v>499</v>
      </c>
      <c r="C392" s="38">
        <v>2021.0</v>
      </c>
      <c r="D392" s="10">
        <v>1.0</v>
      </c>
      <c r="E392" s="10">
        <v>4.0</v>
      </c>
      <c r="F392" s="38">
        <v>171.370757</v>
      </c>
      <c r="G392" s="36"/>
    </row>
    <row r="393">
      <c r="A393" s="37" t="s">
        <v>31</v>
      </c>
      <c r="B393" s="10" t="s">
        <v>500</v>
      </c>
      <c r="C393" s="38">
        <v>2021.0</v>
      </c>
      <c r="D393" s="10">
        <v>1.0</v>
      </c>
      <c r="E393" s="10">
        <v>4.0</v>
      </c>
      <c r="F393" s="38">
        <v>184.266552</v>
      </c>
      <c r="G393" s="36"/>
    </row>
    <row r="394">
      <c r="A394" s="37" t="s">
        <v>32</v>
      </c>
      <c r="B394" s="10" t="s">
        <v>501</v>
      </c>
      <c r="C394" s="38">
        <v>2021.0</v>
      </c>
      <c r="D394" s="10">
        <v>1.0</v>
      </c>
      <c r="E394" s="10">
        <v>4.0</v>
      </c>
      <c r="F394" s="38">
        <v>285.257226</v>
      </c>
      <c r="G394" s="36"/>
    </row>
    <row r="395">
      <c r="A395" s="37" t="s">
        <v>33</v>
      </c>
      <c r="B395" s="10" t="s">
        <v>502</v>
      </c>
      <c r="C395" s="38">
        <v>2021.0</v>
      </c>
      <c r="D395" s="10">
        <v>1.0</v>
      </c>
      <c r="E395" s="10">
        <v>4.0</v>
      </c>
      <c r="F395" s="38">
        <v>208.83999</v>
      </c>
      <c r="G395" s="36"/>
    </row>
    <row r="396">
      <c r="A396" s="37" t="s">
        <v>34</v>
      </c>
      <c r="B396" s="10" t="s">
        <v>503</v>
      </c>
      <c r="C396" s="38">
        <v>2021.0</v>
      </c>
      <c r="D396" s="10">
        <v>1.0</v>
      </c>
      <c r="E396" s="10">
        <v>4.0</v>
      </c>
      <c r="F396" s="38">
        <v>230.878009</v>
      </c>
      <c r="G396" s="36"/>
    </row>
    <row r="397">
      <c r="A397" s="37" t="s">
        <v>35</v>
      </c>
      <c r="B397" s="10" t="s">
        <v>504</v>
      </c>
      <c r="C397" s="38">
        <v>2021.0</v>
      </c>
      <c r="D397" s="10">
        <v>1.0</v>
      </c>
      <c r="E397" s="10">
        <v>4.0</v>
      </c>
      <c r="F397" s="38">
        <v>179.470903</v>
      </c>
      <c r="G397" s="36"/>
    </row>
    <row r="398">
      <c r="A398" s="37" t="s">
        <v>3</v>
      </c>
      <c r="B398" s="10" t="s">
        <v>489</v>
      </c>
      <c r="C398" s="38">
        <v>2022.0</v>
      </c>
      <c r="D398" s="10">
        <v>1.0</v>
      </c>
      <c r="E398" s="10">
        <v>4.0</v>
      </c>
      <c r="F398" s="38">
        <v>73.1299782</v>
      </c>
      <c r="G398" s="36"/>
    </row>
    <row r="399">
      <c r="A399" s="37" t="s">
        <v>4</v>
      </c>
      <c r="B399" s="10" t="s">
        <v>472</v>
      </c>
      <c r="C399" s="38">
        <v>2022.0</v>
      </c>
      <c r="D399" s="10">
        <v>1.0</v>
      </c>
      <c r="E399" s="10">
        <v>4.0</v>
      </c>
      <c r="F399" s="38">
        <v>78.5858331</v>
      </c>
      <c r="G399" s="36"/>
    </row>
    <row r="400">
      <c r="A400" s="37" t="s">
        <v>5</v>
      </c>
      <c r="B400" s="10" t="s">
        <v>473</v>
      </c>
      <c r="C400" s="38">
        <v>2022.0</v>
      </c>
      <c r="D400" s="10">
        <v>1.0</v>
      </c>
      <c r="E400" s="10">
        <v>4.0</v>
      </c>
      <c r="F400" s="38">
        <v>92.1647221</v>
      </c>
      <c r="G400" s="36"/>
    </row>
    <row r="401">
      <c r="A401" s="37" t="s">
        <v>6</v>
      </c>
      <c r="B401" s="10" t="s">
        <v>474</v>
      </c>
      <c r="C401" s="38">
        <v>2022.0</v>
      </c>
      <c r="D401" s="10">
        <v>1.0</v>
      </c>
      <c r="E401" s="10">
        <v>4.0</v>
      </c>
      <c r="F401" s="38">
        <v>95.2505685</v>
      </c>
      <c r="G401" s="36"/>
    </row>
    <row r="402">
      <c r="A402" s="37" t="s">
        <v>7</v>
      </c>
      <c r="B402" s="10" t="s">
        <v>475</v>
      </c>
      <c r="C402" s="38">
        <v>2022.0</v>
      </c>
      <c r="D402" s="10">
        <v>1.0</v>
      </c>
      <c r="E402" s="10">
        <v>4.0</v>
      </c>
      <c r="F402" s="38">
        <v>63.4210906</v>
      </c>
      <c r="G402" s="36"/>
    </row>
    <row r="403">
      <c r="A403" s="37" t="s">
        <v>8</v>
      </c>
      <c r="B403" s="10" t="s">
        <v>479</v>
      </c>
      <c r="C403" s="38">
        <v>2022.0</v>
      </c>
      <c r="D403" s="10">
        <v>1.0</v>
      </c>
      <c r="E403" s="10">
        <v>4.0</v>
      </c>
      <c r="F403" s="38">
        <v>88.4088468</v>
      </c>
      <c r="G403" s="36"/>
    </row>
    <row r="404">
      <c r="A404" s="37" t="s">
        <v>9</v>
      </c>
      <c r="B404" s="10" t="s">
        <v>480</v>
      </c>
      <c r="C404" s="38">
        <v>2022.0</v>
      </c>
      <c r="D404" s="10">
        <v>1.0</v>
      </c>
      <c r="E404" s="10">
        <v>4.0</v>
      </c>
      <c r="F404" s="38">
        <v>88.9788905</v>
      </c>
      <c r="G404" s="36"/>
    </row>
    <row r="405">
      <c r="A405" s="37" t="s">
        <v>10</v>
      </c>
      <c r="B405" s="10" t="s">
        <v>478</v>
      </c>
      <c r="C405" s="38">
        <v>2022.0</v>
      </c>
      <c r="D405" s="10">
        <v>1.0</v>
      </c>
      <c r="E405" s="10">
        <v>4.0</v>
      </c>
      <c r="F405" s="38">
        <v>47.1585553</v>
      </c>
      <c r="G405" s="36"/>
    </row>
    <row r="406">
      <c r="A406" s="37" t="s">
        <v>11</v>
      </c>
      <c r="B406" s="10" t="s">
        <v>477</v>
      </c>
      <c r="C406" s="38">
        <v>2022.0</v>
      </c>
      <c r="D406" s="10">
        <v>1.0</v>
      </c>
      <c r="E406" s="10">
        <v>4.0</v>
      </c>
      <c r="F406" s="38">
        <v>97.7206182</v>
      </c>
      <c r="G406" s="36"/>
    </row>
    <row r="407">
      <c r="A407" s="37" t="s">
        <v>12</v>
      </c>
      <c r="B407" s="10" t="s">
        <v>476</v>
      </c>
      <c r="C407" s="38">
        <v>2022.0</v>
      </c>
      <c r="D407" s="10">
        <v>1.0</v>
      </c>
      <c r="E407" s="10">
        <v>4.0</v>
      </c>
      <c r="F407" s="38">
        <v>99.3357248</v>
      </c>
      <c r="G407" s="36"/>
    </row>
    <row r="408">
      <c r="A408" s="37" t="s">
        <v>13</v>
      </c>
      <c r="B408" s="10" t="s">
        <v>481</v>
      </c>
      <c r="C408" s="38">
        <v>2022.0</v>
      </c>
      <c r="D408" s="10">
        <v>1.0</v>
      </c>
      <c r="E408" s="10">
        <v>4.0</v>
      </c>
      <c r="F408" s="38">
        <v>80.1494275</v>
      </c>
      <c r="G408" s="36"/>
    </row>
    <row r="409">
      <c r="A409" s="37" t="s">
        <v>14</v>
      </c>
      <c r="B409" s="10" t="s">
        <v>483</v>
      </c>
      <c r="C409" s="38">
        <v>2022.0</v>
      </c>
      <c r="D409" s="10">
        <v>1.0</v>
      </c>
      <c r="E409" s="10">
        <v>4.0</v>
      </c>
      <c r="F409" s="38">
        <v>60.7959114</v>
      </c>
      <c r="G409" s="36"/>
    </row>
    <row r="410">
      <c r="A410" s="37" t="s">
        <v>15</v>
      </c>
      <c r="B410" s="10" t="s">
        <v>482</v>
      </c>
      <c r="C410" s="38">
        <v>2022.0</v>
      </c>
      <c r="D410" s="10">
        <v>1.0</v>
      </c>
      <c r="E410" s="10">
        <v>4.0</v>
      </c>
      <c r="F410" s="38">
        <v>51.0091614</v>
      </c>
      <c r="G410" s="36"/>
    </row>
    <row r="411">
      <c r="A411" s="37" t="s">
        <v>16</v>
      </c>
      <c r="B411" s="10" t="s">
        <v>484</v>
      </c>
      <c r="C411" s="38">
        <v>2022.0</v>
      </c>
      <c r="D411" s="10">
        <v>1.0</v>
      </c>
      <c r="E411" s="10">
        <v>4.0</v>
      </c>
      <c r="F411" s="38">
        <v>52.4690735</v>
      </c>
      <c r="G411" s="36"/>
    </row>
    <row r="412">
      <c r="A412" s="37" t="s">
        <v>17</v>
      </c>
      <c r="B412" s="10" t="s">
        <v>485</v>
      </c>
      <c r="C412" s="38">
        <v>2022.0</v>
      </c>
      <c r="D412" s="10">
        <v>1.0</v>
      </c>
      <c r="E412" s="10">
        <v>4.0</v>
      </c>
      <c r="F412" s="38">
        <v>97.2128029</v>
      </c>
      <c r="G412" s="36"/>
    </row>
    <row r="413">
      <c r="A413" s="37" t="s">
        <v>18</v>
      </c>
      <c r="B413" s="10" t="s">
        <v>486</v>
      </c>
      <c r="C413" s="38">
        <v>2022.0</v>
      </c>
      <c r="D413" s="10">
        <v>1.0</v>
      </c>
      <c r="E413" s="10">
        <v>4.0</v>
      </c>
      <c r="F413" s="38">
        <v>59.8189805</v>
      </c>
      <c r="G413" s="36"/>
    </row>
    <row r="414">
      <c r="A414" s="37" t="s">
        <v>19</v>
      </c>
      <c r="B414" s="10" t="s">
        <v>487</v>
      </c>
      <c r="C414" s="38">
        <v>2022.0</v>
      </c>
      <c r="D414" s="10">
        <v>1.0</v>
      </c>
      <c r="E414" s="10">
        <v>4.0</v>
      </c>
      <c r="F414" s="38">
        <v>53.395954</v>
      </c>
      <c r="G414" s="36"/>
    </row>
    <row r="415">
      <c r="A415" s="37" t="s">
        <v>20</v>
      </c>
      <c r="B415" s="10" t="s">
        <v>488</v>
      </c>
      <c r="C415" s="38">
        <v>2022.0</v>
      </c>
      <c r="D415" s="10">
        <v>1.0</v>
      </c>
      <c r="E415" s="10">
        <v>4.0</v>
      </c>
      <c r="F415" s="38">
        <v>84.4274407</v>
      </c>
      <c r="G415" s="36"/>
    </row>
    <row r="416">
      <c r="A416" s="37" t="s">
        <v>21</v>
      </c>
      <c r="B416" s="10" t="s">
        <v>490</v>
      </c>
      <c r="C416" s="38">
        <v>2022.0</v>
      </c>
      <c r="D416" s="10">
        <v>1.0</v>
      </c>
      <c r="E416" s="10">
        <v>4.0</v>
      </c>
      <c r="F416" s="38">
        <v>80.18388</v>
      </c>
      <c r="G416" s="36"/>
    </row>
    <row r="417">
      <c r="A417" s="37" t="s">
        <v>22</v>
      </c>
      <c r="B417" s="10" t="s">
        <v>491</v>
      </c>
      <c r="C417" s="38">
        <v>2022.0</v>
      </c>
      <c r="D417" s="10">
        <v>1.0</v>
      </c>
      <c r="E417" s="10">
        <v>4.0</v>
      </c>
      <c r="F417" s="38">
        <v>88.1158469</v>
      </c>
      <c r="G417" s="36"/>
    </row>
    <row r="418">
      <c r="A418" s="37" t="s">
        <v>23</v>
      </c>
      <c r="B418" s="10" t="s">
        <v>492</v>
      </c>
      <c r="C418" s="38">
        <v>2022.0</v>
      </c>
      <c r="D418" s="10">
        <v>1.0</v>
      </c>
      <c r="E418" s="10">
        <v>4.0</v>
      </c>
      <c r="F418" s="38">
        <v>58.4861431</v>
      </c>
      <c r="G418" s="36"/>
    </row>
    <row r="419">
      <c r="A419" s="37" t="s">
        <v>24</v>
      </c>
      <c r="B419" s="10" t="s">
        <v>493</v>
      </c>
      <c r="C419" s="38">
        <v>2022.0</v>
      </c>
      <c r="D419" s="10">
        <v>1.0</v>
      </c>
      <c r="E419" s="10">
        <v>4.0</v>
      </c>
      <c r="F419" s="38">
        <v>49.2231252</v>
      </c>
      <c r="G419" s="36"/>
    </row>
    <row r="420">
      <c r="A420" s="37" t="s">
        <v>25</v>
      </c>
      <c r="B420" s="10" t="s">
        <v>494</v>
      </c>
      <c r="C420" s="38">
        <v>2022.0</v>
      </c>
      <c r="D420" s="10">
        <v>1.0</v>
      </c>
      <c r="E420" s="10">
        <v>4.0</v>
      </c>
      <c r="F420" s="38">
        <v>76.6761841</v>
      </c>
      <c r="G420" s="36"/>
    </row>
    <row r="421">
      <c r="A421" s="37" t="s">
        <v>26</v>
      </c>
      <c r="B421" s="10" t="s">
        <v>495</v>
      </c>
      <c r="C421" s="38">
        <v>2022.0</v>
      </c>
      <c r="D421" s="10">
        <v>1.0</v>
      </c>
      <c r="E421" s="10">
        <v>4.0</v>
      </c>
      <c r="F421" s="38">
        <v>53.8423661</v>
      </c>
      <c r="G421" s="36"/>
    </row>
    <row r="422">
      <c r="A422" s="37" t="s">
        <v>27</v>
      </c>
      <c r="B422" s="10" t="s">
        <v>497</v>
      </c>
      <c r="C422" s="38">
        <v>2022.0</v>
      </c>
      <c r="D422" s="10">
        <v>1.0</v>
      </c>
      <c r="E422" s="10">
        <v>4.0</v>
      </c>
      <c r="F422" s="38">
        <v>72.0009098</v>
      </c>
      <c r="G422" s="36"/>
    </row>
    <row r="423">
      <c r="A423" s="37" t="s">
        <v>28</v>
      </c>
      <c r="B423" s="10" t="s">
        <v>496</v>
      </c>
      <c r="C423" s="38">
        <v>2022.0</v>
      </c>
      <c r="D423" s="10">
        <v>1.0</v>
      </c>
      <c r="E423" s="10">
        <v>4.0</v>
      </c>
      <c r="F423" s="38">
        <v>72.5359041</v>
      </c>
      <c r="G423" s="36"/>
    </row>
    <row r="424">
      <c r="A424" s="37" t="s">
        <v>29</v>
      </c>
      <c r="B424" s="10" t="s">
        <v>498</v>
      </c>
      <c r="C424" s="38">
        <v>2022.0</v>
      </c>
      <c r="D424" s="10">
        <v>1.0</v>
      </c>
      <c r="E424" s="10">
        <v>4.0</v>
      </c>
      <c r="F424" s="38">
        <v>112.655791</v>
      </c>
      <c r="G424" s="36"/>
    </row>
    <row r="425">
      <c r="A425" s="37" t="s">
        <v>30</v>
      </c>
      <c r="B425" s="10" t="s">
        <v>499</v>
      </c>
      <c r="C425" s="38">
        <v>2022.0</v>
      </c>
      <c r="D425" s="10">
        <v>1.0</v>
      </c>
      <c r="E425" s="10">
        <v>4.0</v>
      </c>
      <c r="F425" s="38">
        <v>49.4023422</v>
      </c>
      <c r="G425" s="36"/>
    </row>
    <row r="426">
      <c r="A426" s="37" t="s">
        <v>31</v>
      </c>
      <c r="B426" s="10" t="s">
        <v>500</v>
      </c>
      <c r="C426" s="38">
        <v>2022.0</v>
      </c>
      <c r="D426" s="10">
        <v>1.0</v>
      </c>
      <c r="E426" s="10">
        <v>4.0</v>
      </c>
      <c r="F426" s="38">
        <v>79.9772719</v>
      </c>
      <c r="G426" s="36"/>
    </row>
    <row r="427">
      <c r="A427" s="37" t="s">
        <v>32</v>
      </c>
      <c r="B427" s="10" t="s">
        <v>501</v>
      </c>
      <c r="C427" s="38">
        <v>2022.0</v>
      </c>
      <c r="D427" s="10">
        <v>1.0</v>
      </c>
      <c r="E427" s="10">
        <v>4.0</v>
      </c>
      <c r="F427" s="38">
        <v>43.0006674</v>
      </c>
      <c r="G427" s="36"/>
    </row>
    <row r="428">
      <c r="A428" s="37" t="s">
        <v>33</v>
      </c>
      <c r="B428" s="10" t="s">
        <v>502</v>
      </c>
      <c r="C428" s="38">
        <v>2022.0</v>
      </c>
      <c r="D428" s="10">
        <v>1.0</v>
      </c>
      <c r="E428" s="10">
        <v>4.0</v>
      </c>
      <c r="F428" s="38">
        <v>65.5559773</v>
      </c>
      <c r="G428" s="36"/>
    </row>
    <row r="429">
      <c r="A429" s="37" t="s">
        <v>34</v>
      </c>
      <c r="B429" s="10" t="s">
        <v>503</v>
      </c>
      <c r="C429" s="38">
        <v>2022.0</v>
      </c>
      <c r="D429" s="10">
        <v>1.0</v>
      </c>
      <c r="E429" s="10">
        <v>4.0</v>
      </c>
      <c r="F429" s="38">
        <v>86.9741361</v>
      </c>
      <c r="G429" s="36"/>
    </row>
    <row r="430">
      <c r="A430" s="37" t="s">
        <v>35</v>
      </c>
      <c r="B430" s="10" t="s">
        <v>504</v>
      </c>
      <c r="C430" s="38">
        <v>2022.0</v>
      </c>
      <c r="D430" s="10">
        <v>1.0</v>
      </c>
      <c r="E430" s="10">
        <v>4.0</v>
      </c>
      <c r="F430" s="38">
        <v>75.3684832</v>
      </c>
      <c r="G430" s="36"/>
    </row>
    <row r="431">
      <c r="A431" s="37" t="s">
        <v>3</v>
      </c>
      <c r="B431" s="10" t="s">
        <v>489</v>
      </c>
      <c r="C431" s="38">
        <v>2023.0</v>
      </c>
      <c r="D431" s="10">
        <v>1.0</v>
      </c>
      <c r="E431" s="10">
        <v>4.0</v>
      </c>
      <c r="F431" s="38">
        <v>48.6757923</v>
      </c>
      <c r="G431" s="36"/>
    </row>
    <row r="432">
      <c r="A432" s="37" t="s">
        <v>4</v>
      </c>
      <c r="B432" s="10" t="s">
        <v>472</v>
      </c>
      <c r="C432" s="38">
        <v>2023.0</v>
      </c>
      <c r="D432" s="10">
        <v>1.0</v>
      </c>
      <c r="E432" s="10">
        <v>4.0</v>
      </c>
      <c r="F432" s="38">
        <v>40.4375247</v>
      </c>
      <c r="G432" s="36"/>
    </row>
    <row r="433">
      <c r="A433" s="37" t="s">
        <v>5</v>
      </c>
      <c r="B433" s="10" t="s">
        <v>473</v>
      </c>
      <c r="C433" s="38">
        <v>2023.0</v>
      </c>
      <c r="D433" s="10">
        <v>1.0</v>
      </c>
      <c r="E433" s="10">
        <v>4.0</v>
      </c>
      <c r="F433" s="38">
        <v>52.9461771</v>
      </c>
      <c r="G433" s="36"/>
    </row>
    <row r="434">
      <c r="A434" s="37" t="s">
        <v>6</v>
      </c>
      <c r="B434" s="10" t="s">
        <v>474</v>
      </c>
      <c r="C434" s="38">
        <v>2023.0</v>
      </c>
      <c r="D434" s="10">
        <v>1.0</v>
      </c>
      <c r="E434" s="10">
        <v>4.0</v>
      </c>
      <c r="F434" s="38">
        <v>49.3850168</v>
      </c>
      <c r="G434" s="36"/>
    </row>
    <row r="435">
      <c r="A435" s="37" t="s">
        <v>7</v>
      </c>
      <c r="B435" s="10" t="s">
        <v>475</v>
      </c>
      <c r="C435" s="38">
        <v>2023.0</v>
      </c>
      <c r="D435" s="10">
        <v>1.0</v>
      </c>
      <c r="E435" s="10">
        <v>4.0</v>
      </c>
      <c r="F435" s="38">
        <v>52.1097046</v>
      </c>
      <c r="G435" s="36"/>
    </row>
    <row r="436">
      <c r="A436" s="37" t="s">
        <v>8</v>
      </c>
      <c r="B436" s="10" t="s">
        <v>479</v>
      </c>
      <c r="C436" s="38">
        <v>2023.0</v>
      </c>
      <c r="D436" s="10">
        <v>1.0</v>
      </c>
      <c r="E436" s="10">
        <v>4.0</v>
      </c>
      <c r="F436" s="38">
        <v>46.5803075</v>
      </c>
      <c r="G436" s="36"/>
    </row>
    <row r="437">
      <c r="A437" s="37" t="s">
        <v>9</v>
      </c>
      <c r="B437" s="10" t="s">
        <v>480</v>
      </c>
      <c r="C437" s="38">
        <v>2023.0</v>
      </c>
      <c r="D437" s="10">
        <v>1.0</v>
      </c>
      <c r="E437" s="10">
        <v>4.0</v>
      </c>
      <c r="F437" s="38">
        <v>61.600337</v>
      </c>
      <c r="G437" s="36"/>
    </row>
    <row r="438">
      <c r="A438" s="37" t="s">
        <v>10</v>
      </c>
      <c r="B438" s="10" t="s">
        <v>478</v>
      </c>
      <c r="C438" s="38">
        <v>2023.0</v>
      </c>
      <c r="D438" s="10">
        <v>1.0</v>
      </c>
      <c r="E438" s="10">
        <v>4.0</v>
      </c>
      <c r="F438" s="38">
        <v>43.8105751</v>
      </c>
      <c r="G438" s="36"/>
    </row>
    <row r="439">
      <c r="A439" s="37" t="s">
        <v>11</v>
      </c>
      <c r="B439" s="10" t="s">
        <v>477</v>
      </c>
      <c r="C439" s="38">
        <v>2023.0</v>
      </c>
      <c r="D439" s="10">
        <v>1.0</v>
      </c>
      <c r="E439" s="10">
        <v>4.0</v>
      </c>
      <c r="F439" s="38">
        <v>61.0716442</v>
      </c>
      <c r="G439" s="36"/>
    </row>
    <row r="440">
      <c r="A440" s="37" t="s">
        <v>12</v>
      </c>
      <c r="B440" s="10" t="s">
        <v>476</v>
      </c>
      <c r="C440" s="38">
        <v>2023.0</v>
      </c>
      <c r="D440" s="10">
        <v>1.0</v>
      </c>
      <c r="E440" s="10">
        <v>4.0</v>
      </c>
      <c r="F440" s="38">
        <v>65.2013446</v>
      </c>
      <c r="G440" s="36"/>
    </row>
    <row r="441">
      <c r="A441" s="37" t="s">
        <v>13</v>
      </c>
      <c r="B441" s="10" t="s">
        <v>481</v>
      </c>
      <c r="C441" s="38">
        <v>2023.0</v>
      </c>
      <c r="D441" s="10">
        <v>1.0</v>
      </c>
      <c r="E441" s="10">
        <v>4.0</v>
      </c>
      <c r="F441" s="38">
        <v>37.6835155</v>
      </c>
      <c r="G441" s="36"/>
    </row>
    <row r="442">
      <c r="A442" s="37" t="s">
        <v>14</v>
      </c>
      <c r="B442" s="10" t="s">
        <v>483</v>
      </c>
      <c r="C442" s="38">
        <v>2023.0</v>
      </c>
      <c r="D442" s="10">
        <v>1.0</v>
      </c>
      <c r="E442" s="10">
        <v>4.0</v>
      </c>
      <c r="F442" s="38">
        <v>34.6043767</v>
      </c>
      <c r="G442" s="36"/>
    </row>
    <row r="443">
      <c r="A443" s="37" t="s">
        <v>15</v>
      </c>
      <c r="B443" s="10" t="s">
        <v>482</v>
      </c>
      <c r="C443" s="38">
        <v>2023.0</v>
      </c>
      <c r="D443" s="10">
        <v>1.0</v>
      </c>
      <c r="E443" s="10">
        <v>4.0</v>
      </c>
      <c r="F443" s="38">
        <v>31.5613281</v>
      </c>
      <c r="G443" s="36"/>
    </row>
    <row r="444">
      <c r="A444" s="37" t="s">
        <v>16</v>
      </c>
      <c r="B444" s="10" t="s">
        <v>484</v>
      </c>
      <c r="C444" s="38">
        <v>2023.0</v>
      </c>
      <c r="D444" s="10">
        <v>1.0</v>
      </c>
      <c r="E444" s="10">
        <v>4.0</v>
      </c>
      <c r="F444" s="38">
        <v>34.6807517</v>
      </c>
      <c r="G444" s="36"/>
    </row>
    <row r="445">
      <c r="A445" s="37" t="s">
        <v>17</v>
      </c>
      <c r="B445" s="10" t="s">
        <v>485</v>
      </c>
      <c r="C445" s="38">
        <v>2023.0</v>
      </c>
      <c r="D445" s="10">
        <v>1.0</v>
      </c>
      <c r="E445" s="10">
        <v>4.0</v>
      </c>
      <c r="F445" s="38">
        <v>63.4823412</v>
      </c>
      <c r="G445" s="36"/>
    </row>
    <row r="446">
      <c r="A446" s="37" t="s">
        <v>18</v>
      </c>
      <c r="B446" s="10" t="s">
        <v>486</v>
      </c>
      <c r="C446" s="38">
        <v>2023.0</v>
      </c>
      <c r="D446" s="10">
        <v>1.0</v>
      </c>
      <c r="E446" s="10">
        <v>4.0</v>
      </c>
      <c r="F446" s="38">
        <v>39.6284875</v>
      </c>
      <c r="G446" s="36"/>
    </row>
    <row r="447">
      <c r="A447" s="37" t="s">
        <v>19</v>
      </c>
      <c r="B447" s="10" t="s">
        <v>487</v>
      </c>
      <c r="C447" s="38">
        <v>2023.0</v>
      </c>
      <c r="D447" s="10">
        <v>1.0</v>
      </c>
      <c r="E447" s="10">
        <v>4.0</v>
      </c>
      <c r="F447" s="38">
        <v>36.6203256</v>
      </c>
      <c r="G447" s="36"/>
    </row>
    <row r="448">
      <c r="A448" s="37" t="s">
        <v>20</v>
      </c>
      <c r="B448" s="10" t="s">
        <v>488</v>
      </c>
      <c r="C448" s="38">
        <v>2023.0</v>
      </c>
      <c r="D448" s="10">
        <v>1.0</v>
      </c>
      <c r="E448" s="10">
        <v>4.0</v>
      </c>
      <c r="F448" s="38">
        <v>57.9009331</v>
      </c>
      <c r="G448" s="36"/>
    </row>
    <row r="449">
      <c r="A449" s="37" t="s">
        <v>21</v>
      </c>
      <c r="B449" s="10" t="s">
        <v>490</v>
      </c>
      <c r="C449" s="38">
        <v>2023.0</v>
      </c>
      <c r="D449" s="10">
        <v>1.0</v>
      </c>
      <c r="E449" s="10">
        <v>4.0</v>
      </c>
      <c r="F449" s="38">
        <v>59.2352128</v>
      </c>
      <c r="G449" s="36"/>
    </row>
    <row r="450">
      <c r="A450" s="37" t="s">
        <v>22</v>
      </c>
      <c r="B450" s="10" t="s">
        <v>491</v>
      </c>
      <c r="C450" s="38">
        <v>2023.0</v>
      </c>
      <c r="D450" s="10">
        <v>1.0</v>
      </c>
      <c r="E450" s="10">
        <v>4.0</v>
      </c>
      <c r="F450" s="38">
        <v>64.1083812</v>
      </c>
      <c r="G450" s="36"/>
    </row>
    <row r="451">
      <c r="A451" s="37" t="s">
        <v>23</v>
      </c>
      <c r="B451" s="10" t="s">
        <v>492</v>
      </c>
      <c r="C451" s="38">
        <v>2023.0</v>
      </c>
      <c r="D451" s="10">
        <v>1.0</v>
      </c>
      <c r="E451" s="10">
        <v>4.0</v>
      </c>
      <c r="F451" s="38">
        <v>37.5054862</v>
      </c>
      <c r="G451" s="36"/>
    </row>
    <row r="452">
      <c r="A452" s="37" t="s">
        <v>24</v>
      </c>
      <c r="B452" s="10" t="s">
        <v>493</v>
      </c>
      <c r="C452" s="38">
        <v>2023.0</v>
      </c>
      <c r="D452" s="10">
        <v>1.0</v>
      </c>
      <c r="E452" s="10">
        <v>4.0</v>
      </c>
      <c r="F452" s="38">
        <v>36.3230315</v>
      </c>
      <c r="G452" s="36"/>
    </row>
    <row r="453">
      <c r="A453" s="37" t="s">
        <v>25</v>
      </c>
      <c r="B453" s="10" t="s">
        <v>494</v>
      </c>
      <c r="C453" s="38">
        <v>2023.0</v>
      </c>
      <c r="D453" s="10">
        <v>1.0</v>
      </c>
      <c r="E453" s="10">
        <v>4.0</v>
      </c>
      <c r="F453" s="38">
        <v>50.8038816</v>
      </c>
      <c r="G453" s="36"/>
    </row>
    <row r="454">
      <c r="A454" s="37" t="s">
        <v>26</v>
      </c>
      <c r="B454" s="10" t="s">
        <v>495</v>
      </c>
      <c r="C454" s="38">
        <v>2023.0</v>
      </c>
      <c r="D454" s="10">
        <v>1.0</v>
      </c>
      <c r="E454" s="10">
        <v>4.0</v>
      </c>
      <c r="F454" s="38">
        <v>43.3301361</v>
      </c>
      <c r="G454" s="36"/>
    </row>
    <row r="455">
      <c r="A455" s="37" t="s">
        <v>27</v>
      </c>
      <c r="B455" s="10" t="s">
        <v>497</v>
      </c>
      <c r="C455" s="38">
        <v>2023.0</v>
      </c>
      <c r="D455" s="10">
        <v>1.0</v>
      </c>
      <c r="E455" s="10">
        <v>4.0</v>
      </c>
      <c r="F455" s="38">
        <v>46.4281823</v>
      </c>
      <c r="G455" s="36"/>
    </row>
    <row r="456">
      <c r="A456" s="37" t="s">
        <v>28</v>
      </c>
      <c r="B456" s="10" t="s">
        <v>496</v>
      </c>
      <c r="C456" s="38">
        <v>2023.0</v>
      </c>
      <c r="D456" s="10">
        <v>1.0</v>
      </c>
      <c r="E456" s="10">
        <v>4.0</v>
      </c>
      <c r="F456" s="38">
        <v>51.1355706</v>
      </c>
      <c r="G456" s="36"/>
    </row>
    <row r="457">
      <c r="A457" s="37" t="s">
        <v>29</v>
      </c>
      <c r="B457" s="10" t="s">
        <v>498</v>
      </c>
      <c r="C457" s="38">
        <v>2023.0</v>
      </c>
      <c r="D457" s="10">
        <v>1.0</v>
      </c>
      <c r="E457" s="10">
        <v>4.0</v>
      </c>
      <c r="F457" s="38">
        <v>67.8607241</v>
      </c>
      <c r="G457" s="36"/>
    </row>
    <row r="458">
      <c r="A458" s="37" t="s">
        <v>30</v>
      </c>
      <c r="B458" s="10" t="s">
        <v>499</v>
      </c>
      <c r="C458" s="38">
        <v>2023.0</v>
      </c>
      <c r="D458" s="10">
        <v>1.0</v>
      </c>
      <c r="E458" s="10">
        <v>4.0</v>
      </c>
      <c r="F458" s="38">
        <v>35.2481424</v>
      </c>
      <c r="G458" s="36"/>
    </row>
    <row r="459">
      <c r="A459" s="37" t="s">
        <v>31</v>
      </c>
      <c r="B459" s="10" t="s">
        <v>500</v>
      </c>
      <c r="C459" s="38">
        <v>2023.0</v>
      </c>
      <c r="D459" s="10">
        <v>1.0</v>
      </c>
      <c r="E459" s="10">
        <v>4.0</v>
      </c>
      <c r="F459" s="38">
        <v>41.942502</v>
      </c>
      <c r="G459" s="36"/>
    </row>
    <row r="460">
      <c r="A460" s="37" t="s">
        <v>32</v>
      </c>
      <c r="B460" s="10" t="s">
        <v>501</v>
      </c>
      <c r="C460" s="38">
        <v>2023.0</v>
      </c>
      <c r="D460" s="10">
        <v>1.0</v>
      </c>
      <c r="E460" s="10">
        <v>4.0</v>
      </c>
      <c r="F460" s="38">
        <v>30.341232</v>
      </c>
      <c r="G460" s="36"/>
    </row>
    <row r="461">
      <c r="A461" s="37" t="s">
        <v>33</v>
      </c>
      <c r="B461" s="10" t="s">
        <v>502</v>
      </c>
      <c r="C461" s="38">
        <v>2023.0</v>
      </c>
      <c r="D461" s="10">
        <v>1.0</v>
      </c>
      <c r="E461" s="10">
        <v>4.0</v>
      </c>
      <c r="F461" s="38">
        <v>52.4040834</v>
      </c>
      <c r="G461" s="36"/>
    </row>
    <row r="462">
      <c r="A462" s="37" t="s">
        <v>34</v>
      </c>
      <c r="B462" s="10" t="s">
        <v>503</v>
      </c>
      <c r="C462" s="38">
        <v>2023.0</v>
      </c>
      <c r="D462" s="10">
        <v>1.0</v>
      </c>
      <c r="E462" s="10">
        <v>4.0</v>
      </c>
      <c r="F462" s="38">
        <v>65.9926497</v>
      </c>
      <c r="G462" s="36"/>
    </row>
    <row r="463">
      <c r="A463" s="37" t="s">
        <v>35</v>
      </c>
      <c r="B463" s="10" t="s">
        <v>504</v>
      </c>
      <c r="C463" s="38">
        <v>2023.0</v>
      </c>
      <c r="D463" s="10">
        <v>1.0</v>
      </c>
      <c r="E463" s="10">
        <v>4.0</v>
      </c>
      <c r="F463" s="38">
        <v>38.6796856</v>
      </c>
      <c r="G463" s="36"/>
    </row>
    <row r="464">
      <c r="A464" s="37" t="s">
        <v>3</v>
      </c>
      <c r="B464" s="10" t="s">
        <v>489</v>
      </c>
      <c r="C464" s="38">
        <v>2024.0</v>
      </c>
      <c r="D464" s="10">
        <v>1.0</v>
      </c>
      <c r="E464" s="10">
        <v>4.0</v>
      </c>
      <c r="F464" s="38">
        <v>47.5997321</v>
      </c>
      <c r="G464" s="36"/>
    </row>
    <row r="465">
      <c r="A465" s="37" t="s">
        <v>4</v>
      </c>
      <c r="B465" s="10" t="s">
        <v>472</v>
      </c>
      <c r="C465" s="38">
        <v>2024.0</v>
      </c>
      <c r="D465" s="10">
        <v>1.0</v>
      </c>
      <c r="E465" s="10">
        <v>4.0</v>
      </c>
      <c r="F465" s="38">
        <v>35.8410211</v>
      </c>
      <c r="G465" s="36"/>
    </row>
    <row r="466">
      <c r="A466" s="37" t="s">
        <v>5</v>
      </c>
      <c r="B466" s="10" t="s">
        <v>473</v>
      </c>
      <c r="C466" s="38">
        <v>2024.0</v>
      </c>
      <c r="D466" s="10">
        <v>1.0</v>
      </c>
      <c r="E466" s="10">
        <v>4.0</v>
      </c>
      <c r="F466" s="38">
        <v>49.7090696</v>
      </c>
      <c r="G466" s="36"/>
    </row>
    <row r="467">
      <c r="A467" s="37" t="s">
        <v>6</v>
      </c>
      <c r="B467" s="10" t="s">
        <v>474</v>
      </c>
      <c r="C467" s="38">
        <v>2024.0</v>
      </c>
      <c r="D467" s="10">
        <v>1.0</v>
      </c>
      <c r="E467" s="10">
        <v>4.0</v>
      </c>
      <c r="F467" s="38">
        <v>41.9621406</v>
      </c>
      <c r="G467" s="36"/>
    </row>
    <row r="468">
      <c r="A468" s="37" t="s">
        <v>7</v>
      </c>
      <c r="B468" s="10" t="s">
        <v>475</v>
      </c>
      <c r="C468" s="38">
        <v>2024.0</v>
      </c>
      <c r="D468" s="10">
        <v>1.0</v>
      </c>
      <c r="E468" s="10">
        <v>4.0</v>
      </c>
      <c r="F468" s="38">
        <v>51.3334089</v>
      </c>
      <c r="G468" s="36"/>
    </row>
    <row r="469">
      <c r="A469" s="37" t="s">
        <v>8</v>
      </c>
      <c r="B469" s="10" t="s">
        <v>479</v>
      </c>
      <c r="C469" s="38">
        <v>2024.0</v>
      </c>
      <c r="D469" s="10">
        <v>1.0</v>
      </c>
      <c r="E469" s="10">
        <v>4.0</v>
      </c>
      <c r="F469" s="38">
        <v>45.2654198</v>
      </c>
      <c r="G469" s="36"/>
    </row>
    <row r="470">
      <c r="A470" s="37" t="s">
        <v>9</v>
      </c>
      <c r="B470" s="10" t="s">
        <v>480</v>
      </c>
      <c r="C470" s="38">
        <v>2024.0</v>
      </c>
      <c r="D470" s="10">
        <v>1.0</v>
      </c>
      <c r="E470" s="10">
        <v>4.0</v>
      </c>
      <c r="F470" s="38">
        <v>63.2942208</v>
      </c>
      <c r="G470" s="36"/>
    </row>
    <row r="471">
      <c r="A471" s="37" t="s">
        <v>10</v>
      </c>
      <c r="B471" s="10" t="s">
        <v>478</v>
      </c>
      <c r="C471" s="38">
        <v>2024.0</v>
      </c>
      <c r="D471" s="10">
        <v>1.0</v>
      </c>
      <c r="E471" s="10">
        <v>4.0</v>
      </c>
      <c r="F471" s="38">
        <v>40.8502053</v>
      </c>
      <c r="G471" s="36"/>
    </row>
    <row r="472">
      <c r="A472" s="37" t="s">
        <v>11</v>
      </c>
      <c r="B472" s="10" t="s">
        <v>477</v>
      </c>
      <c r="C472" s="38">
        <v>2024.0</v>
      </c>
      <c r="D472" s="10">
        <v>1.0</v>
      </c>
      <c r="E472" s="10">
        <v>4.0</v>
      </c>
      <c r="F472" s="38">
        <v>58.0474801</v>
      </c>
      <c r="G472" s="36"/>
    </row>
    <row r="473">
      <c r="A473" s="37" t="s">
        <v>12</v>
      </c>
      <c r="B473" s="10" t="s">
        <v>476</v>
      </c>
      <c r="C473" s="38">
        <v>2024.0</v>
      </c>
      <c r="D473" s="10">
        <v>1.0</v>
      </c>
      <c r="E473" s="10">
        <v>4.0</v>
      </c>
      <c r="F473" s="38">
        <v>66.8808838</v>
      </c>
      <c r="G473" s="36"/>
    </row>
    <row r="474">
      <c r="A474" s="37" t="s">
        <v>13</v>
      </c>
      <c r="B474" s="10" t="s">
        <v>481</v>
      </c>
      <c r="C474" s="38">
        <v>2024.0</v>
      </c>
      <c r="D474" s="10">
        <v>1.0</v>
      </c>
      <c r="E474" s="10">
        <v>4.0</v>
      </c>
      <c r="F474" s="38">
        <v>32.9865117</v>
      </c>
      <c r="G474" s="36"/>
    </row>
    <row r="475">
      <c r="A475" s="37" t="s">
        <v>14</v>
      </c>
      <c r="B475" s="10" t="s">
        <v>483</v>
      </c>
      <c r="C475" s="38">
        <v>2024.0</v>
      </c>
      <c r="D475" s="10">
        <v>1.0</v>
      </c>
      <c r="E475" s="10">
        <v>4.0</v>
      </c>
      <c r="F475" s="38">
        <v>37.0387532</v>
      </c>
      <c r="G475" s="36"/>
    </row>
    <row r="476">
      <c r="A476" s="37" t="s">
        <v>15</v>
      </c>
      <c r="B476" s="10" t="s">
        <v>482</v>
      </c>
      <c r="C476" s="38">
        <v>2024.0</v>
      </c>
      <c r="D476" s="10">
        <v>1.0</v>
      </c>
      <c r="E476" s="10">
        <v>4.0</v>
      </c>
      <c r="F476" s="38">
        <v>30.4222115</v>
      </c>
      <c r="G476" s="36"/>
    </row>
    <row r="477">
      <c r="A477" s="37" t="s">
        <v>16</v>
      </c>
      <c r="B477" s="10" t="s">
        <v>484</v>
      </c>
      <c r="C477" s="38">
        <v>2024.0</v>
      </c>
      <c r="D477" s="10">
        <v>1.0</v>
      </c>
      <c r="E477" s="10">
        <v>4.0</v>
      </c>
      <c r="F477" s="38">
        <v>29.8797663</v>
      </c>
      <c r="G477" s="36"/>
    </row>
    <row r="478">
      <c r="A478" s="37" t="s">
        <v>17</v>
      </c>
      <c r="B478" s="10" t="s">
        <v>485</v>
      </c>
      <c r="C478" s="38">
        <v>2024.0</v>
      </c>
      <c r="D478" s="10">
        <v>1.0</v>
      </c>
      <c r="E478" s="10">
        <v>4.0</v>
      </c>
      <c r="F478" s="38">
        <v>68.5854728</v>
      </c>
      <c r="G478" s="36"/>
    </row>
    <row r="479">
      <c r="A479" s="37" t="s">
        <v>18</v>
      </c>
      <c r="B479" s="10" t="s">
        <v>486</v>
      </c>
      <c r="C479" s="38">
        <v>2024.0</v>
      </c>
      <c r="D479" s="10">
        <v>1.0</v>
      </c>
      <c r="E479" s="10">
        <v>4.0</v>
      </c>
      <c r="F479" s="38">
        <v>40.9329361</v>
      </c>
      <c r="G479" s="36"/>
    </row>
    <row r="480">
      <c r="A480" s="37" t="s">
        <v>19</v>
      </c>
      <c r="B480" s="10" t="s">
        <v>487</v>
      </c>
      <c r="C480" s="38">
        <v>2024.0</v>
      </c>
      <c r="D480" s="10">
        <v>1.0</v>
      </c>
      <c r="E480" s="10">
        <v>4.0</v>
      </c>
      <c r="F480" s="38">
        <v>32.3017088</v>
      </c>
      <c r="G480" s="36"/>
    </row>
    <row r="481">
      <c r="A481" s="37" t="s">
        <v>20</v>
      </c>
      <c r="B481" s="10" t="s">
        <v>488</v>
      </c>
      <c r="C481" s="38">
        <v>2024.0</v>
      </c>
      <c r="D481" s="10">
        <v>1.0</v>
      </c>
      <c r="E481" s="10">
        <v>4.0</v>
      </c>
      <c r="F481" s="38">
        <v>53.7402212</v>
      </c>
      <c r="G481" s="36"/>
    </row>
    <row r="482">
      <c r="A482" s="37" t="s">
        <v>21</v>
      </c>
      <c r="B482" s="10" t="s">
        <v>490</v>
      </c>
      <c r="C482" s="38">
        <v>2024.0</v>
      </c>
      <c r="D482" s="10">
        <v>1.0</v>
      </c>
      <c r="E482" s="10">
        <v>4.0</v>
      </c>
      <c r="F482" s="38">
        <v>54.5378988</v>
      </c>
      <c r="G482" s="36"/>
    </row>
    <row r="483">
      <c r="A483" s="37" t="s">
        <v>22</v>
      </c>
      <c r="B483" s="10" t="s">
        <v>491</v>
      </c>
      <c r="C483" s="38">
        <v>2024.0</v>
      </c>
      <c r="D483" s="10">
        <v>1.0</v>
      </c>
      <c r="E483" s="10">
        <v>4.0</v>
      </c>
      <c r="F483" s="38">
        <v>64.4567322</v>
      </c>
      <c r="G483" s="36"/>
    </row>
    <row r="484">
      <c r="A484" s="37" t="s">
        <v>23</v>
      </c>
      <c r="B484" s="10" t="s">
        <v>492</v>
      </c>
      <c r="C484" s="38">
        <v>2024.0</v>
      </c>
      <c r="D484" s="10">
        <v>1.0</v>
      </c>
      <c r="E484" s="10">
        <v>4.0</v>
      </c>
      <c r="F484" s="38">
        <v>36.8288089</v>
      </c>
      <c r="G484" s="36"/>
    </row>
    <row r="485">
      <c r="A485" s="37" t="s">
        <v>24</v>
      </c>
      <c r="B485" s="10" t="s">
        <v>493</v>
      </c>
      <c r="C485" s="38">
        <v>2024.0</v>
      </c>
      <c r="D485" s="10">
        <v>1.0</v>
      </c>
      <c r="E485" s="10">
        <v>4.0</v>
      </c>
      <c r="F485" s="38">
        <v>35.3881791</v>
      </c>
      <c r="G485" s="36"/>
    </row>
    <row r="486">
      <c r="A486" s="37" t="s">
        <v>25</v>
      </c>
      <c r="B486" s="10" t="s">
        <v>494</v>
      </c>
      <c r="C486" s="38">
        <v>2024.0</v>
      </c>
      <c r="D486" s="10">
        <v>1.0</v>
      </c>
      <c r="E486" s="10">
        <v>4.0</v>
      </c>
      <c r="F486" s="38">
        <v>49.098721</v>
      </c>
      <c r="G486" s="36"/>
    </row>
    <row r="487">
      <c r="A487" s="37" t="s">
        <v>26</v>
      </c>
      <c r="B487" s="10" t="s">
        <v>495</v>
      </c>
      <c r="C487" s="38">
        <v>2024.0</v>
      </c>
      <c r="D487" s="10">
        <v>1.0</v>
      </c>
      <c r="E487" s="10">
        <v>4.0</v>
      </c>
      <c r="F487" s="38">
        <v>38.8118668</v>
      </c>
      <c r="G487" s="36"/>
    </row>
    <row r="488">
      <c r="A488" s="37" t="s">
        <v>27</v>
      </c>
      <c r="B488" s="10" t="s">
        <v>497</v>
      </c>
      <c r="C488" s="38">
        <v>2024.0</v>
      </c>
      <c r="D488" s="10">
        <v>1.0</v>
      </c>
      <c r="E488" s="10">
        <v>4.0</v>
      </c>
      <c r="F488" s="38">
        <v>44.842897</v>
      </c>
      <c r="G488" s="36"/>
    </row>
    <row r="489">
      <c r="A489" s="37" t="s">
        <v>28</v>
      </c>
      <c r="B489" s="10" t="s">
        <v>496</v>
      </c>
      <c r="C489" s="38">
        <v>2024.0</v>
      </c>
      <c r="D489" s="10">
        <v>1.0</v>
      </c>
      <c r="E489" s="10">
        <v>4.0</v>
      </c>
      <c r="F489" s="38">
        <v>45.3954236</v>
      </c>
      <c r="G489" s="36"/>
    </row>
    <row r="490">
      <c r="A490" s="37" t="s">
        <v>29</v>
      </c>
      <c r="B490" s="10" t="s">
        <v>498</v>
      </c>
      <c r="C490" s="38">
        <v>2024.0</v>
      </c>
      <c r="D490" s="10">
        <v>1.0</v>
      </c>
      <c r="E490" s="10">
        <v>4.0</v>
      </c>
      <c r="F490" s="38">
        <v>65.6787091</v>
      </c>
      <c r="G490" s="36"/>
    </row>
    <row r="491">
      <c r="A491" s="37" t="s">
        <v>30</v>
      </c>
      <c r="B491" s="10" t="s">
        <v>499</v>
      </c>
      <c r="C491" s="38">
        <v>2024.0</v>
      </c>
      <c r="D491" s="10">
        <v>1.0</v>
      </c>
      <c r="E491" s="10">
        <v>4.0</v>
      </c>
      <c r="F491" s="38">
        <v>34.2501973</v>
      </c>
      <c r="G491" s="36"/>
    </row>
    <row r="492">
      <c r="A492" s="37" t="s">
        <v>31</v>
      </c>
      <c r="B492" s="10" t="s">
        <v>500</v>
      </c>
      <c r="C492" s="38">
        <v>2024.0</v>
      </c>
      <c r="D492" s="10">
        <v>1.0</v>
      </c>
      <c r="E492" s="10">
        <v>4.0</v>
      </c>
      <c r="F492" s="38">
        <v>38.5213319</v>
      </c>
      <c r="G492" s="36"/>
    </row>
    <row r="493">
      <c r="A493" s="37" t="s">
        <v>32</v>
      </c>
      <c r="B493" s="10" t="s">
        <v>501</v>
      </c>
      <c r="C493" s="38">
        <v>2024.0</v>
      </c>
      <c r="D493" s="10">
        <v>1.0</v>
      </c>
      <c r="E493" s="10">
        <v>4.0</v>
      </c>
      <c r="F493" s="38">
        <v>29.470163</v>
      </c>
      <c r="G493" s="36"/>
    </row>
    <row r="494">
      <c r="A494" s="37" t="s">
        <v>33</v>
      </c>
      <c r="B494" s="10" t="s">
        <v>502</v>
      </c>
      <c r="C494" s="38">
        <v>2024.0</v>
      </c>
      <c r="D494" s="10">
        <v>1.0</v>
      </c>
      <c r="E494" s="10">
        <v>4.0</v>
      </c>
      <c r="F494" s="38">
        <v>50.4167779</v>
      </c>
      <c r="G494" s="36"/>
    </row>
    <row r="495">
      <c r="A495" s="37" t="s">
        <v>34</v>
      </c>
      <c r="B495" s="10" t="s">
        <v>503</v>
      </c>
      <c r="C495" s="38">
        <v>2024.0</v>
      </c>
      <c r="D495" s="10">
        <v>1.0</v>
      </c>
      <c r="E495" s="10">
        <v>4.0</v>
      </c>
      <c r="F495" s="38">
        <v>60.5314859</v>
      </c>
      <c r="G495" s="36"/>
    </row>
    <row r="496">
      <c r="A496" s="37" t="s">
        <v>35</v>
      </c>
      <c r="B496" s="10" t="s">
        <v>504</v>
      </c>
      <c r="C496" s="38">
        <v>2024.0</v>
      </c>
      <c r="D496" s="10">
        <v>1.0</v>
      </c>
      <c r="E496" s="10">
        <v>4.0</v>
      </c>
      <c r="F496" s="38">
        <v>37.2030191</v>
      </c>
      <c r="G496" s="36"/>
    </row>
    <row r="497">
      <c r="A497" s="37"/>
      <c r="B497" s="10"/>
      <c r="C497" s="38"/>
      <c r="D497" s="10"/>
      <c r="F497" s="38"/>
      <c r="G497" s="36"/>
    </row>
    <row r="498">
      <c r="A498" s="37"/>
      <c r="B498" s="10"/>
      <c r="C498" s="38"/>
      <c r="D498" s="10"/>
      <c r="F498" s="38"/>
      <c r="G498" s="36"/>
    </row>
    <row r="499">
      <c r="A499" s="37"/>
      <c r="B499" s="10"/>
      <c r="C499" s="38"/>
      <c r="D499" s="10"/>
      <c r="F499" s="38"/>
      <c r="G499" s="36"/>
    </row>
    <row r="500">
      <c r="A500" s="37"/>
      <c r="B500" s="10"/>
      <c r="C500" s="38"/>
      <c r="D500" s="10"/>
      <c r="F500" s="38"/>
      <c r="G500" s="36"/>
    </row>
    <row r="501">
      <c r="A501" s="37"/>
      <c r="B501" s="10"/>
      <c r="C501" s="38"/>
      <c r="D501" s="10"/>
      <c r="F501" s="38"/>
      <c r="G501" s="36"/>
    </row>
    <row r="502">
      <c r="A502" s="37"/>
      <c r="B502" s="10"/>
      <c r="C502" s="38"/>
      <c r="D502" s="10"/>
      <c r="F502" s="38"/>
      <c r="G502" s="36"/>
    </row>
    <row r="503">
      <c r="A503" s="37"/>
      <c r="B503" s="10"/>
      <c r="C503" s="38"/>
      <c r="D503" s="10"/>
      <c r="F503" s="38"/>
      <c r="G503" s="36"/>
    </row>
    <row r="504">
      <c r="A504" s="37"/>
      <c r="B504" s="10"/>
      <c r="C504" s="38"/>
      <c r="D504" s="10"/>
      <c r="F504" s="38"/>
      <c r="G504" s="36"/>
    </row>
    <row r="505">
      <c r="A505" s="37"/>
      <c r="B505" s="10"/>
      <c r="C505" s="38"/>
      <c r="D505" s="10"/>
      <c r="F505" s="38"/>
      <c r="G505" s="36"/>
    </row>
    <row r="506">
      <c r="A506" s="37"/>
      <c r="B506" s="10"/>
      <c r="C506" s="38"/>
      <c r="D506" s="10"/>
      <c r="F506" s="38"/>
      <c r="G506" s="36"/>
    </row>
    <row r="507">
      <c r="A507" s="37"/>
      <c r="B507" s="10"/>
      <c r="C507" s="38"/>
      <c r="D507" s="10"/>
      <c r="F507" s="38"/>
      <c r="G507" s="36"/>
    </row>
    <row r="508">
      <c r="A508" s="37"/>
      <c r="B508" s="10"/>
      <c r="C508" s="38"/>
      <c r="D508" s="10"/>
      <c r="F508" s="38"/>
      <c r="G508" s="36"/>
    </row>
    <row r="509">
      <c r="A509" s="37"/>
      <c r="B509" s="10"/>
      <c r="C509" s="38"/>
      <c r="D509" s="10"/>
      <c r="F509" s="38"/>
      <c r="G509" s="36"/>
    </row>
    <row r="510">
      <c r="A510" s="37"/>
      <c r="B510" s="10"/>
      <c r="C510" s="38"/>
      <c r="D510" s="10"/>
      <c r="F510" s="38"/>
      <c r="G510" s="36"/>
    </row>
    <row r="511">
      <c r="A511" s="37"/>
      <c r="B511" s="10"/>
      <c r="C511" s="38"/>
      <c r="D511" s="10"/>
      <c r="F511" s="38"/>
      <c r="G511" s="36"/>
    </row>
    <row r="512">
      <c r="A512" s="37"/>
      <c r="B512" s="10"/>
      <c r="C512" s="38"/>
      <c r="D512" s="10"/>
      <c r="F512" s="38"/>
      <c r="G512" s="36"/>
    </row>
    <row r="513">
      <c r="A513" s="37"/>
      <c r="B513" s="10"/>
      <c r="C513" s="38"/>
      <c r="D513" s="10"/>
      <c r="F513" s="38"/>
      <c r="G513" s="36"/>
    </row>
    <row r="514">
      <c r="A514" s="37"/>
      <c r="B514" s="10"/>
      <c r="C514" s="38"/>
      <c r="D514" s="10"/>
      <c r="F514" s="38"/>
      <c r="G514" s="36"/>
    </row>
    <row r="515">
      <c r="A515" s="37"/>
      <c r="B515" s="10"/>
      <c r="C515" s="38"/>
      <c r="D515" s="10"/>
      <c r="F515" s="38"/>
      <c r="G515" s="36"/>
    </row>
    <row r="516">
      <c r="A516" s="37"/>
      <c r="B516" s="10"/>
      <c r="C516" s="38"/>
      <c r="D516" s="10"/>
      <c r="F516" s="38"/>
      <c r="G516" s="36"/>
    </row>
    <row r="517">
      <c r="A517" s="37"/>
      <c r="B517" s="10"/>
      <c r="C517" s="38"/>
      <c r="D517" s="10"/>
      <c r="F517" s="38"/>
      <c r="G517" s="36"/>
    </row>
    <row r="518">
      <c r="A518" s="37"/>
      <c r="B518" s="10"/>
      <c r="C518" s="38"/>
      <c r="D518" s="10"/>
      <c r="F518" s="38"/>
      <c r="G518" s="36"/>
    </row>
    <row r="519">
      <c r="A519" s="37"/>
      <c r="B519" s="10"/>
      <c r="C519" s="38"/>
      <c r="D519" s="10"/>
      <c r="F519" s="38"/>
      <c r="G519" s="36"/>
    </row>
    <row r="520">
      <c r="A520" s="37"/>
      <c r="B520" s="10"/>
      <c r="C520" s="38"/>
      <c r="D520" s="10"/>
      <c r="F520" s="38"/>
      <c r="G520" s="36"/>
    </row>
    <row r="521">
      <c r="A521" s="37"/>
      <c r="B521" s="10"/>
      <c r="C521" s="38"/>
      <c r="D521" s="10"/>
      <c r="F521" s="38"/>
      <c r="G521" s="36"/>
    </row>
    <row r="522">
      <c r="A522" s="37"/>
      <c r="B522" s="10"/>
      <c r="C522" s="38"/>
      <c r="D522" s="10"/>
      <c r="F522" s="38"/>
      <c r="G522" s="36"/>
    </row>
    <row r="523">
      <c r="A523" s="37"/>
      <c r="B523" s="10"/>
      <c r="C523" s="38"/>
      <c r="D523" s="10"/>
      <c r="F523" s="38"/>
      <c r="G523" s="36"/>
    </row>
    <row r="524">
      <c r="A524" s="37"/>
      <c r="B524" s="10"/>
      <c r="C524" s="38"/>
      <c r="D524" s="10"/>
      <c r="F524" s="38"/>
      <c r="G524" s="36"/>
    </row>
    <row r="525">
      <c r="A525" s="37"/>
      <c r="B525" s="10"/>
      <c r="C525" s="38"/>
      <c r="D525" s="10"/>
      <c r="F525" s="38"/>
      <c r="G525" s="36"/>
    </row>
    <row r="526">
      <c r="A526" s="37"/>
      <c r="B526" s="10"/>
      <c r="C526" s="38"/>
      <c r="D526" s="10"/>
      <c r="F526" s="38"/>
      <c r="G526" s="36"/>
    </row>
    <row r="527">
      <c r="A527" s="37"/>
      <c r="B527" s="10"/>
      <c r="C527" s="38"/>
      <c r="D527" s="10"/>
      <c r="F527" s="38"/>
      <c r="G527" s="36"/>
    </row>
    <row r="528">
      <c r="A528" s="37"/>
      <c r="B528" s="10"/>
      <c r="C528" s="38"/>
      <c r="D528" s="10"/>
      <c r="F528" s="38"/>
      <c r="G528" s="36"/>
    </row>
    <row r="529">
      <c r="A529" s="37"/>
      <c r="B529" s="10"/>
      <c r="C529" s="38"/>
      <c r="D529" s="10"/>
      <c r="F529" s="38"/>
      <c r="G529" s="36"/>
    </row>
    <row r="530">
      <c r="A530" s="37"/>
      <c r="B530" s="10"/>
      <c r="C530" s="38"/>
      <c r="D530" s="10"/>
      <c r="F530" s="38"/>
      <c r="G530" s="36"/>
    </row>
    <row r="531">
      <c r="A531" s="37"/>
      <c r="B531" s="10"/>
      <c r="C531" s="38"/>
      <c r="D531" s="10"/>
      <c r="F531" s="38"/>
      <c r="G531" s="36"/>
    </row>
    <row r="532">
      <c r="A532" s="37"/>
      <c r="B532" s="10"/>
      <c r="C532" s="38"/>
      <c r="D532" s="10"/>
      <c r="F532" s="38"/>
      <c r="G532" s="36"/>
    </row>
    <row r="533">
      <c r="A533" s="37"/>
      <c r="B533" s="10"/>
      <c r="C533" s="38"/>
      <c r="D533" s="10"/>
      <c r="F533" s="38"/>
      <c r="G533" s="36"/>
    </row>
    <row r="534">
      <c r="A534" s="37"/>
      <c r="B534" s="10"/>
      <c r="C534" s="38"/>
      <c r="D534" s="10"/>
      <c r="F534" s="38"/>
      <c r="G534" s="36"/>
    </row>
    <row r="535">
      <c r="A535" s="37"/>
      <c r="B535" s="10"/>
      <c r="C535" s="38"/>
      <c r="D535" s="10"/>
      <c r="F535" s="38"/>
      <c r="G535" s="36"/>
    </row>
    <row r="536">
      <c r="A536" s="37"/>
      <c r="B536" s="10"/>
      <c r="C536" s="38"/>
      <c r="D536" s="10"/>
      <c r="F536" s="38"/>
      <c r="G536" s="36"/>
    </row>
    <row r="537">
      <c r="A537" s="37"/>
      <c r="B537" s="10"/>
      <c r="C537" s="38"/>
      <c r="D537" s="10"/>
      <c r="F537" s="38"/>
      <c r="G537" s="36"/>
    </row>
    <row r="538">
      <c r="A538" s="37"/>
      <c r="B538" s="10"/>
      <c r="C538" s="38"/>
      <c r="D538" s="10"/>
      <c r="F538" s="38"/>
      <c r="G538" s="36"/>
    </row>
    <row r="539">
      <c r="A539" s="37"/>
      <c r="B539" s="10"/>
      <c r="C539" s="38"/>
      <c r="D539" s="10"/>
      <c r="F539" s="38"/>
      <c r="G539" s="36"/>
    </row>
    <row r="540">
      <c r="A540" s="37"/>
      <c r="B540" s="10"/>
      <c r="C540" s="38"/>
      <c r="D540" s="10"/>
      <c r="F540" s="38"/>
      <c r="G540" s="36"/>
    </row>
    <row r="541">
      <c r="A541" s="37"/>
      <c r="B541" s="10"/>
      <c r="C541" s="38"/>
      <c r="D541" s="10"/>
      <c r="F541" s="38"/>
      <c r="G541" s="36"/>
    </row>
    <row r="542">
      <c r="A542" s="37"/>
      <c r="B542" s="10"/>
      <c r="C542" s="38"/>
      <c r="D542" s="10"/>
      <c r="F542" s="38"/>
      <c r="G542" s="36"/>
    </row>
    <row r="543">
      <c r="A543" s="37"/>
      <c r="B543" s="10"/>
      <c r="C543" s="38"/>
      <c r="D543" s="10"/>
      <c r="F543" s="38"/>
      <c r="G543" s="36"/>
    </row>
    <row r="544">
      <c r="A544" s="37"/>
      <c r="B544" s="10"/>
      <c r="C544" s="38"/>
      <c r="D544" s="10"/>
      <c r="F544" s="38"/>
      <c r="G544" s="36"/>
    </row>
    <row r="545">
      <c r="A545" s="37"/>
      <c r="B545" s="10"/>
      <c r="C545" s="38"/>
      <c r="D545" s="10"/>
      <c r="F545" s="38"/>
      <c r="G545" s="36"/>
    </row>
    <row r="546">
      <c r="A546" s="37"/>
      <c r="B546" s="10"/>
      <c r="C546" s="38"/>
      <c r="D546" s="10"/>
      <c r="F546" s="38"/>
      <c r="G546" s="36"/>
    </row>
    <row r="547">
      <c r="A547" s="37"/>
      <c r="B547" s="10"/>
      <c r="C547" s="38"/>
      <c r="D547" s="10"/>
      <c r="F547" s="38"/>
      <c r="G547" s="36"/>
    </row>
    <row r="548">
      <c r="A548" s="37"/>
      <c r="B548" s="10"/>
      <c r="C548" s="38"/>
      <c r="D548" s="10"/>
      <c r="F548" s="38"/>
      <c r="G548" s="36"/>
    </row>
    <row r="549">
      <c r="A549" s="37"/>
      <c r="B549" s="10"/>
      <c r="C549" s="38"/>
      <c r="D549" s="10"/>
      <c r="F549" s="38"/>
      <c r="G549" s="36"/>
    </row>
    <row r="550">
      <c r="A550" s="37"/>
      <c r="B550" s="10"/>
      <c r="C550" s="38"/>
      <c r="D550" s="10"/>
      <c r="F550" s="38"/>
      <c r="G550" s="36"/>
    </row>
    <row r="551">
      <c r="A551" s="37"/>
      <c r="B551" s="10"/>
      <c r="C551" s="38"/>
      <c r="D551" s="10"/>
      <c r="F551" s="38"/>
      <c r="G551" s="36"/>
    </row>
    <row r="552">
      <c r="A552" s="37"/>
      <c r="B552" s="10"/>
      <c r="C552" s="38"/>
      <c r="D552" s="10"/>
      <c r="F552" s="38"/>
      <c r="G552" s="36"/>
    </row>
    <row r="553">
      <c r="A553" s="37"/>
      <c r="B553" s="10"/>
      <c r="C553" s="38"/>
      <c r="D553" s="10"/>
      <c r="F553" s="38"/>
      <c r="G553" s="36"/>
    </row>
    <row r="554">
      <c r="A554" s="37"/>
      <c r="B554" s="10"/>
      <c r="C554" s="38"/>
      <c r="D554" s="10"/>
      <c r="F554" s="38"/>
      <c r="G554" s="36"/>
    </row>
    <row r="555">
      <c r="A555" s="37"/>
      <c r="B555" s="10"/>
      <c r="C555" s="38"/>
      <c r="D555" s="10"/>
      <c r="F555" s="38"/>
      <c r="G555" s="36"/>
    </row>
    <row r="556">
      <c r="A556" s="37"/>
      <c r="B556" s="10"/>
      <c r="C556" s="38"/>
      <c r="D556" s="10"/>
      <c r="F556" s="38"/>
      <c r="G556" s="36"/>
    </row>
    <row r="557">
      <c r="A557" s="37"/>
      <c r="B557" s="10"/>
      <c r="C557" s="38"/>
      <c r="D557" s="10"/>
      <c r="F557" s="38"/>
      <c r="G557" s="36"/>
    </row>
    <row r="558">
      <c r="A558" s="37"/>
      <c r="B558" s="10"/>
      <c r="C558" s="38"/>
      <c r="D558" s="10"/>
      <c r="F558" s="38"/>
      <c r="G558" s="36"/>
    </row>
    <row r="559">
      <c r="A559" s="37"/>
      <c r="B559" s="10"/>
      <c r="C559" s="38"/>
      <c r="D559" s="10"/>
      <c r="F559" s="38"/>
      <c r="G559" s="36"/>
    </row>
    <row r="560">
      <c r="A560" s="37"/>
      <c r="B560" s="10"/>
      <c r="C560" s="38"/>
      <c r="D560" s="10"/>
      <c r="F560" s="38"/>
      <c r="G560" s="36"/>
    </row>
    <row r="561">
      <c r="A561" s="37"/>
      <c r="B561" s="10"/>
      <c r="C561" s="38"/>
      <c r="D561" s="10"/>
      <c r="F561" s="38"/>
      <c r="G561" s="36"/>
    </row>
    <row r="562">
      <c r="A562" s="37"/>
      <c r="B562" s="10"/>
      <c r="C562" s="38"/>
      <c r="D562" s="10"/>
      <c r="F562" s="38"/>
      <c r="G562" s="36"/>
    </row>
    <row r="563">
      <c r="A563" s="37"/>
      <c r="B563" s="10"/>
      <c r="C563" s="38"/>
      <c r="D563" s="10"/>
      <c r="F563" s="38"/>
      <c r="G563" s="36"/>
    </row>
    <row r="564">
      <c r="A564" s="37"/>
      <c r="B564" s="10"/>
      <c r="C564" s="38"/>
      <c r="D564" s="10"/>
      <c r="F564" s="38"/>
      <c r="G564" s="36"/>
    </row>
    <row r="565">
      <c r="A565" s="37"/>
      <c r="B565" s="10"/>
      <c r="C565" s="38"/>
      <c r="D565" s="10"/>
      <c r="F565" s="38"/>
      <c r="G565" s="36"/>
    </row>
    <row r="566">
      <c r="A566" s="37"/>
      <c r="B566" s="10"/>
      <c r="C566" s="38"/>
      <c r="D566" s="10"/>
      <c r="F566" s="38"/>
      <c r="G566" s="36"/>
    </row>
    <row r="567">
      <c r="A567" s="37"/>
      <c r="B567" s="10"/>
      <c r="C567" s="38"/>
      <c r="D567" s="10"/>
      <c r="F567" s="38"/>
      <c r="G567" s="36"/>
    </row>
    <row r="568">
      <c r="A568" s="37"/>
      <c r="B568" s="10"/>
      <c r="C568" s="38"/>
      <c r="D568" s="10"/>
      <c r="F568" s="38"/>
      <c r="G568" s="36"/>
    </row>
    <row r="569">
      <c r="A569" s="37"/>
      <c r="B569" s="10"/>
      <c r="C569" s="38"/>
      <c r="D569" s="10"/>
      <c r="F569" s="38"/>
      <c r="G569" s="36"/>
    </row>
    <row r="570">
      <c r="A570" s="37"/>
      <c r="B570" s="10"/>
      <c r="C570" s="38"/>
      <c r="D570" s="10"/>
      <c r="F570" s="38"/>
      <c r="G570" s="36"/>
    </row>
    <row r="571">
      <c r="A571" s="37"/>
      <c r="B571" s="10"/>
      <c r="C571" s="38"/>
      <c r="D571" s="10"/>
      <c r="F571" s="38"/>
      <c r="G571" s="36"/>
    </row>
    <row r="572">
      <c r="A572" s="37"/>
      <c r="B572" s="10"/>
      <c r="C572" s="38"/>
      <c r="D572" s="10"/>
      <c r="F572" s="38"/>
      <c r="G572" s="36"/>
    </row>
    <row r="573">
      <c r="A573" s="37"/>
      <c r="B573" s="10"/>
      <c r="C573" s="38"/>
      <c r="D573" s="10"/>
      <c r="F573" s="38"/>
      <c r="G573" s="36"/>
    </row>
    <row r="574">
      <c r="A574" s="37"/>
      <c r="B574" s="10"/>
      <c r="C574" s="38"/>
      <c r="D574" s="10"/>
      <c r="F574" s="38"/>
      <c r="G574" s="36"/>
    </row>
    <row r="575">
      <c r="A575" s="37"/>
      <c r="B575" s="10"/>
      <c r="C575" s="38"/>
      <c r="D575" s="10"/>
      <c r="F575" s="38"/>
      <c r="G575" s="36"/>
    </row>
    <row r="576">
      <c r="A576" s="37"/>
      <c r="B576" s="10"/>
      <c r="C576" s="38"/>
      <c r="D576" s="10"/>
      <c r="F576" s="38"/>
      <c r="G576" s="36"/>
    </row>
    <row r="577">
      <c r="A577" s="37"/>
      <c r="B577" s="10"/>
      <c r="C577" s="38"/>
      <c r="D577" s="10"/>
      <c r="F577" s="38"/>
      <c r="G577" s="36"/>
    </row>
    <row r="578">
      <c r="A578" s="37"/>
      <c r="B578" s="10"/>
      <c r="C578" s="38"/>
      <c r="D578" s="10"/>
      <c r="F578" s="38"/>
      <c r="G578" s="36"/>
    </row>
    <row r="579">
      <c r="A579" s="37"/>
      <c r="B579" s="10"/>
      <c r="C579" s="38"/>
      <c r="D579" s="10"/>
      <c r="F579" s="38"/>
      <c r="G579" s="36"/>
    </row>
    <row r="580">
      <c r="A580" s="37"/>
      <c r="B580" s="10"/>
      <c r="C580" s="38"/>
      <c r="D580" s="10"/>
      <c r="F580" s="38"/>
      <c r="G580" s="36"/>
    </row>
    <row r="581">
      <c r="A581" s="37"/>
      <c r="B581" s="10"/>
      <c r="C581" s="38"/>
      <c r="D581" s="10"/>
      <c r="F581" s="38"/>
      <c r="G581" s="36"/>
    </row>
    <row r="582">
      <c r="A582" s="37"/>
      <c r="B582" s="10"/>
      <c r="C582" s="38"/>
      <c r="D582" s="10"/>
      <c r="F582" s="38"/>
      <c r="G582" s="36"/>
    </row>
    <row r="583">
      <c r="A583" s="37"/>
      <c r="B583" s="10"/>
      <c r="C583" s="38"/>
      <c r="D583" s="10"/>
      <c r="F583" s="38"/>
      <c r="G583" s="36"/>
    </row>
    <row r="584">
      <c r="A584" s="37"/>
      <c r="B584" s="10"/>
      <c r="C584" s="38"/>
      <c r="D584" s="10"/>
      <c r="F584" s="38"/>
      <c r="G584" s="36"/>
    </row>
    <row r="585">
      <c r="A585" s="37"/>
      <c r="B585" s="10"/>
      <c r="C585" s="38"/>
      <c r="D585" s="10"/>
      <c r="F585" s="38"/>
      <c r="G585" s="36"/>
    </row>
    <row r="586">
      <c r="A586" s="37"/>
      <c r="B586" s="10"/>
      <c r="C586" s="38"/>
      <c r="D586" s="10"/>
      <c r="F586" s="38"/>
      <c r="G586" s="36"/>
    </row>
    <row r="587">
      <c r="A587" s="37"/>
      <c r="B587" s="10"/>
      <c r="C587" s="38"/>
      <c r="D587" s="10"/>
      <c r="F587" s="38"/>
      <c r="G587" s="36"/>
    </row>
    <row r="588">
      <c r="A588" s="37"/>
      <c r="B588" s="10"/>
      <c r="C588" s="38"/>
      <c r="D588" s="10"/>
      <c r="F588" s="38"/>
      <c r="G588" s="36"/>
    </row>
    <row r="589">
      <c r="A589" s="37"/>
      <c r="B589" s="10"/>
      <c r="C589" s="38"/>
      <c r="D589" s="10"/>
      <c r="F589" s="38"/>
      <c r="G589" s="36"/>
    </row>
    <row r="590">
      <c r="A590" s="37"/>
      <c r="B590" s="10"/>
      <c r="C590" s="38"/>
      <c r="D590" s="10"/>
      <c r="F590" s="38"/>
      <c r="G590" s="36"/>
    </row>
    <row r="591">
      <c r="A591" s="37"/>
      <c r="B591" s="10"/>
      <c r="C591" s="38"/>
      <c r="D591" s="10"/>
      <c r="F591" s="38"/>
      <c r="G591" s="36"/>
    </row>
    <row r="592">
      <c r="A592" s="37"/>
      <c r="B592" s="10"/>
      <c r="C592" s="38"/>
      <c r="D592" s="10"/>
      <c r="F592" s="38"/>
      <c r="G592" s="36"/>
    </row>
    <row r="593">
      <c r="A593" s="37"/>
      <c r="B593" s="10"/>
      <c r="C593" s="38"/>
      <c r="D593" s="10"/>
      <c r="F593" s="38"/>
      <c r="G593" s="36"/>
    </row>
    <row r="594">
      <c r="A594" s="37"/>
      <c r="B594" s="10"/>
      <c r="C594" s="38"/>
      <c r="D594" s="10"/>
      <c r="F594" s="38"/>
      <c r="G594" s="36"/>
    </row>
    <row r="595">
      <c r="A595" s="37"/>
      <c r="B595" s="10"/>
      <c r="C595" s="38"/>
      <c r="D595" s="10"/>
      <c r="F595" s="38"/>
      <c r="G595" s="36"/>
    </row>
    <row r="596">
      <c r="A596" s="37"/>
      <c r="B596" s="10"/>
      <c r="C596" s="38"/>
      <c r="D596" s="10"/>
      <c r="F596" s="38"/>
      <c r="G596" s="36"/>
    </row>
    <row r="597">
      <c r="A597" s="37"/>
      <c r="B597" s="10"/>
      <c r="C597" s="38"/>
      <c r="D597" s="10"/>
      <c r="F597" s="38"/>
      <c r="G597" s="36"/>
    </row>
    <row r="598">
      <c r="A598" s="37"/>
      <c r="B598" s="10"/>
      <c r="C598" s="38"/>
      <c r="D598" s="10"/>
      <c r="F598" s="38"/>
      <c r="G598" s="36"/>
    </row>
    <row r="599">
      <c r="A599" s="37"/>
      <c r="B599" s="10"/>
      <c r="C599" s="38"/>
      <c r="D599" s="10"/>
      <c r="F599" s="38"/>
      <c r="G599" s="36"/>
    </row>
    <row r="600">
      <c r="A600" s="37"/>
      <c r="B600" s="10"/>
      <c r="C600" s="38"/>
      <c r="D600" s="10"/>
      <c r="F600" s="38"/>
      <c r="G600" s="36"/>
    </row>
    <row r="601">
      <c r="A601" s="37"/>
      <c r="B601" s="10"/>
      <c r="C601" s="38"/>
      <c r="D601" s="10"/>
      <c r="F601" s="38"/>
      <c r="G601" s="36"/>
    </row>
    <row r="602">
      <c r="A602" s="37"/>
      <c r="B602" s="10"/>
      <c r="C602" s="38"/>
      <c r="D602" s="10"/>
      <c r="F602" s="38"/>
      <c r="G602" s="36"/>
    </row>
    <row r="603">
      <c r="A603" s="37"/>
      <c r="B603" s="10"/>
      <c r="C603" s="38"/>
      <c r="D603" s="10"/>
      <c r="F603" s="38"/>
      <c r="G603" s="36"/>
    </row>
    <row r="604">
      <c r="A604" s="37"/>
      <c r="B604" s="10"/>
      <c r="C604" s="38"/>
      <c r="D604" s="10"/>
      <c r="F604" s="38"/>
      <c r="G604" s="36"/>
    </row>
    <row r="605">
      <c r="A605" s="37"/>
      <c r="B605" s="10"/>
      <c r="C605" s="38"/>
      <c r="D605" s="10"/>
      <c r="F605" s="38"/>
      <c r="G605" s="36"/>
    </row>
    <row r="606">
      <c r="A606" s="37"/>
      <c r="B606" s="10"/>
      <c r="C606" s="38"/>
      <c r="D606" s="10"/>
      <c r="F606" s="38"/>
      <c r="G606" s="36"/>
    </row>
    <row r="607">
      <c r="A607" s="37"/>
      <c r="B607" s="10"/>
      <c r="C607" s="38"/>
      <c r="D607" s="10"/>
      <c r="F607" s="38"/>
      <c r="G607" s="36"/>
    </row>
    <row r="608">
      <c r="A608" s="37"/>
      <c r="B608" s="10"/>
      <c r="C608" s="38"/>
      <c r="D608" s="10"/>
      <c r="F608" s="38"/>
      <c r="G608" s="36"/>
    </row>
    <row r="609">
      <c r="A609" s="37"/>
      <c r="B609" s="10"/>
      <c r="C609" s="38"/>
      <c r="D609" s="10"/>
      <c r="F609" s="38"/>
      <c r="G609" s="36"/>
    </row>
    <row r="610">
      <c r="A610" s="37"/>
      <c r="B610" s="10"/>
      <c r="C610" s="38"/>
      <c r="D610" s="10"/>
      <c r="F610" s="38"/>
      <c r="G610" s="36"/>
    </row>
    <row r="611">
      <c r="A611" s="37"/>
      <c r="B611" s="10"/>
      <c r="C611" s="38"/>
      <c r="D611" s="10"/>
      <c r="F611" s="38"/>
      <c r="G611" s="36"/>
    </row>
    <row r="612">
      <c r="A612" s="37"/>
      <c r="B612" s="10"/>
      <c r="C612" s="38"/>
      <c r="D612" s="10"/>
      <c r="F612" s="38"/>
      <c r="G612" s="36"/>
    </row>
    <row r="613">
      <c r="A613" s="37"/>
      <c r="B613" s="10"/>
      <c r="C613" s="38"/>
      <c r="D613" s="10"/>
      <c r="F613" s="38"/>
      <c r="G613" s="36"/>
    </row>
    <row r="614">
      <c r="A614" s="37"/>
      <c r="B614" s="10"/>
      <c r="C614" s="38"/>
      <c r="D614" s="10"/>
      <c r="F614" s="38"/>
      <c r="G614" s="36"/>
    </row>
    <row r="615">
      <c r="A615" s="37"/>
      <c r="B615" s="10"/>
      <c r="C615" s="38"/>
      <c r="D615" s="10"/>
      <c r="F615" s="38"/>
      <c r="G615" s="36"/>
    </row>
    <row r="616">
      <c r="A616" s="37"/>
      <c r="B616" s="10"/>
      <c r="C616" s="38"/>
      <c r="D616" s="10"/>
      <c r="F616" s="38"/>
      <c r="G616" s="36"/>
    </row>
    <row r="617">
      <c r="A617" s="37"/>
      <c r="B617" s="10"/>
      <c r="C617" s="38"/>
      <c r="D617" s="10"/>
      <c r="F617" s="38"/>
      <c r="G617" s="36"/>
    </row>
    <row r="618">
      <c r="A618" s="37"/>
      <c r="B618" s="10"/>
      <c r="C618" s="38"/>
      <c r="D618" s="10"/>
      <c r="F618" s="38"/>
      <c r="G618" s="36"/>
    </row>
    <row r="619">
      <c r="A619" s="37"/>
      <c r="B619" s="10"/>
      <c r="C619" s="38"/>
      <c r="D619" s="10"/>
      <c r="F619" s="38"/>
      <c r="G619" s="36"/>
    </row>
    <row r="620">
      <c r="A620" s="37"/>
      <c r="B620" s="10"/>
      <c r="C620" s="38"/>
      <c r="D620" s="10"/>
      <c r="F620" s="38"/>
      <c r="G620" s="36"/>
    </row>
    <row r="621">
      <c r="A621" s="37"/>
      <c r="B621" s="10"/>
      <c r="C621" s="38"/>
      <c r="D621" s="10"/>
      <c r="F621" s="38"/>
      <c r="G621" s="36"/>
    </row>
    <row r="622">
      <c r="A622" s="37"/>
      <c r="B622" s="10"/>
      <c r="C622" s="38"/>
      <c r="D622" s="10"/>
      <c r="F622" s="38"/>
      <c r="G622" s="36"/>
    </row>
    <row r="623">
      <c r="A623" s="37"/>
      <c r="B623" s="10"/>
      <c r="C623" s="38"/>
      <c r="D623" s="10"/>
      <c r="F623" s="38"/>
      <c r="G623" s="36"/>
    </row>
    <row r="624">
      <c r="A624" s="37"/>
      <c r="B624" s="10"/>
      <c r="C624" s="38"/>
      <c r="D624" s="10"/>
      <c r="F624" s="38"/>
      <c r="G624" s="36"/>
    </row>
    <row r="625">
      <c r="A625" s="37"/>
      <c r="B625" s="10"/>
      <c r="C625" s="38"/>
      <c r="D625" s="10"/>
      <c r="F625" s="38"/>
      <c r="G625" s="36"/>
    </row>
    <row r="626">
      <c r="A626" s="37"/>
      <c r="B626" s="10"/>
      <c r="C626" s="38"/>
      <c r="D626" s="10"/>
      <c r="F626" s="38"/>
      <c r="G626" s="36"/>
    </row>
    <row r="627">
      <c r="A627" s="37"/>
      <c r="B627" s="10"/>
      <c r="C627" s="38"/>
      <c r="D627" s="10"/>
      <c r="F627" s="38"/>
      <c r="G627" s="36"/>
    </row>
    <row r="628">
      <c r="A628" s="37"/>
      <c r="B628" s="10"/>
      <c r="C628" s="38"/>
      <c r="D628" s="10"/>
      <c r="F628" s="38"/>
      <c r="G628" s="36"/>
    </row>
    <row r="629">
      <c r="A629" s="37"/>
      <c r="B629" s="10"/>
      <c r="C629" s="38"/>
      <c r="D629" s="10"/>
      <c r="F629" s="38"/>
      <c r="G629" s="36"/>
    </row>
    <row r="630">
      <c r="A630" s="37"/>
      <c r="B630" s="10"/>
      <c r="C630" s="38"/>
      <c r="D630" s="10"/>
      <c r="F630" s="38"/>
      <c r="G630" s="36"/>
    </row>
    <row r="631">
      <c r="A631" s="37"/>
      <c r="B631" s="10"/>
      <c r="C631" s="38"/>
      <c r="D631" s="10"/>
      <c r="F631" s="38"/>
      <c r="G631" s="36"/>
    </row>
    <row r="632">
      <c r="A632" s="37"/>
      <c r="B632" s="10"/>
      <c r="C632" s="38"/>
      <c r="D632" s="10"/>
      <c r="F632" s="38"/>
      <c r="G632" s="36"/>
    </row>
    <row r="633">
      <c r="A633" s="37"/>
      <c r="B633" s="10"/>
      <c r="C633" s="38"/>
      <c r="D633" s="10"/>
      <c r="F633" s="38"/>
      <c r="G633" s="36"/>
    </row>
    <row r="634">
      <c r="A634" s="37"/>
      <c r="B634" s="10"/>
      <c r="C634" s="38"/>
      <c r="D634" s="10"/>
      <c r="F634" s="38"/>
      <c r="G634" s="36"/>
    </row>
    <row r="635">
      <c r="A635" s="37"/>
      <c r="B635" s="10"/>
      <c r="C635" s="38"/>
      <c r="D635" s="10"/>
      <c r="F635" s="38"/>
      <c r="G635" s="36"/>
    </row>
    <row r="636">
      <c r="A636" s="37"/>
      <c r="B636" s="10"/>
      <c r="C636" s="38"/>
      <c r="D636" s="10"/>
      <c r="F636" s="38"/>
      <c r="G636" s="36"/>
    </row>
    <row r="637">
      <c r="A637" s="37"/>
      <c r="B637" s="10"/>
      <c r="C637" s="38"/>
      <c r="D637" s="10"/>
      <c r="F637" s="38"/>
      <c r="G637" s="36"/>
    </row>
    <row r="638">
      <c r="A638" s="37"/>
      <c r="B638" s="10"/>
      <c r="C638" s="38"/>
      <c r="D638" s="10"/>
      <c r="F638" s="38"/>
      <c r="G638" s="36"/>
    </row>
    <row r="639">
      <c r="A639" s="37"/>
      <c r="B639" s="10"/>
      <c r="C639" s="38"/>
      <c r="D639" s="10"/>
      <c r="F639" s="38"/>
      <c r="G639" s="36"/>
    </row>
    <row r="640">
      <c r="A640" s="37"/>
      <c r="B640" s="10"/>
      <c r="C640" s="38"/>
      <c r="D640" s="10"/>
      <c r="F640" s="38"/>
      <c r="G640" s="36"/>
    </row>
    <row r="641">
      <c r="A641" s="37"/>
      <c r="B641" s="10"/>
      <c r="C641" s="38"/>
      <c r="D641" s="10"/>
      <c r="F641" s="38"/>
      <c r="G641" s="36"/>
    </row>
    <row r="642">
      <c r="A642" s="37"/>
      <c r="B642" s="10"/>
      <c r="C642" s="38"/>
      <c r="D642" s="10"/>
      <c r="F642" s="38"/>
      <c r="G642" s="36"/>
    </row>
    <row r="643">
      <c r="A643" s="37"/>
      <c r="B643" s="10"/>
      <c r="C643" s="38"/>
      <c r="D643" s="10"/>
      <c r="F643" s="38"/>
      <c r="G643" s="36"/>
    </row>
    <row r="644">
      <c r="A644" s="37"/>
      <c r="B644" s="10"/>
      <c r="C644" s="38"/>
      <c r="D644" s="10"/>
      <c r="F644" s="38"/>
      <c r="G644" s="36"/>
    </row>
    <row r="645">
      <c r="A645" s="37"/>
      <c r="B645" s="10"/>
      <c r="C645" s="38"/>
      <c r="D645" s="10"/>
      <c r="F645" s="38"/>
      <c r="G645" s="36"/>
    </row>
    <row r="646">
      <c r="A646" s="37"/>
      <c r="B646" s="10"/>
      <c r="C646" s="38"/>
      <c r="D646" s="10"/>
      <c r="F646" s="38"/>
      <c r="G646" s="36"/>
    </row>
    <row r="647">
      <c r="A647" s="37"/>
      <c r="B647" s="10"/>
      <c r="C647" s="38"/>
      <c r="D647" s="10"/>
      <c r="F647" s="38"/>
      <c r="G647" s="36"/>
    </row>
    <row r="648">
      <c r="A648" s="37"/>
      <c r="B648" s="10"/>
      <c r="C648" s="38"/>
      <c r="D648" s="10"/>
      <c r="F648" s="38"/>
      <c r="G648" s="36"/>
    </row>
    <row r="649">
      <c r="A649" s="37"/>
      <c r="B649" s="10"/>
      <c r="C649" s="38"/>
      <c r="D649" s="10"/>
      <c r="F649" s="38"/>
      <c r="G649" s="36"/>
    </row>
    <row r="650">
      <c r="A650" s="37"/>
      <c r="B650" s="10"/>
      <c r="C650" s="38"/>
      <c r="D650" s="10"/>
      <c r="F650" s="38"/>
      <c r="G650" s="36"/>
    </row>
    <row r="651">
      <c r="A651" s="37"/>
      <c r="B651" s="10"/>
      <c r="C651" s="38"/>
      <c r="D651" s="10"/>
      <c r="F651" s="38"/>
      <c r="G651" s="36"/>
    </row>
    <row r="652">
      <c r="A652" s="37"/>
      <c r="B652" s="10"/>
      <c r="C652" s="38"/>
      <c r="D652" s="10"/>
      <c r="F652" s="38"/>
      <c r="G652" s="36"/>
    </row>
    <row r="653">
      <c r="A653" s="37"/>
      <c r="B653" s="10"/>
      <c r="C653" s="38"/>
      <c r="D653" s="10"/>
      <c r="F653" s="38"/>
      <c r="G653" s="36"/>
    </row>
    <row r="654">
      <c r="A654" s="37"/>
      <c r="B654" s="10"/>
      <c r="C654" s="38"/>
      <c r="D654" s="10"/>
      <c r="F654" s="38"/>
      <c r="G654" s="36"/>
    </row>
    <row r="655">
      <c r="A655" s="37"/>
      <c r="B655" s="10"/>
      <c r="C655" s="38"/>
      <c r="D655" s="10"/>
      <c r="F655" s="38"/>
      <c r="G655" s="36"/>
    </row>
    <row r="656">
      <c r="A656" s="37"/>
      <c r="B656" s="10"/>
      <c r="C656" s="38"/>
      <c r="D656" s="10"/>
      <c r="F656" s="38"/>
      <c r="G656" s="36"/>
    </row>
    <row r="657">
      <c r="A657" s="37"/>
      <c r="B657" s="10"/>
      <c r="C657" s="38"/>
      <c r="D657" s="10"/>
      <c r="F657" s="38"/>
      <c r="G657" s="36"/>
    </row>
    <row r="658">
      <c r="A658" s="37"/>
      <c r="B658" s="10"/>
      <c r="C658" s="38"/>
      <c r="D658" s="10"/>
      <c r="F658" s="38"/>
      <c r="G658" s="36"/>
    </row>
    <row r="659">
      <c r="A659" s="37"/>
      <c r="B659" s="10"/>
      <c r="C659" s="38"/>
      <c r="D659" s="10"/>
      <c r="F659" s="38"/>
      <c r="G659" s="36"/>
    </row>
    <row r="660">
      <c r="A660" s="37"/>
      <c r="B660" s="10"/>
      <c r="C660" s="38"/>
      <c r="D660" s="10"/>
      <c r="F660" s="38"/>
      <c r="G660" s="36"/>
    </row>
    <row r="661">
      <c r="A661" s="37"/>
      <c r="B661" s="10"/>
      <c r="C661" s="38"/>
      <c r="D661" s="10"/>
      <c r="F661" s="38"/>
      <c r="G661" s="36"/>
    </row>
    <row r="662">
      <c r="A662" s="37"/>
      <c r="B662" s="10"/>
      <c r="C662" s="38"/>
      <c r="D662" s="10"/>
      <c r="F662" s="38"/>
      <c r="G662" s="36"/>
    </row>
    <row r="663">
      <c r="A663" s="37"/>
      <c r="B663" s="10"/>
      <c r="C663" s="38"/>
      <c r="D663" s="10"/>
      <c r="F663" s="38"/>
      <c r="G663" s="36"/>
    </row>
    <row r="664">
      <c r="A664" s="37"/>
      <c r="B664" s="10"/>
      <c r="C664" s="38"/>
      <c r="D664" s="10"/>
      <c r="F664" s="38"/>
      <c r="G664" s="36"/>
    </row>
    <row r="665">
      <c r="A665" s="37"/>
      <c r="B665" s="10"/>
      <c r="C665" s="38"/>
      <c r="D665" s="10"/>
      <c r="F665" s="38"/>
      <c r="G665" s="36"/>
    </row>
    <row r="666">
      <c r="A666" s="37"/>
      <c r="B666" s="10"/>
      <c r="C666" s="38"/>
      <c r="D666" s="10"/>
      <c r="F666" s="38"/>
      <c r="G666" s="36"/>
    </row>
    <row r="667">
      <c r="A667" s="37"/>
      <c r="B667" s="10"/>
      <c r="C667" s="38"/>
      <c r="D667" s="10"/>
      <c r="F667" s="38"/>
      <c r="G667" s="36"/>
    </row>
    <row r="668">
      <c r="A668" s="37"/>
      <c r="B668" s="10"/>
      <c r="C668" s="38"/>
      <c r="D668" s="10"/>
      <c r="F668" s="38"/>
      <c r="G668" s="36"/>
    </row>
    <row r="669">
      <c r="A669" s="37"/>
      <c r="B669" s="10"/>
      <c r="C669" s="38"/>
      <c r="D669" s="10"/>
      <c r="F669" s="38"/>
      <c r="G669" s="36"/>
    </row>
    <row r="670">
      <c r="A670" s="37"/>
      <c r="B670" s="10"/>
      <c r="C670" s="38"/>
      <c r="D670" s="10"/>
      <c r="F670" s="38"/>
      <c r="G670" s="36"/>
    </row>
    <row r="671">
      <c r="A671" s="37"/>
      <c r="B671" s="10"/>
      <c r="C671" s="38"/>
      <c r="D671" s="10"/>
      <c r="F671" s="38"/>
      <c r="G671" s="36"/>
    </row>
    <row r="672">
      <c r="A672" s="37"/>
      <c r="B672" s="10"/>
      <c r="C672" s="38"/>
      <c r="D672" s="10"/>
      <c r="F672" s="38"/>
      <c r="G672" s="36"/>
    </row>
    <row r="673">
      <c r="A673" s="37"/>
      <c r="B673" s="10"/>
      <c r="C673" s="38"/>
      <c r="D673" s="10"/>
      <c r="F673" s="38"/>
      <c r="G673" s="36"/>
    </row>
    <row r="674">
      <c r="A674" s="37"/>
      <c r="B674" s="10"/>
      <c r="C674" s="38"/>
      <c r="D674" s="10"/>
      <c r="F674" s="38"/>
      <c r="G674" s="36"/>
    </row>
    <row r="675">
      <c r="A675" s="37"/>
      <c r="B675" s="10"/>
      <c r="C675" s="38"/>
      <c r="D675" s="10"/>
      <c r="F675" s="38"/>
      <c r="G675" s="36"/>
    </row>
    <row r="676">
      <c r="A676" s="37"/>
      <c r="B676" s="10"/>
      <c r="C676" s="38"/>
      <c r="D676" s="10"/>
      <c r="F676" s="38"/>
      <c r="G676" s="36"/>
    </row>
    <row r="677">
      <c r="A677" s="37"/>
      <c r="B677" s="10"/>
      <c r="C677" s="38"/>
      <c r="D677" s="10"/>
      <c r="F677" s="38"/>
      <c r="G677" s="36"/>
    </row>
    <row r="678">
      <c r="A678" s="37"/>
      <c r="B678" s="10"/>
      <c r="C678" s="38"/>
      <c r="D678" s="10"/>
      <c r="F678" s="38"/>
      <c r="G678" s="36"/>
    </row>
    <row r="679">
      <c r="A679" s="37"/>
      <c r="B679" s="10"/>
      <c r="C679" s="38"/>
      <c r="D679" s="10"/>
      <c r="F679" s="38"/>
      <c r="G679" s="36"/>
    </row>
    <row r="680">
      <c r="A680" s="37"/>
      <c r="B680" s="10"/>
      <c r="C680" s="38"/>
      <c r="D680" s="10"/>
      <c r="F680" s="38"/>
      <c r="G680" s="36"/>
    </row>
    <row r="681">
      <c r="A681" s="37"/>
      <c r="B681" s="10"/>
      <c r="C681" s="38"/>
      <c r="D681" s="10"/>
      <c r="F681" s="38"/>
      <c r="G681" s="36"/>
    </row>
    <row r="682">
      <c r="A682" s="37"/>
      <c r="B682" s="10"/>
      <c r="C682" s="38"/>
      <c r="D682" s="10"/>
      <c r="F682" s="38"/>
      <c r="G682" s="36"/>
    </row>
    <row r="683">
      <c r="A683" s="37"/>
      <c r="B683" s="10"/>
      <c r="C683" s="38"/>
      <c r="D683" s="10"/>
      <c r="F683" s="38"/>
      <c r="G683" s="36"/>
    </row>
    <row r="684">
      <c r="A684" s="37"/>
      <c r="B684" s="10"/>
      <c r="C684" s="38"/>
      <c r="D684" s="10"/>
      <c r="F684" s="38"/>
      <c r="G684" s="36"/>
    </row>
    <row r="685">
      <c r="A685" s="37"/>
      <c r="B685" s="10"/>
      <c r="C685" s="38"/>
      <c r="D685" s="10"/>
      <c r="F685" s="38"/>
      <c r="G685" s="36"/>
    </row>
    <row r="686">
      <c r="A686" s="37"/>
      <c r="B686" s="10"/>
      <c r="C686" s="38"/>
      <c r="D686" s="10"/>
      <c r="F686" s="38"/>
      <c r="G686" s="36"/>
    </row>
    <row r="687">
      <c r="A687" s="37"/>
      <c r="B687" s="10"/>
      <c r="C687" s="38"/>
      <c r="D687" s="10"/>
      <c r="F687" s="38"/>
      <c r="G687" s="36"/>
    </row>
    <row r="688">
      <c r="A688" s="37"/>
      <c r="B688" s="10"/>
      <c r="C688" s="38"/>
      <c r="D688" s="10"/>
      <c r="F688" s="38"/>
      <c r="G688" s="36"/>
    </row>
    <row r="689">
      <c r="A689" s="37"/>
      <c r="B689" s="10"/>
      <c r="C689" s="38"/>
      <c r="D689" s="10"/>
      <c r="F689" s="38"/>
      <c r="G689" s="36"/>
    </row>
    <row r="690">
      <c r="A690" s="37"/>
      <c r="B690" s="10"/>
      <c r="C690" s="38"/>
      <c r="D690" s="10"/>
      <c r="F690" s="38"/>
      <c r="G690" s="36"/>
    </row>
    <row r="691">
      <c r="A691" s="37"/>
      <c r="B691" s="10"/>
      <c r="C691" s="38"/>
      <c r="D691" s="10"/>
      <c r="F691" s="38"/>
      <c r="G691" s="36"/>
    </row>
    <row r="692">
      <c r="A692" s="37"/>
      <c r="B692" s="10"/>
      <c r="C692" s="38"/>
      <c r="D692" s="10"/>
      <c r="F692" s="38"/>
      <c r="G692" s="36"/>
    </row>
    <row r="693">
      <c r="A693" s="37"/>
      <c r="B693" s="10"/>
      <c r="C693" s="38"/>
      <c r="D693" s="10"/>
      <c r="F693" s="38"/>
      <c r="G693" s="36"/>
    </row>
    <row r="694">
      <c r="A694" s="37"/>
      <c r="B694" s="10"/>
      <c r="C694" s="38"/>
      <c r="D694" s="10"/>
      <c r="F694" s="38"/>
      <c r="G694" s="36"/>
    </row>
    <row r="695">
      <c r="A695" s="37"/>
      <c r="B695" s="10"/>
      <c r="C695" s="38"/>
      <c r="D695" s="10"/>
      <c r="F695" s="38"/>
      <c r="G695" s="36"/>
    </row>
    <row r="696">
      <c r="A696" s="37"/>
      <c r="B696" s="10"/>
      <c r="C696" s="38"/>
      <c r="D696" s="10"/>
      <c r="F696" s="38"/>
      <c r="G696" s="36"/>
    </row>
    <row r="697">
      <c r="A697" s="37"/>
      <c r="B697" s="10"/>
      <c r="C697" s="38"/>
      <c r="D697" s="10"/>
      <c r="F697" s="38"/>
      <c r="G697" s="36"/>
    </row>
    <row r="698">
      <c r="A698" s="37"/>
      <c r="B698" s="10"/>
      <c r="C698" s="38"/>
      <c r="D698" s="10"/>
      <c r="F698" s="38"/>
      <c r="G698" s="36"/>
    </row>
    <row r="699">
      <c r="A699" s="37"/>
      <c r="B699" s="10"/>
      <c r="C699" s="38"/>
      <c r="D699" s="10"/>
      <c r="F699" s="38"/>
      <c r="G699" s="36"/>
    </row>
    <row r="700">
      <c r="A700" s="37"/>
      <c r="B700" s="10"/>
      <c r="C700" s="38"/>
      <c r="D700" s="10"/>
      <c r="F700" s="38"/>
      <c r="G700" s="36"/>
    </row>
    <row r="701">
      <c r="A701" s="37"/>
      <c r="B701" s="10"/>
      <c r="C701" s="38"/>
      <c r="D701" s="10"/>
      <c r="F701" s="38"/>
      <c r="G701" s="36"/>
    </row>
    <row r="702">
      <c r="A702" s="37"/>
      <c r="B702" s="10"/>
      <c r="C702" s="38"/>
      <c r="D702" s="10"/>
      <c r="F702" s="38"/>
      <c r="G702" s="36"/>
    </row>
    <row r="703">
      <c r="A703" s="37"/>
      <c r="B703" s="10"/>
      <c r="C703" s="38"/>
      <c r="D703" s="10"/>
      <c r="F703" s="38"/>
      <c r="G703" s="36"/>
    </row>
    <row r="704">
      <c r="A704" s="37"/>
      <c r="B704" s="10"/>
      <c r="C704" s="38"/>
      <c r="D704" s="10"/>
      <c r="F704" s="38"/>
      <c r="G704" s="36"/>
    </row>
    <row r="705">
      <c r="A705" s="37"/>
      <c r="B705" s="10"/>
      <c r="C705" s="38"/>
      <c r="D705" s="10"/>
      <c r="F705" s="38"/>
      <c r="G705" s="36"/>
    </row>
    <row r="706">
      <c r="A706" s="37"/>
      <c r="B706" s="10"/>
      <c r="C706" s="38"/>
      <c r="D706" s="10"/>
      <c r="F706" s="38"/>
      <c r="G706" s="36"/>
    </row>
    <row r="707">
      <c r="A707" s="37"/>
      <c r="B707" s="10"/>
      <c r="C707" s="38"/>
      <c r="D707" s="10"/>
      <c r="F707" s="38"/>
      <c r="G707" s="36"/>
    </row>
    <row r="708">
      <c r="A708" s="37"/>
      <c r="B708" s="10"/>
      <c r="C708" s="38"/>
      <c r="D708" s="10"/>
      <c r="F708" s="38"/>
      <c r="G708" s="36"/>
    </row>
    <row r="709">
      <c r="A709" s="37"/>
      <c r="B709" s="10"/>
      <c r="C709" s="38"/>
      <c r="D709" s="10"/>
      <c r="F709" s="38"/>
      <c r="G709" s="36"/>
    </row>
    <row r="710">
      <c r="A710" s="37"/>
      <c r="B710" s="10"/>
      <c r="C710" s="38"/>
      <c r="D710" s="10"/>
      <c r="F710" s="38"/>
      <c r="G710" s="36"/>
    </row>
    <row r="711">
      <c r="A711" s="37"/>
      <c r="B711" s="10"/>
      <c r="C711" s="38"/>
      <c r="D711" s="10"/>
      <c r="F711" s="38"/>
      <c r="G711" s="36"/>
    </row>
    <row r="712">
      <c r="A712" s="37"/>
      <c r="B712" s="10"/>
      <c r="C712" s="38"/>
      <c r="D712" s="10"/>
      <c r="F712" s="38"/>
      <c r="G712" s="36"/>
    </row>
    <row r="713">
      <c r="A713" s="37"/>
      <c r="B713" s="10"/>
      <c r="C713" s="38"/>
      <c r="D713" s="10"/>
      <c r="F713" s="38"/>
      <c r="G713" s="36"/>
    </row>
    <row r="714">
      <c r="A714" s="37"/>
      <c r="B714" s="10"/>
      <c r="C714" s="38"/>
      <c r="D714" s="10"/>
      <c r="F714" s="38"/>
      <c r="G714" s="36"/>
    </row>
    <row r="715">
      <c r="A715" s="37"/>
      <c r="B715" s="10"/>
      <c r="C715" s="38"/>
      <c r="D715" s="10"/>
      <c r="F715" s="38"/>
      <c r="G715" s="36"/>
    </row>
    <row r="716">
      <c r="A716" s="37"/>
      <c r="B716" s="10"/>
      <c r="C716" s="38"/>
      <c r="D716" s="10"/>
      <c r="F716" s="38"/>
      <c r="G716" s="36"/>
    </row>
    <row r="717">
      <c r="A717" s="37"/>
      <c r="B717" s="10"/>
      <c r="C717" s="38"/>
      <c r="D717" s="10"/>
      <c r="F717" s="38"/>
      <c r="G717" s="36"/>
    </row>
    <row r="718">
      <c r="A718" s="37"/>
      <c r="B718" s="10"/>
      <c r="C718" s="38"/>
      <c r="D718" s="10"/>
      <c r="F718" s="38"/>
      <c r="G718" s="36"/>
    </row>
    <row r="719">
      <c r="A719" s="37"/>
      <c r="B719" s="10"/>
      <c r="C719" s="38"/>
      <c r="D719" s="10"/>
      <c r="F719" s="38"/>
      <c r="G719" s="36"/>
    </row>
    <row r="720">
      <c r="A720" s="37"/>
      <c r="B720" s="10"/>
      <c r="C720" s="38"/>
      <c r="D720" s="10"/>
      <c r="F720" s="38"/>
      <c r="G720" s="36"/>
    </row>
    <row r="721">
      <c r="A721" s="37"/>
      <c r="B721" s="10"/>
      <c r="C721" s="38"/>
      <c r="D721" s="10"/>
      <c r="F721" s="38"/>
      <c r="G721" s="36"/>
    </row>
    <row r="722">
      <c r="A722" s="37"/>
      <c r="B722" s="10"/>
      <c r="C722" s="38"/>
      <c r="D722" s="10"/>
      <c r="F722" s="38"/>
      <c r="G722" s="36"/>
    </row>
    <row r="723">
      <c r="A723" s="37"/>
      <c r="B723" s="10"/>
      <c r="C723" s="38"/>
      <c r="D723" s="10"/>
      <c r="F723" s="38"/>
      <c r="G723" s="36"/>
    </row>
    <row r="724">
      <c r="A724" s="37"/>
      <c r="B724" s="10"/>
      <c r="C724" s="38"/>
      <c r="D724" s="10"/>
      <c r="F724" s="38"/>
      <c r="G724" s="36"/>
    </row>
    <row r="725">
      <c r="A725" s="37"/>
      <c r="B725" s="10"/>
      <c r="C725" s="38"/>
      <c r="D725" s="10"/>
      <c r="F725" s="38"/>
      <c r="G725" s="36"/>
    </row>
    <row r="726">
      <c r="A726" s="37"/>
      <c r="B726" s="10"/>
      <c r="C726" s="38"/>
      <c r="D726" s="10"/>
      <c r="F726" s="38"/>
      <c r="G726" s="36"/>
    </row>
    <row r="727">
      <c r="A727" s="37"/>
      <c r="B727" s="10"/>
      <c r="C727" s="38"/>
      <c r="D727" s="10"/>
      <c r="F727" s="38"/>
      <c r="G727" s="36"/>
    </row>
    <row r="728">
      <c r="A728" s="37"/>
      <c r="B728" s="10"/>
      <c r="C728" s="38"/>
      <c r="D728" s="10"/>
      <c r="F728" s="38"/>
      <c r="G728" s="36"/>
    </row>
    <row r="729">
      <c r="A729" s="37"/>
      <c r="B729" s="10"/>
      <c r="C729" s="38"/>
      <c r="D729" s="10"/>
      <c r="F729" s="38"/>
      <c r="G729" s="36"/>
    </row>
    <row r="730">
      <c r="A730" s="37"/>
      <c r="B730" s="10"/>
      <c r="C730" s="38"/>
      <c r="D730" s="10"/>
      <c r="F730" s="38"/>
      <c r="G730" s="36"/>
    </row>
    <row r="731">
      <c r="A731" s="37"/>
      <c r="B731" s="10"/>
      <c r="C731" s="38"/>
      <c r="D731" s="10"/>
      <c r="F731" s="38"/>
      <c r="G731" s="36"/>
    </row>
    <row r="732">
      <c r="A732" s="37"/>
      <c r="B732" s="10"/>
      <c r="C732" s="38"/>
      <c r="D732" s="10"/>
      <c r="F732" s="38"/>
      <c r="G732" s="36"/>
    </row>
    <row r="733">
      <c r="A733" s="37"/>
      <c r="B733" s="10"/>
      <c r="C733" s="38"/>
      <c r="D733" s="10"/>
      <c r="F733" s="38"/>
      <c r="G733" s="36"/>
    </row>
    <row r="734">
      <c r="A734" s="37"/>
      <c r="B734" s="10"/>
      <c r="C734" s="38"/>
      <c r="D734" s="10"/>
      <c r="F734" s="38"/>
      <c r="G734" s="36"/>
    </row>
    <row r="735">
      <c r="A735" s="37"/>
      <c r="B735" s="10"/>
      <c r="C735" s="38"/>
      <c r="D735" s="10"/>
      <c r="F735" s="38"/>
      <c r="G735" s="36"/>
    </row>
    <row r="736">
      <c r="A736" s="37"/>
      <c r="B736" s="10"/>
      <c r="C736" s="38"/>
      <c r="D736" s="10"/>
      <c r="F736" s="38"/>
      <c r="G736" s="36"/>
    </row>
    <row r="737">
      <c r="A737" s="37"/>
      <c r="B737" s="10"/>
      <c r="C737" s="38"/>
      <c r="D737" s="10"/>
      <c r="F737" s="38"/>
      <c r="G737" s="36"/>
    </row>
    <row r="738">
      <c r="A738" s="37"/>
      <c r="B738" s="10"/>
      <c r="C738" s="38"/>
      <c r="D738" s="10"/>
      <c r="F738" s="38"/>
      <c r="G738" s="36"/>
    </row>
    <row r="739">
      <c r="A739" s="37"/>
      <c r="B739" s="10"/>
      <c r="C739" s="38"/>
      <c r="D739" s="10"/>
      <c r="F739" s="38"/>
      <c r="G739" s="36"/>
    </row>
    <row r="740">
      <c r="A740" s="37"/>
      <c r="B740" s="10"/>
      <c r="C740" s="38"/>
      <c r="D740" s="10"/>
      <c r="F740" s="38"/>
      <c r="G740" s="36"/>
    </row>
    <row r="741">
      <c r="A741" s="37"/>
      <c r="B741" s="10"/>
      <c r="C741" s="38"/>
      <c r="D741" s="10"/>
      <c r="F741" s="38"/>
      <c r="G741" s="36"/>
    </row>
    <row r="742">
      <c r="A742" s="37"/>
      <c r="B742" s="10"/>
      <c r="C742" s="38"/>
      <c r="D742" s="10"/>
      <c r="F742" s="38"/>
      <c r="G742" s="36"/>
    </row>
    <row r="743">
      <c r="A743" s="37"/>
      <c r="B743" s="10"/>
      <c r="C743" s="38"/>
      <c r="D743" s="10"/>
      <c r="F743" s="38"/>
      <c r="G743" s="36"/>
    </row>
    <row r="744">
      <c r="A744" s="37"/>
      <c r="B744" s="10"/>
      <c r="C744" s="38"/>
      <c r="D744" s="10"/>
      <c r="F744" s="38"/>
      <c r="G744" s="36"/>
    </row>
    <row r="745">
      <c r="A745" s="37"/>
      <c r="B745" s="10"/>
      <c r="C745" s="38"/>
      <c r="D745" s="10"/>
      <c r="F745" s="38"/>
      <c r="G745" s="36"/>
    </row>
    <row r="746">
      <c r="A746" s="37"/>
      <c r="B746" s="10"/>
      <c r="C746" s="38"/>
      <c r="D746" s="10"/>
      <c r="F746" s="38"/>
      <c r="G746" s="36"/>
    </row>
    <row r="747">
      <c r="A747" s="37"/>
      <c r="B747" s="10"/>
      <c r="C747" s="38"/>
      <c r="D747" s="10"/>
      <c r="F747" s="38"/>
      <c r="G747" s="36"/>
    </row>
    <row r="748">
      <c r="A748" s="37"/>
      <c r="B748" s="10"/>
      <c r="C748" s="38"/>
      <c r="D748" s="10"/>
      <c r="F748" s="38"/>
      <c r="G748" s="36"/>
    </row>
    <row r="749">
      <c r="A749" s="37"/>
      <c r="B749" s="10"/>
      <c r="C749" s="38"/>
      <c r="D749" s="10"/>
      <c r="F749" s="38"/>
      <c r="G749" s="36"/>
    </row>
    <row r="750">
      <c r="A750" s="37"/>
      <c r="B750" s="10"/>
      <c r="C750" s="38"/>
      <c r="D750" s="10"/>
      <c r="F750" s="38"/>
      <c r="G750" s="36"/>
    </row>
    <row r="751">
      <c r="A751" s="37"/>
      <c r="B751" s="10"/>
      <c r="C751" s="38"/>
      <c r="D751" s="10"/>
      <c r="F751" s="38"/>
      <c r="G751" s="36"/>
    </row>
    <row r="752">
      <c r="A752" s="37"/>
      <c r="B752" s="10"/>
      <c r="C752" s="38"/>
      <c r="D752" s="10"/>
      <c r="F752" s="38"/>
      <c r="G752" s="36"/>
    </row>
    <row r="753">
      <c r="A753" s="37"/>
      <c r="B753" s="10"/>
      <c r="C753" s="38"/>
      <c r="D753" s="10"/>
      <c r="F753" s="38"/>
      <c r="G753" s="36"/>
    </row>
    <row r="754">
      <c r="A754" s="37"/>
      <c r="B754" s="10"/>
      <c r="C754" s="38"/>
      <c r="D754" s="10"/>
      <c r="F754" s="38"/>
      <c r="G754" s="36"/>
    </row>
    <row r="755">
      <c r="A755" s="37"/>
      <c r="B755" s="10"/>
      <c r="C755" s="38"/>
      <c r="D755" s="10"/>
      <c r="F755" s="38"/>
      <c r="G755" s="36"/>
    </row>
    <row r="756">
      <c r="A756" s="37"/>
      <c r="B756" s="10"/>
      <c r="C756" s="38"/>
      <c r="D756" s="10"/>
      <c r="F756" s="38"/>
      <c r="G756" s="36"/>
    </row>
    <row r="757">
      <c r="A757" s="37"/>
      <c r="B757" s="10"/>
      <c r="C757" s="38"/>
      <c r="D757" s="10"/>
      <c r="F757" s="38"/>
      <c r="G757" s="36"/>
    </row>
    <row r="758">
      <c r="A758" s="37"/>
      <c r="B758" s="10"/>
      <c r="C758" s="38"/>
      <c r="D758" s="10"/>
      <c r="F758" s="38"/>
      <c r="G758" s="36"/>
    </row>
    <row r="759">
      <c r="A759" s="37"/>
      <c r="B759" s="10"/>
      <c r="C759" s="38"/>
      <c r="D759" s="10"/>
      <c r="F759" s="38"/>
      <c r="G759" s="36"/>
    </row>
    <row r="760">
      <c r="A760" s="37"/>
      <c r="B760" s="10"/>
      <c r="C760" s="38"/>
      <c r="D760" s="10"/>
      <c r="F760" s="38"/>
      <c r="G760" s="36"/>
    </row>
    <row r="761">
      <c r="A761" s="37"/>
      <c r="B761" s="10"/>
      <c r="C761" s="38"/>
      <c r="D761" s="10"/>
      <c r="F761" s="38"/>
      <c r="G761" s="36"/>
    </row>
    <row r="762">
      <c r="A762" s="37"/>
      <c r="B762" s="10"/>
      <c r="C762" s="38"/>
      <c r="D762" s="10"/>
      <c r="F762" s="38"/>
      <c r="G762" s="36"/>
    </row>
    <row r="763">
      <c r="A763" s="37"/>
      <c r="B763" s="10"/>
      <c r="C763" s="38"/>
      <c r="D763" s="10"/>
      <c r="F763" s="38"/>
      <c r="G763" s="36"/>
    </row>
    <row r="764">
      <c r="A764" s="37"/>
      <c r="B764" s="10"/>
      <c r="C764" s="38"/>
      <c r="D764" s="10"/>
      <c r="F764" s="38"/>
      <c r="G764" s="36"/>
    </row>
    <row r="765">
      <c r="A765" s="37"/>
      <c r="B765" s="10"/>
      <c r="C765" s="38"/>
      <c r="D765" s="10"/>
      <c r="F765" s="38"/>
      <c r="G765" s="36"/>
    </row>
    <row r="766">
      <c r="A766" s="37"/>
      <c r="B766" s="10"/>
      <c r="C766" s="38"/>
      <c r="D766" s="10"/>
      <c r="F766" s="38"/>
      <c r="G766" s="36"/>
    </row>
    <row r="767">
      <c r="A767" s="37"/>
      <c r="B767" s="10"/>
      <c r="C767" s="38"/>
      <c r="D767" s="10"/>
      <c r="F767" s="38"/>
      <c r="G767" s="36"/>
    </row>
    <row r="768">
      <c r="A768" s="37"/>
      <c r="B768" s="10"/>
      <c r="C768" s="38"/>
      <c r="D768" s="10"/>
      <c r="F768" s="38"/>
      <c r="G768" s="36"/>
    </row>
    <row r="769">
      <c r="A769" s="37"/>
      <c r="B769" s="10"/>
      <c r="C769" s="38"/>
      <c r="D769" s="10"/>
      <c r="F769" s="38"/>
      <c r="G769" s="36"/>
    </row>
    <row r="770">
      <c r="A770" s="37"/>
      <c r="B770" s="10"/>
      <c r="C770" s="38"/>
      <c r="D770" s="10"/>
      <c r="F770" s="38"/>
      <c r="G770" s="36"/>
    </row>
    <row r="771">
      <c r="A771" s="37"/>
      <c r="B771" s="10"/>
      <c r="C771" s="38"/>
      <c r="D771" s="10"/>
      <c r="F771" s="38"/>
      <c r="G771" s="36"/>
    </row>
    <row r="772">
      <c r="A772" s="37"/>
      <c r="B772" s="10"/>
      <c r="C772" s="38"/>
      <c r="D772" s="10"/>
      <c r="F772" s="38"/>
      <c r="G772" s="36"/>
    </row>
    <row r="773">
      <c r="A773" s="37"/>
      <c r="B773" s="10"/>
      <c r="C773" s="38"/>
      <c r="D773" s="10"/>
      <c r="F773" s="38"/>
      <c r="G773" s="36"/>
    </row>
    <row r="774">
      <c r="A774" s="37"/>
      <c r="B774" s="10"/>
      <c r="C774" s="38"/>
      <c r="D774" s="10"/>
      <c r="F774" s="38"/>
      <c r="G774" s="36"/>
    </row>
    <row r="775">
      <c r="A775" s="37"/>
      <c r="B775" s="10"/>
      <c r="C775" s="38"/>
      <c r="D775" s="10"/>
      <c r="F775" s="38"/>
      <c r="G775" s="36"/>
    </row>
    <row r="776">
      <c r="A776" s="37"/>
      <c r="B776" s="10"/>
      <c r="C776" s="38"/>
      <c r="D776" s="10"/>
      <c r="F776" s="38"/>
      <c r="G776" s="36"/>
    </row>
    <row r="777">
      <c r="A777" s="37"/>
      <c r="B777" s="10"/>
      <c r="C777" s="38"/>
      <c r="D777" s="10"/>
      <c r="F777" s="38"/>
      <c r="G777" s="36"/>
    </row>
    <row r="778">
      <c r="A778" s="37"/>
      <c r="B778" s="10"/>
      <c r="C778" s="38"/>
      <c r="D778" s="10"/>
      <c r="F778" s="38"/>
      <c r="G778" s="36"/>
    </row>
    <row r="779">
      <c r="A779" s="37"/>
      <c r="B779" s="10"/>
      <c r="C779" s="38"/>
      <c r="D779" s="10"/>
      <c r="F779" s="38"/>
      <c r="G779" s="36"/>
    </row>
    <row r="780">
      <c r="A780" s="37"/>
      <c r="B780" s="10"/>
      <c r="C780" s="38"/>
      <c r="D780" s="10"/>
      <c r="F780" s="38"/>
      <c r="G780" s="36"/>
    </row>
    <row r="781">
      <c r="A781" s="37"/>
      <c r="B781" s="10"/>
      <c r="C781" s="38"/>
      <c r="D781" s="10"/>
      <c r="F781" s="38"/>
      <c r="G781" s="36"/>
    </row>
    <row r="782">
      <c r="A782" s="37"/>
      <c r="B782" s="10"/>
      <c r="C782" s="38"/>
      <c r="D782" s="10"/>
      <c r="F782" s="38"/>
      <c r="G782" s="36"/>
    </row>
    <row r="783">
      <c r="A783" s="37"/>
      <c r="B783" s="10"/>
      <c r="C783" s="38"/>
      <c r="D783" s="10"/>
      <c r="F783" s="38"/>
      <c r="G783" s="36"/>
    </row>
    <row r="784">
      <c r="A784" s="37"/>
      <c r="B784" s="10"/>
      <c r="C784" s="38"/>
      <c r="D784" s="10"/>
      <c r="F784" s="38"/>
      <c r="G784" s="36"/>
    </row>
    <row r="785">
      <c r="A785" s="37"/>
      <c r="B785" s="10"/>
      <c r="C785" s="38"/>
      <c r="D785" s="10"/>
      <c r="F785" s="38"/>
      <c r="G785" s="36"/>
    </row>
    <row r="786">
      <c r="A786" s="37"/>
      <c r="B786" s="10"/>
      <c r="C786" s="38"/>
      <c r="D786" s="10"/>
      <c r="F786" s="38"/>
      <c r="G786" s="36"/>
    </row>
    <row r="787">
      <c r="A787" s="37"/>
      <c r="B787" s="10"/>
      <c r="C787" s="38"/>
      <c r="D787" s="10"/>
      <c r="F787" s="38"/>
      <c r="G787" s="36"/>
    </row>
    <row r="788">
      <c r="A788" s="37"/>
      <c r="B788" s="10"/>
      <c r="C788" s="38"/>
      <c r="D788" s="10"/>
      <c r="F788" s="38"/>
      <c r="G788" s="36"/>
    </row>
    <row r="789">
      <c r="A789" s="37"/>
      <c r="B789" s="10"/>
      <c r="C789" s="38"/>
      <c r="D789" s="10"/>
      <c r="F789" s="38"/>
      <c r="G789" s="36"/>
    </row>
    <row r="790">
      <c r="A790" s="37"/>
      <c r="B790" s="10"/>
      <c r="C790" s="38"/>
      <c r="D790" s="10"/>
      <c r="F790" s="38"/>
      <c r="G790" s="36"/>
    </row>
    <row r="791">
      <c r="A791" s="37"/>
      <c r="B791" s="10"/>
      <c r="C791" s="38"/>
      <c r="D791" s="10"/>
      <c r="F791" s="38"/>
      <c r="G791" s="36"/>
    </row>
    <row r="792">
      <c r="A792" s="37"/>
      <c r="B792" s="10"/>
      <c r="C792" s="38"/>
      <c r="D792" s="10"/>
      <c r="F792" s="38"/>
      <c r="G792" s="36"/>
    </row>
    <row r="793">
      <c r="A793" s="37"/>
      <c r="B793" s="10"/>
      <c r="C793" s="38"/>
      <c r="D793" s="10"/>
      <c r="F793" s="38"/>
      <c r="G793" s="36"/>
    </row>
    <row r="794">
      <c r="A794" s="37"/>
      <c r="B794" s="10"/>
      <c r="C794" s="38"/>
      <c r="D794" s="10"/>
      <c r="F794" s="38"/>
      <c r="G794" s="36"/>
    </row>
    <row r="795">
      <c r="A795" s="37"/>
      <c r="B795" s="10"/>
      <c r="C795" s="38"/>
      <c r="D795" s="10"/>
      <c r="F795" s="38"/>
      <c r="G795" s="36"/>
    </row>
    <row r="796">
      <c r="A796" s="37"/>
      <c r="B796" s="10"/>
      <c r="C796" s="38"/>
      <c r="D796" s="10"/>
      <c r="F796" s="38"/>
      <c r="G796" s="36"/>
    </row>
    <row r="797">
      <c r="A797" s="37"/>
      <c r="B797" s="10"/>
      <c r="C797" s="38"/>
      <c r="D797" s="10"/>
      <c r="F797" s="38"/>
      <c r="G797" s="36"/>
    </row>
    <row r="798">
      <c r="A798" s="37"/>
      <c r="B798" s="10"/>
      <c r="C798" s="38"/>
      <c r="D798" s="10"/>
      <c r="F798" s="38"/>
      <c r="G798" s="36"/>
    </row>
    <row r="799">
      <c r="A799" s="37"/>
      <c r="B799" s="10"/>
      <c r="C799" s="38"/>
      <c r="D799" s="10"/>
      <c r="F799" s="38"/>
      <c r="G799" s="36"/>
    </row>
    <row r="800">
      <c r="A800" s="37"/>
      <c r="B800" s="10"/>
      <c r="C800" s="38"/>
      <c r="D800" s="10"/>
      <c r="F800" s="38"/>
      <c r="G800" s="36"/>
    </row>
    <row r="801">
      <c r="A801" s="37"/>
      <c r="B801" s="10"/>
      <c r="C801" s="38"/>
      <c r="D801" s="10"/>
      <c r="F801" s="38"/>
      <c r="G801" s="36"/>
    </row>
    <row r="802">
      <c r="A802" s="37"/>
      <c r="B802" s="10"/>
      <c r="C802" s="38"/>
      <c r="D802" s="10"/>
      <c r="F802" s="38"/>
      <c r="G802" s="36"/>
    </row>
    <row r="803">
      <c r="A803" s="37"/>
      <c r="B803" s="10"/>
      <c r="C803" s="38"/>
      <c r="D803" s="10"/>
      <c r="F803" s="38"/>
      <c r="G803" s="36"/>
    </row>
    <row r="804">
      <c r="A804" s="37"/>
      <c r="B804" s="10"/>
      <c r="C804" s="38"/>
      <c r="D804" s="10"/>
      <c r="F804" s="38"/>
      <c r="G804" s="36"/>
    </row>
    <row r="805">
      <c r="A805" s="37"/>
      <c r="B805" s="10"/>
      <c r="C805" s="38"/>
      <c r="D805" s="10"/>
      <c r="F805" s="38"/>
      <c r="G805" s="36"/>
    </row>
    <row r="806">
      <c r="A806" s="37"/>
      <c r="B806" s="10"/>
      <c r="C806" s="38"/>
      <c r="D806" s="10"/>
      <c r="F806" s="38"/>
      <c r="G806" s="36"/>
    </row>
    <row r="807">
      <c r="A807" s="37"/>
      <c r="B807" s="10"/>
      <c r="C807" s="38"/>
      <c r="D807" s="10"/>
      <c r="F807" s="38"/>
      <c r="G807" s="36"/>
    </row>
    <row r="808">
      <c r="A808" s="37"/>
      <c r="B808" s="10"/>
      <c r="C808" s="38"/>
      <c r="D808" s="10"/>
      <c r="F808" s="38"/>
      <c r="G808" s="36"/>
    </row>
    <row r="809">
      <c r="A809" s="37"/>
      <c r="B809" s="10"/>
      <c r="C809" s="38"/>
      <c r="D809" s="10"/>
      <c r="F809" s="38"/>
      <c r="G809" s="36"/>
    </row>
    <row r="810">
      <c r="A810" s="37"/>
      <c r="B810" s="10"/>
      <c r="C810" s="38"/>
      <c r="D810" s="10"/>
      <c r="F810" s="38"/>
      <c r="G810" s="36"/>
    </row>
    <row r="811">
      <c r="A811" s="37"/>
      <c r="B811" s="10"/>
      <c r="C811" s="38"/>
      <c r="D811" s="10"/>
      <c r="F811" s="38"/>
      <c r="G811" s="36"/>
    </row>
    <row r="812">
      <c r="A812" s="37"/>
      <c r="B812" s="10"/>
      <c r="C812" s="38"/>
      <c r="D812" s="10"/>
      <c r="F812" s="38"/>
      <c r="G812" s="36"/>
    </row>
    <row r="813">
      <c r="A813" s="37"/>
      <c r="B813" s="10"/>
      <c r="C813" s="38"/>
      <c r="D813" s="10"/>
      <c r="F813" s="38"/>
      <c r="G813" s="36"/>
    </row>
    <row r="814">
      <c r="A814" s="37"/>
      <c r="B814" s="10"/>
      <c r="C814" s="38"/>
      <c r="D814" s="10"/>
      <c r="F814" s="38"/>
      <c r="G814" s="36"/>
    </row>
    <row r="815">
      <c r="A815" s="37"/>
      <c r="B815" s="10"/>
      <c r="C815" s="38"/>
      <c r="D815" s="10"/>
      <c r="F815" s="38"/>
      <c r="G815" s="36"/>
    </row>
    <row r="816">
      <c r="A816" s="37"/>
      <c r="B816" s="10"/>
      <c r="C816" s="38"/>
      <c r="D816" s="10"/>
      <c r="F816" s="38"/>
      <c r="G816" s="36"/>
    </row>
    <row r="817">
      <c r="A817" s="37"/>
      <c r="B817" s="10"/>
      <c r="C817" s="38"/>
      <c r="D817" s="10"/>
      <c r="F817" s="38"/>
      <c r="G817" s="36"/>
    </row>
    <row r="818">
      <c r="A818" s="37"/>
      <c r="B818" s="10"/>
      <c r="C818" s="38"/>
      <c r="D818" s="10"/>
      <c r="F818" s="38"/>
      <c r="G818" s="36"/>
    </row>
    <row r="819">
      <c r="A819" s="37"/>
      <c r="B819" s="10"/>
      <c r="C819" s="38"/>
      <c r="D819" s="10"/>
      <c r="F819" s="38"/>
      <c r="G819" s="36"/>
    </row>
    <row r="820">
      <c r="A820" s="37"/>
      <c r="B820" s="10"/>
      <c r="C820" s="38"/>
      <c r="D820" s="10"/>
      <c r="F820" s="38"/>
      <c r="G820" s="36"/>
    </row>
    <row r="821">
      <c r="A821" s="37"/>
      <c r="B821" s="10"/>
      <c r="C821" s="38"/>
      <c r="D821" s="10"/>
      <c r="F821" s="38"/>
      <c r="G821" s="36"/>
    </row>
    <row r="822">
      <c r="A822" s="37"/>
      <c r="B822" s="10"/>
      <c r="C822" s="38"/>
      <c r="D822" s="10"/>
      <c r="F822" s="38"/>
      <c r="G822" s="36"/>
    </row>
    <row r="823">
      <c r="A823" s="37"/>
      <c r="B823" s="10"/>
      <c r="C823" s="38"/>
      <c r="D823" s="10"/>
      <c r="F823" s="38"/>
      <c r="G823" s="36"/>
    </row>
    <row r="824">
      <c r="A824" s="37"/>
      <c r="B824" s="10"/>
      <c r="C824" s="38"/>
      <c r="D824" s="10"/>
      <c r="F824" s="38"/>
      <c r="G824" s="36"/>
    </row>
    <row r="825">
      <c r="A825" s="37"/>
      <c r="B825" s="10"/>
      <c r="C825" s="38"/>
      <c r="D825" s="10"/>
      <c r="F825" s="38"/>
      <c r="G825" s="36"/>
    </row>
    <row r="826">
      <c r="A826" s="37"/>
      <c r="B826" s="10"/>
      <c r="C826" s="38"/>
      <c r="D826" s="10"/>
      <c r="F826" s="38"/>
      <c r="G826" s="36"/>
    </row>
    <row r="827">
      <c r="A827" s="37"/>
      <c r="B827" s="10"/>
      <c r="C827" s="38"/>
      <c r="D827" s="10"/>
      <c r="F827" s="38"/>
      <c r="G827" s="36"/>
    </row>
    <row r="828">
      <c r="A828" s="37"/>
      <c r="B828" s="10"/>
      <c r="C828" s="38"/>
      <c r="D828" s="10"/>
      <c r="F828" s="38"/>
      <c r="G828" s="36"/>
    </row>
    <row r="829">
      <c r="A829" s="37"/>
      <c r="B829" s="10"/>
      <c r="C829" s="38"/>
      <c r="D829" s="10"/>
      <c r="F829" s="38"/>
      <c r="G829" s="36"/>
    </row>
    <row r="830">
      <c r="A830" s="37"/>
      <c r="B830" s="10"/>
      <c r="C830" s="38"/>
      <c r="D830" s="10"/>
      <c r="F830" s="38"/>
      <c r="G830" s="36"/>
    </row>
    <row r="831">
      <c r="A831" s="37"/>
      <c r="B831" s="10"/>
      <c r="C831" s="38"/>
      <c r="D831" s="10"/>
      <c r="F831" s="38"/>
      <c r="G831" s="36"/>
    </row>
    <row r="832">
      <c r="A832" s="37"/>
      <c r="B832" s="10"/>
      <c r="C832" s="38"/>
      <c r="D832" s="10"/>
      <c r="F832" s="38"/>
      <c r="G832" s="36"/>
    </row>
    <row r="833">
      <c r="A833" s="37"/>
      <c r="B833" s="10"/>
      <c r="C833" s="38"/>
      <c r="D833" s="10"/>
      <c r="F833" s="38"/>
      <c r="G833" s="36"/>
    </row>
    <row r="834">
      <c r="A834" s="37"/>
      <c r="B834" s="10"/>
      <c r="C834" s="38"/>
      <c r="D834" s="10"/>
      <c r="F834" s="38"/>
      <c r="G834" s="36"/>
    </row>
    <row r="835">
      <c r="A835" s="37"/>
      <c r="B835" s="10"/>
      <c r="C835" s="38"/>
      <c r="D835" s="10"/>
      <c r="F835" s="38"/>
      <c r="G835" s="36"/>
    </row>
    <row r="836">
      <c r="A836" s="37"/>
      <c r="B836" s="10"/>
      <c r="C836" s="38"/>
      <c r="D836" s="10"/>
      <c r="F836" s="38"/>
      <c r="G836" s="36"/>
    </row>
    <row r="837">
      <c r="A837" s="37"/>
      <c r="B837" s="10"/>
      <c r="C837" s="38"/>
      <c r="D837" s="10"/>
      <c r="F837" s="38"/>
      <c r="G837" s="36"/>
    </row>
    <row r="838">
      <c r="A838" s="37"/>
      <c r="B838" s="10"/>
      <c r="C838" s="38"/>
      <c r="D838" s="10"/>
      <c r="F838" s="38"/>
      <c r="G838" s="36"/>
    </row>
    <row r="839">
      <c r="A839" s="37"/>
      <c r="B839" s="10"/>
      <c r="C839" s="38"/>
      <c r="D839" s="10"/>
      <c r="F839" s="38"/>
      <c r="G839" s="36"/>
    </row>
    <row r="840">
      <c r="A840" s="37"/>
      <c r="B840" s="10"/>
      <c r="C840" s="38"/>
      <c r="D840" s="10"/>
      <c r="F840" s="38"/>
      <c r="G840" s="36"/>
    </row>
    <row r="841">
      <c r="A841" s="37"/>
      <c r="B841" s="10"/>
      <c r="C841" s="38"/>
      <c r="D841" s="10"/>
      <c r="F841" s="38"/>
      <c r="G841" s="36"/>
    </row>
    <row r="842">
      <c r="A842" s="37"/>
      <c r="B842" s="10"/>
      <c r="C842" s="38"/>
      <c r="D842" s="10"/>
      <c r="F842" s="38"/>
      <c r="G842" s="36"/>
    </row>
    <row r="843">
      <c r="A843" s="37"/>
      <c r="B843" s="10"/>
      <c r="C843" s="38"/>
      <c r="D843" s="10"/>
      <c r="F843" s="38"/>
      <c r="G843" s="36"/>
    </row>
    <row r="844">
      <c r="A844" s="37"/>
      <c r="B844" s="10"/>
      <c r="C844" s="38"/>
      <c r="D844" s="10"/>
      <c r="F844" s="38"/>
      <c r="G844" s="36"/>
    </row>
    <row r="845">
      <c r="A845" s="37"/>
      <c r="B845" s="10"/>
      <c r="C845" s="38"/>
      <c r="D845" s="10"/>
      <c r="F845" s="38"/>
      <c r="G845" s="36"/>
    </row>
    <row r="846">
      <c r="A846" s="37"/>
      <c r="B846" s="10"/>
      <c r="C846" s="38"/>
      <c r="D846" s="10"/>
      <c r="F846" s="38"/>
      <c r="G846" s="36"/>
    </row>
    <row r="847">
      <c r="A847" s="37"/>
      <c r="B847" s="10"/>
      <c r="C847" s="38"/>
      <c r="D847" s="10"/>
      <c r="F847" s="38"/>
      <c r="G847" s="36"/>
    </row>
    <row r="848">
      <c r="A848" s="37"/>
      <c r="B848" s="10"/>
      <c r="C848" s="38"/>
      <c r="D848" s="10"/>
      <c r="F848" s="38"/>
      <c r="G848" s="36"/>
    </row>
    <row r="849">
      <c r="A849" s="37"/>
      <c r="B849" s="10"/>
      <c r="C849" s="38"/>
      <c r="D849" s="10"/>
      <c r="F849" s="38"/>
      <c r="G849" s="36"/>
    </row>
    <row r="850">
      <c r="A850" s="37"/>
      <c r="B850" s="10"/>
      <c r="C850" s="38"/>
      <c r="D850" s="10"/>
      <c r="F850" s="38"/>
      <c r="G850" s="36"/>
    </row>
    <row r="851">
      <c r="A851" s="37"/>
      <c r="B851" s="10"/>
      <c r="C851" s="38"/>
      <c r="D851" s="10"/>
      <c r="F851" s="38"/>
      <c r="G851" s="36"/>
    </row>
    <row r="852">
      <c r="A852" s="37"/>
      <c r="B852" s="10"/>
      <c r="C852" s="38"/>
      <c r="D852" s="10"/>
      <c r="F852" s="38"/>
      <c r="G852" s="36"/>
    </row>
    <row r="853">
      <c r="A853" s="37"/>
      <c r="B853" s="10"/>
      <c r="C853" s="38"/>
      <c r="D853" s="10"/>
      <c r="F853" s="38"/>
      <c r="G853" s="36"/>
    </row>
    <row r="854">
      <c r="A854" s="37"/>
      <c r="B854" s="10"/>
      <c r="C854" s="38"/>
      <c r="D854" s="10"/>
      <c r="F854" s="38"/>
      <c r="G854" s="36"/>
    </row>
    <row r="855">
      <c r="A855" s="37"/>
      <c r="B855" s="10"/>
      <c r="C855" s="38"/>
      <c r="D855" s="10"/>
      <c r="F855" s="38"/>
      <c r="G855" s="36"/>
    </row>
    <row r="856">
      <c r="A856" s="37"/>
      <c r="B856" s="10"/>
      <c r="C856" s="38"/>
      <c r="D856" s="10"/>
      <c r="F856" s="38"/>
      <c r="G856" s="36"/>
    </row>
    <row r="857">
      <c r="A857" s="37"/>
      <c r="B857" s="10"/>
      <c r="C857" s="38"/>
      <c r="D857" s="10"/>
      <c r="F857" s="38"/>
      <c r="G857" s="36"/>
    </row>
    <row r="858">
      <c r="A858" s="37"/>
      <c r="B858" s="10"/>
      <c r="C858" s="38"/>
      <c r="D858" s="10"/>
      <c r="F858" s="38"/>
      <c r="G858" s="36"/>
    </row>
    <row r="859">
      <c r="A859" s="37"/>
      <c r="B859" s="10"/>
      <c r="C859" s="38"/>
      <c r="D859" s="10"/>
      <c r="F859" s="38"/>
      <c r="G859" s="36"/>
    </row>
    <row r="860">
      <c r="A860" s="37"/>
      <c r="B860" s="37"/>
      <c r="C860" s="39"/>
      <c r="D860" s="37"/>
      <c r="E860" s="37"/>
      <c r="F860" s="39"/>
      <c r="G860" s="36"/>
      <c r="H860" s="36"/>
    </row>
    <row r="861">
      <c r="A861" s="37"/>
      <c r="B861" s="37"/>
      <c r="C861" s="39"/>
      <c r="D861" s="37"/>
      <c r="E861" s="37"/>
      <c r="F861" s="39"/>
      <c r="G861" s="36"/>
      <c r="H861" s="36"/>
    </row>
    <row r="862">
      <c r="A862" s="37"/>
      <c r="B862" s="37"/>
      <c r="C862" s="39"/>
      <c r="D862" s="37"/>
      <c r="E862" s="37"/>
      <c r="F862" s="39"/>
      <c r="G862" s="36"/>
      <c r="H862" s="36"/>
    </row>
    <row r="863">
      <c r="A863" s="37"/>
      <c r="B863" s="37"/>
      <c r="C863" s="39"/>
      <c r="D863" s="37"/>
      <c r="E863" s="37"/>
      <c r="F863" s="39"/>
      <c r="G863" s="36"/>
      <c r="H863" s="36"/>
    </row>
    <row r="864">
      <c r="A864" s="37"/>
      <c r="B864" s="37"/>
      <c r="C864" s="39"/>
      <c r="D864" s="37"/>
      <c r="E864" s="37"/>
      <c r="F864" s="39"/>
      <c r="G864" s="36"/>
      <c r="H864" s="36"/>
    </row>
    <row r="865">
      <c r="A865" s="37"/>
      <c r="B865" s="37"/>
      <c r="C865" s="39"/>
      <c r="D865" s="37"/>
      <c r="E865" s="37"/>
      <c r="F865" s="39"/>
      <c r="G865" s="36"/>
      <c r="H865" s="36"/>
    </row>
    <row r="866">
      <c r="A866" s="37"/>
      <c r="B866" s="37"/>
      <c r="C866" s="39"/>
      <c r="D866" s="37"/>
      <c r="E866" s="37"/>
      <c r="F866" s="39"/>
      <c r="G866" s="36"/>
      <c r="H866" s="36"/>
    </row>
    <row r="867">
      <c r="A867" s="37"/>
      <c r="B867" s="37"/>
      <c r="C867" s="39"/>
      <c r="D867" s="37"/>
      <c r="E867" s="37"/>
      <c r="F867" s="39"/>
      <c r="G867" s="36"/>
      <c r="H867" s="36"/>
    </row>
    <row r="868">
      <c r="A868" s="37"/>
      <c r="B868" s="37"/>
      <c r="C868" s="39"/>
      <c r="D868" s="37"/>
      <c r="E868" s="37"/>
      <c r="F868" s="39"/>
      <c r="G868" s="36"/>
      <c r="H868" s="36"/>
    </row>
    <row r="869">
      <c r="A869" s="37"/>
      <c r="B869" s="37"/>
      <c r="C869" s="39"/>
      <c r="D869" s="37"/>
      <c r="E869" s="37"/>
      <c r="F869" s="39"/>
      <c r="G869" s="36"/>
      <c r="H869" s="36"/>
    </row>
    <row r="870">
      <c r="A870" s="37"/>
      <c r="B870" s="37"/>
      <c r="C870" s="39"/>
      <c r="D870" s="37"/>
      <c r="E870" s="37"/>
      <c r="F870" s="39"/>
      <c r="G870" s="36"/>
      <c r="H870" s="36"/>
    </row>
    <row r="871">
      <c r="A871" s="37"/>
      <c r="B871" s="37"/>
      <c r="C871" s="39"/>
      <c r="D871" s="37"/>
      <c r="E871" s="37"/>
      <c r="F871" s="39"/>
      <c r="G871" s="36"/>
      <c r="H871" s="36"/>
    </row>
    <row r="872">
      <c r="A872" s="37"/>
      <c r="B872" s="37"/>
      <c r="C872" s="39"/>
      <c r="D872" s="37"/>
      <c r="E872" s="37"/>
      <c r="F872" s="39"/>
      <c r="G872" s="36"/>
      <c r="H872" s="36"/>
    </row>
    <row r="873">
      <c r="A873" s="37"/>
      <c r="B873" s="37"/>
      <c r="C873" s="39"/>
      <c r="D873" s="37"/>
      <c r="E873" s="37"/>
      <c r="F873" s="39"/>
      <c r="G873" s="36"/>
      <c r="H873" s="36"/>
    </row>
    <row r="874">
      <c r="A874" s="37"/>
      <c r="B874" s="37"/>
      <c r="C874" s="39"/>
      <c r="D874" s="37"/>
      <c r="E874" s="37"/>
      <c r="F874" s="39"/>
      <c r="G874" s="36"/>
      <c r="H874" s="36"/>
    </row>
    <row r="875">
      <c r="A875" s="37"/>
      <c r="B875" s="37"/>
      <c r="C875" s="39"/>
      <c r="D875" s="37"/>
      <c r="E875" s="37"/>
      <c r="F875" s="39"/>
      <c r="G875" s="36"/>
      <c r="H875" s="36"/>
    </row>
    <row r="876">
      <c r="A876" s="37"/>
      <c r="B876" s="37"/>
      <c r="C876" s="39"/>
      <c r="D876" s="37"/>
      <c r="E876" s="37"/>
      <c r="F876" s="39"/>
      <c r="G876" s="36"/>
      <c r="H876" s="36"/>
    </row>
    <row r="877">
      <c r="A877" s="37"/>
      <c r="B877" s="37"/>
      <c r="C877" s="39"/>
      <c r="D877" s="37"/>
      <c r="E877" s="37"/>
      <c r="F877" s="39"/>
      <c r="G877" s="36"/>
      <c r="H877" s="36"/>
    </row>
    <row r="878">
      <c r="A878" s="37"/>
      <c r="B878" s="37"/>
      <c r="C878" s="39"/>
      <c r="D878" s="37"/>
      <c r="E878" s="37"/>
      <c r="F878" s="39"/>
      <c r="G878" s="36"/>
      <c r="H878" s="36"/>
    </row>
    <row r="879">
      <c r="A879" s="37"/>
      <c r="B879" s="37"/>
      <c r="C879" s="39"/>
      <c r="D879" s="37"/>
      <c r="E879" s="37"/>
      <c r="F879" s="39"/>
      <c r="G879" s="36"/>
      <c r="H879" s="36"/>
    </row>
    <row r="880">
      <c r="A880" s="37"/>
      <c r="B880" s="37"/>
      <c r="C880" s="39"/>
      <c r="D880" s="37"/>
      <c r="E880" s="37"/>
      <c r="F880" s="39"/>
      <c r="G880" s="36"/>
      <c r="H880" s="36"/>
    </row>
    <row r="881">
      <c r="A881" s="37"/>
      <c r="B881" s="37"/>
      <c r="C881" s="39"/>
      <c r="D881" s="37"/>
      <c r="E881" s="37"/>
      <c r="F881" s="39"/>
      <c r="G881" s="36"/>
      <c r="H881" s="36"/>
    </row>
    <row r="882">
      <c r="A882" s="37"/>
      <c r="B882" s="37"/>
      <c r="C882" s="39"/>
      <c r="D882" s="37"/>
      <c r="E882" s="37"/>
      <c r="F882" s="39"/>
      <c r="G882" s="36"/>
      <c r="H882" s="36"/>
    </row>
    <row r="883">
      <c r="A883" s="37"/>
      <c r="B883" s="37"/>
      <c r="C883" s="39"/>
      <c r="D883" s="37"/>
      <c r="E883" s="37"/>
      <c r="F883" s="39"/>
      <c r="G883" s="36"/>
      <c r="H883" s="36"/>
    </row>
    <row r="884">
      <c r="A884" s="37"/>
      <c r="B884" s="37"/>
      <c r="C884" s="39"/>
      <c r="D884" s="37"/>
      <c r="E884" s="37"/>
      <c r="F884" s="39"/>
      <c r="G884" s="36"/>
      <c r="H884" s="36"/>
    </row>
    <row r="885">
      <c r="A885" s="37"/>
      <c r="B885" s="37"/>
      <c r="C885" s="39"/>
      <c r="D885" s="37"/>
      <c r="E885" s="37"/>
      <c r="F885" s="39"/>
      <c r="G885" s="36"/>
      <c r="H885" s="36"/>
    </row>
    <row r="886">
      <c r="A886" s="37"/>
      <c r="B886" s="37"/>
      <c r="C886" s="39"/>
      <c r="D886" s="37"/>
      <c r="E886" s="37"/>
      <c r="F886" s="39"/>
      <c r="G886" s="36"/>
      <c r="H886" s="36"/>
    </row>
    <row r="887">
      <c r="A887" s="37"/>
      <c r="B887" s="37"/>
      <c r="C887" s="39"/>
      <c r="D887" s="37"/>
      <c r="E887" s="37"/>
      <c r="F887" s="39"/>
      <c r="G887" s="36"/>
      <c r="H887" s="36"/>
    </row>
    <row r="888">
      <c r="A888" s="37"/>
      <c r="B888" s="37"/>
      <c r="C888" s="39"/>
      <c r="D888" s="37"/>
      <c r="E888" s="37"/>
      <c r="F888" s="39"/>
      <c r="G888" s="36"/>
      <c r="H888" s="36"/>
    </row>
    <row r="889">
      <c r="A889" s="37"/>
      <c r="B889" s="37"/>
      <c r="C889" s="39"/>
      <c r="D889" s="37"/>
      <c r="E889" s="37"/>
      <c r="F889" s="39"/>
      <c r="G889" s="36"/>
      <c r="H889" s="36"/>
    </row>
    <row r="890">
      <c r="A890" s="37"/>
      <c r="B890" s="37"/>
      <c r="C890" s="39"/>
      <c r="D890" s="37"/>
      <c r="E890" s="37"/>
      <c r="F890" s="39"/>
      <c r="G890" s="36"/>
      <c r="H890" s="36"/>
    </row>
    <row r="891">
      <c r="A891" s="37"/>
      <c r="B891" s="37"/>
      <c r="C891" s="39"/>
      <c r="D891" s="37"/>
      <c r="E891" s="37"/>
      <c r="F891" s="39"/>
      <c r="G891" s="36"/>
      <c r="H891" s="36"/>
    </row>
    <row r="892">
      <c r="A892" s="37"/>
      <c r="B892" s="37"/>
      <c r="C892" s="39"/>
      <c r="D892" s="37"/>
      <c r="E892" s="37"/>
      <c r="F892" s="39"/>
      <c r="G892" s="36"/>
      <c r="H892" s="36"/>
    </row>
    <row r="893">
      <c r="A893" s="37"/>
      <c r="B893" s="37"/>
      <c r="C893" s="39"/>
      <c r="D893" s="37"/>
      <c r="E893" s="37"/>
      <c r="F893" s="39"/>
      <c r="G893" s="36"/>
      <c r="H893" s="36"/>
    </row>
    <row r="894">
      <c r="A894" s="37"/>
      <c r="B894" s="37"/>
      <c r="C894" s="39"/>
      <c r="D894" s="37"/>
      <c r="E894" s="37"/>
      <c r="F894" s="39"/>
      <c r="G894" s="36"/>
      <c r="H894" s="36"/>
    </row>
    <row r="895">
      <c r="A895" s="37"/>
      <c r="B895" s="37"/>
      <c r="C895" s="39"/>
      <c r="D895" s="37"/>
      <c r="E895" s="37"/>
      <c r="F895" s="39"/>
      <c r="G895" s="36"/>
      <c r="H895" s="36"/>
    </row>
    <row r="896">
      <c r="A896" s="37"/>
      <c r="B896" s="37"/>
      <c r="C896" s="39"/>
      <c r="D896" s="37"/>
      <c r="E896" s="37"/>
      <c r="F896" s="39"/>
      <c r="G896" s="36"/>
      <c r="H896" s="36"/>
    </row>
    <row r="897">
      <c r="A897" s="37"/>
      <c r="B897" s="37"/>
      <c r="C897" s="39"/>
      <c r="D897" s="37"/>
      <c r="E897" s="37"/>
      <c r="F897" s="39"/>
      <c r="G897" s="36"/>
      <c r="H897" s="36"/>
    </row>
    <row r="898">
      <c r="A898" s="37"/>
      <c r="B898" s="37"/>
      <c r="C898" s="39"/>
      <c r="D898" s="37"/>
      <c r="E898" s="37"/>
      <c r="F898" s="39"/>
      <c r="G898" s="36"/>
      <c r="H898" s="36"/>
    </row>
    <row r="899">
      <c r="A899" s="37"/>
      <c r="B899" s="37"/>
      <c r="C899" s="39"/>
      <c r="D899" s="37"/>
      <c r="E899" s="37"/>
      <c r="F899" s="39"/>
      <c r="G899" s="36"/>
      <c r="H899" s="36"/>
    </row>
    <row r="900">
      <c r="A900" s="37"/>
      <c r="B900" s="37"/>
      <c r="C900" s="39"/>
      <c r="D900" s="37"/>
      <c r="E900" s="37"/>
      <c r="F900" s="39"/>
      <c r="G900" s="36"/>
      <c r="H900" s="36"/>
    </row>
    <row r="901">
      <c r="A901" s="37"/>
      <c r="B901" s="37"/>
      <c r="C901" s="39"/>
      <c r="D901" s="37"/>
      <c r="E901" s="37"/>
      <c r="F901" s="39"/>
      <c r="G901" s="36"/>
      <c r="H901" s="36"/>
    </row>
    <row r="902">
      <c r="A902" s="37"/>
      <c r="B902" s="37"/>
      <c r="C902" s="39"/>
      <c r="D902" s="37"/>
      <c r="E902" s="37"/>
      <c r="F902" s="39"/>
      <c r="G902" s="36"/>
      <c r="H902" s="36"/>
    </row>
    <row r="903">
      <c r="A903" s="37"/>
      <c r="B903" s="37"/>
      <c r="C903" s="39"/>
      <c r="D903" s="37"/>
      <c r="E903" s="37"/>
      <c r="F903" s="39"/>
      <c r="G903" s="36"/>
      <c r="H903" s="36"/>
    </row>
    <row r="904">
      <c r="A904" s="37"/>
      <c r="B904" s="37"/>
      <c r="C904" s="39"/>
      <c r="D904" s="37"/>
      <c r="E904" s="37"/>
      <c r="F904" s="39"/>
      <c r="G904" s="36"/>
      <c r="H904" s="36"/>
    </row>
    <row r="905">
      <c r="A905" s="37"/>
      <c r="B905" s="37"/>
      <c r="C905" s="39"/>
      <c r="D905" s="37"/>
      <c r="E905" s="37"/>
      <c r="F905" s="39"/>
      <c r="G905" s="36"/>
      <c r="H905" s="36"/>
    </row>
    <row r="906">
      <c r="A906" s="37"/>
      <c r="B906" s="37"/>
      <c r="C906" s="39"/>
      <c r="D906" s="37"/>
      <c r="E906" s="37"/>
      <c r="F906" s="39"/>
      <c r="G906" s="36"/>
      <c r="H906" s="36"/>
    </row>
    <row r="907">
      <c r="A907" s="37"/>
      <c r="B907" s="37"/>
      <c r="C907" s="39"/>
      <c r="D907" s="37"/>
      <c r="E907" s="37"/>
      <c r="F907" s="39"/>
      <c r="G907" s="36"/>
      <c r="H907" s="36"/>
    </row>
    <row r="908">
      <c r="A908" s="37"/>
      <c r="B908" s="37"/>
      <c r="C908" s="39"/>
      <c r="D908" s="37"/>
      <c r="E908" s="37"/>
      <c r="F908" s="39"/>
      <c r="G908" s="36"/>
      <c r="H908" s="36"/>
    </row>
    <row r="909">
      <c r="A909" s="37"/>
      <c r="B909" s="37"/>
      <c r="C909" s="39"/>
      <c r="D909" s="37"/>
      <c r="E909" s="37"/>
      <c r="F909" s="39"/>
      <c r="G909" s="36"/>
      <c r="H909" s="36"/>
    </row>
    <row r="910">
      <c r="A910" s="37"/>
      <c r="B910" s="37"/>
      <c r="C910" s="39"/>
      <c r="D910" s="37"/>
      <c r="E910" s="37"/>
      <c r="F910" s="39"/>
      <c r="G910" s="36"/>
      <c r="H910" s="36"/>
    </row>
    <row r="911">
      <c r="A911" s="37"/>
      <c r="B911" s="37"/>
      <c r="C911" s="39"/>
      <c r="D911" s="37"/>
      <c r="E911" s="37"/>
      <c r="F911" s="39"/>
      <c r="G911" s="36"/>
      <c r="H911" s="36"/>
    </row>
    <row r="912">
      <c r="A912" s="37"/>
      <c r="B912" s="37"/>
      <c r="C912" s="39"/>
      <c r="D912" s="37"/>
      <c r="E912" s="37"/>
      <c r="F912" s="39"/>
      <c r="G912" s="36"/>
      <c r="H912" s="36"/>
    </row>
    <row r="913">
      <c r="A913" s="37"/>
      <c r="B913" s="37"/>
      <c r="C913" s="39"/>
      <c r="D913" s="37"/>
      <c r="E913" s="37"/>
      <c r="F913" s="39"/>
      <c r="G913" s="36"/>
      <c r="H913" s="36"/>
    </row>
    <row r="914">
      <c r="A914" s="37"/>
      <c r="B914" s="37"/>
      <c r="C914" s="39"/>
      <c r="D914" s="37"/>
      <c r="E914" s="37"/>
      <c r="F914" s="39"/>
      <c r="G914" s="36"/>
      <c r="H914" s="36"/>
    </row>
    <row r="915">
      <c r="A915" s="37"/>
      <c r="B915" s="37"/>
      <c r="C915" s="39"/>
      <c r="D915" s="37"/>
      <c r="E915" s="37"/>
      <c r="F915" s="39"/>
      <c r="G915" s="36"/>
      <c r="H915" s="36"/>
    </row>
    <row r="916">
      <c r="A916" s="37"/>
      <c r="B916" s="37"/>
      <c r="C916" s="39"/>
      <c r="D916" s="37"/>
      <c r="E916" s="37"/>
      <c r="F916" s="39"/>
      <c r="G916" s="36"/>
      <c r="H916" s="36"/>
    </row>
    <row r="917">
      <c r="A917" s="37"/>
      <c r="B917" s="37"/>
      <c r="C917" s="39"/>
      <c r="D917" s="37"/>
      <c r="E917" s="37"/>
      <c r="F917" s="39"/>
      <c r="G917" s="36"/>
      <c r="H917" s="36"/>
    </row>
    <row r="918">
      <c r="A918" s="37"/>
      <c r="B918" s="37"/>
      <c r="C918" s="39"/>
      <c r="D918" s="37"/>
      <c r="E918" s="37"/>
      <c r="F918" s="39"/>
      <c r="G918" s="36"/>
      <c r="H918" s="36"/>
    </row>
    <row r="919">
      <c r="A919" s="37"/>
      <c r="B919" s="37"/>
      <c r="C919" s="39"/>
      <c r="D919" s="37"/>
      <c r="E919" s="37"/>
      <c r="F919" s="39"/>
      <c r="G919" s="36"/>
      <c r="H919" s="36"/>
    </row>
    <row r="920">
      <c r="A920" s="37"/>
      <c r="B920" s="37"/>
      <c r="C920" s="39"/>
      <c r="D920" s="37"/>
      <c r="E920" s="37"/>
      <c r="F920" s="39"/>
      <c r="G920" s="36"/>
      <c r="H920" s="36"/>
    </row>
    <row r="921">
      <c r="A921" s="37"/>
      <c r="B921" s="37"/>
      <c r="C921" s="39"/>
      <c r="D921" s="37"/>
      <c r="E921" s="37"/>
      <c r="F921" s="39"/>
      <c r="G921" s="36"/>
      <c r="H921" s="36"/>
    </row>
    <row r="922">
      <c r="A922" s="37"/>
      <c r="B922" s="37"/>
      <c r="C922" s="39"/>
      <c r="D922" s="37"/>
      <c r="E922" s="37"/>
      <c r="F922" s="39"/>
      <c r="G922" s="36"/>
      <c r="H922" s="36"/>
    </row>
    <row r="923">
      <c r="A923" s="37"/>
      <c r="B923" s="37"/>
      <c r="C923" s="39"/>
      <c r="D923" s="37"/>
      <c r="E923" s="37"/>
      <c r="F923" s="39"/>
      <c r="G923" s="36"/>
      <c r="H923" s="36"/>
    </row>
    <row r="924">
      <c r="A924" s="37"/>
      <c r="B924" s="37"/>
      <c r="C924" s="39"/>
      <c r="D924" s="37"/>
      <c r="E924" s="37"/>
      <c r="F924" s="39"/>
      <c r="G924" s="36"/>
      <c r="H924" s="36"/>
    </row>
    <row r="925">
      <c r="A925" s="37"/>
      <c r="B925" s="37"/>
      <c r="C925" s="39"/>
      <c r="D925" s="37"/>
      <c r="E925" s="37"/>
      <c r="F925" s="39"/>
      <c r="G925" s="36"/>
      <c r="H925" s="36"/>
    </row>
    <row r="926">
      <c r="A926" s="37"/>
      <c r="B926" s="37"/>
      <c r="C926" s="39"/>
      <c r="D926" s="37"/>
      <c r="E926" s="37"/>
      <c r="F926" s="39"/>
      <c r="G926" s="36"/>
      <c r="H926" s="36"/>
    </row>
    <row r="927">
      <c r="A927" s="37"/>
      <c r="B927" s="37"/>
      <c r="C927" s="39"/>
      <c r="D927" s="37"/>
      <c r="E927" s="37"/>
      <c r="F927" s="39"/>
      <c r="G927" s="36"/>
      <c r="H927" s="36"/>
    </row>
    <row r="928">
      <c r="A928" s="37"/>
      <c r="B928" s="37"/>
      <c r="C928" s="39"/>
      <c r="D928" s="37"/>
      <c r="E928" s="37"/>
      <c r="F928" s="39"/>
      <c r="G928" s="36"/>
      <c r="H928" s="36"/>
    </row>
    <row r="929">
      <c r="A929" s="37"/>
      <c r="B929" s="37"/>
      <c r="C929" s="39"/>
      <c r="D929" s="37"/>
      <c r="E929" s="37"/>
      <c r="F929" s="39"/>
      <c r="G929" s="36"/>
      <c r="H929" s="36"/>
    </row>
    <row r="930">
      <c r="A930" s="37"/>
      <c r="B930" s="37"/>
      <c r="C930" s="39"/>
      <c r="D930" s="37"/>
      <c r="E930" s="37"/>
      <c r="F930" s="39"/>
      <c r="G930" s="36"/>
      <c r="H930" s="36"/>
    </row>
    <row r="931">
      <c r="A931" s="37"/>
      <c r="B931" s="37"/>
      <c r="C931" s="39"/>
      <c r="D931" s="37"/>
      <c r="E931" s="37"/>
      <c r="F931" s="39"/>
      <c r="G931" s="36"/>
      <c r="H931" s="36"/>
    </row>
    <row r="932">
      <c r="A932" s="37"/>
      <c r="B932" s="37"/>
      <c r="C932" s="39"/>
      <c r="D932" s="37"/>
      <c r="E932" s="37"/>
      <c r="F932" s="39"/>
      <c r="G932" s="36"/>
      <c r="H932" s="36"/>
    </row>
    <row r="933">
      <c r="A933" s="37"/>
      <c r="B933" s="37"/>
      <c r="C933" s="39"/>
      <c r="D933" s="37"/>
      <c r="E933" s="37"/>
      <c r="F933" s="39"/>
      <c r="G933" s="36"/>
      <c r="H933" s="36"/>
    </row>
    <row r="934">
      <c r="A934" s="37"/>
      <c r="B934" s="37"/>
      <c r="C934" s="39"/>
      <c r="D934" s="37"/>
      <c r="E934" s="37"/>
      <c r="F934" s="39"/>
      <c r="G934" s="36"/>
      <c r="H934" s="36"/>
    </row>
    <row r="935">
      <c r="A935" s="37"/>
      <c r="B935" s="37"/>
      <c r="C935" s="39"/>
      <c r="D935" s="37"/>
      <c r="E935" s="37"/>
      <c r="F935" s="39"/>
      <c r="G935" s="36"/>
      <c r="H935" s="36"/>
    </row>
    <row r="936">
      <c r="A936" s="37"/>
      <c r="B936" s="37"/>
      <c r="C936" s="39"/>
      <c r="D936" s="37"/>
      <c r="E936" s="37"/>
      <c r="F936" s="39"/>
      <c r="G936" s="36"/>
      <c r="H936" s="36"/>
    </row>
    <row r="937">
      <c r="A937" s="37"/>
      <c r="B937" s="37"/>
      <c r="C937" s="39"/>
      <c r="D937" s="37"/>
      <c r="E937" s="37"/>
      <c r="F937" s="39"/>
      <c r="G937" s="36"/>
      <c r="H937" s="36"/>
    </row>
    <row r="938">
      <c r="A938" s="37"/>
      <c r="B938" s="37"/>
      <c r="C938" s="39"/>
      <c r="D938" s="37"/>
      <c r="E938" s="37"/>
      <c r="F938" s="39"/>
      <c r="G938" s="36"/>
      <c r="H938" s="36"/>
    </row>
    <row r="939">
      <c r="A939" s="37"/>
      <c r="B939" s="37"/>
      <c r="C939" s="39"/>
      <c r="D939" s="37"/>
      <c r="E939" s="37"/>
      <c r="F939" s="39"/>
      <c r="G939" s="36"/>
      <c r="H939" s="36"/>
    </row>
    <row r="940">
      <c r="A940" s="37"/>
      <c r="B940" s="37"/>
      <c r="C940" s="39"/>
      <c r="D940" s="37"/>
      <c r="E940" s="37"/>
      <c r="F940" s="39"/>
      <c r="G940" s="36"/>
      <c r="H940" s="36"/>
    </row>
    <row r="941">
      <c r="A941" s="37"/>
      <c r="B941" s="37"/>
      <c r="C941" s="39"/>
      <c r="D941" s="37"/>
      <c r="E941" s="37"/>
      <c r="F941" s="39"/>
      <c r="G941" s="36"/>
      <c r="H941" s="36"/>
    </row>
    <row r="942">
      <c r="A942" s="37"/>
      <c r="B942" s="37"/>
      <c r="C942" s="39"/>
      <c r="D942" s="37"/>
      <c r="E942" s="37"/>
      <c r="F942" s="39"/>
      <c r="G942" s="36"/>
      <c r="H942" s="36"/>
    </row>
    <row r="943">
      <c r="A943" s="37"/>
      <c r="B943" s="37"/>
      <c r="C943" s="39"/>
      <c r="D943" s="37"/>
      <c r="E943" s="37"/>
      <c r="F943" s="39"/>
      <c r="G943" s="36"/>
      <c r="H943" s="36"/>
    </row>
    <row r="944">
      <c r="A944" s="37"/>
      <c r="B944" s="37"/>
      <c r="C944" s="39"/>
      <c r="D944" s="37"/>
      <c r="E944" s="37"/>
      <c r="F944" s="39"/>
      <c r="G944" s="36"/>
      <c r="H944" s="36"/>
    </row>
    <row r="945">
      <c r="A945" s="37"/>
      <c r="B945" s="37"/>
      <c r="C945" s="39"/>
      <c r="D945" s="37"/>
      <c r="E945" s="37"/>
      <c r="F945" s="39"/>
      <c r="G945" s="36"/>
      <c r="H945" s="36"/>
    </row>
    <row r="946">
      <c r="A946" s="37"/>
      <c r="B946" s="37"/>
      <c r="C946" s="39"/>
      <c r="D946" s="37"/>
      <c r="E946" s="37"/>
      <c r="F946" s="39"/>
      <c r="G946" s="36"/>
      <c r="H946" s="36"/>
    </row>
    <row r="947">
      <c r="A947" s="37"/>
      <c r="B947" s="37"/>
      <c r="C947" s="39"/>
      <c r="D947" s="37"/>
      <c r="E947" s="37"/>
      <c r="F947" s="39"/>
      <c r="G947" s="36"/>
      <c r="H947" s="36"/>
    </row>
    <row r="948">
      <c r="A948" s="37"/>
      <c r="B948" s="37"/>
      <c r="C948" s="39"/>
      <c r="D948" s="37"/>
      <c r="E948" s="37"/>
      <c r="F948" s="39"/>
      <c r="G948" s="36"/>
      <c r="H948" s="36"/>
    </row>
    <row r="949">
      <c r="A949" s="37"/>
      <c r="B949" s="37"/>
      <c r="C949" s="39"/>
      <c r="D949" s="37"/>
      <c r="E949" s="37"/>
      <c r="F949" s="39"/>
      <c r="G949" s="36"/>
      <c r="H949" s="36"/>
    </row>
    <row r="950">
      <c r="A950" s="37"/>
      <c r="B950" s="37"/>
      <c r="C950" s="39"/>
      <c r="D950" s="37"/>
      <c r="E950" s="37"/>
      <c r="F950" s="39"/>
      <c r="G950" s="36"/>
      <c r="H950" s="36"/>
    </row>
    <row r="951">
      <c r="A951" s="37"/>
      <c r="B951" s="37"/>
      <c r="C951" s="39"/>
      <c r="D951" s="37"/>
      <c r="E951" s="37"/>
      <c r="F951" s="39"/>
      <c r="G951" s="36"/>
      <c r="H951" s="36"/>
    </row>
    <row r="952">
      <c r="A952" s="37"/>
      <c r="B952" s="37"/>
      <c r="C952" s="39"/>
      <c r="D952" s="37"/>
      <c r="E952" s="37"/>
      <c r="F952" s="39"/>
      <c r="G952" s="36"/>
      <c r="H952" s="36"/>
    </row>
    <row r="953">
      <c r="A953" s="37"/>
      <c r="B953" s="37"/>
      <c r="C953" s="39"/>
      <c r="D953" s="37"/>
      <c r="E953" s="37"/>
      <c r="F953" s="39"/>
      <c r="G953" s="36"/>
      <c r="H953" s="36"/>
    </row>
    <row r="954">
      <c r="A954" s="37"/>
      <c r="B954" s="37"/>
      <c r="C954" s="39"/>
      <c r="D954" s="37"/>
      <c r="E954" s="37"/>
      <c r="F954" s="39"/>
      <c r="G954" s="36"/>
      <c r="H954" s="36"/>
    </row>
    <row r="955">
      <c r="A955" s="37"/>
      <c r="B955" s="37"/>
      <c r="C955" s="39"/>
      <c r="D955" s="37"/>
      <c r="E955" s="37"/>
      <c r="F955" s="39"/>
      <c r="G955" s="36"/>
      <c r="H955" s="36"/>
    </row>
    <row r="956">
      <c r="A956" s="37"/>
      <c r="B956" s="37"/>
      <c r="C956" s="39"/>
      <c r="D956" s="37"/>
      <c r="E956" s="37"/>
      <c r="F956" s="39"/>
      <c r="G956" s="36"/>
      <c r="H956" s="36"/>
    </row>
    <row r="957">
      <c r="A957" s="37"/>
      <c r="B957" s="37"/>
      <c r="C957" s="39"/>
      <c r="D957" s="37"/>
      <c r="E957" s="37"/>
      <c r="F957" s="39"/>
      <c r="G957" s="36"/>
      <c r="H957" s="36"/>
    </row>
    <row r="958">
      <c r="A958" s="37"/>
      <c r="B958" s="37"/>
      <c r="C958" s="39"/>
      <c r="D958" s="37"/>
      <c r="E958" s="37"/>
      <c r="F958" s="39"/>
      <c r="G958" s="36"/>
      <c r="H958" s="36"/>
    </row>
    <row r="959">
      <c r="A959" s="37"/>
      <c r="B959" s="37"/>
      <c r="C959" s="39"/>
      <c r="D959" s="37"/>
      <c r="E959" s="37"/>
      <c r="F959" s="39"/>
      <c r="G959" s="36"/>
      <c r="H959" s="36"/>
    </row>
    <row r="960">
      <c r="A960" s="37"/>
      <c r="B960" s="37"/>
      <c r="C960" s="39"/>
      <c r="D960" s="37"/>
      <c r="E960" s="37"/>
      <c r="F960" s="39"/>
      <c r="G960" s="36"/>
      <c r="H960" s="36"/>
    </row>
    <row r="961">
      <c r="A961" s="37"/>
      <c r="B961" s="37"/>
      <c r="C961" s="39"/>
      <c r="D961" s="37"/>
      <c r="E961" s="37"/>
      <c r="F961" s="39"/>
      <c r="G961" s="36"/>
      <c r="H961" s="36"/>
    </row>
    <row r="962">
      <c r="A962" s="37"/>
      <c r="B962" s="37"/>
      <c r="C962" s="39"/>
      <c r="D962" s="37"/>
      <c r="E962" s="37"/>
      <c r="F962" s="39"/>
      <c r="G962" s="36"/>
      <c r="H962" s="36"/>
    </row>
    <row r="963">
      <c r="A963" s="37"/>
      <c r="B963" s="37"/>
      <c r="C963" s="39"/>
      <c r="D963" s="37"/>
      <c r="E963" s="37"/>
      <c r="F963" s="39"/>
      <c r="G963" s="36"/>
      <c r="H963" s="36"/>
    </row>
    <row r="964">
      <c r="A964" s="37"/>
      <c r="B964" s="37"/>
      <c r="C964" s="39"/>
      <c r="D964" s="37"/>
      <c r="E964" s="37"/>
      <c r="F964" s="39"/>
      <c r="G964" s="36"/>
      <c r="H964" s="36"/>
    </row>
    <row r="965">
      <c r="A965" s="37"/>
      <c r="B965" s="37"/>
      <c r="C965" s="39"/>
      <c r="D965" s="37"/>
      <c r="E965" s="37"/>
      <c r="F965" s="39"/>
      <c r="G965" s="36"/>
      <c r="H965" s="36"/>
    </row>
    <row r="966">
      <c r="A966" s="37"/>
      <c r="B966" s="37"/>
      <c r="C966" s="39"/>
      <c r="D966" s="37"/>
      <c r="E966" s="37"/>
      <c r="F966" s="39"/>
      <c r="G966" s="36"/>
      <c r="H966" s="36"/>
    </row>
    <row r="967">
      <c r="A967" s="37"/>
      <c r="B967" s="37"/>
      <c r="C967" s="39"/>
      <c r="D967" s="37"/>
      <c r="E967" s="37"/>
      <c r="F967" s="39"/>
      <c r="G967" s="36"/>
      <c r="H967" s="36"/>
    </row>
    <row r="968">
      <c r="A968" s="37"/>
      <c r="B968" s="37"/>
      <c r="C968" s="39"/>
      <c r="D968" s="37"/>
      <c r="E968" s="37"/>
      <c r="F968" s="39"/>
      <c r="G968" s="36"/>
      <c r="H968" s="36"/>
    </row>
    <row r="969">
      <c r="A969" s="37"/>
      <c r="B969" s="37"/>
      <c r="C969" s="39"/>
      <c r="D969" s="37"/>
      <c r="E969" s="37"/>
      <c r="F969" s="39"/>
      <c r="G969" s="36"/>
      <c r="H969" s="36"/>
    </row>
    <row r="970">
      <c r="A970" s="37"/>
      <c r="B970" s="37"/>
      <c r="C970" s="39"/>
      <c r="D970" s="37"/>
      <c r="E970" s="37"/>
      <c r="F970" s="39"/>
      <c r="G970" s="36"/>
      <c r="H970" s="36"/>
    </row>
    <row r="971">
      <c r="A971" s="37"/>
      <c r="B971" s="37"/>
      <c r="C971" s="39"/>
      <c r="D971" s="37"/>
      <c r="E971" s="37"/>
      <c r="F971" s="39"/>
      <c r="G971" s="36"/>
      <c r="H971" s="36"/>
    </row>
    <row r="972">
      <c r="A972" s="37"/>
      <c r="B972" s="37"/>
      <c r="C972" s="39"/>
      <c r="D972" s="37"/>
      <c r="E972" s="37"/>
      <c r="F972" s="39"/>
      <c r="G972" s="36"/>
      <c r="H972" s="36"/>
    </row>
    <row r="973">
      <c r="A973" s="37"/>
      <c r="B973" s="37"/>
      <c r="C973" s="39"/>
      <c r="D973" s="37"/>
      <c r="E973" s="37"/>
      <c r="F973" s="39"/>
      <c r="G973" s="36"/>
      <c r="H973" s="36"/>
    </row>
    <row r="974">
      <c r="A974" s="37"/>
      <c r="B974" s="37"/>
      <c r="C974" s="39"/>
      <c r="D974" s="37"/>
      <c r="E974" s="37"/>
      <c r="F974" s="39"/>
      <c r="G974" s="36"/>
      <c r="H974" s="36"/>
    </row>
    <row r="975">
      <c r="A975" s="37"/>
      <c r="B975" s="37"/>
      <c r="C975" s="39"/>
      <c r="D975" s="37"/>
      <c r="E975" s="37"/>
      <c r="F975" s="39"/>
      <c r="G975" s="36"/>
      <c r="H975" s="36"/>
    </row>
    <row r="976">
      <c r="A976" s="37"/>
      <c r="B976" s="37"/>
      <c r="C976" s="39"/>
      <c r="D976" s="37"/>
      <c r="E976" s="37"/>
      <c r="F976" s="39"/>
      <c r="G976" s="36"/>
      <c r="H976" s="36"/>
    </row>
    <row r="977">
      <c r="A977" s="37"/>
      <c r="B977" s="37"/>
      <c r="C977" s="39"/>
      <c r="D977" s="37"/>
      <c r="E977" s="37"/>
      <c r="F977" s="39"/>
      <c r="G977" s="36"/>
      <c r="H977" s="36"/>
    </row>
    <row r="978">
      <c r="A978" s="37"/>
      <c r="B978" s="37"/>
      <c r="C978" s="39"/>
      <c r="D978" s="37"/>
      <c r="E978" s="37"/>
      <c r="F978" s="39"/>
      <c r="G978" s="36"/>
      <c r="H978" s="36"/>
    </row>
    <row r="979">
      <c r="A979" s="37"/>
      <c r="B979" s="37"/>
      <c r="C979" s="39"/>
      <c r="D979" s="37"/>
      <c r="E979" s="37"/>
      <c r="F979" s="39"/>
      <c r="G979" s="36"/>
      <c r="H979" s="36"/>
    </row>
    <row r="980">
      <c r="A980" s="37"/>
      <c r="B980" s="37"/>
      <c r="C980" s="39"/>
      <c r="D980" s="37"/>
      <c r="E980" s="37"/>
      <c r="F980" s="39"/>
      <c r="G980" s="36"/>
      <c r="H980" s="36"/>
    </row>
    <row r="981">
      <c r="A981" s="37"/>
      <c r="B981" s="37"/>
      <c r="C981" s="39"/>
      <c r="D981" s="37"/>
      <c r="E981" s="37"/>
      <c r="F981" s="39"/>
      <c r="G981" s="36"/>
      <c r="H981" s="36"/>
    </row>
    <row r="982">
      <c r="A982" s="37"/>
      <c r="B982" s="37"/>
      <c r="C982" s="39"/>
      <c r="D982" s="37"/>
      <c r="E982" s="37"/>
      <c r="F982" s="39"/>
      <c r="G982" s="36"/>
      <c r="H982" s="36"/>
    </row>
    <row r="983">
      <c r="A983" s="37"/>
      <c r="B983" s="37"/>
      <c r="C983" s="39"/>
      <c r="D983" s="37"/>
      <c r="E983" s="37"/>
      <c r="F983" s="39"/>
      <c r="G983" s="36"/>
      <c r="H983" s="36"/>
    </row>
    <row r="984">
      <c r="A984" s="37"/>
      <c r="B984" s="37"/>
      <c r="C984" s="39"/>
      <c r="D984" s="37"/>
      <c r="E984" s="37"/>
      <c r="F984" s="39"/>
      <c r="G984" s="36"/>
      <c r="H984" s="36"/>
    </row>
    <row r="985">
      <c r="A985" s="37"/>
      <c r="B985" s="37"/>
      <c r="C985" s="39"/>
      <c r="D985" s="37"/>
      <c r="E985" s="37"/>
      <c r="F985" s="39"/>
      <c r="G985" s="36"/>
      <c r="H985" s="36"/>
    </row>
    <row r="986">
      <c r="A986" s="37"/>
      <c r="B986" s="37"/>
      <c r="C986" s="39"/>
      <c r="D986" s="37"/>
      <c r="E986" s="37"/>
      <c r="F986" s="39"/>
      <c r="G986" s="36"/>
      <c r="H986" s="36"/>
    </row>
    <row r="987">
      <c r="A987" s="37"/>
      <c r="B987" s="37"/>
      <c r="C987" s="39"/>
      <c r="D987" s="37"/>
      <c r="E987" s="37"/>
      <c r="F987" s="39"/>
      <c r="G987" s="36"/>
      <c r="H987" s="36"/>
    </row>
    <row r="988">
      <c r="A988" s="37"/>
      <c r="B988" s="37"/>
      <c r="C988" s="39"/>
      <c r="D988" s="37"/>
      <c r="E988" s="37"/>
      <c r="F988" s="39"/>
      <c r="G988" s="36"/>
      <c r="H988" s="36"/>
    </row>
    <row r="989">
      <c r="A989" s="37"/>
      <c r="B989" s="37"/>
      <c r="C989" s="39"/>
      <c r="D989" s="37"/>
      <c r="E989" s="37"/>
      <c r="F989" s="39"/>
      <c r="G989" s="36"/>
      <c r="H989" s="36"/>
    </row>
    <row r="990">
      <c r="A990" s="37"/>
      <c r="B990" s="37"/>
      <c r="C990" s="39"/>
      <c r="D990" s="37"/>
      <c r="E990" s="37"/>
      <c r="F990" s="39"/>
      <c r="G990" s="36"/>
      <c r="H990" s="36"/>
    </row>
    <row r="991">
      <c r="A991" s="37"/>
      <c r="B991" s="37"/>
      <c r="C991" s="39"/>
      <c r="D991" s="37"/>
      <c r="E991" s="37"/>
      <c r="F991" s="39"/>
      <c r="G991" s="36"/>
      <c r="H991" s="36"/>
    </row>
    <row r="992">
      <c r="A992" s="37"/>
      <c r="B992" s="37"/>
      <c r="C992" s="39"/>
      <c r="D992" s="37"/>
      <c r="E992" s="37"/>
      <c r="F992" s="39"/>
      <c r="G992" s="36"/>
      <c r="H992" s="36"/>
    </row>
    <row r="993">
      <c r="A993" s="37"/>
      <c r="B993" s="37"/>
      <c r="C993" s="39"/>
      <c r="D993" s="37"/>
      <c r="E993" s="37"/>
      <c r="F993" s="39"/>
      <c r="G993" s="36"/>
      <c r="H993" s="36"/>
    </row>
    <row r="994">
      <c r="A994" s="37"/>
      <c r="B994" s="37"/>
      <c r="C994" s="39"/>
      <c r="D994" s="37"/>
      <c r="E994" s="37"/>
      <c r="F994" s="39"/>
      <c r="G994" s="36"/>
      <c r="H994" s="36"/>
    </row>
    <row r="995">
      <c r="A995" s="37"/>
      <c r="B995" s="37"/>
      <c r="C995" s="39"/>
      <c r="D995" s="37"/>
      <c r="E995" s="37"/>
      <c r="F995" s="39"/>
      <c r="G995" s="36"/>
      <c r="H995" s="36"/>
    </row>
    <row r="996">
      <c r="A996" s="37"/>
      <c r="B996" s="37"/>
      <c r="C996" s="39"/>
      <c r="D996" s="37"/>
      <c r="E996" s="37"/>
      <c r="F996" s="39"/>
      <c r="G996" s="36"/>
      <c r="H996" s="36"/>
    </row>
    <row r="997">
      <c r="A997" s="37"/>
      <c r="B997" s="37"/>
      <c r="C997" s="39"/>
      <c r="D997" s="37"/>
      <c r="E997" s="37"/>
      <c r="F997" s="39"/>
      <c r="G997" s="36"/>
      <c r="H997" s="36"/>
    </row>
    <row r="998">
      <c r="A998" s="37"/>
      <c r="B998" s="37"/>
      <c r="C998" s="39"/>
      <c r="D998" s="37"/>
      <c r="E998" s="37"/>
      <c r="F998" s="39"/>
      <c r="G998" s="36"/>
      <c r="H998" s="36"/>
    </row>
    <row r="999">
      <c r="A999" s="37"/>
      <c r="B999" s="37"/>
      <c r="C999" s="39"/>
      <c r="D999" s="37"/>
      <c r="E999" s="37"/>
      <c r="F999" s="39"/>
      <c r="G999" s="36"/>
      <c r="H999" s="36"/>
    </row>
    <row r="1000">
      <c r="A1000" s="37"/>
      <c r="B1000" s="37"/>
      <c r="C1000" s="39"/>
      <c r="D1000" s="37"/>
      <c r="E1000" s="37"/>
      <c r="F1000" s="39"/>
      <c r="G1000" s="36"/>
      <c r="H1000" s="36"/>
    </row>
    <row r="1001">
      <c r="A1001" s="37"/>
      <c r="B1001" s="37"/>
      <c r="C1001" s="39"/>
      <c r="D1001" s="37"/>
      <c r="E1001" s="37"/>
      <c r="F1001" s="39"/>
      <c r="G1001" s="36"/>
      <c r="H1001" s="36"/>
    </row>
    <row r="1002">
      <c r="A1002" s="37"/>
      <c r="B1002" s="37"/>
      <c r="C1002" s="39"/>
      <c r="D1002" s="37"/>
      <c r="E1002" s="37"/>
      <c r="F1002" s="39"/>
      <c r="G1002" s="36"/>
      <c r="H1002" s="36"/>
    </row>
    <row r="1003">
      <c r="A1003" s="37"/>
      <c r="B1003" s="37"/>
      <c r="C1003" s="39"/>
      <c r="D1003" s="37"/>
      <c r="E1003" s="37"/>
      <c r="F1003" s="39"/>
      <c r="G1003" s="36"/>
      <c r="H1003" s="36"/>
    </row>
    <row r="1004">
      <c r="A1004" s="37"/>
      <c r="B1004" s="37"/>
      <c r="C1004" s="39"/>
      <c r="D1004" s="37"/>
      <c r="E1004" s="37"/>
      <c r="F1004" s="39"/>
      <c r="G1004" s="36"/>
      <c r="H1004" s="36"/>
    </row>
    <row r="1005">
      <c r="A1005" s="37"/>
      <c r="B1005" s="37"/>
      <c r="C1005" s="39"/>
      <c r="D1005" s="37"/>
      <c r="E1005" s="37"/>
      <c r="F1005" s="39"/>
      <c r="G1005" s="36"/>
      <c r="H1005" s="36"/>
    </row>
    <row r="1006">
      <c r="A1006" s="37"/>
      <c r="B1006" s="37"/>
      <c r="C1006" s="39"/>
      <c r="D1006" s="37"/>
      <c r="E1006" s="37"/>
      <c r="F1006" s="39"/>
      <c r="G1006" s="36"/>
      <c r="H1006" s="36"/>
    </row>
    <row r="1007">
      <c r="A1007" s="37"/>
      <c r="B1007" s="37"/>
      <c r="C1007" s="39"/>
      <c r="D1007" s="37"/>
      <c r="E1007" s="37"/>
      <c r="F1007" s="39"/>
      <c r="G1007" s="36"/>
      <c r="H1007" s="36"/>
    </row>
    <row r="1008">
      <c r="A1008" s="37"/>
      <c r="B1008" s="37"/>
      <c r="C1008" s="39"/>
      <c r="D1008" s="37"/>
      <c r="E1008" s="37"/>
      <c r="F1008" s="39"/>
      <c r="G1008" s="36"/>
      <c r="H1008" s="36"/>
    </row>
    <row r="1009">
      <c r="A1009" s="37"/>
      <c r="B1009" s="37"/>
      <c r="C1009" s="39"/>
      <c r="D1009" s="37"/>
      <c r="E1009" s="37"/>
      <c r="F1009" s="39"/>
      <c r="G1009" s="36"/>
      <c r="H1009" s="36"/>
    </row>
    <row r="1010">
      <c r="A1010" s="37"/>
      <c r="B1010" s="37"/>
      <c r="C1010" s="39"/>
      <c r="D1010" s="37"/>
      <c r="E1010" s="37"/>
      <c r="F1010" s="39"/>
      <c r="G1010" s="36"/>
      <c r="H1010" s="36"/>
    </row>
    <row r="1011">
      <c r="A1011" s="37"/>
      <c r="B1011" s="37"/>
      <c r="C1011" s="39"/>
      <c r="D1011" s="37"/>
      <c r="E1011" s="37"/>
      <c r="F1011" s="39"/>
      <c r="G1011" s="36"/>
      <c r="H1011" s="36"/>
    </row>
    <row r="1012">
      <c r="A1012" s="37"/>
      <c r="B1012" s="37"/>
      <c r="C1012" s="39"/>
      <c r="D1012" s="37"/>
      <c r="E1012" s="37"/>
      <c r="F1012" s="39"/>
      <c r="G1012" s="36"/>
      <c r="H1012" s="36"/>
    </row>
    <row r="1013">
      <c r="A1013" s="37"/>
      <c r="B1013" s="37"/>
      <c r="C1013" s="39"/>
      <c r="D1013" s="37"/>
      <c r="E1013" s="37"/>
      <c r="F1013" s="39"/>
      <c r="G1013" s="36"/>
      <c r="H1013" s="36"/>
    </row>
    <row r="1014">
      <c r="A1014" s="37"/>
      <c r="B1014" s="37"/>
      <c r="C1014" s="39"/>
      <c r="D1014" s="37"/>
      <c r="E1014" s="37"/>
      <c r="F1014" s="39"/>
      <c r="G1014" s="36"/>
      <c r="H1014" s="36"/>
    </row>
    <row r="1015">
      <c r="A1015" s="37"/>
      <c r="B1015" s="37"/>
      <c r="C1015" s="39"/>
      <c r="D1015" s="37"/>
      <c r="E1015" s="37"/>
      <c r="F1015" s="39"/>
      <c r="G1015" s="36"/>
      <c r="H1015" s="36"/>
    </row>
    <row r="1016">
      <c r="A1016" s="37"/>
      <c r="B1016" s="37"/>
      <c r="C1016" s="39"/>
      <c r="D1016" s="37"/>
      <c r="E1016" s="37"/>
      <c r="F1016" s="39"/>
      <c r="G1016" s="36"/>
      <c r="H1016" s="36"/>
    </row>
    <row r="1017">
      <c r="A1017" s="37"/>
      <c r="B1017" s="37"/>
      <c r="C1017" s="39"/>
      <c r="D1017" s="37"/>
      <c r="E1017" s="37"/>
      <c r="F1017" s="39"/>
      <c r="G1017" s="36"/>
      <c r="H1017" s="36"/>
    </row>
    <row r="1018">
      <c r="A1018" s="37"/>
      <c r="B1018" s="37"/>
      <c r="C1018" s="39"/>
      <c r="D1018" s="37"/>
      <c r="E1018" s="37"/>
      <c r="F1018" s="39"/>
      <c r="G1018" s="36"/>
      <c r="H1018" s="36"/>
    </row>
    <row r="1019">
      <c r="A1019" s="37"/>
      <c r="B1019" s="37"/>
      <c r="C1019" s="39"/>
      <c r="D1019" s="37"/>
      <c r="E1019" s="37"/>
      <c r="F1019" s="39"/>
      <c r="G1019" s="36"/>
      <c r="H1019" s="36"/>
    </row>
    <row r="1020">
      <c r="A1020" s="37"/>
      <c r="B1020" s="37"/>
      <c r="C1020" s="39"/>
      <c r="D1020" s="37"/>
      <c r="E1020" s="37"/>
      <c r="F1020" s="39"/>
      <c r="G1020" s="36"/>
      <c r="H1020" s="36"/>
    </row>
    <row r="1021">
      <c r="A1021" s="37"/>
      <c r="B1021" s="37"/>
      <c r="C1021" s="39"/>
      <c r="D1021" s="37"/>
      <c r="E1021" s="37"/>
      <c r="F1021" s="39"/>
      <c r="G1021" s="36"/>
      <c r="H1021" s="36"/>
    </row>
    <row r="1022">
      <c r="A1022" s="37"/>
      <c r="B1022" s="37"/>
      <c r="C1022" s="39"/>
      <c r="D1022" s="37"/>
      <c r="E1022" s="37"/>
      <c r="F1022" s="39"/>
      <c r="G1022" s="36"/>
      <c r="H1022" s="36"/>
    </row>
    <row r="1023">
      <c r="A1023" s="37"/>
      <c r="B1023" s="37"/>
      <c r="C1023" s="39"/>
      <c r="D1023" s="37"/>
      <c r="E1023" s="37"/>
      <c r="F1023" s="39"/>
      <c r="G1023" s="36"/>
      <c r="H1023" s="36"/>
    </row>
    <row r="1024">
      <c r="A1024" s="37"/>
      <c r="B1024" s="37"/>
      <c r="C1024" s="39"/>
      <c r="D1024" s="37"/>
      <c r="E1024" s="37"/>
      <c r="F1024" s="39"/>
      <c r="G1024" s="36"/>
      <c r="H1024" s="36"/>
    </row>
    <row r="1025">
      <c r="A1025" s="37"/>
      <c r="B1025" s="37"/>
      <c r="C1025" s="39"/>
      <c r="D1025" s="37"/>
      <c r="E1025" s="37"/>
      <c r="F1025" s="39"/>
      <c r="G1025" s="36"/>
      <c r="H1025" s="36"/>
    </row>
    <row r="1026">
      <c r="A1026" s="37"/>
      <c r="B1026" s="37"/>
      <c r="C1026" s="39"/>
      <c r="D1026" s="37"/>
      <c r="E1026" s="37"/>
      <c r="F1026" s="39"/>
      <c r="G1026" s="36"/>
      <c r="H1026" s="36"/>
    </row>
    <row r="1027">
      <c r="A1027" s="37"/>
      <c r="B1027" s="37"/>
      <c r="C1027" s="39"/>
      <c r="D1027" s="37"/>
      <c r="E1027" s="37"/>
      <c r="F1027" s="39"/>
      <c r="G1027" s="36"/>
      <c r="H1027" s="36"/>
    </row>
    <row r="1028">
      <c r="A1028" s="37"/>
      <c r="B1028" s="37"/>
      <c r="C1028" s="39"/>
      <c r="D1028" s="37"/>
      <c r="E1028" s="37"/>
      <c r="F1028" s="39"/>
      <c r="G1028" s="36"/>
      <c r="H1028" s="36"/>
    </row>
    <row r="1029">
      <c r="A1029" s="37"/>
      <c r="B1029" s="37"/>
      <c r="C1029" s="39"/>
      <c r="D1029" s="37"/>
      <c r="E1029" s="37"/>
      <c r="F1029" s="39"/>
      <c r="G1029" s="36"/>
      <c r="H1029" s="36"/>
    </row>
    <row r="1030">
      <c r="A1030" s="37"/>
      <c r="B1030" s="37"/>
      <c r="C1030" s="39"/>
      <c r="D1030" s="37"/>
      <c r="E1030" s="37"/>
      <c r="F1030" s="39"/>
      <c r="G1030" s="36"/>
      <c r="H1030" s="36"/>
    </row>
    <row r="1031">
      <c r="A1031" s="37"/>
      <c r="B1031" s="37"/>
      <c r="C1031" s="39"/>
      <c r="D1031" s="37"/>
      <c r="E1031" s="37"/>
      <c r="F1031" s="39"/>
      <c r="G1031" s="36"/>
      <c r="H1031" s="36"/>
    </row>
    <row r="1032">
      <c r="A1032" s="37"/>
      <c r="B1032" s="37"/>
      <c r="C1032" s="39"/>
      <c r="D1032" s="37"/>
      <c r="E1032" s="37"/>
      <c r="F1032" s="39"/>
      <c r="G1032" s="36"/>
      <c r="H1032" s="36"/>
    </row>
    <row r="1033">
      <c r="A1033" s="37"/>
      <c r="B1033" s="37"/>
      <c r="C1033" s="39"/>
      <c r="D1033" s="37"/>
      <c r="E1033" s="37"/>
      <c r="F1033" s="39"/>
      <c r="G1033" s="36"/>
      <c r="H1033" s="36"/>
    </row>
    <row r="1034">
      <c r="A1034" s="37"/>
      <c r="B1034" s="37"/>
      <c r="C1034" s="39"/>
      <c r="D1034" s="37"/>
      <c r="E1034" s="37"/>
      <c r="F1034" s="39"/>
      <c r="G1034" s="36"/>
      <c r="H1034" s="36"/>
    </row>
    <row r="1035">
      <c r="A1035" s="37"/>
      <c r="B1035" s="37"/>
      <c r="C1035" s="39"/>
      <c r="D1035" s="37"/>
      <c r="E1035" s="37"/>
      <c r="F1035" s="39"/>
      <c r="G1035" s="36"/>
      <c r="H1035" s="36"/>
    </row>
    <row r="1036">
      <c r="A1036" s="37"/>
      <c r="B1036" s="37"/>
      <c r="C1036" s="39"/>
      <c r="D1036" s="37"/>
      <c r="E1036" s="37"/>
      <c r="F1036" s="39"/>
      <c r="G1036" s="36"/>
      <c r="H1036" s="36"/>
    </row>
    <row r="1037">
      <c r="A1037" s="37"/>
      <c r="B1037" s="37"/>
      <c r="C1037" s="39"/>
      <c r="D1037" s="37"/>
      <c r="E1037" s="37"/>
      <c r="F1037" s="39"/>
      <c r="G1037" s="36"/>
      <c r="H1037" s="36"/>
    </row>
    <row r="1038">
      <c r="A1038" s="37"/>
      <c r="B1038" s="37"/>
      <c r="C1038" s="39"/>
      <c r="D1038" s="37"/>
      <c r="E1038" s="37"/>
      <c r="F1038" s="39"/>
      <c r="G1038" s="36"/>
      <c r="H1038" s="36"/>
    </row>
    <row r="1039">
      <c r="A1039" s="37"/>
      <c r="B1039" s="37"/>
      <c r="C1039" s="39"/>
      <c r="D1039" s="37"/>
      <c r="E1039" s="37"/>
      <c r="F1039" s="39"/>
      <c r="G1039" s="36"/>
      <c r="H1039" s="36"/>
    </row>
    <row r="1040">
      <c r="A1040" s="37"/>
      <c r="B1040" s="37"/>
      <c r="C1040" s="39"/>
      <c r="D1040" s="37"/>
      <c r="E1040" s="37"/>
      <c r="F1040" s="39"/>
      <c r="G1040" s="36"/>
      <c r="H1040" s="36"/>
    </row>
    <row r="1041">
      <c r="A1041" s="37"/>
      <c r="B1041" s="37"/>
      <c r="C1041" s="39"/>
      <c r="D1041" s="37"/>
      <c r="E1041" s="37"/>
      <c r="F1041" s="39"/>
      <c r="G1041" s="36"/>
      <c r="H1041" s="36"/>
    </row>
    <row r="1042">
      <c r="A1042" s="37"/>
      <c r="B1042" s="37"/>
      <c r="C1042" s="39"/>
      <c r="D1042" s="37"/>
      <c r="E1042" s="37"/>
      <c r="F1042" s="39"/>
      <c r="G1042" s="36"/>
      <c r="H1042" s="36"/>
    </row>
    <row r="1043">
      <c r="A1043" s="37"/>
      <c r="B1043" s="37"/>
      <c r="C1043" s="39"/>
      <c r="D1043" s="37"/>
      <c r="E1043" s="37"/>
      <c r="F1043" s="39"/>
      <c r="G1043" s="36"/>
      <c r="H1043" s="36"/>
    </row>
    <row r="1044">
      <c r="A1044" s="37"/>
      <c r="B1044" s="37"/>
      <c r="C1044" s="39"/>
      <c r="D1044" s="37"/>
      <c r="E1044" s="37"/>
      <c r="F1044" s="39"/>
      <c r="G1044" s="36"/>
      <c r="H1044" s="36"/>
    </row>
    <row r="1045">
      <c r="A1045" s="37"/>
      <c r="B1045" s="37"/>
      <c r="C1045" s="39"/>
      <c r="D1045" s="37"/>
      <c r="E1045" s="37"/>
      <c r="F1045" s="39"/>
      <c r="G1045" s="36"/>
      <c r="H1045" s="36"/>
    </row>
    <row r="1046">
      <c r="A1046" s="37"/>
      <c r="B1046" s="37"/>
      <c r="C1046" s="39"/>
      <c r="D1046" s="37"/>
      <c r="E1046" s="37"/>
      <c r="F1046" s="39"/>
      <c r="G1046" s="36"/>
      <c r="H1046" s="36"/>
    </row>
    <row r="1047">
      <c r="A1047" s="37"/>
      <c r="B1047" s="37"/>
      <c r="C1047" s="39"/>
      <c r="D1047" s="37"/>
      <c r="E1047" s="37"/>
      <c r="F1047" s="39"/>
      <c r="G1047" s="36"/>
      <c r="H1047" s="36"/>
    </row>
    <row r="1048">
      <c r="A1048" s="37"/>
      <c r="B1048" s="37"/>
      <c r="C1048" s="39"/>
      <c r="D1048" s="37"/>
      <c r="E1048" s="37"/>
      <c r="F1048" s="39"/>
      <c r="G1048" s="36"/>
      <c r="H1048" s="36"/>
    </row>
    <row r="1049">
      <c r="A1049" s="37"/>
      <c r="B1049" s="37"/>
      <c r="C1049" s="39"/>
      <c r="D1049" s="37"/>
      <c r="E1049" s="37"/>
      <c r="F1049" s="39"/>
      <c r="G1049" s="36"/>
      <c r="H1049" s="36"/>
    </row>
    <row r="1050">
      <c r="A1050" s="37"/>
      <c r="B1050" s="37"/>
      <c r="C1050" s="39"/>
      <c r="D1050" s="37"/>
      <c r="E1050" s="37"/>
      <c r="F1050" s="39"/>
      <c r="G1050" s="36"/>
      <c r="H1050" s="36"/>
    </row>
    <row r="1051">
      <c r="A1051" s="37"/>
      <c r="B1051" s="37"/>
      <c r="C1051" s="39"/>
      <c r="D1051" s="37"/>
      <c r="E1051" s="37"/>
      <c r="F1051" s="39"/>
      <c r="G1051" s="36"/>
      <c r="H1051" s="36"/>
    </row>
    <row r="1052">
      <c r="A1052" s="37"/>
      <c r="B1052" s="37"/>
      <c r="C1052" s="39"/>
      <c r="D1052" s="37"/>
      <c r="E1052" s="37"/>
      <c r="F1052" s="39"/>
      <c r="G1052" s="36"/>
      <c r="H1052" s="36"/>
    </row>
    <row r="1053">
      <c r="A1053" s="37"/>
      <c r="B1053" s="37"/>
      <c r="C1053" s="39"/>
      <c r="D1053" s="37"/>
      <c r="E1053" s="37"/>
      <c r="F1053" s="39"/>
      <c r="G1053" s="36"/>
      <c r="H1053" s="36"/>
    </row>
    <row r="1054">
      <c r="A1054" s="37"/>
      <c r="B1054" s="37"/>
      <c r="C1054" s="39"/>
      <c r="D1054" s="37"/>
      <c r="E1054" s="37"/>
      <c r="F1054" s="39"/>
      <c r="G1054" s="36"/>
      <c r="H1054" s="36"/>
    </row>
    <row r="1055">
      <c r="A1055" s="37"/>
      <c r="B1055" s="37"/>
      <c r="C1055" s="39"/>
      <c r="D1055" s="37"/>
      <c r="E1055" s="37"/>
      <c r="F1055" s="39"/>
      <c r="G1055" s="36"/>
      <c r="H1055" s="36"/>
    </row>
    <row r="1056">
      <c r="A1056" s="37"/>
      <c r="B1056" s="37"/>
      <c r="C1056" s="39"/>
      <c r="D1056" s="37"/>
      <c r="E1056" s="37"/>
      <c r="F1056" s="39"/>
      <c r="G1056" s="36"/>
      <c r="H1056" s="36"/>
    </row>
    <row r="1057">
      <c r="A1057" s="37"/>
      <c r="B1057" s="37"/>
      <c r="C1057" s="39"/>
      <c r="D1057" s="37"/>
      <c r="E1057" s="37"/>
      <c r="F1057" s="39"/>
      <c r="G1057" s="36"/>
      <c r="H1057" s="36"/>
    </row>
    <row r="1058">
      <c r="A1058" s="37"/>
      <c r="B1058" s="37"/>
      <c r="C1058" s="39"/>
      <c r="D1058" s="37"/>
      <c r="E1058" s="37"/>
      <c r="F1058" s="39"/>
      <c r="G1058" s="36"/>
      <c r="H1058" s="36"/>
    </row>
    <row r="1059">
      <c r="A1059" s="37"/>
      <c r="B1059" s="37"/>
      <c r="C1059" s="39"/>
      <c r="D1059" s="37"/>
      <c r="E1059" s="37"/>
      <c r="F1059" s="39"/>
      <c r="G1059" s="36"/>
      <c r="H1059" s="36"/>
    </row>
    <row r="1060">
      <c r="A1060" s="37"/>
      <c r="B1060" s="37"/>
      <c r="C1060" s="39"/>
      <c r="D1060" s="37"/>
      <c r="E1060" s="37"/>
      <c r="F1060" s="39"/>
      <c r="G1060" s="36"/>
      <c r="H1060" s="36"/>
    </row>
    <row r="1061">
      <c r="A1061" s="37"/>
      <c r="B1061" s="37"/>
      <c r="C1061" s="39"/>
      <c r="D1061" s="37"/>
      <c r="E1061" s="37"/>
      <c r="F1061" s="39"/>
      <c r="G1061" s="36"/>
      <c r="H1061" s="36"/>
    </row>
    <row r="1062">
      <c r="A1062" s="37"/>
      <c r="B1062" s="37"/>
      <c r="C1062" s="39"/>
      <c r="D1062" s="37"/>
      <c r="E1062" s="37"/>
      <c r="F1062" s="39"/>
      <c r="G1062" s="36"/>
      <c r="H1062" s="36"/>
    </row>
    <row r="1063">
      <c r="A1063" s="37"/>
      <c r="B1063" s="37"/>
      <c r="C1063" s="39"/>
      <c r="D1063" s="37"/>
      <c r="E1063" s="37"/>
      <c r="F1063" s="39"/>
      <c r="G1063" s="36"/>
      <c r="H1063" s="36"/>
    </row>
    <row r="1064">
      <c r="A1064" s="37"/>
      <c r="B1064" s="37"/>
      <c r="C1064" s="39"/>
      <c r="D1064" s="37"/>
      <c r="E1064" s="37"/>
      <c r="F1064" s="39"/>
      <c r="G1064" s="36"/>
      <c r="H1064" s="36"/>
    </row>
    <row r="1065">
      <c r="A1065" s="37"/>
      <c r="B1065" s="37"/>
      <c r="C1065" s="39"/>
      <c r="D1065" s="37"/>
      <c r="E1065" s="37"/>
      <c r="F1065" s="39"/>
      <c r="G1065" s="36"/>
      <c r="H1065" s="36"/>
    </row>
    <row r="1066">
      <c r="A1066" s="37"/>
      <c r="B1066" s="37"/>
      <c r="C1066" s="39"/>
      <c r="D1066" s="37"/>
      <c r="E1066" s="37"/>
      <c r="F1066" s="39"/>
      <c r="G1066" s="36"/>
      <c r="H1066" s="36"/>
    </row>
    <row r="1067">
      <c r="A1067" s="37"/>
      <c r="B1067" s="37"/>
      <c r="C1067" s="39"/>
      <c r="D1067" s="37"/>
      <c r="E1067" s="37"/>
      <c r="F1067" s="39"/>
      <c r="G1067" s="36"/>
      <c r="H1067" s="36"/>
    </row>
    <row r="1068">
      <c r="A1068" s="37"/>
      <c r="B1068" s="37"/>
      <c r="C1068" s="39"/>
      <c r="D1068" s="37"/>
      <c r="E1068" s="37"/>
      <c r="F1068" s="39"/>
      <c r="G1068" s="36"/>
      <c r="H1068" s="36"/>
    </row>
    <row r="1069">
      <c r="A1069" s="37"/>
      <c r="B1069" s="37"/>
      <c r="C1069" s="39"/>
      <c r="D1069" s="37"/>
      <c r="E1069" s="37"/>
      <c r="F1069" s="39"/>
      <c r="G1069" s="36"/>
      <c r="H1069" s="36"/>
    </row>
    <row r="1070">
      <c r="A1070" s="37"/>
      <c r="B1070" s="37"/>
      <c r="C1070" s="39"/>
      <c r="D1070" s="37"/>
      <c r="E1070" s="37"/>
      <c r="F1070" s="39"/>
      <c r="G1070" s="36"/>
      <c r="H1070" s="36"/>
    </row>
    <row r="1071">
      <c r="A1071" s="37"/>
      <c r="B1071" s="37"/>
      <c r="C1071" s="39"/>
      <c r="D1071" s="37"/>
      <c r="E1071" s="37"/>
      <c r="F1071" s="39"/>
      <c r="G1071" s="36"/>
      <c r="H1071" s="36"/>
    </row>
    <row r="1072">
      <c r="A1072" s="37"/>
      <c r="B1072" s="37"/>
      <c r="C1072" s="39"/>
      <c r="D1072" s="37"/>
      <c r="E1072" s="37"/>
      <c r="F1072" s="39"/>
      <c r="G1072" s="36"/>
      <c r="H1072" s="36"/>
    </row>
    <row r="1073">
      <c r="A1073" s="37"/>
      <c r="B1073" s="37"/>
      <c r="C1073" s="39"/>
      <c r="D1073" s="37"/>
      <c r="E1073" s="37"/>
      <c r="F1073" s="39"/>
      <c r="G1073" s="36"/>
      <c r="H1073" s="36"/>
    </row>
    <row r="1074">
      <c r="A1074" s="37"/>
      <c r="B1074" s="37"/>
      <c r="C1074" s="39"/>
      <c r="D1074" s="37"/>
      <c r="E1074" s="37"/>
      <c r="F1074" s="39"/>
      <c r="G1074" s="36"/>
      <c r="H1074" s="36"/>
    </row>
    <row r="1075">
      <c r="A1075" s="37"/>
      <c r="B1075" s="37"/>
      <c r="C1075" s="39"/>
      <c r="D1075" s="37"/>
      <c r="E1075" s="37"/>
      <c r="F1075" s="39"/>
      <c r="G1075" s="36"/>
      <c r="H1075" s="36"/>
    </row>
    <row r="1076">
      <c r="A1076" s="37"/>
      <c r="B1076" s="37"/>
      <c r="C1076" s="39"/>
      <c r="D1076" s="37"/>
      <c r="E1076" s="37"/>
      <c r="F1076" s="39"/>
      <c r="G1076" s="36"/>
      <c r="H1076" s="36"/>
    </row>
    <row r="1077">
      <c r="A1077" s="37"/>
      <c r="B1077" s="37"/>
      <c r="C1077" s="39"/>
      <c r="D1077" s="37"/>
      <c r="E1077" s="37"/>
      <c r="F1077" s="39"/>
      <c r="G1077" s="36"/>
      <c r="H1077" s="36"/>
    </row>
    <row r="1078">
      <c r="A1078" s="37"/>
      <c r="B1078" s="37"/>
      <c r="C1078" s="39"/>
      <c r="D1078" s="37"/>
      <c r="E1078" s="37"/>
      <c r="F1078" s="39"/>
      <c r="G1078" s="36"/>
      <c r="H1078" s="36"/>
    </row>
    <row r="1079">
      <c r="A1079" s="37"/>
      <c r="B1079" s="37"/>
      <c r="C1079" s="39"/>
      <c r="D1079" s="37"/>
      <c r="E1079" s="37"/>
      <c r="F1079" s="39"/>
      <c r="G1079" s="36"/>
      <c r="H1079" s="36"/>
    </row>
    <row r="1080">
      <c r="A1080" s="37"/>
      <c r="B1080" s="37"/>
      <c r="C1080" s="39"/>
      <c r="D1080" s="37"/>
      <c r="E1080" s="37"/>
      <c r="F1080" s="39"/>
      <c r="G1080" s="36"/>
      <c r="H1080" s="36"/>
    </row>
    <row r="1081">
      <c r="A1081" s="37"/>
      <c r="B1081" s="37"/>
      <c r="C1081" s="39"/>
      <c r="D1081" s="37"/>
      <c r="E1081" s="37"/>
      <c r="F1081" s="39"/>
      <c r="G1081" s="36"/>
      <c r="H1081" s="36"/>
    </row>
    <row r="1082">
      <c r="A1082" s="37"/>
      <c r="B1082" s="37"/>
      <c r="C1082" s="39"/>
      <c r="D1082" s="37"/>
      <c r="E1082" s="37"/>
      <c r="F1082" s="39"/>
      <c r="G1082" s="36"/>
      <c r="H1082" s="36"/>
    </row>
    <row r="1083">
      <c r="A1083" s="37"/>
      <c r="B1083" s="37"/>
      <c r="C1083" s="39"/>
      <c r="D1083" s="37"/>
      <c r="E1083" s="37"/>
      <c r="F1083" s="39"/>
      <c r="G1083" s="36"/>
      <c r="H1083" s="36"/>
    </row>
    <row r="1084">
      <c r="A1084" s="37"/>
      <c r="B1084" s="37"/>
      <c r="C1084" s="39"/>
      <c r="D1084" s="37"/>
      <c r="E1084" s="37"/>
      <c r="F1084" s="39"/>
      <c r="G1084" s="36"/>
      <c r="H1084" s="36"/>
    </row>
    <row r="1085">
      <c r="A1085" s="37"/>
      <c r="B1085" s="37"/>
      <c r="C1085" s="39"/>
      <c r="D1085" s="37"/>
      <c r="E1085" s="37"/>
      <c r="F1085" s="39"/>
      <c r="G1085" s="36"/>
      <c r="H1085" s="36"/>
    </row>
    <row r="1086">
      <c r="A1086" s="37"/>
      <c r="B1086" s="37"/>
      <c r="C1086" s="39"/>
      <c r="D1086" s="37"/>
      <c r="E1086" s="37"/>
      <c r="F1086" s="39"/>
      <c r="G1086" s="36"/>
      <c r="H1086" s="36"/>
    </row>
    <row r="1087">
      <c r="A1087" s="37"/>
      <c r="B1087" s="37"/>
      <c r="C1087" s="39"/>
      <c r="D1087" s="37"/>
      <c r="E1087" s="37"/>
      <c r="F1087" s="39"/>
      <c r="G1087" s="36"/>
      <c r="H1087" s="36"/>
    </row>
    <row r="1088">
      <c r="A1088" s="37"/>
      <c r="B1088" s="37"/>
      <c r="C1088" s="39"/>
      <c r="D1088" s="37"/>
      <c r="E1088" s="37"/>
      <c r="F1088" s="39"/>
      <c r="G1088" s="36"/>
      <c r="H1088" s="36"/>
    </row>
    <row r="1089">
      <c r="A1089" s="37"/>
      <c r="B1089" s="37"/>
      <c r="C1089" s="39"/>
      <c r="D1089" s="37"/>
      <c r="E1089" s="37"/>
      <c r="F1089" s="39"/>
      <c r="G1089" s="36"/>
      <c r="H1089" s="36"/>
    </row>
    <row r="1090">
      <c r="A1090" s="37"/>
      <c r="B1090" s="37"/>
      <c r="C1090" s="39"/>
      <c r="D1090" s="37"/>
      <c r="E1090" s="37"/>
      <c r="F1090" s="39"/>
      <c r="G1090" s="36"/>
      <c r="H1090" s="36"/>
    </row>
  </sheetData>
  <autoFilter ref="$A$1:$F$859"/>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1</v>
      </c>
      <c r="B1" s="40" t="s">
        <v>470</v>
      </c>
      <c r="C1" s="40" t="s">
        <v>0</v>
      </c>
      <c r="D1" s="40" t="s">
        <v>36</v>
      </c>
      <c r="E1" s="40" t="s">
        <v>38</v>
      </c>
      <c r="F1" s="40" t="s">
        <v>471</v>
      </c>
    </row>
    <row r="2">
      <c r="A2" s="41" t="s">
        <v>3</v>
      </c>
      <c r="B2" s="42" t="s">
        <v>489</v>
      </c>
      <c r="C2" s="43">
        <v>2014.0</v>
      </c>
      <c r="D2" s="42">
        <v>1.0</v>
      </c>
      <c r="E2" s="42">
        <v>5.0</v>
      </c>
      <c r="F2" s="43">
        <v>73.00455</v>
      </c>
    </row>
    <row r="3">
      <c r="A3" s="41" t="s">
        <v>4</v>
      </c>
      <c r="B3" s="42" t="s">
        <v>472</v>
      </c>
      <c r="C3" s="43">
        <v>2014.0</v>
      </c>
      <c r="D3" s="42">
        <v>1.0</v>
      </c>
      <c r="E3" s="42">
        <v>5.0</v>
      </c>
      <c r="F3" s="43">
        <v>96.34205</v>
      </c>
    </row>
    <row r="4">
      <c r="A4" s="41" t="s">
        <v>5</v>
      </c>
      <c r="B4" s="42" t="s">
        <v>473</v>
      </c>
      <c r="C4" s="43">
        <v>2014.0</v>
      </c>
      <c r="D4" s="42">
        <v>1.0</v>
      </c>
      <c r="E4" s="42">
        <v>5.0</v>
      </c>
      <c r="F4" s="43">
        <v>86.31534</v>
      </c>
    </row>
    <row r="5">
      <c r="A5" s="41" t="s">
        <v>6</v>
      </c>
      <c r="B5" s="42" t="s">
        <v>474</v>
      </c>
      <c r="C5" s="43">
        <v>2014.0</v>
      </c>
      <c r="D5" s="42">
        <v>1.0</v>
      </c>
      <c r="E5" s="42">
        <v>5.0</v>
      </c>
      <c r="F5" s="43">
        <v>81.61078</v>
      </c>
    </row>
    <row r="6">
      <c r="A6" s="41" t="s">
        <v>7</v>
      </c>
      <c r="B6" s="42" t="s">
        <v>475</v>
      </c>
      <c r="C6" s="43">
        <v>2014.0</v>
      </c>
      <c r="D6" s="42">
        <v>1.0</v>
      </c>
      <c r="E6" s="42">
        <v>5.0</v>
      </c>
      <c r="F6" s="43">
        <v>59.33795</v>
      </c>
    </row>
    <row r="7">
      <c r="A7" s="41" t="s">
        <v>8</v>
      </c>
      <c r="B7" s="42" t="s">
        <v>479</v>
      </c>
      <c r="C7" s="43">
        <v>2014.0</v>
      </c>
      <c r="D7" s="42">
        <v>1.0</v>
      </c>
      <c r="E7" s="42">
        <v>5.0</v>
      </c>
      <c r="F7" s="43">
        <v>90.45716</v>
      </c>
    </row>
    <row r="8">
      <c r="A8" s="41" t="s">
        <v>9</v>
      </c>
      <c r="B8" s="42" t="s">
        <v>480</v>
      </c>
      <c r="C8" s="43">
        <v>2014.0</v>
      </c>
      <c r="D8" s="42">
        <v>1.0</v>
      </c>
      <c r="E8" s="42">
        <v>5.0</v>
      </c>
      <c r="F8" s="43">
        <v>90.86479</v>
      </c>
    </row>
    <row r="9">
      <c r="A9" s="41" t="s">
        <v>10</v>
      </c>
      <c r="B9" s="42" t="s">
        <v>478</v>
      </c>
      <c r="C9" s="43">
        <v>2014.0</v>
      </c>
      <c r="D9" s="42">
        <v>1.0</v>
      </c>
      <c r="E9" s="42">
        <v>5.0</v>
      </c>
      <c r="F9" s="43">
        <v>37.10268</v>
      </c>
    </row>
    <row r="10">
      <c r="A10" s="41" t="s">
        <v>11</v>
      </c>
      <c r="B10" s="42" t="s">
        <v>477</v>
      </c>
      <c r="C10" s="43">
        <v>2014.0</v>
      </c>
      <c r="D10" s="42">
        <v>1.0</v>
      </c>
      <c r="E10" s="42">
        <v>5.0</v>
      </c>
      <c r="F10" s="43">
        <v>90.13505</v>
      </c>
    </row>
    <row r="11">
      <c r="A11" s="41" t="s">
        <v>12</v>
      </c>
      <c r="B11" s="42" t="s">
        <v>476</v>
      </c>
      <c r="C11" s="43">
        <v>2014.0</v>
      </c>
      <c r="D11" s="42">
        <v>1.0</v>
      </c>
      <c r="E11" s="42">
        <v>5.0</v>
      </c>
      <c r="F11" s="43">
        <v>88.82099</v>
      </c>
    </row>
    <row r="12">
      <c r="A12" s="41" t="s">
        <v>13</v>
      </c>
      <c r="B12" s="42" t="s">
        <v>481</v>
      </c>
      <c r="C12" s="43">
        <v>2014.0</v>
      </c>
      <c r="D12" s="42">
        <v>1.0</v>
      </c>
      <c r="E12" s="42">
        <v>5.0</v>
      </c>
      <c r="F12" s="43">
        <v>81.42382</v>
      </c>
    </row>
    <row r="13">
      <c r="A13" s="41" t="s">
        <v>14</v>
      </c>
      <c r="B13" s="42" t="s">
        <v>483</v>
      </c>
      <c r="C13" s="43">
        <v>2014.0</v>
      </c>
      <c r="D13" s="42">
        <v>1.0</v>
      </c>
      <c r="E13" s="42">
        <v>5.0</v>
      </c>
      <c r="F13" s="43">
        <v>83.34595</v>
      </c>
    </row>
    <row r="14">
      <c r="A14" s="41" t="s">
        <v>15</v>
      </c>
      <c r="B14" s="42" t="s">
        <v>482</v>
      </c>
      <c r="C14" s="43">
        <v>2014.0</v>
      </c>
      <c r="D14" s="42">
        <v>1.0</v>
      </c>
      <c r="E14" s="42">
        <v>5.0</v>
      </c>
      <c r="F14" s="43">
        <v>34.26689</v>
      </c>
    </row>
    <row r="15">
      <c r="A15" s="41" t="s">
        <v>16</v>
      </c>
      <c r="B15" s="42" t="s">
        <v>484</v>
      </c>
      <c r="C15" s="43">
        <v>2014.0</v>
      </c>
      <c r="D15" s="42">
        <v>1.0</v>
      </c>
      <c r="E15" s="42">
        <v>5.0</v>
      </c>
      <c r="F15" s="43">
        <v>61.05041</v>
      </c>
    </row>
    <row r="16">
      <c r="A16" s="41" t="s">
        <v>17</v>
      </c>
      <c r="B16" s="42" t="s">
        <v>485</v>
      </c>
      <c r="C16" s="43">
        <v>2014.0</v>
      </c>
      <c r="D16" s="42">
        <v>1.0</v>
      </c>
      <c r="E16" s="42">
        <v>5.0</v>
      </c>
      <c r="F16" s="43">
        <v>92.14933</v>
      </c>
    </row>
    <row r="17">
      <c r="A17" s="41" t="s">
        <v>18</v>
      </c>
      <c r="B17" s="42" t="s">
        <v>486</v>
      </c>
      <c r="C17" s="43">
        <v>2014.0</v>
      </c>
      <c r="D17" s="42">
        <v>1.0</v>
      </c>
      <c r="E17" s="42">
        <v>5.0</v>
      </c>
      <c r="F17" s="43">
        <v>72.55759</v>
      </c>
    </row>
    <row r="18">
      <c r="A18" s="41" t="s">
        <v>19</v>
      </c>
      <c r="B18" s="42" t="s">
        <v>487</v>
      </c>
      <c r="C18" s="43">
        <v>2014.0</v>
      </c>
      <c r="D18" s="42">
        <v>1.0</v>
      </c>
      <c r="E18" s="42">
        <v>5.0</v>
      </c>
      <c r="F18" s="43">
        <v>75.50863</v>
      </c>
    </row>
    <row r="19">
      <c r="A19" s="41" t="s">
        <v>20</v>
      </c>
      <c r="B19" s="42" t="s">
        <v>488</v>
      </c>
      <c r="C19" s="43">
        <v>2014.0</v>
      </c>
      <c r="D19" s="42">
        <v>1.0</v>
      </c>
      <c r="E19" s="42">
        <v>5.0</v>
      </c>
      <c r="F19" s="43">
        <v>58.22661</v>
      </c>
    </row>
    <row r="20">
      <c r="A20" s="41" t="s">
        <v>21</v>
      </c>
      <c r="B20" s="42" t="s">
        <v>490</v>
      </c>
      <c r="C20" s="43">
        <v>2014.0</v>
      </c>
      <c r="D20" s="42">
        <v>1.0</v>
      </c>
      <c r="E20" s="42">
        <v>5.0</v>
      </c>
      <c r="F20" s="43">
        <v>64.61098</v>
      </c>
    </row>
    <row r="21">
      <c r="A21" s="41" t="s">
        <v>22</v>
      </c>
      <c r="B21" s="42" t="s">
        <v>491</v>
      </c>
      <c r="C21" s="43">
        <v>2014.0</v>
      </c>
      <c r="D21" s="42">
        <v>1.0</v>
      </c>
      <c r="E21" s="42">
        <v>5.0</v>
      </c>
      <c r="F21" s="43">
        <v>94.86927</v>
      </c>
    </row>
    <row r="22">
      <c r="A22" s="41" t="s">
        <v>23</v>
      </c>
      <c r="B22" s="42" t="s">
        <v>492</v>
      </c>
      <c r="C22" s="43">
        <v>2014.0</v>
      </c>
      <c r="D22" s="42">
        <v>1.0</v>
      </c>
      <c r="E22" s="42">
        <v>5.0</v>
      </c>
      <c r="F22" s="43">
        <v>23.438</v>
      </c>
    </row>
    <row r="23">
      <c r="A23" s="41" t="s">
        <v>24</v>
      </c>
      <c r="B23" s="42" t="s">
        <v>493</v>
      </c>
      <c r="C23" s="43">
        <v>2014.0</v>
      </c>
      <c r="D23" s="42">
        <v>1.0</v>
      </c>
      <c r="E23" s="42">
        <v>5.0</v>
      </c>
      <c r="F23" s="43">
        <v>58.34939</v>
      </c>
    </row>
    <row r="24">
      <c r="A24" s="41" t="s">
        <v>25</v>
      </c>
      <c r="B24" s="42" t="s">
        <v>494</v>
      </c>
      <c r="C24" s="43">
        <v>2014.0</v>
      </c>
      <c r="D24" s="42">
        <v>1.0</v>
      </c>
      <c r="E24" s="42">
        <v>5.0</v>
      </c>
      <c r="F24" s="43">
        <v>74.25046</v>
      </c>
    </row>
    <row r="25">
      <c r="A25" s="41" t="s">
        <v>26</v>
      </c>
      <c r="B25" s="42" t="s">
        <v>495</v>
      </c>
      <c r="C25" s="43">
        <v>2014.0</v>
      </c>
      <c r="D25" s="42">
        <v>1.0</v>
      </c>
      <c r="E25" s="42">
        <v>5.0</v>
      </c>
      <c r="F25" s="43">
        <v>79.16731</v>
      </c>
    </row>
    <row r="26">
      <c r="A26" s="41" t="s">
        <v>27</v>
      </c>
      <c r="B26" s="42" t="s">
        <v>497</v>
      </c>
      <c r="C26" s="43">
        <v>2014.0</v>
      </c>
      <c r="D26" s="42">
        <v>1.0</v>
      </c>
      <c r="E26" s="42">
        <v>5.0</v>
      </c>
      <c r="F26" s="43">
        <v>69.01764</v>
      </c>
    </row>
    <row r="27">
      <c r="A27" s="41" t="s">
        <v>28</v>
      </c>
      <c r="B27" s="42" t="s">
        <v>496</v>
      </c>
      <c r="C27" s="43">
        <v>2014.0</v>
      </c>
      <c r="D27" s="42">
        <v>1.0</v>
      </c>
      <c r="E27" s="42">
        <v>5.0</v>
      </c>
      <c r="F27" s="43">
        <v>80.30049</v>
      </c>
    </row>
    <row r="28">
      <c r="A28" s="41" t="s">
        <v>29</v>
      </c>
      <c r="B28" s="42" t="s">
        <v>498</v>
      </c>
      <c r="C28" s="43">
        <v>2014.0</v>
      </c>
      <c r="D28" s="42">
        <v>1.0</v>
      </c>
      <c r="E28" s="42">
        <v>5.0</v>
      </c>
      <c r="F28" s="43">
        <v>86.52154</v>
      </c>
    </row>
    <row r="29">
      <c r="A29" s="41" t="s">
        <v>30</v>
      </c>
      <c r="B29" s="42" t="s">
        <v>499</v>
      </c>
      <c r="C29" s="43">
        <v>2014.0</v>
      </c>
      <c r="D29" s="42">
        <v>1.0</v>
      </c>
      <c r="E29" s="42">
        <v>5.0</v>
      </c>
      <c r="F29" s="43">
        <v>61.66699</v>
      </c>
    </row>
    <row r="30">
      <c r="A30" s="41" t="s">
        <v>31</v>
      </c>
      <c r="B30" s="42" t="s">
        <v>500</v>
      </c>
      <c r="C30" s="43">
        <v>2014.0</v>
      </c>
      <c r="D30" s="42">
        <v>1.0</v>
      </c>
      <c r="E30" s="42">
        <v>5.0</v>
      </c>
      <c r="F30" s="43">
        <v>85.63211</v>
      </c>
    </row>
    <row r="31">
      <c r="A31" s="41" t="s">
        <v>32</v>
      </c>
      <c r="B31" s="42" t="s">
        <v>501</v>
      </c>
      <c r="C31" s="43">
        <v>2014.0</v>
      </c>
      <c r="D31" s="42">
        <v>1.0</v>
      </c>
      <c r="E31" s="42">
        <v>5.0</v>
      </c>
      <c r="F31" s="43">
        <v>67.99252</v>
      </c>
    </row>
    <row r="32">
      <c r="A32" s="41" t="s">
        <v>33</v>
      </c>
      <c r="B32" s="42" t="s">
        <v>502</v>
      </c>
      <c r="C32" s="43">
        <v>2014.0</v>
      </c>
      <c r="D32" s="42">
        <v>1.0</v>
      </c>
      <c r="E32" s="42">
        <v>5.0</v>
      </c>
      <c r="F32" s="43">
        <v>54.94839</v>
      </c>
    </row>
    <row r="33">
      <c r="A33" s="41" t="s">
        <v>34</v>
      </c>
      <c r="B33" s="42" t="s">
        <v>503</v>
      </c>
      <c r="C33" s="43">
        <v>2014.0</v>
      </c>
      <c r="D33" s="42">
        <v>1.0</v>
      </c>
      <c r="E33" s="42">
        <v>5.0</v>
      </c>
      <c r="F33" s="43">
        <v>73.95705</v>
      </c>
    </row>
    <row r="34">
      <c r="A34" s="41" t="s">
        <v>35</v>
      </c>
      <c r="B34" s="42" t="s">
        <v>504</v>
      </c>
      <c r="C34" s="43">
        <v>2014.0</v>
      </c>
      <c r="D34" s="42">
        <v>1.0</v>
      </c>
      <c r="E34" s="42">
        <v>5.0</v>
      </c>
      <c r="F34" s="43">
        <v>76.46226</v>
      </c>
    </row>
    <row r="35">
      <c r="A35" s="41" t="s">
        <v>3</v>
      </c>
      <c r="B35" s="42" t="s">
        <v>489</v>
      </c>
      <c r="C35" s="43">
        <v>2016.0</v>
      </c>
      <c r="D35" s="42">
        <v>1.0</v>
      </c>
      <c r="E35" s="42">
        <v>5.0</v>
      </c>
      <c r="F35" s="43">
        <v>73.18578</v>
      </c>
    </row>
    <row r="36">
      <c r="A36" s="41" t="s">
        <v>4</v>
      </c>
      <c r="B36" s="42" t="s">
        <v>472</v>
      </c>
      <c r="C36" s="43">
        <v>2016.0</v>
      </c>
      <c r="D36" s="42">
        <v>1.0</v>
      </c>
      <c r="E36" s="42">
        <v>5.0</v>
      </c>
      <c r="F36" s="43">
        <v>95.85169</v>
      </c>
    </row>
    <row r="37">
      <c r="A37" s="41" t="s">
        <v>5</v>
      </c>
      <c r="B37" s="42" t="s">
        <v>473</v>
      </c>
      <c r="C37" s="43">
        <v>2016.0</v>
      </c>
      <c r="D37" s="42">
        <v>1.0</v>
      </c>
      <c r="E37" s="42">
        <v>5.0</v>
      </c>
      <c r="F37" s="43">
        <v>91.81245</v>
      </c>
    </row>
    <row r="38">
      <c r="A38" s="41" t="s">
        <v>6</v>
      </c>
      <c r="B38" s="42" t="s">
        <v>474</v>
      </c>
      <c r="C38" s="43">
        <v>2016.0</v>
      </c>
      <c r="D38" s="42">
        <v>1.0</v>
      </c>
      <c r="E38" s="42">
        <v>5.0</v>
      </c>
      <c r="F38" s="43">
        <v>78.22279</v>
      </c>
    </row>
    <row r="39">
      <c r="A39" s="41" t="s">
        <v>7</v>
      </c>
      <c r="B39" s="42" t="s">
        <v>475</v>
      </c>
      <c r="C39" s="43">
        <v>2016.0</v>
      </c>
      <c r="D39" s="42">
        <v>1.0</v>
      </c>
      <c r="E39" s="42">
        <v>5.0</v>
      </c>
      <c r="F39" s="43">
        <v>65.03343</v>
      </c>
    </row>
    <row r="40">
      <c r="A40" s="41" t="s">
        <v>8</v>
      </c>
      <c r="B40" s="42" t="s">
        <v>479</v>
      </c>
      <c r="C40" s="43">
        <v>2016.0</v>
      </c>
      <c r="D40" s="42">
        <v>1.0</v>
      </c>
      <c r="E40" s="42">
        <v>5.0</v>
      </c>
      <c r="F40" s="43">
        <v>87.8424</v>
      </c>
    </row>
    <row r="41">
      <c r="A41" s="41" t="s">
        <v>9</v>
      </c>
      <c r="B41" s="42" t="s">
        <v>480</v>
      </c>
      <c r="C41" s="43">
        <v>2016.0</v>
      </c>
      <c r="D41" s="42">
        <v>1.0</v>
      </c>
      <c r="E41" s="42">
        <v>5.0</v>
      </c>
      <c r="F41" s="43">
        <v>88.3991</v>
      </c>
    </row>
    <row r="42">
      <c r="A42" s="41" t="s">
        <v>10</v>
      </c>
      <c r="B42" s="42" t="s">
        <v>478</v>
      </c>
      <c r="C42" s="43">
        <v>2016.0</v>
      </c>
      <c r="D42" s="42">
        <v>1.0</v>
      </c>
      <c r="E42" s="42">
        <v>5.0</v>
      </c>
      <c r="F42" s="43">
        <v>37.91556</v>
      </c>
    </row>
    <row r="43">
      <c r="A43" s="41" t="s">
        <v>11</v>
      </c>
      <c r="B43" s="42" t="s">
        <v>477</v>
      </c>
      <c r="C43" s="43">
        <v>2016.0</v>
      </c>
      <c r="D43" s="42">
        <v>1.0</v>
      </c>
      <c r="E43" s="42">
        <v>5.0</v>
      </c>
      <c r="F43" s="43">
        <v>90.7731</v>
      </c>
    </row>
    <row r="44">
      <c r="A44" s="41" t="s">
        <v>12</v>
      </c>
      <c r="B44" s="42" t="s">
        <v>476</v>
      </c>
      <c r="C44" s="43">
        <v>2016.0</v>
      </c>
      <c r="D44" s="42">
        <v>1.0</v>
      </c>
      <c r="E44" s="42">
        <v>5.0</v>
      </c>
      <c r="F44" s="43">
        <v>88.68946</v>
      </c>
    </row>
    <row r="45">
      <c r="A45" s="41" t="s">
        <v>13</v>
      </c>
      <c r="B45" s="42" t="s">
        <v>481</v>
      </c>
      <c r="C45" s="43">
        <v>2016.0</v>
      </c>
      <c r="D45" s="42">
        <v>1.0</v>
      </c>
      <c r="E45" s="42">
        <v>5.0</v>
      </c>
      <c r="F45" s="43">
        <v>82.54022</v>
      </c>
    </row>
    <row r="46">
      <c r="A46" s="41" t="s">
        <v>14</v>
      </c>
      <c r="B46" s="42" t="s">
        <v>483</v>
      </c>
      <c r="C46" s="43">
        <v>2016.0</v>
      </c>
      <c r="D46" s="42">
        <v>1.0</v>
      </c>
      <c r="E46" s="42">
        <v>5.0</v>
      </c>
      <c r="F46" s="43">
        <v>80.65207</v>
      </c>
    </row>
    <row r="47">
      <c r="A47" s="41" t="s">
        <v>15</v>
      </c>
      <c r="B47" s="42" t="s">
        <v>482</v>
      </c>
      <c r="C47" s="43">
        <v>2016.0</v>
      </c>
      <c r="D47" s="42">
        <v>1.0</v>
      </c>
      <c r="E47" s="42">
        <v>5.0</v>
      </c>
      <c r="F47" s="43">
        <v>41.3741</v>
      </c>
    </row>
    <row r="48">
      <c r="A48" s="41" t="s">
        <v>16</v>
      </c>
      <c r="B48" s="42" t="s">
        <v>484</v>
      </c>
      <c r="C48" s="43">
        <v>2016.0</v>
      </c>
      <c r="D48" s="42">
        <v>1.0</v>
      </c>
      <c r="E48" s="42">
        <v>5.0</v>
      </c>
      <c r="F48" s="43">
        <v>62.47115</v>
      </c>
    </row>
    <row r="49">
      <c r="A49" s="41" t="s">
        <v>17</v>
      </c>
      <c r="B49" s="42" t="s">
        <v>485</v>
      </c>
      <c r="C49" s="43">
        <v>2016.0</v>
      </c>
      <c r="D49" s="42">
        <v>1.0</v>
      </c>
      <c r="E49" s="42">
        <v>5.0</v>
      </c>
      <c r="F49" s="43">
        <v>92.60753</v>
      </c>
    </row>
    <row r="50">
      <c r="A50" s="41" t="s">
        <v>18</v>
      </c>
      <c r="B50" s="42" t="s">
        <v>486</v>
      </c>
      <c r="C50" s="43">
        <v>2016.0</v>
      </c>
      <c r="D50" s="42">
        <v>1.0</v>
      </c>
      <c r="E50" s="42">
        <v>5.0</v>
      </c>
      <c r="F50" s="43">
        <v>71.20815</v>
      </c>
    </row>
    <row r="51">
      <c r="A51" s="41" t="s">
        <v>19</v>
      </c>
      <c r="B51" s="42" t="s">
        <v>487</v>
      </c>
      <c r="C51" s="43">
        <v>2016.0</v>
      </c>
      <c r="D51" s="42">
        <v>1.0</v>
      </c>
      <c r="E51" s="42">
        <v>5.0</v>
      </c>
      <c r="F51" s="43">
        <v>70.82078</v>
      </c>
    </row>
    <row r="52">
      <c r="A52" s="41" t="s">
        <v>20</v>
      </c>
      <c r="B52" s="42" t="s">
        <v>488</v>
      </c>
      <c r="C52" s="43">
        <v>2016.0</v>
      </c>
      <c r="D52" s="42">
        <v>1.0</v>
      </c>
      <c r="E52" s="42">
        <v>5.0</v>
      </c>
      <c r="F52" s="43">
        <v>65.28196</v>
      </c>
    </row>
    <row r="53">
      <c r="A53" s="41" t="s">
        <v>21</v>
      </c>
      <c r="B53" s="42" t="s">
        <v>490</v>
      </c>
      <c r="C53" s="43">
        <v>2016.0</v>
      </c>
      <c r="D53" s="42">
        <v>1.0</v>
      </c>
      <c r="E53" s="42">
        <v>5.0</v>
      </c>
      <c r="F53" s="43">
        <v>67.54473</v>
      </c>
    </row>
    <row r="54">
      <c r="A54" s="41" t="s">
        <v>22</v>
      </c>
      <c r="B54" s="42" t="s">
        <v>491</v>
      </c>
      <c r="C54" s="43">
        <v>2016.0</v>
      </c>
      <c r="D54" s="42">
        <v>1.0</v>
      </c>
      <c r="E54" s="42">
        <v>5.0</v>
      </c>
      <c r="F54" s="43">
        <v>95.43509</v>
      </c>
    </row>
    <row r="55">
      <c r="A55" s="41" t="s">
        <v>23</v>
      </c>
      <c r="B55" s="42" t="s">
        <v>492</v>
      </c>
      <c r="C55" s="43">
        <v>2016.0</v>
      </c>
      <c r="D55" s="42">
        <v>1.0</v>
      </c>
      <c r="E55" s="42">
        <v>5.0</v>
      </c>
      <c r="F55" s="43">
        <v>26.24256</v>
      </c>
    </row>
    <row r="56">
      <c r="A56" s="41" t="s">
        <v>24</v>
      </c>
      <c r="B56" s="42" t="s">
        <v>493</v>
      </c>
      <c r="C56" s="43">
        <v>2016.0</v>
      </c>
      <c r="D56" s="42">
        <v>1.0</v>
      </c>
      <c r="E56" s="42">
        <v>5.0</v>
      </c>
      <c r="F56" s="43">
        <v>57.76605</v>
      </c>
    </row>
    <row r="57">
      <c r="A57" s="41" t="s">
        <v>25</v>
      </c>
      <c r="B57" s="42" t="s">
        <v>494</v>
      </c>
      <c r="C57" s="43">
        <v>2016.0</v>
      </c>
      <c r="D57" s="42">
        <v>1.0</v>
      </c>
      <c r="E57" s="42">
        <v>5.0</v>
      </c>
      <c r="F57" s="43">
        <v>78.84377</v>
      </c>
    </row>
    <row r="58">
      <c r="A58" s="41" t="s">
        <v>26</v>
      </c>
      <c r="B58" s="42" t="s">
        <v>495</v>
      </c>
      <c r="C58" s="43">
        <v>2016.0</v>
      </c>
      <c r="D58" s="42">
        <v>1.0</v>
      </c>
      <c r="E58" s="42">
        <v>5.0</v>
      </c>
      <c r="F58" s="43">
        <v>78.12137</v>
      </c>
    </row>
    <row r="59">
      <c r="A59" s="41" t="s">
        <v>27</v>
      </c>
      <c r="B59" s="42" t="s">
        <v>497</v>
      </c>
      <c r="C59" s="43">
        <v>2016.0</v>
      </c>
      <c r="D59" s="42">
        <v>1.0</v>
      </c>
      <c r="E59" s="42">
        <v>5.0</v>
      </c>
      <c r="F59" s="43">
        <v>67.27203</v>
      </c>
    </row>
    <row r="60">
      <c r="A60" s="41" t="s">
        <v>28</v>
      </c>
      <c r="B60" s="42" t="s">
        <v>496</v>
      </c>
      <c r="C60" s="43">
        <v>2016.0</v>
      </c>
      <c r="D60" s="42">
        <v>1.0</v>
      </c>
      <c r="E60" s="42">
        <v>5.0</v>
      </c>
      <c r="F60" s="43">
        <v>85.20472</v>
      </c>
    </row>
    <row r="61">
      <c r="A61" s="41" t="s">
        <v>29</v>
      </c>
      <c r="B61" s="42" t="s">
        <v>498</v>
      </c>
      <c r="C61" s="43">
        <v>2016.0</v>
      </c>
      <c r="D61" s="42">
        <v>1.0</v>
      </c>
      <c r="E61" s="42">
        <v>5.0</v>
      </c>
      <c r="F61" s="43">
        <v>86.97501</v>
      </c>
    </row>
    <row r="62">
      <c r="A62" s="41" t="s">
        <v>30</v>
      </c>
      <c r="B62" s="42" t="s">
        <v>499</v>
      </c>
      <c r="C62" s="43">
        <v>2016.0</v>
      </c>
      <c r="D62" s="42">
        <v>1.0</v>
      </c>
      <c r="E62" s="42">
        <v>5.0</v>
      </c>
      <c r="F62" s="43">
        <v>56.65021</v>
      </c>
    </row>
    <row r="63">
      <c r="A63" s="41" t="s">
        <v>31</v>
      </c>
      <c r="B63" s="42" t="s">
        <v>500</v>
      </c>
      <c r="C63" s="43">
        <v>2016.0</v>
      </c>
      <c r="D63" s="42">
        <v>1.0</v>
      </c>
      <c r="E63" s="42">
        <v>5.0</v>
      </c>
      <c r="F63" s="43">
        <v>86.14967</v>
      </c>
    </row>
    <row r="64">
      <c r="A64" s="41" t="s">
        <v>32</v>
      </c>
      <c r="B64" s="42" t="s">
        <v>501</v>
      </c>
      <c r="C64" s="43">
        <v>2016.0</v>
      </c>
      <c r="D64" s="42">
        <v>1.0</v>
      </c>
      <c r="E64" s="42">
        <v>5.0</v>
      </c>
      <c r="F64" s="43">
        <v>66.94046</v>
      </c>
    </row>
    <row r="65">
      <c r="A65" s="41" t="s">
        <v>33</v>
      </c>
      <c r="B65" s="42" t="s">
        <v>502</v>
      </c>
      <c r="C65" s="43">
        <v>2016.0</v>
      </c>
      <c r="D65" s="42">
        <v>1.0</v>
      </c>
      <c r="E65" s="42">
        <v>5.0</v>
      </c>
      <c r="F65" s="43">
        <v>52.60894</v>
      </c>
    </row>
    <row r="66">
      <c r="A66" s="41" t="s">
        <v>34</v>
      </c>
      <c r="B66" s="42" t="s">
        <v>503</v>
      </c>
      <c r="C66" s="43">
        <v>2016.0</v>
      </c>
      <c r="D66" s="42">
        <v>1.0</v>
      </c>
      <c r="E66" s="42">
        <v>5.0</v>
      </c>
      <c r="F66" s="43">
        <v>77.68884</v>
      </c>
    </row>
    <row r="67">
      <c r="A67" s="41" t="s">
        <v>35</v>
      </c>
      <c r="B67" s="42" t="s">
        <v>504</v>
      </c>
      <c r="C67" s="43">
        <v>2016.0</v>
      </c>
      <c r="D67" s="42">
        <v>1.0</v>
      </c>
      <c r="E67" s="42">
        <v>5.0</v>
      </c>
      <c r="F67" s="43">
        <v>81.17688</v>
      </c>
    </row>
    <row r="68">
      <c r="A68" s="41" t="s">
        <v>3</v>
      </c>
      <c r="B68" s="42" t="s">
        <v>489</v>
      </c>
      <c r="C68" s="43">
        <v>2018.0</v>
      </c>
      <c r="D68" s="42">
        <v>1.0</v>
      </c>
      <c r="E68" s="42">
        <v>5.0</v>
      </c>
      <c r="F68" s="43">
        <v>74.31758</v>
      </c>
    </row>
    <row r="69">
      <c r="A69" s="41" t="s">
        <v>4</v>
      </c>
      <c r="B69" s="42" t="s">
        <v>472</v>
      </c>
      <c r="C69" s="43">
        <v>2018.0</v>
      </c>
      <c r="D69" s="42">
        <v>1.0</v>
      </c>
      <c r="E69" s="42">
        <v>5.0</v>
      </c>
      <c r="F69" s="43">
        <v>97.05124</v>
      </c>
    </row>
    <row r="70">
      <c r="A70" s="41" t="s">
        <v>5</v>
      </c>
      <c r="B70" s="42" t="s">
        <v>473</v>
      </c>
      <c r="C70" s="43">
        <v>2018.0</v>
      </c>
      <c r="D70" s="42">
        <v>1.0</v>
      </c>
      <c r="E70" s="42">
        <v>5.0</v>
      </c>
      <c r="F70" s="43">
        <v>88.52532</v>
      </c>
    </row>
    <row r="71">
      <c r="A71" s="41" t="s">
        <v>6</v>
      </c>
      <c r="B71" s="42" t="s">
        <v>474</v>
      </c>
      <c r="C71" s="43">
        <v>2018.0</v>
      </c>
      <c r="D71" s="42">
        <v>1.0</v>
      </c>
      <c r="E71" s="42">
        <v>5.0</v>
      </c>
      <c r="F71" s="43">
        <v>78.6856</v>
      </c>
    </row>
    <row r="72">
      <c r="A72" s="41" t="s">
        <v>7</v>
      </c>
      <c r="B72" s="42" t="s">
        <v>475</v>
      </c>
      <c r="C72" s="43">
        <v>2018.0</v>
      </c>
      <c r="D72" s="42">
        <v>1.0</v>
      </c>
      <c r="E72" s="42">
        <v>5.0</v>
      </c>
      <c r="F72" s="43">
        <v>64.1006</v>
      </c>
    </row>
    <row r="73">
      <c r="A73" s="41" t="s">
        <v>8</v>
      </c>
      <c r="B73" s="42" t="s">
        <v>479</v>
      </c>
      <c r="C73" s="43">
        <v>2018.0</v>
      </c>
      <c r="D73" s="42">
        <v>1.0</v>
      </c>
      <c r="E73" s="42">
        <v>5.0</v>
      </c>
      <c r="F73" s="43">
        <v>90.52614</v>
      </c>
    </row>
    <row r="74">
      <c r="A74" s="41" t="s">
        <v>9</v>
      </c>
      <c r="B74" s="42" t="s">
        <v>480</v>
      </c>
      <c r="C74" s="43">
        <v>2018.0</v>
      </c>
      <c r="D74" s="42">
        <v>1.0</v>
      </c>
      <c r="E74" s="42">
        <v>5.0</v>
      </c>
      <c r="F74" s="43">
        <v>91.11534</v>
      </c>
    </row>
    <row r="75">
      <c r="A75" s="41" t="s">
        <v>10</v>
      </c>
      <c r="B75" s="42" t="s">
        <v>478</v>
      </c>
      <c r="C75" s="43">
        <v>2018.0</v>
      </c>
      <c r="D75" s="42">
        <v>1.0</v>
      </c>
      <c r="E75" s="42">
        <v>5.0</v>
      </c>
      <c r="F75" s="43">
        <v>41.10944</v>
      </c>
    </row>
    <row r="76">
      <c r="A76" s="41" t="s">
        <v>11</v>
      </c>
      <c r="B76" s="42" t="s">
        <v>477</v>
      </c>
      <c r="C76" s="43">
        <v>2018.0</v>
      </c>
      <c r="D76" s="42">
        <v>1.0</v>
      </c>
      <c r="E76" s="42">
        <v>5.0</v>
      </c>
      <c r="F76" s="43">
        <v>92.28113</v>
      </c>
    </row>
    <row r="77">
      <c r="A77" s="41" t="s">
        <v>12</v>
      </c>
      <c r="B77" s="42" t="s">
        <v>476</v>
      </c>
      <c r="C77" s="43">
        <v>2018.0</v>
      </c>
      <c r="D77" s="42">
        <v>1.0</v>
      </c>
      <c r="E77" s="42">
        <v>5.0</v>
      </c>
      <c r="F77" s="43">
        <v>90.1157</v>
      </c>
    </row>
    <row r="78">
      <c r="A78" s="41" t="s">
        <v>13</v>
      </c>
      <c r="B78" s="42" t="s">
        <v>481</v>
      </c>
      <c r="C78" s="43">
        <v>2018.0</v>
      </c>
      <c r="D78" s="42">
        <v>1.0</v>
      </c>
      <c r="E78" s="42">
        <v>5.0</v>
      </c>
      <c r="F78" s="43">
        <v>83.7152</v>
      </c>
    </row>
    <row r="79">
      <c r="A79" s="41" t="s">
        <v>14</v>
      </c>
      <c r="B79" s="42" t="s">
        <v>483</v>
      </c>
      <c r="C79" s="43">
        <v>2018.0</v>
      </c>
      <c r="D79" s="42">
        <v>1.0</v>
      </c>
      <c r="E79" s="42">
        <v>5.0</v>
      </c>
      <c r="F79" s="43">
        <v>82.07556</v>
      </c>
    </row>
    <row r="80">
      <c r="A80" s="41" t="s">
        <v>15</v>
      </c>
      <c r="B80" s="42" t="s">
        <v>482</v>
      </c>
      <c r="C80" s="43">
        <v>2018.0</v>
      </c>
      <c r="D80" s="42">
        <v>1.0</v>
      </c>
      <c r="E80" s="42">
        <v>5.0</v>
      </c>
      <c r="F80" s="43">
        <v>34.27385</v>
      </c>
    </row>
    <row r="81">
      <c r="A81" s="41" t="s">
        <v>16</v>
      </c>
      <c r="B81" s="42" t="s">
        <v>484</v>
      </c>
      <c r="C81" s="43">
        <v>2018.0</v>
      </c>
      <c r="D81" s="42">
        <v>1.0</v>
      </c>
      <c r="E81" s="42">
        <v>5.0</v>
      </c>
      <c r="F81" s="43">
        <v>59.68119</v>
      </c>
    </row>
    <row r="82">
      <c r="A82" s="41" t="s">
        <v>17</v>
      </c>
      <c r="B82" s="42" t="s">
        <v>485</v>
      </c>
      <c r="C82" s="43">
        <v>2018.0</v>
      </c>
      <c r="D82" s="42">
        <v>1.0</v>
      </c>
      <c r="E82" s="42">
        <v>5.0</v>
      </c>
      <c r="F82" s="43">
        <v>91.54298</v>
      </c>
    </row>
    <row r="83">
      <c r="A83" s="41" t="s">
        <v>18</v>
      </c>
      <c r="B83" s="42" t="s">
        <v>486</v>
      </c>
      <c r="C83" s="43">
        <v>2018.0</v>
      </c>
      <c r="D83" s="42">
        <v>1.0</v>
      </c>
      <c r="E83" s="42">
        <v>5.0</v>
      </c>
      <c r="F83" s="43">
        <v>72.61361</v>
      </c>
    </row>
    <row r="84">
      <c r="A84" s="41" t="s">
        <v>19</v>
      </c>
      <c r="B84" s="42" t="s">
        <v>487</v>
      </c>
      <c r="C84" s="43">
        <v>2018.0</v>
      </c>
      <c r="D84" s="42">
        <v>1.0</v>
      </c>
      <c r="E84" s="42">
        <v>5.0</v>
      </c>
      <c r="F84" s="43">
        <v>76.162</v>
      </c>
    </row>
    <row r="85">
      <c r="A85" s="41" t="s">
        <v>20</v>
      </c>
      <c r="B85" s="42" t="s">
        <v>488</v>
      </c>
      <c r="C85" s="43">
        <v>2018.0</v>
      </c>
      <c r="D85" s="42">
        <v>1.0</v>
      </c>
      <c r="E85" s="42">
        <v>5.0</v>
      </c>
      <c r="F85" s="43">
        <v>62.31121</v>
      </c>
    </row>
    <row r="86">
      <c r="A86" s="41" t="s">
        <v>21</v>
      </c>
      <c r="B86" s="42" t="s">
        <v>490</v>
      </c>
      <c r="C86" s="43">
        <v>2018.0</v>
      </c>
      <c r="D86" s="42">
        <v>1.0</v>
      </c>
      <c r="E86" s="42">
        <v>5.0</v>
      </c>
      <c r="F86" s="43">
        <v>70.70893</v>
      </c>
    </row>
    <row r="87">
      <c r="A87" s="41" t="s">
        <v>22</v>
      </c>
      <c r="B87" s="42" t="s">
        <v>491</v>
      </c>
      <c r="C87" s="43">
        <v>2018.0</v>
      </c>
      <c r="D87" s="42">
        <v>1.0</v>
      </c>
      <c r="E87" s="42">
        <v>5.0</v>
      </c>
      <c r="F87" s="43">
        <v>96.60992</v>
      </c>
    </row>
    <row r="88">
      <c r="A88" s="41" t="s">
        <v>23</v>
      </c>
      <c r="B88" s="42" t="s">
        <v>492</v>
      </c>
      <c r="C88" s="43">
        <v>2018.0</v>
      </c>
      <c r="D88" s="42">
        <v>1.0</v>
      </c>
      <c r="E88" s="42">
        <v>5.0</v>
      </c>
      <c r="F88" s="43">
        <v>37.65399</v>
      </c>
    </row>
    <row r="89">
      <c r="A89" s="41" t="s">
        <v>24</v>
      </c>
      <c r="B89" s="42" t="s">
        <v>493</v>
      </c>
      <c r="C89" s="43">
        <v>2018.0</v>
      </c>
      <c r="D89" s="42">
        <v>1.0</v>
      </c>
      <c r="E89" s="42">
        <v>5.0</v>
      </c>
      <c r="F89" s="43">
        <v>57.31899</v>
      </c>
    </row>
    <row r="90">
      <c r="A90" s="41" t="s">
        <v>25</v>
      </c>
      <c r="B90" s="42" t="s">
        <v>494</v>
      </c>
      <c r="C90" s="43">
        <v>2018.0</v>
      </c>
      <c r="D90" s="42">
        <v>1.0</v>
      </c>
      <c r="E90" s="42">
        <v>5.0</v>
      </c>
      <c r="F90" s="43">
        <v>81.06571</v>
      </c>
    </row>
    <row r="91">
      <c r="A91" s="41" t="s">
        <v>26</v>
      </c>
      <c r="B91" s="42" t="s">
        <v>495</v>
      </c>
      <c r="C91" s="43">
        <v>2018.0</v>
      </c>
      <c r="D91" s="42">
        <v>1.0</v>
      </c>
      <c r="E91" s="42">
        <v>5.0</v>
      </c>
      <c r="F91" s="43">
        <v>78.3357</v>
      </c>
    </row>
    <row r="92">
      <c r="A92" s="41" t="s">
        <v>27</v>
      </c>
      <c r="B92" s="42" t="s">
        <v>497</v>
      </c>
      <c r="C92" s="43">
        <v>2018.0</v>
      </c>
      <c r="D92" s="42">
        <v>1.0</v>
      </c>
      <c r="E92" s="42">
        <v>5.0</v>
      </c>
      <c r="F92" s="43">
        <v>69.31938</v>
      </c>
    </row>
    <row r="93">
      <c r="A93" s="41" t="s">
        <v>28</v>
      </c>
      <c r="B93" s="42" t="s">
        <v>496</v>
      </c>
      <c r="C93" s="43">
        <v>2018.0</v>
      </c>
      <c r="D93" s="42">
        <v>1.0</v>
      </c>
      <c r="E93" s="42">
        <v>5.0</v>
      </c>
      <c r="F93" s="43">
        <v>81.98127</v>
      </c>
    </row>
    <row r="94">
      <c r="A94" s="41" t="s">
        <v>29</v>
      </c>
      <c r="B94" s="42" t="s">
        <v>498</v>
      </c>
      <c r="C94" s="43">
        <v>2018.0</v>
      </c>
      <c r="D94" s="42">
        <v>1.0</v>
      </c>
      <c r="E94" s="42">
        <v>5.0</v>
      </c>
      <c r="F94" s="43">
        <v>86.34428</v>
      </c>
    </row>
    <row r="95">
      <c r="A95" s="41" t="s">
        <v>30</v>
      </c>
      <c r="B95" s="42" t="s">
        <v>499</v>
      </c>
      <c r="C95" s="43">
        <v>2018.0</v>
      </c>
      <c r="D95" s="42">
        <v>1.0</v>
      </c>
      <c r="E95" s="42">
        <v>5.0</v>
      </c>
      <c r="F95" s="43">
        <v>62.72205</v>
      </c>
    </row>
    <row r="96">
      <c r="A96" s="41" t="s">
        <v>31</v>
      </c>
      <c r="B96" s="42" t="s">
        <v>500</v>
      </c>
      <c r="C96" s="43">
        <v>2018.0</v>
      </c>
      <c r="D96" s="42">
        <v>1.0</v>
      </c>
      <c r="E96" s="42">
        <v>5.0</v>
      </c>
      <c r="F96" s="43">
        <v>87.78454</v>
      </c>
    </row>
    <row r="97">
      <c r="A97" s="41" t="s">
        <v>32</v>
      </c>
      <c r="B97" s="42" t="s">
        <v>501</v>
      </c>
      <c r="C97" s="43">
        <v>2018.0</v>
      </c>
      <c r="D97" s="42">
        <v>1.0</v>
      </c>
      <c r="E97" s="42">
        <v>5.0</v>
      </c>
      <c r="F97" s="43">
        <v>71.63993</v>
      </c>
    </row>
    <row r="98">
      <c r="A98" s="41" t="s">
        <v>33</v>
      </c>
      <c r="B98" s="42" t="s">
        <v>502</v>
      </c>
      <c r="C98" s="43">
        <v>2018.0</v>
      </c>
      <c r="D98" s="42">
        <v>1.0</v>
      </c>
      <c r="E98" s="42">
        <v>5.0</v>
      </c>
      <c r="F98" s="43">
        <v>52.42663</v>
      </c>
    </row>
    <row r="99">
      <c r="A99" s="41" t="s">
        <v>34</v>
      </c>
      <c r="B99" s="42" t="s">
        <v>503</v>
      </c>
      <c r="C99" s="43">
        <v>2018.0</v>
      </c>
      <c r="D99" s="42">
        <v>1.0</v>
      </c>
      <c r="E99" s="42">
        <v>5.0</v>
      </c>
      <c r="F99" s="43">
        <v>80.76373</v>
      </c>
    </row>
    <row r="100">
      <c r="A100" s="41" t="s">
        <v>35</v>
      </c>
      <c r="B100" s="42" t="s">
        <v>504</v>
      </c>
      <c r="C100" s="43">
        <v>2018.0</v>
      </c>
      <c r="D100" s="42">
        <v>1.0</v>
      </c>
      <c r="E100" s="42">
        <v>5.0</v>
      </c>
      <c r="F100" s="43">
        <v>84.29951</v>
      </c>
    </row>
    <row r="101">
      <c r="A101" s="41" t="s">
        <v>3</v>
      </c>
      <c r="B101" s="42" t="s">
        <v>489</v>
      </c>
      <c r="C101" s="43">
        <v>2020.0</v>
      </c>
      <c r="D101" s="42">
        <v>1.0</v>
      </c>
      <c r="E101" s="42">
        <v>5.0</v>
      </c>
      <c r="F101" s="43">
        <v>76.8213</v>
      </c>
    </row>
    <row r="102">
      <c r="A102" s="41" t="s">
        <v>4</v>
      </c>
      <c r="B102" s="42" t="s">
        <v>472</v>
      </c>
      <c r="C102" s="43">
        <v>2020.0</v>
      </c>
      <c r="D102" s="42">
        <v>1.0</v>
      </c>
      <c r="E102" s="42">
        <v>5.0</v>
      </c>
      <c r="F102" s="43">
        <v>96.61029</v>
      </c>
    </row>
    <row r="103">
      <c r="A103" s="41" t="s">
        <v>5</v>
      </c>
      <c r="B103" s="42" t="s">
        <v>473</v>
      </c>
      <c r="C103" s="43">
        <v>2020.0</v>
      </c>
      <c r="D103" s="42">
        <v>1.0</v>
      </c>
      <c r="E103" s="42">
        <v>5.0</v>
      </c>
      <c r="F103" s="43">
        <v>93.36625</v>
      </c>
    </row>
    <row r="104">
      <c r="A104" s="41" t="s">
        <v>6</v>
      </c>
      <c r="B104" s="42" t="s">
        <v>474</v>
      </c>
      <c r="C104" s="43">
        <v>2020.0</v>
      </c>
      <c r="D104" s="42">
        <v>1.0</v>
      </c>
      <c r="E104" s="42">
        <v>5.0</v>
      </c>
      <c r="F104" s="43">
        <v>82.74397</v>
      </c>
    </row>
    <row r="105">
      <c r="A105" s="41" t="s">
        <v>7</v>
      </c>
      <c r="B105" s="42" t="s">
        <v>475</v>
      </c>
      <c r="C105" s="43">
        <v>2020.0</v>
      </c>
      <c r="D105" s="42">
        <v>1.0</v>
      </c>
      <c r="E105" s="42">
        <v>5.0</v>
      </c>
      <c r="F105" s="43">
        <v>68.65982</v>
      </c>
    </row>
    <row r="106">
      <c r="A106" s="41" t="s">
        <v>8</v>
      </c>
      <c r="B106" s="42" t="s">
        <v>479</v>
      </c>
      <c r="C106" s="43">
        <v>2020.0</v>
      </c>
      <c r="D106" s="42">
        <v>1.0</v>
      </c>
      <c r="E106" s="42">
        <v>5.0</v>
      </c>
      <c r="F106" s="43">
        <v>92.21629</v>
      </c>
    </row>
    <row r="107">
      <c r="A107" s="41" t="s">
        <v>9</v>
      </c>
      <c r="B107" s="42" t="s">
        <v>480</v>
      </c>
      <c r="C107" s="43">
        <v>2020.0</v>
      </c>
      <c r="D107" s="42">
        <v>1.0</v>
      </c>
      <c r="E107" s="42">
        <v>5.0</v>
      </c>
      <c r="F107" s="43">
        <v>93.25746</v>
      </c>
    </row>
    <row r="108">
      <c r="A108" s="41" t="s">
        <v>10</v>
      </c>
      <c r="B108" s="42" t="s">
        <v>478</v>
      </c>
      <c r="C108" s="43">
        <v>2020.0</v>
      </c>
      <c r="D108" s="42">
        <v>1.0</v>
      </c>
      <c r="E108" s="42">
        <v>5.0</v>
      </c>
      <c r="F108" s="43">
        <v>41.86943</v>
      </c>
    </row>
    <row r="109">
      <c r="A109" s="41" t="s">
        <v>11</v>
      </c>
      <c r="B109" s="42" t="s">
        <v>477</v>
      </c>
      <c r="C109" s="43">
        <v>2020.0</v>
      </c>
      <c r="D109" s="42">
        <v>1.0</v>
      </c>
      <c r="E109" s="42">
        <v>5.0</v>
      </c>
      <c r="F109" s="43">
        <v>93.18447</v>
      </c>
    </row>
    <row r="110">
      <c r="A110" s="41" t="s">
        <v>12</v>
      </c>
      <c r="B110" s="42" t="s">
        <v>476</v>
      </c>
      <c r="C110" s="43">
        <v>2020.0</v>
      </c>
      <c r="D110" s="42">
        <v>1.0</v>
      </c>
      <c r="E110" s="42">
        <v>5.0</v>
      </c>
      <c r="F110" s="43">
        <v>91.31766</v>
      </c>
    </row>
    <row r="111">
      <c r="A111" s="41" t="s">
        <v>13</v>
      </c>
      <c r="B111" s="42" t="s">
        <v>481</v>
      </c>
      <c r="C111" s="43">
        <v>2020.0</v>
      </c>
      <c r="D111" s="42">
        <v>1.0</v>
      </c>
      <c r="E111" s="42">
        <v>5.0</v>
      </c>
      <c r="F111" s="43">
        <v>85.98667</v>
      </c>
    </row>
    <row r="112">
      <c r="A112" s="41" t="s">
        <v>14</v>
      </c>
      <c r="B112" s="42" t="s">
        <v>483</v>
      </c>
      <c r="C112" s="43">
        <v>2020.0</v>
      </c>
      <c r="D112" s="42">
        <v>1.0</v>
      </c>
      <c r="E112" s="42">
        <v>5.0</v>
      </c>
      <c r="F112" s="43">
        <v>82.47685</v>
      </c>
    </row>
    <row r="113">
      <c r="A113" s="41" t="s">
        <v>15</v>
      </c>
      <c r="B113" s="42" t="s">
        <v>482</v>
      </c>
      <c r="C113" s="43">
        <v>2020.0</v>
      </c>
      <c r="D113" s="42">
        <v>1.0</v>
      </c>
      <c r="E113" s="42">
        <v>5.0</v>
      </c>
      <c r="F113" s="43">
        <v>38.11236</v>
      </c>
    </row>
    <row r="114">
      <c r="A114" s="41" t="s">
        <v>16</v>
      </c>
      <c r="B114" s="42" t="s">
        <v>484</v>
      </c>
      <c r="C114" s="43">
        <v>2020.0</v>
      </c>
      <c r="D114" s="42">
        <v>1.0</v>
      </c>
      <c r="E114" s="42">
        <v>5.0</v>
      </c>
      <c r="F114" s="43">
        <v>70.63086</v>
      </c>
    </row>
    <row r="115">
      <c r="A115" s="41" t="s">
        <v>17</v>
      </c>
      <c r="B115" s="42" t="s">
        <v>485</v>
      </c>
      <c r="C115" s="43">
        <v>2020.0</v>
      </c>
      <c r="D115" s="42">
        <v>1.0</v>
      </c>
      <c r="E115" s="42">
        <v>5.0</v>
      </c>
      <c r="F115" s="43">
        <v>95.72313</v>
      </c>
    </row>
    <row r="116">
      <c r="A116" s="41" t="s">
        <v>18</v>
      </c>
      <c r="B116" s="42" t="s">
        <v>486</v>
      </c>
      <c r="C116" s="43">
        <v>2020.0</v>
      </c>
      <c r="D116" s="42">
        <v>1.0</v>
      </c>
      <c r="E116" s="42">
        <v>5.0</v>
      </c>
      <c r="F116" s="43">
        <v>76.04902</v>
      </c>
    </row>
    <row r="117">
      <c r="A117" s="41" t="s">
        <v>19</v>
      </c>
      <c r="B117" s="42" t="s">
        <v>487</v>
      </c>
      <c r="C117" s="43">
        <v>2020.0</v>
      </c>
      <c r="D117" s="42">
        <v>1.0</v>
      </c>
      <c r="E117" s="42">
        <v>5.0</v>
      </c>
      <c r="F117" s="43">
        <v>77.06584</v>
      </c>
    </row>
    <row r="118">
      <c r="A118" s="41" t="s">
        <v>20</v>
      </c>
      <c r="B118" s="42" t="s">
        <v>488</v>
      </c>
      <c r="C118" s="43">
        <v>2020.0</v>
      </c>
      <c r="D118" s="42">
        <v>1.0</v>
      </c>
      <c r="E118" s="42">
        <v>5.0</v>
      </c>
      <c r="F118" s="43">
        <v>67.26989</v>
      </c>
    </row>
    <row r="119">
      <c r="A119" s="41" t="s">
        <v>21</v>
      </c>
      <c r="B119" s="42" t="s">
        <v>490</v>
      </c>
      <c r="C119" s="43">
        <v>2020.0</v>
      </c>
      <c r="D119" s="42">
        <v>1.0</v>
      </c>
      <c r="E119" s="42">
        <v>5.0</v>
      </c>
      <c r="F119" s="43">
        <v>75.45034</v>
      </c>
    </row>
    <row r="120">
      <c r="A120" s="41" t="s">
        <v>22</v>
      </c>
      <c r="B120" s="42" t="s">
        <v>491</v>
      </c>
      <c r="C120" s="43">
        <v>2020.0</v>
      </c>
      <c r="D120" s="42">
        <v>1.0</v>
      </c>
      <c r="E120" s="42">
        <v>5.0</v>
      </c>
      <c r="F120" s="43">
        <v>96.38925</v>
      </c>
    </row>
    <row r="121">
      <c r="A121" s="41" t="s">
        <v>23</v>
      </c>
      <c r="B121" s="42" t="s">
        <v>492</v>
      </c>
      <c r="C121" s="43">
        <v>2020.0</v>
      </c>
      <c r="D121" s="42">
        <v>1.0</v>
      </c>
      <c r="E121" s="42">
        <v>5.0</v>
      </c>
      <c r="F121" s="43">
        <v>39.55699</v>
      </c>
    </row>
    <row r="122">
      <c r="A122" s="41" t="s">
        <v>24</v>
      </c>
      <c r="B122" s="42" t="s">
        <v>493</v>
      </c>
      <c r="C122" s="43">
        <v>2020.0</v>
      </c>
      <c r="D122" s="42">
        <v>1.0</v>
      </c>
      <c r="E122" s="42">
        <v>5.0</v>
      </c>
      <c r="F122" s="43">
        <v>59.20527</v>
      </c>
    </row>
    <row r="123">
      <c r="A123" s="41" t="s">
        <v>25</v>
      </c>
      <c r="B123" s="42" t="s">
        <v>494</v>
      </c>
      <c r="C123" s="43">
        <v>2020.0</v>
      </c>
      <c r="D123" s="42">
        <v>1.0</v>
      </c>
      <c r="E123" s="42">
        <v>5.0</v>
      </c>
      <c r="F123" s="43">
        <v>83.75191</v>
      </c>
    </row>
    <row r="124">
      <c r="A124" s="41" t="s">
        <v>26</v>
      </c>
      <c r="B124" s="42" t="s">
        <v>495</v>
      </c>
      <c r="C124" s="43">
        <v>2020.0</v>
      </c>
      <c r="D124" s="42">
        <v>1.0</v>
      </c>
      <c r="E124" s="42">
        <v>5.0</v>
      </c>
      <c r="F124" s="43">
        <v>82.14279</v>
      </c>
    </row>
    <row r="125">
      <c r="A125" s="41" t="s">
        <v>27</v>
      </c>
      <c r="B125" s="42" t="s">
        <v>497</v>
      </c>
      <c r="C125" s="43">
        <v>2020.0</v>
      </c>
      <c r="D125" s="42">
        <v>1.0</v>
      </c>
      <c r="E125" s="42">
        <v>5.0</v>
      </c>
      <c r="F125" s="43">
        <v>71.66824</v>
      </c>
    </row>
    <row r="126">
      <c r="A126" s="41" t="s">
        <v>28</v>
      </c>
      <c r="B126" s="42" t="s">
        <v>496</v>
      </c>
      <c r="C126" s="43">
        <v>2020.0</v>
      </c>
      <c r="D126" s="42">
        <v>1.0</v>
      </c>
      <c r="E126" s="42">
        <v>5.0</v>
      </c>
      <c r="F126" s="43">
        <v>84.23524</v>
      </c>
    </row>
    <row r="127">
      <c r="A127" s="41" t="s">
        <v>29</v>
      </c>
      <c r="B127" s="42" t="s">
        <v>498</v>
      </c>
      <c r="C127" s="43">
        <v>2020.0</v>
      </c>
      <c r="D127" s="42">
        <v>1.0</v>
      </c>
      <c r="E127" s="42">
        <v>5.0</v>
      </c>
      <c r="F127" s="43">
        <v>85.15756</v>
      </c>
    </row>
    <row r="128">
      <c r="A128" s="41" t="s">
        <v>30</v>
      </c>
      <c r="B128" s="42" t="s">
        <v>499</v>
      </c>
      <c r="C128" s="43">
        <v>2020.0</v>
      </c>
      <c r="D128" s="42">
        <v>1.0</v>
      </c>
      <c r="E128" s="42">
        <v>5.0</v>
      </c>
      <c r="F128" s="43">
        <v>64.62673</v>
      </c>
    </row>
    <row r="129">
      <c r="A129" s="41" t="s">
        <v>31</v>
      </c>
      <c r="B129" s="42" t="s">
        <v>500</v>
      </c>
      <c r="C129" s="43">
        <v>2020.0</v>
      </c>
      <c r="D129" s="42">
        <v>1.0</v>
      </c>
      <c r="E129" s="42">
        <v>5.0</v>
      </c>
      <c r="F129" s="43">
        <v>88.02241</v>
      </c>
    </row>
    <row r="130">
      <c r="A130" s="41" t="s">
        <v>32</v>
      </c>
      <c r="B130" s="42" t="s">
        <v>501</v>
      </c>
      <c r="C130" s="43">
        <v>2020.0</v>
      </c>
      <c r="D130" s="42">
        <v>1.0</v>
      </c>
      <c r="E130" s="42">
        <v>5.0</v>
      </c>
      <c r="F130" s="43">
        <v>76.42843</v>
      </c>
    </row>
    <row r="131">
      <c r="A131" s="41" t="s">
        <v>33</v>
      </c>
      <c r="B131" s="42" t="s">
        <v>502</v>
      </c>
      <c r="C131" s="43">
        <v>2020.0</v>
      </c>
      <c r="D131" s="42">
        <v>1.0</v>
      </c>
      <c r="E131" s="42">
        <v>5.0</v>
      </c>
      <c r="F131" s="43">
        <v>56.96615</v>
      </c>
    </row>
    <row r="132">
      <c r="A132" s="41" t="s">
        <v>34</v>
      </c>
      <c r="B132" s="42" t="s">
        <v>503</v>
      </c>
      <c r="C132" s="43">
        <v>2020.0</v>
      </c>
      <c r="D132" s="42">
        <v>1.0</v>
      </c>
      <c r="E132" s="42">
        <v>5.0</v>
      </c>
      <c r="F132" s="43">
        <v>82.97555</v>
      </c>
    </row>
    <row r="133">
      <c r="A133" s="41" t="s">
        <v>35</v>
      </c>
      <c r="B133" s="42" t="s">
        <v>504</v>
      </c>
      <c r="C133" s="43">
        <v>2020.0</v>
      </c>
      <c r="D133" s="42">
        <v>1.0</v>
      </c>
      <c r="E133" s="42">
        <v>5.0</v>
      </c>
      <c r="F133" s="43">
        <v>85.05358</v>
      </c>
    </row>
    <row r="134">
      <c r="A134" s="41" t="s">
        <v>3</v>
      </c>
      <c r="B134" s="42" t="s">
        <v>489</v>
      </c>
      <c r="C134" s="43">
        <v>2022.0</v>
      </c>
      <c r="D134" s="42">
        <v>1.0</v>
      </c>
      <c r="E134" s="42">
        <v>5.0</v>
      </c>
      <c r="F134" s="44">
        <v>77.24787</v>
      </c>
      <c r="G134" s="38"/>
    </row>
    <row r="135">
      <c r="A135" s="41" t="s">
        <v>4</v>
      </c>
      <c r="B135" s="42" t="s">
        <v>472</v>
      </c>
      <c r="C135" s="43">
        <v>2022.0</v>
      </c>
      <c r="D135" s="42">
        <v>1.0</v>
      </c>
      <c r="E135" s="42">
        <v>5.0</v>
      </c>
      <c r="F135" s="43">
        <v>97.59032</v>
      </c>
      <c r="G135" s="38"/>
    </row>
    <row r="136">
      <c r="A136" s="41" t="s">
        <v>5</v>
      </c>
      <c r="B136" s="42" t="s">
        <v>473</v>
      </c>
      <c r="C136" s="43">
        <v>2022.0</v>
      </c>
      <c r="D136" s="42">
        <v>1.0</v>
      </c>
      <c r="E136" s="42">
        <v>5.0</v>
      </c>
      <c r="F136" s="43">
        <v>93.79976</v>
      </c>
      <c r="G136" s="38"/>
    </row>
    <row r="137">
      <c r="A137" s="41" t="s">
        <v>6</v>
      </c>
      <c r="B137" s="42" t="s">
        <v>474</v>
      </c>
      <c r="C137" s="43">
        <v>2022.0</v>
      </c>
      <c r="D137" s="42">
        <v>1.0</v>
      </c>
      <c r="E137" s="42">
        <v>5.0</v>
      </c>
      <c r="F137" s="43">
        <v>85.43321</v>
      </c>
      <c r="G137" s="38"/>
    </row>
    <row r="138">
      <c r="A138" s="41" t="s">
        <v>7</v>
      </c>
      <c r="B138" s="42" t="s">
        <v>475</v>
      </c>
      <c r="C138" s="43">
        <v>2022.0</v>
      </c>
      <c r="D138" s="42">
        <v>1.0</v>
      </c>
      <c r="E138" s="42">
        <v>5.0</v>
      </c>
      <c r="F138" s="43">
        <v>63.91349</v>
      </c>
      <c r="G138" s="38"/>
    </row>
    <row r="139">
      <c r="A139" s="41" t="s">
        <v>8</v>
      </c>
      <c r="B139" s="42" t="s">
        <v>479</v>
      </c>
      <c r="C139" s="43">
        <v>2022.0</v>
      </c>
      <c r="D139" s="42">
        <v>1.0</v>
      </c>
      <c r="E139" s="42">
        <v>5.0</v>
      </c>
      <c r="F139" s="43">
        <v>92.43497</v>
      </c>
      <c r="G139" s="38"/>
    </row>
    <row r="140">
      <c r="A140" s="41" t="s">
        <v>9</v>
      </c>
      <c r="B140" s="42" t="s">
        <v>480</v>
      </c>
      <c r="C140" s="43">
        <v>2022.0</v>
      </c>
      <c r="D140" s="42">
        <v>1.0</v>
      </c>
      <c r="E140" s="42">
        <v>5.0</v>
      </c>
      <c r="F140" s="43">
        <v>95.79122</v>
      </c>
      <c r="G140" s="38"/>
    </row>
    <row r="141">
      <c r="A141" s="41" t="s">
        <v>10</v>
      </c>
      <c r="B141" s="42" t="s">
        <v>478</v>
      </c>
      <c r="C141" s="43">
        <v>2022.0</v>
      </c>
      <c r="D141" s="42">
        <v>1.0</v>
      </c>
      <c r="E141" s="42">
        <v>5.0</v>
      </c>
      <c r="F141" s="43">
        <v>42.82944</v>
      </c>
      <c r="G141" s="38"/>
    </row>
    <row r="142">
      <c r="A142" s="41" t="s">
        <v>11</v>
      </c>
      <c r="B142" s="42" t="s">
        <v>477</v>
      </c>
      <c r="C142" s="43">
        <v>2022.0</v>
      </c>
      <c r="D142" s="42">
        <v>1.0</v>
      </c>
      <c r="E142" s="42">
        <v>5.0</v>
      </c>
      <c r="F142" s="43">
        <v>94.33263</v>
      </c>
      <c r="G142" s="38"/>
    </row>
    <row r="143">
      <c r="A143" s="41" t="s">
        <v>12</v>
      </c>
      <c r="B143" s="42" t="s">
        <v>476</v>
      </c>
      <c r="C143" s="43">
        <v>2022.0</v>
      </c>
      <c r="D143" s="42">
        <v>1.0</v>
      </c>
      <c r="E143" s="42">
        <v>5.0</v>
      </c>
      <c r="F143" s="43">
        <v>92.3668</v>
      </c>
      <c r="G143" s="38"/>
    </row>
    <row r="144">
      <c r="A144" s="41" t="s">
        <v>13</v>
      </c>
      <c r="B144" s="42" t="s">
        <v>481</v>
      </c>
      <c r="C144" s="43">
        <v>2022.0</v>
      </c>
      <c r="D144" s="42">
        <v>1.0</v>
      </c>
      <c r="E144" s="42">
        <v>5.0</v>
      </c>
      <c r="F144" s="43">
        <v>81.97152</v>
      </c>
      <c r="G144" s="38"/>
    </row>
    <row r="145">
      <c r="A145" s="41" t="s">
        <v>14</v>
      </c>
      <c r="B145" s="42" t="s">
        <v>483</v>
      </c>
      <c r="C145" s="43">
        <v>2022.0</v>
      </c>
      <c r="D145" s="42">
        <v>1.0</v>
      </c>
      <c r="E145" s="42">
        <v>5.0</v>
      </c>
      <c r="F145" s="43">
        <v>86.29428</v>
      </c>
      <c r="G145" s="38"/>
    </row>
    <row r="146">
      <c r="A146" s="41" t="s">
        <v>15</v>
      </c>
      <c r="B146" s="42" t="s">
        <v>482</v>
      </c>
      <c r="C146" s="43">
        <v>2022.0</v>
      </c>
      <c r="D146" s="42">
        <v>1.0</v>
      </c>
      <c r="E146" s="42">
        <v>5.0</v>
      </c>
      <c r="F146" s="43">
        <v>37.69032</v>
      </c>
      <c r="G146" s="38"/>
    </row>
    <row r="147">
      <c r="A147" s="41" t="s">
        <v>16</v>
      </c>
      <c r="B147" s="42" t="s">
        <v>484</v>
      </c>
      <c r="C147" s="43">
        <v>2022.0</v>
      </c>
      <c r="D147" s="42">
        <v>1.0</v>
      </c>
      <c r="E147" s="42">
        <v>5.0</v>
      </c>
      <c r="F147" s="43">
        <v>67.4945</v>
      </c>
      <c r="G147" s="38"/>
    </row>
    <row r="148">
      <c r="A148" s="41" t="s">
        <v>17</v>
      </c>
      <c r="B148" s="42" t="s">
        <v>485</v>
      </c>
      <c r="C148" s="43">
        <v>2022.0</v>
      </c>
      <c r="D148" s="42">
        <v>1.0</v>
      </c>
      <c r="E148" s="42">
        <v>5.0</v>
      </c>
      <c r="F148" s="43">
        <v>95.94236</v>
      </c>
      <c r="G148" s="38"/>
    </row>
    <row r="149">
      <c r="A149" s="41" t="s">
        <v>18</v>
      </c>
      <c r="B149" s="42" t="s">
        <v>486</v>
      </c>
      <c r="C149" s="43">
        <v>2022.0</v>
      </c>
      <c r="D149" s="42">
        <v>1.0</v>
      </c>
      <c r="E149" s="42">
        <v>5.0</v>
      </c>
      <c r="F149" s="43">
        <v>74.86314</v>
      </c>
      <c r="G149" s="38"/>
    </row>
    <row r="150">
      <c r="A150" s="41" t="s">
        <v>19</v>
      </c>
      <c r="B150" s="42" t="s">
        <v>487</v>
      </c>
      <c r="C150" s="43">
        <v>2022.0</v>
      </c>
      <c r="D150" s="42">
        <v>1.0</v>
      </c>
      <c r="E150" s="42">
        <v>5.0</v>
      </c>
      <c r="F150" s="43">
        <v>77.79149</v>
      </c>
      <c r="G150" s="38"/>
    </row>
    <row r="151">
      <c r="A151" s="41" t="s">
        <v>20</v>
      </c>
      <c r="B151" s="42" t="s">
        <v>488</v>
      </c>
      <c r="C151" s="43">
        <v>2022.0</v>
      </c>
      <c r="D151" s="42">
        <v>1.0</v>
      </c>
      <c r="E151" s="42">
        <v>5.0</v>
      </c>
      <c r="F151" s="43">
        <v>66.95195</v>
      </c>
      <c r="G151" s="38"/>
    </row>
    <row r="152">
      <c r="A152" s="41" t="s">
        <v>21</v>
      </c>
      <c r="B152" s="42" t="s">
        <v>490</v>
      </c>
      <c r="C152" s="43">
        <v>2022.0</v>
      </c>
      <c r="D152" s="42">
        <v>1.0</v>
      </c>
      <c r="E152" s="42">
        <v>5.0</v>
      </c>
      <c r="F152" s="43">
        <v>76.48684</v>
      </c>
      <c r="G152" s="38"/>
    </row>
    <row r="153">
      <c r="A153" s="41" t="s">
        <v>22</v>
      </c>
      <c r="B153" s="42" t="s">
        <v>491</v>
      </c>
      <c r="C153" s="43">
        <v>2022.0</v>
      </c>
      <c r="D153" s="42">
        <v>1.0</v>
      </c>
      <c r="E153" s="42">
        <v>5.0</v>
      </c>
      <c r="F153" s="43">
        <v>95.66994</v>
      </c>
      <c r="G153" s="38"/>
    </row>
    <row r="154">
      <c r="A154" s="41" t="s">
        <v>23</v>
      </c>
      <c r="B154" s="42" t="s">
        <v>492</v>
      </c>
      <c r="C154" s="43">
        <v>2022.0</v>
      </c>
      <c r="D154" s="42">
        <v>1.0</v>
      </c>
      <c r="E154" s="42">
        <v>5.0</v>
      </c>
      <c r="F154" s="43">
        <v>37.6444</v>
      </c>
      <c r="G154" s="38"/>
    </row>
    <row r="155">
      <c r="A155" s="41" t="s">
        <v>24</v>
      </c>
      <c r="B155" s="42" t="s">
        <v>493</v>
      </c>
      <c r="C155" s="43">
        <v>2022.0</v>
      </c>
      <c r="D155" s="42">
        <v>1.0</v>
      </c>
      <c r="E155" s="42">
        <v>5.0</v>
      </c>
      <c r="F155" s="43">
        <v>59.96739</v>
      </c>
      <c r="G155" s="38"/>
    </row>
    <row r="156">
      <c r="A156" s="41" t="s">
        <v>25</v>
      </c>
      <c r="B156" s="42" t="s">
        <v>494</v>
      </c>
      <c r="C156" s="43">
        <v>2022.0</v>
      </c>
      <c r="D156" s="42">
        <v>1.0</v>
      </c>
      <c r="E156" s="42">
        <v>5.0</v>
      </c>
      <c r="F156" s="43">
        <v>87.51799</v>
      </c>
      <c r="G156" s="38"/>
    </row>
    <row r="157">
      <c r="A157" s="41" t="s">
        <v>26</v>
      </c>
      <c r="B157" s="42" t="s">
        <v>495</v>
      </c>
      <c r="C157" s="43">
        <v>2022.0</v>
      </c>
      <c r="D157" s="42">
        <v>1.0</v>
      </c>
      <c r="E157" s="42">
        <v>5.0</v>
      </c>
      <c r="F157" s="43">
        <v>78.73055</v>
      </c>
      <c r="G157" s="38"/>
    </row>
    <row r="158">
      <c r="A158" s="41" t="s">
        <v>27</v>
      </c>
      <c r="B158" s="42" t="s">
        <v>497</v>
      </c>
      <c r="C158" s="43">
        <v>2022.0</v>
      </c>
      <c r="D158" s="42">
        <v>1.0</v>
      </c>
      <c r="E158" s="42">
        <v>5.0</v>
      </c>
      <c r="F158" s="43">
        <v>71.31433</v>
      </c>
      <c r="G158" s="38"/>
    </row>
    <row r="159">
      <c r="A159" s="41" t="s">
        <v>28</v>
      </c>
      <c r="B159" s="42" t="s">
        <v>496</v>
      </c>
      <c r="C159" s="43">
        <v>2022.0</v>
      </c>
      <c r="D159" s="42">
        <v>1.0</v>
      </c>
      <c r="E159" s="42">
        <v>5.0</v>
      </c>
      <c r="F159" s="43">
        <v>87.55054</v>
      </c>
      <c r="G159" s="38"/>
    </row>
    <row r="160">
      <c r="A160" s="41" t="s">
        <v>29</v>
      </c>
      <c r="B160" s="42" t="s">
        <v>498</v>
      </c>
      <c r="C160" s="43">
        <v>2022.0</v>
      </c>
      <c r="D160" s="42">
        <v>1.0</v>
      </c>
      <c r="E160" s="42">
        <v>5.0</v>
      </c>
      <c r="F160" s="43">
        <v>88.70905</v>
      </c>
      <c r="G160" s="38"/>
    </row>
    <row r="161">
      <c r="A161" s="41" t="s">
        <v>30</v>
      </c>
      <c r="B161" s="42" t="s">
        <v>499</v>
      </c>
      <c r="C161" s="43">
        <v>2022.0</v>
      </c>
      <c r="D161" s="42">
        <v>1.0</v>
      </c>
      <c r="E161" s="42">
        <v>5.0</v>
      </c>
      <c r="F161" s="43">
        <v>63.12871</v>
      </c>
      <c r="G161" s="38"/>
    </row>
    <row r="162">
      <c r="A162" s="41" t="s">
        <v>31</v>
      </c>
      <c r="B162" s="42" t="s">
        <v>500</v>
      </c>
      <c r="C162" s="43">
        <v>2022.0</v>
      </c>
      <c r="D162" s="42">
        <v>1.0</v>
      </c>
      <c r="E162" s="42">
        <v>5.0</v>
      </c>
      <c r="F162" s="43">
        <v>90.36588</v>
      </c>
      <c r="G162" s="38"/>
    </row>
    <row r="163">
      <c r="A163" s="41" t="s">
        <v>32</v>
      </c>
      <c r="B163" s="42" t="s">
        <v>501</v>
      </c>
      <c r="C163" s="43">
        <v>2022.0</v>
      </c>
      <c r="D163" s="42">
        <v>1.0</v>
      </c>
      <c r="E163" s="42">
        <v>5.0</v>
      </c>
      <c r="F163" s="43">
        <v>79.69611</v>
      </c>
      <c r="G163" s="38"/>
    </row>
    <row r="164">
      <c r="A164" s="41" t="s">
        <v>33</v>
      </c>
      <c r="B164" s="42" t="s">
        <v>502</v>
      </c>
      <c r="C164" s="43">
        <v>2022.0</v>
      </c>
      <c r="D164" s="42">
        <v>1.0</v>
      </c>
      <c r="E164" s="42">
        <v>5.0</v>
      </c>
      <c r="F164" s="43">
        <v>57.59468</v>
      </c>
      <c r="G164" s="38"/>
    </row>
    <row r="165">
      <c r="A165" s="41" t="s">
        <v>34</v>
      </c>
      <c r="B165" s="42" t="s">
        <v>503</v>
      </c>
      <c r="C165" s="43">
        <v>2022.0</v>
      </c>
      <c r="D165" s="42">
        <v>1.0</v>
      </c>
      <c r="E165" s="42">
        <v>5.0</v>
      </c>
      <c r="F165" s="43">
        <v>83.64946</v>
      </c>
      <c r="G165" s="38"/>
    </row>
    <row r="166">
      <c r="A166" s="41" t="s">
        <v>35</v>
      </c>
      <c r="B166" s="42" t="s">
        <v>504</v>
      </c>
      <c r="C166" s="43">
        <v>2022.0</v>
      </c>
      <c r="D166" s="42">
        <v>1.0</v>
      </c>
      <c r="E166" s="42">
        <v>5.0</v>
      </c>
      <c r="F166" s="43">
        <v>86.01469</v>
      </c>
    </row>
    <row r="167">
      <c r="A167" s="41" t="s">
        <v>3</v>
      </c>
      <c r="B167" s="42" t="s">
        <v>489</v>
      </c>
      <c r="C167" s="43">
        <v>2024.0</v>
      </c>
      <c r="D167" s="42">
        <v>1.0</v>
      </c>
      <c r="E167" s="42">
        <v>5.0</v>
      </c>
      <c r="F167" s="43">
        <v>80.62053</v>
      </c>
    </row>
    <row r="168">
      <c r="A168" s="41" t="s">
        <v>4</v>
      </c>
      <c r="B168" s="42" t="s">
        <v>472</v>
      </c>
      <c r="C168" s="43">
        <v>2024.0</v>
      </c>
      <c r="D168" s="42">
        <v>1.0</v>
      </c>
      <c r="E168" s="42">
        <v>5.0</v>
      </c>
      <c r="F168" s="43">
        <v>97.20894</v>
      </c>
    </row>
    <row r="169">
      <c r="A169" s="41" t="s">
        <v>5</v>
      </c>
      <c r="B169" s="42" t="s">
        <v>473</v>
      </c>
      <c r="C169" s="43">
        <v>2024.0</v>
      </c>
      <c r="D169" s="42">
        <v>1.0</v>
      </c>
      <c r="E169" s="42">
        <v>5.0</v>
      </c>
      <c r="F169" s="43">
        <v>94.5451</v>
      </c>
    </row>
    <row r="170">
      <c r="A170" s="41" t="s">
        <v>6</v>
      </c>
      <c r="B170" s="42" t="s">
        <v>474</v>
      </c>
      <c r="C170" s="43">
        <v>2024.0</v>
      </c>
      <c r="D170" s="42">
        <v>1.0</v>
      </c>
      <c r="E170" s="42">
        <v>5.0</v>
      </c>
      <c r="F170" s="43">
        <v>83.61333</v>
      </c>
    </row>
    <row r="171">
      <c r="A171" s="41" t="s">
        <v>7</v>
      </c>
      <c r="B171" s="42" t="s">
        <v>475</v>
      </c>
      <c r="C171" s="43">
        <v>2024.0</v>
      </c>
      <c r="D171" s="42">
        <v>1.0</v>
      </c>
      <c r="E171" s="42">
        <v>5.0</v>
      </c>
      <c r="F171" s="43">
        <v>70.35858</v>
      </c>
    </row>
    <row r="172">
      <c r="A172" s="41" t="s">
        <v>8</v>
      </c>
      <c r="B172" s="42" t="s">
        <v>479</v>
      </c>
      <c r="C172" s="43">
        <v>2024.0</v>
      </c>
      <c r="D172" s="42">
        <v>1.0</v>
      </c>
      <c r="E172" s="42">
        <v>5.0</v>
      </c>
      <c r="F172" s="43">
        <v>93.0799</v>
      </c>
    </row>
    <row r="173">
      <c r="A173" s="41" t="s">
        <v>9</v>
      </c>
      <c r="B173" s="42" t="s">
        <v>480</v>
      </c>
      <c r="C173" s="43">
        <v>2024.0</v>
      </c>
      <c r="D173" s="42">
        <v>1.0</v>
      </c>
      <c r="E173" s="42">
        <v>5.0</v>
      </c>
      <c r="F173" s="43">
        <v>93.08802</v>
      </c>
    </row>
    <row r="174">
      <c r="A174" s="41" t="s">
        <v>10</v>
      </c>
      <c r="B174" s="42" t="s">
        <v>478</v>
      </c>
      <c r="C174" s="43">
        <v>2024.0</v>
      </c>
      <c r="D174" s="42">
        <v>1.0</v>
      </c>
      <c r="E174" s="42">
        <v>5.0</v>
      </c>
      <c r="F174" s="43">
        <v>47.05534</v>
      </c>
    </row>
    <row r="175">
      <c r="A175" s="41" t="s">
        <v>11</v>
      </c>
      <c r="B175" s="42" t="s">
        <v>477</v>
      </c>
      <c r="C175" s="43">
        <v>2024.0</v>
      </c>
      <c r="D175" s="42">
        <v>1.0</v>
      </c>
      <c r="E175" s="42">
        <v>5.0</v>
      </c>
      <c r="F175" s="43">
        <v>95.36001</v>
      </c>
    </row>
    <row r="176">
      <c r="A176" s="41" t="s">
        <v>12</v>
      </c>
      <c r="B176" s="42" t="s">
        <v>476</v>
      </c>
      <c r="C176" s="43">
        <v>2024.0</v>
      </c>
      <c r="D176" s="42">
        <v>1.0</v>
      </c>
      <c r="E176" s="42">
        <v>5.0</v>
      </c>
      <c r="F176" s="43">
        <v>91.0033</v>
      </c>
    </row>
    <row r="177">
      <c r="A177" s="41" t="s">
        <v>13</v>
      </c>
      <c r="B177" s="42" t="s">
        <v>481</v>
      </c>
      <c r="C177" s="43">
        <v>2024.0</v>
      </c>
      <c r="D177" s="42">
        <v>1.0</v>
      </c>
      <c r="E177" s="42">
        <v>5.0</v>
      </c>
      <c r="F177" s="43">
        <v>83.96835</v>
      </c>
    </row>
    <row r="178">
      <c r="A178" s="41" t="s">
        <v>14</v>
      </c>
      <c r="B178" s="42" t="s">
        <v>483</v>
      </c>
      <c r="C178" s="43">
        <v>2024.0</v>
      </c>
      <c r="D178" s="42">
        <v>1.0</v>
      </c>
      <c r="E178" s="42">
        <v>5.0</v>
      </c>
      <c r="F178" s="43">
        <v>87.8513</v>
      </c>
    </row>
    <row r="179">
      <c r="A179" s="41" t="s">
        <v>15</v>
      </c>
      <c r="B179" s="42" t="s">
        <v>482</v>
      </c>
      <c r="C179" s="43">
        <v>2024.0</v>
      </c>
      <c r="D179" s="42">
        <v>1.0</v>
      </c>
      <c r="E179" s="42">
        <v>5.0</v>
      </c>
      <c r="F179" s="43">
        <v>46.39076</v>
      </c>
    </row>
    <row r="180">
      <c r="A180" s="41" t="s">
        <v>16</v>
      </c>
      <c r="B180" s="42" t="s">
        <v>484</v>
      </c>
      <c r="C180" s="43">
        <v>2024.0</v>
      </c>
      <c r="D180" s="42">
        <v>1.0</v>
      </c>
      <c r="E180" s="42">
        <v>5.0</v>
      </c>
      <c r="F180" s="43">
        <v>71.95346</v>
      </c>
    </row>
    <row r="181">
      <c r="A181" s="41" t="s">
        <v>17</v>
      </c>
      <c r="B181" s="42" t="s">
        <v>485</v>
      </c>
      <c r="C181" s="43">
        <v>2024.0</v>
      </c>
      <c r="D181" s="42">
        <v>1.0</v>
      </c>
      <c r="E181" s="42">
        <v>5.0</v>
      </c>
      <c r="F181" s="43">
        <v>96.32608</v>
      </c>
    </row>
    <row r="182">
      <c r="A182" s="41" t="s">
        <v>18</v>
      </c>
      <c r="B182" s="42" t="s">
        <v>486</v>
      </c>
      <c r="C182" s="43">
        <v>2024.0</v>
      </c>
      <c r="D182" s="42">
        <v>1.0</v>
      </c>
      <c r="E182" s="42">
        <v>5.0</v>
      </c>
      <c r="F182" s="43">
        <v>80.64775</v>
      </c>
    </row>
    <row r="183">
      <c r="A183" s="41" t="s">
        <v>19</v>
      </c>
      <c r="B183" s="42" t="s">
        <v>487</v>
      </c>
      <c r="C183" s="43">
        <v>2024.0</v>
      </c>
      <c r="D183" s="42">
        <v>1.0</v>
      </c>
      <c r="E183" s="42">
        <v>5.0</v>
      </c>
      <c r="F183" s="43">
        <v>81.25088</v>
      </c>
    </row>
    <row r="184">
      <c r="A184" s="41" t="s">
        <v>20</v>
      </c>
      <c r="B184" s="42" t="s">
        <v>488</v>
      </c>
      <c r="C184" s="43">
        <v>2024.0</v>
      </c>
      <c r="D184" s="42">
        <v>1.0</v>
      </c>
      <c r="E184" s="42">
        <v>5.0</v>
      </c>
      <c r="F184" s="43">
        <v>74.14321</v>
      </c>
    </row>
    <row r="185">
      <c r="A185" s="41" t="s">
        <v>21</v>
      </c>
      <c r="B185" s="42" t="s">
        <v>490</v>
      </c>
      <c r="C185" s="43">
        <v>2024.0</v>
      </c>
      <c r="D185" s="42">
        <v>1.0</v>
      </c>
      <c r="E185" s="42">
        <v>5.0</v>
      </c>
      <c r="F185" s="43">
        <v>75.75481</v>
      </c>
    </row>
    <row r="186">
      <c r="A186" s="41" t="s">
        <v>22</v>
      </c>
      <c r="B186" s="42" t="s">
        <v>491</v>
      </c>
      <c r="C186" s="43">
        <v>2024.0</v>
      </c>
      <c r="D186" s="42">
        <v>1.0</v>
      </c>
      <c r="E186" s="42">
        <v>5.0</v>
      </c>
      <c r="F186" s="43">
        <v>97.02383</v>
      </c>
    </row>
    <row r="187">
      <c r="A187" s="41" t="s">
        <v>23</v>
      </c>
      <c r="B187" s="42" t="s">
        <v>492</v>
      </c>
      <c r="C187" s="43">
        <v>2024.0</v>
      </c>
      <c r="D187" s="42">
        <v>1.0</v>
      </c>
      <c r="E187" s="42">
        <v>5.0</v>
      </c>
      <c r="F187" s="43">
        <v>44.47366</v>
      </c>
    </row>
    <row r="188">
      <c r="A188" s="41" t="s">
        <v>24</v>
      </c>
      <c r="B188" s="42" t="s">
        <v>493</v>
      </c>
      <c r="C188" s="43">
        <v>2024.0</v>
      </c>
      <c r="D188" s="42">
        <v>1.0</v>
      </c>
      <c r="E188" s="42">
        <v>5.0</v>
      </c>
      <c r="F188" s="43">
        <v>69.40019</v>
      </c>
    </row>
    <row r="189">
      <c r="A189" s="41" t="s">
        <v>25</v>
      </c>
      <c r="B189" s="42" t="s">
        <v>494</v>
      </c>
      <c r="C189" s="43">
        <v>2024.0</v>
      </c>
      <c r="D189" s="42">
        <v>1.0</v>
      </c>
      <c r="E189" s="42">
        <v>5.0</v>
      </c>
      <c r="F189" s="43">
        <v>88.27405</v>
      </c>
    </row>
    <row r="190">
      <c r="A190" s="41" t="s">
        <v>26</v>
      </c>
      <c r="B190" s="42" t="s">
        <v>495</v>
      </c>
      <c r="C190" s="43">
        <v>2024.0</v>
      </c>
      <c r="D190" s="42">
        <v>1.0</v>
      </c>
      <c r="E190" s="42">
        <v>5.0</v>
      </c>
      <c r="F190" s="43">
        <v>89.37541</v>
      </c>
    </row>
    <row r="191">
      <c r="A191" s="41" t="s">
        <v>27</v>
      </c>
      <c r="B191" s="42" t="s">
        <v>497</v>
      </c>
      <c r="C191" s="43">
        <v>2024.0</v>
      </c>
      <c r="D191" s="42">
        <v>1.0</v>
      </c>
      <c r="E191" s="42">
        <v>5.0</v>
      </c>
      <c r="F191" s="43">
        <v>75.46662</v>
      </c>
    </row>
    <row r="192">
      <c r="A192" s="41" t="s">
        <v>28</v>
      </c>
      <c r="B192" s="42" t="s">
        <v>496</v>
      </c>
      <c r="C192" s="43">
        <v>2024.0</v>
      </c>
      <c r="D192" s="42">
        <v>1.0</v>
      </c>
      <c r="E192" s="42">
        <v>5.0</v>
      </c>
      <c r="F192" s="43">
        <v>88.89161</v>
      </c>
    </row>
    <row r="193">
      <c r="A193" s="41" t="s">
        <v>29</v>
      </c>
      <c r="B193" s="42" t="s">
        <v>498</v>
      </c>
      <c r="C193" s="43">
        <v>2024.0</v>
      </c>
      <c r="D193" s="42">
        <v>1.0</v>
      </c>
      <c r="E193" s="42">
        <v>5.0</v>
      </c>
      <c r="F193" s="43">
        <v>87.99328</v>
      </c>
    </row>
    <row r="194">
      <c r="A194" s="41" t="s">
        <v>30</v>
      </c>
      <c r="B194" s="42" t="s">
        <v>499</v>
      </c>
      <c r="C194" s="43">
        <v>2024.0</v>
      </c>
      <c r="D194" s="42">
        <v>1.0</v>
      </c>
      <c r="E194" s="42">
        <v>5.0</v>
      </c>
      <c r="F194" s="43">
        <v>70.72625</v>
      </c>
    </row>
    <row r="195">
      <c r="A195" s="41" t="s">
        <v>31</v>
      </c>
      <c r="B195" s="42" t="s">
        <v>500</v>
      </c>
      <c r="C195" s="43">
        <v>2024.0</v>
      </c>
      <c r="D195" s="42">
        <v>1.0</v>
      </c>
      <c r="E195" s="42">
        <v>5.0</v>
      </c>
      <c r="F195" s="43">
        <v>92.86459</v>
      </c>
    </row>
    <row r="196">
      <c r="A196" s="41" t="s">
        <v>32</v>
      </c>
      <c r="B196" s="42" t="s">
        <v>501</v>
      </c>
      <c r="C196" s="43">
        <v>2024.0</v>
      </c>
      <c r="D196" s="42">
        <v>1.0</v>
      </c>
      <c r="E196" s="42">
        <v>5.0</v>
      </c>
      <c r="F196" s="43">
        <v>80.2926</v>
      </c>
    </row>
    <row r="197">
      <c r="A197" s="41" t="s">
        <v>33</v>
      </c>
      <c r="B197" s="42" t="s">
        <v>502</v>
      </c>
      <c r="C197" s="43">
        <v>2024.0</v>
      </c>
      <c r="D197" s="42">
        <v>1.0</v>
      </c>
      <c r="E197" s="42">
        <v>5.0</v>
      </c>
      <c r="F197" s="43">
        <v>63.49638</v>
      </c>
    </row>
    <row r="198">
      <c r="A198" s="41" t="s">
        <v>34</v>
      </c>
      <c r="B198" s="42" t="s">
        <v>503</v>
      </c>
      <c r="C198" s="43">
        <v>2024.0</v>
      </c>
      <c r="D198" s="42">
        <v>1.0</v>
      </c>
      <c r="E198" s="42">
        <v>5.0</v>
      </c>
      <c r="F198" s="43">
        <v>85.10362</v>
      </c>
    </row>
    <row r="199">
      <c r="A199" s="41" t="s">
        <v>35</v>
      </c>
      <c r="B199" s="42" t="s">
        <v>504</v>
      </c>
      <c r="C199" s="43">
        <v>2024.0</v>
      </c>
      <c r="D199" s="42">
        <v>1.0</v>
      </c>
      <c r="E199" s="42">
        <v>5.0</v>
      </c>
      <c r="F199" s="43">
        <v>85.539</v>
      </c>
    </row>
  </sheetData>
  <autoFilter ref="$A$1:$F$199"/>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0"/>
  </cols>
  <sheetData>
    <row r="1">
      <c r="A1" s="29" t="s">
        <v>1</v>
      </c>
      <c r="B1" s="40" t="s">
        <v>470</v>
      </c>
      <c r="C1" s="40" t="s">
        <v>0</v>
      </c>
      <c r="D1" s="40" t="s">
        <v>36</v>
      </c>
      <c r="E1" s="40" t="s">
        <v>38</v>
      </c>
      <c r="F1" s="40" t="s">
        <v>471</v>
      </c>
    </row>
    <row r="2">
      <c r="A2" s="37" t="s">
        <v>3</v>
      </c>
      <c r="B2" s="40" t="s">
        <v>489</v>
      </c>
      <c r="C2" s="38">
        <v>2014.0</v>
      </c>
      <c r="D2" s="45" t="s">
        <v>4</v>
      </c>
      <c r="E2" s="45" t="s">
        <v>9</v>
      </c>
      <c r="F2" s="38">
        <v>67.8862481</v>
      </c>
    </row>
    <row r="3">
      <c r="A3" s="37" t="s">
        <v>4</v>
      </c>
      <c r="B3" s="40" t="s">
        <v>472</v>
      </c>
      <c r="C3" s="38">
        <v>2014.0</v>
      </c>
      <c r="D3" s="45" t="s">
        <v>4</v>
      </c>
      <c r="E3" s="45" t="s">
        <v>9</v>
      </c>
      <c r="F3" s="38">
        <v>85.9971725</v>
      </c>
    </row>
    <row r="4">
      <c r="A4" s="37" t="s">
        <v>5</v>
      </c>
      <c r="B4" s="40" t="s">
        <v>473</v>
      </c>
      <c r="C4" s="38">
        <v>2014.0</v>
      </c>
      <c r="D4" s="46" t="s">
        <v>4</v>
      </c>
      <c r="E4" s="46" t="s">
        <v>9</v>
      </c>
      <c r="F4" s="38">
        <v>88.0757165</v>
      </c>
    </row>
    <row r="5">
      <c r="A5" s="37" t="s">
        <v>6</v>
      </c>
      <c r="B5" s="40" t="s">
        <v>474</v>
      </c>
      <c r="C5" s="38">
        <v>2014.0</v>
      </c>
      <c r="D5" s="46" t="s">
        <v>4</v>
      </c>
      <c r="E5" s="46" t="s">
        <v>9</v>
      </c>
      <c r="F5" s="38">
        <v>30.9465711</v>
      </c>
    </row>
    <row r="6">
      <c r="A6" s="37" t="s">
        <v>7</v>
      </c>
      <c r="B6" s="40" t="s">
        <v>475</v>
      </c>
      <c r="C6" s="38">
        <v>2014.0</v>
      </c>
      <c r="D6" s="46" t="s">
        <v>4</v>
      </c>
      <c r="E6" s="46" t="s">
        <v>9</v>
      </c>
      <c r="F6" s="38">
        <v>70.8066554</v>
      </c>
    </row>
    <row r="7">
      <c r="A7" s="37" t="s">
        <v>8</v>
      </c>
      <c r="B7" s="40" t="s">
        <v>479</v>
      </c>
      <c r="C7" s="38">
        <v>2014.0</v>
      </c>
      <c r="D7" s="46" t="s">
        <v>4</v>
      </c>
      <c r="E7" s="46" t="s">
        <v>9</v>
      </c>
      <c r="F7" s="38">
        <v>81.2367611</v>
      </c>
    </row>
    <row r="8">
      <c r="A8" s="37" t="s">
        <v>9</v>
      </c>
      <c r="B8" s="40" t="s">
        <v>480</v>
      </c>
      <c r="C8" s="38">
        <v>2014.0</v>
      </c>
      <c r="D8" s="46" t="s">
        <v>4</v>
      </c>
      <c r="E8" s="46" t="s">
        <v>9</v>
      </c>
      <c r="F8" s="38">
        <v>97.6329161</v>
      </c>
    </row>
    <row r="9">
      <c r="A9" s="37" t="s">
        <v>10</v>
      </c>
      <c r="B9" s="40" t="s">
        <v>478</v>
      </c>
      <c r="C9" s="38">
        <v>2014.0</v>
      </c>
      <c r="D9" s="46" t="s">
        <v>4</v>
      </c>
      <c r="E9" s="46" t="s">
        <v>9</v>
      </c>
      <c r="F9" s="38">
        <v>36.7244146</v>
      </c>
    </row>
    <row r="10">
      <c r="A10" s="37" t="s">
        <v>11</v>
      </c>
      <c r="B10" s="40" t="s">
        <v>477</v>
      </c>
      <c r="C10" s="38">
        <v>2014.0</v>
      </c>
      <c r="D10" s="46" t="s">
        <v>4</v>
      </c>
      <c r="E10" s="46" t="s">
        <v>9</v>
      </c>
      <c r="F10" s="38">
        <v>89.4139788</v>
      </c>
    </row>
    <row r="11">
      <c r="A11" s="37" t="s">
        <v>12</v>
      </c>
      <c r="B11" s="40" t="s">
        <v>476</v>
      </c>
      <c r="C11" s="38">
        <v>2014.0</v>
      </c>
      <c r="D11" s="46" t="s">
        <v>4</v>
      </c>
      <c r="E11" s="46" t="s">
        <v>9</v>
      </c>
      <c r="F11" s="38">
        <v>81.0284543</v>
      </c>
    </row>
    <row r="12">
      <c r="A12" s="37" t="s">
        <v>13</v>
      </c>
      <c r="B12" s="40" t="s">
        <v>481</v>
      </c>
      <c r="C12" s="38">
        <v>2014.0</v>
      </c>
      <c r="D12" s="46" t="s">
        <v>4</v>
      </c>
      <c r="E12" s="46" t="s">
        <v>9</v>
      </c>
      <c r="F12" s="38">
        <v>90.4296921</v>
      </c>
    </row>
    <row r="13">
      <c r="A13" s="37" t="s">
        <v>14</v>
      </c>
      <c r="B13" s="40" t="s">
        <v>483</v>
      </c>
      <c r="C13" s="38">
        <v>2014.0</v>
      </c>
      <c r="D13" s="46" t="s">
        <v>4</v>
      </c>
      <c r="E13" s="46" t="s">
        <v>9</v>
      </c>
      <c r="F13" s="38">
        <v>75.5668002</v>
      </c>
    </row>
    <row r="14">
      <c r="A14" s="37" t="s">
        <v>15</v>
      </c>
      <c r="B14" s="40" t="s">
        <v>482</v>
      </c>
      <c r="C14" s="38">
        <v>2014.0</v>
      </c>
      <c r="D14" s="46" t="s">
        <v>4</v>
      </c>
      <c r="E14" s="46" t="s">
        <v>9</v>
      </c>
      <c r="F14" s="38">
        <v>10.6389183</v>
      </c>
    </row>
    <row r="15">
      <c r="A15" s="37" t="s">
        <v>16</v>
      </c>
      <c r="B15" s="40" t="s">
        <v>484</v>
      </c>
      <c r="C15" s="38">
        <v>2014.0</v>
      </c>
      <c r="D15" s="46" t="s">
        <v>4</v>
      </c>
      <c r="E15" s="46" t="s">
        <v>9</v>
      </c>
      <c r="F15" s="38">
        <v>51.0847063</v>
      </c>
    </row>
    <row r="16">
      <c r="A16" s="37" t="s">
        <v>17</v>
      </c>
      <c r="B16" s="40" t="s">
        <v>485</v>
      </c>
      <c r="C16" s="38">
        <v>2014.0</v>
      </c>
      <c r="D16" s="46" t="s">
        <v>4</v>
      </c>
      <c r="E16" s="46" t="s">
        <v>9</v>
      </c>
      <c r="F16" s="38">
        <v>82.5579519</v>
      </c>
    </row>
    <row r="17">
      <c r="A17" s="37" t="s">
        <v>18</v>
      </c>
      <c r="B17" s="40" t="s">
        <v>486</v>
      </c>
      <c r="C17" s="38">
        <v>2014.0</v>
      </c>
      <c r="D17" s="46" t="s">
        <v>4</v>
      </c>
      <c r="E17" s="46" t="s">
        <v>9</v>
      </c>
      <c r="F17" s="38">
        <v>64.0709004</v>
      </c>
    </row>
    <row r="18">
      <c r="A18" s="37" t="s">
        <v>19</v>
      </c>
      <c r="B18" s="40" t="s">
        <v>487</v>
      </c>
      <c r="C18" s="38">
        <v>2014.0</v>
      </c>
      <c r="D18" s="46" t="s">
        <v>4</v>
      </c>
      <c r="E18" s="46" t="s">
        <v>9</v>
      </c>
      <c r="F18" s="38">
        <v>49.3238625</v>
      </c>
    </row>
    <row r="19">
      <c r="A19" s="37" t="s">
        <v>20</v>
      </c>
      <c r="B19" s="40" t="s">
        <v>488</v>
      </c>
      <c r="C19" s="38">
        <v>2014.0</v>
      </c>
      <c r="D19" s="46" t="s">
        <v>4</v>
      </c>
      <c r="E19" s="46" t="s">
        <v>9</v>
      </c>
      <c r="F19" s="38">
        <v>30.2629409</v>
      </c>
    </row>
    <row r="20">
      <c r="A20" s="37" t="s">
        <v>21</v>
      </c>
      <c r="B20" s="40" t="s">
        <v>490</v>
      </c>
      <c r="C20" s="38">
        <v>2014.0</v>
      </c>
      <c r="D20" s="46" t="s">
        <v>4</v>
      </c>
      <c r="E20" s="46" t="s">
        <v>9</v>
      </c>
      <c r="F20" s="38">
        <v>45.8472401</v>
      </c>
    </row>
    <row r="21">
      <c r="A21" s="37" t="s">
        <v>22</v>
      </c>
      <c r="B21" s="40" t="s">
        <v>491</v>
      </c>
      <c r="C21" s="38">
        <v>2014.0</v>
      </c>
      <c r="D21" s="46" t="s">
        <v>4</v>
      </c>
      <c r="E21" s="46" t="s">
        <v>9</v>
      </c>
      <c r="F21" s="38">
        <v>96.1835803</v>
      </c>
    </row>
    <row r="22">
      <c r="A22" s="37" t="s">
        <v>23</v>
      </c>
      <c r="B22" s="40" t="s">
        <v>492</v>
      </c>
      <c r="C22" s="38">
        <v>2014.0</v>
      </c>
      <c r="D22" s="46" t="s">
        <v>4</v>
      </c>
      <c r="E22" s="46" t="s">
        <v>9</v>
      </c>
      <c r="F22" s="38">
        <v>30.3396857</v>
      </c>
    </row>
    <row r="23">
      <c r="A23" s="37" t="s">
        <v>24</v>
      </c>
      <c r="B23" s="40" t="s">
        <v>493</v>
      </c>
      <c r="C23" s="38">
        <v>2014.0</v>
      </c>
      <c r="D23" s="46" t="s">
        <v>4</v>
      </c>
      <c r="E23" s="46" t="s">
        <v>9</v>
      </c>
      <c r="F23" s="38">
        <v>35.5521839</v>
      </c>
    </row>
    <row r="24">
      <c r="A24" s="37" t="s">
        <v>25</v>
      </c>
      <c r="B24" s="40" t="s">
        <v>494</v>
      </c>
      <c r="C24" s="38">
        <v>2014.0</v>
      </c>
      <c r="D24" s="46" t="s">
        <v>4</v>
      </c>
      <c r="E24" s="46" t="s">
        <v>9</v>
      </c>
      <c r="F24" s="38">
        <v>76.6852326</v>
      </c>
    </row>
    <row r="25">
      <c r="A25" s="37" t="s">
        <v>26</v>
      </c>
      <c r="B25" s="40" t="s">
        <v>495</v>
      </c>
      <c r="C25" s="38">
        <v>2014.0</v>
      </c>
      <c r="D25" s="46" t="s">
        <v>4</v>
      </c>
      <c r="E25" s="46" t="s">
        <v>9</v>
      </c>
      <c r="F25" s="38">
        <v>90.607972</v>
      </c>
    </row>
    <row r="26">
      <c r="A26" s="37" t="s">
        <v>27</v>
      </c>
      <c r="B26" s="40" t="s">
        <v>497</v>
      </c>
      <c r="C26" s="38">
        <v>2014.0</v>
      </c>
      <c r="D26" s="46" t="s">
        <v>4</v>
      </c>
      <c r="E26" s="46" t="s">
        <v>9</v>
      </c>
      <c r="F26" s="38">
        <v>52.9624157</v>
      </c>
    </row>
    <row r="27">
      <c r="A27" s="37" t="s">
        <v>28</v>
      </c>
      <c r="B27" s="40" t="s">
        <v>496</v>
      </c>
      <c r="C27" s="38">
        <v>2014.0</v>
      </c>
      <c r="D27" s="46" t="s">
        <v>4</v>
      </c>
      <c r="E27" s="46" t="s">
        <v>9</v>
      </c>
      <c r="F27" s="38">
        <v>89.4009791</v>
      </c>
    </row>
    <row r="28">
      <c r="A28" s="37" t="s">
        <v>29</v>
      </c>
      <c r="B28" s="40" t="s">
        <v>498</v>
      </c>
      <c r="C28" s="38">
        <v>2014.0</v>
      </c>
      <c r="D28" s="46" t="s">
        <v>4</v>
      </c>
      <c r="E28" s="46" t="s">
        <v>9</v>
      </c>
      <c r="F28" s="38">
        <v>90.5068247</v>
      </c>
    </row>
    <row r="29">
      <c r="A29" s="37" t="s">
        <v>30</v>
      </c>
      <c r="B29" s="40" t="s">
        <v>499</v>
      </c>
      <c r="C29" s="38">
        <v>2014.0</v>
      </c>
      <c r="D29" s="46" t="s">
        <v>4</v>
      </c>
      <c r="E29" s="46" t="s">
        <v>9</v>
      </c>
      <c r="F29" s="38">
        <v>66.9061958</v>
      </c>
    </row>
    <row r="30">
      <c r="A30" s="37" t="s">
        <v>31</v>
      </c>
      <c r="B30" s="40" t="s">
        <v>500</v>
      </c>
      <c r="C30" s="38">
        <v>2014.0</v>
      </c>
      <c r="D30" s="46" t="s">
        <v>4</v>
      </c>
      <c r="E30" s="46" t="s">
        <v>9</v>
      </c>
      <c r="F30" s="38">
        <v>86.080744</v>
      </c>
    </row>
    <row r="31">
      <c r="A31" s="37" t="s">
        <v>32</v>
      </c>
      <c r="B31" s="40" t="s">
        <v>501</v>
      </c>
      <c r="C31" s="38">
        <v>2014.0</v>
      </c>
      <c r="D31" s="46" t="s">
        <v>4</v>
      </c>
      <c r="E31" s="46" t="s">
        <v>9</v>
      </c>
      <c r="F31" s="38">
        <v>41.9015931</v>
      </c>
    </row>
    <row r="32">
      <c r="A32" s="37" t="s">
        <v>33</v>
      </c>
      <c r="B32" s="40" t="s">
        <v>502</v>
      </c>
      <c r="C32" s="38">
        <v>2014.0</v>
      </c>
      <c r="D32" s="46" t="s">
        <v>4</v>
      </c>
      <c r="E32" s="46" t="s">
        <v>9</v>
      </c>
      <c r="F32" s="38">
        <v>73.5430098</v>
      </c>
    </row>
    <row r="33">
      <c r="A33" s="37" t="s">
        <v>34</v>
      </c>
      <c r="B33" s="40" t="s">
        <v>503</v>
      </c>
      <c r="C33" s="38">
        <v>2014.0</v>
      </c>
      <c r="D33" s="46" t="s">
        <v>4</v>
      </c>
      <c r="E33" s="46" t="s">
        <v>9</v>
      </c>
      <c r="F33" s="38">
        <v>94.3951923</v>
      </c>
    </row>
    <row r="34">
      <c r="A34" s="37" t="s">
        <v>35</v>
      </c>
      <c r="B34" s="40" t="s">
        <v>504</v>
      </c>
      <c r="C34" s="38">
        <v>2014.0</v>
      </c>
      <c r="D34" s="46" t="s">
        <v>4</v>
      </c>
      <c r="E34" s="46" t="s">
        <v>9</v>
      </c>
      <c r="F34" s="38">
        <v>53.111903</v>
      </c>
    </row>
    <row r="35">
      <c r="A35" s="37" t="s">
        <v>3</v>
      </c>
      <c r="B35" s="40" t="s">
        <v>489</v>
      </c>
      <c r="C35" s="38">
        <v>2016.0</v>
      </c>
      <c r="D35" s="46" t="s">
        <v>4</v>
      </c>
      <c r="E35" s="46" t="s">
        <v>9</v>
      </c>
      <c r="F35" s="38">
        <v>66.7325829</v>
      </c>
    </row>
    <row r="36">
      <c r="A36" s="37" t="s">
        <v>4</v>
      </c>
      <c r="B36" s="40" t="s">
        <v>472</v>
      </c>
      <c r="C36" s="38">
        <v>2016.0</v>
      </c>
      <c r="D36" s="46" t="s">
        <v>4</v>
      </c>
      <c r="E36" s="46" t="s">
        <v>9</v>
      </c>
      <c r="F36" s="38">
        <v>90.9458416</v>
      </c>
    </row>
    <row r="37">
      <c r="A37" s="37" t="s">
        <v>5</v>
      </c>
      <c r="B37" s="40" t="s">
        <v>473</v>
      </c>
      <c r="C37" s="38">
        <v>2016.0</v>
      </c>
      <c r="D37" s="46" t="s">
        <v>4</v>
      </c>
      <c r="E37" s="46" t="s">
        <v>9</v>
      </c>
      <c r="F37" s="38">
        <v>89.8250224</v>
      </c>
    </row>
    <row r="38">
      <c r="A38" s="37" t="s">
        <v>6</v>
      </c>
      <c r="B38" s="40" t="s">
        <v>474</v>
      </c>
      <c r="C38" s="38">
        <v>2016.0</v>
      </c>
      <c r="D38" s="46" t="s">
        <v>4</v>
      </c>
      <c r="E38" s="46" t="s">
        <v>9</v>
      </c>
      <c r="F38" s="38">
        <v>30.2323311</v>
      </c>
    </row>
    <row r="39">
      <c r="A39" s="37" t="s">
        <v>7</v>
      </c>
      <c r="B39" s="40" t="s">
        <v>475</v>
      </c>
      <c r="C39" s="38">
        <v>2016.0</v>
      </c>
      <c r="D39" s="46" t="s">
        <v>4</v>
      </c>
      <c r="E39" s="46" t="s">
        <v>9</v>
      </c>
      <c r="F39" s="38">
        <v>76.0490056</v>
      </c>
    </row>
    <row r="40">
      <c r="A40" s="37" t="s">
        <v>8</v>
      </c>
      <c r="B40" s="40" t="s">
        <v>479</v>
      </c>
      <c r="C40" s="38">
        <v>2016.0</v>
      </c>
      <c r="D40" s="46" t="s">
        <v>4</v>
      </c>
      <c r="E40" s="46" t="s">
        <v>9</v>
      </c>
      <c r="F40" s="38">
        <v>75.7513061</v>
      </c>
    </row>
    <row r="41">
      <c r="A41" s="37" t="s">
        <v>9</v>
      </c>
      <c r="B41" s="40" t="s">
        <v>480</v>
      </c>
      <c r="C41" s="38">
        <v>2016.0</v>
      </c>
      <c r="D41" s="46" t="s">
        <v>4</v>
      </c>
      <c r="E41" s="46" t="s">
        <v>9</v>
      </c>
      <c r="F41" s="38">
        <v>91.7635288</v>
      </c>
    </row>
    <row r="42">
      <c r="A42" s="37" t="s">
        <v>10</v>
      </c>
      <c r="B42" s="40" t="s">
        <v>478</v>
      </c>
      <c r="C42" s="38">
        <v>2016.0</v>
      </c>
      <c r="D42" s="46" t="s">
        <v>4</v>
      </c>
      <c r="E42" s="46" t="s">
        <v>9</v>
      </c>
      <c r="F42" s="38">
        <v>28.1091253</v>
      </c>
    </row>
    <row r="43">
      <c r="A43" s="37" t="s">
        <v>11</v>
      </c>
      <c r="B43" s="40" t="s">
        <v>477</v>
      </c>
      <c r="C43" s="38">
        <v>2016.0</v>
      </c>
      <c r="D43" s="46" t="s">
        <v>4</v>
      </c>
      <c r="E43" s="46" t="s">
        <v>9</v>
      </c>
      <c r="F43" s="38">
        <v>92.854317</v>
      </c>
    </row>
    <row r="44">
      <c r="A44" s="37" t="s">
        <v>12</v>
      </c>
      <c r="B44" s="40" t="s">
        <v>476</v>
      </c>
      <c r="C44" s="38">
        <v>2016.0</v>
      </c>
      <c r="D44" s="46" t="s">
        <v>4</v>
      </c>
      <c r="E44" s="46" t="s">
        <v>9</v>
      </c>
      <c r="F44" s="38">
        <v>79.283282</v>
      </c>
    </row>
    <row r="45">
      <c r="A45" s="37" t="s">
        <v>13</v>
      </c>
      <c r="B45" s="40" t="s">
        <v>481</v>
      </c>
      <c r="C45" s="38">
        <v>2016.0</v>
      </c>
      <c r="D45" s="46" t="s">
        <v>4</v>
      </c>
      <c r="E45" s="46" t="s">
        <v>9</v>
      </c>
      <c r="F45" s="38">
        <v>84.2833147</v>
      </c>
    </row>
    <row r="46">
      <c r="A46" s="37" t="s">
        <v>14</v>
      </c>
      <c r="B46" s="40" t="s">
        <v>483</v>
      </c>
      <c r="C46" s="38">
        <v>2016.0</v>
      </c>
      <c r="D46" s="46" t="s">
        <v>4</v>
      </c>
      <c r="E46" s="46" t="s">
        <v>9</v>
      </c>
      <c r="F46" s="38">
        <v>77.5521812</v>
      </c>
    </row>
    <row r="47">
      <c r="A47" s="37" t="s">
        <v>15</v>
      </c>
      <c r="B47" s="40" t="s">
        <v>482</v>
      </c>
      <c r="C47" s="38">
        <v>2016.0</v>
      </c>
      <c r="D47" s="46" t="s">
        <v>4</v>
      </c>
      <c r="E47" s="46" t="s">
        <v>9</v>
      </c>
      <c r="F47" s="38">
        <v>19.3879444</v>
      </c>
    </row>
    <row r="48">
      <c r="A48" s="37" t="s">
        <v>16</v>
      </c>
      <c r="B48" s="40" t="s">
        <v>484</v>
      </c>
      <c r="C48" s="38">
        <v>2016.0</v>
      </c>
      <c r="D48" s="46" t="s">
        <v>4</v>
      </c>
      <c r="E48" s="46" t="s">
        <v>9</v>
      </c>
      <c r="F48" s="38">
        <v>46.2793482</v>
      </c>
    </row>
    <row r="49">
      <c r="A49" s="37" t="s">
        <v>17</v>
      </c>
      <c r="B49" s="40" t="s">
        <v>485</v>
      </c>
      <c r="C49" s="38">
        <v>2016.0</v>
      </c>
      <c r="D49" s="46" t="s">
        <v>4</v>
      </c>
      <c r="E49" s="46" t="s">
        <v>9</v>
      </c>
      <c r="F49" s="38">
        <v>87.0920333</v>
      </c>
    </row>
    <row r="50">
      <c r="A50" s="37" t="s">
        <v>18</v>
      </c>
      <c r="B50" s="40" t="s">
        <v>486</v>
      </c>
      <c r="C50" s="38">
        <v>2016.0</v>
      </c>
      <c r="D50" s="46" t="s">
        <v>4</v>
      </c>
      <c r="E50" s="46" t="s">
        <v>9</v>
      </c>
      <c r="F50" s="38">
        <v>56.3971849</v>
      </c>
    </row>
    <row r="51">
      <c r="A51" s="37" t="s">
        <v>19</v>
      </c>
      <c r="B51" s="40" t="s">
        <v>487</v>
      </c>
      <c r="C51" s="38">
        <v>2016.0</v>
      </c>
      <c r="D51" s="46" t="s">
        <v>4</v>
      </c>
      <c r="E51" s="46" t="s">
        <v>9</v>
      </c>
      <c r="F51" s="38">
        <v>57.5716588</v>
      </c>
    </row>
    <row r="52">
      <c r="A52" s="37" t="s">
        <v>20</v>
      </c>
      <c r="B52" s="40" t="s">
        <v>488</v>
      </c>
      <c r="C52" s="38">
        <v>2016.0</v>
      </c>
      <c r="D52" s="46" t="s">
        <v>4</v>
      </c>
      <c r="E52" s="46" t="s">
        <v>9</v>
      </c>
      <c r="F52" s="38">
        <v>32.2332209</v>
      </c>
    </row>
    <row r="53">
      <c r="A53" s="37" t="s">
        <v>21</v>
      </c>
      <c r="B53" s="40" t="s">
        <v>490</v>
      </c>
      <c r="C53" s="38">
        <v>2016.0</v>
      </c>
      <c r="D53" s="46" t="s">
        <v>4</v>
      </c>
      <c r="E53" s="46" t="s">
        <v>9</v>
      </c>
      <c r="F53" s="38">
        <v>52.4443937</v>
      </c>
    </row>
    <row r="54">
      <c r="A54" s="37" t="s">
        <v>22</v>
      </c>
      <c r="B54" s="40" t="s">
        <v>491</v>
      </c>
      <c r="C54" s="38">
        <v>2016.0</v>
      </c>
      <c r="D54" s="46" t="s">
        <v>4</v>
      </c>
      <c r="E54" s="46" t="s">
        <v>9</v>
      </c>
      <c r="F54" s="38">
        <v>97.7704487</v>
      </c>
    </row>
    <row r="55">
      <c r="A55" s="37" t="s">
        <v>23</v>
      </c>
      <c r="B55" s="40" t="s">
        <v>492</v>
      </c>
      <c r="C55" s="38">
        <v>2016.0</v>
      </c>
      <c r="D55" s="46" t="s">
        <v>4</v>
      </c>
      <c r="E55" s="46" t="s">
        <v>9</v>
      </c>
      <c r="F55" s="38">
        <v>28.9916334</v>
      </c>
    </row>
    <row r="56">
      <c r="A56" s="37" t="s">
        <v>24</v>
      </c>
      <c r="B56" s="40" t="s">
        <v>493</v>
      </c>
      <c r="C56" s="38">
        <v>2016.0</v>
      </c>
      <c r="D56" s="46" t="s">
        <v>4</v>
      </c>
      <c r="E56" s="46" t="s">
        <v>9</v>
      </c>
      <c r="F56" s="38">
        <v>35.2722796</v>
      </c>
    </row>
    <row r="57">
      <c r="A57" s="37" t="s">
        <v>25</v>
      </c>
      <c r="B57" s="40" t="s">
        <v>494</v>
      </c>
      <c r="C57" s="38">
        <v>2016.0</v>
      </c>
      <c r="D57" s="46" t="s">
        <v>4</v>
      </c>
      <c r="E57" s="46" t="s">
        <v>9</v>
      </c>
      <c r="F57" s="38">
        <v>83.0945874</v>
      </c>
    </row>
    <row r="58">
      <c r="A58" s="37" t="s">
        <v>26</v>
      </c>
      <c r="B58" s="40" t="s">
        <v>495</v>
      </c>
      <c r="C58" s="38">
        <v>2016.0</v>
      </c>
      <c r="D58" s="46" t="s">
        <v>4</v>
      </c>
      <c r="E58" s="46" t="s">
        <v>9</v>
      </c>
      <c r="F58" s="38">
        <v>90.767926</v>
      </c>
    </row>
    <row r="59">
      <c r="A59" s="37" t="s">
        <v>27</v>
      </c>
      <c r="B59" s="40" t="s">
        <v>497</v>
      </c>
      <c r="C59" s="38">
        <v>2016.0</v>
      </c>
      <c r="D59" s="46" t="s">
        <v>4</v>
      </c>
      <c r="E59" s="46" t="s">
        <v>9</v>
      </c>
      <c r="F59" s="38">
        <v>65.739841</v>
      </c>
    </row>
    <row r="60">
      <c r="A60" s="37" t="s">
        <v>28</v>
      </c>
      <c r="B60" s="40" t="s">
        <v>496</v>
      </c>
      <c r="C60" s="38">
        <v>2016.0</v>
      </c>
      <c r="D60" s="46" t="s">
        <v>4</v>
      </c>
      <c r="E60" s="46" t="s">
        <v>9</v>
      </c>
      <c r="F60" s="38">
        <v>92.1919935</v>
      </c>
    </row>
    <row r="61">
      <c r="A61" s="37" t="s">
        <v>29</v>
      </c>
      <c r="B61" s="40" t="s">
        <v>498</v>
      </c>
      <c r="C61" s="38">
        <v>2016.0</v>
      </c>
      <c r="D61" s="46" t="s">
        <v>4</v>
      </c>
      <c r="E61" s="46" t="s">
        <v>9</v>
      </c>
      <c r="F61" s="38">
        <v>92.3245837</v>
      </c>
    </row>
    <row r="62">
      <c r="A62" s="37" t="s">
        <v>30</v>
      </c>
      <c r="B62" s="40" t="s">
        <v>499</v>
      </c>
      <c r="C62" s="38">
        <v>2016.0</v>
      </c>
      <c r="D62" s="46" t="s">
        <v>4</v>
      </c>
      <c r="E62" s="46" t="s">
        <v>9</v>
      </c>
      <c r="F62" s="38">
        <v>65.4953678</v>
      </c>
    </row>
    <row r="63">
      <c r="A63" s="37" t="s">
        <v>31</v>
      </c>
      <c r="B63" s="40" t="s">
        <v>500</v>
      </c>
      <c r="C63" s="38">
        <v>2016.0</v>
      </c>
      <c r="D63" s="46" t="s">
        <v>4</v>
      </c>
      <c r="E63" s="46" t="s">
        <v>9</v>
      </c>
      <c r="F63" s="38">
        <v>91.5915187</v>
      </c>
    </row>
    <row r="64">
      <c r="A64" s="37" t="s">
        <v>32</v>
      </c>
      <c r="B64" s="40" t="s">
        <v>501</v>
      </c>
      <c r="C64" s="38">
        <v>2016.0</v>
      </c>
      <c r="D64" s="46" t="s">
        <v>4</v>
      </c>
      <c r="E64" s="46" t="s">
        <v>9</v>
      </c>
      <c r="F64" s="38">
        <v>46.0128815</v>
      </c>
    </row>
    <row r="65">
      <c r="A65" s="37" t="s">
        <v>33</v>
      </c>
      <c r="B65" s="40" t="s">
        <v>502</v>
      </c>
      <c r="C65" s="38">
        <v>2016.0</v>
      </c>
      <c r="D65" s="46" t="s">
        <v>4</v>
      </c>
      <c r="E65" s="46" t="s">
        <v>9</v>
      </c>
      <c r="F65" s="38">
        <v>56.6272951</v>
      </c>
    </row>
    <row r="66">
      <c r="A66" s="37" t="s">
        <v>34</v>
      </c>
      <c r="B66" s="40" t="s">
        <v>503</v>
      </c>
      <c r="C66" s="38">
        <v>2016.0</v>
      </c>
      <c r="D66" s="46" t="s">
        <v>4</v>
      </c>
      <c r="E66" s="46" t="s">
        <v>9</v>
      </c>
      <c r="F66" s="38">
        <v>95.920127</v>
      </c>
    </row>
    <row r="67">
      <c r="A67" s="37" t="s">
        <v>35</v>
      </c>
      <c r="B67" s="40" t="s">
        <v>504</v>
      </c>
      <c r="C67" s="38">
        <v>2016.0</v>
      </c>
      <c r="D67" s="46" t="s">
        <v>4</v>
      </c>
      <c r="E67" s="46" t="s">
        <v>9</v>
      </c>
      <c r="F67" s="38">
        <v>47.8963194</v>
      </c>
    </row>
    <row r="68">
      <c r="A68" s="37" t="s">
        <v>3</v>
      </c>
      <c r="B68" s="40" t="s">
        <v>489</v>
      </c>
      <c r="C68" s="38">
        <v>2018.0</v>
      </c>
      <c r="D68" s="46" t="s">
        <v>4</v>
      </c>
      <c r="E68" s="46" t="s">
        <v>9</v>
      </c>
      <c r="F68" s="38">
        <v>65.5121093</v>
      </c>
    </row>
    <row r="69">
      <c r="A69" s="37" t="s">
        <v>4</v>
      </c>
      <c r="B69" s="40" t="s">
        <v>472</v>
      </c>
      <c r="C69" s="38">
        <v>2018.0</v>
      </c>
      <c r="D69" s="46" t="s">
        <v>4</v>
      </c>
      <c r="E69" s="46" t="s">
        <v>9</v>
      </c>
      <c r="F69" s="38">
        <v>89.8088118</v>
      </c>
    </row>
    <row r="70">
      <c r="A70" s="37" t="s">
        <v>5</v>
      </c>
      <c r="B70" s="40" t="s">
        <v>473</v>
      </c>
      <c r="C70" s="38">
        <v>2018.0</v>
      </c>
      <c r="D70" s="46" t="s">
        <v>4</v>
      </c>
      <c r="E70" s="46" t="s">
        <v>9</v>
      </c>
      <c r="F70" s="38">
        <v>88.7596038</v>
      </c>
    </row>
    <row r="71">
      <c r="A71" s="37" t="s">
        <v>6</v>
      </c>
      <c r="B71" s="40" t="s">
        <v>474</v>
      </c>
      <c r="C71" s="38">
        <v>2018.0</v>
      </c>
      <c r="D71" s="46" t="s">
        <v>4</v>
      </c>
      <c r="E71" s="46" t="s">
        <v>9</v>
      </c>
      <c r="F71" s="38">
        <v>25.426066</v>
      </c>
    </row>
    <row r="72">
      <c r="A72" s="37" t="s">
        <v>7</v>
      </c>
      <c r="B72" s="40" t="s">
        <v>475</v>
      </c>
      <c r="C72" s="38">
        <v>2018.0</v>
      </c>
      <c r="D72" s="46" t="s">
        <v>4</v>
      </c>
      <c r="E72" s="46" t="s">
        <v>9</v>
      </c>
      <c r="F72" s="38">
        <v>69.9058392</v>
      </c>
    </row>
    <row r="73">
      <c r="A73" s="37" t="s">
        <v>8</v>
      </c>
      <c r="B73" s="40" t="s">
        <v>479</v>
      </c>
      <c r="C73" s="38">
        <v>2018.0</v>
      </c>
      <c r="D73" s="46" t="s">
        <v>4</v>
      </c>
      <c r="E73" s="46" t="s">
        <v>9</v>
      </c>
      <c r="F73" s="38">
        <v>77.8854447</v>
      </c>
    </row>
    <row r="74">
      <c r="A74" s="37" t="s">
        <v>9</v>
      </c>
      <c r="B74" s="40" t="s">
        <v>480</v>
      </c>
      <c r="C74" s="38">
        <v>2018.0</v>
      </c>
      <c r="D74" s="46" t="s">
        <v>4</v>
      </c>
      <c r="E74" s="46" t="s">
        <v>9</v>
      </c>
      <c r="F74" s="38">
        <v>87.062354</v>
      </c>
    </row>
    <row r="75">
      <c r="A75" s="37" t="s">
        <v>10</v>
      </c>
      <c r="B75" s="40" t="s">
        <v>478</v>
      </c>
      <c r="C75" s="38">
        <v>2018.0</v>
      </c>
      <c r="D75" s="46" t="s">
        <v>4</v>
      </c>
      <c r="E75" s="46" t="s">
        <v>9</v>
      </c>
      <c r="F75" s="38">
        <v>36.8089624</v>
      </c>
    </row>
    <row r="76">
      <c r="A76" s="37" t="s">
        <v>11</v>
      </c>
      <c r="B76" s="40" t="s">
        <v>477</v>
      </c>
      <c r="C76" s="38">
        <v>2018.0</v>
      </c>
      <c r="D76" s="46" t="s">
        <v>4</v>
      </c>
      <c r="E76" s="46" t="s">
        <v>9</v>
      </c>
      <c r="F76" s="38">
        <v>93.4915432</v>
      </c>
    </row>
    <row r="77">
      <c r="A77" s="37" t="s">
        <v>12</v>
      </c>
      <c r="B77" s="40" t="s">
        <v>476</v>
      </c>
      <c r="C77" s="38">
        <v>2018.0</v>
      </c>
      <c r="D77" s="46" t="s">
        <v>4</v>
      </c>
      <c r="E77" s="46" t="s">
        <v>9</v>
      </c>
      <c r="F77" s="38">
        <v>76.0563933</v>
      </c>
    </row>
    <row r="78">
      <c r="A78" s="37" t="s">
        <v>13</v>
      </c>
      <c r="B78" s="40" t="s">
        <v>481</v>
      </c>
      <c r="C78" s="38">
        <v>2018.0</v>
      </c>
      <c r="D78" s="46" t="s">
        <v>4</v>
      </c>
      <c r="E78" s="46" t="s">
        <v>9</v>
      </c>
      <c r="F78" s="38">
        <v>83.04233</v>
      </c>
    </row>
    <row r="79">
      <c r="A79" s="37" t="s">
        <v>14</v>
      </c>
      <c r="B79" s="40" t="s">
        <v>483</v>
      </c>
      <c r="C79" s="38">
        <v>2018.0</v>
      </c>
      <c r="D79" s="46" t="s">
        <v>4</v>
      </c>
      <c r="E79" s="46" t="s">
        <v>9</v>
      </c>
      <c r="F79" s="38">
        <v>76.5210591</v>
      </c>
    </row>
    <row r="80">
      <c r="A80" s="37" t="s">
        <v>15</v>
      </c>
      <c r="B80" s="40" t="s">
        <v>482</v>
      </c>
      <c r="C80" s="38">
        <v>2018.0</v>
      </c>
      <c r="D80" s="46" t="s">
        <v>4</v>
      </c>
      <c r="E80" s="46" t="s">
        <v>9</v>
      </c>
      <c r="F80" s="38">
        <v>13.9865976</v>
      </c>
    </row>
    <row r="81">
      <c r="A81" s="37" t="s">
        <v>16</v>
      </c>
      <c r="B81" s="40" t="s">
        <v>484</v>
      </c>
      <c r="C81" s="38">
        <v>2018.0</v>
      </c>
      <c r="D81" s="46" t="s">
        <v>4</v>
      </c>
      <c r="E81" s="46" t="s">
        <v>9</v>
      </c>
      <c r="F81" s="38">
        <v>46.222409</v>
      </c>
    </row>
    <row r="82">
      <c r="A82" s="37" t="s">
        <v>17</v>
      </c>
      <c r="B82" s="40" t="s">
        <v>485</v>
      </c>
      <c r="C82" s="38">
        <v>2018.0</v>
      </c>
      <c r="D82" s="46" t="s">
        <v>4</v>
      </c>
      <c r="E82" s="46" t="s">
        <v>9</v>
      </c>
      <c r="F82" s="38">
        <v>84.5090891</v>
      </c>
    </row>
    <row r="83">
      <c r="A83" s="37" t="s">
        <v>18</v>
      </c>
      <c r="B83" s="40" t="s">
        <v>486</v>
      </c>
      <c r="C83" s="38">
        <v>2018.0</v>
      </c>
      <c r="D83" s="46" t="s">
        <v>4</v>
      </c>
      <c r="E83" s="46" t="s">
        <v>9</v>
      </c>
      <c r="F83" s="38">
        <v>55.2611131</v>
      </c>
    </row>
    <row r="84">
      <c r="A84" s="37" t="s">
        <v>19</v>
      </c>
      <c r="B84" s="40" t="s">
        <v>487</v>
      </c>
      <c r="C84" s="38">
        <v>2018.0</v>
      </c>
      <c r="D84" s="46" t="s">
        <v>4</v>
      </c>
      <c r="E84" s="46" t="s">
        <v>9</v>
      </c>
      <c r="F84" s="38">
        <v>58.3992324</v>
      </c>
    </row>
    <row r="85">
      <c r="A85" s="37" t="s">
        <v>20</v>
      </c>
      <c r="B85" s="40" t="s">
        <v>488</v>
      </c>
      <c r="C85" s="38">
        <v>2018.0</v>
      </c>
      <c r="D85" s="46" t="s">
        <v>4</v>
      </c>
      <c r="E85" s="46" t="s">
        <v>9</v>
      </c>
      <c r="F85" s="38">
        <v>26.746604</v>
      </c>
    </row>
    <row r="86">
      <c r="A86" s="37" t="s">
        <v>21</v>
      </c>
      <c r="B86" s="40" t="s">
        <v>490</v>
      </c>
      <c r="C86" s="38">
        <v>2018.0</v>
      </c>
      <c r="D86" s="46" t="s">
        <v>4</v>
      </c>
      <c r="E86" s="46" t="s">
        <v>9</v>
      </c>
      <c r="F86" s="38">
        <v>48.1064185</v>
      </c>
    </row>
    <row r="87">
      <c r="A87" s="37" t="s">
        <v>22</v>
      </c>
      <c r="B87" s="40" t="s">
        <v>491</v>
      </c>
      <c r="C87" s="38">
        <v>2018.0</v>
      </c>
      <c r="D87" s="46" t="s">
        <v>4</v>
      </c>
      <c r="E87" s="46" t="s">
        <v>9</v>
      </c>
      <c r="F87" s="38">
        <v>98.1418597</v>
      </c>
    </row>
    <row r="88">
      <c r="A88" s="37" t="s">
        <v>23</v>
      </c>
      <c r="B88" s="40" t="s">
        <v>492</v>
      </c>
      <c r="C88" s="38">
        <v>2018.0</v>
      </c>
      <c r="D88" s="46" t="s">
        <v>4</v>
      </c>
      <c r="E88" s="46" t="s">
        <v>9</v>
      </c>
      <c r="F88" s="38">
        <v>36.9421613</v>
      </c>
    </row>
    <row r="89">
      <c r="A89" s="37" t="s">
        <v>24</v>
      </c>
      <c r="B89" s="40" t="s">
        <v>493</v>
      </c>
      <c r="C89" s="38">
        <v>2018.0</v>
      </c>
      <c r="D89" s="46" t="s">
        <v>4</v>
      </c>
      <c r="E89" s="46" t="s">
        <v>9</v>
      </c>
      <c r="F89" s="38">
        <v>27.7392081</v>
      </c>
    </row>
    <row r="90">
      <c r="A90" s="37" t="s">
        <v>25</v>
      </c>
      <c r="B90" s="40" t="s">
        <v>494</v>
      </c>
      <c r="C90" s="38">
        <v>2018.0</v>
      </c>
      <c r="D90" s="46" t="s">
        <v>4</v>
      </c>
      <c r="E90" s="46" t="s">
        <v>9</v>
      </c>
      <c r="F90" s="38">
        <v>79.6966688</v>
      </c>
    </row>
    <row r="91">
      <c r="A91" s="37" t="s">
        <v>26</v>
      </c>
      <c r="B91" s="40" t="s">
        <v>495</v>
      </c>
      <c r="C91" s="38">
        <v>2018.0</v>
      </c>
      <c r="D91" s="46" t="s">
        <v>4</v>
      </c>
      <c r="E91" s="46" t="s">
        <v>9</v>
      </c>
      <c r="F91" s="38">
        <v>88.9386135</v>
      </c>
    </row>
    <row r="92">
      <c r="A92" s="37" t="s">
        <v>27</v>
      </c>
      <c r="B92" s="40" t="s">
        <v>497</v>
      </c>
      <c r="C92" s="38">
        <v>2018.0</v>
      </c>
      <c r="D92" s="46" t="s">
        <v>4</v>
      </c>
      <c r="E92" s="46" t="s">
        <v>9</v>
      </c>
      <c r="F92" s="38">
        <v>52.9277084</v>
      </c>
    </row>
    <row r="93">
      <c r="A93" s="37" t="s">
        <v>28</v>
      </c>
      <c r="B93" s="40" t="s">
        <v>496</v>
      </c>
      <c r="C93" s="38">
        <v>2018.0</v>
      </c>
      <c r="D93" s="46" t="s">
        <v>4</v>
      </c>
      <c r="E93" s="46" t="s">
        <v>9</v>
      </c>
      <c r="F93" s="38">
        <v>91.1779427</v>
      </c>
    </row>
    <row r="94">
      <c r="A94" s="37" t="s">
        <v>29</v>
      </c>
      <c r="B94" s="40" t="s">
        <v>498</v>
      </c>
      <c r="C94" s="38">
        <v>2018.0</v>
      </c>
      <c r="D94" s="46" t="s">
        <v>4</v>
      </c>
      <c r="E94" s="46" t="s">
        <v>9</v>
      </c>
      <c r="F94" s="38">
        <v>87.9195385</v>
      </c>
    </row>
    <row r="95">
      <c r="A95" s="37" t="s">
        <v>30</v>
      </c>
      <c r="B95" s="40" t="s">
        <v>499</v>
      </c>
      <c r="C95" s="38">
        <v>2018.0</v>
      </c>
      <c r="D95" s="46" t="s">
        <v>4</v>
      </c>
      <c r="E95" s="46" t="s">
        <v>9</v>
      </c>
      <c r="F95" s="38">
        <v>70.8494262</v>
      </c>
    </row>
    <row r="96">
      <c r="A96" s="37" t="s">
        <v>31</v>
      </c>
      <c r="B96" s="40" t="s">
        <v>500</v>
      </c>
      <c r="C96" s="38">
        <v>2018.0</v>
      </c>
      <c r="D96" s="46" t="s">
        <v>4</v>
      </c>
      <c r="E96" s="46" t="s">
        <v>9</v>
      </c>
      <c r="F96" s="38">
        <v>92.3306281</v>
      </c>
    </row>
    <row r="97">
      <c r="A97" s="37" t="s">
        <v>32</v>
      </c>
      <c r="B97" s="40" t="s">
        <v>501</v>
      </c>
      <c r="C97" s="38">
        <v>2018.0</v>
      </c>
      <c r="D97" s="46" t="s">
        <v>4</v>
      </c>
      <c r="E97" s="46" t="s">
        <v>9</v>
      </c>
      <c r="F97" s="38">
        <v>46.1492544</v>
      </c>
    </row>
    <row r="98">
      <c r="A98" s="37" t="s">
        <v>33</v>
      </c>
      <c r="B98" s="40" t="s">
        <v>502</v>
      </c>
      <c r="C98" s="38">
        <v>2018.0</v>
      </c>
      <c r="D98" s="46" t="s">
        <v>4</v>
      </c>
      <c r="E98" s="46" t="s">
        <v>9</v>
      </c>
      <c r="F98" s="38">
        <v>54.6521176</v>
      </c>
    </row>
    <row r="99">
      <c r="A99" s="37" t="s">
        <v>34</v>
      </c>
      <c r="B99" s="40" t="s">
        <v>503</v>
      </c>
      <c r="C99" s="38">
        <v>2018.0</v>
      </c>
      <c r="D99" s="46" t="s">
        <v>4</v>
      </c>
      <c r="E99" s="46" t="s">
        <v>9</v>
      </c>
      <c r="F99" s="38">
        <v>95.5812015</v>
      </c>
    </row>
    <row r="100">
      <c r="A100" s="37" t="s">
        <v>35</v>
      </c>
      <c r="B100" s="40" t="s">
        <v>504</v>
      </c>
      <c r="C100" s="38">
        <v>2018.0</v>
      </c>
      <c r="D100" s="46" t="s">
        <v>4</v>
      </c>
      <c r="E100" s="46" t="s">
        <v>9</v>
      </c>
      <c r="F100" s="38">
        <v>42.5127038</v>
      </c>
    </row>
    <row r="101">
      <c r="A101" s="37" t="s">
        <v>3</v>
      </c>
      <c r="B101" s="40" t="s">
        <v>489</v>
      </c>
      <c r="C101" s="38">
        <v>2020.0</v>
      </c>
      <c r="D101" s="47" t="s">
        <v>4</v>
      </c>
      <c r="E101" s="47" t="s">
        <v>9</v>
      </c>
      <c r="F101" s="38">
        <v>65.4364815</v>
      </c>
    </row>
    <row r="102">
      <c r="A102" s="37" t="s">
        <v>4</v>
      </c>
      <c r="B102" s="40" t="s">
        <v>472</v>
      </c>
      <c r="C102" s="38">
        <v>2020.0</v>
      </c>
      <c r="D102" s="47" t="s">
        <v>4</v>
      </c>
      <c r="E102" s="47" t="s">
        <v>9</v>
      </c>
      <c r="F102" s="38">
        <v>84.3593561</v>
      </c>
    </row>
    <row r="103">
      <c r="A103" s="37" t="s">
        <v>5</v>
      </c>
      <c r="B103" s="40" t="s">
        <v>473</v>
      </c>
      <c r="C103" s="38">
        <v>2020.0</v>
      </c>
      <c r="D103" s="48" t="s">
        <v>4</v>
      </c>
      <c r="E103" s="48" t="s">
        <v>9</v>
      </c>
      <c r="F103" s="38">
        <v>90.3597259</v>
      </c>
    </row>
    <row r="104">
      <c r="A104" s="37" t="s">
        <v>6</v>
      </c>
      <c r="B104" s="40" t="s">
        <v>474</v>
      </c>
      <c r="C104" s="38">
        <v>2020.0</v>
      </c>
      <c r="D104" s="48" t="s">
        <v>4</v>
      </c>
      <c r="E104" s="48" t="s">
        <v>9</v>
      </c>
      <c r="F104" s="38">
        <v>22.2110638</v>
      </c>
    </row>
    <row r="105">
      <c r="A105" s="37" t="s">
        <v>7</v>
      </c>
      <c r="B105" s="40" t="s">
        <v>475</v>
      </c>
      <c r="C105" s="38">
        <v>2020.0</v>
      </c>
      <c r="D105" s="48" t="s">
        <v>4</v>
      </c>
      <c r="E105" s="48" t="s">
        <v>9</v>
      </c>
      <c r="F105" s="38">
        <v>75.4941607</v>
      </c>
    </row>
    <row r="106">
      <c r="A106" s="37" t="s">
        <v>8</v>
      </c>
      <c r="B106" s="40" t="s">
        <v>479</v>
      </c>
      <c r="C106" s="38">
        <v>2020.0</v>
      </c>
      <c r="D106" s="48" t="s">
        <v>4</v>
      </c>
      <c r="E106" s="48" t="s">
        <v>9</v>
      </c>
      <c r="F106" s="38">
        <v>79.6238135</v>
      </c>
    </row>
    <row r="107">
      <c r="A107" s="37" t="s">
        <v>9</v>
      </c>
      <c r="B107" s="40" t="s">
        <v>480</v>
      </c>
      <c r="C107" s="38">
        <v>2020.0</v>
      </c>
      <c r="D107" s="48" t="s">
        <v>4</v>
      </c>
      <c r="E107" s="48" t="s">
        <v>9</v>
      </c>
      <c r="F107" s="38">
        <v>87.8965978</v>
      </c>
    </row>
    <row r="108">
      <c r="A108" s="37" t="s">
        <v>10</v>
      </c>
      <c r="B108" s="40" t="s">
        <v>478</v>
      </c>
      <c r="C108" s="38">
        <v>2020.0</v>
      </c>
      <c r="D108" s="48" t="s">
        <v>4</v>
      </c>
      <c r="E108" s="48" t="s">
        <v>9</v>
      </c>
      <c r="F108" s="38">
        <v>31.3946113</v>
      </c>
    </row>
    <row r="109">
      <c r="A109" s="37" t="s">
        <v>11</v>
      </c>
      <c r="B109" s="40" t="s">
        <v>477</v>
      </c>
      <c r="C109" s="38">
        <v>2020.0</v>
      </c>
      <c r="D109" s="48" t="s">
        <v>4</v>
      </c>
      <c r="E109" s="48" t="s">
        <v>9</v>
      </c>
      <c r="F109" s="38">
        <v>90.8471005</v>
      </c>
    </row>
    <row r="110">
      <c r="A110" s="37" t="s">
        <v>12</v>
      </c>
      <c r="B110" s="40" t="s">
        <v>476</v>
      </c>
      <c r="C110" s="38">
        <v>2020.0</v>
      </c>
      <c r="D110" s="48" t="s">
        <v>4</v>
      </c>
      <c r="E110" s="48" t="s">
        <v>9</v>
      </c>
      <c r="F110" s="38">
        <v>79.6917505</v>
      </c>
    </row>
    <row r="111">
      <c r="A111" s="37" t="s">
        <v>13</v>
      </c>
      <c r="B111" s="40" t="s">
        <v>481</v>
      </c>
      <c r="C111" s="38">
        <v>2020.0</v>
      </c>
      <c r="D111" s="48" t="s">
        <v>4</v>
      </c>
      <c r="E111" s="48" t="s">
        <v>9</v>
      </c>
      <c r="F111" s="38">
        <v>86.1667368</v>
      </c>
    </row>
    <row r="112">
      <c r="A112" s="37" t="s">
        <v>14</v>
      </c>
      <c r="B112" s="40" t="s">
        <v>483</v>
      </c>
      <c r="C112" s="38">
        <v>2020.0</v>
      </c>
      <c r="D112" s="48" t="s">
        <v>4</v>
      </c>
      <c r="E112" s="48" t="s">
        <v>9</v>
      </c>
      <c r="F112" s="38">
        <v>77.6640725</v>
      </c>
    </row>
    <row r="113">
      <c r="A113" s="37" t="s">
        <v>15</v>
      </c>
      <c r="B113" s="40" t="s">
        <v>482</v>
      </c>
      <c r="C113" s="38">
        <v>2020.0</v>
      </c>
      <c r="D113" s="48" t="s">
        <v>4</v>
      </c>
      <c r="E113" s="48" t="s">
        <v>9</v>
      </c>
      <c r="F113" s="38">
        <v>18.4655518</v>
      </c>
    </row>
    <row r="114">
      <c r="A114" s="37" t="s">
        <v>16</v>
      </c>
      <c r="B114" s="40" t="s">
        <v>484</v>
      </c>
      <c r="C114" s="38">
        <v>2020.0</v>
      </c>
      <c r="D114" s="48" t="s">
        <v>4</v>
      </c>
      <c r="E114" s="48" t="s">
        <v>9</v>
      </c>
      <c r="F114" s="38">
        <v>52.6044186</v>
      </c>
    </row>
    <row r="115">
      <c r="A115" s="37" t="s">
        <v>17</v>
      </c>
      <c r="B115" s="40" t="s">
        <v>485</v>
      </c>
      <c r="C115" s="38">
        <v>2020.0</v>
      </c>
      <c r="D115" s="48" t="s">
        <v>4</v>
      </c>
      <c r="E115" s="48" t="s">
        <v>9</v>
      </c>
      <c r="F115" s="38">
        <v>85.5450943</v>
      </c>
    </row>
    <row r="116">
      <c r="A116" s="37" t="s">
        <v>18</v>
      </c>
      <c r="B116" s="40" t="s">
        <v>486</v>
      </c>
      <c r="C116" s="38">
        <v>2020.0</v>
      </c>
      <c r="D116" s="48" t="s">
        <v>4</v>
      </c>
      <c r="E116" s="48" t="s">
        <v>9</v>
      </c>
      <c r="F116" s="38">
        <v>55.3386723</v>
      </c>
    </row>
    <row r="117">
      <c r="A117" s="37" t="s">
        <v>19</v>
      </c>
      <c r="B117" s="40" t="s">
        <v>487</v>
      </c>
      <c r="C117" s="38">
        <v>2020.0</v>
      </c>
      <c r="D117" s="48" t="s">
        <v>4</v>
      </c>
      <c r="E117" s="48" t="s">
        <v>9</v>
      </c>
      <c r="F117" s="38">
        <v>52.585163</v>
      </c>
    </row>
    <row r="118">
      <c r="A118" s="37" t="s">
        <v>20</v>
      </c>
      <c r="B118" s="40" t="s">
        <v>488</v>
      </c>
      <c r="C118" s="38">
        <v>2020.0</v>
      </c>
      <c r="D118" s="48" t="s">
        <v>4</v>
      </c>
      <c r="E118" s="48" t="s">
        <v>9</v>
      </c>
      <c r="F118" s="38">
        <v>30.2430089</v>
      </c>
    </row>
    <row r="119">
      <c r="A119" s="37" t="s">
        <v>21</v>
      </c>
      <c r="B119" s="40" t="s">
        <v>490</v>
      </c>
      <c r="C119" s="38">
        <v>2020.0</v>
      </c>
      <c r="D119" s="48" t="s">
        <v>4</v>
      </c>
      <c r="E119" s="48" t="s">
        <v>9</v>
      </c>
      <c r="F119" s="38">
        <v>54.6974804</v>
      </c>
    </row>
    <row r="120">
      <c r="A120" s="37" t="s">
        <v>22</v>
      </c>
      <c r="B120" s="40" t="s">
        <v>491</v>
      </c>
      <c r="C120" s="38">
        <v>2020.0</v>
      </c>
      <c r="D120" s="48" t="s">
        <v>4</v>
      </c>
      <c r="E120" s="48" t="s">
        <v>9</v>
      </c>
      <c r="F120" s="38">
        <v>98.2292361</v>
      </c>
    </row>
    <row r="121">
      <c r="A121" s="37" t="s">
        <v>23</v>
      </c>
      <c r="B121" s="40" t="s">
        <v>492</v>
      </c>
      <c r="C121" s="38">
        <v>2020.0</v>
      </c>
      <c r="D121" s="48" t="s">
        <v>4</v>
      </c>
      <c r="E121" s="48" t="s">
        <v>9</v>
      </c>
      <c r="F121" s="38">
        <v>36.1589492</v>
      </c>
    </row>
    <row r="122">
      <c r="A122" s="37" t="s">
        <v>24</v>
      </c>
      <c r="B122" s="40" t="s">
        <v>493</v>
      </c>
      <c r="C122" s="38">
        <v>2020.0</v>
      </c>
      <c r="D122" s="48" t="s">
        <v>4</v>
      </c>
      <c r="E122" s="48" t="s">
        <v>9</v>
      </c>
      <c r="F122" s="38">
        <v>26.9198103</v>
      </c>
    </row>
    <row r="123">
      <c r="A123" s="37" t="s">
        <v>25</v>
      </c>
      <c r="B123" s="40" t="s">
        <v>494</v>
      </c>
      <c r="C123" s="38">
        <v>2020.0</v>
      </c>
      <c r="D123" s="48" t="s">
        <v>4</v>
      </c>
      <c r="E123" s="48" t="s">
        <v>9</v>
      </c>
      <c r="F123" s="38">
        <v>81.5906906</v>
      </c>
    </row>
    <row r="124">
      <c r="A124" s="37" t="s">
        <v>26</v>
      </c>
      <c r="B124" s="40" t="s">
        <v>495</v>
      </c>
      <c r="C124" s="38">
        <v>2020.0</v>
      </c>
      <c r="D124" s="48" t="s">
        <v>4</v>
      </c>
      <c r="E124" s="48" t="s">
        <v>9</v>
      </c>
      <c r="F124" s="38">
        <v>88.8063131</v>
      </c>
    </row>
    <row r="125">
      <c r="A125" s="37" t="s">
        <v>27</v>
      </c>
      <c r="B125" s="40" t="s">
        <v>497</v>
      </c>
      <c r="C125" s="38">
        <v>2020.0</v>
      </c>
      <c r="D125" s="48" t="s">
        <v>4</v>
      </c>
      <c r="E125" s="48" t="s">
        <v>9</v>
      </c>
      <c r="F125" s="38">
        <v>50.5585398</v>
      </c>
    </row>
    <row r="126">
      <c r="A126" s="37" t="s">
        <v>28</v>
      </c>
      <c r="B126" s="40" t="s">
        <v>496</v>
      </c>
      <c r="C126" s="38">
        <v>2020.0</v>
      </c>
      <c r="D126" s="48" t="s">
        <v>4</v>
      </c>
      <c r="E126" s="48" t="s">
        <v>9</v>
      </c>
      <c r="F126" s="38">
        <v>92.7016951</v>
      </c>
    </row>
    <row r="127">
      <c r="A127" s="37" t="s">
        <v>29</v>
      </c>
      <c r="B127" s="40" t="s">
        <v>498</v>
      </c>
      <c r="C127" s="38">
        <v>2020.0</v>
      </c>
      <c r="D127" s="48" t="s">
        <v>4</v>
      </c>
      <c r="E127" s="48" t="s">
        <v>9</v>
      </c>
      <c r="F127" s="38">
        <v>88.2351543</v>
      </c>
    </row>
    <row r="128">
      <c r="A128" s="37" t="s">
        <v>30</v>
      </c>
      <c r="B128" s="40" t="s">
        <v>499</v>
      </c>
      <c r="C128" s="38">
        <v>2020.0</v>
      </c>
      <c r="D128" s="48" t="s">
        <v>4</v>
      </c>
      <c r="E128" s="48" t="s">
        <v>9</v>
      </c>
      <c r="F128" s="38">
        <v>64.0897014</v>
      </c>
    </row>
    <row r="129">
      <c r="A129" s="37" t="s">
        <v>31</v>
      </c>
      <c r="B129" s="40" t="s">
        <v>500</v>
      </c>
      <c r="C129" s="38">
        <v>2020.0</v>
      </c>
      <c r="D129" s="48" t="s">
        <v>4</v>
      </c>
      <c r="E129" s="48" t="s">
        <v>9</v>
      </c>
      <c r="F129" s="38">
        <v>87.0002542</v>
      </c>
    </row>
    <row r="130">
      <c r="A130" s="37" t="s">
        <v>32</v>
      </c>
      <c r="B130" s="40" t="s">
        <v>501</v>
      </c>
      <c r="C130" s="38">
        <v>2020.0</v>
      </c>
      <c r="D130" s="48" t="s">
        <v>4</v>
      </c>
      <c r="E130" s="48" t="s">
        <v>9</v>
      </c>
      <c r="F130" s="38">
        <v>46.265668</v>
      </c>
    </row>
    <row r="131">
      <c r="A131" s="37" t="s">
        <v>33</v>
      </c>
      <c r="B131" s="40" t="s">
        <v>502</v>
      </c>
      <c r="C131" s="38">
        <v>2020.0</v>
      </c>
      <c r="D131" s="48" t="s">
        <v>4</v>
      </c>
      <c r="E131" s="48" t="s">
        <v>9</v>
      </c>
      <c r="F131" s="38">
        <v>50.9827689</v>
      </c>
    </row>
    <row r="132">
      <c r="A132" s="37" t="s">
        <v>34</v>
      </c>
      <c r="B132" s="40" t="s">
        <v>503</v>
      </c>
      <c r="C132" s="38">
        <v>2020.0</v>
      </c>
      <c r="D132" s="48" t="s">
        <v>4</v>
      </c>
      <c r="E132" s="48" t="s">
        <v>9</v>
      </c>
      <c r="F132" s="38">
        <v>96.0042335</v>
      </c>
    </row>
    <row r="133">
      <c r="A133" s="37" t="s">
        <v>35</v>
      </c>
      <c r="B133" s="40" t="s">
        <v>504</v>
      </c>
      <c r="C133" s="38">
        <v>2020.0</v>
      </c>
      <c r="D133" s="48" t="s">
        <v>4</v>
      </c>
      <c r="E133" s="48" t="s">
        <v>9</v>
      </c>
      <c r="F133" s="38">
        <v>41.7374938</v>
      </c>
    </row>
    <row r="134">
      <c r="A134" s="37" t="s">
        <v>3</v>
      </c>
      <c r="B134" s="40" t="s">
        <v>489</v>
      </c>
      <c r="C134" s="38">
        <v>2022.0</v>
      </c>
      <c r="D134" s="48" t="s">
        <v>4</v>
      </c>
      <c r="E134" s="48" t="s">
        <v>9</v>
      </c>
      <c r="F134" s="38">
        <v>61.9571533</v>
      </c>
    </row>
    <row r="135">
      <c r="A135" s="37" t="s">
        <v>4</v>
      </c>
      <c r="B135" s="40" t="s">
        <v>472</v>
      </c>
      <c r="C135" s="38">
        <v>2022.0</v>
      </c>
      <c r="D135" s="48" t="s">
        <v>4</v>
      </c>
      <c r="E135" s="48" t="s">
        <v>9</v>
      </c>
      <c r="F135" s="38">
        <v>82.6231612</v>
      </c>
    </row>
    <row r="136">
      <c r="A136" s="37" t="s">
        <v>5</v>
      </c>
      <c r="B136" s="40" t="s">
        <v>473</v>
      </c>
      <c r="C136" s="38">
        <v>2022.0</v>
      </c>
      <c r="D136" s="48" t="s">
        <v>4</v>
      </c>
      <c r="E136" s="48" t="s">
        <v>9</v>
      </c>
      <c r="F136" s="38">
        <v>92.769862</v>
      </c>
    </row>
    <row r="137">
      <c r="A137" s="37" t="s">
        <v>6</v>
      </c>
      <c r="B137" s="40" t="s">
        <v>474</v>
      </c>
      <c r="C137" s="38">
        <v>2022.0</v>
      </c>
      <c r="D137" s="48" t="s">
        <v>4</v>
      </c>
      <c r="E137" s="48" t="s">
        <v>9</v>
      </c>
      <c r="F137" s="38">
        <v>23.903405</v>
      </c>
    </row>
    <row r="138">
      <c r="A138" s="37" t="s">
        <v>7</v>
      </c>
      <c r="B138" s="40" t="s">
        <v>475</v>
      </c>
      <c r="C138" s="38">
        <v>2022.0</v>
      </c>
      <c r="D138" s="48" t="s">
        <v>4</v>
      </c>
      <c r="E138" s="48" t="s">
        <v>9</v>
      </c>
      <c r="F138" s="38">
        <v>63.8973353</v>
      </c>
    </row>
    <row r="139">
      <c r="A139" s="37" t="s">
        <v>8</v>
      </c>
      <c r="B139" s="40" t="s">
        <v>479</v>
      </c>
      <c r="C139" s="38">
        <v>2022.0</v>
      </c>
      <c r="D139" s="48" t="s">
        <v>4</v>
      </c>
      <c r="E139" s="48" t="s">
        <v>9</v>
      </c>
      <c r="F139" s="38">
        <v>75.3111396</v>
      </c>
    </row>
    <row r="140">
      <c r="A140" s="37" t="s">
        <v>9</v>
      </c>
      <c r="B140" s="40" t="s">
        <v>480</v>
      </c>
      <c r="C140" s="38">
        <v>2022.0</v>
      </c>
      <c r="D140" s="48" t="s">
        <v>4</v>
      </c>
      <c r="E140" s="48" t="s">
        <v>9</v>
      </c>
      <c r="F140" s="38">
        <v>85.4971115</v>
      </c>
    </row>
    <row r="141">
      <c r="A141" s="37" t="s">
        <v>10</v>
      </c>
      <c r="B141" s="40" t="s">
        <v>478</v>
      </c>
      <c r="C141" s="38">
        <v>2022.0</v>
      </c>
      <c r="D141" s="48" t="s">
        <v>4</v>
      </c>
      <c r="E141" s="48" t="s">
        <v>9</v>
      </c>
      <c r="F141" s="38">
        <v>29.9212914</v>
      </c>
    </row>
    <row r="142">
      <c r="A142" s="37" t="s">
        <v>11</v>
      </c>
      <c r="B142" s="40" t="s">
        <v>477</v>
      </c>
      <c r="C142" s="38">
        <v>2022.0</v>
      </c>
      <c r="D142" s="48" t="s">
        <v>4</v>
      </c>
      <c r="E142" s="48" t="s">
        <v>9</v>
      </c>
      <c r="F142" s="38">
        <v>93.3217815</v>
      </c>
    </row>
    <row r="143">
      <c r="A143" s="37" t="s">
        <v>12</v>
      </c>
      <c r="B143" s="40" t="s">
        <v>476</v>
      </c>
      <c r="C143" s="38">
        <v>2022.0</v>
      </c>
      <c r="D143" s="48" t="s">
        <v>4</v>
      </c>
      <c r="E143" s="48" t="s">
        <v>9</v>
      </c>
      <c r="F143" s="38">
        <v>78.0170433</v>
      </c>
    </row>
    <row r="144">
      <c r="A144" s="37" t="s">
        <v>13</v>
      </c>
      <c r="B144" s="40" t="s">
        <v>481</v>
      </c>
      <c r="C144" s="38">
        <v>2022.0</v>
      </c>
      <c r="D144" s="48" t="s">
        <v>4</v>
      </c>
      <c r="E144" s="48" t="s">
        <v>9</v>
      </c>
      <c r="F144" s="38">
        <v>82.5870932</v>
      </c>
    </row>
    <row r="145">
      <c r="A145" s="37" t="s">
        <v>14</v>
      </c>
      <c r="B145" s="40" t="s">
        <v>483</v>
      </c>
      <c r="C145" s="38">
        <v>2022.0</v>
      </c>
      <c r="D145" s="48" t="s">
        <v>4</v>
      </c>
      <c r="E145" s="48" t="s">
        <v>9</v>
      </c>
      <c r="F145" s="38">
        <v>74.4057063</v>
      </c>
    </row>
    <row r="146">
      <c r="A146" s="37" t="s">
        <v>15</v>
      </c>
      <c r="B146" s="40" t="s">
        <v>482</v>
      </c>
      <c r="C146" s="38">
        <v>2022.0</v>
      </c>
      <c r="D146" s="48" t="s">
        <v>4</v>
      </c>
      <c r="E146" s="48" t="s">
        <v>9</v>
      </c>
      <c r="F146" s="38">
        <v>16.7772812</v>
      </c>
    </row>
    <row r="147">
      <c r="A147" s="37" t="s">
        <v>16</v>
      </c>
      <c r="B147" s="40" t="s">
        <v>484</v>
      </c>
      <c r="C147" s="38">
        <v>2022.0</v>
      </c>
      <c r="D147" s="48" t="s">
        <v>4</v>
      </c>
      <c r="E147" s="48" t="s">
        <v>9</v>
      </c>
      <c r="F147" s="38">
        <v>34.9259109</v>
      </c>
    </row>
    <row r="148">
      <c r="A148" s="37" t="s">
        <v>17</v>
      </c>
      <c r="B148" s="40" t="s">
        <v>485</v>
      </c>
      <c r="C148" s="38">
        <v>2022.0</v>
      </c>
      <c r="D148" s="48" t="s">
        <v>4</v>
      </c>
      <c r="E148" s="48" t="s">
        <v>9</v>
      </c>
      <c r="F148" s="38">
        <v>84.6465016</v>
      </c>
    </row>
    <row r="149">
      <c r="A149" s="37" t="s">
        <v>18</v>
      </c>
      <c r="B149" s="40" t="s">
        <v>486</v>
      </c>
      <c r="C149" s="38">
        <v>2022.0</v>
      </c>
      <c r="D149" s="48" t="s">
        <v>4</v>
      </c>
      <c r="E149" s="48" t="s">
        <v>9</v>
      </c>
      <c r="F149" s="38">
        <v>49.5682884</v>
      </c>
    </row>
    <row r="150">
      <c r="A150" s="37" t="s">
        <v>19</v>
      </c>
      <c r="B150" s="40" t="s">
        <v>487</v>
      </c>
      <c r="C150" s="38">
        <v>2022.0</v>
      </c>
      <c r="D150" s="48" t="s">
        <v>4</v>
      </c>
      <c r="E150" s="48" t="s">
        <v>9</v>
      </c>
      <c r="F150" s="38">
        <v>42.8365084</v>
      </c>
    </row>
    <row r="151">
      <c r="A151" s="37" t="s">
        <v>20</v>
      </c>
      <c r="B151" s="40" t="s">
        <v>488</v>
      </c>
      <c r="C151" s="38">
        <v>2022.0</v>
      </c>
      <c r="D151" s="48" t="s">
        <v>4</v>
      </c>
      <c r="E151" s="48" t="s">
        <v>9</v>
      </c>
      <c r="F151" s="38">
        <v>21.6305963</v>
      </c>
    </row>
    <row r="152">
      <c r="A152" s="37" t="s">
        <v>21</v>
      </c>
      <c r="B152" s="40" t="s">
        <v>490</v>
      </c>
      <c r="C152" s="38">
        <v>2022.0</v>
      </c>
      <c r="D152" s="48" t="s">
        <v>4</v>
      </c>
      <c r="E152" s="48" t="s">
        <v>9</v>
      </c>
      <c r="F152" s="38">
        <v>54.2606715</v>
      </c>
    </row>
    <row r="153">
      <c r="A153" s="37" t="s">
        <v>22</v>
      </c>
      <c r="B153" s="40" t="s">
        <v>491</v>
      </c>
      <c r="C153" s="38">
        <v>2022.0</v>
      </c>
      <c r="D153" s="48" t="s">
        <v>4</v>
      </c>
      <c r="E153" s="48" t="s">
        <v>9</v>
      </c>
      <c r="F153" s="38">
        <v>80.2524248</v>
      </c>
    </row>
    <row r="154">
      <c r="A154" s="37" t="s">
        <v>23</v>
      </c>
      <c r="B154" s="40" t="s">
        <v>492</v>
      </c>
      <c r="C154" s="38">
        <v>2022.0</v>
      </c>
      <c r="D154" s="48" t="s">
        <v>4</v>
      </c>
      <c r="E154" s="48" t="s">
        <v>9</v>
      </c>
      <c r="F154" s="38">
        <v>34.9065602</v>
      </c>
    </row>
    <row r="155">
      <c r="A155" s="37" t="s">
        <v>24</v>
      </c>
      <c r="B155" s="40" t="s">
        <v>493</v>
      </c>
      <c r="C155" s="38">
        <v>2022.0</v>
      </c>
      <c r="D155" s="48" t="s">
        <v>4</v>
      </c>
      <c r="E155" s="48" t="s">
        <v>9</v>
      </c>
      <c r="F155" s="38">
        <v>27.6243762</v>
      </c>
    </row>
    <row r="156">
      <c r="A156" s="37" t="s">
        <v>25</v>
      </c>
      <c r="B156" s="40" t="s">
        <v>494</v>
      </c>
      <c r="C156" s="38">
        <v>2022.0</v>
      </c>
      <c r="D156" s="48" t="s">
        <v>4</v>
      </c>
      <c r="E156" s="48" t="s">
        <v>9</v>
      </c>
      <c r="F156" s="38">
        <v>75.2236921</v>
      </c>
    </row>
    <row r="157">
      <c r="A157" s="37" t="s">
        <v>26</v>
      </c>
      <c r="B157" s="40" t="s">
        <v>495</v>
      </c>
      <c r="C157" s="38">
        <v>2022.0</v>
      </c>
      <c r="D157" s="48" t="s">
        <v>4</v>
      </c>
      <c r="E157" s="48" t="s">
        <v>9</v>
      </c>
      <c r="F157" s="38">
        <v>85.6285967</v>
      </c>
    </row>
    <row r="158">
      <c r="A158" s="37" t="s">
        <v>27</v>
      </c>
      <c r="B158" s="40" t="s">
        <v>497</v>
      </c>
      <c r="C158" s="38">
        <v>2022.0</v>
      </c>
      <c r="D158" s="48" t="s">
        <v>4</v>
      </c>
      <c r="E158" s="48" t="s">
        <v>9</v>
      </c>
      <c r="F158" s="38">
        <v>46.5717192</v>
      </c>
    </row>
    <row r="159">
      <c r="A159" s="37" t="s">
        <v>28</v>
      </c>
      <c r="B159" s="40" t="s">
        <v>496</v>
      </c>
      <c r="C159" s="38">
        <v>2022.0</v>
      </c>
      <c r="D159" s="48" t="s">
        <v>4</v>
      </c>
      <c r="E159" s="48" t="s">
        <v>9</v>
      </c>
      <c r="F159" s="38">
        <v>90.9020176</v>
      </c>
    </row>
    <row r="160">
      <c r="A160" s="37" t="s">
        <v>29</v>
      </c>
      <c r="B160" s="40" t="s">
        <v>498</v>
      </c>
      <c r="C160" s="38">
        <v>2022.0</v>
      </c>
      <c r="D160" s="48" t="s">
        <v>4</v>
      </c>
      <c r="E160" s="48" t="s">
        <v>9</v>
      </c>
      <c r="F160" s="38">
        <v>87.0795803</v>
      </c>
    </row>
    <row r="161">
      <c r="A161" s="37" t="s">
        <v>30</v>
      </c>
      <c r="B161" s="40" t="s">
        <v>499</v>
      </c>
      <c r="C161" s="38">
        <v>2022.0</v>
      </c>
      <c r="D161" s="48" t="s">
        <v>4</v>
      </c>
      <c r="E161" s="48" t="s">
        <v>9</v>
      </c>
      <c r="F161" s="38">
        <v>64.8078736</v>
      </c>
    </row>
    <row r="162">
      <c r="A162" s="37" t="s">
        <v>31</v>
      </c>
      <c r="B162" s="40" t="s">
        <v>500</v>
      </c>
      <c r="C162" s="38">
        <v>2022.0</v>
      </c>
      <c r="D162" s="48" t="s">
        <v>4</v>
      </c>
      <c r="E162" s="48" t="s">
        <v>9</v>
      </c>
      <c r="F162" s="38">
        <v>88.3269435</v>
      </c>
    </row>
    <row r="163">
      <c r="A163" s="37" t="s">
        <v>32</v>
      </c>
      <c r="B163" s="40" t="s">
        <v>501</v>
      </c>
      <c r="C163" s="38">
        <v>2022.0</v>
      </c>
      <c r="D163" s="48" t="s">
        <v>4</v>
      </c>
      <c r="E163" s="48" t="s">
        <v>9</v>
      </c>
      <c r="F163" s="38">
        <v>41.6192507</v>
      </c>
    </row>
    <row r="164">
      <c r="A164" s="37" t="s">
        <v>33</v>
      </c>
      <c r="B164" s="40" t="s">
        <v>502</v>
      </c>
      <c r="C164" s="38">
        <v>2022.0</v>
      </c>
      <c r="D164" s="48" t="s">
        <v>4</v>
      </c>
      <c r="E164" s="48" t="s">
        <v>9</v>
      </c>
      <c r="F164" s="38">
        <v>49.9461992</v>
      </c>
    </row>
    <row r="165">
      <c r="A165" s="37" t="s">
        <v>34</v>
      </c>
      <c r="B165" s="40" t="s">
        <v>503</v>
      </c>
      <c r="C165" s="38">
        <v>2022.0</v>
      </c>
      <c r="D165" s="48" t="s">
        <v>4</v>
      </c>
      <c r="E165" s="48" t="s">
        <v>9</v>
      </c>
      <c r="F165" s="38">
        <v>95.2217986</v>
      </c>
    </row>
    <row r="166">
      <c r="A166" s="37" t="s">
        <v>35</v>
      </c>
      <c r="B166" s="40" t="s">
        <v>504</v>
      </c>
      <c r="C166" s="38">
        <v>2022.0</v>
      </c>
      <c r="D166" s="48" t="s">
        <v>4</v>
      </c>
      <c r="E166" s="48" t="s">
        <v>9</v>
      </c>
      <c r="F166" s="38">
        <v>40.3413816</v>
      </c>
    </row>
    <row r="167">
      <c r="A167" s="37" t="s">
        <v>3</v>
      </c>
      <c r="B167" s="40" t="s">
        <v>489</v>
      </c>
      <c r="C167" s="38">
        <v>2024.0</v>
      </c>
      <c r="D167" s="48" t="s">
        <v>4</v>
      </c>
      <c r="E167" s="48" t="s">
        <v>9</v>
      </c>
      <c r="F167" s="38">
        <v>63.3147859</v>
      </c>
      <c r="G167" s="49"/>
    </row>
    <row r="168">
      <c r="A168" s="37" t="s">
        <v>4</v>
      </c>
      <c r="B168" s="40" t="s">
        <v>472</v>
      </c>
      <c r="C168" s="38">
        <v>2024.0</v>
      </c>
      <c r="D168" s="48" t="s">
        <v>4</v>
      </c>
      <c r="E168" s="48" t="s">
        <v>9</v>
      </c>
      <c r="F168" s="38">
        <v>78.7688387</v>
      </c>
      <c r="G168" s="50"/>
    </row>
    <row r="169">
      <c r="A169" s="37" t="s">
        <v>5</v>
      </c>
      <c r="B169" s="40" t="s">
        <v>473</v>
      </c>
      <c r="C169" s="38">
        <v>2024.0</v>
      </c>
      <c r="D169" s="48" t="s">
        <v>4</v>
      </c>
      <c r="E169" s="48" t="s">
        <v>9</v>
      </c>
      <c r="F169" s="38">
        <v>94.203582</v>
      </c>
      <c r="G169" s="50"/>
    </row>
    <row r="170">
      <c r="A170" s="37" t="s">
        <v>6</v>
      </c>
      <c r="B170" s="40" t="s">
        <v>474</v>
      </c>
      <c r="C170" s="38">
        <v>2024.0</v>
      </c>
      <c r="D170" s="48" t="s">
        <v>4</v>
      </c>
      <c r="E170" s="48" t="s">
        <v>9</v>
      </c>
      <c r="F170" s="38">
        <v>19.7916555</v>
      </c>
      <c r="G170" s="50"/>
    </row>
    <row r="171">
      <c r="A171" s="37" t="s">
        <v>7</v>
      </c>
      <c r="B171" s="40" t="s">
        <v>475</v>
      </c>
      <c r="C171" s="38">
        <v>2024.0</v>
      </c>
      <c r="D171" s="48" t="s">
        <v>4</v>
      </c>
      <c r="E171" s="48" t="s">
        <v>9</v>
      </c>
      <c r="F171" s="38">
        <v>75.5283042</v>
      </c>
      <c r="G171" s="50"/>
    </row>
    <row r="172">
      <c r="A172" s="37" t="s">
        <v>8</v>
      </c>
      <c r="B172" s="40" t="s">
        <v>479</v>
      </c>
      <c r="C172" s="38">
        <v>2024.0</v>
      </c>
      <c r="D172" s="48" t="s">
        <v>4</v>
      </c>
      <c r="E172" s="48" t="s">
        <v>9</v>
      </c>
      <c r="F172" s="38">
        <v>75.3020125</v>
      </c>
      <c r="G172" s="50"/>
    </row>
    <row r="173">
      <c r="A173" s="37" t="s">
        <v>9</v>
      </c>
      <c r="B173" s="40" t="s">
        <v>480</v>
      </c>
      <c r="C173" s="38">
        <v>2024.0</v>
      </c>
      <c r="D173" s="48" t="s">
        <v>4</v>
      </c>
      <c r="E173" s="48" t="s">
        <v>9</v>
      </c>
      <c r="F173" s="38">
        <v>86.1547654</v>
      </c>
      <c r="G173" s="50"/>
    </row>
    <row r="174">
      <c r="A174" s="37" t="s">
        <v>10</v>
      </c>
      <c r="B174" s="40" t="s">
        <v>478</v>
      </c>
      <c r="C174" s="38">
        <v>2024.0</v>
      </c>
      <c r="D174" s="48" t="s">
        <v>4</v>
      </c>
      <c r="E174" s="48" t="s">
        <v>9</v>
      </c>
      <c r="F174" s="38">
        <v>37.7166318</v>
      </c>
      <c r="G174" s="50"/>
    </row>
    <row r="175">
      <c r="A175" s="37" t="s">
        <v>11</v>
      </c>
      <c r="B175" s="40" t="s">
        <v>477</v>
      </c>
      <c r="C175" s="38">
        <v>2024.0</v>
      </c>
      <c r="D175" s="48" t="s">
        <v>4</v>
      </c>
      <c r="E175" s="48" t="s">
        <v>9</v>
      </c>
      <c r="F175" s="38">
        <v>92.4098151</v>
      </c>
      <c r="G175" s="50"/>
    </row>
    <row r="176">
      <c r="A176" s="37" t="s">
        <v>12</v>
      </c>
      <c r="B176" s="40" t="s">
        <v>476</v>
      </c>
      <c r="C176" s="38">
        <v>2024.0</v>
      </c>
      <c r="D176" s="48" t="s">
        <v>4</v>
      </c>
      <c r="E176" s="48" t="s">
        <v>9</v>
      </c>
      <c r="F176" s="38">
        <v>76.7537869</v>
      </c>
      <c r="G176" s="50"/>
    </row>
    <row r="177">
      <c r="A177" s="37" t="s">
        <v>13</v>
      </c>
      <c r="B177" s="40" t="s">
        <v>481</v>
      </c>
      <c r="C177" s="38">
        <v>2024.0</v>
      </c>
      <c r="D177" s="48" t="s">
        <v>4</v>
      </c>
      <c r="E177" s="48" t="s">
        <v>9</v>
      </c>
      <c r="F177" s="38">
        <v>79.164068</v>
      </c>
      <c r="G177" s="50"/>
    </row>
    <row r="178">
      <c r="A178" s="37" t="s">
        <v>14</v>
      </c>
      <c r="B178" s="40" t="s">
        <v>483</v>
      </c>
      <c r="C178" s="38">
        <v>2024.0</v>
      </c>
      <c r="D178" s="48" t="s">
        <v>4</v>
      </c>
      <c r="E178" s="48" t="s">
        <v>9</v>
      </c>
      <c r="F178" s="38">
        <v>71.7570326</v>
      </c>
      <c r="G178" s="50"/>
    </row>
    <row r="179">
      <c r="A179" s="37" t="s">
        <v>15</v>
      </c>
      <c r="B179" s="40" t="s">
        <v>482</v>
      </c>
      <c r="C179" s="38">
        <v>2024.0</v>
      </c>
      <c r="D179" s="48" t="s">
        <v>4</v>
      </c>
      <c r="E179" s="48" t="s">
        <v>9</v>
      </c>
      <c r="F179" s="38">
        <v>22.9516582</v>
      </c>
      <c r="G179" s="50"/>
    </row>
    <row r="180">
      <c r="A180" s="37" t="s">
        <v>16</v>
      </c>
      <c r="B180" s="40" t="s">
        <v>484</v>
      </c>
      <c r="C180" s="38">
        <v>2024.0</v>
      </c>
      <c r="D180" s="48" t="s">
        <v>4</v>
      </c>
      <c r="E180" s="48" t="s">
        <v>9</v>
      </c>
      <c r="F180" s="38">
        <v>44.4107649</v>
      </c>
      <c r="G180" s="50"/>
    </row>
    <row r="181">
      <c r="A181" s="37" t="s">
        <v>17</v>
      </c>
      <c r="B181" s="40" t="s">
        <v>485</v>
      </c>
      <c r="C181" s="38">
        <v>2024.0</v>
      </c>
      <c r="D181" s="48" t="s">
        <v>4</v>
      </c>
      <c r="E181" s="48" t="s">
        <v>9</v>
      </c>
      <c r="F181" s="38">
        <v>84.7918512</v>
      </c>
      <c r="G181" s="50"/>
    </row>
    <row r="182">
      <c r="A182" s="37" t="s">
        <v>18</v>
      </c>
      <c r="B182" s="40" t="s">
        <v>486</v>
      </c>
      <c r="C182" s="38">
        <v>2024.0</v>
      </c>
      <c r="D182" s="48" t="s">
        <v>4</v>
      </c>
      <c r="E182" s="48" t="s">
        <v>9</v>
      </c>
      <c r="F182" s="38">
        <v>43.9232438</v>
      </c>
      <c r="G182" s="50"/>
    </row>
    <row r="183">
      <c r="A183" s="37" t="s">
        <v>19</v>
      </c>
      <c r="B183" s="40" t="s">
        <v>487</v>
      </c>
      <c r="C183" s="38">
        <v>2024.0</v>
      </c>
      <c r="D183" s="48" t="s">
        <v>4</v>
      </c>
      <c r="E183" s="48" t="s">
        <v>9</v>
      </c>
      <c r="F183" s="38">
        <v>49.5985151</v>
      </c>
      <c r="G183" s="50"/>
    </row>
    <row r="184">
      <c r="A184" s="37" t="s">
        <v>20</v>
      </c>
      <c r="B184" s="40" t="s">
        <v>488</v>
      </c>
      <c r="C184" s="38">
        <v>2024.0</v>
      </c>
      <c r="D184" s="48" t="s">
        <v>4</v>
      </c>
      <c r="E184" s="48" t="s">
        <v>9</v>
      </c>
      <c r="F184" s="38">
        <v>25.347859</v>
      </c>
      <c r="G184" s="50"/>
    </row>
    <row r="185">
      <c r="A185" s="37" t="s">
        <v>21</v>
      </c>
      <c r="B185" s="40" t="s">
        <v>490</v>
      </c>
      <c r="C185" s="38">
        <v>2024.0</v>
      </c>
      <c r="D185" s="48" t="s">
        <v>4</v>
      </c>
      <c r="E185" s="48" t="s">
        <v>9</v>
      </c>
      <c r="F185" s="38">
        <v>55.1707359</v>
      </c>
      <c r="G185" s="50"/>
    </row>
    <row r="186">
      <c r="A186" s="37" t="s">
        <v>22</v>
      </c>
      <c r="B186" s="40" t="s">
        <v>491</v>
      </c>
      <c r="C186" s="38">
        <v>2024.0</v>
      </c>
      <c r="D186" s="48" t="s">
        <v>4</v>
      </c>
      <c r="E186" s="48" t="s">
        <v>9</v>
      </c>
      <c r="F186" s="38">
        <v>95.4261212</v>
      </c>
      <c r="G186" s="50"/>
    </row>
    <row r="187">
      <c r="A187" s="37" t="s">
        <v>23</v>
      </c>
      <c r="B187" s="40" t="s">
        <v>492</v>
      </c>
      <c r="C187" s="38">
        <v>2024.0</v>
      </c>
      <c r="D187" s="48" t="s">
        <v>4</v>
      </c>
      <c r="E187" s="48" t="s">
        <v>9</v>
      </c>
      <c r="F187" s="38">
        <v>37.7330683</v>
      </c>
      <c r="G187" s="50"/>
    </row>
    <row r="188">
      <c r="A188" s="37" t="s">
        <v>24</v>
      </c>
      <c r="B188" s="40" t="s">
        <v>493</v>
      </c>
      <c r="C188" s="38">
        <v>2024.0</v>
      </c>
      <c r="D188" s="48" t="s">
        <v>4</v>
      </c>
      <c r="E188" s="48" t="s">
        <v>9</v>
      </c>
      <c r="F188" s="38">
        <v>25.4658054</v>
      </c>
      <c r="G188" s="50"/>
    </row>
    <row r="189">
      <c r="A189" s="37" t="s">
        <v>25</v>
      </c>
      <c r="B189" s="40" t="s">
        <v>494</v>
      </c>
      <c r="C189" s="38">
        <v>2024.0</v>
      </c>
      <c r="D189" s="48" t="s">
        <v>4</v>
      </c>
      <c r="E189" s="48" t="s">
        <v>9</v>
      </c>
      <c r="F189" s="38">
        <v>78.6189398</v>
      </c>
      <c r="G189" s="50"/>
    </row>
    <row r="190">
      <c r="A190" s="37" t="s">
        <v>26</v>
      </c>
      <c r="B190" s="40" t="s">
        <v>495</v>
      </c>
      <c r="C190" s="38">
        <v>2024.0</v>
      </c>
      <c r="D190" s="48" t="s">
        <v>4</v>
      </c>
      <c r="E190" s="48" t="s">
        <v>9</v>
      </c>
      <c r="F190" s="38">
        <v>90.1049854</v>
      </c>
      <c r="G190" s="50"/>
    </row>
    <row r="191">
      <c r="A191" s="37" t="s">
        <v>27</v>
      </c>
      <c r="B191" s="40" t="s">
        <v>497</v>
      </c>
      <c r="C191" s="38">
        <v>2024.0</v>
      </c>
      <c r="D191" s="48" t="s">
        <v>4</v>
      </c>
      <c r="E191" s="48" t="s">
        <v>9</v>
      </c>
      <c r="F191" s="38">
        <v>46.8757367</v>
      </c>
      <c r="G191" s="50"/>
    </row>
    <row r="192">
      <c r="A192" s="37" t="s">
        <v>28</v>
      </c>
      <c r="B192" s="40" t="s">
        <v>496</v>
      </c>
      <c r="C192" s="38">
        <v>2024.0</v>
      </c>
      <c r="D192" s="48" t="s">
        <v>4</v>
      </c>
      <c r="E192" s="48" t="s">
        <v>9</v>
      </c>
      <c r="F192" s="38">
        <v>91.2577678</v>
      </c>
      <c r="G192" s="50"/>
    </row>
    <row r="193">
      <c r="A193" s="37" t="s">
        <v>29</v>
      </c>
      <c r="B193" s="40" t="s">
        <v>498</v>
      </c>
      <c r="C193" s="38">
        <v>2024.0</v>
      </c>
      <c r="D193" s="48" t="s">
        <v>4</v>
      </c>
      <c r="E193" s="48" t="s">
        <v>9</v>
      </c>
      <c r="F193" s="38">
        <v>85.5164046</v>
      </c>
      <c r="G193" s="50"/>
    </row>
    <row r="194">
      <c r="A194" s="37" t="s">
        <v>30</v>
      </c>
      <c r="B194" s="40" t="s">
        <v>499</v>
      </c>
      <c r="C194" s="38">
        <v>2024.0</v>
      </c>
      <c r="D194" s="48" t="s">
        <v>4</v>
      </c>
      <c r="E194" s="48" t="s">
        <v>9</v>
      </c>
      <c r="F194" s="38">
        <v>77.9542704</v>
      </c>
      <c r="G194" s="50"/>
    </row>
    <row r="195">
      <c r="A195" s="37" t="s">
        <v>31</v>
      </c>
      <c r="B195" s="40" t="s">
        <v>500</v>
      </c>
      <c r="C195" s="38">
        <v>2024.0</v>
      </c>
      <c r="D195" s="48" t="s">
        <v>4</v>
      </c>
      <c r="E195" s="48" t="s">
        <v>9</v>
      </c>
      <c r="F195" s="38">
        <v>86.6949642</v>
      </c>
      <c r="G195" s="50"/>
    </row>
    <row r="196">
      <c r="A196" s="37" t="s">
        <v>32</v>
      </c>
      <c r="B196" s="40" t="s">
        <v>501</v>
      </c>
      <c r="C196" s="38">
        <v>2024.0</v>
      </c>
      <c r="D196" s="48" t="s">
        <v>4</v>
      </c>
      <c r="E196" s="48" t="s">
        <v>9</v>
      </c>
      <c r="F196" s="38">
        <v>47.0916004</v>
      </c>
      <c r="G196" s="50"/>
    </row>
    <row r="197">
      <c r="A197" s="37" t="s">
        <v>33</v>
      </c>
      <c r="B197" s="40" t="s">
        <v>502</v>
      </c>
      <c r="C197" s="38">
        <v>2024.0</v>
      </c>
      <c r="D197" s="48" t="s">
        <v>4</v>
      </c>
      <c r="E197" s="48" t="s">
        <v>9</v>
      </c>
      <c r="F197" s="38">
        <v>53.1197246</v>
      </c>
      <c r="G197" s="50"/>
    </row>
    <row r="198">
      <c r="A198" s="37" t="s">
        <v>34</v>
      </c>
      <c r="B198" s="40" t="s">
        <v>503</v>
      </c>
      <c r="C198" s="38">
        <v>2024.0</v>
      </c>
      <c r="D198" s="48" t="s">
        <v>4</v>
      </c>
      <c r="E198" s="48" t="s">
        <v>9</v>
      </c>
      <c r="F198" s="38">
        <v>94.7207216</v>
      </c>
      <c r="G198" s="50"/>
    </row>
    <row r="199">
      <c r="A199" s="37" t="s">
        <v>35</v>
      </c>
      <c r="B199" s="40" t="s">
        <v>504</v>
      </c>
      <c r="C199" s="38">
        <v>2024.0</v>
      </c>
      <c r="D199" s="48" t="s">
        <v>4</v>
      </c>
      <c r="E199" s="48" t="s">
        <v>9</v>
      </c>
      <c r="F199" s="38">
        <v>36.3800696</v>
      </c>
      <c r="G199" s="51"/>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sheetData>
  <autoFilter ref="$A$1:$F$201"/>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1</v>
      </c>
      <c r="B1" s="27" t="s">
        <v>470</v>
      </c>
      <c r="C1" s="27" t="s">
        <v>0</v>
      </c>
      <c r="D1" s="27" t="s">
        <v>36</v>
      </c>
      <c r="E1" s="27" t="s">
        <v>38</v>
      </c>
      <c r="F1" s="27" t="s">
        <v>471</v>
      </c>
    </row>
    <row r="2">
      <c r="A2" s="37" t="s">
        <v>3</v>
      </c>
      <c r="B2" s="27" t="s">
        <v>489</v>
      </c>
      <c r="C2" s="38">
        <v>2014.0</v>
      </c>
      <c r="D2" s="9" t="s">
        <v>4</v>
      </c>
      <c r="E2" s="9" t="s">
        <v>10</v>
      </c>
      <c r="F2" s="38">
        <v>90.0881254</v>
      </c>
    </row>
    <row r="3">
      <c r="A3" s="37" t="s">
        <v>4</v>
      </c>
      <c r="B3" s="27" t="s">
        <v>472</v>
      </c>
      <c r="C3" s="38">
        <v>2014.0</v>
      </c>
      <c r="D3" s="9" t="s">
        <v>4</v>
      </c>
      <c r="E3" s="9" t="s">
        <v>10</v>
      </c>
      <c r="F3" s="38">
        <v>94.6766339</v>
      </c>
    </row>
    <row r="4">
      <c r="A4" s="37" t="s">
        <v>5</v>
      </c>
      <c r="B4" s="27" t="s">
        <v>473</v>
      </c>
      <c r="C4" s="38">
        <v>2014.0</v>
      </c>
      <c r="D4" s="9" t="s">
        <v>4</v>
      </c>
      <c r="E4" s="9" t="s">
        <v>10</v>
      </c>
      <c r="F4" s="38">
        <v>92.6113329</v>
      </c>
    </row>
    <row r="5">
      <c r="A5" s="37" t="s">
        <v>6</v>
      </c>
      <c r="B5" s="27" t="s">
        <v>474</v>
      </c>
      <c r="C5" s="38">
        <v>2014.0</v>
      </c>
      <c r="D5" s="9" t="s">
        <v>4</v>
      </c>
      <c r="E5" s="9" t="s">
        <v>10</v>
      </c>
      <c r="F5" s="38">
        <v>93.0385054</v>
      </c>
    </row>
    <row r="6">
      <c r="A6" s="37" t="s">
        <v>7</v>
      </c>
      <c r="B6" s="27" t="s">
        <v>475</v>
      </c>
      <c r="C6" s="38">
        <v>2014.0</v>
      </c>
      <c r="D6" s="9" t="s">
        <v>4</v>
      </c>
      <c r="E6" s="9" t="s">
        <v>10</v>
      </c>
      <c r="F6" s="38">
        <v>91.6309661</v>
      </c>
    </row>
    <row r="7">
      <c r="A7" s="37" t="s">
        <v>8</v>
      </c>
      <c r="B7" s="27" t="s">
        <v>479</v>
      </c>
      <c r="C7" s="38">
        <v>2014.0</v>
      </c>
      <c r="D7" s="9" t="s">
        <v>4</v>
      </c>
      <c r="E7" s="9" t="s">
        <v>10</v>
      </c>
      <c r="F7" s="38">
        <v>95.2286442</v>
      </c>
    </row>
    <row r="8">
      <c r="A8" s="37" t="s">
        <v>9</v>
      </c>
      <c r="B8" s="27" t="s">
        <v>480</v>
      </c>
      <c r="C8" s="38">
        <v>2014.0</v>
      </c>
      <c r="D8" s="9" t="s">
        <v>4</v>
      </c>
      <c r="E8" s="9" t="s">
        <v>10</v>
      </c>
      <c r="F8" s="38">
        <v>96.7376379</v>
      </c>
    </row>
    <row r="9">
      <c r="A9" s="37" t="s">
        <v>10</v>
      </c>
      <c r="B9" s="27" t="s">
        <v>478</v>
      </c>
      <c r="C9" s="38">
        <v>2014.0</v>
      </c>
      <c r="D9" s="9" t="s">
        <v>4</v>
      </c>
      <c r="E9" s="9" t="s">
        <v>10</v>
      </c>
      <c r="F9" s="38">
        <v>90.8647392</v>
      </c>
    </row>
    <row r="10">
      <c r="A10" s="37" t="s">
        <v>11</v>
      </c>
      <c r="B10" s="27" t="s">
        <v>477</v>
      </c>
      <c r="C10" s="38">
        <v>2014.0</v>
      </c>
      <c r="D10" s="9" t="s">
        <v>4</v>
      </c>
      <c r="E10" s="9" t="s">
        <v>10</v>
      </c>
      <c r="F10" s="38">
        <v>92.0610131</v>
      </c>
    </row>
    <row r="11">
      <c r="A11" s="37" t="s">
        <v>12</v>
      </c>
      <c r="B11" s="27" t="s">
        <v>476</v>
      </c>
      <c r="C11" s="38">
        <v>2014.0</v>
      </c>
      <c r="D11" s="9" t="s">
        <v>4</v>
      </c>
      <c r="E11" s="9" t="s">
        <v>10</v>
      </c>
      <c r="F11" s="38">
        <v>87.2112532</v>
      </c>
    </row>
    <row r="12">
      <c r="A12" s="37" t="s">
        <v>13</v>
      </c>
      <c r="B12" s="27" t="s">
        <v>481</v>
      </c>
      <c r="C12" s="38">
        <v>2014.0</v>
      </c>
      <c r="D12" s="9" t="s">
        <v>4</v>
      </c>
      <c r="E12" s="9" t="s">
        <v>10</v>
      </c>
      <c r="F12" s="38">
        <v>94.2350304</v>
      </c>
    </row>
    <row r="13">
      <c r="A13" s="37" t="s">
        <v>14</v>
      </c>
      <c r="B13" s="27" t="s">
        <v>483</v>
      </c>
      <c r="C13" s="38">
        <v>2014.0</v>
      </c>
      <c r="D13" s="9" t="s">
        <v>4</v>
      </c>
      <c r="E13" s="9" t="s">
        <v>10</v>
      </c>
      <c r="F13" s="38">
        <v>89.2031013</v>
      </c>
    </row>
    <row r="14">
      <c r="A14" s="37" t="s">
        <v>15</v>
      </c>
      <c r="B14" s="27" t="s">
        <v>482</v>
      </c>
      <c r="C14" s="38">
        <v>2014.0</v>
      </c>
      <c r="D14" s="9" t="s">
        <v>4</v>
      </c>
      <c r="E14" s="9" t="s">
        <v>10</v>
      </c>
      <c r="F14" s="38">
        <v>83.8825154</v>
      </c>
    </row>
    <row r="15">
      <c r="A15" s="37" t="s">
        <v>16</v>
      </c>
      <c r="B15" s="27" t="s">
        <v>484</v>
      </c>
      <c r="C15" s="38">
        <v>2014.0</v>
      </c>
      <c r="D15" s="9" t="s">
        <v>4</v>
      </c>
      <c r="E15" s="9" t="s">
        <v>10</v>
      </c>
      <c r="F15" s="38">
        <v>86.8283547</v>
      </c>
    </row>
    <row r="16">
      <c r="A16" s="37" t="s">
        <v>17</v>
      </c>
      <c r="B16" s="27" t="s">
        <v>485</v>
      </c>
      <c r="C16" s="38">
        <v>2014.0</v>
      </c>
      <c r="D16" s="9" t="s">
        <v>4</v>
      </c>
      <c r="E16" s="9" t="s">
        <v>10</v>
      </c>
      <c r="F16" s="38">
        <v>93.4850033</v>
      </c>
    </row>
    <row r="17">
      <c r="A17" s="37" t="s">
        <v>18</v>
      </c>
      <c r="B17" s="27" t="s">
        <v>486</v>
      </c>
      <c r="C17" s="38">
        <v>2014.0</v>
      </c>
      <c r="D17" s="9" t="s">
        <v>4</v>
      </c>
      <c r="E17" s="9" t="s">
        <v>10</v>
      </c>
      <c r="F17" s="38">
        <v>89.6756366</v>
      </c>
    </row>
    <row r="18">
      <c r="A18" s="37" t="s">
        <v>19</v>
      </c>
      <c r="B18" s="27" t="s">
        <v>487</v>
      </c>
      <c r="C18" s="38">
        <v>2014.0</v>
      </c>
      <c r="D18" s="9" t="s">
        <v>4</v>
      </c>
      <c r="E18" s="9" t="s">
        <v>10</v>
      </c>
      <c r="F18" s="38">
        <v>85.0601526</v>
      </c>
    </row>
    <row r="19">
      <c r="A19" s="37" t="s">
        <v>20</v>
      </c>
      <c r="B19" s="27" t="s">
        <v>488</v>
      </c>
      <c r="C19" s="38">
        <v>2014.0</v>
      </c>
      <c r="D19" s="9" t="s">
        <v>4</v>
      </c>
      <c r="E19" s="9" t="s">
        <v>10</v>
      </c>
      <c r="F19" s="38">
        <v>88.6653612</v>
      </c>
    </row>
    <row r="20">
      <c r="A20" s="37" t="s">
        <v>21</v>
      </c>
      <c r="B20" s="27" t="s">
        <v>490</v>
      </c>
      <c r="C20" s="38">
        <v>2014.0</v>
      </c>
      <c r="D20" s="9" t="s">
        <v>4</v>
      </c>
      <c r="E20" s="9" t="s">
        <v>10</v>
      </c>
      <c r="F20" s="38">
        <v>91.9887855</v>
      </c>
    </row>
    <row r="21">
      <c r="A21" s="37" t="s">
        <v>22</v>
      </c>
      <c r="B21" s="27" t="s">
        <v>491</v>
      </c>
      <c r="C21" s="38">
        <v>2014.0</v>
      </c>
      <c r="D21" s="9" t="s">
        <v>4</v>
      </c>
      <c r="E21" s="9" t="s">
        <v>10</v>
      </c>
      <c r="F21" s="38">
        <v>97.1407533</v>
      </c>
    </row>
    <row r="22">
      <c r="A22" s="37" t="s">
        <v>23</v>
      </c>
      <c r="B22" s="27" t="s">
        <v>492</v>
      </c>
      <c r="C22" s="38">
        <v>2014.0</v>
      </c>
      <c r="D22" s="9" t="s">
        <v>4</v>
      </c>
      <c r="E22" s="9" t="s">
        <v>10</v>
      </c>
      <c r="F22" s="38">
        <v>82.4507487</v>
      </c>
    </row>
    <row r="23">
      <c r="A23" s="37" t="s">
        <v>24</v>
      </c>
      <c r="B23" s="27" t="s">
        <v>493</v>
      </c>
      <c r="C23" s="38">
        <v>2014.0</v>
      </c>
      <c r="D23" s="9" t="s">
        <v>4</v>
      </c>
      <c r="E23" s="9" t="s">
        <v>10</v>
      </c>
      <c r="F23" s="38">
        <v>88.0414691</v>
      </c>
    </row>
    <row r="24">
      <c r="A24" s="37" t="s">
        <v>25</v>
      </c>
      <c r="B24" s="27" t="s">
        <v>494</v>
      </c>
      <c r="C24" s="38">
        <v>2014.0</v>
      </c>
      <c r="D24" s="9" t="s">
        <v>4</v>
      </c>
      <c r="E24" s="9" t="s">
        <v>10</v>
      </c>
      <c r="F24" s="38">
        <v>88.0828353</v>
      </c>
    </row>
    <row r="25">
      <c r="A25" s="37" t="s">
        <v>26</v>
      </c>
      <c r="B25" s="27" t="s">
        <v>495</v>
      </c>
      <c r="C25" s="38">
        <v>2014.0</v>
      </c>
      <c r="D25" s="9" t="s">
        <v>4</v>
      </c>
      <c r="E25" s="9" t="s">
        <v>10</v>
      </c>
      <c r="F25" s="38">
        <v>97.5491654</v>
      </c>
    </row>
    <row r="26">
      <c r="A26" s="37" t="s">
        <v>27</v>
      </c>
      <c r="B26" s="27" t="s">
        <v>497</v>
      </c>
      <c r="C26" s="38">
        <v>2014.0</v>
      </c>
      <c r="D26" s="9" t="s">
        <v>4</v>
      </c>
      <c r="E26" s="9" t="s">
        <v>10</v>
      </c>
      <c r="F26" s="38">
        <v>92.8255409</v>
      </c>
    </row>
    <row r="27">
      <c r="A27" s="37" t="s">
        <v>28</v>
      </c>
      <c r="B27" s="27" t="s">
        <v>496</v>
      </c>
      <c r="C27" s="38">
        <v>2014.0</v>
      </c>
      <c r="D27" s="9" t="s">
        <v>4</v>
      </c>
      <c r="E27" s="9" t="s">
        <v>10</v>
      </c>
      <c r="F27" s="38">
        <v>92.2047323</v>
      </c>
    </row>
    <row r="28">
      <c r="A28" s="37" t="s">
        <v>29</v>
      </c>
      <c r="B28" s="27" t="s">
        <v>498</v>
      </c>
      <c r="C28" s="38">
        <v>2014.0</v>
      </c>
      <c r="D28" s="9" t="s">
        <v>4</v>
      </c>
      <c r="E28" s="9" t="s">
        <v>10</v>
      </c>
      <c r="F28" s="38">
        <v>94.6583795</v>
      </c>
    </row>
    <row r="29">
      <c r="A29" s="37" t="s">
        <v>30</v>
      </c>
      <c r="B29" s="27" t="s">
        <v>499</v>
      </c>
      <c r="C29" s="38">
        <v>2014.0</v>
      </c>
      <c r="D29" s="9" t="s">
        <v>4</v>
      </c>
      <c r="E29" s="9" t="s">
        <v>10</v>
      </c>
      <c r="F29" s="38">
        <v>91.2799059</v>
      </c>
    </row>
    <row r="30">
      <c r="A30" s="37" t="s">
        <v>31</v>
      </c>
      <c r="B30" s="27" t="s">
        <v>500</v>
      </c>
      <c r="C30" s="38">
        <v>2014.0</v>
      </c>
      <c r="D30" s="9" t="s">
        <v>4</v>
      </c>
      <c r="E30" s="9" t="s">
        <v>10</v>
      </c>
      <c r="F30" s="38">
        <v>93.5337783</v>
      </c>
    </row>
    <row r="31">
      <c r="A31" s="37" t="s">
        <v>32</v>
      </c>
      <c r="B31" s="27" t="s">
        <v>501</v>
      </c>
      <c r="C31" s="38">
        <v>2014.0</v>
      </c>
      <c r="D31" s="9" t="s">
        <v>4</v>
      </c>
      <c r="E31" s="9" t="s">
        <v>10</v>
      </c>
      <c r="F31" s="38">
        <v>88.0650023</v>
      </c>
    </row>
    <row r="32">
      <c r="A32" s="37" t="s">
        <v>33</v>
      </c>
      <c r="B32" s="27" t="s">
        <v>502</v>
      </c>
      <c r="C32" s="38">
        <v>2014.0</v>
      </c>
      <c r="D32" s="9" t="s">
        <v>4</v>
      </c>
      <c r="E32" s="9" t="s">
        <v>10</v>
      </c>
      <c r="F32" s="38">
        <v>87.014436</v>
      </c>
    </row>
    <row r="33">
      <c r="A33" s="37" t="s">
        <v>34</v>
      </c>
      <c r="B33" s="27" t="s">
        <v>503</v>
      </c>
      <c r="C33" s="38">
        <v>2014.0</v>
      </c>
      <c r="D33" s="9" t="s">
        <v>4</v>
      </c>
      <c r="E33" s="9" t="s">
        <v>10</v>
      </c>
      <c r="F33" s="38">
        <v>84.0773831</v>
      </c>
    </row>
    <row r="34">
      <c r="A34" s="37" t="s">
        <v>35</v>
      </c>
      <c r="B34" s="27" t="s">
        <v>504</v>
      </c>
      <c r="C34" s="38">
        <v>2014.0</v>
      </c>
      <c r="D34" s="9" t="s">
        <v>4</v>
      </c>
      <c r="E34" s="9" t="s">
        <v>10</v>
      </c>
      <c r="F34" s="38">
        <v>90.5839105</v>
      </c>
    </row>
    <row r="35">
      <c r="A35" s="37" t="s">
        <v>3</v>
      </c>
      <c r="B35" s="27" t="s">
        <v>489</v>
      </c>
      <c r="C35" s="38">
        <v>2016.0</v>
      </c>
      <c r="D35" s="9" t="s">
        <v>4</v>
      </c>
      <c r="E35" s="9" t="s">
        <v>10</v>
      </c>
      <c r="F35" s="38">
        <v>90.4939371</v>
      </c>
    </row>
    <row r="36">
      <c r="A36" s="37" t="s">
        <v>4</v>
      </c>
      <c r="B36" s="27" t="s">
        <v>472</v>
      </c>
      <c r="C36" s="38">
        <v>2016.0</v>
      </c>
      <c r="D36" s="7" t="s">
        <v>4</v>
      </c>
      <c r="E36" s="7" t="s">
        <v>10</v>
      </c>
      <c r="F36" s="38">
        <v>95.8496556</v>
      </c>
    </row>
    <row r="37">
      <c r="A37" s="37" t="s">
        <v>5</v>
      </c>
      <c r="B37" s="27" t="s">
        <v>473</v>
      </c>
      <c r="C37" s="38">
        <v>2016.0</v>
      </c>
      <c r="D37" s="7" t="s">
        <v>4</v>
      </c>
      <c r="E37" s="7" t="s">
        <v>10</v>
      </c>
      <c r="F37" s="38">
        <v>93.0861769</v>
      </c>
    </row>
    <row r="38">
      <c r="A38" s="37" t="s">
        <v>6</v>
      </c>
      <c r="B38" s="27" t="s">
        <v>474</v>
      </c>
      <c r="C38" s="38">
        <v>2016.0</v>
      </c>
      <c r="D38" s="7" t="s">
        <v>4</v>
      </c>
      <c r="E38" s="7" t="s">
        <v>10</v>
      </c>
      <c r="F38" s="38">
        <v>92.2203008</v>
      </c>
    </row>
    <row r="39">
      <c r="A39" s="37" t="s">
        <v>7</v>
      </c>
      <c r="B39" s="27" t="s">
        <v>475</v>
      </c>
      <c r="C39" s="38">
        <v>2016.0</v>
      </c>
      <c r="D39" s="7" t="s">
        <v>4</v>
      </c>
      <c r="E39" s="7" t="s">
        <v>10</v>
      </c>
      <c r="F39" s="38">
        <v>91.9608674</v>
      </c>
    </row>
    <row r="40">
      <c r="A40" s="37" t="s">
        <v>8</v>
      </c>
      <c r="B40" s="27" t="s">
        <v>479</v>
      </c>
      <c r="C40" s="38">
        <v>2016.0</v>
      </c>
      <c r="D40" s="7" t="s">
        <v>4</v>
      </c>
      <c r="E40" s="7" t="s">
        <v>10</v>
      </c>
      <c r="F40" s="38">
        <v>94.2910346</v>
      </c>
    </row>
    <row r="41">
      <c r="A41" s="37" t="s">
        <v>9</v>
      </c>
      <c r="B41" s="27" t="s">
        <v>480</v>
      </c>
      <c r="C41" s="38">
        <v>2016.0</v>
      </c>
      <c r="D41" s="7" t="s">
        <v>4</v>
      </c>
      <c r="E41" s="7" t="s">
        <v>10</v>
      </c>
      <c r="F41" s="38">
        <v>94.5026435</v>
      </c>
    </row>
    <row r="42">
      <c r="A42" s="37" t="s">
        <v>10</v>
      </c>
      <c r="B42" s="27" t="s">
        <v>478</v>
      </c>
      <c r="C42" s="38">
        <v>2016.0</v>
      </c>
      <c r="D42" s="7" t="s">
        <v>4</v>
      </c>
      <c r="E42" s="7" t="s">
        <v>10</v>
      </c>
      <c r="F42" s="38">
        <v>89.2953762</v>
      </c>
    </row>
    <row r="43">
      <c r="A43" s="37" t="s">
        <v>11</v>
      </c>
      <c r="B43" s="27" t="s">
        <v>477</v>
      </c>
      <c r="C43" s="38">
        <v>2016.0</v>
      </c>
      <c r="D43" s="7" t="s">
        <v>4</v>
      </c>
      <c r="E43" s="7" t="s">
        <v>10</v>
      </c>
      <c r="F43" s="38">
        <v>94.5304732</v>
      </c>
    </row>
    <row r="44">
      <c r="A44" s="37" t="s">
        <v>12</v>
      </c>
      <c r="B44" s="27" t="s">
        <v>476</v>
      </c>
      <c r="C44" s="38">
        <v>2016.0</v>
      </c>
      <c r="D44" s="7" t="s">
        <v>4</v>
      </c>
      <c r="E44" s="7" t="s">
        <v>10</v>
      </c>
      <c r="F44" s="38">
        <v>90.2035326</v>
      </c>
    </row>
    <row r="45">
      <c r="A45" s="37" t="s">
        <v>13</v>
      </c>
      <c r="B45" s="27" t="s">
        <v>481</v>
      </c>
      <c r="C45" s="38">
        <v>2016.0</v>
      </c>
      <c r="D45" s="7" t="s">
        <v>4</v>
      </c>
      <c r="E45" s="7" t="s">
        <v>10</v>
      </c>
      <c r="F45" s="38">
        <v>92.276859</v>
      </c>
    </row>
    <row r="46">
      <c r="A46" s="37" t="s">
        <v>14</v>
      </c>
      <c r="B46" s="27" t="s">
        <v>483</v>
      </c>
      <c r="C46" s="38">
        <v>2016.0</v>
      </c>
      <c r="D46" s="7" t="s">
        <v>4</v>
      </c>
      <c r="E46" s="7" t="s">
        <v>10</v>
      </c>
      <c r="F46" s="38">
        <v>89.2732411</v>
      </c>
    </row>
    <row r="47">
      <c r="A47" s="37" t="s">
        <v>15</v>
      </c>
      <c r="B47" s="27" t="s">
        <v>482</v>
      </c>
      <c r="C47" s="38">
        <v>2016.0</v>
      </c>
      <c r="D47" s="7" t="s">
        <v>4</v>
      </c>
      <c r="E47" s="7" t="s">
        <v>10</v>
      </c>
      <c r="F47" s="38">
        <v>79.8893047</v>
      </c>
    </row>
    <row r="48">
      <c r="A48" s="37" t="s">
        <v>16</v>
      </c>
      <c r="B48" s="27" t="s">
        <v>484</v>
      </c>
      <c r="C48" s="38">
        <v>2016.0</v>
      </c>
      <c r="D48" s="7" t="s">
        <v>4</v>
      </c>
      <c r="E48" s="7" t="s">
        <v>10</v>
      </c>
      <c r="F48" s="38">
        <v>88.7468601</v>
      </c>
    </row>
    <row r="49">
      <c r="A49" s="37" t="s">
        <v>17</v>
      </c>
      <c r="B49" s="27" t="s">
        <v>485</v>
      </c>
      <c r="C49" s="38">
        <v>2016.0</v>
      </c>
      <c r="D49" s="7" t="s">
        <v>4</v>
      </c>
      <c r="E49" s="7" t="s">
        <v>10</v>
      </c>
      <c r="F49" s="38">
        <v>94.8992739</v>
      </c>
    </row>
    <row r="50">
      <c r="A50" s="37" t="s">
        <v>18</v>
      </c>
      <c r="B50" s="27" t="s">
        <v>486</v>
      </c>
      <c r="C50" s="38">
        <v>2016.0</v>
      </c>
      <c r="D50" s="7" t="s">
        <v>4</v>
      </c>
      <c r="E50" s="7" t="s">
        <v>10</v>
      </c>
      <c r="F50" s="38">
        <v>88.1086571</v>
      </c>
    </row>
    <row r="51">
      <c r="A51" s="37" t="s">
        <v>19</v>
      </c>
      <c r="B51" s="27" t="s">
        <v>487</v>
      </c>
      <c r="C51" s="38">
        <v>2016.0</v>
      </c>
      <c r="D51" s="7" t="s">
        <v>4</v>
      </c>
      <c r="E51" s="7" t="s">
        <v>10</v>
      </c>
      <c r="F51" s="38">
        <v>90.3385569</v>
      </c>
    </row>
    <row r="52">
      <c r="A52" s="37" t="s">
        <v>20</v>
      </c>
      <c r="B52" s="27" t="s">
        <v>488</v>
      </c>
      <c r="C52" s="38">
        <v>2016.0</v>
      </c>
      <c r="D52" s="7" t="s">
        <v>4</v>
      </c>
      <c r="E52" s="7" t="s">
        <v>10</v>
      </c>
      <c r="F52" s="38">
        <v>89.2468475</v>
      </c>
    </row>
    <row r="53">
      <c r="A53" s="37" t="s">
        <v>21</v>
      </c>
      <c r="B53" s="27" t="s">
        <v>490</v>
      </c>
      <c r="C53" s="38">
        <v>2016.0</v>
      </c>
      <c r="D53" s="7" t="s">
        <v>4</v>
      </c>
      <c r="E53" s="7" t="s">
        <v>10</v>
      </c>
      <c r="F53" s="38">
        <v>90.3354261</v>
      </c>
    </row>
    <row r="54">
      <c r="A54" s="37" t="s">
        <v>22</v>
      </c>
      <c r="B54" s="27" t="s">
        <v>491</v>
      </c>
      <c r="C54" s="38">
        <v>2016.0</v>
      </c>
      <c r="D54" s="7" t="s">
        <v>4</v>
      </c>
      <c r="E54" s="7" t="s">
        <v>10</v>
      </c>
      <c r="F54" s="38">
        <v>96.0239553</v>
      </c>
    </row>
    <row r="55">
      <c r="A55" s="37" t="s">
        <v>23</v>
      </c>
      <c r="B55" s="27" t="s">
        <v>492</v>
      </c>
      <c r="C55" s="38">
        <v>2016.0</v>
      </c>
      <c r="D55" s="7" t="s">
        <v>4</v>
      </c>
      <c r="E55" s="7" t="s">
        <v>10</v>
      </c>
      <c r="F55" s="38">
        <v>85.5817448</v>
      </c>
    </row>
    <row r="56">
      <c r="A56" s="37" t="s">
        <v>24</v>
      </c>
      <c r="B56" s="27" t="s">
        <v>493</v>
      </c>
      <c r="C56" s="38">
        <v>2016.0</v>
      </c>
      <c r="D56" s="7" t="s">
        <v>4</v>
      </c>
      <c r="E56" s="7" t="s">
        <v>10</v>
      </c>
      <c r="F56" s="38">
        <v>88.018665</v>
      </c>
    </row>
    <row r="57">
      <c r="A57" s="37" t="s">
        <v>25</v>
      </c>
      <c r="B57" s="27" t="s">
        <v>494</v>
      </c>
      <c r="C57" s="38">
        <v>2016.0</v>
      </c>
      <c r="D57" s="7" t="s">
        <v>4</v>
      </c>
      <c r="E57" s="7" t="s">
        <v>10</v>
      </c>
      <c r="F57" s="38">
        <v>88.7348845</v>
      </c>
    </row>
    <row r="58">
      <c r="A58" s="37" t="s">
        <v>26</v>
      </c>
      <c r="B58" s="27" t="s">
        <v>495</v>
      </c>
      <c r="C58" s="38">
        <v>2016.0</v>
      </c>
      <c r="D58" s="7" t="s">
        <v>4</v>
      </c>
      <c r="E58" s="7" t="s">
        <v>10</v>
      </c>
      <c r="F58" s="38">
        <v>93.9716728</v>
      </c>
    </row>
    <row r="59">
      <c r="A59" s="37" t="s">
        <v>27</v>
      </c>
      <c r="B59" s="27" t="s">
        <v>497</v>
      </c>
      <c r="C59" s="38">
        <v>2016.0</v>
      </c>
      <c r="D59" s="7" t="s">
        <v>4</v>
      </c>
      <c r="E59" s="7" t="s">
        <v>10</v>
      </c>
      <c r="F59" s="38">
        <v>91.3297742</v>
      </c>
    </row>
    <row r="60">
      <c r="A60" s="37" t="s">
        <v>28</v>
      </c>
      <c r="B60" s="27" t="s">
        <v>496</v>
      </c>
      <c r="C60" s="38">
        <v>2016.0</v>
      </c>
      <c r="D60" s="7" t="s">
        <v>4</v>
      </c>
      <c r="E60" s="7" t="s">
        <v>10</v>
      </c>
      <c r="F60" s="38">
        <v>93.6840013</v>
      </c>
    </row>
    <row r="61">
      <c r="A61" s="37" t="s">
        <v>29</v>
      </c>
      <c r="B61" s="27" t="s">
        <v>498</v>
      </c>
      <c r="C61" s="38">
        <v>2016.0</v>
      </c>
      <c r="D61" s="7" t="s">
        <v>4</v>
      </c>
      <c r="E61" s="7" t="s">
        <v>10</v>
      </c>
      <c r="F61" s="38">
        <v>94.6750019</v>
      </c>
    </row>
    <row r="62">
      <c r="A62" s="37" t="s">
        <v>30</v>
      </c>
      <c r="B62" s="27" t="s">
        <v>499</v>
      </c>
      <c r="C62" s="38">
        <v>2016.0</v>
      </c>
      <c r="D62" s="7" t="s">
        <v>4</v>
      </c>
      <c r="E62" s="7" t="s">
        <v>10</v>
      </c>
      <c r="F62" s="38">
        <v>92.0779066</v>
      </c>
    </row>
    <row r="63">
      <c r="A63" s="37" t="s">
        <v>31</v>
      </c>
      <c r="B63" s="27" t="s">
        <v>500</v>
      </c>
      <c r="C63" s="38">
        <v>2016.0</v>
      </c>
      <c r="D63" s="7" t="s">
        <v>4</v>
      </c>
      <c r="E63" s="7" t="s">
        <v>10</v>
      </c>
      <c r="F63" s="38">
        <v>93.487655</v>
      </c>
    </row>
    <row r="64">
      <c r="A64" s="37" t="s">
        <v>32</v>
      </c>
      <c r="B64" s="27" t="s">
        <v>501</v>
      </c>
      <c r="C64" s="38">
        <v>2016.0</v>
      </c>
      <c r="D64" s="7" t="s">
        <v>4</v>
      </c>
      <c r="E64" s="7" t="s">
        <v>10</v>
      </c>
      <c r="F64" s="38">
        <v>87.3894597</v>
      </c>
    </row>
    <row r="65">
      <c r="A65" s="37" t="s">
        <v>33</v>
      </c>
      <c r="B65" s="27" t="s">
        <v>502</v>
      </c>
      <c r="C65" s="38">
        <v>2016.0</v>
      </c>
      <c r="D65" s="7" t="s">
        <v>4</v>
      </c>
      <c r="E65" s="7" t="s">
        <v>10</v>
      </c>
      <c r="F65" s="38">
        <v>88.7324248</v>
      </c>
    </row>
    <row r="66">
      <c r="A66" s="37" t="s">
        <v>34</v>
      </c>
      <c r="B66" s="27" t="s">
        <v>503</v>
      </c>
      <c r="C66" s="38">
        <v>2016.0</v>
      </c>
      <c r="D66" s="7" t="s">
        <v>4</v>
      </c>
      <c r="E66" s="7" t="s">
        <v>10</v>
      </c>
      <c r="F66" s="38">
        <v>87.7547799</v>
      </c>
    </row>
    <row r="67">
      <c r="A67" s="37" t="s">
        <v>35</v>
      </c>
      <c r="B67" s="27" t="s">
        <v>504</v>
      </c>
      <c r="C67" s="38">
        <v>2016.0</v>
      </c>
      <c r="D67" s="7" t="s">
        <v>4</v>
      </c>
      <c r="E67" s="7" t="s">
        <v>10</v>
      </c>
      <c r="F67" s="38">
        <v>89.8155966</v>
      </c>
    </row>
    <row r="68">
      <c r="A68" s="37" t="s">
        <v>3</v>
      </c>
      <c r="B68" s="27" t="s">
        <v>489</v>
      </c>
      <c r="C68" s="38">
        <v>2018.0</v>
      </c>
      <c r="D68" s="7" t="s">
        <v>4</v>
      </c>
      <c r="E68" s="7" t="s">
        <v>10</v>
      </c>
      <c r="F68" s="38">
        <v>90.5323249</v>
      </c>
    </row>
    <row r="69">
      <c r="A69" s="37" t="s">
        <v>4</v>
      </c>
      <c r="B69" s="27" t="s">
        <v>472</v>
      </c>
      <c r="C69" s="38">
        <v>2018.0</v>
      </c>
      <c r="D69" s="7" t="s">
        <v>4</v>
      </c>
      <c r="E69" s="7" t="s">
        <v>10</v>
      </c>
      <c r="F69" s="38">
        <v>95.7613163</v>
      </c>
    </row>
    <row r="70">
      <c r="A70" s="37" t="s">
        <v>5</v>
      </c>
      <c r="B70" s="27" t="s">
        <v>473</v>
      </c>
      <c r="C70" s="38">
        <v>2018.0</v>
      </c>
      <c r="D70" s="7" t="s">
        <v>4</v>
      </c>
      <c r="E70" s="7" t="s">
        <v>10</v>
      </c>
      <c r="F70" s="38">
        <v>93.2704062</v>
      </c>
    </row>
    <row r="71">
      <c r="A71" s="37" t="s">
        <v>6</v>
      </c>
      <c r="B71" s="27" t="s">
        <v>474</v>
      </c>
      <c r="C71" s="38">
        <v>2018.0</v>
      </c>
      <c r="D71" s="7" t="s">
        <v>4</v>
      </c>
      <c r="E71" s="7" t="s">
        <v>10</v>
      </c>
      <c r="F71" s="38">
        <v>92.5775713</v>
      </c>
    </row>
    <row r="72">
      <c r="A72" s="37" t="s">
        <v>7</v>
      </c>
      <c r="B72" s="27" t="s">
        <v>475</v>
      </c>
      <c r="C72" s="38">
        <v>2018.0</v>
      </c>
      <c r="D72" s="7" t="s">
        <v>4</v>
      </c>
      <c r="E72" s="7" t="s">
        <v>10</v>
      </c>
      <c r="F72" s="38">
        <v>91.4869442</v>
      </c>
    </row>
    <row r="73">
      <c r="A73" s="37" t="s">
        <v>8</v>
      </c>
      <c r="B73" s="27" t="s">
        <v>479</v>
      </c>
      <c r="C73" s="38">
        <v>2018.0</v>
      </c>
      <c r="D73" s="7" t="s">
        <v>4</v>
      </c>
      <c r="E73" s="7" t="s">
        <v>10</v>
      </c>
      <c r="F73" s="38">
        <v>94.9880734</v>
      </c>
    </row>
    <row r="74">
      <c r="A74" s="37" t="s">
        <v>9</v>
      </c>
      <c r="B74" s="27" t="s">
        <v>480</v>
      </c>
      <c r="C74" s="38">
        <v>2018.0</v>
      </c>
      <c r="D74" s="7" t="s">
        <v>4</v>
      </c>
      <c r="E74" s="7" t="s">
        <v>10</v>
      </c>
      <c r="F74" s="38">
        <v>95.4873932</v>
      </c>
    </row>
    <row r="75">
      <c r="A75" s="37" t="s">
        <v>10</v>
      </c>
      <c r="B75" s="27" t="s">
        <v>478</v>
      </c>
      <c r="C75" s="38">
        <v>2018.0</v>
      </c>
      <c r="D75" s="7" t="s">
        <v>4</v>
      </c>
      <c r="E75" s="7" t="s">
        <v>10</v>
      </c>
      <c r="F75" s="38">
        <v>87.1241655</v>
      </c>
    </row>
    <row r="76">
      <c r="A76" s="37" t="s">
        <v>11</v>
      </c>
      <c r="B76" s="27" t="s">
        <v>477</v>
      </c>
      <c r="C76" s="38">
        <v>2018.0</v>
      </c>
      <c r="D76" s="7" t="s">
        <v>4</v>
      </c>
      <c r="E76" s="7" t="s">
        <v>10</v>
      </c>
      <c r="F76" s="38">
        <v>94.4555215</v>
      </c>
    </row>
    <row r="77">
      <c r="A77" s="37" t="s">
        <v>12</v>
      </c>
      <c r="B77" s="27" t="s">
        <v>476</v>
      </c>
      <c r="C77" s="38">
        <v>2018.0</v>
      </c>
      <c r="D77" s="7" t="s">
        <v>4</v>
      </c>
      <c r="E77" s="7" t="s">
        <v>10</v>
      </c>
      <c r="F77" s="38">
        <v>90.3252866</v>
      </c>
    </row>
    <row r="78">
      <c r="A78" s="37" t="s">
        <v>13</v>
      </c>
      <c r="B78" s="27" t="s">
        <v>481</v>
      </c>
      <c r="C78" s="38">
        <v>2018.0</v>
      </c>
      <c r="D78" s="7" t="s">
        <v>4</v>
      </c>
      <c r="E78" s="7" t="s">
        <v>10</v>
      </c>
      <c r="F78" s="38">
        <v>93.9857934</v>
      </c>
    </row>
    <row r="79">
      <c r="A79" s="37" t="s">
        <v>14</v>
      </c>
      <c r="B79" s="27" t="s">
        <v>483</v>
      </c>
      <c r="C79" s="38">
        <v>2018.0</v>
      </c>
      <c r="D79" s="7" t="s">
        <v>4</v>
      </c>
      <c r="E79" s="7" t="s">
        <v>10</v>
      </c>
      <c r="F79" s="38">
        <v>90.3596415</v>
      </c>
    </row>
    <row r="80">
      <c r="A80" s="37" t="s">
        <v>15</v>
      </c>
      <c r="B80" s="27" t="s">
        <v>482</v>
      </c>
      <c r="C80" s="38">
        <v>2018.0</v>
      </c>
      <c r="D80" s="7" t="s">
        <v>4</v>
      </c>
      <c r="E80" s="7" t="s">
        <v>10</v>
      </c>
      <c r="F80" s="38">
        <v>82.4986921</v>
      </c>
    </row>
    <row r="81">
      <c r="A81" s="37" t="s">
        <v>16</v>
      </c>
      <c r="B81" s="27" t="s">
        <v>484</v>
      </c>
      <c r="C81" s="38">
        <v>2018.0</v>
      </c>
      <c r="D81" s="7" t="s">
        <v>4</v>
      </c>
      <c r="E81" s="7" t="s">
        <v>10</v>
      </c>
      <c r="F81" s="38">
        <v>89.5098046</v>
      </c>
    </row>
    <row r="82">
      <c r="A82" s="37" t="s">
        <v>17</v>
      </c>
      <c r="B82" s="27" t="s">
        <v>485</v>
      </c>
      <c r="C82" s="38">
        <v>2018.0</v>
      </c>
      <c r="D82" s="7" t="s">
        <v>4</v>
      </c>
      <c r="E82" s="7" t="s">
        <v>10</v>
      </c>
      <c r="F82" s="38">
        <v>94.0782644</v>
      </c>
    </row>
    <row r="83">
      <c r="A83" s="37" t="s">
        <v>18</v>
      </c>
      <c r="B83" s="27" t="s">
        <v>486</v>
      </c>
      <c r="C83" s="38">
        <v>2018.0</v>
      </c>
      <c r="D83" s="7" t="s">
        <v>4</v>
      </c>
      <c r="E83" s="7" t="s">
        <v>10</v>
      </c>
      <c r="F83" s="38">
        <v>86.6694457</v>
      </c>
    </row>
    <row r="84">
      <c r="A84" s="37" t="s">
        <v>19</v>
      </c>
      <c r="B84" s="27" t="s">
        <v>487</v>
      </c>
      <c r="C84" s="38">
        <v>2018.0</v>
      </c>
      <c r="D84" s="7" t="s">
        <v>4</v>
      </c>
      <c r="E84" s="7" t="s">
        <v>10</v>
      </c>
      <c r="F84" s="38">
        <v>91.1866911</v>
      </c>
    </row>
    <row r="85">
      <c r="A85" s="37" t="s">
        <v>20</v>
      </c>
      <c r="B85" s="27" t="s">
        <v>488</v>
      </c>
      <c r="C85" s="38">
        <v>2018.0</v>
      </c>
      <c r="D85" s="7" t="s">
        <v>4</v>
      </c>
      <c r="E85" s="7" t="s">
        <v>10</v>
      </c>
      <c r="F85" s="38">
        <v>88.9212997</v>
      </c>
    </row>
    <row r="86">
      <c r="A86" s="37" t="s">
        <v>21</v>
      </c>
      <c r="B86" s="27" t="s">
        <v>490</v>
      </c>
      <c r="C86" s="38">
        <v>2018.0</v>
      </c>
      <c r="D86" s="7" t="s">
        <v>4</v>
      </c>
      <c r="E86" s="7" t="s">
        <v>10</v>
      </c>
      <c r="F86" s="38">
        <v>91.7868204</v>
      </c>
    </row>
    <row r="87">
      <c r="A87" s="37" t="s">
        <v>22</v>
      </c>
      <c r="B87" s="27" t="s">
        <v>491</v>
      </c>
      <c r="C87" s="38">
        <v>2018.0</v>
      </c>
      <c r="D87" s="7" t="s">
        <v>4</v>
      </c>
      <c r="E87" s="7" t="s">
        <v>10</v>
      </c>
      <c r="F87" s="38">
        <v>96.172293</v>
      </c>
    </row>
    <row r="88">
      <c r="A88" s="37" t="s">
        <v>23</v>
      </c>
      <c r="B88" s="27" t="s">
        <v>492</v>
      </c>
      <c r="C88" s="38">
        <v>2018.0</v>
      </c>
      <c r="D88" s="7" t="s">
        <v>4</v>
      </c>
      <c r="E88" s="7" t="s">
        <v>10</v>
      </c>
      <c r="F88" s="38">
        <v>86.3330084</v>
      </c>
    </row>
    <row r="89">
      <c r="A89" s="37" t="s">
        <v>24</v>
      </c>
      <c r="B89" s="27" t="s">
        <v>493</v>
      </c>
      <c r="C89" s="38">
        <v>2018.0</v>
      </c>
      <c r="D89" s="7" t="s">
        <v>4</v>
      </c>
      <c r="E89" s="7" t="s">
        <v>10</v>
      </c>
      <c r="F89" s="38">
        <v>87.1957223</v>
      </c>
    </row>
    <row r="90">
      <c r="A90" s="37" t="s">
        <v>25</v>
      </c>
      <c r="B90" s="27" t="s">
        <v>494</v>
      </c>
      <c r="C90" s="38">
        <v>2018.0</v>
      </c>
      <c r="D90" s="7" t="s">
        <v>4</v>
      </c>
      <c r="E90" s="7" t="s">
        <v>10</v>
      </c>
      <c r="F90" s="38">
        <v>87.8463198</v>
      </c>
    </row>
    <row r="91">
      <c r="A91" s="37" t="s">
        <v>26</v>
      </c>
      <c r="B91" s="27" t="s">
        <v>495</v>
      </c>
      <c r="C91" s="38">
        <v>2018.0</v>
      </c>
      <c r="D91" s="7" t="s">
        <v>4</v>
      </c>
      <c r="E91" s="7" t="s">
        <v>10</v>
      </c>
      <c r="F91" s="38">
        <v>94.3358619</v>
      </c>
    </row>
    <row r="92">
      <c r="A92" s="37" t="s">
        <v>27</v>
      </c>
      <c r="B92" s="27" t="s">
        <v>497</v>
      </c>
      <c r="C92" s="38">
        <v>2018.0</v>
      </c>
      <c r="D92" s="7" t="s">
        <v>4</v>
      </c>
      <c r="E92" s="7" t="s">
        <v>10</v>
      </c>
      <c r="F92" s="38">
        <v>90.3999661</v>
      </c>
    </row>
    <row r="93">
      <c r="A93" s="37" t="s">
        <v>28</v>
      </c>
      <c r="B93" s="27" t="s">
        <v>496</v>
      </c>
      <c r="C93" s="38">
        <v>2018.0</v>
      </c>
      <c r="D93" s="7" t="s">
        <v>4</v>
      </c>
      <c r="E93" s="7" t="s">
        <v>10</v>
      </c>
      <c r="F93" s="38">
        <v>94.4935946</v>
      </c>
    </row>
    <row r="94">
      <c r="A94" s="37" t="s">
        <v>29</v>
      </c>
      <c r="B94" s="27" t="s">
        <v>498</v>
      </c>
      <c r="C94" s="38">
        <v>2018.0</v>
      </c>
      <c r="D94" s="7" t="s">
        <v>4</v>
      </c>
      <c r="E94" s="7" t="s">
        <v>10</v>
      </c>
      <c r="F94" s="38">
        <v>95.4502006</v>
      </c>
    </row>
    <row r="95">
      <c r="A95" s="37" t="s">
        <v>30</v>
      </c>
      <c r="B95" s="27" t="s">
        <v>499</v>
      </c>
      <c r="C95" s="38">
        <v>2018.0</v>
      </c>
      <c r="D95" s="7" t="s">
        <v>4</v>
      </c>
      <c r="E95" s="7" t="s">
        <v>10</v>
      </c>
      <c r="F95" s="38">
        <v>92.3211775</v>
      </c>
    </row>
    <row r="96">
      <c r="A96" s="37" t="s">
        <v>31</v>
      </c>
      <c r="B96" s="27" t="s">
        <v>500</v>
      </c>
      <c r="C96" s="38">
        <v>2018.0</v>
      </c>
      <c r="D96" s="7" t="s">
        <v>4</v>
      </c>
      <c r="E96" s="7" t="s">
        <v>10</v>
      </c>
      <c r="F96" s="38">
        <v>95.1655594</v>
      </c>
    </row>
    <row r="97">
      <c r="A97" s="37" t="s">
        <v>32</v>
      </c>
      <c r="B97" s="27" t="s">
        <v>501</v>
      </c>
      <c r="C97" s="38">
        <v>2018.0</v>
      </c>
      <c r="D97" s="7" t="s">
        <v>4</v>
      </c>
      <c r="E97" s="7" t="s">
        <v>10</v>
      </c>
      <c r="F97" s="38">
        <v>90.5698088</v>
      </c>
    </row>
    <row r="98">
      <c r="A98" s="37" t="s">
        <v>33</v>
      </c>
      <c r="B98" s="27" t="s">
        <v>502</v>
      </c>
      <c r="C98" s="38">
        <v>2018.0</v>
      </c>
      <c r="D98" s="7" t="s">
        <v>4</v>
      </c>
      <c r="E98" s="7" t="s">
        <v>10</v>
      </c>
      <c r="F98" s="38">
        <v>88.3109844</v>
      </c>
    </row>
    <row r="99">
      <c r="A99" s="37" t="s">
        <v>34</v>
      </c>
      <c r="B99" s="27" t="s">
        <v>503</v>
      </c>
      <c r="C99" s="38">
        <v>2018.0</v>
      </c>
      <c r="D99" s="7" t="s">
        <v>4</v>
      </c>
      <c r="E99" s="7" t="s">
        <v>10</v>
      </c>
      <c r="F99" s="38">
        <v>89.4450632</v>
      </c>
    </row>
    <row r="100">
      <c r="A100" s="37" t="s">
        <v>35</v>
      </c>
      <c r="B100" s="27" t="s">
        <v>504</v>
      </c>
      <c r="C100" s="38">
        <v>2018.0</v>
      </c>
      <c r="D100" s="7" t="s">
        <v>4</v>
      </c>
      <c r="E100" s="7" t="s">
        <v>10</v>
      </c>
      <c r="F100" s="38">
        <v>90.7357844</v>
      </c>
    </row>
    <row r="101">
      <c r="A101" s="37" t="s">
        <v>3</v>
      </c>
      <c r="B101" s="27" t="s">
        <v>489</v>
      </c>
      <c r="C101" s="38">
        <v>2020.0</v>
      </c>
      <c r="D101" s="7" t="s">
        <v>4</v>
      </c>
      <c r="E101" s="7" t="s">
        <v>10</v>
      </c>
      <c r="F101" s="38">
        <v>91.9088151</v>
      </c>
    </row>
    <row r="102">
      <c r="A102" s="37" t="s">
        <v>4</v>
      </c>
      <c r="B102" s="27" t="s">
        <v>472</v>
      </c>
      <c r="C102" s="38">
        <v>2020.0</v>
      </c>
      <c r="D102" s="7" t="s">
        <v>4</v>
      </c>
      <c r="E102" s="7" t="s">
        <v>10</v>
      </c>
      <c r="F102" s="38">
        <v>96.8200038</v>
      </c>
    </row>
    <row r="103">
      <c r="A103" s="37" t="s">
        <v>5</v>
      </c>
      <c r="B103" s="27" t="s">
        <v>473</v>
      </c>
      <c r="C103" s="38">
        <v>2020.0</v>
      </c>
      <c r="D103" s="7" t="s">
        <v>4</v>
      </c>
      <c r="E103" s="7" t="s">
        <v>10</v>
      </c>
      <c r="F103" s="38">
        <v>92.6136383</v>
      </c>
    </row>
    <row r="104">
      <c r="A104" s="37" t="s">
        <v>6</v>
      </c>
      <c r="B104" s="27" t="s">
        <v>474</v>
      </c>
      <c r="C104" s="38">
        <v>2020.0</v>
      </c>
      <c r="D104" s="7" t="s">
        <v>4</v>
      </c>
      <c r="E104" s="7" t="s">
        <v>10</v>
      </c>
      <c r="F104" s="38">
        <v>93.8354376</v>
      </c>
    </row>
    <row r="105">
      <c r="A105" s="37" t="s">
        <v>7</v>
      </c>
      <c r="B105" s="27" t="s">
        <v>475</v>
      </c>
      <c r="C105" s="38">
        <v>2020.0</v>
      </c>
      <c r="D105" s="7" t="s">
        <v>4</v>
      </c>
      <c r="E105" s="7" t="s">
        <v>10</v>
      </c>
      <c r="F105" s="38">
        <v>93.3231179</v>
      </c>
    </row>
    <row r="106">
      <c r="A106" s="37" t="s">
        <v>8</v>
      </c>
      <c r="B106" s="27" t="s">
        <v>479</v>
      </c>
      <c r="C106" s="38">
        <v>2020.0</v>
      </c>
      <c r="D106" s="7" t="s">
        <v>4</v>
      </c>
      <c r="E106" s="7" t="s">
        <v>10</v>
      </c>
      <c r="F106" s="38">
        <v>95.0438256</v>
      </c>
    </row>
    <row r="107">
      <c r="A107" s="37" t="s">
        <v>9</v>
      </c>
      <c r="B107" s="27" t="s">
        <v>480</v>
      </c>
      <c r="C107" s="38">
        <v>2020.0</v>
      </c>
      <c r="D107" s="7" t="s">
        <v>4</v>
      </c>
      <c r="E107" s="7" t="s">
        <v>10</v>
      </c>
      <c r="F107" s="38">
        <v>95.8493906</v>
      </c>
    </row>
    <row r="108">
      <c r="A108" s="37" t="s">
        <v>10</v>
      </c>
      <c r="B108" s="27" t="s">
        <v>478</v>
      </c>
      <c r="C108" s="38">
        <v>2020.0</v>
      </c>
      <c r="D108" s="7" t="s">
        <v>4</v>
      </c>
      <c r="E108" s="7" t="s">
        <v>10</v>
      </c>
      <c r="F108" s="38">
        <v>89.9850274</v>
      </c>
    </row>
    <row r="109">
      <c r="A109" s="37" t="s">
        <v>11</v>
      </c>
      <c r="B109" s="27" t="s">
        <v>477</v>
      </c>
      <c r="C109" s="38">
        <v>2020.0</v>
      </c>
      <c r="D109" s="7" t="s">
        <v>4</v>
      </c>
      <c r="E109" s="7" t="s">
        <v>10</v>
      </c>
      <c r="F109" s="38">
        <v>94.7007819</v>
      </c>
    </row>
    <row r="110">
      <c r="A110" s="37" t="s">
        <v>12</v>
      </c>
      <c r="B110" s="27" t="s">
        <v>476</v>
      </c>
      <c r="C110" s="38">
        <v>2020.0</v>
      </c>
      <c r="D110" s="7" t="s">
        <v>4</v>
      </c>
      <c r="E110" s="7" t="s">
        <v>10</v>
      </c>
      <c r="F110" s="38">
        <v>90.5735768</v>
      </c>
    </row>
    <row r="111">
      <c r="A111" s="37" t="s">
        <v>13</v>
      </c>
      <c r="B111" s="27" t="s">
        <v>481</v>
      </c>
      <c r="C111" s="38">
        <v>2020.0</v>
      </c>
      <c r="D111" s="7" t="s">
        <v>4</v>
      </c>
      <c r="E111" s="7" t="s">
        <v>10</v>
      </c>
      <c r="F111" s="38">
        <v>94.0497439</v>
      </c>
    </row>
    <row r="112">
      <c r="A112" s="37" t="s">
        <v>14</v>
      </c>
      <c r="B112" s="27" t="s">
        <v>483</v>
      </c>
      <c r="C112" s="38">
        <v>2020.0</v>
      </c>
      <c r="D112" s="7" t="s">
        <v>4</v>
      </c>
      <c r="E112" s="7" t="s">
        <v>10</v>
      </c>
      <c r="F112" s="38">
        <v>92.2365321</v>
      </c>
    </row>
    <row r="113">
      <c r="A113" s="37" t="s">
        <v>15</v>
      </c>
      <c r="B113" s="27" t="s">
        <v>482</v>
      </c>
      <c r="C113" s="38">
        <v>2020.0</v>
      </c>
      <c r="D113" s="7" t="s">
        <v>4</v>
      </c>
      <c r="E113" s="7" t="s">
        <v>10</v>
      </c>
      <c r="F113" s="38">
        <v>84.6367128</v>
      </c>
    </row>
    <row r="114">
      <c r="A114" s="37" t="s">
        <v>16</v>
      </c>
      <c r="B114" s="27" t="s">
        <v>484</v>
      </c>
      <c r="C114" s="38">
        <v>2020.0</v>
      </c>
      <c r="D114" s="7" t="s">
        <v>4</v>
      </c>
      <c r="E114" s="7" t="s">
        <v>10</v>
      </c>
      <c r="F114" s="38">
        <v>91.0679939</v>
      </c>
    </row>
    <row r="115">
      <c r="A115" s="37" t="s">
        <v>17</v>
      </c>
      <c r="B115" s="27" t="s">
        <v>485</v>
      </c>
      <c r="C115" s="38">
        <v>2020.0</v>
      </c>
      <c r="D115" s="7" t="s">
        <v>4</v>
      </c>
      <c r="E115" s="7" t="s">
        <v>10</v>
      </c>
      <c r="F115" s="38">
        <v>95.1394422</v>
      </c>
    </row>
    <row r="116">
      <c r="A116" s="37" t="s">
        <v>18</v>
      </c>
      <c r="B116" s="27" t="s">
        <v>486</v>
      </c>
      <c r="C116" s="38">
        <v>2020.0</v>
      </c>
      <c r="D116" s="7" t="s">
        <v>4</v>
      </c>
      <c r="E116" s="7" t="s">
        <v>10</v>
      </c>
      <c r="F116" s="38">
        <v>89.6567521</v>
      </c>
    </row>
    <row r="117">
      <c r="A117" s="37" t="s">
        <v>19</v>
      </c>
      <c r="B117" s="27" t="s">
        <v>487</v>
      </c>
      <c r="C117" s="38">
        <v>2020.0</v>
      </c>
      <c r="D117" s="7" t="s">
        <v>4</v>
      </c>
      <c r="E117" s="7" t="s">
        <v>10</v>
      </c>
      <c r="F117" s="38">
        <v>94.3344006</v>
      </c>
    </row>
    <row r="118">
      <c r="A118" s="37" t="s">
        <v>20</v>
      </c>
      <c r="B118" s="27" t="s">
        <v>488</v>
      </c>
      <c r="C118" s="38">
        <v>2020.0</v>
      </c>
      <c r="D118" s="7" t="s">
        <v>4</v>
      </c>
      <c r="E118" s="7" t="s">
        <v>10</v>
      </c>
      <c r="F118" s="38">
        <v>91.2040881</v>
      </c>
    </row>
    <row r="119">
      <c r="A119" s="37" t="s">
        <v>21</v>
      </c>
      <c r="B119" s="27" t="s">
        <v>490</v>
      </c>
      <c r="C119" s="38">
        <v>2020.0</v>
      </c>
      <c r="D119" s="7" t="s">
        <v>4</v>
      </c>
      <c r="E119" s="7" t="s">
        <v>10</v>
      </c>
      <c r="F119" s="38">
        <v>94.5776213</v>
      </c>
    </row>
    <row r="120">
      <c r="A120" s="37" t="s">
        <v>22</v>
      </c>
      <c r="B120" s="27" t="s">
        <v>491</v>
      </c>
      <c r="C120" s="38">
        <v>2020.0</v>
      </c>
      <c r="D120" s="7" t="s">
        <v>4</v>
      </c>
      <c r="E120" s="7" t="s">
        <v>10</v>
      </c>
      <c r="F120" s="38">
        <v>95.7365319</v>
      </c>
    </row>
    <row r="121">
      <c r="A121" s="37" t="s">
        <v>23</v>
      </c>
      <c r="B121" s="27" t="s">
        <v>492</v>
      </c>
      <c r="C121" s="38">
        <v>2020.0</v>
      </c>
      <c r="D121" s="7" t="s">
        <v>4</v>
      </c>
      <c r="E121" s="7" t="s">
        <v>10</v>
      </c>
      <c r="F121" s="38">
        <v>87.406112</v>
      </c>
    </row>
    <row r="122">
      <c r="A122" s="37" t="s">
        <v>24</v>
      </c>
      <c r="B122" s="27" t="s">
        <v>493</v>
      </c>
      <c r="C122" s="38">
        <v>2020.0</v>
      </c>
      <c r="D122" s="7" t="s">
        <v>4</v>
      </c>
      <c r="E122" s="7" t="s">
        <v>10</v>
      </c>
      <c r="F122" s="38">
        <v>90.0349843</v>
      </c>
    </row>
    <row r="123">
      <c r="A123" s="37" t="s">
        <v>25</v>
      </c>
      <c r="B123" s="27" t="s">
        <v>494</v>
      </c>
      <c r="C123" s="38">
        <v>2020.0</v>
      </c>
      <c r="D123" s="7" t="s">
        <v>4</v>
      </c>
      <c r="E123" s="7" t="s">
        <v>10</v>
      </c>
      <c r="F123" s="38">
        <v>91.5069849</v>
      </c>
    </row>
    <row r="124">
      <c r="A124" s="37" t="s">
        <v>26</v>
      </c>
      <c r="B124" s="27" t="s">
        <v>495</v>
      </c>
      <c r="C124" s="38">
        <v>2020.0</v>
      </c>
      <c r="D124" s="7" t="s">
        <v>4</v>
      </c>
      <c r="E124" s="7" t="s">
        <v>10</v>
      </c>
      <c r="F124" s="38">
        <v>96.6077632</v>
      </c>
    </row>
    <row r="125">
      <c r="A125" s="37" t="s">
        <v>27</v>
      </c>
      <c r="B125" s="27" t="s">
        <v>497</v>
      </c>
      <c r="C125" s="38">
        <v>2020.0</v>
      </c>
      <c r="D125" s="7" t="s">
        <v>4</v>
      </c>
      <c r="E125" s="7" t="s">
        <v>10</v>
      </c>
      <c r="F125" s="38">
        <v>92.4922917</v>
      </c>
    </row>
    <row r="126">
      <c r="A126" s="37" t="s">
        <v>28</v>
      </c>
      <c r="B126" s="27" t="s">
        <v>496</v>
      </c>
      <c r="C126" s="38">
        <v>2020.0</v>
      </c>
      <c r="D126" s="7" t="s">
        <v>4</v>
      </c>
      <c r="E126" s="7" t="s">
        <v>10</v>
      </c>
      <c r="F126" s="38">
        <v>94.0955362</v>
      </c>
    </row>
    <row r="127">
      <c r="A127" s="37" t="s">
        <v>29</v>
      </c>
      <c r="B127" s="27" t="s">
        <v>498</v>
      </c>
      <c r="C127" s="38">
        <v>2020.0</v>
      </c>
      <c r="D127" s="7" t="s">
        <v>4</v>
      </c>
      <c r="E127" s="7" t="s">
        <v>10</v>
      </c>
      <c r="F127" s="38">
        <v>93.552311</v>
      </c>
    </row>
    <row r="128">
      <c r="A128" s="37" t="s">
        <v>30</v>
      </c>
      <c r="B128" s="27" t="s">
        <v>499</v>
      </c>
      <c r="C128" s="38">
        <v>2020.0</v>
      </c>
      <c r="D128" s="7" t="s">
        <v>4</v>
      </c>
      <c r="E128" s="7" t="s">
        <v>10</v>
      </c>
      <c r="F128" s="38">
        <v>92.5972979</v>
      </c>
    </row>
    <row r="129">
      <c r="A129" s="37" t="s">
        <v>31</v>
      </c>
      <c r="B129" s="27" t="s">
        <v>500</v>
      </c>
      <c r="C129" s="38">
        <v>2020.0</v>
      </c>
      <c r="D129" s="7" t="s">
        <v>4</v>
      </c>
      <c r="E129" s="7" t="s">
        <v>10</v>
      </c>
      <c r="F129" s="38">
        <v>96.2726045</v>
      </c>
    </row>
    <row r="130">
      <c r="A130" s="37" t="s">
        <v>32</v>
      </c>
      <c r="B130" s="27" t="s">
        <v>501</v>
      </c>
      <c r="C130" s="38">
        <v>2020.0</v>
      </c>
      <c r="D130" s="7" t="s">
        <v>4</v>
      </c>
      <c r="E130" s="7" t="s">
        <v>10</v>
      </c>
      <c r="F130" s="38">
        <v>91.4772694</v>
      </c>
    </row>
    <row r="131">
      <c r="A131" s="37" t="s">
        <v>33</v>
      </c>
      <c r="B131" s="27" t="s">
        <v>502</v>
      </c>
      <c r="C131" s="38">
        <v>2020.0</v>
      </c>
      <c r="D131" s="7" t="s">
        <v>4</v>
      </c>
      <c r="E131" s="7" t="s">
        <v>10</v>
      </c>
      <c r="F131" s="38">
        <v>88.7962253</v>
      </c>
    </row>
    <row r="132">
      <c r="A132" s="37" t="s">
        <v>34</v>
      </c>
      <c r="B132" s="27" t="s">
        <v>503</v>
      </c>
      <c r="C132" s="38">
        <v>2020.0</v>
      </c>
      <c r="D132" s="7" t="s">
        <v>4</v>
      </c>
      <c r="E132" s="7" t="s">
        <v>10</v>
      </c>
      <c r="F132" s="38">
        <v>89.9094412</v>
      </c>
    </row>
    <row r="133">
      <c r="A133" s="37" t="s">
        <v>35</v>
      </c>
      <c r="B133" s="27" t="s">
        <v>504</v>
      </c>
      <c r="C133" s="38">
        <v>2020.0</v>
      </c>
      <c r="D133" s="7" t="s">
        <v>4</v>
      </c>
      <c r="E133" s="7" t="s">
        <v>10</v>
      </c>
      <c r="F133" s="38">
        <v>93.356757</v>
      </c>
    </row>
    <row r="134">
      <c r="A134" s="37" t="s">
        <v>3</v>
      </c>
      <c r="B134" s="27" t="s">
        <v>489</v>
      </c>
      <c r="C134" s="38">
        <v>2022.0</v>
      </c>
      <c r="D134" s="7" t="s">
        <v>4</v>
      </c>
      <c r="E134" s="7" t="s">
        <v>10</v>
      </c>
      <c r="F134" s="38">
        <v>92.47161944</v>
      </c>
    </row>
    <row r="135">
      <c r="A135" s="37" t="s">
        <v>4</v>
      </c>
      <c r="B135" s="27" t="s">
        <v>472</v>
      </c>
      <c r="C135" s="38">
        <v>2022.0</v>
      </c>
      <c r="D135" s="7" t="s">
        <v>4</v>
      </c>
      <c r="E135" s="7" t="s">
        <v>10</v>
      </c>
      <c r="F135" s="38">
        <v>96.93905179</v>
      </c>
    </row>
    <row r="136">
      <c r="A136" s="37" t="s">
        <v>5</v>
      </c>
      <c r="B136" s="27" t="s">
        <v>473</v>
      </c>
      <c r="C136" s="38">
        <v>2022.0</v>
      </c>
      <c r="D136" s="7" t="s">
        <v>4</v>
      </c>
      <c r="E136" s="7" t="s">
        <v>10</v>
      </c>
      <c r="F136" s="38">
        <v>93.17115071</v>
      </c>
    </row>
    <row r="137">
      <c r="A137" s="37" t="s">
        <v>6</v>
      </c>
      <c r="B137" s="27" t="s">
        <v>474</v>
      </c>
      <c r="C137" s="38">
        <v>2022.0</v>
      </c>
      <c r="D137" s="7" t="s">
        <v>4</v>
      </c>
      <c r="E137" s="7" t="s">
        <v>10</v>
      </c>
      <c r="F137" s="38">
        <v>93.85178768</v>
      </c>
    </row>
    <row r="138">
      <c r="A138" s="37" t="s">
        <v>7</v>
      </c>
      <c r="B138" s="27" t="s">
        <v>475</v>
      </c>
      <c r="C138" s="38">
        <v>2022.0</v>
      </c>
      <c r="D138" s="7" t="s">
        <v>4</v>
      </c>
      <c r="E138" s="7" t="s">
        <v>10</v>
      </c>
      <c r="F138" s="38">
        <v>91.59285211</v>
      </c>
    </row>
    <row r="139">
      <c r="A139" s="37" t="s">
        <v>8</v>
      </c>
      <c r="B139" s="27" t="s">
        <v>479</v>
      </c>
      <c r="C139" s="38">
        <v>2022.0</v>
      </c>
      <c r="D139" s="7" t="s">
        <v>4</v>
      </c>
      <c r="E139" s="7" t="s">
        <v>10</v>
      </c>
      <c r="F139" s="38">
        <v>96.01969703</v>
      </c>
    </row>
    <row r="140">
      <c r="A140" s="37" t="s">
        <v>9</v>
      </c>
      <c r="B140" s="27" t="s">
        <v>480</v>
      </c>
      <c r="C140" s="38">
        <v>2022.0</v>
      </c>
      <c r="D140" s="7" t="s">
        <v>4</v>
      </c>
      <c r="E140" s="7" t="s">
        <v>10</v>
      </c>
      <c r="F140" s="38">
        <v>96.76847251</v>
      </c>
    </row>
    <row r="141">
      <c r="A141" s="37" t="s">
        <v>10</v>
      </c>
      <c r="B141" s="27" t="s">
        <v>478</v>
      </c>
      <c r="C141" s="38">
        <v>2022.0</v>
      </c>
      <c r="D141" s="7" t="s">
        <v>4</v>
      </c>
      <c r="E141" s="7" t="s">
        <v>10</v>
      </c>
      <c r="F141" s="38">
        <v>90.41218465</v>
      </c>
    </row>
    <row r="142">
      <c r="A142" s="37" t="s">
        <v>11</v>
      </c>
      <c r="B142" s="27" t="s">
        <v>477</v>
      </c>
      <c r="C142" s="38">
        <v>2022.0</v>
      </c>
      <c r="D142" s="7" t="s">
        <v>4</v>
      </c>
      <c r="E142" s="7" t="s">
        <v>10</v>
      </c>
      <c r="F142" s="38">
        <v>94.57391089</v>
      </c>
    </row>
    <row r="143">
      <c r="A143" s="37" t="s">
        <v>12</v>
      </c>
      <c r="B143" s="27" t="s">
        <v>476</v>
      </c>
      <c r="C143" s="38">
        <v>2022.0</v>
      </c>
      <c r="D143" s="7" t="s">
        <v>4</v>
      </c>
      <c r="E143" s="7" t="s">
        <v>10</v>
      </c>
      <c r="F143" s="38">
        <v>92.57863633</v>
      </c>
    </row>
    <row r="144">
      <c r="A144" s="37" t="s">
        <v>13</v>
      </c>
      <c r="B144" s="27" t="s">
        <v>481</v>
      </c>
      <c r="C144" s="38">
        <v>2022.0</v>
      </c>
      <c r="D144" s="7" t="s">
        <v>4</v>
      </c>
      <c r="E144" s="7" t="s">
        <v>10</v>
      </c>
      <c r="F144" s="38">
        <v>94.19028119</v>
      </c>
    </row>
    <row r="145">
      <c r="A145" s="37" t="s">
        <v>14</v>
      </c>
      <c r="B145" s="27" t="s">
        <v>483</v>
      </c>
      <c r="C145" s="38">
        <v>2022.0</v>
      </c>
      <c r="D145" s="7" t="s">
        <v>4</v>
      </c>
      <c r="E145" s="7" t="s">
        <v>10</v>
      </c>
      <c r="F145" s="38">
        <v>93.76481481</v>
      </c>
    </row>
    <row r="146">
      <c r="A146" s="37" t="s">
        <v>15</v>
      </c>
      <c r="B146" s="27" t="s">
        <v>482</v>
      </c>
      <c r="C146" s="38">
        <v>2022.0</v>
      </c>
      <c r="D146" s="7" t="s">
        <v>4</v>
      </c>
      <c r="E146" s="7" t="s">
        <v>10</v>
      </c>
      <c r="F146" s="38">
        <v>83.46346807</v>
      </c>
    </row>
    <row r="147">
      <c r="A147" s="37" t="s">
        <v>16</v>
      </c>
      <c r="B147" s="27" t="s">
        <v>484</v>
      </c>
      <c r="C147" s="38">
        <v>2022.0</v>
      </c>
      <c r="D147" s="7" t="s">
        <v>4</v>
      </c>
      <c r="E147" s="7" t="s">
        <v>10</v>
      </c>
      <c r="F147" s="38">
        <v>91.5940374</v>
      </c>
    </row>
    <row r="148">
      <c r="A148" s="37" t="s">
        <v>17</v>
      </c>
      <c r="B148" s="27" t="s">
        <v>485</v>
      </c>
      <c r="C148" s="38">
        <v>2022.0</v>
      </c>
      <c r="D148" s="7" t="s">
        <v>4</v>
      </c>
      <c r="E148" s="7" t="s">
        <v>10</v>
      </c>
      <c r="F148" s="38">
        <v>96.05037305</v>
      </c>
    </row>
    <row r="149">
      <c r="A149" s="37" t="s">
        <v>18</v>
      </c>
      <c r="B149" s="27" t="s">
        <v>486</v>
      </c>
      <c r="C149" s="38">
        <v>2022.0</v>
      </c>
      <c r="D149" s="7" t="s">
        <v>4</v>
      </c>
      <c r="E149" s="7" t="s">
        <v>10</v>
      </c>
      <c r="F149" s="38">
        <v>90.64771322</v>
      </c>
    </row>
    <row r="150">
      <c r="A150" s="37" t="s">
        <v>19</v>
      </c>
      <c r="B150" s="27" t="s">
        <v>487</v>
      </c>
      <c r="C150" s="38">
        <v>2022.0</v>
      </c>
      <c r="D150" s="7" t="s">
        <v>4</v>
      </c>
      <c r="E150" s="7" t="s">
        <v>10</v>
      </c>
      <c r="F150" s="38">
        <v>94.55786504</v>
      </c>
    </row>
    <row r="151">
      <c r="A151" s="37" t="s">
        <v>20</v>
      </c>
      <c r="B151" s="27" t="s">
        <v>488</v>
      </c>
      <c r="C151" s="38">
        <v>2022.0</v>
      </c>
      <c r="D151" s="7" t="s">
        <v>4</v>
      </c>
      <c r="E151" s="7" t="s">
        <v>10</v>
      </c>
      <c r="F151" s="38">
        <v>92.02083855</v>
      </c>
    </row>
    <row r="152">
      <c r="A152" s="37" t="s">
        <v>21</v>
      </c>
      <c r="B152" s="27" t="s">
        <v>490</v>
      </c>
      <c r="C152" s="38">
        <v>2022.0</v>
      </c>
      <c r="D152" s="7" t="s">
        <v>4</v>
      </c>
      <c r="E152" s="7" t="s">
        <v>10</v>
      </c>
      <c r="F152" s="38">
        <v>95.17536462</v>
      </c>
    </row>
    <row r="153">
      <c r="A153" s="37" t="s">
        <v>22</v>
      </c>
      <c r="B153" s="27" t="s">
        <v>491</v>
      </c>
      <c r="C153" s="38">
        <v>2022.0</v>
      </c>
      <c r="D153" s="7" t="s">
        <v>4</v>
      </c>
      <c r="E153" s="7" t="s">
        <v>10</v>
      </c>
      <c r="F153" s="38">
        <v>95.07655748</v>
      </c>
    </row>
    <row r="154">
      <c r="A154" s="37" t="s">
        <v>23</v>
      </c>
      <c r="B154" s="27" t="s">
        <v>492</v>
      </c>
      <c r="C154" s="38">
        <v>2022.0</v>
      </c>
      <c r="D154" s="7" t="s">
        <v>4</v>
      </c>
      <c r="E154" s="7" t="s">
        <v>10</v>
      </c>
      <c r="F154" s="38">
        <v>89.3348738</v>
      </c>
    </row>
    <row r="155">
      <c r="A155" s="37" t="s">
        <v>24</v>
      </c>
      <c r="B155" s="27" t="s">
        <v>493</v>
      </c>
      <c r="C155" s="38">
        <v>2022.0</v>
      </c>
      <c r="D155" s="7" t="s">
        <v>4</v>
      </c>
      <c r="E155" s="7" t="s">
        <v>10</v>
      </c>
      <c r="F155" s="38">
        <v>91.27406758</v>
      </c>
    </row>
    <row r="156">
      <c r="A156" s="37" t="s">
        <v>25</v>
      </c>
      <c r="B156" s="27" t="s">
        <v>494</v>
      </c>
      <c r="C156" s="38">
        <v>2022.0</v>
      </c>
      <c r="D156" s="7" t="s">
        <v>4</v>
      </c>
      <c r="E156" s="7" t="s">
        <v>10</v>
      </c>
      <c r="F156" s="38">
        <v>92.20451453</v>
      </c>
    </row>
    <row r="157">
      <c r="A157" s="37" t="s">
        <v>26</v>
      </c>
      <c r="B157" s="27" t="s">
        <v>495</v>
      </c>
      <c r="C157" s="38">
        <v>2022.0</v>
      </c>
      <c r="D157" s="7" t="s">
        <v>4</v>
      </c>
      <c r="E157" s="7" t="s">
        <v>10</v>
      </c>
      <c r="F157" s="38">
        <v>95.60270639</v>
      </c>
    </row>
    <row r="158">
      <c r="A158" s="37" t="s">
        <v>27</v>
      </c>
      <c r="B158" s="27" t="s">
        <v>497</v>
      </c>
      <c r="C158" s="38">
        <v>2022.0</v>
      </c>
      <c r="D158" s="7" t="s">
        <v>4</v>
      </c>
      <c r="E158" s="7" t="s">
        <v>10</v>
      </c>
      <c r="F158" s="38">
        <v>91.78379882</v>
      </c>
    </row>
    <row r="159">
      <c r="A159" s="37" t="s">
        <v>28</v>
      </c>
      <c r="B159" s="27" t="s">
        <v>496</v>
      </c>
      <c r="C159" s="38">
        <v>2022.0</v>
      </c>
      <c r="D159" s="7" t="s">
        <v>4</v>
      </c>
      <c r="E159" s="7" t="s">
        <v>10</v>
      </c>
      <c r="F159" s="38">
        <v>94.67824794</v>
      </c>
    </row>
    <row r="160">
      <c r="A160" s="37" t="s">
        <v>29</v>
      </c>
      <c r="B160" s="27" t="s">
        <v>498</v>
      </c>
      <c r="C160" s="38">
        <v>2022.0</v>
      </c>
      <c r="D160" s="7" t="s">
        <v>4</v>
      </c>
      <c r="E160" s="7" t="s">
        <v>10</v>
      </c>
      <c r="F160" s="38">
        <v>94.22463387</v>
      </c>
    </row>
    <row r="161">
      <c r="A161" s="37" t="s">
        <v>30</v>
      </c>
      <c r="B161" s="27" t="s">
        <v>499</v>
      </c>
      <c r="C161" s="38">
        <v>2022.0</v>
      </c>
      <c r="D161" s="7" t="s">
        <v>4</v>
      </c>
      <c r="E161" s="7" t="s">
        <v>10</v>
      </c>
      <c r="F161" s="38">
        <v>91.86492622</v>
      </c>
    </row>
    <row r="162">
      <c r="A162" s="37" t="s">
        <v>31</v>
      </c>
      <c r="B162" s="27" t="s">
        <v>500</v>
      </c>
      <c r="C162" s="38">
        <v>2022.0</v>
      </c>
      <c r="D162" s="7" t="s">
        <v>4</v>
      </c>
      <c r="E162" s="7" t="s">
        <v>10</v>
      </c>
      <c r="F162" s="38">
        <v>94.53218275</v>
      </c>
    </row>
    <row r="163">
      <c r="A163" s="37" t="s">
        <v>32</v>
      </c>
      <c r="B163" s="27" t="s">
        <v>501</v>
      </c>
      <c r="C163" s="38">
        <v>2022.0</v>
      </c>
      <c r="D163" s="7" t="s">
        <v>4</v>
      </c>
      <c r="E163" s="7" t="s">
        <v>10</v>
      </c>
      <c r="F163" s="38">
        <v>90.8475213</v>
      </c>
    </row>
    <row r="164">
      <c r="A164" s="37" t="s">
        <v>33</v>
      </c>
      <c r="B164" s="27" t="s">
        <v>502</v>
      </c>
      <c r="C164" s="38">
        <v>2022.0</v>
      </c>
      <c r="D164" s="7" t="s">
        <v>4</v>
      </c>
      <c r="E164" s="7" t="s">
        <v>10</v>
      </c>
      <c r="F164" s="38">
        <v>89.10519196</v>
      </c>
    </row>
    <row r="165">
      <c r="A165" s="37" t="s">
        <v>34</v>
      </c>
      <c r="B165" s="27" t="s">
        <v>503</v>
      </c>
      <c r="C165" s="38">
        <v>2022.0</v>
      </c>
      <c r="D165" s="7" t="s">
        <v>4</v>
      </c>
      <c r="E165" s="7" t="s">
        <v>10</v>
      </c>
      <c r="F165" s="38">
        <v>91.44864139</v>
      </c>
    </row>
    <row r="166">
      <c r="A166" s="37" t="s">
        <v>35</v>
      </c>
      <c r="B166" s="27" t="s">
        <v>504</v>
      </c>
      <c r="C166" s="38">
        <v>2022.0</v>
      </c>
      <c r="D166" s="7" t="s">
        <v>4</v>
      </c>
      <c r="E166" s="7" t="s">
        <v>10</v>
      </c>
      <c r="F166" s="38">
        <v>94.06598265</v>
      </c>
    </row>
    <row r="167">
      <c r="A167" s="37" t="s">
        <v>3</v>
      </c>
      <c r="B167" s="27" t="s">
        <v>489</v>
      </c>
      <c r="C167" s="38">
        <v>2024.0</v>
      </c>
      <c r="D167" s="7" t="s">
        <v>4</v>
      </c>
      <c r="E167" s="7" t="s">
        <v>10</v>
      </c>
      <c r="F167" s="38">
        <v>94.11774538</v>
      </c>
    </row>
    <row r="168">
      <c r="A168" s="37" t="s">
        <v>4</v>
      </c>
      <c r="B168" s="27" t="s">
        <v>472</v>
      </c>
      <c r="C168" s="38">
        <v>2024.0</v>
      </c>
      <c r="D168" s="7" t="s">
        <v>4</v>
      </c>
      <c r="E168" s="7" t="s">
        <v>10</v>
      </c>
      <c r="F168" s="38">
        <v>97.56155232</v>
      </c>
    </row>
    <row r="169">
      <c r="A169" s="37" t="s">
        <v>5</v>
      </c>
      <c r="B169" s="27" t="s">
        <v>473</v>
      </c>
      <c r="C169" s="38">
        <v>2024.0</v>
      </c>
      <c r="D169" s="7" t="s">
        <v>4</v>
      </c>
      <c r="E169" s="7" t="s">
        <v>10</v>
      </c>
      <c r="F169" s="38">
        <v>95.18425222</v>
      </c>
    </row>
    <row r="170">
      <c r="A170" s="37" t="s">
        <v>6</v>
      </c>
      <c r="B170" s="27" t="s">
        <v>474</v>
      </c>
      <c r="C170" s="38">
        <v>2024.0</v>
      </c>
      <c r="D170" s="7" t="s">
        <v>4</v>
      </c>
      <c r="E170" s="7" t="s">
        <v>10</v>
      </c>
      <c r="F170" s="38">
        <v>95.16376307</v>
      </c>
    </row>
    <row r="171">
      <c r="A171" s="37" t="s">
        <v>7</v>
      </c>
      <c r="B171" s="27" t="s">
        <v>475</v>
      </c>
      <c r="C171" s="38">
        <v>2024.0</v>
      </c>
      <c r="D171" s="7" t="s">
        <v>4</v>
      </c>
      <c r="E171" s="7" t="s">
        <v>10</v>
      </c>
      <c r="F171" s="38">
        <v>93.83678503</v>
      </c>
    </row>
    <row r="172">
      <c r="A172" s="37" t="s">
        <v>8</v>
      </c>
      <c r="B172" s="27" t="s">
        <v>479</v>
      </c>
      <c r="C172" s="38">
        <v>2024.0</v>
      </c>
      <c r="D172" s="7" t="s">
        <v>4</v>
      </c>
      <c r="E172" s="7" t="s">
        <v>10</v>
      </c>
      <c r="F172" s="38">
        <v>97.61874761</v>
      </c>
    </row>
    <row r="173">
      <c r="A173" s="37" t="s">
        <v>9</v>
      </c>
      <c r="B173" s="27" t="s">
        <v>480</v>
      </c>
      <c r="C173" s="38">
        <v>2024.0</v>
      </c>
      <c r="D173" s="7" t="s">
        <v>4</v>
      </c>
      <c r="E173" s="7" t="s">
        <v>10</v>
      </c>
      <c r="F173" s="38">
        <v>96.77012736</v>
      </c>
    </row>
    <row r="174">
      <c r="A174" s="37" t="s">
        <v>10</v>
      </c>
      <c r="B174" s="27" t="s">
        <v>478</v>
      </c>
      <c r="C174" s="38">
        <v>2024.0</v>
      </c>
      <c r="D174" s="7" t="s">
        <v>4</v>
      </c>
      <c r="E174" s="7" t="s">
        <v>10</v>
      </c>
      <c r="F174" s="38">
        <v>90.74576225</v>
      </c>
    </row>
    <row r="175">
      <c r="A175" s="37" t="s">
        <v>11</v>
      </c>
      <c r="B175" s="27" t="s">
        <v>477</v>
      </c>
      <c r="C175" s="38">
        <v>2024.0</v>
      </c>
      <c r="D175" s="7" t="s">
        <v>4</v>
      </c>
      <c r="E175" s="7" t="s">
        <v>10</v>
      </c>
      <c r="F175" s="38">
        <v>95.63346188</v>
      </c>
    </row>
    <row r="176">
      <c r="A176" s="37" t="s">
        <v>12</v>
      </c>
      <c r="B176" s="27" t="s">
        <v>476</v>
      </c>
      <c r="C176" s="38">
        <v>2024.0</v>
      </c>
      <c r="D176" s="7" t="s">
        <v>4</v>
      </c>
      <c r="E176" s="7" t="s">
        <v>10</v>
      </c>
      <c r="F176" s="38">
        <v>92.92677942</v>
      </c>
    </row>
    <row r="177">
      <c r="A177" s="37" t="s">
        <v>13</v>
      </c>
      <c r="B177" s="27" t="s">
        <v>481</v>
      </c>
      <c r="C177" s="38">
        <v>2024.0</v>
      </c>
      <c r="D177" s="7" t="s">
        <v>4</v>
      </c>
      <c r="E177" s="7" t="s">
        <v>10</v>
      </c>
      <c r="F177" s="38">
        <v>94.91850128</v>
      </c>
    </row>
    <row r="178">
      <c r="A178" s="37" t="s">
        <v>14</v>
      </c>
      <c r="B178" s="27" t="s">
        <v>483</v>
      </c>
      <c r="C178" s="38">
        <v>2024.0</v>
      </c>
      <c r="D178" s="7" t="s">
        <v>4</v>
      </c>
      <c r="E178" s="7" t="s">
        <v>10</v>
      </c>
      <c r="F178" s="38">
        <v>95.56788953</v>
      </c>
    </row>
    <row r="179">
      <c r="A179" s="37" t="s">
        <v>15</v>
      </c>
      <c r="B179" s="27" t="s">
        <v>482</v>
      </c>
      <c r="C179" s="38">
        <v>2024.0</v>
      </c>
      <c r="D179" s="7" t="s">
        <v>4</v>
      </c>
      <c r="E179" s="7" t="s">
        <v>10</v>
      </c>
      <c r="F179" s="38">
        <v>86.76336676</v>
      </c>
    </row>
    <row r="180">
      <c r="A180" s="37" t="s">
        <v>16</v>
      </c>
      <c r="B180" s="27" t="s">
        <v>484</v>
      </c>
      <c r="C180" s="38">
        <v>2024.0</v>
      </c>
      <c r="D180" s="7" t="s">
        <v>4</v>
      </c>
      <c r="E180" s="7" t="s">
        <v>10</v>
      </c>
      <c r="F180" s="38">
        <v>93.42362879</v>
      </c>
    </row>
    <row r="181">
      <c r="A181" s="37" t="s">
        <v>17</v>
      </c>
      <c r="B181" s="27" t="s">
        <v>485</v>
      </c>
      <c r="C181" s="38">
        <v>2024.0</v>
      </c>
      <c r="D181" s="7" t="s">
        <v>4</v>
      </c>
      <c r="E181" s="7" t="s">
        <v>10</v>
      </c>
      <c r="F181" s="38">
        <v>96.76364548</v>
      </c>
    </row>
    <row r="182">
      <c r="A182" s="37" t="s">
        <v>18</v>
      </c>
      <c r="B182" s="27" t="s">
        <v>486</v>
      </c>
      <c r="C182" s="38">
        <v>2024.0</v>
      </c>
      <c r="D182" s="7" t="s">
        <v>4</v>
      </c>
      <c r="E182" s="7" t="s">
        <v>10</v>
      </c>
      <c r="F182" s="38">
        <v>93.10533617</v>
      </c>
    </row>
    <row r="183">
      <c r="A183" s="37" t="s">
        <v>19</v>
      </c>
      <c r="B183" s="27" t="s">
        <v>487</v>
      </c>
      <c r="C183" s="38">
        <v>2024.0</v>
      </c>
      <c r="D183" s="7" t="s">
        <v>4</v>
      </c>
      <c r="E183" s="7" t="s">
        <v>10</v>
      </c>
      <c r="F183" s="38">
        <v>95.25487611</v>
      </c>
    </row>
    <row r="184">
      <c r="A184" s="37" t="s">
        <v>20</v>
      </c>
      <c r="B184" s="27" t="s">
        <v>488</v>
      </c>
      <c r="C184" s="38">
        <v>2024.0</v>
      </c>
      <c r="D184" s="7" t="s">
        <v>4</v>
      </c>
      <c r="E184" s="7" t="s">
        <v>10</v>
      </c>
      <c r="F184" s="38">
        <v>93.61917495</v>
      </c>
    </row>
    <row r="185">
      <c r="A185" s="37" t="s">
        <v>21</v>
      </c>
      <c r="B185" s="27" t="s">
        <v>490</v>
      </c>
      <c r="C185" s="38">
        <v>2024.0</v>
      </c>
      <c r="D185" s="7" t="s">
        <v>4</v>
      </c>
      <c r="E185" s="7" t="s">
        <v>10</v>
      </c>
      <c r="F185" s="38">
        <v>95.04282879</v>
      </c>
    </row>
    <row r="186">
      <c r="A186" s="37" t="s">
        <v>22</v>
      </c>
      <c r="B186" s="27" t="s">
        <v>491</v>
      </c>
      <c r="C186" s="38">
        <v>2024.0</v>
      </c>
      <c r="D186" s="7" t="s">
        <v>4</v>
      </c>
      <c r="E186" s="7" t="s">
        <v>10</v>
      </c>
      <c r="F186" s="38">
        <v>96.37977459</v>
      </c>
    </row>
    <row r="187">
      <c r="A187" s="37" t="s">
        <v>23</v>
      </c>
      <c r="B187" s="27" t="s">
        <v>492</v>
      </c>
      <c r="C187" s="38">
        <v>2024.0</v>
      </c>
      <c r="D187" s="7" t="s">
        <v>4</v>
      </c>
      <c r="E187" s="7" t="s">
        <v>10</v>
      </c>
      <c r="F187" s="38">
        <v>91.65292119</v>
      </c>
    </row>
    <row r="188">
      <c r="A188" s="37" t="s">
        <v>24</v>
      </c>
      <c r="B188" s="27" t="s">
        <v>493</v>
      </c>
      <c r="C188" s="38">
        <v>2024.0</v>
      </c>
      <c r="D188" s="7" t="s">
        <v>4</v>
      </c>
      <c r="E188" s="7" t="s">
        <v>10</v>
      </c>
      <c r="F188" s="38">
        <v>92.42048426</v>
      </c>
    </row>
    <row r="189">
      <c r="A189" s="37" t="s">
        <v>25</v>
      </c>
      <c r="B189" s="27" t="s">
        <v>494</v>
      </c>
      <c r="C189" s="38">
        <v>2024.0</v>
      </c>
      <c r="D189" s="7" t="s">
        <v>4</v>
      </c>
      <c r="E189" s="7" t="s">
        <v>10</v>
      </c>
      <c r="F189" s="38">
        <v>94.51248305</v>
      </c>
    </row>
    <row r="190">
      <c r="A190" s="37" t="s">
        <v>26</v>
      </c>
      <c r="B190" s="27" t="s">
        <v>495</v>
      </c>
      <c r="C190" s="38">
        <v>2024.0</v>
      </c>
      <c r="D190" s="7" t="s">
        <v>4</v>
      </c>
      <c r="E190" s="7" t="s">
        <v>10</v>
      </c>
      <c r="F190" s="38">
        <v>97.17525725</v>
      </c>
    </row>
    <row r="191">
      <c r="A191" s="37" t="s">
        <v>27</v>
      </c>
      <c r="B191" s="27" t="s">
        <v>497</v>
      </c>
      <c r="C191" s="38">
        <v>2024.0</v>
      </c>
      <c r="D191" s="7" t="s">
        <v>4</v>
      </c>
      <c r="E191" s="7" t="s">
        <v>10</v>
      </c>
      <c r="F191" s="38">
        <v>93.99075031</v>
      </c>
    </row>
    <row r="192">
      <c r="A192" s="37" t="s">
        <v>28</v>
      </c>
      <c r="B192" s="27" t="s">
        <v>496</v>
      </c>
      <c r="C192" s="38">
        <v>2024.0</v>
      </c>
      <c r="D192" s="7" t="s">
        <v>4</v>
      </c>
      <c r="E192" s="7" t="s">
        <v>10</v>
      </c>
      <c r="F192" s="38">
        <v>95.80821715</v>
      </c>
    </row>
    <row r="193">
      <c r="A193" s="37" t="s">
        <v>29</v>
      </c>
      <c r="B193" s="27" t="s">
        <v>498</v>
      </c>
      <c r="C193" s="38">
        <v>2024.0</v>
      </c>
      <c r="D193" s="7" t="s">
        <v>4</v>
      </c>
      <c r="E193" s="7" t="s">
        <v>10</v>
      </c>
      <c r="F193" s="38">
        <v>95.43885031</v>
      </c>
    </row>
    <row r="194">
      <c r="A194" s="37" t="s">
        <v>30</v>
      </c>
      <c r="B194" s="27" t="s">
        <v>499</v>
      </c>
      <c r="C194" s="38">
        <v>2024.0</v>
      </c>
      <c r="D194" s="7" t="s">
        <v>4</v>
      </c>
      <c r="E194" s="7" t="s">
        <v>10</v>
      </c>
      <c r="F194" s="38">
        <v>94.66593953</v>
      </c>
    </row>
    <row r="195">
      <c r="A195" s="37" t="s">
        <v>31</v>
      </c>
      <c r="B195" s="27" t="s">
        <v>500</v>
      </c>
      <c r="C195" s="38">
        <v>2024.0</v>
      </c>
      <c r="D195" s="7" t="s">
        <v>4</v>
      </c>
      <c r="E195" s="7" t="s">
        <v>10</v>
      </c>
      <c r="F195" s="38">
        <v>95.95133694</v>
      </c>
    </row>
    <row r="196">
      <c r="A196" s="37" t="s">
        <v>32</v>
      </c>
      <c r="B196" s="27" t="s">
        <v>501</v>
      </c>
      <c r="C196" s="38">
        <v>2024.0</v>
      </c>
      <c r="D196" s="7" t="s">
        <v>4</v>
      </c>
      <c r="E196" s="7" t="s">
        <v>10</v>
      </c>
      <c r="F196" s="38">
        <v>94.20841594</v>
      </c>
    </row>
    <row r="197">
      <c r="A197" s="37" t="s">
        <v>33</v>
      </c>
      <c r="B197" s="27" t="s">
        <v>502</v>
      </c>
      <c r="C197" s="38">
        <v>2024.0</v>
      </c>
      <c r="D197" s="7" t="s">
        <v>4</v>
      </c>
      <c r="E197" s="7" t="s">
        <v>10</v>
      </c>
      <c r="F197" s="38">
        <v>92.63096445</v>
      </c>
    </row>
    <row r="198">
      <c r="A198" s="37" t="s">
        <v>34</v>
      </c>
      <c r="B198" s="27" t="s">
        <v>503</v>
      </c>
      <c r="C198" s="38">
        <v>2024.0</v>
      </c>
      <c r="D198" s="7" t="s">
        <v>4</v>
      </c>
      <c r="E198" s="7" t="s">
        <v>10</v>
      </c>
      <c r="F198" s="38">
        <v>92.63120473</v>
      </c>
    </row>
    <row r="199">
      <c r="A199" s="37" t="s">
        <v>35</v>
      </c>
      <c r="B199" s="27" t="s">
        <v>504</v>
      </c>
      <c r="C199" s="38">
        <v>2024.0</v>
      </c>
      <c r="D199" s="7" t="s">
        <v>4</v>
      </c>
      <c r="E199" s="7" t="s">
        <v>10</v>
      </c>
      <c r="F199" s="38">
        <v>95.65976132</v>
      </c>
    </row>
    <row r="200">
      <c r="A200" s="26"/>
      <c r="B200" s="27"/>
      <c r="C200" s="5"/>
      <c r="F200" s="5"/>
    </row>
    <row r="201">
      <c r="A201" s="26"/>
      <c r="B201" s="27"/>
      <c r="C201" s="5"/>
      <c r="F201" s="5"/>
    </row>
    <row r="202">
      <c r="A202" s="26"/>
      <c r="B202" s="27"/>
      <c r="C202" s="5"/>
      <c r="F202" s="5"/>
    </row>
    <row r="203">
      <c r="A203" s="26"/>
      <c r="B203" s="27"/>
      <c r="C203" s="5"/>
      <c r="F203" s="5"/>
    </row>
    <row r="204">
      <c r="A204" s="26"/>
      <c r="B204" s="27"/>
      <c r="C204" s="5"/>
      <c r="F204" s="5"/>
    </row>
    <row r="205">
      <c r="A205" s="26"/>
      <c r="B205" s="27"/>
      <c r="C205" s="5"/>
      <c r="F205" s="5"/>
    </row>
    <row r="206">
      <c r="A206" s="26"/>
      <c r="B206" s="27"/>
      <c r="C206" s="5"/>
      <c r="F206" s="5"/>
    </row>
    <row r="207">
      <c r="A207" s="26"/>
      <c r="B207" s="27"/>
      <c r="C207" s="5"/>
      <c r="F207" s="5"/>
    </row>
    <row r="208">
      <c r="A208" s="26"/>
      <c r="B208" s="27"/>
      <c r="C208" s="5"/>
      <c r="F208" s="5"/>
    </row>
    <row r="209">
      <c r="A209" s="35"/>
      <c r="B209" s="27"/>
      <c r="C209" s="5"/>
      <c r="F209" s="5"/>
    </row>
    <row r="210">
      <c r="A210" s="35"/>
      <c r="B210" s="27"/>
      <c r="C210" s="5"/>
      <c r="F210" s="5"/>
    </row>
    <row r="211">
      <c r="A211" s="35"/>
      <c r="B211" s="27"/>
      <c r="C211" s="5"/>
      <c r="F211" s="5"/>
    </row>
    <row r="212">
      <c r="A212" s="35"/>
      <c r="B212" s="27"/>
      <c r="C212" s="5"/>
      <c r="F212" s="5"/>
    </row>
    <row r="213">
      <c r="A213" s="35"/>
      <c r="B213" s="27"/>
      <c r="C213" s="5"/>
      <c r="F213" s="5"/>
    </row>
    <row r="214">
      <c r="A214" s="35"/>
      <c r="B214" s="27"/>
      <c r="C214" s="5"/>
      <c r="F214" s="5"/>
    </row>
    <row r="215">
      <c r="A215" s="35"/>
      <c r="B215" s="27"/>
      <c r="C215" s="5"/>
      <c r="F215" s="5"/>
    </row>
    <row r="216">
      <c r="A216" s="35"/>
      <c r="B216" s="27"/>
      <c r="C216" s="5"/>
      <c r="F216" s="5"/>
    </row>
    <row r="217">
      <c r="A217" s="35"/>
      <c r="B217" s="27"/>
      <c r="C217" s="5"/>
      <c r="F217" s="5"/>
    </row>
    <row r="218">
      <c r="A218" s="35"/>
      <c r="B218" s="27"/>
      <c r="C218" s="5"/>
      <c r="F218" s="5"/>
    </row>
    <row r="219">
      <c r="A219" s="35"/>
      <c r="B219" s="27"/>
      <c r="C219" s="5"/>
      <c r="F219" s="5"/>
    </row>
    <row r="220">
      <c r="A220" s="35"/>
      <c r="B220" s="27"/>
      <c r="C220" s="5"/>
      <c r="F220" s="5"/>
    </row>
    <row r="221">
      <c r="A221" s="35"/>
      <c r="B221" s="27"/>
      <c r="C221" s="5"/>
      <c r="F221" s="5"/>
    </row>
    <row r="222">
      <c r="A222" s="35"/>
      <c r="B222" s="27"/>
      <c r="C222" s="5"/>
      <c r="F222" s="5"/>
    </row>
    <row r="223">
      <c r="A223" s="35"/>
      <c r="B223" s="27"/>
      <c r="C223" s="5"/>
      <c r="F223" s="5"/>
    </row>
    <row r="224">
      <c r="A224" s="35"/>
      <c r="B224" s="27"/>
      <c r="C224" s="5"/>
      <c r="F224" s="5"/>
    </row>
    <row r="225">
      <c r="A225" s="35"/>
      <c r="B225" s="27"/>
      <c r="C225" s="5"/>
      <c r="F225" s="5"/>
    </row>
    <row r="226">
      <c r="A226" s="35"/>
      <c r="B226" s="27"/>
      <c r="C226" s="5"/>
      <c r="F226" s="5"/>
    </row>
    <row r="227">
      <c r="A227" s="35"/>
      <c r="B227" s="27"/>
      <c r="C227" s="5"/>
      <c r="F227" s="5"/>
    </row>
    <row r="228">
      <c r="A228" s="35"/>
      <c r="B228" s="27"/>
      <c r="C228" s="5"/>
      <c r="F228" s="5"/>
    </row>
    <row r="229">
      <c r="A229" s="35"/>
      <c r="B229" s="27"/>
      <c r="C229" s="5"/>
      <c r="F229" s="5"/>
    </row>
    <row r="230">
      <c r="A230" s="35"/>
      <c r="B230" s="27"/>
      <c r="C230" s="5"/>
      <c r="F230" s="5"/>
    </row>
    <row r="231">
      <c r="A231" s="35"/>
      <c r="B231" s="27"/>
      <c r="C231" s="5"/>
      <c r="F231" s="5"/>
    </row>
    <row r="232">
      <c r="A232" s="26"/>
      <c r="B232" s="27"/>
      <c r="C232" s="5"/>
      <c r="F232" s="5"/>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sheetData>
  <autoFilter ref="$A$1:$F$232"/>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1</v>
      </c>
      <c r="B1" s="40" t="s">
        <v>470</v>
      </c>
      <c r="C1" s="40" t="s">
        <v>0</v>
      </c>
      <c r="D1" s="40" t="s">
        <v>36</v>
      </c>
      <c r="E1" s="40" t="s">
        <v>38</v>
      </c>
      <c r="F1" s="40" t="s">
        <v>471</v>
      </c>
    </row>
    <row r="2">
      <c r="A2" s="52" t="s">
        <v>3</v>
      </c>
      <c r="B2" s="40" t="s">
        <v>489</v>
      </c>
      <c r="C2" s="21">
        <v>2014.0</v>
      </c>
      <c r="D2" s="45" t="s">
        <v>4</v>
      </c>
      <c r="E2" s="45" t="s">
        <v>11</v>
      </c>
      <c r="F2" s="38">
        <v>1.76730752</v>
      </c>
    </row>
    <row r="3">
      <c r="A3" s="52" t="s">
        <v>4</v>
      </c>
      <c r="B3" s="40" t="s">
        <v>472</v>
      </c>
      <c r="C3" s="21">
        <v>2014.0</v>
      </c>
      <c r="D3" s="45" t="s">
        <v>4</v>
      </c>
      <c r="E3" s="45" t="s">
        <v>11</v>
      </c>
      <c r="F3" s="38">
        <v>0.42628818</v>
      </c>
    </row>
    <row r="4">
      <c r="A4" s="40" t="s">
        <v>5</v>
      </c>
      <c r="B4" s="40" t="s">
        <v>473</v>
      </c>
      <c r="C4" s="21">
        <v>2014.0</v>
      </c>
      <c r="D4" s="46" t="s">
        <v>4</v>
      </c>
      <c r="E4" s="45" t="s">
        <v>11</v>
      </c>
      <c r="F4" s="38">
        <v>2.21981624</v>
      </c>
    </row>
    <row r="5">
      <c r="A5" s="40" t="s">
        <v>6</v>
      </c>
      <c r="B5" s="40" t="s">
        <v>474</v>
      </c>
      <c r="C5" s="21">
        <v>2014.0</v>
      </c>
      <c r="D5" s="46" t="s">
        <v>4</v>
      </c>
      <c r="E5" s="45" t="s">
        <v>11</v>
      </c>
      <c r="F5" s="38">
        <v>2.17776354</v>
      </c>
    </row>
    <row r="6">
      <c r="A6" s="40" t="s">
        <v>7</v>
      </c>
      <c r="B6" s="40" t="s">
        <v>475</v>
      </c>
      <c r="C6" s="21">
        <v>2014.0</v>
      </c>
      <c r="D6" s="46" t="s">
        <v>4</v>
      </c>
      <c r="E6" s="45" t="s">
        <v>11</v>
      </c>
      <c r="F6" s="38">
        <v>2.32113913</v>
      </c>
    </row>
    <row r="7">
      <c r="A7" s="40" t="s">
        <v>8</v>
      </c>
      <c r="B7" s="40" t="s">
        <v>479</v>
      </c>
      <c r="C7" s="21">
        <v>2014.0</v>
      </c>
      <c r="D7" s="46" t="s">
        <v>4</v>
      </c>
      <c r="E7" s="45" t="s">
        <v>11</v>
      </c>
      <c r="F7" s="38">
        <v>1.39172492</v>
      </c>
    </row>
    <row r="8">
      <c r="A8" s="40" t="s">
        <v>9</v>
      </c>
      <c r="B8" s="40" t="s">
        <v>480</v>
      </c>
      <c r="C8" s="21">
        <v>2014.0</v>
      </c>
      <c r="D8" s="46" t="s">
        <v>4</v>
      </c>
      <c r="E8" s="45" t="s">
        <v>11</v>
      </c>
      <c r="F8" s="38">
        <v>1.76230016</v>
      </c>
    </row>
    <row r="9">
      <c r="A9" s="40" t="s">
        <v>10</v>
      </c>
      <c r="B9" s="40" t="s">
        <v>478</v>
      </c>
      <c r="C9" s="21">
        <v>2014.0</v>
      </c>
      <c r="D9" s="46" t="s">
        <v>4</v>
      </c>
      <c r="E9" s="45" t="s">
        <v>11</v>
      </c>
      <c r="F9" s="38">
        <v>3.44586842</v>
      </c>
    </row>
    <row r="10">
      <c r="A10" s="40" t="s">
        <v>11</v>
      </c>
      <c r="B10" s="40" t="s">
        <v>477</v>
      </c>
      <c r="C10" s="21">
        <v>2014.0</v>
      </c>
      <c r="D10" s="46" t="s">
        <v>4</v>
      </c>
      <c r="E10" s="45" t="s">
        <v>11</v>
      </c>
      <c r="F10" s="38">
        <v>0.6027833</v>
      </c>
    </row>
    <row r="11">
      <c r="A11" s="40" t="s">
        <v>12</v>
      </c>
      <c r="B11" s="40" t="s">
        <v>476</v>
      </c>
      <c r="C11" s="21">
        <v>2014.0</v>
      </c>
      <c r="D11" s="46" t="s">
        <v>4</v>
      </c>
      <c r="E11" s="45" t="s">
        <v>11</v>
      </c>
      <c r="F11" s="38">
        <v>0.49843237</v>
      </c>
    </row>
    <row r="12">
      <c r="A12" s="40" t="s">
        <v>13</v>
      </c>
      <c r="B12" s="40" t="s">
        <v>481</v>
      </c>
      <c r="C12" s="21">
        <v>2014.0</v>
      </c>
      <c r="D12" s="46" t="s">
        <v>4</v>
      </c>
      <c r="E12" s="45" t="s">
        <v>11</v>
      </c>
      <c r="F12" s="38">
        <v>0.3642558</v>
      </c>
    </row>
    <row r="13">
      <c r="A13" s="40" t="s">
        <v>14</v>
      </c>
      <c r="B13" s="40" t="s">
        <v>483</v>
      </c>
      <c r="C13" s="21">
        <v>2014.0</v>
      </c>
      <c r="D13" s="46" t="s">
        <v>4</v>
      </c>
      <c r="E13" s="45" t="s">
        <v>11</v>
      </c>
      <c r="F13" s="38">
        <v>0.40369248</v>
      </c>
    </row>
    <row r="14">
      <c r="A14" s="40" t="s">
        <v>15</v>
      </c>
      <c r="B14" s="40" t="s">
        <v>482</v>
      </c>
      <c r="C14" s="21">
        <v>2014.0</v>
      </c>
      <c r="D14" s="46" t="s">
        <v>4</v>
      </c>
      <c r="E14" s="45" t="s">
        <v>11</v>
      </c>
      <c r="F14" s="38">
        <v>3.81880335</v>
      </c>
    </row>
    <row r="15">
      <c r="A15" s="40" t="s">
        <v>16</v>
      </c>
      <c r="B15" s="40" t="s">
        <v>484</v>
      </c>
      <c r="C15" s="21">
        <v>2014.0</v>
      </c>
      <c r="D15" s="46" t="s">
        <v>4</v>
      </c>
      <c r="E15" s="45" t="s">
        <v>11</v>
      </c>
      <c r="F15" s="38">
        <v>2.69993125</v>
      </c>
    </row>
    <row r="16">
      <c r="A16" s="40" t="s">
        <v>17</v>
      </c>
      <c r="B16" s="40" t="s">
        <v>485</v>
      </c>
      <c r="C16" s="21">
        <v>2014.0</v>
      </c>
      <c r="D16" s="46" t="s">
        <v>4</v>
      </c>
      <c r="E16" s="45" t="s">
        <v>11</v>
      </c>
      <c r="F16" s="38">
        <v>0.30676619</v>
      </c>
    </row>
    <row r="17">
      <c r="A17" s="40" t="s">
        <v>18</v>
      </c>
      <c r="B17" s="40" t="s">
        <v>486</v>
      </c>
      <c r="C17" s="21">
        <v>2014.0</v>
      </c>
      <c r="D17" s="46" t="s">
        <v>4</v>
      </c>
      <c r="E17" s="45" t="s">
        <v>11</v>
      </c>
      <c r="F17" s="38">
        <v>0.50402442</v>
      </c>
    </row>
    <row r="18">
      <c r="A18" s="40" t="s">
        <v>19</v>
      </c>
      <c r="B18" s="40" t="s">
        <v>487</v>
      </c>
      <c r="C18" s="21">
        <v>2014.0</v>
      </c>
      <c r="D18" s="46" t="s">
        <v>4</v>
      </c>
      <c r="E18" s="45" t="s">
        <v>11</v>
      </c>
      <c r="F18" s="38">
        <v>0.8807388</v>
      </c>
    </row>
    <row r="19">
      <c r="A19" s="40" t="s">
        <v>20</v>
      </c>
      <c r="B19" s="40" t="s">
        <v>488</v>
      </c>
      <c r="C19" s="21">
        <v>2014.0</v>
      </c>
      <c r="D19" s="46" t="s">
        <v>4</v>
      </c>
      <c r="E19" s="45" t="s">
        <v>11</v>
      </c>
      <c r="F19" s="38">
        <v>1.91504301</v>
      </c>
    </row>
    <row r="20">
      <c r="A20" s="40" t="s">
        <v>21</v>
      </c>
      <c r="B20" s="40" t="s">
        <v>490</v>
      </c>
      <c r="C20" s="21">
        <v>2014.0</v>
      </c>
      <c r="D20" s="46" t="s">
        <v>4</v>
      </c>
      <c r="E20" s="45" t="s">
        <v>11</v>
      </c>
      <c r="F20" s="38">
        <v>0.64942964</v>
      </c>
    </row>
    <row r="21">
      <c r="A21" s="40" t="s">
        <v>22</v>
      </c>
      <c r="B21" s="40" t="s">
        <v>491</v>
      </c>
      <c r="C21" s="21">
        <v>2014.0</v>
      </c>
      <c r="D21" s="46" t="s">
        <v>4</v>
      </c>
      <c r="E21" s="45" t="s">
        <v>11</v>
      </c>
      <c r="F21" s="38">
        <v>0.48475923</v>
      </c>
    </row>
    <row r="22">
      <c r="A22" s="40" t="s">
        <v>23</v>
      </c>
      <c r="B22" s="40" t="s">
        <v>492</v>
      </c>
      <c r="C22" s="21">
        <v>2014.0</v>
      </c>
      <c r="D22" s="46" t="s">
        <v>4</v>
      </c>
      <c r="E22" s="45" t="s">
        <v>11</v>
      </c>
      <c r="F22" s="38">
        <v>6.80928571</v>
      </c>
    </row>
    <row r="23">
      <c r="A23" s="40" t="s">
        <v>24</v>
      </c>
      <c r="B23" s="40" t="s">
        <v>493</v>
      </c>
      <c r="C23" s="21">
        <v>2014.0</v>
      </c>
      <c r="D23" s="46" t="s">
        <v>4</v>
      </c>
      <c r="E23" s="45" t="s">
        <v>11</v>
      </c>
      <c r="F23" s="38">
        <v>1.1792212</v>
      </c>
    </row>
    <row r="24">
      <c r="A24" s="40" t="s">
        <v>25</v>
      </c>
      <c r="B24" s="40" t="s">
        <v>494</v>
      </c>
      <c r="C24" s="21">
        <v>2014.0</v>
      </c>
      <c r="D24" s="46" t="s">
        <v>4</v>
      </c>
      <c r="E24" s="45" t="s">
        <v>11</v>
      </c>
      <c r="F24" s="38">
        <v>0.31832872</v>
      </c>
    </row>
    <row r="25">
      <c r="A25" s="40" t="s">
        <v>26</v>
      </c>
      <c r="B25" s="40" t="s">
        <v>495</v>
      </c>
      <c r="C25" s="21">
        <v>2014.0</v>
      </c>
      <c r="D25" s="46" t="s">
        <v>4</v>
      </c>
      <c r="E25" s="45" t="s">
        <v>11</v>
      </c>
      <c r="F25" s="38">
        <v>2.08389294</v>
      </c>
    </row>
    <row r="26">
      <c r="A26" s="40" t="s">
        <v>27</v>
      </c>
      <c r="B26" s="40" t="s">
        <v>497</v>
      </c>
      <c r="C26" s="21">
        <v>2014.0</v>
      </c>
      <c r="D26" s="46" t="s">
        <v>4</v>
      </c>
      <c r="E26" s="45" t="s">
        <v>11</v>
      </c>
      <c r="F26" s="38">
        <v>8.89472777</v>
      </c>
    </row>
    <row r="27">
      <c r="A27" s="40" t="s">
        <v>28</v>
      </c>
      <c r="B27" s="40" t="s">
        <v>496</v>
      </c>
      <c r="C27" s="21">
        <v>2014.0</v>
      </c>
      <c r="D27" s="46" t="s">
        <v>4</v>
      </c>
      <c r="E27" s="45" t="s">
        <v>11</v>
      </c>
      <c r="F27" s="38">
        <v>2.71046183</v>
      </c>
    </row>
    <row r="28">
      <c r="A28" s="40" t="s">
        <v>29</v>
      </c>
      <c r="B28" s="40" t="s">
        <v>498</v>
      </c>
      <c r="C28" s="21">
        <v>2014.0</v>
      </c>
      <c r="D28" s="46" t="s">
        <v>4</v>
      </c>
      <c r="E28" s="45" t="s">
        <v>11</v>
      </c>
      <c r="F28" s="38">
        <v>2.49969444</v>
      </c>
    </row>
    <row r="29">
      <c r="A29" s="40" t="s">
        <v>30</v>
      </c>
      <c r="B29" s="40" t="s">
        <v>499</v>
      </c>
      <c r="C29" s="21">
        <v>2014.0</v>
      </c>
      <c r="D29" s="46" t="s">
        <v>4</v>
      </c>
      <c r="E29" s="45" t="s">
        <v>11</v>
      </c>
      <c r="F29" s="38">
        <v>4.64703507</v>
      </c>
    </row>
    <row r="30">
      <c r="A30" s="40" t="s">
        <v>31</v>
      </c>
      <c r="B30" s="40" t="s">
        <v>500</v>
      </c>
      <c r="C30" s="21">
        <v>2014.0</v>
      </c>
      <c r="D30" s="46" t="s">
        <v>4</v>
      </c>
      <c r="E30" s="45" t="s">
        <v>11</v>
      </c>
      <c r="F30" s="38">
        <v>0.18575295</v>
      </c>
    </row>
    <row r="31">
      <c r="A31" s="40" t="s">
        <v>32</v>
      </c>
      <c r="B31" s="40" t="s">
        <v>501</v>
      </c>
      <c r="C31" s="21">
        <v>2014.0</v>
      </c>
      <c r="D31" s="46" t="s">
        <v>4</v>
      </c>
      <c r="E31" s="45" t="s">
        <v>11</v>
      </c>
      <c r="F31" s="38">
        <v>0.20577014</v>
      </c>
    </row>
    <row r="32">
      <c r="A32" s="40" t="s">
        <v>33</v>
      </c>
      <c r="B32" s="40" t="s">
        <v>502</v>
      </c>
      <c r="C32" s="21">
        <v>2014.0</v>
      </c>
      <c r="D32" s="46" t="s">
        <v>4</v>
      </c>
      <c r="E32" s="45" t="s">
        <v>11</v>
      </c>
      <c r="F32" s="38">
        <v>3.90525149</v>
      </c>
    </row>
    <row r="33">
      <c r="A33" s="40" t="s">
        <v>34</v>
      </c>
      <c r="B33" s="40" t="s">
        <v>503</v>
      </c>
      <c r="C33" s="21">
        <v>2014.0</v>
      </c>
      <c r="D33" s="46" t="s">
        <v>4</v>
      </c>
      <c r="E33" s="45" t="s">
        <v>11</v>
      </c>
      <c r="F33" s="38">
        <v>2.08536195</v>
      </c>
    </row>
    <row r="34">
      <c r="A34" s="40" t="s">
        <v>35</v>
      </c>
      <c r="B34" s="40" t="s">
        <v>504</v>
      </c>
      <c r="C34" s="21">
        <v>2014.0</v>
      </c>
      <c r="D34" s="46" t="s">
        <v>4</v>
      </c>
      <c r="E34" s="45" t="s">
        <v>11</v>
      </c>
      <c r="F34" s="38">
        <v>0.69670278</v>
      </c>
    </row>
    <row r="35">
      <c r="A35" s="52" t="s">
        <v>4</v>
      </c>
      <c r="B35" s="40" t="s">
        <v>472</v>
      </c>
      <c r="C35" s="21">
        <v>2016.0</v>
      </c>
      <c r="D35" s="46" t="s">
        <v>4</v>
      </c>
      <c r="E35" s="45" t="s">
        <v>11</v>
      </c>
      <c r="F35" s="38">
        <v>0.2073193</v>
      </c>
    </row>
    <row r="36">
      <c r="A36" s="40" t="s">
        <v>5</v>
      </c>
      <c r="B36" s="40" t="s">
        <v>473</v>
      </c>
      <c r="C36" s="21">
        <v>2016.0</v>
      </c>
      <c r="D36" s="46" t="s">
        <v>4</v>
      </c>
      <c r="E36" s="45" t="s">
        <v>11</v>
      </c>
      <c r="F36" s="38">
        <v>1.79698997</v>
      </c>
    </row>
    <row r="37">
      <c r="A37" s="40" t="s">
        <v>6</v>
      </c>
      <c r="B37" s="40" t="s">
        <v>474</v>
      </c>
      <c r="C37" s="21">
        <v>2016.0</v>
      </c>
      <c r="D37" s="46" t="s">
        <v>4</v>
      </c>
      <c r="E37" s="45" t="s">
        <v>11</v>
      </c>
      <c r="F37" s="38">
        <v>2.40014345</v>
      </c>
    </row>
    <row r="38">
      <c r="A38" s="40" t="s">
        <v>7</v>
      </c>
      <c r="B38" s="40" t="s">
        <v>475</v>
      </c>
      <c r="C38" s="21">
        <v>2016.0</v>
      </c>
      <c r="D38" s="46" t="s">
        <v>4</v>
      </c>
      <c r="E38" s="45" t="s">
        <v>11</v>
      </c>
      <c r="F38" s="38">
        <v>2.01379556</v>
      </c>
    </row>
    <row r="39">
      <c r="A39" s="40" t="s">
        <v>8</v>
      </c>
      <c r="B39" s="40" t="s">
        <v>479</v>
      </c>
      <c r="C39" s="21">
        <v>2016.0</v>
      </c>
      <c r="D39" s="46" t="s">
        <v>4</v>
      </c>
      <c r="E39" s="45" t="s">
        <v>11</v>
      </c>
      <c r="F39" s="38">
        <v>0.46731029</v>
      </c>
    </row>
    <row r="40">
      <c r="A40" s="40" t="s">
        <v>9</v>
      </c>
      <c r="B40" s="40" t="s">
        <v>480</v>
      </c>
      <c r="C40" s="21">
        <v>2016.0</v>
      </c>
      <c r="D40" s="46" t="s">
        <v>4</v>
      </c>
      <c r="E40" s="45" t="s">
        <v>11</v>
      </c>
      <c r="F40" s="38">
        <v>0.80264294</v>
      </c>
    </row>
    <row r="41">
      <c r="A41" s="40" t="s">
        <v>10</v>
      </c>
      <c r="B41" s="40" t="s">
        <v>478</v>
      </c>
      <c r="C41" s="21">
        <v>2016.0</v>
      </c>
      <c r="D41" s="46" t="s">
        <v>4</v>
      </c>
      <c r="E41" s="45" t="s">
        <v>11</v>
      </c>
      <c r="F41" s="38">
        <v>2.01096231</v>
      </c>
    </row>
    <row r="42">
      <c r="A42" s="40" t="s">
        <v>11</v>
      </c>
      <c r="B42" s="40" t="s">
        <v>477</v>
      </c>
      <c r="C42" s="21">
        <v>2016.0</v>
      </c>
      <c r="D42" s="46" t="s">
        <v>4</v>
      </c>
      <c r="E42" s="45" t="s">
        <v>11</v>
      </c>
      <c r="F42" s="38">
        <v>0.44139824</v>
      </c>
    </row>
    <row r="43">
      <c r="A43" s="40" t="s">
        <v>12</v>
      </c>
      <c r="B43" s="40" t="s">
        <v>476</v>
      </c>
      <c r="C43" s="21">
        <v>2016.0</v>
      </c>
      <c r="D43" s="46" t="s">
        <v>4</v>
      </c>
      <c r="E43" s="45" t="s">
        <v>11</v>
      </c>
      <c r="F43" s="38">
        <v>0.55872194</v>
      </c>
    </row>
    <row r="44">
      <c r="A44" s="40" t="s">
        <v>13</v>
      </c>
      <c r="B44" s="40" t="s">
        <v>481</v>
      </c>
      <c r="C44" s="21">
        <v>2016.0</v>
      </c>
      <c r="D44" s="46" t="s">
        <v>4</v>
      </c>
      <c r="E44" s="45" t="s">
        <v>11</v>
      </c>
      <c r="F44" s="38">
        <v>0.31915158</v>
      </c>
    </row>
    <row r="45">
      <c r="A45" s="40" t="s">
        <v>14</v>
      </c>
      <c r="B45" s="40" t="s">
        <v>483</v>
      </c>
      <c r="C45" s="21">
        <v>2016.0</v>
      </c>
      <c r="D45" s="46" t="s">
        <v>4</v>
      </c>
      <c r="E45" s="45" t="s">
        <v>11</v>
      </c>
      <c r="F45" s="38">
        <v>0.24407603</v>
      </c>
    </row>
    <row r="46">
      <c r="A46" s="40" t="s">
        <v>15</v>
      </c>
      <c r="B46" s="40" t="s">
        <v>482</v>
      </c>
      <c r="C46" s="21">
        <v>2016.0</v>
      </c>
      <c r="D46" s="46" t="s">
        <v>4</v>
      </c>
      <c r="E46" s="45" t="s">
        <v>11</v>
      </c>
      <c r="F46" s="38">
        <v>3.02914238</v>
      </c>
    </row>
    <row r="47">
      <c r="A47" s="40" t="s">
        <v>16</v>
      </c>
      <c r="B47" s="40" t="s">
        <v>484</v>
      </c>
      <c r="C47" s="21">
        <v>2016.0</v>
      </c>
      <c r="D47" s="46" t="s">
        <v>4</v>
      </c>
      <c r="E47" s="45" t="s">
        <v>11</v>
      </c>
      <c r="F47" s="38">
        <v>1.37292221</v>
      </c>
    </row>
    <row r="48">
      <c r="A48" s="40" t="s">
        <v>17</v>
      </c>
      <c r="B48" s="40" t="s">
        <v>485</v>
      </c>
      <c r="C48" s="21">
        <v>2016.0</v>
      </c>
      <c r="D48" s="46" t="s">
        <v>4</v>
      </c>
      <c r="E48" s="45" t="s">
        <v>11</v>
      </c>
      <c r="F48" s="38">
        <v>0.72599985</v>
      </c>
    </row>
    <row r="49">
      <c r="A49" s="40" t="s">
        <v>18</v>
      </c>
      <c r="B49" s="40" t="s">
        <v>486</v>
      </c>
      <c r="C49" s="21">
        <v>2016.0</v>
      </c>
      <c r="D49" s="46" t="s">
        <v>4</v>
      </c>
      <c r="E49" s="45" t="s">
        <v>11</v>
      </c>
      <c r="F49" s="38">
        <v>0.32506473</v>
      </c>
    </row>
    <row r="50">
      <c r="A50" s="40" t="s">
        <v>19</v>
      </c>
      <c r="B50" s="40" t="s">
        <v>487</v>
      </c>
      <c r="C50" s="21">
        <v>2016.0</v>
      </c>
      <c r="D50" s="46" t="s">
        <v>4</v>
      </c>
      <c r="E50" s="45" t="s">
        <v>11</v>
      </c>
      <c r="F50" s="38">
        <v>0.73382096</v>
      </c>
    </row>
    <row r="51">
      <c r="A51" s="40" t="s">
        <v>20</v>
      </c>
      <c r="B51" s="40" t="s">
        <v>488</v>
      </c>
      <c r="C51" s="21">
        <v>2016.0</v>
      </c>
      <c r="D51" s="46" t="s">
        <v>4</v>
      </c>
      <c r="E51" s="45" t="s">
        <v>11</v>
      </c>
      <c r="F51" s="38">
        <v>1.53589836</v>
      </c>
    </row>
    <row r="52">
      <c r="A52" s="40" t="s">
        <v>21</v>
      </c>
      <c r="B52" s="40" t="s">
        <v>490</v>
      </c>
      <c r="C52" s="21">
        <v>2016.0</v>
      </c>
      <c r="D52" s="46" t="s">
        <v>4</v>
      </c>
      <c r="E52" s="45" t="s">
        <v>11</v>
      </c>
      <c r="F52" s="38">
        <v>1.04249033</v>
      </c>
    </row>
    <row r="53">
      <c r="A53" s="40" t="s">
        <v>22</v>
      </c>
      <c r="B53" s="40" t="s">
        <v>491</v>
      </c>
      <c r="C53" s="21">
        <v>2016.0</v>
      </c>
      <c r="D53" s="46" t="s">
        <v>4</v>
      </c>
      <c r="E53" s="45" t="s">
        <v>11</v>
      </c>
      <c r="F53" s="38">
        <v>0.62683006</v>
      </c>
    </row>
    <row r="54">
      <c r="A54" s="40" t="s">
        <v>23</v>
      </c>
      <c r="B54" s="40" t="s">
        <v>492</v>
      </c>
      <c r="C54" s="21">
        <v>2016.0</v>
      </c>
      <c r="D54" s="46" t="s">
        <v>4</v>
      </c>
      <c r="E54" s="45" t="s">
        <v>11</v>
      </c>
      <c r="F54" s="38">
        <v>5.55401526</v>
      </c>
    </row>
    <row r="55">
      <c r="A55" s="40" t="s">
        <v>24</v>
      </c>
      <c r="B55" s="40" t="s">
        <v>493</v>
      </c>
      <c r="C55" s="21">
        <v>2016.0</v>
      </c>
      <c r="D55" s="46" t="s">
        <v>4</v>
      </c>
      <c r="E55" s="45" t="s">
        <v>11</v>
      </c>
      <c r="F55" s="38">
        <v>0.77319234</v>
      </c>
    </row>
    <row r="56">
      <c r="A56" s="40" t="s">
        <v>25</v>
      </c>
      <c r="B56" s="40" t="s">
        <v>494</v>
      </c>
      <c r="C56" s="21">
        <v>2016.0</v>
      </c>
      <c r="D56" s="46" t="s">
        <v>4</v>
      </c>
      <c r="E56" s="45" t="s">
        <v>11</v>
      </c>
      <c r="F56" s="38">
        <v>0.73203683</v>
      </c>
    </row>
    <row r="57">
      <c r="A57" s="40" t="s">
        <v>26</v>
      </c>
      <c r="B57" s="40" t="s">
        <v>495</v>
      </c>
      <c r="C57" s="21">
        <v>2016.0</v>
      </c>
      <c r="D57" s="46" t="s">
        <v>4</v>
      </c>
      <c r="E57" s="45" t="s">
        <v>11</v>
      </c>
      <c r="F57" s="38">
        <v>2.43145145</v>
      </c>
    </row>
    <row r="58">
      <c r="A58" s="40" t="s">
        <v>27</v>
      </c>
      <c r="B58" s="40" t="s">
        <v>497</v>
      </c>
      <c r="C58" s="21">
        <v>2016.0</v>
      </c>
      <c r="D58" s="46" t="s">
        <v>4</v>
      </c>
      <c r="E58" s="45" t="s">
        <v>11</v>
      </c>
      <c r="F58" s="38">
        <v>2.16694652</v>
      </c>
    </row>
    <row r="59">
      <c r="A59" s="40" t="s">
        <v>28</v>
      </c>
      <c r="B59" s="40" t="s">
        <v>496</v>
      </c>
      <c r="C59" s="21">
        <v>2016.0</v>
      </c>
      <c r="D59" s="46" t="s">
        <v>4</v>
      </c>
      <c r="E59" s="45" t="s">
        <v>11</v>
      </c>
      <c r="F59" s="38">
        <v>0.93747449</v>
      </c>
    </row>
    <row r="60">
      <c r="A60" s="40" t="s">
        <v>29</v>
      </c>
      <c r="B60" s="40" t="s">
        <v>498</v>
      </c>
      <c r="C60" s="21">
        <v>2016.0</v>
      </c>
      <c r="D60" s="46" t="s">
        <v>4</v>
      </c>
      <c r="E60" s="45" t="s">
        <v>11</v>
      </c>
      <c r="F60" s="38">
        <v>1.06760233</v>
      </c>
    </row>
    <row r="61">
      <c r="A61" s="40" t="s">
        <v>30</v>
      </c>
      <c r="B61" s="40" t="s">
        <v>499</v>
      </c>
      <c r="C61" s="21">
        <v>2016.0</v>
      </c>
      <c r="D61" s="46" t="s">
        <v>4</v>
      </c>
      <c r="E61" s="45" t="s">
        <v>11</v>
      </c>
      <c r="F61" s="38">
        <v>4.66283304</v>
      </c>
    </row>
    <row r="62">
      <c r="A62" s="40" t="s">
        <v>31</v>
      </c>
      <c r="B62" s="40" t="s">
        <v>500</v>
      </c>
      <c r="C62" s="21">
        <v>2016.0</v>
      </c>
      <c r="D62" s="46" t="s">
        <v>4</v>
      </c>
      <c r="E62" s="45" t="s">
        <v>11</v>
      </c>
      <c r="F62" s="38">
        <v>0.90315628</v>
      </c>
    </row>
    <row r="63">
      <c r="A63" s="40" t="s">
        <v>32</v>
      </c>
      <c r="B63" s="40" t="s">
        <v>501</v>
      </c>
      <c r="C63" s="21">
        <v>2016.0</v>
      </c>
      <c r="D63" s="46" t="s">
        <v>4</v>
      </c>
      <c r="E63" s="45" t="s">
        <v>11</v>
      </c>
      <c r="F63" s="38">
        <v>0.21768376</v>
      </c>
    </row>
    <row r="64">
      <c r="A64" s="40" t="s">
        <v>33</v>
      </c>
      <c r="B64" s="40" t="s">
        <v>502</v>
      </c>
      <c r="C64" s="21">
        <v>2016.0</v>
      </c>
      <c r="D64" s="46" t="s">
        <v>4</v>
      </c>
      <c r="E64" s="45" t="s">
        <v>11</v>
      </c>
      <c r="F64" s="38">
        <v>2.6482345</v>
      </c>
    </row>
    <row r="65">
      <c r="A65" s="40" t="s">
        <v>34</v>
      </c>
      <c r="B65" s="40" t="s">
        <v>503</v>
      </c>
      <c r="C65" s="21">
        <v>2016.0</v>
      </c>
      <c r="D65" s="46" t="s">
        <v>4</v>
      </c>
      <c r="E65" s="45" t="s">
        <v>11</v>
      </c>
      <c r="F65" s="38">
        <v>2.49530069</v>
      </c>
    </row>
    <row r="66">
      <c r="A66" s="40" t="s">
        <v>35</v>
      </c>
      <c r="B66" s="40" t="s">
        <v>504</v>
      </c>
      <c r="C66" s="21">
        <v>2016.0</v>
      </c>
      <c r="D66" s="46" t="s">
        <v>4</v>
      </c>
      <c r="E66" s="45" t="s">
        <v>11</v>
      </c>
      <c r="F66" s="38">
        <v>0.22395438</v>
      </c>
    </row>
    <row r="67">
      <c r="A67" s="52" t="s">
        <v>3</v>
      </c>
      <c r="B67" s="40" t="s">
        <v>489</v>
      </c>
      <c r="C67" s="21">
        <v>2016.0</v>
      </c>
      <c r="D67" s="46" t="s">
        <v>4</v>
      </c>
      <c r="E67" s="45" t="s">
        <v>11</v>
      </c>
      <c r="F67" s="38">
        <v>1.59380562</v>
      </c>
    </row>
    <row r="68">
      <c r="A68" s="52" t="s">
        <v>4</v>
      </c>
      <c r="B68" s="40" t="s">
        <v>472</v>
      </c>
      <c r="C68" s="21">
        <v>2018.0</v>
      </c>
      <c r="D68" s="46" t="s">
        <v>4</v>
      </c>
      <c r="E68" s="45" t="s">
        <v>11</v>
      </c>
      <c r="F68" s="38">
        <v>0.2073193</v>
      </c>
    </row>
    <row r="69">
      <c r="A69" s="40" t="s">
        <v>5</v>
      </c>
      <c r="B69" s="40" t="s">
        <v>473</v>
      </c>
      <c r="C69" s="21">
        <v>2018.0</v>
      </c>
      <c r="D69" s="46" t="s">
        <v>4</v>
      </c>
      <c r="E69" s="45" t="s">
        <v>11</v>
      </c>
      <c r="F69" s="38">
        <v>1.79698997</v>
      </c>
    </row>
    <row r="70">
      <c r="A70" s="40" t="s">
        <v>6</v>
      </c>
      <c r="B70" s="40" t="s">
        <v>474</v>
      </c>
      <c r="C70" s="21">
        <v>2018.0</v>
      </c>
      <c r="D70" s="46" t="s">
        <v>4</v>
      </c>
      <c r="E70" s="45" t="s">
        <v>11</v>
      </c>
      <c r="F70" s="38">
        <v>2.40014345</v>
      </c>
    </row>
    <row r="71">
      <c r="A71" s="40" t="s">
        <v>7</v>
      </c>
      <c r="B71" s="40" t="s">
        <v>475</v>
      </c>
      <c r="C71" s="21">
        <v>2018.0</v>
      </c>
      <c r="D71" s="46" t="s">
        <v>4</v>
      </c>
      <c r="E71" s="45" t="s">
        <v>11</v>
      </c>
      <c r="F71" s="38">
        <v>2.01379556</v>
      </c>
    </row>
    <row r="72">
      <c r="A72" s="40" t="s">
        <v>8</v>
      </c>
      <c r="B72" s="40" t="s">
        <v>479</v>
      </c>
      <c r="C72" s="21">
        <v>2018.0</v>
      </c>
      <c r="D72" s="46" t="s">
        <v>4</v>
      </c>
      <c r="E72" s="45" t="s">
        <v>11</v>
      </c>
      <c r="F72" s="38">
        <v>0.46731029</v>
      </c>
    </row>
    <row r="73">
      <c r="A73" s="40" t="s">
        <v>9</v>
      </c>
      <c r="B73" s="40" t="s">
        <v>480</v>
      </c>
      <c r="C73" s="21">
        <v>2018.0</v>
      </c>
      <c r="D73" s="46" t="s">
        <v>4</v>
      </c>
      <c r="E73" s="45" t="s">
        <v>11</v>
      </c>
      <c r="F73" s="38">
        <v>0.80264294</v>
      </c>
    </row>
    <row r="74">
      <c r="A74" s="40" t="s">
        <v>10</v>
      </c>
      <c r="B74" s="40" t="s">
        <v>478</v>
      </c>
      <c r="C74" s="21">
        <v>2018.0</v>
      </c>
      <c r="D74" s="46" t="s">
        <v>4</v>
      </c>
      <c r="E74" s="45" t="s">
        <v>11</v>
      </c>
      <c r="F74" s="38">
        <v>2.01096231</v>
      </c>
    </row>
    <row r="75">
      <c r="A75" s="40" t="s">
        <v>11</v>
      </c>
      <c r="B75" s="40" t="s">
        <v>477</v>
      </c>
      <c r="C75" s="21">
        <v>2018.0</v>
      </c>
      <c r="D75" s="46" t="s">
        <v>4</v>
      </c>
      <c r="E75" s="45" t="s">
        <v>11</v>
      </c>
      <c r="F75" s="38">
        <v>0.44139824</v>
      </c>
    </row>
    <row r="76">
      <c r="A76" s="40" t="s">
        <v>12</v>
      </c>
      <c r="B76" s="40" t="s">
        <v>476</v>
      </c>
      <c r="C76" s="21">
        <v>2018.0</v>
      </c>
      <c r="D76" s="46" t="s">
        <v>4</v>
      </c>
      <c r="E76" s="45" t="s">
        <v>11</v>
      </c>
      <c r="F76" s="38">
        <v>0.55872194</v>
      </c>
    </row>
    <row r="77">
      <c r="A77" s="40" t="s">
        <v>13</v>
      </c>
      <c r="B77" s="40" t="s">
        <v>481</v>
      </c>
      <c r="C77" s="21">
        <v>2018.0</v>
      </c>
      <c r="D77" s="46" t="s">
        <v>4</v>
      </c>
      <c r="E77" s="45" t="s">
        <v>11</v>
      </c>
      <c r="F77" s="38">
        <v>0.31915158</v>
      </c>
    </row>
    <row r="78">
      <c r="A78" s="40" t="s">
        <v>14</v>
      </c>
      <c r="B78" s="40" t="s">
        <v>483</v>
      </c>
      <c r="C78" s="21">
        <v>2018.0</v>
      </c>
      <c r="D78" s="46" t="s">
        <v>4</v>
      </c>
      <c r="E78" s="45" t="s">
        <v>11</v>
      </c>
      <c r="F78" s="38">
        <v>0.24407603</v>
      </c>
    </row>
    <row r="79">
      <c r="A79" s="40" t="s">
        <v>15</v>
      </c>
      <c r="B79" s="40" t="s">
        <v>482</v>
      </c>
      <c r="C79" s="21">
        <v>2018.0</v>
      </c>
      <c r="D79" s="46" t="s">
        <v>4</v>
      </c>
      <c r="E79" s="45" t="s">
        <v>11</v>
      </c>
      <c r="F79" s="38">
        <v>3.02914238</v>
      </c>
    </row>
    <row r="80">
      <c r="A80" s="40" t="s">
        <v>16</v>
      </c>
      <c r="B80" s="40" t="s">
        <v>484</v>
      </c>
      <c r="C80" s="21">
        <v>2018.0</v>
      </c>
      <c r="D80" s="46" t="s">
        <v>4</v>
      </c>
      <c r="E80" s="45" t="s">
        <v>11</v>
      </c>
      <c r="F80" s="38">
        <v>1.37292221</v>
      </c>
    </row>
    <row r="81">
      <c r="A81" s="40" t="s">
        <v>17</v>
      </c>
      <c r="B81" s="40" t="s">
        <v>485</v>
      </c>
      <c r="C81" s="21">
        <v>2018.0</v>
      </c>
      <c r="D81" s="46" t="s">
        <v>4</v>
      </c>
      <c r="E81" s="45" t="s">
        <v>11</v>
      </c>
      <c r="F81" s="38">
        <v>0.72599985</v>
      </c>
    </row>
    <row r="82">
      <c r="A82" s="40" t="s">
        <v>18</v>
      </c>
      <c r="B82" s="40" t="s">
        <v>486</v>
      </c>
      <c r="C82" s="21">
        <v>2018.0</v>
      </c>
      <c r="D82" s="46" t="s">
        <v>4</v>
      </c>
      <c r="E82" s="45" t="s">
        <v>11</v>
      </c>
      <c r="F82" s="38">
        <v>0.32506473</v>
      </c>
    </row>
    <row r="83">
      <c r="A83" s="40" t="s">
        <v>19</v>
      </c>
      <c r="B83" s="40" t="s">
        <v>487</v>
      </c>
      <c r="C83" s="21">
        <v>2018.0</v>
      </c>
      <c r="D83" s="46" t="s">
        <v>4</v>
      </c>
      <c r="E83" s="45" t="s">
        <v>11</v>
      </c>
      <c r="F83" s="38">
        <v>0.73382096</v>
      </c>
    </row>
    <row r="84">
      <c r="A84" s="40" t="s">
        <v>20</v>
      </c>
      <c r="B84" s="40" t="s">
        <v>488</v>
      </c>
      <c r="C84" s="21">
        <v>2018.0</v>
      </c>
      <c r="D84" s="46" t="s">
        <v>4</v>
      </c>
      <c r="E84" s="45" t="s">
        <v>11</v>
      </c>
      <c r="F84" s="38">
        <v>1.53589836</v>
      </c>
    </row>
    <row r="85">
      <c r="A85" s="40" t="s">
        <v>21</v>
      </c>
      <c r="B85" s="40" t="s">
        <v>490</v>
      </c>
      <c r="C85" s="21">
        <v>2018.0</v>
      </c>
      <c r="D85" s="46" t="s">
        <v>4</v>
      </c>
      <c r="E85" s="45" t="s">
        <v>11</v>
      </c>
      <c r="F85" s="38">
        <v>1.04249033</v>
      </c>
    </row>
    <row r="86">
      <c r="A86" s="40" t="s">
        <v>22</v>
      </c>
      <c r="B86" s="40" t="s">
        <v>491</v>
      </c>
      <c r="C86" s="21">
        <v>2018.0</v>
      </c>
      <c r="D86" s="46" t="s">
        <v>4</v>
      </c>
      <c r="E86" s="45" t="s">
        <v>11</v>
      </c>
      <c r="F86" s="38">
        <v>0.62683006</v>
      </c>
    </row>
    <row r="87">
      <c r="A87" s="40" t="s">
        <v>23</v>
      </c>
      <c r="B87" s="40" t="s">
        <v>492</v>
      </c>
      <c r="C87" s="21">
        <v>2018.0</v>
      </c>
      <c r="D87" s="46" t="s">
        <v>4</v>
      </c>
      <c r="E87" s="45" t="s">
        <v>11</v>
      </c>
      <c r="F87" s="38">
        <v>5.55401526</v>
      </c>
    </row>
    <row r="88">
      <c r="A88" s="40" t="s">
        <v>24</v>
      </c>
      <c r="B88" s="40" t="s">
        <v>493</v>
      </c>
      <c r="C88" s="21">
        <v>2018.0</v>
      </c>
      <c r="D88" s="46" t="s">
        <v>4</v>
      </c>
      <c r="E88" s="45" t="s">
        <v>11</v>
      </c>
      <c r="F88" s="38">
        <v>0.77319234</v>
      </c>
    </row>
    <row r="89">
      <c r="A89" s="40" t="s">
        <v>25</v>
      </c>
      <c r="B89" s="40" t="s">
        <v>494</v>
      </c>
      <c r="C89" s="21">
        <v>2018.0</v>
      </c>
      <c r="D89" s="46" t="s">
        <v>4</v>
      </c>
      <c r="E89" s="45" t="s">
        <v>11</v>
      </c>
      <c r="F89" s="38">
        <v>0.73203683</v>
      </c>
    </row>
    <row r="90">
      <c r="A90" s="40" t="s">
        <v>26</v>
      </c>
      <c r="B90" s="40" t="s">
        <v>495</v>
      </c>
      <c r="C90" s="21">
        <v>2018.0</v>
      </c>
      <c r="D90" s="46" t="s">
        <v>4</v>
      </c>
      <c r="E90" s="45" t="s">
        <v>11</v>
      </c>
      <c r="F90" s="38">
        <v>2.43145145</v>
      </c>
    </row>
    <row r="91">
      <c r="A91" s="40" t="s">
        <v>27</v>
      </c>
      <c r="B91" s="40" t="s">
        <v>497</v>
      </c>
      <c r="C91" s="21">
        <v>2018.0</v>
      </c>
      <c r="D91" s="46" t="s">
        <v>4</v>
      </c>
      <c r="E91" s="45" t="s">
        <v>11</v>
      </c>
      <c r="F91" s="38">
        <v>2.16694652</v>
      </c>
    </row>
    <row r="92">
      <c r="A92" s="40" t="s">
        <v>28</v>
      </c>
      <c r="B92" s="40" t="s">
        <v>496</v>
      </c>
      <c r="C92" s="21">
        <v>2018.0</v>
      </c>
      <c r="D92" s="46" t="s">
        <v>4</v>
      </c>
      <c r="E92" s="45" t="s">
        <v>11</v>
      </c>
      <c r="F92" s="38">
        <v>0.93747449</v>
      </c>
    </row>
    <row r="93">
      <c r="A93" s="40" t="s">
        <v>29</v>
      </c>
      <c r="B93" s="40" t="s">
        <v>498</v>
      </c>
      <c r="C93" s="21">
        <v>2018.0</v>
      </c>
      <c r="D93" s="46" t="s">
        <v>4</v>
      </c>
      <c r="E93" s="45" t="s">
        <v>11</v>
      </c>
      <c r="F93" s="38">
        <v>1.06760233</v>
      </c>
    </row>
    <row r="94">
      <c r="A94" s="40" t="s">
        <v>30</v>
      </c>
      <c r="B94" s="40" t="s">
        <v>499</v>
      </c>
      <c r="C94" s="21">
        <v>2018.0</v>
      </c>
      <c r="D94" s="46" t="s">
        <v>4</v>
      </c>
      <c r="E94" s="45" t="s">
        <v>11</v>
      </c>
      <c r="F94" s="38">
        <v>4.66283304</v>
      </c>
    </row>
    <row r="95">
      <c r="A95" s="40" t="s">
        <v>31</v>
      </c>
      <c r="B95" s="40" t="s">
        <v>500</v>
      </c>
      <c r="C95" s="21">
        <v>2018.0</v>
      </c>
      <c r="D95" s="46" t="s">
        <v>4</v>
      </c>
      <c r="E95" s="45" t="s">
        <v>11</v>
      </c>
      <c r="F95" s="38">
        <v>0.90315628</v>
      </c>
    </row>
    <row r="96">
      <c r="A96" s="40" t="s">
        <v>32</v>
      </c>
      <c r="B96" s="40" t="s">
        <v>501</v>
      </c>
      <c r="C96" s="21">
        <v>2018.0</v>
      </c>
      <c r="D96" s="46" t="s">
        <v>4</v>
      </c>
      <c r="E96" s="45" t="s">
        <v>11</v>
      </c>
      <c r="F96" s="38">
        <v>0.21768376</v>
      </c>
    </row>
    <row r="97">
      <c r="A97" s="40" t="s">
        <v>33</v>
      </c>
      <c r="B97" s="40" t="s">
        <v>502</v>
      </c>
      <c r="C97" s="21">
        <v>2018.0</v>
      </c>
      <c r="D97" s="46" t="s">
        <v>4</v>
      </c>
      <c r="E97" s="45" t="s">
        <v>11</v>
      </c>
      <c r="F97" s="38">
        <v>2.6482345</v>
      </c>
    </row>
    <row r="98">
      <c r="A98" s="40" t="s">
        <v>34</v>
      </c>
      <c r="B98" s="40" t="s">
        <v>503</v>
      </c>
      <c r="C98" s="21">
        <v>2018.0</v>
      </c>
      <c r="D98" s="46" t="s">
        <v>4</v>
      </c>
      <c r="E98" s="45" t="s">
        <v>11</v>
      </c>
      <c r="F98" s="38">
        <v>2.49530069</v>
      </c>
    </row>
    <row r="99">
      <c r="A99" s="40" t="s">
        <v>35</v>
      </c>
      <c r="B99" s="40" t="s">
        <v>504</v>
      </c>
      <c r="C99" s="21">
        <v>2018.0</v>
      </c>
      <c r="D99" s="46" t="s">
        <v>4</v>
      </c>
      <c r="E99" s="45" t="s">
        <v>11</v>
      </c>
      <c r="F99" s="38">
        <v>0.22395438</v>
      </c>
    </row>
    <row r="100">
      <c r="A100" s="52" t="s">
        <v>3</v>
      </c>
      <c r="B100" s="40" t="s">
        <v>489</v>
      </c>
      <c r="C100" s="21">
        <v>2018.0</v>
      </c>
      <c r="D100" s="46" t="s">
        <v>4</v>
      </c>
      <c r="E100" s="45" t="s">
        <v>11</v>
      </c>
      <c r="F100" s="38">
        <v>1.2668851</v>
      </c>
    </row>
    <row r="101">
      <c r="A101" s="52" t="s">
        <v>4</v>
      </c>
      <c r="B101" s="40" t="s">
        <v>472</v>
      </c>
      <c r="C101" s="21">
        <v>2020.0</v>
      </c>
      <c r="D101" s="46" t="s">
        <v>4</v>
      </c>
      <c r="E101" s="45" t="s">
        <v>11</v>
      </c>
      <c r="F101" s="38">
        <v>0.43316154</v>
      </c>
    </row>
    <row r="102">
      <c r="A102" s="40" t="s">
        <v>5</v>
      </c>
      <c r="B102" s="40" t="s">
        <v>473</v>
      </c>
      <c r="C102" s="21">
        <v>2020.0</v>
      </c>
      <c r="D102" s="46" t="s">
        <v>4</v>
      </c>
      <c r="E102" s="45" t="s">
        <v>11</v>
      </c>
      <c r="F102" s="38">
        <v>1.40303684</v>
      </c>
    </row>
    <row r="103">
      <c r="A103" s="40" t="s">
        <v>6</v>
      </c>
      <c r="B103" s="40" t="s">
        <v>474</v>
      </c>
      <c r="C103" s="21">
        <v>2020.0</v>
      </c>
      <c r="D103" s="46" t="s">
        <v>4</v>
      </c>
      <c r="E103" s="45" t="s">
        <v>11</v>
      </c>
      <c r="F103" s="38">
        <v>1.94826845</v>
      </c>
    </row>
    <row r="104">
      <c r="A104" s="40" t="s">
        <v>7</v>
      </c>
      <c r="B104" s="40" t="s">
        <v>475</v>
      </c>
      <c r="C104" s="21">
        <v>2020.0</v>
      </c>
      <c r="D104" s="46" t="s">
        <v>4</v>
      </c>
      <c r="E104" s="45" t="s">
        <v>11</v>
      </c>
      <c r="F104" s="38">
        <v>2.39562811</v>
      </c>
    </row>
    <row r="105">
      <c r="A105" s="40" t="s">
        <v>8</v>
      </c>
      <c r="B105" s="40" t="s">
        <v>479</v>
      </c>
      <c r="C105" s="21">
        <v>2020.0</v>
      </c>
      <c r="D105" s="46" t="s">
        <v>4</v>
      </c>
      <c r="E105" s="45" t="s">
        <v>11</v>
      </c>
      <c r="F105" s="38">
        <v>0.53342006</v>
      </c>
    </row>
    <row r="106">
      <c r="A106" s="40" t="s">
        <v>9</v>
      </c>
      <c r="B106" s="40" t="s">
        <v>480</v>
      </c>
      <c r="C106" s="21">
        <v>2020.0</v>
      </c>
      <c r="D106" s="46" t="s">
        <v>4</v>
      </c>
      <c r="E106" s="45" t="s">
        <v>11</v>
      </c>
      <c r="F106" s="38">
        <v>0.77934018</v>
      </c>
    </row>
    <row r="107">
      <c r="A107" s="40" t="s">
        <v>10</v>
      </c>
      <c r="B107" s="40" t="s">
        <v>478</v>
      </c>
      <c r="C107" s="21">
        <v>2020.0</v>
      </c>
      <c r="D107" s="46" t="s">
        <v>4</v>
      </c>
      <c r="E107" s="45" t="s">
        <v>11</v>
      </c>
      <c r="F107" s="38">
        <v>2.0944193</v>
      </c>
    </row>
    <row r="108">
      <c r="A108" s="40" t="s">
        <v>11</v>
      </c>
      <c r="B108" s="40" t="s">
        <v>477</v>
      </c>
      <c r="C108" s="21">
        <v>2020.0</v>
      </c>
      <c r="D108" s="46" t="s">
        <v>4</v>
      </c>
      <c r="E108" s="45" t="s">
        <v>11</v>
      </c>
      <c r="F108" s="38">
        <v>0.40899652</v>
      </c>
    </row>
    <row r="109">
      <c r="A109" s="40" t="s">
        <v>12</v>
      </c>
      <c r="B109" s="40" t="s">
        <v>476</v>
      </c>
      <c r="C109" s="21">
        <v>2020.0</v>
      </c>
      <c r="D109" s="46" t="s">
        <v>4</v>
      </c>
      <c r="E109" s="45" t="s">
        <v>11</v>
      </c>
      <c r="F109" s="38">
        <v>0.38844185</v>
      </c>
    </row>
    <row r="110">
      <c r="A110" s="40" t="s">
        <v>13</v>
      </c>
      <c r="B110" s="40" t="s">
        <v>481</v>
      </c>
      <c r="C110" s="21">
        <v>2020.0</v>
      </c>
      <c r="D110" s="46" t="s">
        <v>4</v>
      </c>
      <c r="E110" s="45" t="s">
        <v>11</v>
      </c>
      <c r="F110" s="38">
        <v>0.30222707</v>
      </c>
    </row>
    <row r="111">
      <c r="A111" s="40" t="s">
        <v>14</v>
      </c>
      <c r="B111" s="40" t="s">
        <v>483</v>
      </c>
      <c r="C111" s="21">
        <v>2020.0</v>
      </c>
      <c r="D111" s="46" t="s">
        <v>4</v>
      </c>
      <c r="E111" s="45" t="s">
        <v>11</v>
      </c>
      <c r="F111" s="38">
        <v>0.29682112</v>
      </c>
    </row>
    <row r="112">
      <c r="A112" s="40" t="s">
        <v>15</v>
      </c>
      <c r="B112" s="40" t="s">
        <v>482</v>
      </c>
      <c r="C112" s="21">
        <v>2020.0</v>
      </c>
      <c r="D112" s="46" t="s">
        <v>4</v>
      </c>
      <c r="E112" s="45" t="s">
        <v>11</v>
      </c>
      <c r="F112" s="38">
        <v>2.14562413</v>
      </c>
    </row>
    <row r="113">
      <c r="A113" s="40" t="s">
        <v>16</v>
      </c>
      <c r="B113" s="40" t="s">
        <v>484</v>
      </c>
      <c r="C113" s="21">
        <v>2020.0</v>
      </c>
      <c r="D113" s="46" t="s">
        <v>4</v>
      </c>
      <c r="E113" s="45" t="s">
        <v>11</v>
      </c>
      <c r="F113" s="38">
        <v>1.62574134</v>
      </c>
    </row>
    <row r="114">
      <c r="A114" s="40" t="s">
        <v>17</v>
      </c>
      <c r="B114" s="40" t="s">
        <v>485</v>
      </c>
      <c r="C114" s="21">
        <v>2020.0</v>
      </c>
      <c r="D114" s="46" t="s">
        <v>4</v>
      </c>
      <c r="E114" s="45" t="s">
        <v>11</v>
      </c>
      <c r="F114" s="38">
        <v>0.43695086</v>
      </c>
    </row>
    <row r="115">
      <c r="A115" s="40" t="s">
        <v>18</v>
      </c>
      <c r="B115" s="40" t="s">
        <v>486</v>
      </c>
      <c r="C115" s="21">
        <v>2020.0</v>
      </c>
      <c r="D115" s="46" t="s">
        <v>4</v>
      </c>
      <c r="E115" s="45" t="s">
        <v>11</v>
      </c>
      <c r="F115" s="38">
        <v>0.78208851</v>
      </c>
    </row>
    <row r="116">
      <c r="A116" s="40" t="s">
        <v>19</v>
      </c>
      <c r="B116" s="40" t="s">
        <v>487</v>
      </c>
      <c r="C116" s="21">
        <v>2020.0</v>
      </c>
      <c r="D116" s="46" t="s">
        <v>4</v>
      </c>
      <c r="E116" s="45" t="s">
        <v>11</v>
      </c>
      <c r="F116" s="38">
        <v>0.5731909</v>
      </c>
    </row>
    <row r="117">
      <c r="A117" s="40" t="s">
        <v>20</v>
      </c>
      <c r="B117" s="40" t="s">
        <v>488</v>
      </c>
      <c r="C117" s="21">
        <v>2020.0</v>
      </c>
      <c r="D117" s="46" t="s">
        <v>4</v>
      </c>
      <c r="E117" s="45" t="s">
        <v>11</v>
      </c>
      <c r="F117" s="38">
        <v>1.14408484</v>
      </c>
    </row>
    <row r="118">
      <c r="A118" s="40" t="s">
        <v>21</v>
      </c>
      <c r="B118" s="40" t="s">
        <v>490</v>
      </c>
      <c r="C118" s="21">
        <v>2020.0</v>
      </c>
      <c r="D118" s="46" t="s">
        <v>4</v>
      </c>
      <c r="E118" s="45" t="s">
        <v>11</v>
      </c>
      <c r="F118" s="38">
        <v>0.64572576</v>
      </c>
    </row>
    <row r="119">
      <c r="A119" s="40" t="s">
        <v>22</v>
      </c>
      <c r="B119" s="40" t="s">
        <v>491</v>
      </c>
      <c r="C119" s="21">
        <v>2020.0</v>
      </c>
      <c r="D119" s="46" t="s">
        <v>4</v>
      </c>
      <c r="E119" s="45" t="s">
        <v>11</v>
      </c>
      <c r="F119" s="38">
        <v>0.38469934</v>
      </c>
    </row>
    <row r="120">
      <c r="A120" s="40" t="s">
        <v>23</v>
      </c>
      <c r="B120" s="40" t="s">
        <v>492</v>
      </c>
      <c r="C120" s="21">
        <v>2020.0</v>
      </c>
      <c r="D120" s="46" t="s">
        <v>4</v>
      </c>
      <c r="E120" s="45" t="s">
        <v>11</v>
      </c>
      <c r="F120" s="38">
        <v>5.15239592</v>
      </c>
    </row>
    <row r="121">
      <c r="A121" s="40" t="s">
        <v>24</v>
      </c>
      <c r="B121" s="40" t="s">
        <v>493</v>
      </c>
      <c r="C121" s="21">
        <v>2020.0</v>
      </c>
      <c r="D121" s="46" t="s">
        <v>4</v>
      </c>
      <c r="E121" s="45" t="s">
        <v>11</v>
      </c>
      <c r="F121" s="38">
        <v>0.68717747</v>
      </c>
    </row>
    <row r="122">
      <c r="A122" s="40" t="s">
        <v>25</v>
      </c>
      <c r="B122" s="40" t="s">
        <v>494</v>
      </c>
      <c r="C122" s="21">
        <v>2020.0</v>
      </c>
      <c r="D122" s="46" t="s">
        <v>4</v>
      </c>
      <c r="E122" s="45" t="s">
        <v>11</v>
      </c>
      <c r="F122" s="38">
        <v>0.30507331</v>
      </c>
    </row>
    <row r="123">
      <c r="A123" s="40" t="s">
        <v>26</v>
      </c>
      <c r="B123" s="40" t="s">
        <v>495</v>
      </c>
      <c r="C123" s="21">
        <v>2020.0</v>
      </c>
      <c r="D123" s="46" t="s">
        <v>4</v>
      </c>
      <c r="E123" s="45" t="s">
        <v>11</v>
      </c>
      <c r="F123" s="38">
        <v>1.13775228</v>
      </c>
    </row>
    <row r="124">
      <c r="A124" s="40" t="s">
        <v>27</v>
      </c>
      <c r="B124" s="40" t="s">
        <v>497</v>
      </c>
      <c r="C124" s="21">
        <v>2020.0</v>
      </c>
      <c r="D124" s="46" t="s">
        <v>4</v>
      </c>
      <c r="E124" s="45" t="s">
        <v>11</v>
      </c>
      <c r="F124" s="38">
        <v>3.72264315</v>
      </c>
    </row>
    <row r="125">
      <c r="A125" s="40" t="s">
        <v>28</v>
      </c>
      <c r="B125" s="40" t="s">
        <v>496</v>
      </c>
      <c r="C125" s="21">
        <v>2020.0</v>
      </c>
      <c r="D125" s="46" t="s">
        <v>4</v>
      </c>
      <c r="E125" s="45" t="s">
        <v>11</v>
      </c>
      <c r="F125" s="38">
        <v>0.75177047</v>
      </c>
    </row>
    <row r="126">
      <c r="A126" s="40" t="s">
        <v>29</v>
      </c>
      <c r="B126" s="40" t="s">
        <v>498</v>
      </c>
      <c r="C126" s="21">
        <v>2020.0</v>
      </c>
      <c r="D126" s="46" t="s">
        <v>4</v>
      </c>
      <c r="E126" s="45" t="s">
        <v>11</v>
      </c>
      <c r="F126" s="38">
        <v>1.32730896</v>
      </c>
    </row>
    <row r="127">
      <c r="A127" s="40" t="s">
        <v>30</v>
      </c>
      <c r="B127" s="40" t="s">
        <v>499</v>
      </c>
      <c r="C127" s="21">
        <v>2020.0</v>
      </c>
      <c r="D127" s="46" t="s">
        <v>4</v>
      </c>
      <c r="E127" s="45" t="s">
        <v>11</v>
      </c>
      <c r="F127" s="38">
        <v>3.59113138</v>
      </c>
    </row>
    <row r="128">
      <c r="A128" s="40" t="s">
        <v>31</v>
      </c>
      <c r="B128" s="40" t="s">
        <v>500</v>
      </c>
      <c r="C128" s="21">
        <v>2020.0</v>
      </c>
      <c r="D128" s="46" t="s">
        <v>4</v>
      </c>
      <c r="E128" s="45" t="s">
        <v>11</v>
      </c>
      <c r="F128" s="38">
        <v>0.89374794</v>
      </c>
    </row>
    <row r="129">
      <c r="A129" s="40" t="s">
        <v>32</v>
      </c>
      <c r="B129" s="40" t="s">
        <v>501</v>
      </c>
      <c r="C129" s="21">
        <v>2020.0</v>
      </c>
      <c r="D129" s="46" t="s">
        <v>4</v>
      </c>
      <c r="E129" s="45" t="s">
        <v>11</v>
      </c>
      <c r="F129" s="38">
        <v>0.3105862</v>
      </c>
    </row>
    <row r="130">
      <c r="A130" s="40" t="s">
        <v>33</v>
      </c>
      <c r="B130" s="40" t="s">
        <v>502</v>
      </c>
      <c r="C130" s="21">
        <v>2020.0</v>
      </c>
      <c r="D130" s="46" t="s">
        <v>4</v>
      </c>
      <c r="E130" s="45" t="s">
        <v>11</v>
      </c>
      <c r="F130" s="38">
        <v>2.66289353</v>
      </c>
    </row>
    <row r="131">
      <c r="A131" s="40" t="s">
        <v>34</v>
      </c>
      <c r="B131" s="40" t="s">
        <v>503</v>
      </c>
      <c r="C131" s="21">
        <v>2020.0</v>
      </c>
      <c r="D131" s="46" t="s">
        <v>4</v>
      </c>
      <c r="E131" s="45" t="s">
        <v>11</v>
      </c>
      <c r="F131" s="38">
        <v>1.71085289</v>
      </c>
    </row>
    <row r="132">
      <c r="A132" s="40" t="s">
        <v>35</v>
      </c>
      <c r="B132" s="40" t="s">
        <v>504</v>
      </c>
      <c r="C132" s="21">
        <v>2020.0</v>
      </c>
      <c r="D132" s="46" t="s">
        <v>4</v>
      </c>
      <c r="E132" s="45" t="s">
        <v>11</v>
      </c>
      <c r="F132" s="38">
        <v>0.11493726</v>
      </c>
    </row>
    <row r="133">
      <c r="A133" s="52" t="s">
        <v>3</v>
      </c>
      <c r="B133" s="40" t="s">
        <v>489</v>
      </c>
      <c r="C133" s="21">
        <v>2020.0</v>
      </c>
      <c r="D133" s="46" t="s">
        <v>4</v>
      </c>
      <c r="E133" s="45" t="s">
        <v>11</v>
      </c>
      <c r="F133" s="38">
        <v>1.20047579</v>
      </c>
    </row>
    <row r="134">
      <c r="A134" s="52" t="s">
        <v>4</v>
      </c>
      <c r="B134" s="40" t="s">
        <v>472</v>
      </c>
      <c r="C134" s="21">
        <v>2022.0</v>
      </c>
      <c r="D134" s="46" t="s">
        <v>4</v>
      </c>
      <c r="E134" s="45" t="s">
        <v>11</v>
      </c>
      <c r="F134" s="38">
        <v>0.16318227</v>
      </c>
    </row>
    <row r="135">
      <c r="A135" s="40" t="s">
        <v>5</v>
      </c>
      <c r="B135" s="40" t="s">
        <v>473</v>
      </c>
      <c r="C135" s="21">
        <v>2022.0</v>
      </c>
      <c r="D135" s="46" t="s">
        <v>4</v>
      </c>
      <c r="E135" s="45" t="s">
        <v>11</v>
      </c>
      <c r="F135" s="38">
        <v>1.06293826</v>
      </c>
    </row>
    <row r="136">
      <c r="A136" s="40" t="s">
        <v>6</v>
      </c>
      <c r="B136" s="40" t="s">
        <v>474</v>
      </c>
      <c r="C136" s="21">
        <v>2022.0</v>
      </c>
      <c r="D136" s="46" t="s">
        <v>4</v>
      </c>
      <c r="E136" s="45" t="s">
        <v>11</v>
      </c>
      <c r="F136" s="38">
        <v>1.88304928</v>
      </c>
    </row>
    <row r="137">
      <c r="A137" s="40" t="s">
        <v>7</v>
      </c>
      <c r="B137" s="40" t="s">
        <v>475</v>
      </c>
      <c r="C137" s="21">
        <v>2022.0</v>
      </c>
      <c r="D137" s="46" t="s">
        <v>4</v>
      </c>
      <c r="E137" s="45" t="s">
        <v>11</v>
      </c>
      <c r="F137" s="38">
        <v>2.14943592</v>
      </c>
    </row>
    <row r="138">
      <c r="A138" s="40" t="s">
        <v>8</v>
      </c>
      <c r="B138" s="40" t="s">
        <v>479</v>
      </c>
      <c r="C138" s="21">
        <v>2022.0</v>
      </c>
      <c r="D138" s="46" t="s">
        <v>4</v>
      </c>
      <c r="E138" s="45" t="s">
        <v>11</v>
      </c>
      <c r="F138" s="38">
        <v>0.66244963</v>
      </c>
    </row>
    <row r="139">
      <c r="A139" s="40" t="s">
        <v>9</v>
      </c>
      <c r="B139" s="40" t="s">
        <v>480</v>
      </c>
      <c r="C139" s="21">
        <v>2022.0</v>
      </c>
      <c r="D139" s="46" t="s">
        <v>4</v>
      </c>
      <c r="E139" s="45" t="s">
        <v>11</v>
      </c>
      <c r="F139" s="38">
        <v>0.62537874</v>
      </c>
    </row>
    <row r="140">
      <c r="A140" s="40" t="s">
        <v>10</v>
      </c>
      <c r="B140" s="40" t="s">
        <v>478</v>
      </c>
      <c r="C140" s="21">
        <v>2022.0</v>
      </c>
      <c r="D140" s="46" t="s">
        <v>4</v>
      </c>
      <c r="E140" s="45" t="s">
        <v>11</v>
      </c>
      <c r="F140" s="38">
        <v>2.34786451</v>
      </c>
    </row>
    <row r="141">
      <c r="A141" s="40" t="s">
        <v>11</v>
      </c>
      <c r="B141" s="40" t="s">
        <v>477</v>
      </c>
      <c r="C141" s="21">
        <v>2022.0</v>
      </c>
      <c r="D141" s="46" t="s">
        <v>4</v>
      </c>
      <c r="E141" s="45" t="s">
        <v>11</v>
      </c>
      <c r="F141" s="38">
        <v>0.4035354</v>
      </c>
    </row>
    <row r="142">
      <c r="A142" s="40" t="s">
        <v>12</v>
      </c>
      <c r="B142" s="40" t="s">
        <v>476</v>
      </c>
      <c r="C142" s="21">
        <v>2022.0</v>
      </c>
      <c r="D142" s="46" t="s">
        <v>4</v>
      </c>
      <c r="E142" s="45" t="s">
        <v>11</v>
      </c>
      <c r="F142" s="38">
        <v>0.34538115</v>
      </c>
    </row>
    <row r="143">
      <c r="A143" s="40" t="s">
        <v>13</v>
      </c>
      <c r="B143" s="40" t="s">
        <v>481</v>
      </c>
      <c r="C143" s="21">
        <v>2022.0</v>
      </c>
      <c r="D143" s="46" t="s">
        <v>4</v>
      </c>
      <c r="E143" s="45" t="s">
        <v>11</v>
      </c>
      <c r="F143" s="38">
        <v>0.50240017</v>
      </c>
    </row>
    <row r="144">
      <c r="A144" s="40" t="s">
        <v>14</v>
      </c>
      <c r="B144" s="40" t="s">
        <v>483</v>
      </c>
      <c r="C144" s="21">
        <v>2022.0</v>
      </c>
      <c r="D144" s="46" t="s">
        <v>4</v>
      </c>
      <c r="E144" s="45" t="s">
        <v>11</v>
      </c>
      <c r="F144" s="38">
        <v>0.4429187</v>
      </c>
    </row>
    <row r="145">
      <c r="A145" s="40" t="s">
        <v>15</v>
      </c>
      <c r="B145" s="40" t="s">
        <v>482</v>
      </c>
      <c r="C145" s="21">
        <v>2022.0</v>
      </c>
      <c r="D145" s="46" t="s">
        <v>4</v>
      </c>
      <c r="E145" s="45" t="s">
        <v>11</v>
      </c>
      <c r="F145" s="38">
        <v>2.7108814</v>
      </c>
    </row>
    <row r="146">
      <c r="A146" s="40" t="s">
        <v>16</v>
      </c>
      <c r="B146" s="40" t="s">
        <v>484</v>
      </c>
      <c r="C146" s="21">
        <v>2022.0</v>
      </c>
      <c r="D146" s="46" t="s">
        <v>4</v>
      </c>
      <c r="E146" s="45" t="s">
        <v>11</v>
      </c>
      <c r="F146" s="38">
        <v>0.98763242</v>
      </c>
    </row>
    <row r="147">
      <c r="A147" s="40" t="s">
        <v>17</v>
      </c>
      <c r="B147" s="40" t="s">
        <v>485</v>
      </c>
      <c r="C147" s="21">
        <v>2022.0</v>
      </c>
      <c r="D147" s="46" t="s">
        <v>4</v>
      </c>
      <c r="E147" s="45" t="s">
        <v>11</v>
      </c>
      <c r="F147" s="38">
        <v>0.2762649</v>
      </c>
    </row>
    <row r="148">
      <c r="A148" s="40" t="s">
        <v>18</v>
      </c>
      <c r="B148" s="40" t="s">
        <v>486</v>
      </c>
      <c r="C148" s="21">
        <v>2022.0</v>
      </c>
      <c r="D148" s="46" t="s">
        <v>4</v>
      </c>
      <c r="E148" s="45" t="s">
        <v>11</v>
      </c>
      <c r="F148" s="38">
        <v>0.62474254</v>
      </c>
    </row>
    <row r="149">
      <c r="A149" s="40" t="s">
        <v>19</v>
      </c>
      <c r="B149" s="40" t="s">
        <v>487</v>
      </c>
      <c r="C149" s="21">
        <v>2022.0</v>
      </c>
      <c r="D149" s="46" t="s">
        <v>4</v>
      </c>
      <c r="E149" s="45" t="s">
        <v>11</v>
      </c>
      <c r="F149" s="38">
        <v>0.34713495</v>
      </c>
    </row>
    <row r="150">
      <c r="A150" s="40" t="s">
        <v>20</v>
      </c>
      <c r="B150" s="40" t="s">
        <v>488</v>
      </c>
      <c r="C150" s="21">
        <v>2022.0</v>
      </c>
      <c r="D150" s="46" t="s">
        <v>4</v>
      </c>
      <c r="E150" s="45" t="s">
        <v>11</v>
      </c>
      <c r="F150" s="38">
        <v>1.45551676</v>
      </c>
    </row>
    <row r="151">
      <c r="A151" s="40" t="s">
        <v>21</v>
      </c>
      <c r="B151" s="40" t="s">
        <v>490</v>
      </c>
      <c r="C151" s="21">
        <v>2022.0</v>
      </c>
      <c r="D151" s="46" t="s">
        <v>4</v>
      </c>
      <c r="E151" s="45" t="s">
        <v>11</v>
      </c>
      <c r="F151" s="38">
        <v>0.51998329</v>
      </c>
    </row>
    <row r="152">
      <c r="A152" s="40" t="s">
        <v>22</v>
      </c>
      <c r="B152" s="40" t="s">
        <v>491</v>
      </c>
      <c r="C152" s="21">
        <v>2022.0</v>
      </c>
      <c r="D152" s="46" t="s">
        <v>4</v>
      </c>
      <c r="E152" s="45" t="s">
        <v>11</v>
      </c>
      <c r="F152" s="38">
        <v>0.53837935</v>
      </c>
    </row>
    <row r="153">
      <c r="A153" s="40" t="s">
        <v>23</v>
      </c>
      <c r="B153" s="40" t="s">
        <v>492</v>
      </c>
      <c r="C153" s="21">
        <v>2022.0</v>
      </c>
      <c r="D153" s="46" t="s">
        <v>4</v>
      </c>
      <c r="E153" s="45" t="s">
        <v>11</v>
      </c>
      <c r="F153" s="38">
        <v>5.55712219</v>
      </c>
    </row>
    <row r="154">
      <c r="A154" s="40" t="s">
        <v>24</v>
      </c>
      <c r="B154" s="40" t="s">
        <v>493</v>
      </c>
      <c r="C154" s="21">
        <v>2022.0</v>
      </c>
      <c r="D154" s="46" t="s">
        <v>4</v>
      </c>
      <c r="E154" s="45" t="s">
        <v>11</v>
      </c>
      <c r="F154" s="38">
        <v>0.824236</v>
      </c>
    </row>
    <row r="155">
      <c r="A155" s="40" t="s">
        <v>25</v>
      </c>
      <c r="B155" s="40" t="s">
        <v>494</v>
      </c>
      <c r="C155" s="21">
        <v>2022.0</v>
      </c>
      <c r="D155" s="46" t="s">
        <v>4</v>
      </c>
      <c r="E155" s="45" t="s">
        <v>11</v>
      </c>
      <c r="F155" s="38">
        <v>0.51668748</v>
      </c>
    </row>
    <row r="156">
      <c r="A156" s="40" t="s">
        <v>26</v>
      </c>
      <c r="B156" s="40" t="s">
        <v>495</v>
      </c>
      <c r="C156" s="21">
        <v>2022.0</v>
      </c>
      <c r="D156" s="46" t="s">
        <v>4</v>
      </c>
      <c r="E156" s="45" t="s">
        <v>11</v>
      </c>
      <c r="F156" s="38">
        <v>1.64811843</v>
      </c>
    </row>
    <row r="157">
      <c r="A157" s="40" t="s">
        <v>27</v>
      </c>
      <c r="B157" s="40" t="s">
        <v>497</v>
      </c>
      <c r="C157" s="21">
        <v>2022.0</v>
      </c>
      <c r="D157" s="46" t="s">
        <v>4</v>
      </c>
      <c r="E157" s="45" t="s">
        <v>11</v>
      </c>
      <c r="F157" s="38">
        <v>3.07716379</v>
      </c>
    </row>
    <row r="158">
      <c r="A158" s="40" t="s">
        <v>28</v>
      </c>
      <c r="B158" s="40" t="s">
        <v>496</v>
      </c>
      <c r="C158" s="21">
        <v>2022.0</v>
      </c>
      <c r="D158" s="46" t="s">
        <v>4</v>
      </c>
      <c r="E158" s="45" t="s">
        <v>11</v>
      </c>
      <c r="F158" s="38">
        <v>0.90889403</v>
      </c>
    </row>
    <row r="159">
      <c r="A159" s="40" t="s">
        <v>29</v>
      </c>
      <c r="B159" s="40" t="s">
        <v>498</v>
      </c>
      <c r="C159" s="21">
        <v>2022.0</v>
      </c>
      <c r="D159" s="46" t="s">
        <v>4</v>
      </c>
      <c r="E159" s="45" t="s">
        <v>11</v>
      </c>
      <c r="F159" s="38">
        <v>1.56689772</v>
      </c>
    </row>
    <row r="160">
      <c r="A160" s="40" t="s">
        <v>30</v>
      </c>
      <c r="B160" s="40" t="s">
        <v>499</v>
      </c>
      <c r="C160" s="21">
        <v>2022.0</v>
      </c>
      <c r="D160" s="46" t="s">
        <v>4</v>
      </c>
      <c r="E160" s="45" t="s">
        <v>11</v>
      </c>
      <c r="F160" s="38">
        <v>4.37984375</v>
      </c>
    </row>
    <row r="161">
      <c r="A161" s="40" t="s">
        <v>31</v>
      </c>
      <c r="B161" s="40" t="s">
        <v>500</v>
      </c>
      <c r="C161" s="21">
        <v>2022.0</v>
      </c>
      <c r="D161" s="46" t="s">
        <v>4</v>
      </c>
      <c r="E161" s="45" t="s">
        <v>11</v>
      </c>
      <c r="F161" s="38">
        <v>0.67034267</v>
      </c>
    </row>
    <row r="162">
      <c r="A162" s="40" t="s">
        <v>32</v>
      </c>
      <c r="B162" s="40" t="s">
        <v>501</v>
      </c>
      <c r="C162" s="21">
        <v>2022.0</v>
      </c>
      <c r="D162" s="46" t="s">
        <v>4</v>
      </c>
      <c r="E162" s="45" t="s">
        <v>11</v>
      </c>
      <c r="F162" s="38">
        <v>0.21406238</v>
      </c>
    </row>
    <row r="163">
      <c r="A163" s="40" t="s">
        <v>33</v>
      </c>
      <c r="B163" s="40" t="s">
        <v>502</v>
      </c>
      <c r="C163" s="21">
        <v>2022.0</v>
      </c>
      <c r="D163" s="46" t="s">
        <v>4</v>
      </c>
      <c r="E163" s="45" t="s">
        <v>11</v>
      </c>
      <c r="F163" s="38">
        <v>3.24188302</v>
      </c>
    </row>
    <row r="164">
      <c r="A164" s="40" t="s">
        <v>34</v>
      </c>
      <c r="B164" s="40" t="s">
        <v>503</v>
      </c>
      <c r="C164" s="21">
        <v>2022.0</v>
      </c>
      <c r="D164" s="46" t="s">
        <v>4</v>
      </c>
      <c r="E164" s="45" t="s">
        <v>11</v>
      </c>
      <c r="F164" s="38">
        <v>1.19912073</v>
      </c>
    </row>
    <row r="165">
      <c r="A165" s="40" t="s">
        <v>35</v>
      </c>
      <c r="B165" s="40" t="s">
        <v>504</v>
      </c>
      <c r="C165" s="21">
        <v>2022.0</v>
      </c>
      <c r="D165" s="46" t="s">
        <v>4</v>
      </c>
      <c r="E165" s="45" t="s">
        <v>11</v>
      </c>
      <c r="F165" s="38">
        <v>0.9130941</v>
      </c>
    </row>
    <row r="166">
      <c r="A166" s="52" t="s">
        <v>3</v>
      </c>
      <c r="B166" s="40" t="s">
        <v>489</v>
      </c>
      <c r="C166" s="21">
        <v>2022.0</v>
      </c>
      <c r="D166" s="46" t="s">
        <v>4</v>
      </c>
      <c r="E166" s="45" t="s">
        <v>11</v>
      </c>
      <c r="F166" s="38">
        <v>1.24803372</v>
      </c>
    </row>
    <row r="167">
      <c r="A167" s="37" t="s">
        <v>4</v>
      </c>
      <c r="B167" s="40" t="s">
        <v>472</v>
      </c>
      <c r="C167" s="7">
        <v>2024.0</v>
      </c>
      <c r="D167" s="46" t="s">
        <v>4</v>
      </c>
      <c r="E167" s="46" t="s">
        <v>11</v>
      </c>
      <c r="F167" s="38">
        <v>0.41758015</v>
      </c>
    </row>
    <row r="168">
      <c r="A168" s="37" t="s">
        <v>5</v>
      </c>
      <c r="B168" s="40" t="s">
        <v>473</v>
      </c>
      <c r="C168" s="7">
        <v>2024.0</v>
      </c>
      <c r="D168" s="46" t="s">
        <v>4</v>
      </c>
      <c r="E168" s="46" t="s">
        <v>11</v>
      </c>
      <c r="F168" s="38">
        <v>1.23357858</v>
      </c>
    </row>
    <row r="169">
      <c r="A169" s="37" t="s">
        <v>6</v>
      </c>
      <c r="B169" s="40" t="s">
        <v>474</v>
      </c>
      <c r="C169" s="7">
        <v>2024.0</v>
      </c>
      <c r="D169" s="46" t="s">
        <v>4</v>
      </c>
      <c r="E169" s="46" t="s">
        <v>11</v>
      </c>
      <c r="F169" s="38">
        <v>1.03636201</v>
      </c>
    </row>
    <row r="170">
      <c r="A170" s="37" t="s">
        <v>7</v>
      </c>
      <c r="B170" s="40" t="s">
        <v>475</v>
      </c>
      <c r="C170" s="7">
        <v>2024.0</v>
      </c>
      <c r="D170" s="46" t="s">
        <v>4</v>
      </c>
      <c r="E170" s="46" t="s">
        <v>11</v>
      </c>
      <c r="F170" s="38">
        <v>1.77708093</v>
      </c>
    </row>
    <row r="171">
      <c r="A171" s="37" t="s">
        <v>8</v>
      </c>
      <c r="B171" s="40" t="s">
        <v>479</v>
      </c>
      <c r="C171" s="7">
        <v>2024.0</v>
      </c>
      <c r="D171" s="46" t="s">
        <v>4</v>
      </c>
      <c r="E171" s="46" t="s">
        <v>11</v>
      </c>
      <c r="F171" s="38">
        <v>0.38165008</v>
      </c>
    </row>
    <row r="172">
      <c r="A172" s="37" t="s">
        <v>9</v>
      </c>
      <c r="B172" s="40" t="s">
        <v>480</v>
      </c>
      <c r="C172" s="7">
        <v>2024.0</v>
      </c>
      <c r="D172" s="46" t="s">
        <v>4</v>
      </c>
      <c r="E172" s="46" t="s">
        <v>11</v>
      </c>
      <c r="F172" s="38">
        <v>0.82629408</v>
      </c>
    </row>
    <row r="173">
      <c r="A173" s="37" t="s">
        <v>10</v>
      </c>
      <c r="B173" s="40" t="s">
        <v>478</v>
      </c>
      <c r="C173" s="7">
        <v>2024.0</v>
      </c>
      <c r="D173" s="46" t="s">
        <v>4</v>
      </c>
      <c r="E173" s="46" t="s">
        <v>11</v>
      </c>
      <c r="F173" s="38">
        <v>1.40534462</v>
      </c>
    </row>
    <row r="174">
      <c r="A174" s="37" t="s">
        <v>11</v>
      </c>
      <c r="B174" s="40" t="s">
        <v>477</v>
      </c>
      <c r="C174" s="7">
        <v>2024.0</v>
      </c>
      <c r="D174" s="46" t="s">
        <v>4</v>
      </c>
      <c r="E174" s="46" t="s">
        <v>11</v>
      </c>
      <c r="F174" s="38">
        <v>0.32786321</v>
      </c>
    </row>
    <row r="175">
      <c r="A175" s="37" t="s">
        <v>12</v>
      </c>
      <c r="B175" s="40" t="s">
        <v>476</v>
      </c>
      <c r="C175" s="7">
        <v>2024.0</v>
      </c>
      <c r="D175" s="46" t="s">
        <v>4</v>
      </c>
      <c r="E175" s="46" t="s">
        <v>11</v>
      </c>
      <c r="F175" s="38">
        <v>0.34457699</v>
      </c>
    </row>
    <row r="176">
      <c r="A176" s="37" t="s">
        <v>13</v>
      </c>
      <c r="B176" s="40" t="s">
        <v>481</v>
      </c>
      <c r="C176" s="7">
        <v>2024.0</v>
      </c>
      <c r="D176" s="46" t="s">
        <v>4</v>
      </c>
      <c r="E176" s="46" t="s">
        <v>11</v>
      </c>
      <c r="F176" s="38">
        <v>0.59464743</v>
      </c>
    </row>
    <row r="177">
      <c r="A177" s="37" t="s">
        <v>14</v>
      </c>
      <c r="B177" s="40" t="s">
        <v>483</v>
      </c>
      <c r="C177" s="7">
        <v>2024.0</v>
      </c>
      <c r="D177" s="46" t="s">
        <v>4</v>
      </c>
      <c r="E177" s="46" t="s">
        <v>11</v>
      </c>
      <c r="F177" s="38">
        <v>0.71124066</v>
      </c>
    </row>
    <row r="178">
      <c r="A178" s="37" t="s">
        <v>15</v>
      </c>
      <c r="B178" s="40" t="s">
        <v>482</v>
      </c>
      <c r="C178" s="7">
        <v>2024.0</v>
      </c>
      <c r="D178" s="46" t="s">
        <v>4</v>
      </c>
      <c r="E178" s="46" t="s">
        <v>11</v>
      </c>
      <c r="F178" s="38">
        <v>2.12325529</v>
      </c>
    </row>
    <row r="179">
      <c r="A179" s="37" t="s">
        <v>16</v>
      </c>
      <c r="B179" s="40" t="s">
        <v>484</v>
      </c>
      <c r="C179" s="7">
        <v>2024.0</v>
      </c>
      <c r="D179" s="46" t="s">
        <v>4</v>
      </c>
      <c r="E179" s="46" t="s">
        <v>11</v>
      </c>
      <c r="F179" s="38">
        <v>1.01090082</v>
      </c>
    </row>
    <row r="180">
      <c r="A180" s="37" t="s">
        <v>17</v>
      </c>
      <c r="B180" s="40" t="s">
        <v>485</v>
      </c>
      <c r="C180" s="7">
        <v>2024.0</v>
      </c>
      <c r="D180" s="46" t="s">
        <v>4</v>
      </c>
      <c r="E180" s="46" t="s">
        <v>11</v>
      </c>
      <c r="F180" s="38">
        <v>0.48969798</v>
      </c>
    </row>
    <row r="181">
      <c r="A181" s="37" t="s">
        <v>18</v>
      </c>
      <c r="B181" s="40" t="s">
        <v>486</v>
      </c>
      <c r="C181" s="7">
        <v>2024.0</v>
      </c>
      <c r="D181" s="46" t="s">
        <v>4</v>
      </c>
      <c r="E181" s="46" t="s">
        <v>11</v>
      </c>
      <c r="F181" s="38">
        <v>0.76507261</v>
      </c>
    </row>
    <row r="182">
      <c r="A182" s="37" t="s">
        <v>19</v>
      </c>
      <c r="B182" s="40" t="s">
        <v>487</v>
      </c>
      <c r="C182" s="7">
        <v>2024.0</v>
      </c>
      <c r="D182" s="46" t="s">
        <v>4</v>
      </c>
      <c r="E182" s="46" t="s">
        <v>11</v>
      </c>
      <c r="F182" s="38">
        <v>0.72979006</v>
      </c>
    </row>
    <row r="183">
      <c r="A183" s="37" t="s">
        <v>20</v>
      </c>
      <c r="B183" s="40" t="s">
        <v>488</v>
      </c>
      <c r="C183" s="7">
        <v>2024.0</v>
      </c>
      <c r="D183" s="46" t="s">
        <v>4</v>
      </c>
      <c r="E183" s="46" t="s">
        <v>11</v>
      </c>
      <c r="F183" s="38">
        <v>1.19081344</v>
      </c>
    </row>
    <row r="184">
      <c r="A184" s="37" t="s">
        <v>21</v>
      </c>
      <c r="B184" s="40" t="s">
        <v>490</v>
      </c>
      <c r="C184" s="7">
        <v>2024.0</v>
      </c>
      <c r="D184" s="46" t="s">
        <v>4</v>
      </c>
      <c r="E184" s="46" t="s">
        <v>11</v>
      </c>
      <c r="F184" s="38">
        <v>0.60709513</v>
      </c>
    </row>
    <row r="185">
      <c r="A185" s="37" t="s">
        <v>22</v>
      </c>
      <c r="B185" s="40" t="s">
        <v>491</v>
      </c>
      <c r="C185" s="7">
        <v>2024.0</v>
      </c>
      <c r="D185" s="46" t="s">
        <v>4</v>
      </c>
      <c r="E185" s="46" t="s">
        <v>11</v>
      </c>
      <c r="F185" s="38">
        <v>0.29809065</v>
      </c>
    </row>
    <row r="186">
      <c r="A186" s="37" t="s">
        <v>23</v>
      </c>
      <c r="B186" s="40" t="s">
        <v>492</v>
      </c>
      <c r="C186" s="7">
        <v>2024.0</v>
      </c>
      <c r="D186" s="46" t="s">
        <v>4</v>
      </c>
      <c r="E186" s="46" t="s">
        <v>11</v>
      </c>
      <c r="F186" s="38">
        <v>4.64322238</v>
      </c>
    </row>
    <row r="187">
      <c r="A187" s="37" t="s">
        <v>24</v>
      </c>
      <c r="B187" s="40" t="s">
        <v>493</v>
      </c>
      <c r="C187" s="7">
        <v>2024.0</v>
      </c>
      <c r="D187" s="46" t="s">
        <v>4</v>
      </c>
      <c r="E187" s="46" t="s">
        <v>11</v>
      </c>
      <c r="F187" s="38">
        <v>0.29862668</v>
      </c>
    </row>
    <row r="188">
      <c r="A188" s="37" t="s">
        <v>25</v>
      </c>
      <c r="B188" s="40" t="s">
        <v>494</v>
      </c>
      <c r="C188" s="7">
        <v>2024.0</v>
      </c>
      <c r="D188" s="46" t="s">
        <v>4</v>
      </c>
      <c r="E188" s="46" t="s">
        <v>11</v>
      </c>
      <c r="F188" s="38">
        <v>0.40393491</v>
      </c>
    </row>
    <row r="189">
      <c r="A189" s="37" t="s">
        <v>26</v>
      </c>
      <c r="B189" s="40" t="s">
        <v>495</v>
      </c>
      <c r="C189" s="7">
        <v>2024.0</v>
      </c>
      <c r="D189" s="46" t="s">
        <v>4</v>
      </c>
      <c r="E189" s="46" t="s">
        <v>11</v>
      </c>
      <c r="F189" s="38">
        <v>1.06702032</v>
      </c>
    </row>
    <row r="190">
      <c r="A190" s="37" t="s">
        <v>27</v>
      </c>
      <c r="B190" s="40" t="s">
        <v>497</v>
      </c>
      <c r="C190" s="7">
        <v>2024.0</v>
      </c>
      <c r="D190" s="46" t="s">
        <v>4</v>
      </c>
      <c r="E190" s="46" t="s">
        <v>11</v>
      </c>
      <c r="F190" s="38">
        <v>2.29752665</v>
      </c>
    </row>
    <row r="191">
      <c r="A191" s="37" t="s">
        <v>28</v>
      </c>
      <c r="B191" s="40" t="s">
        <v>496</v>
      </c>
      <c r="C191" s="7">
        <v>2024.0</v>
      </c>
      <c r="D191" s="46" t="s">
        <v>4</v>
      </c>
      <c r="E191" s="46" t="s">
        <v>11</v>
      </c>
      <c r="F191" s="38">
        <v>1.37866421</v>
      </c>
    </row>
    <row r="192">
      <c r="A192" s="37" t="s">
        <v>29</v>
      </c>
      <c r="B192" s="40" t="s">
        <v>498</v>
      </c>
      <c r="C192" s="7">
        <v>2024.0</v>
      </c>
      <c r="D192" s="46" t="s">
        <v>4</v>
      </c>
      <c r="E192" s="46" t="s">
        <v>11</v>
      </c>
      <c r="F192" s="38">
        <v>0.8517721</v>
      </c>
    </row>
    <row r="193">
      <c r="A193" s="37" t="s">
        <v>30</v>
      </c>
      <c r="B193" s="40" t="s">
        <v>499</v>
      </c>
      <c r="C193" s="7">
        <v>2024.0</v>
      </c>
      <c r="D193" s="46" t="s">
        <v>4</v>
      </c>
      <c r="E193" s="46" t="s">
        <v>11</v>
      </c>
      <c r="F193" s="38">
        <v>2.61316024</v>
      </c>
    </row>
    <row r="194">
      <c r="A194" s="37" t="s">
        <v>31</v>
      </c>
      <c r="B194" s="40" t="s">
        <v>500</v>
      </c>
      <c r="C194" s="7">
        <v>2024.0</v>
      </c>
      <c r="D194" s="46" t="s">
        <v>4</v>
      </c>
      <c r="E194" s="46" t="s">
        <v>11</v>
      </c>
      <c r="F194" s="38">
        <v>0.55615183</v>
      </c>
    </row>
    <row r="195">
      <c r="A195" s="37" t="s">
        <v>32</v>
      </c>
      <c r="B195" s="40" t="s">
        <v>501</v>
      </c>
      <c r="C195" s="7">
        <v>2024.0</v>
      </c>
      <c r="D195" s="46" t="s">
        <v>4</v>
      </c>
      <c r="E195" s="46" t="s">
        <v>11</v>
      </c>
      <c r="F195" s="38">
        <v>0.27711993</v>
      </c>
    </row>
    <row r="196">
      <c r="A196" s="37" t="s">
        <v>33</v>
      </c>
      <c r="B196" s="40" t="s">
        <v>502</v>
      </c>
      <c r="C196" s="7">
        <v>2024.0</v>
      </c>
      <c r="D196" s="46" t="s">
        <v>4</v>
      </c>
      <c r="E196" s="46" t="s">
        <v>11</v>
      </c>
      <c r="F196" s="38">
        <v>3.84520316</v>
      </c>
    </row>
    <row r="197">
      <c r="A197" s="37" t="s">
        <v>34</v>
      </c>
      <c r="B197" s="40" t="s">
        <v>503</v>
      </c>
      <c r="C197" s="7">
        <v>2024.0</v>
      </c>
      <c r="D197" s="46" t="s">
        <v>4</v>
      </c>
      <c r="E197" s="46" t="s">
        <v>11</v>
      </c>
      <c r="F197" s="38">
        <v>1.32330492</v>
      </c>
    </row>
    <row r="198">
      <c r="A198" s="37" t="s">
        <v>35</v>
      </c>
      <c r="B198" s="40" t="s">
        <v>504</v>
      </c>
      <c r="C198" s="7">
        <v>2024.0</v>
      </c>
      <c r="D198" s="46" t="s">
        <v>4</v>
      </c>
      <c r="E198" s="46" t="s">
        <v>11</v>
      </c>
      <c r="F198" s="38">
        <v>0.36820202</v>
      </c>
    </row>
    <row r="199">
      <c r="A199" s="15" t="s">
        <v>3</v>
      </c>
      <c r="B199" s="40" t="s">
        <v>489</v>
      </c>
      <c r="C199" s="7">
        <v>2024.0</v>
      </c>
      <c r="D199" s="46" t="s">
        <v>4</v>
      </c>
      <c r="E199" s="46" t="s">
        <v>11</v>
      </c>
      <c r="F199" s="38">
        <v>1.12895803</v>
      </c>
    </row>
  </sheetData>
  <autoFilter ref="$A$1:$F$199"/>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1</v>
      </c>
      <c r="B1" s="40" t="s">
        <v>470</v>
      </c>
      <c r="C1" s="40" t="s">
        <v>0</v>
      </c>
      <c r="D1" s="40" t="s">
        <v>36</v>
      </c>
      <c r="E1" s="40" t="s">
        <v>38</v>
      </c>
      <c r="F1" s="40" t="s">
        <v>471</v>
      </c>
    </row>
    <row r="2">
      <c r="A2" s="52" t="s">
        <v>3</v>
      </c>
      <c r="B2" s="40" t="s">
        <v>489</v>
      </c>
      <c r="C2" s="46">
        <v>2010.0</v>
      </c>
      <c r="D2" s="46" t="s">
        <v>4</v>
      </c>
      <c r="E2" s="46" t="s">
        <v>12</v>
      </c>
      <c r="F2" s="46">
        <v>5.388958</v>
      </c>
    </row>
    <row r="3">
      <c r="A3" s="52" t="s">
        <v>4</v>
      </c>
      <c r="B3" s="40" t="s">
        <v>472</v>
      </c>
      <c r="C3" s="46">
        <v>2010.0</v>
      </c>
      <c r="D3" s="46" t="s">
        <v>4</v>
      </c>
      <c r="E3" s="46" t="s">
        <v>12</v>
      </c>
      <c r="F3" s="53">
        <v>0.95622312</v>
      </c>
    </row>
    <row r="4">
      <c r="A4" s="40" t="s">
        <v>5</v>
      </c>
      <c r="B4" s="40" t="s">
        <v>473</v>
      </c>
      <c r="C4" s="46">
        <v>2010.0</v>
      </c>
      <c r="D4" s="46" t="s">
        <v>4</v>
      </c>
      <c r="E4" s="46" t="s">
        <v>12</v>
      </c>
      <c r="F4" s="53">
        <v>1.80416731</v>
      </c>
    </row>
    <row r="5">
      <c r="A5" s="40" t="s">
        <v>6</v>
      </c>
      <c r="B5" s="40" t="s">
        <v>474</v>
      </c>
      <c r="C5" s="46">
        <v>2010.0</v>
      </c>
      <c r="D5" s="46" t="s">
        <v>4</v>
      </c>
      <c r="E5" s="46" t="s">
        <v>12</v>
      </c>
      <c r="F5" s="53">
        <v>4.0063656</v>
      </c>
    </row>
    <row r="6">
      <c r="A6" s="40" t="s">
        <v>7</v>
      </c>
      <c r="B6" s="40" t="s">
        <v>475</v>
      </c>
      <c r="C6" s="46">
        <v>2010.0</v>
      </c>
      <c r="D6" s="46" t="s">
        <v>4</v>
      </c>
      <c r="E6" s="46" t="s">
        <v>12</v>
      </c>
      <c r="F6" s="53">
        <v>4.73134551</v>
      </c>
    </row>
    <row r="7">
      <c r="A7" s="40" t="s">
        <v>8</v>
      </c>
      <c r="B7" s="40" t="s">
        <v>479</v>
      </c>
      <c r="C7" s="46">
        <v>2010.0</v>
      </c>
      <c r="D7" s="46" t="s">
        <v>4</v>
      </c>
      <c r="E7" s="46" t="s">
        <v>12</v>
      </c>
      <c r="F7" s="53">
        <v>1.21593832</v>
      </c>
    </row>
    <row r="8">
      <c r="A8" s="40" t="s">
        <v>9</v>
      </c>
      <c r="B8" s="40" t="s">
        <v>480</v>
      </c>
      <c r="C8" s="46">
        <v>2010.0</v>
      </c>
      <c r="D8" s="46" t="s">
        <v>4</v>
      </c>
      <c r="E8" s="46" t="s">
        <v>12</v>
      </c>
      <c r="F8" s="53">
        <v>4.07951637</v>
      </c>
    </row>
    <row r="9">
      <c r="A9" s="40" t="s">
        <v>10</v>
      </c>
      <c r="B9" s="40" t="s">
        <v>478</v>
      </c>
      <c r="C9" s="46">
        <v>2010.0</v>
      </c>
      <c r="D9" s="46" t="s">
        <v>4</v>
      </c>
      <c r="E9" s="46" t="s">
        <v>12</v>
      </c>
      <c r="F9" s="53">
        <v>13.9054942</v>
      </c>
    </row>
    <row r="10">
      <c r="A10" s="40" t="s">
        <v>11</v>
      </c>
      <c r="B10" s="40" t="s">
        <v>477</v>
      </c>
      <c r="C10" s="46">
        <v>2010.0</v>
      </c>
      <c r="D10" s="46" t="s">
        <v>4</v>
      </c>
      <c r="E10" s="46" t="s">
        <v>12</v>
      </c>
      <c r="F10" s="53">
        <v>2.54833354</v>
      </c>
    </row>
    <row r="11">
      <c r="A11" s="40" t="s">
        <v>12</v>
      </c>
      <c r="B11" s="40" t="s">
        <v>476</v>
      </c>
      <c r="C11" s="46">
        <v>2010.0</v>
      </c>
      <c r="D11" s="46" t="s">
        <v>4</v>
      </c>
      <c r="E11" s="46" t="s">
        <v>12</v>
      </c>
      <c r="F11" s="53">
        <v>0.65907304</v>
      </c>
    </row>
    <row r="12">
      <c r="A12" s="40" t="s">
        <v>13</v>
      </c>
      <c r="B12" s="40" t="s">
        <v>481</v>
      </c>
      <c r="C12" s="46">
        <v>2010.0</v>
      </c>
      <c r="D12" s="46" t="s">
        <v>4</v>
      </c>
      <c r="E12" s="46" t="s">
        <v>12</v>
      </c>
      <c r="F12" s="53">
        <v>5.39179617</v>
      </c>
    </row>
    <row r="13">
      <c r="A13" s="40" t="s">
        <v>14</v>
      </c>
      <c r="B13" s="40" t="s">
        <v>483</v>
      </c>
      <c r="C13" s="46">
        <v>2010.0</v>
      </c>
      <c r="D13" s="46" t="s">
        <v>4</v>
      </c>
      <c r="E13" s="46" t="s">
        <v>12</v>
      </c>
      <c r="F13" s="53">
        <v>2.67109897</v>
      </c>
    </row>
    <row r="14">
      <c r="A14" s="40" t="s">
        <v>15</v>
      </c>
      <c r="B14" s="40" t="s">
        <v>482</v>
      </c>
      <c r="C14" s="46">
        <v>2010.0</v>
      </c>
      <c r="D14" s="46" t="s">
        <v>4</v>
      </c>
      <c r="E14" s="46" t="s">
        <v>12</v>
      </c>
      <c r="F14" s="53">
        <v>17.1823219</v>
      </c>
    </row>
    <row r="15">
      <c r="A15" s="40" t="s">
        <v>16</v>
      </c>
      <c r="B15" s="40" t="s">
        <v>484</v>
      </c>
      <c r="C15" s="46">
        <v>2010.0</v>
      </c>
      <c r="D15" s="46" t="s">
        <v>4</v>
      </c>
      <c r="E15" s="46" t="s">
        <v>12</v>
      </c>
      <c r="F15" s="53">
        <v>6.38318402</v>
      </c>
    </row>
    <row r="16">
      <c r="A16" s="40" t="s">
        <v>17</v>
      </c>
      <c r="B16" s="40" t="s">
        <v>485</v>
      </c>
      <c r="C16" s="46">
        <v>2010.0</v>
      </c>
      <c r="D16" s="46" t="s">
        <v>4</v>
      </c>
      <c r="E16" s="46" t="s">
        <v>12</v>
      </c>
      <c r="F16" s="53">
        <v>2.1759094</v>
      </c>
    </row>
    <row r="17">
      <c r="A17" s="40" t="s">
        <v>18</v>
      </c>
      <c r="B17" s="40" t="s">
        <v>486</v>
      </c>
      <c r="C17" s="46">
        <v>2010.0</v>
      </c>
      <c r="D17" s="46" t="s">
        <v>4</v>
      </c>
      <c r="E17" s="46" t="s">
        <v>12</v>
      </c>
      <c r="F17" s="53">
        <v>3.11335219</v>
      </c>
    </row>
    <row r="18">
      <c r="A18" s="40" t="s">
        <v>19</v>
      </c>
      <c r="B18" s="40" t="s">
        <v>487</v>
      </c>
      <c r="C18" s="46">
        <v>2010.0</v>
      </c>
      <c r="D18" s="46" t="s">
        <v>4</v>
      </c>
      <c r="E18" s="46" t="s">
        <v>12</v>
      </c>
      <c r="F18" s="53">
        <v>8.89652099</v>
      </c>
    </row>
    <row r="19">
      <c r="A19" s="40" t="s">
        <v>20</v>
      </c>
      <c r="B19" s="40" t="s">
        <v>488</v>
      </c>
      <c r="C19" s="46">
        <v>2010.0</v>
      </c>
      <c r="D19" s="46" t="s">
        <v>4</v>
      </c>
      <c r="E19" s="46" t="s">
        <v>12</v>
      </c>
      <c r="F19" s="53">
        <v>6.60776189</v>
      </c>
    </row>
    <row r="20">
      <c r="A20" s="40" t="s">
        <v>21</v>
      </c>
      <c r="B20" s="40" t="s">
        <v>490</v>
      </c>
      <c r="C20" s="46">
        <v>2010.0</v>
      </c>
      <c r="D20" s="46" t="s">
        <v>4</v>
      </c>
      <c r="E20" s="46" t="s">
        <v>12</v>
      </c>
      <c r="F20" s="53">
        <v>3.54264687</v>
      </c>
    </row>
    <row r="21">
      <c r="A21" s="40" t="s">
        <v>22</v>
      </c>
      <c r="B21" s="40" t="s">
        <v>491</v>
      </c>
      <c r="C21" s="46">
        <v>2010.0</v>
      </c>
      <c r="D21" s="46" t="s">
        <v>4</v>
      </c>
      <c r="E21" s="46" t="s">
        <v>12</v>
      </c>
      <c r="F21" s="53">
        <v>1.5229933</v>
      </c>
    </row>
    <row r="22">
      <c r="A22" s="40" t="s">
        <v>23</v>
      </c>
      <c r="B22" s="40" t="s">
        <v>492</v>
      </c>
      <c r="C22" s="46">
        <v>2010.0</v>
      </c>
      <c r="D22" s="46" t="s">
        <v>4</v>
      </c>
      <c r="E22" s="46" t="s">
        <v>12</v>
      </c>
      <c r="F22" s="53">
        <v>17.6632628</v>
      </c>
    </row>
    <row r="23">
      <c r="A23" s="40" t="s">
        <v>24</v>
      </c>
      <c r="B23" s="40" t="s">
        <v>493</v>
      </c>
      <c r="C23" s="46">
        <v>2010.0</v>
      </c>
      <c r="D23" s="46" t="s">
        <v>4</v>
      </c>
      <c r="E23" s="46" t="s">
        <v>12</v>
      </c>
      <c r="F23" s="53">
        <v>8.69256545</v>
      </c>
    </row>
    <row r="24">
      <c r="A24" s="40" t="s">
        <v>25</v>
      </c>
      <c r="B24" s="40" t="s">
        <v>494</v>
      </c>
      <c r="C24" s="46">
        <v>2010.0</v>
      </c>
      <c r="D24" s="46" t="s">
        <v>4</v>
      </c>
      <c r="E24" s="46" t="s">
        <v>12</v>
      </c>
      <c r="F24" s="53">
        <v>2.51106596</v>
      </c>
    </row>
    <row r="25">
      <c r="A25" s="40" t="s">
        <v>26</v>
      </c>
      <c r="B25" s="40" t="s">
        <v>495</v>
      </c>
      <c r="C25" s="46">
        <v>2010.0</v>
      </c>
      <c r="D25" s="46" t="s">
        <v>4</v>
      </c>
      <c r="E25" s="46" t="s">
        <v>12</v>
      </c>
      <c r="F25" s="53">
        <v>3.53981579</v>
      </c>
    </row>
    <row r="26">
      <c r="A26" s="40" t="s">
        <v>27</v>
      </c>
      <c r="B26" s="40" t="s">
        <v>497</v>
      </c>
      <c r="C26" s="46">
        <v>2010.0</v>
      </c>
      <c r="D26" s="46" t="s">
        <v>4</v>
      </c>
      <c r="E26" s="46" t="s">
        <v>12</v>
      </c>
      <c r="F26" s="53">
        <v>7.60390153</v>
      </c>
    </row>
    <row r="27">
      <c r="A27" s="40" t="s">
        <v>28</v>
      </c>
      <c r="B27" s="40" t="s">
        <v>496</v>
      </c>
      <c r="C27" s="46">
        <v>2010.0</v>
      </c>
      <c r="D27" s="46" t="s">
        <v>4</v>
      </c>
      <c r="E27" s="46" t="s">
        <v>12</v>
      </c>
      <c r="F27" s="53">
        <v>5.57090653</v>
      </c>
    </row>
    <row r="28">
      <c r="A28" s="40" t="s">
        <v>29</v>
      </c>
      <c r="B28" s="40" t="s">
        <v>498</v>
      </c>
      <c r="C28" s="46">
        <v>2010.0</v>
      </c>
      <c r="D28" s="46" t="s">
        <v>4</v>
      </c>
      <c r="E28" s="46" t="s">
        <v>12</v>
      </c>
      <c r="F28" s="53">
        <v>4.82325256</v>
      </c>
    </row>
    <row r="29">
      <c r="A29" s="40" t="s">
        <v>30</v>
      </c>
      <c r="B29" s="40" t="s">
        <v>499</v>
      </c>
      <c r="C29" s="46">
        <v>2010.0</v>
      </c>
      <c r="D29" s="46" t="s">
        <v>4</v>
      </c>
      <c r="E29" s="46" t="s">
        <v>12</v>
      </c>
      <c r="F29" s="53">
        <v>5.48239121</v>
      </c>
    </row>
    <row r="30">
      <c r="A30" s="40" t="s">
        <v>31</v>
      </c>
      <c r="B30" s="40" t="s">
        <v>500</v>
      </c>
      <c r="C30" s="46">
        <v>2010.0</v>
      </c>
      <c r="D30" s="46" t="s">
        <v>4</v>
      </c>
      <c r="E30" s="46" t="s">
        <v>12</v>
      </c>
      <c r="F30" s="53">
        <v>3.11944666</v>
      </c>
    </row>
    <row r="31">
      <c r="A31" s="40" t="s">
        <v>32</v>
      </c>
      <c r="B31" s="40" t="s">
        <v>501</v>
      </c>
      <c r="C31" s="46">
        <v>2010.0</v>
      </c>
      <c r="D31" s="46" t="s">
        <v>4</v>
      </c>
      <c r="E31" s="46" t="s">
        <v>12</v>
      </c>
      <c r="F31" s="53">
        <v>3.18726826</v>
      </c>
    </row>
    <row r="32">
      <c r="A32" s="40" t="s">
        <v>33</v>
      </c>
      <c r="B32" s="40" t="s">
        <v>502</v>
      </c>
      <c r="C32" s="46">
        <v>2010.0</v>
      </c>
      <c r="D32" s="46" t="s">
        <v>4</v>
      </c>
      <c r="E32" s="46" t="s">
        <v>12</v>
      </c>
      <c r="F32" s="53">
        <v>11.0478294</v>
      </c>
    </row>
    <row r="33">
      <c r="A33" s="40" t="s">
        <v>34</v>
      </c>
      <c r="B33" s="40" t="s">
        <v>503</v>
      </c>
      <c r="C33" s="46">
        <v>2010.0</v>
      </c>
      <c r="D33" s="46" t="s">
        <v>4</v>
      </c>
      <c r="E33" s="46" t="s">
        <v>12</v>
      </c>
      <c r="F33" s="53">
        <v>2.66857491</v>
      </c>
    </row>
    <row r="34">
      <c r="A34" s="40" t="s">
        <v>35</v>
      </c>
      <c r="B34" s="40" t="s">
        <v>504</v>
      </c>
      <c r="C34" s="46">
        <v>2010.0</v>
      </c>
      <c r="D34" s="46" t="s">
        <v>4</v>
      </c>
      <c r="E34" s="46" t="s">
        <v>12</v>
      </c>
      <c r="F34" s="53">
        <v>2.48030046</v>
      </c>
    </row>
    <row r="35">
      <c r="A35" s="52" t="s">
        <v>3</v>
      </c>
      <c r="B35" s="40" t="s">
        <v>489</v>
      </c>
      <c r="C35" s="46">
        <v>2014.0</v>
      </c>
      <c r="D35" s="46" t="s">
        <v>4</v>
      </c>
      <c r="E35" s="46" t="s">
        <v>12</v>
      </c>
      <c r="F35" s="38">
        <v>2.93123028</v>
      </c>
    </row>
    <row r="36">
      <c r="A36" s="52" t="s">
        <v>4</v>
      </c>
      <c r="B36" s="40" t="s">
        <v>472</v>
      </c>
      <c r="C36" s="46">
        <v>2014.0</v>
      </c>
      <c r="D36" s="45" t="s">
        <v>4</v>
      </c>
      <c r="E36" s="45" t="s">
        <v>12</v>
      </c>
      <c r="F36" s="38">
        <v>0.40934754</v>
      </c>
    </row>
    <row r="37">
      <c r="A37" s="40" t="s">
        <v>5</v>
      </c>
      <c r="B37" s="40" t="s">
        <v>473</v>
      </c>
      <c r="C37" s="46">
        <v>2014.0</v>
      </c>
      <c r="D37" s="46" t="s">
        <v>4</v>
      </c>
      <c r="E37" s="46" t="s">
        <v>12</v>
      </c>
      <c r="F37" s="38">
        <v>1.11225528</v>
      </c>
    </row>
    <row r="38">
      <c r="A38" s="40" t="s">
        <v>6</v>
      </c>
      <c r="B38" s="40" t="s">
        <v>474</v>
      </c>
      <c r="C38" s="46">
        <v>2014.0</v>
      </c>
      <c r="D38" s="46" t="s">
        <v>4</v>
      </c>
      <c r="E38" s="46" t="s">
        <v>12</v>
      </c>
      <c r="F38" s="38">
        <v>2.05669817</v>
      </c>
    </row>
    <row r="39">
      <c r="A39" s="40" t="s">
        <v>7</v>
      </c>
      <c r="B39" s="40" t="s">
        <v>475</v>
      </c>
      <c r="C39" s="46">
        <v>2014.0</v>
      </c>
      <c r="D39" s="46" t="s">
        <v>4</v>
      </c>
      <c r="E39" s="46" t="s">
        <v>12</v>
      </c>
      <c r="F39" s="38">
        <v>2.84994703</v>
      </c>
    </row>
    <row r="40">
      <c r="A40" s="40" t="s">
        <v>8</v>
      </c>
      <c r="B40" s="40" t="s">
        <v>479</v>
      </c>
      <c r="C40" s="46">
        <v>2014.0</v>
      </c>
      <c r="D40" s="46" t="s">
        <v>4</v>
      </c>
      <c r="E40" s="46" t="s">
        <v>12</v>
      </c>
      <c r="F40" s="38">
        <v>1.87093296</v>
      </c>
    </row>
    <row r="41">
      <c r="A41" s="40" t="s">
        <v>9</v>
      </c>
      <c r="B41" s="40" t="s">
        <v>480</v>
      </c>
      <c r="C41" s="46">
        <v>2014.0</v>
      </c>
      <c r="D41" s="46" t="s">
        <v>4</v>
      </c>
      <c r="E41" s="46" t="s">
        <v>12</v>
      </c>
      <c r="F41" s="38">
        <v>5.2973107</v>
      </c>
    </row>
    <row r="42">
      <c r="A42" s="40" t="s">
        <v>10</v>
      </c>
      <c r="B42" s="40" t="s">
        <v>478</v>
      </c>
      <c r="C42" s="46">
        <v>2014.0</v>
      </c>
      <c r="D42" s="46" t="s">
        <v>4</v>
      </c>
      <c r="E42" s="46" t="s">
        <v>12</v>
      </c>
      <c r="F42" s="38">
        <v>9.49005925</v>
      </c>
    </row>
    <row r="43">
      <c r="A43" s="40" t="s">
        <v>11</v>
      </c>
      <c r="B43" s="40" t="s">
        <v>477</v>
      </c>
      <c r="C43" s="46">
        <v>2014.0</v>
      </c>
      <c r="D43" s="46" t="s">
        <v>4</v>
      </c>
      <c r="E43" s="46" t="s">
        <v>12</v>
      </c>
      <c r="F43" s="38">
        <v>2.61674118</v>
      </c>
    </row>
    <row r="44">
      <c r="A44" s="40" t="s">
        <v>12</v>
      </c>
      <c r="B44" s="40" t="s">
        <v>476</v>
      </c>
      <c r="C44" s="46">
        <v>2014.0</v>
      </c>
      <c r="D44" s="46" t="s">
        <v>4</v>
      </c>
      <c r="E44" s="46" t="s">
        <v>12</v>
      </c>
      <c r="F44" s="38">
        <v>0.19500666</v>
      </c>
    </row>
    <row r="45">
      <c r="A45" s="40" t="s">
        <v>13</v>
      </c>
      <c r="B45" s="40" t="s">
        <v>481</v>
      </c>
      <c r="C45" s="46">
        <v>2014.0</v>
      </c>
      <c r="D45" s="46" t="s">
        <v>4</v>
      </c>
      <c r="E45" s="46" t="s">
        <v>12</v>
      </c>
      <c r="F45" s="38">
        <v>2.00567677</v>
      </c>
    </row>
    <row r="46">
      <c r="A46" s="40" t="s">
        <v>14</v>
      </c>
      <c r="B46" s="40" t="s">
        <v>483</v>
      </c>
      <c r="C46" s="46">
        <v>2014.0</v>
      </c>
      <c r="D46" s="46" t="s">
        <v>4</v>
      </c>
      <c r="E46" s="46" t="s">
        <v>12</v>
      </c>
      <c r="F46" s="38">
        <v>0.94100874</v>
      </c>
    </row>
    <row r="47">
      <c r="A47" s="40" t="s">
        <v>15</v>
      </c>
      <c r="B47" s="40" t="s">
        <v>482</v>
      </c>
      <c r="C47" s="46">
        <v>2014.0</v>
      </c>
      <c r="D47" s="46" t="s">
        <v>4</v>
      </c>
      <c r="E47" s="46" t="s">
        <v>12</v>
      </c>
      <c r="F47" s="38">
        <v>10.6125253</v>
      </c>
    </row>
    <row r="48">
      <c r="A48" s="40" t="s">
        <v>16</v>
      </c>
      <c r="B48" s="40" t="s">
        <v>484</v>
      </c>
      <c r="C48" s="46">
        <v>2014.0</v>
      </c>
      <c r="D48" s="46" t="s">
        <v>4</v>
      </c>
      <c r="E48" s="46" t="s">
        <v>12</v>
      </c>
      <c r="F48" s="38">
        <v>2.07086739</v>
      </c>
    </row>
    <row r="49">
      <c r="A49" s="40" t="s">
        <v>17</v>
      </c>
      <c r="B49" s="40" t="s">
        <v>485</v>
      </c>
      <c r="C49" s="46">
        <v>2014.0</v>
      </c>
      <c r="D49" s="46" t="s">
        <v>4</v>
      </c>
      <c r="E49" s="46" t="s">
        <v>12</v>
      </c>
      <c r="F49" s="38">
        <v>0.47623458</v>
      </c>
    </row>
    <row r="50">
      <c r="A50" s="40" t="s">
        <v>18</v>
      </c>
      <c r="B50" s="40" t="s">
        <v>486</v>
      </c>
      <c r="C50" s="46">
        <v>2014.0</v>
      </c>
      <c r="D50" s="46" t="s">
        <v>4</v>
      </c>
      <c r="E50" s="46" t="s">
        <v>12</v>
      </c>
      <c r="F50" s="38">
        <v>1.10111271</v>
      </c>
    </row>
    <row r="51">
      <c r="A51" s="40" t="s">
        <v>19</v>
      </c>
      <c r="B51" s="40" t="s">
        <v>487</v>
      </c>
      <c r="C51" s="46">
        <v>2014.0</v>
      </c>
      <c r="D51" s="46" t="s">
        <v>4</v>
      </c>
      <c r="E51" s="46" t="s">
        <v>12</v>
      </c>
      <c r="F51" s="38">
        <v>5.29679644</v>
      </c>
    </row>
    <row r="52">
      <c r="A52" s="40" t="s">
        <v>20</v>
      </c>
      <c r="B52" s="40" t="s">
        <v>488</v>
      </c>
      <c r="C52" s="46">
        <v>2014.0</v>
      </c>
      <c r="D52" s="46" t="s">
        <v>4</v>
      </c>
      <c r="E52" s="46" t="s">
        <v>12</v>
      </c>
      <c r="F52" s="38">
        <v>3.04402357</v>
      </c>
    </row>
    <row r="53">
      <c r="A53" s="40" t="s">
        <v>21</v>
      </c>
      <c r="B53" s="40" t="s">
        <v>490</v>
      </c>
      <c r="C53" s="46">
        <v>2014.0</v>
      </c>
      <c r="D53" s="46" t="s">
        <v>4</v>
      </c>
      <c r="E53" s="46" t="s">
        <v>12</v>
      </c>
      <c r="F53" s="38">
        <v>2.23132037</v>
      </c>
    </row>
    <row r="54">
      <c r="A54" s="40" t="s">
        <v>22</v>
      </c>
      <c r="B54" s="40" t="s">
        <v>491</v>
      </c>
      <c r="C54" s="46">
        <v>2014.0</v>
      </c>
      <c r="D54" s="46" t="s">
        <v>4</v>
      </c>
      <c r="E54" s="46" t="s">
        <v>12</v>
      </c>
      <c r="F54" s="38">
        <v>1.31278001</v>
      </c>
    </row>
    <row r="55">
      <c r="A55" s="40" t="s">
        <v>23</v>
      </c>
      <c r="B55" s="40" t="s">
        <v>492</v>
      </c>
      <c r="C55" s="46">
        <v>2014.0</v>
      </c>
      <c r="D55" s="46" t="s">
        <v>4</v>
      </c>
      <c r="E55" s="46" t="s">
        <v>12</v>
      </c>
      <c r="F55" s="38">
        <v>10.2063479</v>
      </c>
    </row>
    <row r="56">
      <c r="A56" s="40" t="s">
        <v>24</v>
      </c>
      <c r="B56" s="40" t="s">
        <v>493</v>
      </c>
      <c r="C56" s="46">
        <v>2014.0</v>
      </c>
      <c r="D56" s="46" t="s">
        <v>4</v>
      </c>
      <c r="E56" s="46" t="s">
        <v>12</v>
      </c>
      <c r="F56" s="38">
        <v>4.64416529</v>
      </c>
    </row>
    <row r="57">
      <c r="A57" s="40" t="s">
        <v>25</v>
      </c>
      <c r="B57" s="40" t="s">
        <v>494</v>
      </c>
      <c r="C57" s="46">
        <v>2014.0</v>
      </c>
      <c r="D57" s="46" t="s">
        <v>4</v>
      </c>
      <c r="E57" s="46" t="s">
        <v>12</v>
      </c>
      <c r="F57" s="38">
        <v>1.43364242</v>
      </c>
    </row>
    <row r="58">
      <c r="A58" s="40" t="s">
        <v>26</v>
      </c>
      <c r="B58" s="40" t="s">
        <v>495</v>
      </c>
      <c r="C58" s="46">
        <v>2014.0</v>
      </c>
      <c r="D58" s="46" t="s">
        <v>4</v>
      </c>
      <c r="E58" s="46" t="s">
        <v>12</v>
      </c>
      <c r="F58" s="38">
        <v>4.07521105</v>
      </c>
    </row>
    <row r="59">
      <c r="A59" s="40" t="s">
        <v>27</v>
      </c>
      <c r="B59" s="40" t="s">
        <v>497</v>
      </c>
      <c r="C59" s="46">
        <v>2014.0</v>
      </c>
      <c r="D59" s="46" t="s">
        <v>4</v>
      </c>
      <c r="E59" s="46" t="s">
        <v>12</v>
      </c>
      <c r="F59" s="38">
        <v>6.52271487</v>
      </c>
    </row>
    <row r="60">
      <c r="A60" s="40" t="s">
        <v>28</v>
      </c>
      <c r="B60" s="40" t="s">
        <v>496</v>
      </c>
      <c r="C60" s="46">
        <v>2014.0</v>
      </c>
      <c r="D60" s="46" t="s">
        <v>4</v>
      </c>
      <c r="E60" s="46" t="s">
        <v>12</v>
      </c>
      <c r="F60" s="38">
        <v>4.35693779</v>
      </c>
    </row>
    <row r="61">
      <c r="A61" s="40" t="s">
        <v>29</v>
      </c>
      <c r="B61" s="40" t="s">
        <v>498</v>
      </c>
      <c r="C61" s="46">
        <v>2014.0</v>
      </c>
      <c r="D61" s="46" t="s">
        <v>4</v>
      </c>
      <c r="E61" s="46" t="s">
        <v>12</v>
      </c>
      <c r="F61" s="38">
        <v>1.93225315</v>
      </c>
    </row>
    <row r="62">
      <c r="A62" s="40" t="s">
        <v>30</v>
      </c>
      <c r="B62" s="40" t="s">
        <v>499</v>
      </c>
      <c r="C62" s="46">
        <v>2014.0</v>
      </c>
      <c r="D62" s="46" t="s">
        <v>4</v>
      </c>
      <c r="E62" s="46" t="s">
        <v>12</v>
      </c>
      <c r="F62" s="38">
        <v>3.32350636</v>
      </c>
    </row>
    <row r="63">
      <c r="A63" s="40" t="s">
        <v>31</v>
      </c>
      <c r="B63" s="40" t="s">
        <v>500</v>
      </c>
      <c r="C63" s="46">
        <v>2014.0</v>
      </c>
      <c r="D63" s="46" t="s">
        <v>4</v>
      </c>
      <c r="E63" s="46" t="s">
        <v>12</v>
      </c>
      <c r="F63" s="38">
        <v>1.12017105</v>
      </c>
    </row>
    <row r="64">
      <c r="A64" s="40" t="s">
        <v>32</v>
      </c>
      <c r="B64" s="40" t="s">
        <v>501</v>
      </c>
      <c r="C64" s="46">
        <v>2014.0</v>
      </c>
      <c r="D64" s="46" t="s">
        <v>4</v>
      </c>
      <c r="E64" s="46" t="s">
        <v>12</v>
      </c>
      <c r="F64" s="38">
        <v>0.75086315</v>
      </c>
    </row>
    <row r="65">
      <c r="A65" s="40" t="s">
        <v>33</v>
      </c>
      <c r="B65" s="40" t="s">
        <v>502</v>
      </c>
      <c r="C65" s="46">
        <v>2014.0</v>
      </c>
      <c r="D65" s="46" t="s">
        <v>4</v>
      </c>
      <c r="E65" s="46" t="s">
        <v>12</v>
      </c>
      <c r="F65" s="38">
        <v>4.64790069</v>
      </c>
    </row>
    <row r="66">
      <c r="A66" s="40" t="s">
        <v>34</v>
      </c>
      <c r="B66" s="40" t="s">
        <v>503</v>
      </c>
      <c r="C66" s="46">
        <v>2014.0</v>
      </c>
      <c r="D66" s="46" t="s">
        <v>4</v>
      </c>
      <c r="E66" s="46" t="s">
        <v>12</v>
      </c>
      <c r="F66" s="38">
        <v>1.73238188</v>
      </c>
    </row>
    <row r="67">
      <c r="A67" s="40" t="s">
        <v>35</v>
      </c>
      <c r="B67" s="40" t="s">
        <v>504</v>
      </c>
      <c r="C67" s="46">
        <v>2014.0</v>
      </c>
      <c r="D67" s="46" t="s">
        <v>4</v>
      </c>
      <c r="E67" s="46" t="s">
        <v>12</v>
      </c>
      <c r="F67" s="38">
        <v>0.98663499</v>
      </c>
    </row>
    <row r="68">
      <c r="A68" s="52" t="s">
        <v>3</v>
      </c>
      <c r="B68" s="40" t="s">
        <v>489</v>
      </c>
      <c r="C68" s="46">
        <v>2016.0</v>
      </c>
      <c r="D68" s="46" t="s">
        <v>4</v>
      </c>
      <c r="E68" s="46" t="s">
        <v>12</v>
      </c>
      <c r="F68" s="38">
        <v>3.06462286</v>
      </c>
    </row>
    <row r="69">
      <c r="A69" s="52" t="s">
        <v>4</v>
      </c>
      <c r="B69" s="40" t="s">
        <v>472</v>
      </c>
      <c r="C69" s="46">
        <v>2016.0</v>
      </c>
      <c r="D69" s="46" t="s">
        <v>4</v>
      </c>
      <c r="E69" s="46" t="s">
        <v>12</v>
      </c>
      <c r="F69" s="38">
        <v>0.77880849</v>
      </c>
    </row>
    <row r="70">
      <c r="A70" s="40" t="s">
        <v>5</v>
      </c>
      <c r="B70" s="40" t="s">
        <v>473</v>
      </c>
      <c r="C70" s="46">
        <v>2016.0</v>
      </c>
      <c r="D70" s="46" t="s">
        <v>4</v>
      </c>
      <c r="E70" s="46" t="s">
        <v>12</v>
      </c>
      <c r="F70" s="38">
        <v>1.41928477</v>
      </c>
    </row>
    <row r="71">
      <c r="A71" s="40" t="s">
        <v>6</v>
      </c>
      <c r="B71" s="40" t="s">
        <v>474</v>
      </c>
      <c r="C71" s="46">
        <v>2016.0</v>
      </c>
      <c r="D71" s="46" t="s">
        <v>4</v>
      </c>
      <c r="E71" s="46" t="s">
        <v>12</v>
      </c>
      <c r="F71" s="38">
        <v>2.79838605</v>
      </c>
    </row>
    <row r="72">
      <c r="A72" s="40" t="s">
        <v>7</v>
      </c>
      <c r="B72" s="40" t="s">
        <v>475</v>
      </c>
      <c r="C72" s="46">
        <v>2016.0</v>
      </c>
      <c r="D72" s="46" t="s">
        <v>4</v>
      </c>
      <c r="E72" s="46" t="s">
        <v>12</v>
      </c>
      <c r="F72" s="38">
        <v>1.74959041</v>
      </c>
    </row>
    <row r="73">
      <c r="A73" s="40" t="s">
        <v>8</v>
      </c>
      <c r="B73" s="40" t="s">
        <v>479</v>
      </c>
      <c r="C73" s="46">
        <v>2016.0</v>
      </c>
      <c r="D73" s="46" t="s">
        <v>4</v>
      </c>
      <c r="E73" s="46" t="s">
        <v>12</v>
      </c>
      <c r="F73" s="38">
        <v>1.01122433</v>
      </c>
    </row>
    <row r="74">
      <c r="A74" s="40" t="s">
        <v>9</v>
      </c>
      <c r="B74" s="40" t="s">
        <v>480</v>
      </c>
      <c r="C74" s="46">
        <v>2016.0</v>
      </c>
      <c r="D74" s="46" t="s">
        <v>4</v>
      </c>
      <c r="E74" s="46" t="s">
        <v>12</v>
      </c>
      <c r="F74" s="38">
        <v>2.66947199</v>
      </c>
    </row>
    <row r="75">
      <c r="A75" s="40" t="s">
        <v>10</v>
      </c>
      <c r="B75" s="40" t="s">
        <v>478</v>
      </c>
      <c r="C75" s="46">
        <v>2016.0</v>
      </c>
      <c r="D75" s="46" t="s">
        <v>4</v>
      </c>
      <c r="E75" s="46" t="s">
        <v>12</v>
      </c>
      <c r="F75" s="38">
        <v>8.85111164</v>
      </c>
    </row>
    <row r="76">
      <c r="A76" s="40" t="s">
        <v>11</v>
      </c>
      <c r="B76" s="40" t="s">
        <v>477</v>
      </c>
      <c r="C76" s="46">
        <v>2016.0</v>
      </c>
      <c r="D76" s="46" t="s">
        <v>4</v>
      </c>
      <c r="E76" s="46" t="s">
        <v>12</v>
      </c>
      <c r="F76" s="38">
        <v>1.11304164</v>
      </c>
    </row>
    <row r="77">
      <c r="A77" s="40" t="s">
        <v>12</v>
      </c>
      <c r="B77" s="40" t="s">
        <v>476</v>
      </c>
      <c r="C77" s="46">
        <v>2016.0</v>
      </c>
      <c r="D77" s="46" t="s">
        <v>4</v>
      </c>
      <c r="E77" s="46" t="s">
        <v>12</v>
      </c>
      <c r="F77" s="38">
        <v>0.11999575</v>
      </c>
    </row>
    <row r="78">
      <c r="A78" s="40" t="s">
        <v>13</v>
      </c>
      <c r="B78" s="40" t="s">
        <v>481</v>
      </c>
      <c r="C78" s="46">
        <v>2016.0</v>
      </c>
      <c r="D78" s="46" t="s">
        <v>4</v>
      </c>
      <c r="E78" s="46" t="s">
        <v>12</v>
      </c>
      <c r="F78" s="38">
        <v>1.54564619</v>
      </c>
    </row>
    <row r="79">
      <c r="A79" s="40" t="s">
        <v>14</v>
      </c>
      <c r="B79" s="40" t="s">
        <v>483</v>
      </c>
      <c r="C79" s="46">
        <v>2016.0</v>
      </c>
      <c r="D79" s="46" t="s">
        <v>4</v>
      </c>
      <c r="E79" s="46" t="s">
        <v>12</v>
      </c>
      <c r="F79" s="38">
        <v>1.52572982</v>
      </c>
    </row>
    <row r="80">
      <c r="A80" s="40" t="s">
        <v>15</v>
      </c>
      <c r="B80" s="40" t="s">
        <v>482</v>
      </c>
      <c r="C80" s="46">
        <v>2016.0</v>
      </c>
      <c r="D80" s="46" t="s">
        <v>4</v>
      </c>
      <c r="E80" s="46" t="s">
        <v>12</v>
      </c>
      <c r="F80" s="38">
        <v>11.8208445</v>
      </c>
    </row>
    <row r="81">
      <c r="A81" s="40" t="s">
        <v>16</v>
      </c>
      <c r="B81" s="40" t="s">
        <v>484</v>
      </c>
      <c r="C81" s="46">
        <v>2016.0</v>
      </c>
      <c r="D81" s="46" t="s">
        <v>4</v>
      </c>
      <c r="E81" s="46" t="s">
        <v>12</v>
      </c>
      <c r="F81" s="38">
        <v>3.86648262</v>
      </c>
    </row>
    <row r="82">
      <c r="A82" s="40" t="s">
        <v>17</v>
      </c>
      <c r="B82" s="40" t="s">
        <v>485</v>
      </c>
      <c r="C82" s="46">
        <v>2016.0</v>
      </c>
      <c r="D82" s="46" t="s">
        <v>4</v>
      </c>
      <c r="E82" s="46" t="s">
        <v>12</v>
      </c>
      <c r="F82" s="38">
        <v>0.73230111</v>
      </c>
    </row>
    <row r="83">
      <c r="A83" s="40" t="s">
        <v>18</v>
      </c>
      <c r="B83" s="40" t="s">
        <v>486</v>
      </c>
      <c r="C83" s="46">
        <v>2016.0</v>
      </c>
      <c r="D83" s="46" t="s">
        <v>4</v>
      </c>
      <c r="E83" s="46" t="s">
        <v>12</v>
      </c>
      <c r="F83" s="38">
        <v>2.32794681</v>
      </c>
    </row>
    <row r="84">
      <c r="A84" s="40" t="s">
        <v>19</v>
      </c>
      <c r="B84" s="40" t="s">
        <v>487</v>
      </c>
      <c r="C84" s="46">
        <v>2016.0</v>
      </c>
      <c r="D84" s="46" t="s">
        <v>4</v>
      </c>
      <c r="E84" s="46" t="s">
        <v>12</v>
      </c>
      <c r="F84" s="38">
        <v>4.95199505</v>
      </c>
    </row>
    <row r="85">
      <c r="A85" s="40" t="s">
        <v>20</v>
      </c>
      <c r="B85" s="40" t="s">
        <v>488</v>
      </c>
      <c r="C85" s="46">
        <v>2016.0</v>
      </c>
      <c r="D85" s="46" t="s">
        <v>4</v>
      </c>
      <c r="E85" s="46" t="s">
        <v>12</v>
      </c>
      <c r="F85" s="38">
        <v>2.69416401</v>
      </c>
    </row>
    <row r="86">
      <c r="A86" s="40" t="s">
        <v>21</v>
      </c>
      <c r="B86" s="40" t="s">
        <v>490</v>
      </c>
      <c r="C86" s="46">
        <v>2016.0</v>
      </c>
      <c r="D86" s="46" t="s">
        <v>4</v>
      </c>
      <c r="E86" s="46" t="s">
        <v>12</v>
      </c>
      <c r="F86" s="38">
        <v>3.44592341</v>
      </c>
    </row>
    <row r="87">
      <c r="A87" s="40" t="s">
        <v>22</v>
      </c>
      <c r="B87" s="40" t="s">
        <v>491</v>
      </c>
      <c r="C87" s="46">
        <v>2016.0</v>
      </c>
      <c r="D87" s="46" t="s">
        <v>4</v>
      </c>
      <c r="E87" s="46" t="s">
        <v>12</v>
      </c>
      <c r="F87" s="38">
        <v>0.71081294</v>
      </c>
    </row>
    <row r="88">
      <c r="A88" s="40" t="s">
        <v>23</v>
      </c>
      <c r="B88" s="40" t="s">
        <v>492</v>
      </c>
      <c r="C88" s="46">
        <v>2016.0</v>
      </c>
      <c r="D88" s="46" t="s">
        <v>4</v>
      </c>
      <c r="E88" s="46" t="s">
        <v>12</v>
      </c>
      <c r="F88" s="38">
        <v>10.509135</v>
      </c>
    </row>
    <row r="89">
      <c r="A89" s="40" t="s">
        <v>24</v>
      </c>
      <c r="B89" s="40" t="s">
        <v>493</v>
      </c>
      <c r="C89" s="46">
        <v>2016.0</v>
      </c>
      <c r="D89" s="46" t="s">
        <v>4</v>
      </c>
      <c r="E89" s="46" t="s">
        <v>12</v>
      </c>
      <c r="F89" s="38">
        <v>4.18203274</v>
      </c>
    </row>
    <row r="90">
      <c r="A90" s="40" t="s">
        <v>25</v>
      </c>
      <c r="B90" s="40" t="s">
        <v>494</v>
      </c>
      <c r="C90" s="46">
        <v>2016.0</v>
      </c>
      <c r="D90" s="46" t="s">
        <v>4</v>
      </c>
      <c r="E90" s="46" t="s">
        <v>12</v>
      </c>
      <c r="F90" s="38">
        <v>1.62286457</v>
      </c>
    </row>
    <row r="91">
      <c r="A91" s="40" t="s">
        <v>26</v>
      </c>
      <c r="B91" s="40" t="s">
        <v>495</v>
      </c>
      <c r="C91" s="46">
        <v>2016.0</v>
      </c>
      <c r="D91" s="46" t="s">
        <v>4</v>
      </c>
      <c r="E91" s="46" t="s">
        <v>12</v>
      </c>
      <c r="F91" s="38">
        <v>1.3788227</v>
      </c>
    </row>
    <row r="92">
      <c r="A92" s="40" t="s">
        <v>27</v>
      </c>
      <c r="B92" s="40" t="s">
        <v>497</v>
      </c>
      <c r="C92" s="46">
        <v>2016.0</v>
      </c>
      <c r="D92" s="46" t="s">
        <v>4</v>
      </c>
      <c r="E92" s="46" t="s">
        <v>12</v>
      </c>
      <c r="F92" s="38">
        <v>3.98467145</v>
      </c>
    </row>
    <row r="93">
      <c r="A93" s="40" t="s">
        <v>28</v>
      </c>
      <c r="B93" s="40" t="s">
        <v>496</v>
      </c>
      <c r="C93" s="46">
        <v>2016.0</v>
      </c>
      <c r="D93" s="46" t="s">
        <v>4</v>
      </c>
      <c r="E93" s="46" t="s">
        <v>12</v>
      </c>
      <c r="F93" s="38">
        <v>2.47401566</v>
      </c>
    </row>
    <row r="94">
      <c r="A94" s="40" t="s">
        <v>29</v>
      </c>
      <c r="B94" s="40" t="s">
        <v>498</v>
      </c>
      <c r="C94" s="46">
        <v>2016.0</v>
      </c>
      <c r="D94" s="46" t="s">
        <v>4</v>
      </c>
      <c r="E94" s="46" t="s">
        <v>12</v>
      </c>
      <c r="F94" s="38">
        <v>2.14513563</v>
      </c>
    </row>
    <row r="95">
      <c r="A95" s="40" t="s">
        <v>30</v>
      </c>
      <c r="B95" s="40" t="s">
        <v>499</v>
      </c>
      <c r="C95" s="46">
        <v>2016.0</v>
      </c>
      <c r="D95" s="46" t="s">
        <v>4</v>
      </c>
      <c r="E95" s="46" t="s">
        <v>12</v>
      </c>
      <c r="F95" s="38">
        <v>3.04489497</v>
      </c>
    </row>
    <row r="96">
      <c r="A96" s="40" t="s">
        <v>31</v>
      </c>
      <c r="B96" s="40" t="s">
        <v>500</v>
      </c>
      <c r="C96" s="46">
        <v>2016.0</v>
      </c>
      <c r="D96" s="46" t="s">
        <v>4</v>
      </c>
      <c r="E96" s="46" t="s">
        <v>12</v>
      </c>
      <c r="F96" s="38">
        <v>1.24934549</v>
      </c>
    </row>
    <row r="97">
      <c r="A97" s="40" t="s">
        <v>32</v>
      </c>
      <c r="B97" s="40" t="s">
        <v>501</v>
      </c>
      <c r="C97" s="46">
        <v>2016.0</v>
      </c>
      <c r="D97" s="46" t="s">
        <v>4</v>
      </c>
      <c r="E97" s="46" t="s">
        <v>12</v>
      </c>
      <c r="F97" s="38">
        <v>1.01435107</v>
      </c>
    </row>
    <row r="98">
      <c r="A98" s="40" t="s">
        <v>33</v>
      </c>
      <c r="B98" s="40" t="s">
        <v>502</v>
      </c>
      <c r="C98" s="46">
        <v>2016.0</v>
      </c>
      <c r="D98" s="46" t="s">
        <v>4</v>
      </c>
      <c r="E98" s="46" t="s">
        <v>12</v>
      </c>
      <c r="F98" s="38">
        <v>6.58357819</v>
      </c>
    </row>
    <row r="99">
      <c r="A99" s="40" t="s">
        <v>34</v>
      </c>
      <c r="B99" s="40" t="s">
        <v>503</v>
      </c>
      <c r="C99" s="46">
        <v>2016.0</v>
      </c>
      <c r="D99" s="46" t="s">
        <v>4</v>
      </c>
      <c r="E99" s="46" t="s">
        <v>12</v>
      </c>
      <c r="F99" s="38">
        <v>1.13699432</v>
      </c>
    </row>
    <row r="100">
      <c r="A100" s="40" t="s">
        <v>35</v>
      </c>
      <c r="B100" s="40" t="s">
        <v>504</v>
      </c>
      <c r="C100" s="46">
        <v>2016.0</v>
      </c>
      <c r="D100" s="46" t="s">
        <v>4</v>
      </c>
      <c r="E100" s="46" t="s">
        <v>12</v>
      </c>
      <c r="F100" s="38">
        <v>1.27947123</v>
      </c>
    </row>
    <row r="101">
      <c r="A101" s="52" t="s">
        <v>3</v>
      </c>
      <c r="B101" s="40" t="s">
        <v>489</v>
      </c>
      <c r="C101" s="46">
        <v>2018.0</v>
      </c>
      <c r="D101" s="46" t="s">
        <v>4</v>
      </c>
      <c r="E101" s="46" t="s">
        <v>12</v>
      </c>
      <c r="F101" s="38">
        <v>2.83450408</v>
      </c>
    </row>
    <row r="102">
      <c r="A102" s="52" t="s">
        <v>4</v>
      </c>
      <c r="B102" s="40" t="s">
        <v>472</v>
      </c>
      <c r="C102" s="46">
        <v>2018.0</v>
      </c>
      <c r="D102" s="46" t="s">
        <v>4</v>
      </c>
      <c r="E102" s="46" t="s">
        <v>12</v>
      </c>
      <c r="F102" s="38">
        <v>0.73501564</v>
      </c>
    </row>
    <row r="103">
      <c r="A103" s="40" t="s">
        <v>5</v>
      </c>
      <c r="B103" s="40" t="s">
        <v>473</v>
      </c>
      <c r="C103" s="46">
        <v>2018.0</v>
      </c>
      <c r="D103" s="46" t="s">
        <v>4</v>
      </c>
      <c r="E103" s="46" t="s">
        <v>12</v>
      </c>
      <c r="F103" s="38">
        <v>1.37961233</v>
      </c>
    </row>
    <row r="104">
      <c r="A104" s="40" t="s">
        <v>6</v>
      </c>
      <c r="B104" s="40" t="s">
        <v>474</v>
      </c>
      <c r="C104" s="46">
        <v>2018.0</v>
      </c>
      <c r="D104" s="46" t="s">
        <v>4</v>
      </c>
      <c r="E104" s="46" t="s">
        <v>12</v>
      </c>
      <c r="F104" s="38">
        <v>3.53617719</v>
      </c>
    </row>
    <row r="105">
      <c r="A105" s="40" t="s">
        <v>7</v>
      </c>
      <c r="B105" s="40" t="s">
        <v>475</v>
      </c>
      <c r="C105" s="46">
        <v>2018.0</v>
      </c>
      <c r="D105" s="46" t="s">
        <v>4</v>
      </c>
      <c r="E105" s="46" t="s">
        <v>12</v>
      </c>
      <c r="F105" s="38">
        <v>2.49625858</v>
      </c>
    </row>
    <row r="106">
      <c r="A106" s="40" t="s">
        <v>8</v>
      </c>
      <c r="B106" s="40" t="s">
        <v>479</v>
      </c>
      <c r="C106" s="46">
        <v>2018.0</v>
      </c>
      <c r="D106" s="46" t="s">
        <v>4</v>
      </c>
      <c r="E106" s="46" t="s">
        <v>12</v>
      </c>
      <c r="F106" s="38">
        <v>0.74379428</v>
      </c>
    </row>
    <row r="107">
      <c r="A107" s="40" t="s">
        <v>9</v>
      </c>
      <c r="B107" s="40" t="s">
        <v>480</v>
      </c>
      <c r="C107" s="46">
        <v>2018.0</v>
      </c>
      <c r="D107" s="46" t="s">
        <v>4</v>
      </c>
      <c r="E107" s="46" t="s">
        <v>12</v>
      </c>
      <c r="F107" s="38">
        <v>2.53492355</v>
      </c>
    </row>
    <row r="108">
      <c r="A108" s="40" t="s">
        <v>10</v>
      </c>
      <c r="B108" s="40" t="s">
        <v>478</v>
      </c>
      <c r="C108" s="46">
        <v>2018.0</v>
      </c>
      <c r="D108" s="46" t="s">
        <v>4</v>
      </c>
      <c r="E108" s="46" t="s">
        <v>12</v>
      </c>
      <c r="F108" s="38">
        <v>7.97163365</v>
      </c>
    </row>
    <row r="109">
      <c r="A109" s="40" t="s">
        <v>11</v>
      </c>
      <c r="B109" s="40" t="s">
        <v>477</v>
      </c>
      <c r="C109" s="46">
        <v>2018.0</v>
      </c>
      <c r="D109" s="46" t="s">
        <v>4</v>
      </c>
      <c r="E109" s="46" t="s">
        <v>12</v>
      </c>
      <c r="F109" s="38">
        <v>1.50136808</v>
      </c>
    </row>
    <row r="110">
      <c r="A110" s="40" t="s">
        <v>12</v>
      </c>
      <c r="B110" s="40" t="s">
        <v>476</v>
      </c>
      <c r="C110" s="46">
        <v>2018.0</v>
      </c>
      <c r="D110" s="46" t="s">
        <v>4</v>
      </c>
      <c r="E110" s="46" t="s">
        <v>12</v>
      </c>
      <c r="F110" s="38">
        <v>0.47228306</v>
      </c>
    </row>
    <row r="111">
      <c r="A111" s="40" t="s">
        <v>13</v>
      </c>
      <c r="B111" s="40" t="s">
        <v>481</v>
      </c>
      <c r="C111" s="46">
        <v>2018.0</v>
      </c>
      <c r="D111" s="46" t="s">
        <v>4</v>
      </c>
      <c r="E111" s="46" t="s">
        <v>12</v>
      </c>
      <c r="F111" s="38">
        <v>1.26046246</v>
      </c>
    </row>
    <row r="112">
      <c r="A112" s="40" t="s">
        <v>14</v>
      </c>
      <c r="B112" s="40" t="s">
        <v>483</v>
      </c>
      <c r="C112" s="46">
        <v>2018.0</v>
      </c>
      <c r="D112" s="46" t="s">
        <v>4</v>
      </c>
      <c r="E112" s="46" t="s">
        <v>12</v>
      </c>
      <c r="F112" s="38">
        <v>1.22740717</v>
      </c>
    </row>
    <row r="113">
      <c r="A113" s="40" t="s">
        <v>15</v>
      </c>
      <c r="B113" s="40" t="s">
        <v>482</v>
      </c>
      <c r="C113" s="46">
        <v>2018.0</v>
      </c>
      <c r="D113" s="46" t="s">
        <v>4</v>
      </c>
      <c r="E113" s="46" t="s">
        <v>12</v>
      </c>
      <c r="F113" s="38">
        <v>10.9974175</v>
      </c>
    </row>
    <row r="114">
      <c r="A114" s="40" t="s">
        <v>16</v>
      </c>
      <c r="B114" s="40" t="s">
        <v>484</v>
      </c>
      <c r="C114" s="46">
        <v>2018.0</v>
      </c>
      <c r="D114" s="46" t="s">
        <v>4</v>
      </c>
      <c r="E114" s="46" t="s">
        <v>12</v>
      </c>
      <c r="F114" s="38">
        <v>3.82748808</v>
      </c>
    </row>
    <row r="115">
      <c r="A115" s="40" t="s">
        <v>17</v>
      </c>
      <c r="B115" s="40" t="s">
        <v>485</v>
      </c>
      <c r="C115" s="46">
        <v>2018.0</v>
      </c>
      <c r="D115" s="46" t="s">
        <v>4</v>
      </c>
      <c r="E115" s="46" t="s">
        <v>12</v>
      </c>
      <c r="F115" s="38">
        <v>1.720856</v>
      </c>
    </row>
    <row r="116">
      <c r="A116" s="40" t="s">
        <v>18</v>
      </c>
      <c r="B116" s="40" t="s">
        <v>486</v>
      </c>
      <c r="C116" s="46">
        <v>2018.0</v>
      </c>
      <c r="D116" s="46" t="s">
        <v>4</v>
      </c>
      <c r="E116" s="46" t="s">
        <v>12</v>
      </c>
      <c r="F116" s="38">
        <v>1.84732923</v>
      </c>
    </row>
    <row r="117">
      <c r="A117" s="40" t="s">
        <v>19</v>
      </c>
      <c r="B117" s="40" t="s">
        <v>487</v>
      </c>
      <c r="C117" s="46">
        <v>2018.0</v>
      </c>
      <c r="D117" s="46" t="s">
        <v>4</v>
      </c>
      <c r="E117" s="46" t="s">
        <v>12</v>
      </c>
      <c r="F117" s="38">
        <v>2.61738445</v>
      </c>
    </row>
    <row r="118">
      <c r="A118" s="40" t="s">
        <v>20</v>
      </c>
      <c r="B118" s="40" t="s">
        <v>488</v>
      </c>
      <c r="C118" s="46">
        <v>2018.0</v>
      </c>
      <c r="D118" s="46" t="s">
        <v>4</v>
      </c>
      <c r="E118" s="46" t="s">
        <v>12</v>
      </c>
      <c r="F118" s="38">
        <v>3.36095606</v>
      </c>
    </row>
    <row r="119">
      <c r="A119" s="40" t="s">
        <v>21</v>
      </c>
      <c r="B119" s="40" t="s">
        <v>490</v>
      </c>
      <c r="C119" s="46">
        <v>2018.0</v>
      </c>
      <c r="D119" s="46" t="s">
        <v>4</v>
      </c>
      <c r="E119" s="46" t="s">
        <v>12</v>
      </c>
      <c r="F119" s="38">
        <v>3.76004453</v>
      </c>
    </row>
    <row r="120">
      <c r="A120" s="40" t="s">
        <v>22</v>
      </c>
      <c r="B120" s="40" t="s">
        <v>491</v>
      </c>
      <c r="C120" s="46">
        <v>2018.0</v>
      </c>
      <c r="D120" s="46" t="s">
        <v>4</v>
      </c>
      <c r="E120" s="46" t="s">
        <v>12</v>
      </c>
      <c r="F120" s="38">
        <v>0.75453441</v>
      </c>
    </row>
    <row r="121">
      <c r="A121" s="40" t="s">
        <v>23</v>
      </c>
      <c r="B121" s="40" t="s">
        <v>492</v>
      </c>
      <c r="C121" s="46">
        <v>2018.0</v>
      </c>
      <c r="D121" s="46" t="s">
        <v>4</v>
      </c>
      <c r="E121" s="46" t="s">
        <v>12</v>
      </c>
      <c r="F121" s="38">
        <v>11.2337784</v>
      </c>
    </row>
    <row r="122">
      <c r="A122" s="40" t="s">
        <v>24</v>
      </c>
      <c r="B122" s="40" t="s">
        <v>493</v>
      </c>
      <c r="C122" s="46">
        <v>2018.0</v>
      </c>
      <c r="D122" s="46" t="s">
        <v>4</v>
      </c>
      <c r="E122" s="46" t="s">
        <v>12</v>
      </c>
      <c r="F122" s="38">
        <v>2.65318004</v>
      </c>
    </row>
    <row r="123">
      <c r="A123" s="40" t="s">
        <v>25</v>
      </c>
      <c r="B123" s="40" t="s">
        <v>494</v>
      </c>
      <c r="C123" s="46">
        <v>2018.0</v>
      </c>
      <c r="D123" s="46" t="s">
        <v>4</v>
      </c>
      <c r="E123" s="46" t="s">
        <v>12</v>
      </c>
      <c r="F123" s="38">
        <v>1.16536715</v>
      </c>
    </row>
    <row r="124">
      <c r="A124" s="40" t="s">
        <v>26</v>
      </c>
      <c r="B124" s="40" t="s">
        <v>495</v>
      </c>
      <c r="C124" s="46">
        <v>2018.0</v>
      </c>
      <c r="D124" s="46" t="s">
        <v>4</v>
      </c>
      <c r="E124" s="46" t="s">
        <v>12</v>
      </c>
      <c r="F124" s="38">
        <v>1.69684432</v>
      </c>
    </row>
    <row r="125">
      <c r="A125" s="40" t="s">
        <v>27</v>
      </c>
      <c r="B125" s="40" t="s">
        <v>497</v>
      </c>
      <c r="C125" s="46">
        <v>2018.0</v>
      </c>
      <c r="D125" s="46" t="s">
        <v>4</v>
      </c>
      <c r="E125" s="46" t="s">
        <v>12</v>
      </c>
      <c r="F125" s="38">
        <v>3.91252761</v>
      </c>
    </row>
    <row r="126">
      <c r="A126" s="40" t="s">
        <v>28</v>
      </c>
      <c r="B126" s="40" t="s">
        <v>496</v>
      </c>
      <c r="C126" s="46">
        <v>2018.0</v>
      </c>
      <c r="D126" s="46" t="s">
        <v>4</v>
      </c>
      <c r="E126" s="46" t="s">
        <v>12</v>
      </c>
      <c r="F126" s="38">
        <v>2.04994894</v>
      </c>
    </row>
    <row r="127">
      <c r="A127" s="40" t="s">
        <v>29</v>
      </c>
      <c r="B127" s="40" t="s">
        <v>498</v>
      </c>
      <c r="C127" s="46">
        <v>2018.0</v>
      </c>
      <c r="D127" s="46" t="s">
        <v>4</v>
      </c>
      <c r="E127" s="46" t="s">
        <v>12</v>
      </c>
      <c r="F127" s="38">
        <v>1.87172626</v>
      </c>
    </row>
    <row r="128">
      <c r="A128" s="40" t="s">
        <v>30</v>
      </c>
      <c r="B128" s="40" t="s">
        <v>499</v>
      </c>
      <c r="C128" s="46">
        <v>2018.0</v>
      </c>
      <c r="D128" s="46" t="s">
        <v>4</v>
      </c>
      <c r="E128" s="46" t="s">
        <v>12</v>
      </c>
      <c r="F128" s="38">
        <v>3.02596757</v>
      </c>
    </row>
    <row r="129">
      <c r="A129" s="40" t="s">
        <v>31</v>
      </c>
      <c r="B129" s="40" t="s">
        <v>500</v>
      </c>
      <c r="C129" s="46">
        <v>2018.0</v>
      </c>
      <c r="D129" s="46" t="s">
        <v>4</v>
      </c>
      <c r="E129" s="46" t="s">
        <v>12</v>
      </c>
      <c r="F129" s="38">
        <v>0.98782418</v>
      </c>
    </row>
    <row r="130">
      <c r="A130" s="40" t="s">
        <v>32</v>
      </c>
      <c r="B130" s="40" t="s">
        <v>501</v>
      </c>
      <c r="C130" s="46">
        <v>2018.0</v>
      </c>
      <c r="D130" s="46" t="s">
        <v>4</v>
      </c>
      <c r="E130" s="46" t="s">
        <v>12</v>
      </c>
      <c r="F130" s="38">
        <v>0.7917393</v>
      </c>
    </row>
    <row r="131">
      <c r="A131" s="40" t="s">
        <v>33</v>
      </c>
      <c r="B131" s="40" t="s">
        <v>502</v>
      </c>
      <c r="C131" s="46">
        <v>2018.0</v>
      </c>
      <c r="D131" s="46" t="s">
        <v>4</v>
      </c>
      <c r="E131" s="46" t="s">
        <v>12</v>
      </c>
      <c r="F131" s="38">
        <v>6.16496638</v>
      </c>
    </row>
    <row r="132">
      <c r="A132" s="40" t="s">
        <v>34</v>
      </c>
      <c r="B132" s="40" t="s">
        <v>503</v>
      </c>
      <c r="C132" s="46">
        <v>2018.0</v>
      </c>
      <c r="D132" s="46" t="s">
        <v>4</v>
      </c>
      <c r="E132" s="46" t="s">
        <v>12</v>
      </c>
      <c r="F132" s="38">
        <v>0.99297035</v>
      </c>
    </row>
    <row r="133">
      <c r="A133" s="40" t="s">
        <v>35</v>
      </c>
      <c r="B133" s="40" t="s">
        <v>504</v>
      </c>
      <c r="C133" s="46">
        <v>2018.0</v>
      </c>
      <c r="D133" s="46" t="s">
        <v>4</v>
      </c>
      <c r="E133" s="46" t="s">
        <v>12</v>
      </c>
      <c r="F133" s="38">
        <v>0.90616449</v>
      </c>
    </row>
    <row r="134">
      <c r="A134" s="52" t="s">
        <v>3</v>
      </c>
      <c r="B134" s="40" t="s">
        <v>489</v>
      </c>
      <c r="C134" s="46">
        <v>2020.0</v>
      </c>
      <c r="D134" s="46" t="s">
        <v>4</v>
      </c>
      <c r="E134" s="46" t="s">
        <v>12</v>
      </c>
      <c r="F134" s="38">
        <v>2.43774913</v>
      </c>
    </row>
    <row r="135">
      <c r="A135" s="52" t="s">
        <v>4</v>
      </c>
      <c r="B135" s="40" t="s">
        <v>472</v>
      </c>
      <c r="C135" s="46">
        <v>2020.0</v>
      </c>
      <c r="D135" s="46" t="s">
        <v>4</v>
      </c>
      <c r="E135" s="46" t="s">
        <v>12</v>
      </c>
      <c r="F135" s="38">
        <v>0.54056118</v>
      </c>
    </row>
    <row r="136">
      <c r="A136" s="40" t="s">
        <v>5</v>
      </c>
      <c r="B136" s="40" t="s">
        <v>473</v>
      </c>
      <c r="C136" s="46">
        <v>2020.0</v>
      </c>
      <c r="D136" s="46" t="s">
        <v>4</v>
      </c>
      <c r="E136" s="46" t="s">
        <v>12</v>
      </c>
      <c r="F136" s="38">
        <v>1.44839139</v>
      </c>
    </row>
    <row r="137">
      <c r="A137" s="40" t="s">
        <v>6</v>
      </c>
      <c r="B137" s="40" t="s">
        <v>474</v>
      </c>
      <c r="C137" s="46">
        <v>2020.0</v>
      </c>
      <c r="D137" s="46" t="s">
        <v>4</v>
      </c>
      <c r="E137" s="46" t="s">
        <v>12</v>
      </c>
      <c r="F137" s="38">
        <v>2.45722848</v>
      </c>
    </row>
    <row r="138">
      <c r="A138" s="40" t="s">
        <v>7</v>
      </c>
      <c r="B138" s="40" t="s">
        <v>475</v>
      </c>
      <c r="C138" s="46">
        <v>2020.0</v>
      </c>
      <c r="D138" s="46" t="s">
        <v>4</v>
      </c>
      <c r="E138" s="46" t="s">
        <v>12</v>
      </c>
      <c r="F138" s="38">
        <v>2.09339032</v>
      </c>
    </row>
    <row r="139">
      <c r="A139" s="40" t="s">
        <v>8</v>
      </c>
      <c r="B139" s="40" t="s">
        <v>479</v>
      </c>
      <c r="C139" s="46">
        <v>2020.0</v>
      </c>
      <c r="D139" s="46" t="s">
        <v>4</v>
      </c>
      <c r="E139" s="46" t="s">
        <v>12</v>
      </c>
      <c r="F139" s="38">
        <v>0.54174278</v>
      </c>
    </row>
    <row r="140">
      <c r="A140" s="40" t="s">
        <v>9</v>
      </c>
      <c r="B140" s="40" t="s">
        <v>480</v>
      </c>
      <c r="C140" s="46">
        <v>2020.0</v>
      </c>
      <c r="D140" s="46" t="s">
        <v>4</v>
      </c>
      <c r="E140" s="46" t="s">
        <v>12</v>
      </c>
      <c r="F140" s="38">
        <v>1.96166884</v>
      </c>
    </row>
    <row r="141">
      <c r="A141" s="40" t="s">
        <v>10</v>
      </c>
      <c r="B141" s="40" t="s">
        <v>478</v>
      </c>
      <c r="C141" s="46">
        <v>2020.0</v>
      </c>
      <c r="D141" s="46" t="s">
        <v>4</v>
      </c>
      <c r="E141" s="46" t="s">
        <v>12</v>
      </c>
      <c r="F141" s="38">
        <v>7.07461617</v>
      </c>
    </row>
    <row r="142">
      <c r="A142" s="40" t="s">
        <v>11</v>
      </c>
      <c r="B142" s="40" t="s">
        <v>477</v>
      </c>
      <c r="C142" s="46">
        <v>2020.0</v>
      </c>
      <c r="D142" s="46" t="s">
        <v>4</v>
      </c>
      <c r="E142" s="46" t="s">
        <v>12</v>
      </c>
      <c r="F142" s="38">
        <v>1.40778042</v>
      </c>
    </row>
    <row r="143">
      <c r="A143" s="40" t="s">
        <v>12</v>
      </c>
      <c r="B143" s="40" t="s">
        <v>476</v>
      </c>
      <c r="C143" s="46">
        <v>2020.0</v>
      </c>
      <c r="D143" s="46" t="s">
        <v>4</v>
      </c>
      <c r="E143" s="46" t="s">
        <v>12</v>
      </c>
      <c r="F143" s="38">
        <v>0.10909026</v>
      </c>
    </row>
    <row r="144">
      <c r="A144" s="40" t="s">
        <v>13</v>
      </c>
      <c r="B144" s="40" t="s">
        <v>481</v>
      </c>
      <c r="C144" s="46">
        <v>2020.0</v>
      </c>
      <c r="D144" s="46" t="s">
        <v>4</v>
      </c>
      <c r="E144" s="46" t="s">
        <v>12</v>
      </c>
      <c r="F144" s="38">
        <v>1.03022073</v>
      </c>
    </row>
    <row r="145">
      <c r="A145" s="40" t="s">
        <v>14</v>
      </c>
      <c r="B145" s="40" t="s">
        <v>483</v>
      </c>
      <c r="C145" s="46">
        <v>2020.0</v>
      </c>
      <c r="D145" s="46" t="s">
        <v>4</v>
      </c>
      <c r="E145" s="46" t="s">
        <v>12</v>
      </c>
      <c r="F145" s="38">
        <v>1.45323668</v>
      </c>
    </row>
    <row r="146">
      <c r="A146" s="40" t="s">
        <v>15</v>
      </c>
      <c r="B146" s="40" t="s">
        <v>482</v>
      </c>
      <c r="C146" s="46">
        <v>2020.0</v>
      </c>
      <c r="D146" s="46" t="s">
        <v>4</v>
      </c>
      <c r="E146" s="46" t="s">
        <v>12</v>
      </c>
      <c r="F146" s="38">
        <v>8.94030948</v>
      </c>
    </row>
    <row r="147">
      <c r="A147" s="40" t="s">
        <v>16</v>
      </c>
      <c r="B147" s="40" t="s">
        <v>484</v>
      </c>
      <c r="C147" s="46">
        <v>2020.0</v>
      </c>
      <c r="D147" s="46" t="s">
        <v>4</v>
      </c>
      <c r="E147" s="46" t="s">
        <v>12</v>
      </c>
      <c r="F147" s="38">
        <v>2.93580253</v>
      </c>
    </row>
    <row r="148">
      <c r="A148" s="40" t="s">
        <v>17</v>
      </c>
      <c r="B148" s="40" t="s">
        <v>485</v>
      </c>
      <c r="C148" s="46">
        <v>2020.0</v>
      </c>
      <c r="D148" s="46" t="s">
        <v>4</v>
      </c>
      <c r="E148" s="46" t="s">
        <v>12</v>
      </c>
      <c r="F148" s="38">
        <v>1.75060823</v>
      </c>
    </row>
    <row r="149">
      <c r="A149" s="40" t="s">
        <v>18</v>
      </c>
      <c r="B149" s="40" t="s">
        <v>486</v>
      </c>
      <c r="C149" s="46">
        <v>2020.0</v>
      </c>
      <c r="D149" s="46" t="s">
        <v>4</v>
      </c>
      <c r="E149" s="46" t="s">
        <v>12</v>
      </c>
      <c r="F149" s="38">
        <v>0.80980023</v>
      </c>
    </row>
    <row r="150">
      <c r="A150" s="40" t="s">
        <v>19</v>
      </c>
      <c r="B150" s="40" t="s">
        <v>487</v>
      </c>
      <c r="C150" s="46">
        <v>2020.0</v>
      </c>
      <c r="D150" s="46" t="s">
        <v>4</v>
      </c>
      <c r="E150" s="46" t="s">
        <v>12</v>
      </c>
      <c r="F150" s="38">
        <v>4.0287999</v>
      </c>
    </row>
    <row r="151">
      <c r="A151" s="40" t="s">
        <v>20</v>
      </c>
      <c r="B151" s="40" t="s">
        <v>488</v>
      </c>
      <c r="C151" s="46">
        <v>2020.0</v>
      </c>
      <c r="D151" s="46" t="s">
        <v>4</v>
      </c>
      <c r="E151" s="46" t="s">
        <v>12</v>
      </c>
      <c r="F151" s="38">
        <v>2.08633278</v>
      </c>
    </row>
    <row r="152">
      <c r="A152" s="40" t="s">
        <v>21</v>
      </c>
      <c r="B152" s="40" t="s">
        <v>490</v>
      </c>
      <c r="C152" s="46">
        <v>2020.0</v>
      </c>
      <c r="D152" s="46" t="s">
        <v>4</v>
      </c>
      <c r="E152" s="46" t="s">
        <v>12</v>
      </c>
      <c r="F152" s="38">
        <v>2.09579071</v>
      </c>
    </row>
    <row r="153">
      <c r="A153" s="40" t="s">
        <v>22</v>
      </c>
      <c r="B153" s="40" t="s">
        <v>491</v>
      </c>
      <c r="C153" s="46">
        <v>2020.0</v>
      </c>
      <c r="D153" s="46" t="s">
        <v>4</v>
      </c>
      <c r="E153" s="46" t="s">
        <v>12</v>
      </c>
      <c r="F153" s="38">
        <v>0.74283136</v>
      </c>
    </row>
    <row r="154">
      <c r="A154" s="40" t="s">
        <v>23</v>
      </c>
      <c r="B154" s="40" t="s">
        <v>492</v>
      </c>
      <c r="C154" s="46">
        <v>2020.0</v>
      </c>
      <c r="D154" s="46" t="s">
        <v>4</v>
      </c>
      <c r="E154" s="46" t="s">
        <v>12</v>
      </c>
      <c r="F154" s="38">
        <v>11.0649296</v>
      </c>
    </row>
    <row r="155">
      <c r="A155" s="40" t="s">
        <v>24</v>
      </c>
      <c r="B155" s="40" t="s">
        <v>493</v>
      </c>
      <c r="C155" s="46">
        <v>2020.0</v>
      </c>
      <c r="D155" s="46" t="s">
        <v>4</v>
      </c>
      <c r="E155" s="46" t="s">
        <v>12</v>
      </c>
      <c r="F155" s="38">
        <v>2.88007951</v>
      </c>
    </row>
    <row r="156">
      <c r="A156" s="40" t="s">
        <v>25</v>
      </c>
      <c r="B156" s="40" t="s">
        <v>494</v>
      </c>
      <c r="C156" s="46">
        <v>2020.0</v>
      </c>
      <c r="D156" s="46" t="s">
        <v>4</v>
      </c>
      <c r="E156" s="46" t="s">
        <v>12</v>
      </c>
      <c r="F156" s="38">
        <v>1.13366015</v>
      </c>
    </row>
    <row r="157">
      <c r="A157" s="40" t="s">
        <v>26</v>
      </c>
      <c r="B157" s="40" t="s">
        <v>495</v>
      </c>
      <c r="C157" s="46">
        <v>2020.0</v>
      </c>
      <c r="D157" s="46" t="s">
        <v>4</v>
      </c>
      <c r="E157" s="46" t="s">
        <v>12</v>
      </c>
      <c r="F157" s="38">
        <v>1.30555605</v>
      </c>
    </row>
    <row r="158">
      <c r="A158" s="40" t="s">
        <v>27</v>
      </c>
      <c r="B158" s="40" t="s">
        <v>497</v>
      </c>
      <c r="C158" s="46">
        <v>2020.0</v>
      </c>
      <c r="D158" s="46" t="s">
        <v>4</v>
      </c>
      <c r="E158" s="46" t="s">
        <v>12</v>
      </c>
      <c r="F158" s="38">
        <v>3.82611506</v>
      </c>
    </row>
    <row r="159">
      <c r="A159" s="40" t="s">
        <v>28</v>
      </c>
      <c r="B159" s="40" t="s">
        <v>496</v>
      </c>
      <c r="C159" s="46">
        <v>2020.0</v>
      </c>
      <c r="D159" s="46" t="s">
        <v>4</v>
      </c>
      <c r="E159" s="46" t="s">
        <v>12</v>
      </c>
      <c r="F159" s="38">
        <v>1.77739038</v>
      </c>
    </row>
    <row r="160">
      <c r="A160" s="40" t="s">
        <v>29</v>
      </c>
      <c r="B160" s="40" t="s">
        <v>498</v>
      </c>
      <c r="C160" s="46">
        <v>2020.0</v>
      </c>
      <c r="D160" s="46" t="s">
        <v>4</v>
      </c>
      <c r="E160" s="46" t="s">
        <v>12</v>
      </c>
      <c r="F160" s="38">
        <v>2.32216832</v>
      </c>
    </row>
    <row r="161">
      <c r="A161" s="40" t="s">
        <v>30</v>
      </c>
      <c r="B161" s="40" t="s">
        <v>499</v>
      </c>
      <c r="C161" s="46">
        <v>2020.0</v>
      </c>
      <c r="D161" s="46" t="s">
        <v>4</v>
      </c>
      <c r="E161" s="46" t="s">
        <v>12</v>
      </c>
      <c r="F161" s="38">
        <v>1.55467767</v>
      </c>
    </row>
    <row r="162">
      <c r="A162" s="40" t="s">
        <v>31</v>
      </c>
      <c r="B162" s="40" t="s">
        <v>500</v>
      </c>
      <c r="C162" s="46">
        <v>2020.0</v>
      </c>
      <c r="D162" s="46" t="s">
        <v>4</v>
      </c>
      <c r="E162" s="46" t="s">
        <v>12</v>
      </c>
      <c r="F162" s="38">
        <v>1.02576164</v>
      </c>
    </row>
    <row r="163">
      <c r="A163" s="40" t="s">
        <v>32</v>
      </c>
      <c r="B163" s="40" t="s">
        <v>501</v>
      </c>
      <c r="C163" s="46">
        <v>2020.0</v>
      </c>
      <c r="D163" s="46" t="s">
        <v>4</v>
      </c>
      <c r="E163" s="46" t="s">
        <v>12</v>
      </c>
      <c r="F163" s="38">
        <v>1.06486698</v>
      </c>
    </row>
    <row r="164">
      <c r="A164" s="40" t="s">
        <v>33</v>
      </c>
      <c r="B164" s="40" t="s">
        <v>502</v>
      </c>
      <c r="C164" s="46">
        <v>2020.0</v>
      </c>
      <c r="D164" s="46" t="s">
        <v>4</v>
      </c>
      <c r="E164" s="46" t="s">
        <v>12</v>
      </c>
      <c r="F164" s="38">
        <v>4.75512815</v>
      </c>
    </row>
    <row r="165">
      <c r="A165" s="40" t="s">
        <v>34</v>
      </c>
      <c r="B165" s="40" t="s">
        <v>503</v>
      </c>
      <c r="C165" s="46">
        <v>2020.0</v>
      </c>
      <c r="D165" s="46" t="s">
        <v>4</v>
      </c>
      <c r="E165" s="46" t="s">
        <v>12</v>
      </c>
      <c r="F165" s="38">
        <v>0.9619355</v>
      </c>
    </row>
    <row r="166">
      <c r="A166" s="40" t="s">
        <v>35</v>
      </c>
      <c r="B166" s="40" t="s">
        <v>504</v>
      </c>
      <c r="C166" s="46">
        <v>2020.0</v>
      </c>
      <c r="D166" s="46" t="s">
        <v>4</v>
      </c>
      <c r="E166" s="46" t="s">
        <v>12</v>
      </c>
      <c r="F166" s="38">
        <v>0.84796221</v>
      </c>
    </row>
    <row r="167">
      <c r="A167" s="52" t="s">
        <v>4</v>
      </c>
      <c r="B167" s="40" t="s">
        <v>472</v>
      </c>
      <c r="C167" s="40">
        <v>2022.0</v>
      </c>
      <c r="D167" s="46" t="s">
        <v>4</v>
      </c>
      <c r="E167" s="46" t="s">
        <v>12</v>
      </c>
      <c r="F167" s="38">
        <v>0.39710126</v>
      </c>
    </row>
    <row r="168">
      <c r="A168" s="40" t="s">
        <v>5</v>
      </c>
      <c r="B168" s="40" t="s">
        <v>473</v>
      </c>
      <c r="C168" s="40">
        <v>2022.0</v>
      </c>
      <c r="D168" s="46" t="s">
        <v>4</v>
      </c>
      <c r="E168" s="46" t="s">
        <v>12</v>
      </c>
      <c r="F168" s="38">
        <v>0.97503613</v>
      </c>
    </row>
    <row r="169">
      <c r="A169" s="40" t="s">
        <v>6</v>
      </c>
      <c r="B169" s="40" t="s">
        <v>474</v>
      </c>
      <c r="C169" s="40">
        <v>2022.0</v>
      </c>
      <c r="D169" s="46" t="s">
        <v>4</v>
      </c>
      <c r="E169" s="46" t="s">
        <v>12</v>
      </c>
      <c r="F169" s="38">
        <v>1.86120838</v>
      </c>
    </row>
    <row r="170">
      <c r="A170" s="40" t="s">
        <v>7</v>
      </c>
      <c r="B170" s="40" t="s">
        <v>475</v>
      </c>
      <c r="C170" s="40">
        <v>2022.0</v>
      </c>
      <c r="D170" s="46" t="s">
        <v>4</v>
      </c>
      <c r="E170" s="46" t="s">
        <v>12</v>
      </c>
      <c r="F170" s="38">
        <v>2.13364475</v>
      </c>
    </row>
    <row r="171">
      <c r="A171" s="40" t="s">
        <v>8</v>
      </c>
      <c r="B171" s="40" t="s">
        <v>479</v>
      </c>
      <c r="C171" s="40">
        <v>2022.0</v>
      </c>
      <c r="D171" s="46" t="s">
        <v>4</v>
      </c>
      <c r="E171" s="46" t="s">
        <v>12</v>
      </c>
      <c r="F171" s="38">
        <v>0.40834799</v>
      </c>
    </row>
    <row r="172">
      <c r="A172" s="40" t="s">
        <v>9</v>
      </c>
      <c r="B172" s="40" t="s">
        <v>480</v>
      </c>
      <c r="C172" s="40">
        <v>2022.0</v>
      </c>
      <c r="D172" s="46" t="s">
        <v>4</v>
      </c>
      <c r="E172" s="46" t="s">
        <v>12</v>
      </c>
      <c r="F172" s="38">
        <v>1.18813881</v>
      </c>
    </row>
    <row r="173">
      <c r="A173" s="40" t="s">
        <v>10</v>
      </c>
      <c r="B173" s="40" t="s">
        <v>478</v>
      </c>
      <c r="C173" s="40">
        <v>2022.0</v>
      </c>
      <c r="D173" s="46" t="s">
        <v>4</v>
      </c>
      <c r="E173" s="46" t="s">
        <v>12</v>
      </c>
      <c r="F173" s="38">
        <v>8.05610406</v>
      </c>
    </row>
    <row r="174">
      <c r="A174" s="40" t="s">
        <v>11</v>
      </c>
      <c r="B174" s="40" t="s">
        <v>477</v>
      </c>
      <c r="C174" s="40">
        <v>2022.0</v>
      </c>
      <c r="D174" s="46" t="s">
        <v>4</v>
      </c>
      <c r="E174" s="46" t="s">
        <v>12</v>
      </c>
      <c r="F174" s="38">
        <v>1.32824138</v>
      </c>
    </row>
    <row r="175">
      <c r="A175" s="40" t="s">
        <v>12</v>
      </c>
      <c r="B175" s="40" t="s">
        <v>476</v>
      </c>
      <c r="C175" s="40">
        <v>2022.0</v>
      </c>
      <c r="D175" s="46" t="s">
        <v>4</v>
      </c>
      <c r="E175" s="46" t="s">
        <v>12</v>
      </c>
      <c r="F175" s="38">
        <v>0.41012966</v>
      </c>
    </row>
    <row r="176">
      <c r="A176" s="40">
        <v>10.0</v>
      </c>
      <c r="B176" s="40" t="s">
        <v>481</v>
      </c>
      <c r="C176" s="40">
        <v>2022.0</v>
      </c>
      <c r="D176" s="46" t="s">
        <v>4</v>
      </c>
      <c r="E176" s="46" t="s">
        <v>12</v>
      </c>
      <c r="F176" s="38">
        <v>3.27802726</v>
      </c>
    </row>
    <row r="177">
      <c r="A177" s="40">
        <v>11.0</v>
      </c>
      <c r="B177" s="40" t="s">
        <v>483</v>
      </c>
      <c r="C177" s="40">
        <v>2022.0</v>
      </c>
      <c r="D177" s="46" t="s">
        <v>4</v>
      </c>
      <c r="E177" s="46" t="s">
        <v>12</v>
      </c>
      <c r="F177" s="38">
        <v>1.32840406</v>
      </c>
    </row>
    <row r="178">
      <c r="A178" s="40">
        <v>12.0</v>
      </c>
      <c r="B178" s="40" t="s">
        <v>482</v>
      </c>
      <c r="C178" s="40">
        <v>2022.0</v>
      </c>
      <c r="D178" s="46" t="s">
        <v>4</v>
      </c>
      <c r="E178" s="46" t="s">
        <v>12</v>
      </c>
      <c r="F178" s="38">
        <v>10.6408456</v>
      </c>
    </row>
    <row r="179">
      <c r="A179" s="40">
        <v>13.0</v>
      </c>
      <c r="B179" s="40" t="s">
        <v>484</v>
      </c>
      <c r="C179" s="40">
        <v>2022.0</v>
      </c>
      <c r="D179" s="46" t="s">
        <v>4</v>
      </c>
      <c r="E179" s="46" t="s">
        <v>12</v>
      </c>
      <c r="F179" s="38">
        <v>2.22638602</v>
      </c>
    </row>
    <row r="180">
      <c r="A180" s="40">
        <v>14.0</v>
      </c>
      <c r="B180" s="40" t="s">
        <v>485</v>
      </c>
      <c r="C180" s="40">
        <v>2022.0</v>
      </c>
      <c r="D180" s="46" t="s">
        <v>4</v>
      </c>
      <c r="E180" s="46" t="s">
        <v>12</v>
      </c>
      <c r="F180" s="38">
        <v>1.49722897</v>
      </c>
    </row>
    <row r="181">
      <c r="A181" s="40">
        <v>15.0</v>
      </c>
      <c r="B181" s="40" t="s">
        <v>486</v>
      </c>
      <c r="C181" s="40">
        <v>2022.0</v>
      </c>
      <c r="D181" s="46" t="s">
        <v>4</v>
      </c>
      <c r="E181" s="46" t="s">
        <v>12</v>
      </c>
      <c r="F181" s="38">
        <v>1.15130626</v>
      </c>
    </row>
    <row r="182">
      <c r="A182" s="40">
        <v>16.0</v>
      </c>
      <c r="B182" s="40" t="s">
        <v>487</v>
      </c>
      <c r="C182" s="40">
        <v>2022.0</v>
      </c>
      <c r="D182" s="46" t="s">
        <v>4</v>
      </c>
      <c r="E182" s="46" t="s">
        <v>12</v>
      </c>
      <c r="F182" s="38">
        <v>3.90131229</v>
      </c>
    </row>
    <row r="183">
      <c r="A183" s="40">
        <v>17.0</v>
      </c>
      <c r="B183" s="40" t="s">
        <v>488</v>
      </c>
      <c r="C183" s="40">
        <v>2022.0</v>
      </c>
      <c r="D183" s="46" t="s">
        <v>4</v>
      </c>
      <c r="E183" s="46" t="s">
        <v>12</v>
      </c>
      <c r="F183" s="38">
        <v>2.6136004</v>
      </c>
    </row>
    <row r="184">
      <c r="A184" s="40">
        <v>18.0</v>
      </c>
      <c r="B184" s="40" t="s">
        <v>490</v>
      </c>
      <c r="C184" s="40">
        <v>2022.0</v>
      </c>
      <c r="D184" s="46" t="s">
        <v>4</v>
      </c>
      <c r="E184" s="46" t="s">
        <v>12</v>
      </c>
      <c r="F184" s="38">
        <v>3.50028672</v>
      </c>
    </row>
    <row r="185">
      <c r="A185" s="40">
        <v>19.0</v>
      </c>
      <c r="B185" s="40" t="s">
        <v>491</v>
      </c>
      <c r="C185" s="40">
        <v>2022.0</v>
      </c>
      <c r="D185" s="46" t="s">
        <v>4</v>
      </c>
      <c r="E185" s="46" t="s">
        <v>12</v>
      </c>
      <c r="F185" s="38">
        <v>0.50743047</v>
      </c>
    </row>
    <row r="186">
      <c r="A186" s="40">
        <v>20.0</v>
      </c>
      <c r="B186" s="40" t="s">
        <v>492</v>
      </c>
      <c r="C186" s="40">
        <v>2022.0</v>
      </c>
      <c r="D186" s="46" t="s">
        <v>4</v>
      </c>
      <c r="E186" s="46" t="s">
        <v>12</v>
      </c>
      <c r="F186" s="38">
        <v>10.6414884</v>
      </c>
    </row>
    <row r="187">
      <c r="A187" s="40">
        <v>21.0</v>
      </c>
      <c r="B187" s="40" t="s">
        <v>493</v>
      </c>
      <c r="C187" s="40">
        <v>2022.0</v>
      </c>
      <c r="D187" s="46" t="s">
        <v>4</v>
      </c>
      <c r="E187" s="46" t="s">
        <v>12</v>
      </c>
      <c r="F187" s="38">
        <v>4.1446303</v>
      </c>
    </row>
    <row r="188">
      <c r="A188" s="40">
        <v>22.0</v>
      </c>
      <c r="B188" s="40" t="s">
        <v>494</v>
      </c>
      <c r="C188" s="40">
        <v>2022.0</v>
      </c>
      <c r="D188" s="46" t="s">
        <v>4</v>
      </c>
      <c r="E188" s="46" t="s">
        <v>12</v>
      </c>
      <c r="F188" s="38">
        <v>0.62849848</v>
      </c>
    </row>
    <row r="189">
      <c r="A189" s="40">
        <v>23.0</v>
      </c>
      <c r="B189" s="40" t="s">
        <v>495</v>
      </c>
      <c r="C189" s="40">
        <v>2022.0</v>
      </c>
      <c r="D189" s="46" t="s">
        <v>4</v>
      </c>
      <c r="E189" s="46" t="s">
        <v>12</v>
      </c>
      <c r="F189" s="38">
        <v>1.10663729</v>
      </c>
    </row>
    <row r="190">
      <c r="A190" s="40">
        <v>24.0</v>
      </c>
      <c r="B190" s="40" t="s">
        <v>497</v>
      </c>
      <c r="C190" s="40">
        <v>2022.0</v>
      </c>
      <c r="D190" s="46" t="s">
        <v>4</v>
      </c>
      <c r="E190" s="46" t="s">
        <v>12</v>
      </c>
      <c r="F190" s="38">
        <v>4.38775244</v>
      </c>
    </row>
    <row r="191">
      <c r="A191" s="40">
        <v>25.0</v>
      </c>
      <c r="B191" s="40" t="s">
        <v>496</v>
      </c>
      <c r="C191" s="40">
        <v>2022.0</v>
      </c>
      <c r="D191" s="46" t="s">
        <v>4</v>
      </c>
      <c r="E191" s="46" t="s">
        <v>12</v>
      </c>
      <c r="F191" s="38">
        <v>1.63348642</v>
      </c>
    </row>
    <row r="192">
      <c r="A192" s="40">
        <v>26.0</v>
      </c>
      <c r="B192" s="40" t="s">
        <v>498</v>
      </c>
      <c r="C192" s="40">
        <v>2022.0</v>
      </c>
      <c r="D192" s="46" t="s">
        <v>4</v>
      </c>
      <c r="E192" s="46" t="s">
        <v>12</v>
      </c>
      <c r="F192" s="38">
        <v>1.76635019</v>
      </c>
    </row>
    <row r="193">
      <c r="A193" s="40">
        <v>27.0</v>
      </c>
      <c r="B193" s="40" t="s">
        <v>499</v>
      </c>
      <c r="C193" s="40">
        <v>2022.0</v>
      </c>
      <c r="D193" s="46" t="s">
        <v>4</v>
      </c>
      <c r="E193" s="46" t="s">
        <v>12</v>
      </c>
      <c r="F193" s="38">
        <v>2.85163359</v>
      </c>
    </row>
    <row r="194">
      <c r="A194" s="40">
        <v>28.0</v>
      </c>
      <c r="B194" s="40" t="s">
        <v>500</v>
      </c>
      <c r="C194" s="40">
        <v>2022.0</v>
      </c>
      <c r="D194" s="46" t="s">
        <v>4</v>
      </c>
      <c r="E194" s="46" t="s">
        <v>12</v>
      </c>
      <c r="F194" s="38">
        <v>1.23101746</v>
      </c>
    </row>
    <row r="195">
      <c r="A195" s="40">
        <v>29.0</v>
      </c>
      <c r="B195" s="40" t="s">
        <v>501</v>
      </c>
      <c r="C195" s="40">
        <v>2022.0</v>
      </c>
      <c r="D195" s="46" t="s">
        <v>4</v>
      </c>
      <c r="E195" s="46" t="s">
        <v>12</v>
      </c>
      <c r="F195" s="38">
        <v>1.18328159</v>
      </c>
    </row>
    <row r="196">
      <c r="A196" s="40">
        <v>30.0</v>
      </c>
      <c r="B196" s="40" t="s">
        <v>502</v>
      </c>
      <c r="C196" s="40">
        <v>2022.0</v>
      </c>
      <c r="D196" s="46" t="s">
        <v>4</v>
      </c>
      <c r="E196" s="46" t="s">
        <v>12</v>
      </c>
      <c r="F196" s="38">
        <v>5.07387721</v>
      </c>
    </row>
    <row r="197">
      <c r="A197" s="40">
        <v>31.0</v>
      </c>
      <c r="B197" s="40" t="s">
        <v>503</v>
      </c>
      <c r="C197" s="40">
        <v>2022.0</v>
      </c>
      <c r="D197" s="46" t="s">
        <v>4</v>
      </c>
      <c r="E197" s="46" t="s">
        <v>12</v>
      </c>
      <c r="F197" s="38">
        <v>0.61557497</v>
      </c>
    </row>
    <row r="198">
      <c r="A198" s="40">
        <v>32.0</v>
      </c>
      <c r="B198" s="40" t="s">
        <v>504</v>
      </c>
      <c r="C198" s="40">
        <v>2022.0</v>
      </c>
      <c r="D198" s="46" t="s">
        <v>4</v>
      </c>
      <c r="E198" s="46" t="s">
        <v>12</v>
      </c>
      <c r="F198" s="38">
        <v>0.71108407</v>
      </c>
    </row>
    <row r="199">
      <c r="A199" s="52" t="s">
        <v>3</v>
      </c>
      <c r="B199" s="40" t="s">
        <v>489</v>
      </c>
      <c r="C199" s="40">
        <v>2022.0</v>
      </c>
      <c r="D199" s="46" t="s">
        <v>4</v>
      </c>
      <c r="E199" s="46" t="s">
        <v>12</v>
      </c>
      <c r="F199" s="38">
        <v>2.63281353</v>
      </c>
    </row>
    <row r="200">
      <c r="A200" s="52" t="s">
        <v>3</v>
      </c>
      <c r="B200" s="40" t="s">
        <v>489</v>
      </c>
      <c r="C200" s="7">
        <v>2024.0</v>
      </c>
      <c r="D200" s="46" t="s">
        <v>4</v>
      </c>
      <c r="E200" s="46" t="s">
        <v>12</v>
      </c>
      <c r="F200" s="38">
        <v>2.4332099</v>
      </c>
    </row>
    <row r="201">
      <c r="A201" s="52" t="s">
        <v>4</v>
      </c>
      <c r="B201" s="40" t="s">
        <v>472</v>
      </c>
      <c r="C201" s="7">
        <v>2024.0</v>
      </c>
      <c r="D201" s="46" t="s">
        <v>4</v>
      </c>
      <c r="E201" s="46" t="s">
        <v>12</v>
      </c>
      <c r="F201" s="38">
        <v>0.38796616</v>
      </c>
    </row>
    <row r="202">
      <c r="A202" s="40" t="s">
        <v>5</v>
      </c>
      <c r="B202" s="40" t="s">
        <v>473</v>
      </c>
      <c r="C202" s="7">
        <v>2024.0</v>
      </c>
      <c r="D202" s="46" t="s">
        <v>4</v>
      </c>
      <c r="E202" s="46" t="s">
        <v>12</v>
      </c>
      <c r="F202" s="38">
        <v>1.06525271</v>
      </c>
    </row>
    <row r="203">
      <c r="A203" s="40" t="s">
        <v>6</v>
      </c>
      <c r="B203" s="40" t="s">
        <v>474</v>
      </c>
      <c r="C203" s="7">
        <v>2024.0</v>
      </c>
      <c r="D203" s="46" t="s">
        <v>4</v>
      </c>
      <c r="E203" s="46" t="s">
        <v>12</v>
      </c>
      <c r="F203" s="38">
        <v>2.7191995</v>
      </c>
    </row>
    <row r="204">
      <c r="A204" s="40" t="s">
        <v>7</v>
      </c>
      <c r="B204" s="40" t="s">
        <v>475</v>
      </c>
      <c r="C204" s="7">
        <v>2024.0</v>
      </c>
      <c r="D204" s="46" t="s">
        <v>4</v>
      </c>
      <c r="E204" s="46" t="s">
        <v>12</v>
      </c>
      <c r="F204" s="38">
        <v>2.52974837</v>
      </c>
    </row>
    <row r="205">
      <c r="A205" s="40" t="s">
        <v>8</v>
      </c>
      <c r="B205" s="40" t="s">
        <v>479</v>
      </c>
      <c r="C205" s="7">
        <v>2024.0</v>
      </c>
      <c r="D205" s="46" t="s">
        <v>4</v>
      </c>
      <c r="E205" s="46" t="s">
        <v>12</v>
      </c>
      <c r="F205" s="38">
        <v>0.70453176</v>
      </c>
    </row>
    <row r="206">
      <c r="A206" s="40" t="s">
        <v>9</v>
      </c>
      <c r="B206" s="40" t="s">
        <v>480</v>
      </c>
      <c r="C206" s="7">
        <v>2024.0</v>
      </c>
      <c r="D206" s="46" t="s">
        <v>4</v>
      </c>
      <c r="E206" s="46" t="s">
        <v>12</v>
      </c>
      <c r="F206" s="38">
        <v>1.52899191</v>
      </c>
    </row>
    <row r="207">
      <c r="A207" s="40" t="s">
        <v>10</v>
      </c>
      <c r="B207" s="40" t="s">
        <v>478</v>
      </c>
      <c r="C207" s="7">
        <v>2024.0</v>
      </c>
      <c r="D207" s="46" t="s">
        <v>4</v>
      </c>
      <c r="E207" s="46" t="s">
        <v>12</v>
      </c>
      <c r="F207" s="38">
        <v>8.03854549</v>
      </c>
    </row>
    <row r="208">
      <c r="A208" s="40" t="s">
        <v>11</v>
      </c>
      <c r="B208" s="40" t="s">
        <v>477</v>
      </c>
      <c r="C208" s="7">
        <v>2024.0</v>
      </c>
      <c r="D208" s="46" t="s">
        <v>4</v>
      </c>
      <c r="E208" s="46" t="s">
        <v>12</v>
      </c>
      <c r="F208" s="38">
        <v>1.17386666</v>
      </c>
    </row>
    <row r="209">
      <c r="A209" s="40" t="s">
        <v>12</v>
      </c>
      <c r="B209" s="40" t="s">
        <v>476</v>
      </c>
      <c r="C209" s="7">
        <v>2024.0</v>
      </c>
      <c r="D209" s="46" t="s">
        <v>4</v>
      </c>
      <c r="E209" s="46" t="s">
        <v>12</v>
      </c>
      <c r="F209" s="38">
        <v>0.21227448</v>
      </c>
    </row>
    <row r="210">
      <c r="A210" s="40">
        <v>10.0</v>
      </c>
      <c r="B210" s="40" t="s">
        <v>481</v>
      </c>
      <c r="C210" s="7">
        <v>2024.0</v>
      </c>
      <c r="D210" s="46" t="s">
        <v>4</v>
      </c>
      <c r="E210" s="46" t="s">
        <v>12</v>
      </c>
      <c r="F210" s="38">
        <v>2.07456365</v>
      </c>
    </row>
    <row r="211">
      <c r="A211" s="40">
        <v>11.0</v>
      </c>
      <c r="B211" s="40" t="s">
        <v>483</v>
      </c>
      <c r="C211" s="7">
        <v>2024.0</v>
      </c>
      <c r="D211" s="46" t="s">
        <v>4</v>
      </c>
      <c r="E211" s="46" t="s">
        <v>12</v>
      </c>
      <c r="F211" s="38">
        <v>1.30775786</v>
      </c>
    </row>
    <row r="212">
      <c r="A212" s="40">
        <v>12.0</v>
      </c>
      <c r="B212" s="40" t="s">
        <v>482</v>
      </c>
      <c r="C212" s="7">
        <v>2024.0</v>
      </c>
      <c r="D212" s="46" t="s">
        <v>4</v>
      </c>
      <c r="E212" s="46" t="s">
        <v>12</v>
      </c>
      <c r="F212" s="38">
        <v>11.8180778</v>
      </c>
    </row>
    <row r="213">
      <c r="A213" s="40">
        <v>13.0</v>
      </c>
      <c r="B213" s="40" t="s">
        <v>484</v>
      </c>
      <c r="C213" s="7">
        <v>2024.0</v>
      </c>
      <c r="D213" s="46" t="s">
        <v>4</v>
      </c>
      <c r="E213" s="46" t="s">
        <v>12</v>
      </c>
      <c r="F213" s="38">
        <v>2.10325107</v>
      </c>
    </row>
    <row r="214">
      <c r="A214" s="40">
        <v>14.0</v>
      </c>
      <c r="B214" s="40" t="s">
        <v>485</v>
      </c>
      <c r="C214" s="7">
        <v>2024.0</v>
      </c>
      <c r="D214" s="46" t="s">
        <v>4</v>
      </c>
      <c r="E214" s="46" t="s">
        <v>12</v>
      </c>
      <c r="F214" s="38">
        <v>0.68370308</v>
      </c>
    </row>
    <row r="215">
      <c r="A215" s="40">
        <v>15.0</v>
      </c>
      <c r="B215" s="40" t="s">
        <v>486</v>
      </c>
      <c r="C215" s="7">
        <v>2024.0</v>
      </c>
      <c r="D215" s="46" t="s">
        <v>4</v>
      </c>
      <c r="E215" s="46" t="s">
        <v>12</v>
      </c>
      <c r="F215" s="38">
        <v>1.06647675</v>
      </c>
    </row>
    <row r="216">
      <c r="A216" s="40">
        <v>16.0</v>
      </c>
      <c r="B216" s="40" t="s">
        <v>487</v>
      </c>
      <c r="C216" s="7">
        <v>2024.0</v>
      </c>
      <c r="D216" s="46" t="s">
        <v>4</v>
      </c>
      <c r="E216" s="46" t="s">
        <v>12</v>
      </c>
      <c r="F216" s="38">
        <v>3.8055564</v>
      </c>
    </row>
    <row r="217">
      <c r="A217" s="40">
        <v>17.0</v>
      </c>
      <c r="B217" s="40" t="s">
        <v>488</v>
      </c>
      <c r="C217" s="7">
        <v>2024.0</v>
      </c>
      <c r="D217" s="46" t="s">
        <v>4</v>
      </c>
      <c r="E217" s="46" t="s">
        <v>12</v>
      </c>
      <c r="F217" s="38">
        <v>2.0975082</v>
      </c>
    </row>
    <row r="218">
      <c r="A218" s="40">
        <v>18.0</v>
      </c>
      <c r="B218" s="40" t="s">
        <v>490</v>
      </c>
      <c r="C218" s="7">
        <v>2024.0</v>
      </c>
      <c r="D218" s="46" t="s">
        <v>4</v>
      </c>
      <c r="E218" s="46" t="s">
        <v>12</v>
      </c>
      <c r="F218" s="38">
        <v>2.82512931</v>
      </c>
    </row>
    <row r="219">
      <c r="A219" s="40">
        <v>19.0</v>
      </c>
      <c r="B219" s="40" t="s">
        <v>491</v>
      </c>
      <c r="C219" s="7">
        <v>2024.0</v>
      </c>
      <c r="D219" s="46" t="s">
        <v>4</v>
      </c>
      <c r="E219" s="46" t="s">
        <v>12</v>
      </c>
      <c r="F219" s="38">
        <v>0.54034981</v>
      </c>
    </row>
    <row r="220">
      <c r="A220" s="40">
        <v>20.0</v>
      </c>
      <c r="B220" s="40" t="s">
        <v>492</v>
      </c>
      <c r="C220" s="7">
        <v>2024.0</v>
      </c>
      <c r="D220" s="46" t="s">
        <v>4</v>
      </c>
      <c r="E220" s="46" t="s">
        <v>12</v>
      </c>
      <c r="F220" s="38">
        <v>10.4915383</v>
      </c>
    </row>
    <row r="221">
      <c r="A221" s="40">
        <v>21.0</v>
      </c>
      <c r="B221" s="40" t="s">
        <v>493</v>
      </c>
      <c r="C221" s="7">
        <v>2024.0</v>
      </c>
      <c r="D221" s="46" t="s">
        <v>4</v>
      </c>
      <c r="E221" s="46" t="s">
        <v>12</v>
      </c>
      <c r="F221" s="38">
        <v>3.98321556</v>
      </c>
    </row>
    <row r="222">
      <c r="A222" s="40">
        <v>22.0</v>
      </c>
      <c r="B222" s="40" t="s">
        <v>494</v>
      </c>
      <c r="C222" s="7">
        <v>2024.0</v>
      </c>
      <c r="D222" s="46" t="s">
        <v>4</v>
      </c>
      <c r="E222" s="46" t="s">
        <v>12</v>
      </c>
      <c r="F222" s="38">
        <v>1.14038284</v>
      </c>
    </row>
    <row r="223">
      <c r="A223" s="40">
        <v>23.0</v>
      </c>
      <c r="B223" s="40" t="s">
        <v>495</v>
      </c>
      <c r="C223" s="7">
        <v>2024.0</v>
      </c>
      <c r="D223" s="46" t="s">
        <v>4</v>
      </c>
      <c r="E223" s="46" t="s">
        <v>12</v>
      </c>
      <c r="F223" s="38">
        <v>0.8867713</v>
      </c>
    </row>
    <row r="224">
      <c r="A224" s="40">
        <v>24.0</v>
      </c>
      <c r="B224" s="40" t="s">
        <v>497</v>
      </c>
      <c r="C224" s="7">
        <v>2024.0</v>
      </c>
      <c r="D224" s="46" t="s">
        <v>4</v>
      </c>
      <c r="E224" s="46" t="s">
        <v>12</v>
      </c>
      <c r="F224" s="38">
        <v>3.44499976</v>
      </c>
    </row>
    <row r="225">
      <c r="A225" s="40">
        <v>25.0</v>
      </c>
      <c r="B225" s="40" t="s">
        <v>496</v>
      </c>
      <c r="C225" s="7">
        <v>2024.0</v>
      </c>
      <c r="D225" s="46" t="s">
        <v>4</v>
      </c>
      <c r="E225" s="46" t="s">
        <v>12</v>
      </c>
      <c r="F225" s="38">
        <v>1.48812738</v>
      </c>
    </row>
    <row r="226">
      <c r="A226" s="40">
        <v>26.0</v>
      </c>
      <c r="B226" s="40" t="s">
        <v>498</v>
      </c>
      <c r="C226" s="7">
        <v>2024.0</v>
      </c>
      <c r="D226" s="46" t="s">
        <v>4</v>
      </c>
      <c r="E226" s="46" t="s">
        <v>12</v>
      </c>
      <c r="F226" s="38">
        <v>1.87230043</v>
      </c>
    </row>
    <row r="227">
      <c r="A227" s="40">
        <v>27.0</v>
      </c>
      <c r="B227" s="40" t="s">
        <v>499</v>
      </c>
      <c r="C227" s="7">
        <v>2024.0</v>
      </c>
      <c r="D227" s="46" t="s">
        <v>4</v>
      </c>
      <c r="E227" s="46" t="s">
        <v>12</v>
      </c>
      <c r="F227" s="38">
        <v>1.96299597</v>
      </c>
    </row>
    <row r="228">
      <c r="A228" s="40">
        <v>28.0</v>
      </c>
      <c r="B228" s="40" t="s">
        <v>500</v>
      </c>
      <c r="C228" s="7">
        <v>2024.0</v>
      </c>
      <c r="D228" s="46" t="s">
        <v>4</v>
      </c>
      <c r="E228" s="46" t="s">
        <v>12</v>
      </c>
      <c r="F228" s="38">
        <v>1.12246127</v>
      </c>
    </row>
    <row r="229">
      <c r="A229" s="40">
        <v>29.0</v>
      </c>
      <c r="B229" s="40" t="s">
        <v>501</v>
      </c>
      <c r="C229" s="7">
        <v>2024.0</v>
      </c>
      <c r="D229" s="46" t="s">
        <v>4</v>
      </c>
      <c r="E229" s="46" t="s">
        <v>12</v>
      </c>
      <c r="F229" s="38">
        <v>0.95397485</v>
      </c>
    </row>
    <row r="230">
      <c r="A230" s="40">
        <v>30.0</v>
      </c>
      <c r="B230" s="40" t="s">
        <v>502</v>
      </c>
      <c r="C230" s="7">
        <v>2024.0</v>
      </c>
      <c r="D230" s="46" t="s">
        <v>4</v>
      </c>
      <c r="E230" s="46" t="s">
        <v>12</v>
      </c>
      <c r="F230" s="38">
        <v>4.24990701</v>
      </c>
    </row>
    <row r="231">
      <c r="A231" s="40">
        <v>31.0</v>
      </c>
      <c r="B231" s="40" t="s">
        <v>503</v>
      </c>
      <c r="C231" s="7">
        <v>2024.0</v>
      </c>
      <c r="D231" s="46" t="s">
        <v>4</v>
      </c>
      <c r="E231" s="46" t="s">
        <v>12</v>
      </c>
      <c r="F231" s="38">
        <v>0.90938875</v>
      </c>
    </row>
    <row r="232">
      <c r="A232" s="40">
        <v>32.0</v>
      </c>
      <c r="B232" s="40" t="s">
        <v>504</v>
      </c>
      <c r="C232" s="7">
        <v>2024.0</v>
      </c>
      <c r="D232" s="46" t="s">
        <v>4</v>
      </c>
      <c r="E232" s="46" t="s">
        <v>12</v>
      </c>
      <c r="F232" s="38">
        <v>0.52790913</v>
      </c>
    </row>
  </sheetData>
  <autoFilter ref="$A$1:$F$232"/>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27" t="s">
        <v>471</v>
      </c>
    </row>
    <row r="2">
      <c r="A2" s="52" t="s">
        <v>3</v>
      </c>
      <c r="B2" s="40" t="s">
        <v>489</v>
      </c>
      <c r="C2" s="46">
        <v>2014.0</v>
      </c>
      <c r="D2" s="45" t="s">
        <v>4</v>
      </c>
      <c r="E2" s="45" t="s">
        <v>13</v>
      </c>
      <c r="F2" s="38">
        <v>16.1211129</v>
      </c>
    </row>
    <row r="3">
      <c r="A3" s="52" t="s">
        <v>4</v>
      </c>
      <c r="B3" s="40" t="s">
        <v>472</v>
      </c>
      <c r="C3" s="46">
        <v>2014.0</v>
      </c>
      <c r="D3" s="45" t="s">
        <v>4</v>
      </c>
      <c r="E3" s="45" t="s">
        <v>13</v>
      </c>
      <c r="F3" s="38">
        <v>1.97189085</v>
      </c>
    </row>
    <row r="4">
      <c r="A4" s="40" t="s">
        <v>5</v>
      </c>
      <c r="B4" s="40" t="s">
        <v>473</v>
      </c>
      <c r="C4" s="46">
        <v>2014.0</v>
      </c>
      <c r="D4" s="45" t="s">
        <v>4</v>
      </c>
      <c r="E4" s="45" t="s">
        <v>13</v>
      </c>
      <c r="F4" s="38">
        <v>2.19314848</v>
      </c>
    </row>
    <row r="5">
      <c r="A5" s="40" t="s">
        <v>6</v>
      </c>
      <c r="B5" s="40" t="s">
        <v>474</v>
      </c>
      <c r="C5" s="46">
        <v>2014.0</v>
      </c>
      <c r="D5" s="45" t="s">
        <v>4</v>
      </c>
      <c r="E5" s="45" t="s">
        <v>13</v>
      </c>
      <c r="F5" s="38">
        <v>1.92574029</v>
      </c>
    </row>
    <row r="6">
      <c r="A6" s="40" t="s">
        <v>7</v>
      </c>
      <c r="B6" s="40" t="s">
        <v>475</v>
      </c>
      <c r="C6" s="46">
        <v>2014.0</v>
      </c>
      <c r="D6" s="45" t="s">
        <v>4</v>
      </c>
      <c r="E6" s="45" t="s">
        <v>13</v>
      </c>
      <c r="F6" s="38">
        <v>29.4303084</v>
      </c>
    </row>
    <row r="7">
      <c r="A7" s="40" t="s">
        <v>8</v>
      </c>
      <c r="B7" s="40" t="s">
        <v>479</v>
      </c>
      <c r="C7" s="46">
        <v>2014.0</v>
      </c>
      <c r="D7" s="45" t="s">
        <v>4</v>
      </c>
      <c r="E7" s="45" t="s">
        <v>13</v>
      </c>
      <c r="F7" s="38">
        <v>4.28617201</v>
      </c>
    </row>
    <row r="8">
      <c r="A8" s="40" t="s">
        <v>9</v>
      </c>
      <c r="B8" s="40" t="s">
        <v>480</v>
      </c>
      <c r="C8" s="46">
        <v>2014.0</v>
      </c>
      <c r="D8" s="45" t="s">
        <v>4</v>
      </c>
      <c r="E8" s="45" t="s">
        <v>13</v>
      </c>
      <c r="F8" s="38">
        <v>12.5576899</v>
      </c>
    </row>
    <row r="9">
      <c r="A9" s="40" t="s">
        <v>10</v>
      </c>
      <c r="B9" s="40" t="s">
        <v>478</v>
      </c>
      <c r="C9" s="46">
        <v>2014.0</v>
      </c>
      <c r="D9" s="45" t="s">
        <v>4</v>
      </c>
      <c r="E9" s="45" t="s">
        <v>13</v>
      </c>
      <c r="F9" s="38">
        <v>56.9525522</v>
      </c>
    </row>
    <row r="10">
      <c r="A10" s="40" t="s">
        <v>11</v>
      </c>
      <c r="B10" s="40" t="s">
        <v>477</v>
      </c>
      <c r="C10" s="46">
        <v>2014.0</v>
      </c>
      <c r="D10" s="45" t="s">
        <v>4</v>
      </c>
      <c r="E10" s="45" t="s">
        <v>13</v>
      </c>
      <c r="F10" s="38">
        <v>6.0966896</v>
      </c>
    </row>
    <row r="11">
      <c r="A11" s="40" t="s">
        <v>12</v>
      </c>
      <c r="B11" s="40" t="s">
        <v>476</v>
      </c>
      <c r="C11" s="46">
        <v>2014.0</v>
      </c>
      <c r="D11" s="45" t="s">
        <v>4</v>
      </c>
      <c r="E11" s="45" t="s">
        <v>13</v>
      </c>
      <c r="F11" s="38">
        <v>0.41600127</v>
      </c>
    </row>
    <row r="12">
      <c r="A12" s="40" t="s">
        <v>13</v>
      </c>
      <c r="B12" s="40" t="s">
        <v>481</v>
      </c>
      <c r="C12" s="46">
        <v>2014.0</v>
      </c>
      <c r="D12" s="45" t="s">
        <v>4</v>
      </c>
      <c r="E12" s="45" t="s">
        <v>13</v>
      </c>
      <c r="F12" s="38">
        <v>8.02205855</v>
      </c>
    </row>
    <row r="13">
      <c r="A13" s="40" t="s">
        <v>14</v>
      </c>
      <c r="B13" s="40" t="s">
        <v>483</v>
      </c>
      <c r="C13" s="46">
        <v>2014.0</v>
      </c>
      <c r="D13" s="45" t="s">
        <v>4</v>
      </c>
      <c r="E13" s="45" t="s">
        <v>13</v>
      </c>
      <c r="F13" s="38">
        <v>9.94967434</v>
      </c>
    </row>
    <row r="14">
      <c r="A14" s="40" t="s">
        <v>15</v>
      </c>
      <c r="B14" s="40" t="s">
        <v>482</v>
      </c>
      <c r="C14" s="46">
        <v>2014.0</v>
      </c>
      <c r="D14" s="45" t="s">
        <v>4</v>
      </c>
      <c r="E14" s="45" t="s">
        <v>13</v>
      </c>
      <c r="F14" s="38">
        <v>47.5349621</v>
      </c>
    </row>
    <row r="15">
      <c r="A15" s="40" t="s">
        <v>16</v>
      </c>
      <c r="B15" s="40" t="s">
        <v>484</v>
      </c>
      <c r="C15" s="46">
        <v>2014.0</v>
      </c>
      <c r="D15" s="45" t="s">
        <v>4</v>
      </c>
      <c r="E15" s="45" t="s">
        <v>13</v>
      </c>
      <c r="F15" s="38">
        <v>22.4747478</v>
      </c>
    </row>
    <row r="16">
      <c r="A16" s="40" t="s">
        <v>17</v>
      </c>
      <c r="B16" s="40" t="s">
        <v>485</v>
      </c>
      <c r="C16" s="46">
        <v>2014.0</v>
      </c>
      <c r="D16" s="45" t="s">
        <v>4</v>
      </c>
      <c r="E16" s="45" t="s">
        <v>13</v>
      </c>
      <c r="F16" s="38">
        <v>3.41820199</v>
      </c>
    </row>
    <row r="17">
      <c r="A17" s="40" t="s">
        <v>18</v>
      </c>
      <c r="B17" s="40" t="s">
        <v>486</v>
      </c>
      <c r="C17" s="46">
        <v>2014.0</v>
      </c>
      <c r="D17" s="45" t="s">
        <v>4</v>
      </c>
      <c r="E17" s="45" t="s">
        <v>13</v>
      </c>
      <c r="F17" s="38">
        <v>9.0212305</v>
      </c>
    </row>
    <row r="18">
      <c r="A18" s="40" t="s">
        <v>19</v>
      </c>
      <c r="B18" s="40" t="s">
        <v>487</v>
      </c>
      <c r="C18" s="46">
        <v>2014.0</v>
      </c>
      <c r="D18" s="45" t="s">
        <v>4</v>
      </c>
      <c r="E18" s="45" t="s">
        <v>13</v>
      </c>
      <c r="F18" s="38">
        <v>27.3314078</v>
      </c>
    </row>
    <row r="19">
      <c r="A19" s="40" t="s">
        <v>20</v>
      </c>
      <c r="B19" s="40" t="s">
        <v>488</v>
      </c>
      <c r="C19" s="46">
        <v>2014.0</v>
      </c>
      <c r="D19" s="45" t="s">
        <v>4</v>
      </c>
      <c r="E19" s="45" t="s">
        <v>13</v>
      </c>
      <c r="F19" s="38">
        <v>10.7588476</v>
      </c>
    </row>
    <row r="20">
      <c r="A20" s="40" t="s">
        <v>21</v>
      </c>
      <c r="B20" s="40" t="s">
        <v>490</v>
      </c>
      <c r="C20" s="46">
        <v>2014.0</v>
      </c>
      <c r="D20" s="45" t="s">
        <v>4</v>
      </c>
      <c r="E20" s="45" t="s">
        <v>13</v>
      </c>
      <c r="F20" s="38">
        <v>10.2244374</v>
      </c>
    </row>
    <row r="21">
      <c r="A21" s="40" t="s">
        <v>22</v>
      </c>
      <c r="B21" s="40" t="s">
        <v>491</v>
      </c>
      <c r="C21" s="46">
        <v>2014.0</v>
      </c>
      <c r="D21" s="45" t="s">
        <v>4</v>
      </c>
      <c r="E21" s="45" t="s">
        <v>13</v>
      </c>
      <c r="F21" s="38">
        <v>0.91531543</v>
      </c>
    </row>
    <row r="22">
      <c r="A22" s="40" t="s">
        <v>23</v>
      </c>
      <c r="B22" s="40" t="s">
        <v>492</v>
      </c>
      <c r="C22" s="46">
        <v>2014.0</v>
      </c>
      <c r="D22" s="45" t="s">
        <v>4</v>
      </c>
      <c r="E22" s="45" t="s">
        <v>13</v>
      </c>
      <c r="F22" s="38">
        <v>57.4104636</v>
      </c>
    </row>
    <row r="23">
      <c r="A23" s="40" t="s">
        <v>24</v>
      </c>
      <c r="B23" s="40" t="s">
        <v>493</v>
      </c>
      <c r="C23" s="46">
        <v>2014.0</v>
      </c>
      <c r="D23" s="45" t="s">
        <v>4</v>
      </c>
      <c r="E23" s="45" t="s">
        <v>13</v>
      </c>
      <c r="F23" s="38">
        <v>24.2883175</v>
      </c>
    </row>
    <row r="24">
      <c r="A24" s="40" t="s">
        <v>25</v>
      </c>
      <c r="B24" s="40" t="s">
        <v>494</v>
      </c>
      <c r="C24" s="46">
        <v>2014.0</v>
      </c>
      <c r="D24" s="45" t="s">
        <v>4</v>
      </c>
      <c r="E24" s="45" t="s">
        <v>13</v>
      </c>
      <c r="F24" s="38">
        <v>12.8469483</v>
      </c>
    </row>
    <row r="25">
      <c r="A25" s="40" t="s">
        <v>26</v>
      </c>
      <c r="B25" s="40" t="s">
        <v>495</v>
      </c>
      <c r="C25" s="46">
        <v>2014.0</v>
      </c>
      <c r="D25" s="45" t="s">
        <v>4</v>
      </c>
      <c r="E25" s="45" t="s">
        <v>13</v>
      </c>
      <c r="F25" s="38">
        <v>13.1166059</v>
      </c>
    </row>
    <row r="26">
      <c r="A26" s="40" t="s">
        <v>27</v>
      </c>
      <c r="B26" s="40" t="s">
        <v>497</v>
      </c>
      <c r="C26" s="46">
        <v>2014.0</v>
      </c>
      <c r="D26" s="45" t="s">
        <v>4</v>
      </c>
      <c r="E26" s="45" t="s">
        <v>13</v>
      </c>
      <c r="F26" s="38">
        <v>25.7816585</v>
      </c>
    </row>
    <row r="27">
      <c r="A27" s="40" t="s">
        <v>28</v>
      </c>
      <c r="B27" s="40" t="s">
        <v>496</v>
      </c>
      <c r="C27" s="46">
        <v>2014.0</v>
      </c>
      <c r="D27" s="45" t="s">
        <v>4</v>
      </c>
      <c r="E27" s="45" t="s">
        <v>13</v>
      </c>
      <c r="F27" s="38">
        <v>11.9471602</v>
      </c>
    </row>
    <row r="28">
      <c r="A28" s="40" t="s">
        <v>29</v>
      </c>
      <c r="B28" s="40" t="s">
        <v>498</v>
      </c>
      <c r="C28" s="46">
        <v>2014.0</v>
      </c>
      <c r="D28" s="45" t="s">
        <v>4</v>
      </c>
      <c r="E28" s="45" t="s">
        <v>13</v>
      </c>
      <c r="F28" s="38">
        <v>5.20814047</v>
      </c>
    </row>
    <row r="29">
      <c r="A29" s="40" t="s">
        <v>30</v>
      </c>
      <c r="B29" s="40" t="s">
        <v>499</v>
      </c>
      <c r="C29" s="46">
        <v>2014.0</v>
      </c>
      <c r="D29" s="45" t="s">
        <v>4</v>
      </c>
      <c r="E29" s="45" t="s">
        <v>13</v>
      </c>
      <c r="F29" s="38">
        <v>29.5723751</v>
      </c>
    </row>
    <row r="30">
      <c r="A30" s="40" t="s">
        <v>31</v>
      </c>
      <c r="B30" s="40" t="s">
        <v>500</v>
      </c>
      <c r="C30" s="46">
        <v>2014.0</v>
      </c>
      <c r="D30" s="45" t="s">
        <v>4</v>
      </c>
      <c r="E30" s="45" t="s">
        <v>13</v>
      </c>
      <c r="F30" s="38">
        <v>8.67011992</v>
      </c>
    </row>
    <row r="31">
      <c r="A31" s="40" t="s">
        <v>32</v>
      </c>
      <c r="B31" s="40" t="s">
        <v>501</v>
      </c>
      <c r="C31" s="46">
        <v>2014.0</v>
      </c>
      <c r="D31" s="45" t="s">
        <v>4</v>
      </c>
      <c r="E31" s="45" t="s">
        <v>13</v>
      </c>
      <c r="F31" s="38">
        <v>14.26607</v>
      </c>
    </row>
    <row r="32">
      <c r="A32" s="40" t="s">
        <v>33</v>
      </c>
      <c r="B32" s="40" t="s">
        <v>502</v>
      </c>
      <c r="C32" s="46">
        <v>2014.0</v>
      </c>
      <c r="D32" s="45" t="s">
        <v>4</v>
      </c>
      <c r="E32" s="45" t="s">
        <v>13</v>
      </c>
      <c r="F32" s="38">
        <v>28.5188449</v>
      </c>
    </row>
    <row r="33">
      <c r="A33" s="40" t="s">
        <v>34</v>
      </c>
      <c r="B33" s="40" t="s">
        <v>503</v>
      </c>
      <c r="C33" s="46">
        <v>2014.0</v>
      </c>
      <c r="D33" s="45" t="s">
        <v>4</v>
      </c>
      <c r="E33" s="45" t="s">
        <v>13</v>
      </c>
      <c r="F33" s="38">
        <v>33.5988708</v>
      </c>
    </row>
    <row r="34">
      <c r="A34" s="40" t="s">
        <v>35</v>
      </c>
      <c r="B34" s="40" t="s">
        <v>504</v>
      </c>
      <c r="C34" s="46">
        <v>2014.0</v>
      </c>
      <c r="D34" s="45" t="s">
        <v>4</v>
      </c>
      <c r="E34" s="45" t="s">
        <v>13</v>
      </c>
      <c r="F34" s="38">
        <v>10.3750295</v>
      </c>
    </row>
    <row r="35">
      <c r="A35" s="52" t="s">
        <v>3</v>
      </c>
      <c r="B35" s="40" t="s">
        <v>489</v>
      </c>
      <c r="C35" s="46">
        <v>2016.0</v>
      </c>
      <c r="D35" s="45" t="s">
        <v>4</v>
      </c>
      <c r="E35" s="45" t="s">
        <v>13</v>
      </c>
      <c r="F35" s="38">
        <v>14.4371522</v>
      </c>
    </row>
    <row r="36">
      <c r="A36" s="52" t="s">
        <v>4</v>
      </c>
      <c r="B36" s="40" t="s">
        <v>472</v>
      </c>
      <c r="C36" s="46">
        <v>2016.0</v>
      </c>
      <c r="D36" s="45" t="s">
        <v>4</v>
      </c>
      <c r="E36" s="45" t="s">
        <v>13</v>
      </c>
      <c r="F36" s="38">
        <v>1.21947312</v>
      </c>
    </row>
    <row r="37">
      <c r="A37" s="40" t="s">
        <v>5</v>
      </c>
      <c r="B37" s="40" t="s">
        <v>473</v>
      </c>
      <c r="C37" s="46">
        <v>2016.0</v>
      </c>
      <c r="D37" s="45" t="s">
        <v>4</v>
      </c>
      <c r="E37" s="45" t="s">
        <v>13</v>
      </c>
      <c r="F37" s="38">
        <v>1.16157229</v>
      </c>
    </row>
    <row r="38">
      <c r="A38" s="40" t="s">
        <v>6</v>
      </c>
      <c r="B38" s="40" t="s">
        <v>474</v>
      </c>
      <c r="C38" s="46">
        <v>2016.0</v>
      </c>
      <c r="D38" s="45" t="s">
        <v>4</v>
      </c>
      <c r="E38" s="45" t="s">
        <v>13</v>
      </c>
      <c r="F38" s="38">
        <v>3.59885461</v>
      </c>
    </row>
    <row r="39">
      <c r="A39" s="40" t="s">
        <v>7</v>
      </c>
      <c r="B39" s="40" t="s">
        <v>475</v>
      </c>
      <c r="C39" s="46">
        <v>2016.0</v>
      </c>
      <c r="D39" s="45" t="s">
        <v>4</v>
      </c>
      <c r="E39" s="45" t="s">
        <v>13</v>
      </c>
      <c r="F39" s="38">
        <v>26.2673836</v>
      </c>
    </row>
    <row r="40">
      <c r="A40" s="40" t="s">
        <v>8</v>
      </c>
      <c r="B40" s="40" t="s">
        <v>479</v>
      </c>
      <c r="C40" s="46">
        <v>2016.0</v>
      </c>
      <c r="D40" s="45" t="s">
        <v>4</v>
      </c>
      <c r="E40" s="45" t="s">
        <v>13</v>
      </c>
      <c r="F40" s="38">
        <v>2.17220494</v>
      </c>
    </row>
    <row r="41">
      <c r="A41" s="40" t="s">
        <v>9</v>
      </c>
      <c r="B41" s="40" t="s">
        <v>480</v>
      </c>
      <c r="C41" s="46">
        <v>2016.0</v>
      </c>
      <c r="D41" s="45" t="s">
        <v>4</v>
      </c>
      <c r="E41" s="45" t="s">
        <v>13</v>
      </c>
      <c r="F41" s="38">
        <v>8.10748512</v>
      </c>
    </row>
    <row r="42">
      <c r="A42" s="40" t="s">
        <v>10</v>
      </c>
      <c r="B42" s="40" t="s">
        <v>478</v>
      </c>
      <c r="C42" s="46">
        <v>2016.0</v>
      </c>
      <c r="D42" s="45" t="s">
        <v>4</v>
      </c>
      <c r="E42" s="45" t="s">
        <v>13</v>
      </c>
      <c r="F42" s="38">
        <v>53.8410344</v>
      </c>
    </row>
    <row r="43">
      <c r="A43" s="40" t="s">
        <v>11</v>
      </c>
      <c r="B43" s="40" t="s">
        <v>477</v>
      </c>
      <c r="C43" s="46">
        <v>2016.0</v>
      </c>
      <c r="D43" s="45" t="s">
        <v>4</v>
      </c>
      <c r="E43" s="45" t="s">
        <v>13</v>
      </c>
      <c r="F43" s="38">
        <v>7.1220996</v>
      </c>
    </row>
    <row r="44">
      <c r="A44" s="40" t="s">
        <v>12</v>
      </c>
      <c r="B44" s="40" t="s">
        <v>476</v>
      </c>
      <c r="C44" s="46">
        <v>2016.0</v>
      </c>
      <c r="D44" s="45" t="s">
        <v>4</v>
      </c>
      <c r="E44" s="45" t="s">
        <v>13</v>
      </c>
      <c r="F44" s="38">
        <v>0.20763867</v>
      </c>
    </row>
    <row r="45">
      <c r="A45" s="40" t="s">
        <v>13</v>
      </c>
      <c r="B45" s="40" t="s">
        <v>481</v>
      </c>
      <c r="C45" s="46">
        <v>2016.0</v>
      </c>
      <c r="D45" s="45" t="s">
        <v>4</v>
      </c>
      <c r="E45" s="45" t="s">
        <v>13</v>
      </c>
      <c r="F45" s="38">
        <v>5.84389143</v>
      </c>
    </row>
    <row r="46">
      <c r="A46" s="40" t="s">
        <v>14</v>
      </c>
      <c r="B46" s="40" t="s">
        <v>483</v>
      </c>
      <c r="C46" s="46">
        <v>2016.0</v>
      </c>
      <c r="D46" s="45" t="s">
        <v>4</v>
      </c>
      <c r="E46" s="45" t="s">
        <v>13</v>
      </c>
      <c r="F46" s="38">
        <v>7.36346259</v>
      </c>
    </row>
    <row r="47">
      <c r="A47" s="40" t="s">
        <v>15</v>
      </c>
      <c r="B47" s="40" t="s">
        <v>482</v>
      </c>
      <c r="C47" s="46">
        <v>2016.0</v>
      </c>
      <c r="D47" s="45" t="s">
        <v>4</v>
      </c>
      <c r="E47" s="45" t="s">
        <v>13</v>
      </c>
      <c r="F47" s="38">
        <v>40.6765757</v>
      </c>
    </row>
    <row r="48">
      <c r="A48" s="40" t="s">
        <v>16</v>
      </c>
      <c r="B48" s="40" t="s">
        <v>484</v>
      </c>
      <c r="C48" s="46">
        <v>2016.0</v>
      </c>
      <c r="D48" s="45" t="s">
        <v>4</v>
      </c>
      <c r="E48" s="45" t="s">
        <v>13</v>
      </c>
      <c r="F48" s="38">
        <v>26.2913085</v>
      </c>
    </row>
    <row r="49">
      <c r="A49" s="40" t="s">
        <v>17</v>
      </c>
      <c r="B49" s="40" t="s">
        <v>485</v>
      </c>
      <c r="C49" s="46">
        <v>2016.0</v>
      </c>
      <c r="D49" s="45" t="s">
        <v>4</v>
      </c>
      <c r="E49" s="45" t="s">
        <v>13</v>
      </c>
      <c r="F49" s="38">
        <v>2.78911084</v>
      </c>
    </row>
    <row r="50">
      <c r="A50" s="40" t="s">
        <v>18</v>
      </c>
      <c r="B50" s="40" t="s">
        <v>486</v>
      </c>
      <c r="C50" s="46">
        <v>2016.0</v>
      </c>
      <c r="D50" s="45" t="s">
        <v>4</v>
      </c>
      <c r="E50" s="45" t="s">
        <v>13</v>
      </c>
      <c r="F50" s="38">
        <v>5.34751172</v>
      </c>
    </row>
    <row r="51">
      <c r="A51" s="40" t="s">
        <v>19</v>
      </c>
      <c r="B51" s="40" t="s">
        <v>487</v>
      </c>
      <c r="C51" s="46">
        <v>2016.0</v>
      </c>
      <c r="D51" s="45" t="s">
        <v>4</v>
      </c>
      <c r="E51" s="45" t="s">
        <v>13</v>
      </c>
      <c r="F51" s="38">
        <v>20.641105</v>
      </c>
    </row>
    <row r="52">
      <c r="A52" s="40" t="s">
        <v>20</v>
      </c>
      <c r="B52" s="40" t="s">
        <v>488</v>
      </c>
      <c r="C52" s="46">
        <v>2016.0</v>
      </c>
      <c r="D52" s="45" t="s">
        <v>4</v>
      </c>
      <c r="E52" s="45" t="s">
        <v>13</v>
      </c>
      <c r="F52" s="38">
        <v>8.41536805</v>
      </c>
    </row>
    <row r="53">
      <c r="A53" s="40" t="s">
        <v>21</v>
      </c>
      <c r="B53" s="40" t="s">
        <v>490</v>
      </c>
      <c r="C53" s="46">
        <v>2016.0</v>
      </c>
      <c r="D53" s="45" t="s">
        <v>4</v>
      </c>
      <c r="E53" s="45" t="s">
        <v>13</v>
      </c>
      <c r="F53" s="38">
        <v>13.1342395</v>
      </c>
    </row>
    <row r="54">
      <c r="A54" s="40" t="s">
        <v>22</v>
      </c>
      <c r="B54" s="40" t="s">
        <v>491</v>
      </c>
      <c r="C54" s="46">
        <v>2016.0</v>
      </c>
      <c r="D54" s="45" t="s">
        <v>4</v>
      </c>
      <c r="E54" s="45" t="s">
        <v>13</v>
      </c>
      <c r="F54" s="38">
        <v>1.69285897</v>
      </c>
    </row>
    <row r="55">
      <c r="A55" s="40" t="s">
        <v>23</v>
      </c>
      <c r="B55" s="40" t="s">
        <v>492</v>
      </c>
      <c r="C55" s="46">
        <v>2016.0</v>
      </c>
      <c r="D55" s="45" t="s">
        <v>4</v>
      </c>
      <c r="E55" s="45" t="s">
        <v>13</v>
      </c>
      <c r="F55" s="38">
        <v>51.0282497</v>
      </c>
    </row>
    <row r="56">
      <c r="A56" s="40" t="s">
        <v>24</v>
      </c>
      <c r="B56" s="40" t="s">
        <v>493</v>
      </c>
      <c r="C56" s="46">
        <v>2016.0</v>
      </c>
      <c r="D56" s="45" t="s">
        <v>4</v>
      </c>
      <c r="E56" s="45" t="s">
        <v>13</v>
      </c>
      <c r="F56" s="38">
        <v>20.0600477</v>
      </c>
    </row>
    <row r="57">
      <c r="A57" s="40" t="s">
        <v>25</v>
      </c>
      <c r="B57" s="40" t="s">
        <v>494</v>
      </c>
      <c r="C57" s="46">
        <v>2016.0</v>
      </c>
      <c r="D57" s="45" t="s">
        <v>4</v>
      </c>
      <c r="E57" s="45" t="s">
        <v>13</v>
      </c>
      <c r="F57" s="38">
        <v>9.45788137</v>
      </c>
    </row>
    <row r="58">
      <c r="A58" s="40" t="s">
        <v>26</v>
      </c>
      <c r="B58" s="40" t="s">
        <v>495</v>
      </c>
      <c r="C58" s="46">
        <v>2016.0</v>
      </c>
      <c r="D58" s="45" t="s">
        <v>4</v>
      </c>
      <c r="E58" s="45" t="s">
        <v>13</v>
      </c>
      <c r="F58" s="38">
        <v>12.7260052</v>
      </c>
    </row>
    <row r="59">
      <c r="A59" s="40" t="s">
        <v>27</v>
      </c>
      <c r="B59" s="40" t="s">
        <v>497</v>
      </c>
      <c r="C59" s="46">
        <v>2016.0</v>
      </c>
      <c r="D59" s="45" t="s">
        <v>4</v>
      </c>
      <c r="E59" s="45" t="s">
        <v>13</v>
      </c>
      <c r="F59" s="38">
        <v>19.3516867</v>
      </c>
    </row>
    <row r="60">
      <c r="A60" s="40" t="s">
        <v>28</v>
      </c>
      <c r="B60" s="40" t="s">
        <v>496</v>
      </c>
      <c r="C60" s="46">
        <v>2016.0</v>
      </c>
      <c r="D60" s="45" t="s">
        <v>4</v>
      </c>
      <c r="E60" s="45" t="s">
        <v>13</v>
      </c>
      <c r="F60" s="38">
        <v>7.94588515</v>
      </c>
    </row>
    <row r="61">
      <c r="A61" s="40" t="s">
        <v>29</v>
      </c>
      <c r="B61" s="40" t="s">
        <v>498</v>
      </c>
      <c r="C61" s="46">
        <v>2016.0</v>
      </c>
      <c r="D61" s="45" t="s">
        <v>4</v>
      </c>
      <c r="E61" s="45" t="s">
        <v>13</v>
      </c>
      <c r="F61" s="38">
        <v>5.28489529</v>
      </c>
    </row>
    <row r="62">
      <c r="A62" s="40" t="s">
        <v>30</v>
      </c>
      <c r="B62" s="40" t="s">
        <v>499</v>
      </c>
      <c r="C62" s="46">
        <v>2016.0</v>
      </c>
      <c r="D62" s="45" t="s">
        <v>4</v>
      </c>
      <c r="E62" s="45" t="s">
        <v>13</v>
      </c>
      <c r="F62" s="38">
        <v>34.9996626</v>
      </c>
    </row>
    <row r="63">
      <c r="A63" s="40" t="s">
        <v>31</v>
      </c>
      <c r="B63" s="40" t="s">
        <v>500</v>
      </c>
      <c r="C63" s="46">
        <v>2016.0</v>
      </c>
      <c r="D63" s="45" t="s">
        <v>4</v>
      </c>
      <c r="E63" s="45" t="s">
        <v>13</v>
      </c>
      <c r="F63" s="38">
        <v>6.87787008</v>
      </c>
    </row>
    <row r="64">
      <c r="A64" s="40" t="s">
        <v>32</v>
      </c>
      <c r="B64" s="40" t="s">
        <v>501</v>
      </c>
      <c r="C64" s="46">
        <v>2016.0</v>
      </c>
      <c r="D64" s="45" t="s">
        <v>4</v>
      </c>
      <c r="E64" s="45" t="s">
        <v>13</v>
      </c>
      <c r="F64" s="38">
        <v>7.88158769</v>
      </c>
    </row>
    <row r="65">
      <c r="A65" s="40" t="s">
        <v>33</v>
      </c>
      <c r="B65" s="40" t="s">
        <v>502</v>
      </c>
      <c r="C65" s="46">
        <v>2016.0</v>
      </c>
      <c r="D65" s="45" t="s">
        <v>4</v>
      </c>
      <c r="E65" s="45" t="s">
        <v>13</v>
      </c>
      <c r="F65" s="38">
        <v>31.9226492</v>
      </c>
    </row>
    <row r="66">
      <c r="A66" s="40" t="s">
        <v>34</v>
      </c>
      <c r="B66" s="40" t="s">
        <v>503</v>
      </c>
      <c r="C66" s="46">
        <v>2016.0</v>
      </c>
      <c r="D66" s="45" t="s">
        <v>4</v>
      </c>
      <c r="E66" s="45" t="s">
        <v>13</v>
      </c>
      <c r="F66" s="38">
        <v>32.5403736</v>
      </c>
    </row>
    <row r="67">
      <c r="A67" s="40" t="s">
        <v>35</v>
      </c>
      <c r="B67" s="40" t="s">
        <v>504</v>
      </c>
      <c r="C67" s="46">
        <v>2016.0</v>
      </c>
      <c r="D67" s="45" t="s">
        <v>4</v>
      </c>
      <c r="E67" s="45" t="s">
        <v>13</v>
      </c>
      <c r="F67" s="38">
        <v>9.06770995</v>
      </c>
    </row>
    <row r="68">
      <c r="A68" s="52" t="s">
        <v>3</v>
      </c>
      <c r="B68" s="40" t="s">
        <v>489</v>
      </c>
      <c r="C68" s="46">
        <v>2018.0</v>
      </c>
      <c r="D68" s="45" t="s">
        <v>4</v>
      </c>
      <c r="E68" s="45" t="s">
        <v>13</v>
      </c>
      <c r="F68" s="38">
        <v>15.0458532</v>
      </c>
    </row>
    <row r="69">
      <c r="A69" s="52" t="s">
        <v>4</v>
      </c>
      <c r="B69" s="40" t="s">
        <v>472</v>
      </c>
      <c r="C69" s="46">
        <v>2018.0</v>
      </c>
      <c r="D69" s="45" t="s">
        <v>4</v>
      </c>
      <c r="E69" s="45" t="s">
        <v>13</v>
      </c>
      <c r="F69" s="38">
        <v>1.20155419</v>
      </c>
    </row>
    <row r="70">
      <c r="A70" s="40" t="s">
        <v>5</v>
      </c>
      <c r="B70" s="40" t="s">
        <v>473</v>
      </c>
      <c r="C70" s="46">
        <v>2018.0</v>
      </c>
      <c r="D70" s="45" t="s">
        <v>4</v>
      </c>
      <c r="E70" s="45" t="s">
        <v>13</v>
      </c>
      <c r="F70" s="38">
        <v>0.72470049</v>
      </c>
    </row>
    <row r="71">
      <c r="A71" s="40" t="s">
        <v>6</v>
      </c>
      <c r="B71" s="40" t="s">
        <v>474</v>
      </c>
      <c r="C71" s="46">
        <v>2018.0</v>
      </c>
      <c r="D71" s="45" t="s">
        <v>4</v>
      </c>
      <c r="E71" s="45" t="s">
        <v>13</v>
      </c>
      <c r="F71" s="38">
        <v>2.87701293</v>
      </c>
    </row>
    <row r="72">
      <c r="A72" s="40" t="s">
        <v>7</v>
      </c>
      <c r="B72" s="40" t="s">
        <v>475</v>
      </c>
      <c r="C72" s="46">
        <v>2018.0</v>
      </c>
      <c r="D72" s="45" t="s">
        <v>4</v>
      </c>
      <c r="E72" s="45" t="s">
        <v>13</v>
      </c>
      <c r="F72" s="38">
        <v>33.1250291</v>
      </c>
    </row>
    <row r="73">
      <c r="A73" s="40" t="s">
        <v>8</v>
      </c>
      <c r="B73" s="40" t="s">
        <v>479</v>
      </c>
      <c r="C73" s="46">
        <v>2018.0</v>
      </c>
      <c r="D73" s="45" t="s">
        <v>4</v>
      </c>
      <c r="E73" s="45" t="s">
        <v>13</v>
      </c>
      <c r="F73" s="38">
        <v>2.60363688</v>
      </c>
    </row>
    <row r="74">
      <c r="A74" s="40" t="s">
        <v>9</v>
      </c>
      <c r="B74" s="40" t="s">
        <v>480</v>
      </c>
      <c r="C74" s="46">
        <v>2018.0</v>
      </c>
      <c r="D74" s="45" t="s">
        <v>4</v>
      </c>
      <c r="E74" s="45" t="s">
        <v>13</v>
      </c>
      <c r="F74" s="38">
        <v>9.55488568</v>
      </c>
    </row>
    <row r="75">
      <c r="A75" s="40" t="s">
        <v>10</v>
      </c>
      <c r="B75" s="40" t="s">
        <v>478</v>
      </c>
      <c r="C75" s="46">
        <v>2018.0</v>
      </c>
      <c r="D75" s="45" t="s">
        <v>4</v>
      </c>
      <c r="E75" s="45" t="s">
        <v>13</v>
      </c>
      <c r="F75" s="38">
        <v>55.2167891</v>
      </c>
    </row>
    <row r="76">
      <c r="A76" s="40" t="s">
        <v>11</v>
      </c>
      <c r="B76" s="40" t="s">
        <v>477</v>
      </c>
      <c r="C76" s="46">
        <v>2018.0</v>
      </c>
      <c r="D76" s="45" t="s">
        <v>4</v>
      </c>
      <c r="E76" s="45" t="s">
        <v>13</v>
      </c>
      <c r="F76" s="38">
        <v>5.52280588</v>
      </c>
    </row>
    <row r="77">
      <c r="A77" s="40" t="s">
        <v>12</v>
      </c>
      <c r="B77" s="40" t="s">
        <v>476</v>
      </c>
      <c r="C77" s="46">
        <v>2018.0</v>
      </c>
      <c r="D77" s="45" t="s">
        <v>4</v>
      </c>
      <c r="E77" s="45" t="s">
        <v>13</v>
      </c>
      <c r="F77" s="38">
        <v>0.1780238</v>
      </c>
    </row>
    <row r="78">
      <c r="A78" s="40" t="s">
        <v>13</v>
      </c>
      <c r="B78" s="40" t="s">
        <v>481</v>
      </c>
      <c r="C78" s="46">
        <v>2018.0</v>
      </c>
      <c r="D78" s="45" t="s">
        <v>4</v>
      </c>
      <c r="E78" s="45" t="s">
        <v>13</v>
      </c>
      <c r="F78" s="38">
        <v>6.05125467</v>
      </c>
    </row>
    <row r="79">
      <c r="A79" s="40" t="s">
        <v>14</v>
      </c>
      <c r="B79" s="40" t="s">
        <v>483</v>
      </c>
      <c r="C79" s="46">
        <v>2018.0</v>
      </c>
      <c r="D79" s="45" t="s">
        <v>4</v>
      </c>
      <c r="E79" s="45" t="s">
        <v>13</v>
      </c>
      <c r="F79" s="38">
        <v>7.92002868</v>
      </c>
    </row>
    <row r="80">
      <c r="A80" s="40" t="s">
        <v>15</v>
      </c>
      <c r="B80" s="40" t="s">
        <v>482</v>
      </c>
      <c r="C80" s="46">
        <v>2018.0</v>
      </c>
      <c r="D80" s="45" t="s">
        <v>4</v>
      </c>
      <c r="E80" s="45" t="s">
        <v>13</v>
      </c>
      <c r="F80" s="38">
        <v>45.054847</v>
      </c>
    </row>
    <row r="81">
      <c r="A81" s="40" t="s">
        <v>16</v>
      </c>
      <c r="B81" s="40" t="s">
        <v>484</v>
      </c>
      <c r="C81" s="46">
        <v>2018.0</v>
      </c>
      <c r="D81" s="45" t="s">
        <v>4</v>
      </c>
      <c r="E81" s="45" t="s">
        <v>13</v>
      </c>
      <c r="F81" s="38">
        <v>23.7803</v>
      </c>
    </row>
    <row r="82">
      <c r="A82" s="40" t="s">
        <v>17</v>
      </c>
      <c r="B82" s="40" t="s">
        <v>485</v>
      </c>
      <c r="C82" s="46">
        <v>2018.0</v>
      </c>
      <c r="D82" s="45" t="s">
        <v>4</v>
      </c>
      <c r="E82" s="45" t="s">
        <v>13</v>
      </c>
      <c r="F82" s="38">
        <v>5.3708877</v>
      </c>
    </row>
    <row r="83">
      <c r="A83" s="40" t="s">
        <v>18</v>
      </c>
      <c r="B83" s="40" t="s">
        <v>486</v>
      </c>
      <c r="C83" s="46">
        <v>2018.0</v>
      </c>
      <c r="D83" s="45" t="s">
        <v>4</v>
      </c>
      <c r="E83" s="45" t="s">
        <v>13</v>
      </c>
      <c r="F83" s="38">
        <v>6.34657398</v>
      </c>
    </row>
    <row r="84">
      <c r="A84" s="40" t="s">
        <v>19</v>
      </c>
      <c r="B84" s="40" t="s">
        <v>487</v>
      </c>
      <c r="C84" s="46">
        <v>2018.0</v>
      </c>
      <c r="D84" s="45" t="s">
        <v>4</v>
      </c>
      <c r="E84" s="45" t="s">
        <v>13</v>
      </c>
      <c r="F84" s="38">
        <v>18.1635487</v>
      </c>
    </row>
    <row r="85">
      <c r="A85" s="40" t="s">
        <v>20</v>
      </c>
      <c r="B85" s="40" t="s">
        <v>488</v>
      </c>
      <c r="C85" s="46">
        <v>2018.0</v>
      </c>
      <c r="D85" s="45" t="s">
        <v>4</v>
      </c>
      <c r="E85" s="45" t="s">
        <v>13</v>
      </c>
      <c r="F85" s="38">
        <v>11.3729358</v>
      </c>
    </row>
    <row r="86">
      <c r="A86" s="40" t="s">
        <v>21</v>
      </c>
      <c r="B86" s="40" t="s">
        <v>490</v>
      </c>
      <c r="C86" s="46">
        <v>2018.0</v>
      </c>
      <c r="D86" s="45" t="s">
        <v>4</v>
      </c>
      <c r="E86" s="45" t="s">
        <v>13</v>
      </c>
      <c r="F86" s="38">
        <v>11.0177983</v>
      </c>
    </row>
    <row r="87">
      <c r="A87" s="40" t="s">
        <v>22</v>
      </c>
      <c r="B87" s="40" t="s">
        <v>491</v>
      </c>
      <c r="C87" s="46">
        <v>2018.0</v>
      </c>
      <c r="D87" s="45" t="s">
        <v>4</v>
      </c>
      <c r="E87" s="45" t="s">
        <v>13</v>
      </c>
      <c r="F87" s="38">
        <v>1.57437438</v>
      </c>
    </row>
    <row r="88">
      <c r="A88" s="40" t="s">
        <v>23</v>
      </c>
      <c r="B88" s="40" t="s">
        <v>492</v>
      </c>
      <c r="C88" s="46">
        <v>2018.0</v>
      </c>
      <c r="D88" s="45" t="s">
        <v>4</v>
      </c>
      <c r="E88" s="45" t="s">
        <v>13</v>
      </c>
      <c r="F88" s="38">
        <v>52.2429815</v>
      </c>
    </row>
    <row r="89">
      <c r="A89" s="40" t="s">
        <v>24</v>
      </c>
      <c r="B89" s="40" t="s">
        <v>493</v>
      </c>
      <c r="C89" s="46">
        <v>2018.0</v>
      </c>
      <c r="D89" s="45" t="s">
        <v>4</v>
      </c>
      <c r="E89" s="45" t="s">
        <v>13</v>
      </c>
      <c r="F89" s="38">
        <v>20.8651466</v>
      </c>
    </row>
    <row r="90">
      <c r="A90" s="40" t="s">
        <v>25</v>
      </c>
      <c r="B90" s="40" t="s">
        <v>494</v>
      </c>
      <c r="C90" s="46">
        <v>2018.0</v>
      </c>
      <c r="D90" s="45" t="s">
        <v>4</v>
      </c>
      <c r="E90" s="45" t="s">
        <v>13</v>
      </c>
      <c r="F90" s="38">
        <v>8.88453869</v>
      </c>
    </row>
    <row r="91">
      <c r="A91" s="40" t="s">
        <v>26</v>
      </c>
      <c r="B91" s="40" t="s">
        <v>495</v>
      </c>
      <c r="C91" s="46">
        <v>2018.0</v>
      </c>
      <c r="D91" s="45" t="s">
        <v>4</v>
      </c>
      <c r="E91" s="45" t="s">
        <v>13</v>
      </c>
      <c r="F91" s="38">
        <v>14.8059576</v>
      </c>
    </row>
    <row r="92">
      <c r="A92" s="40" t="s">
        <v>27</v>
      </c>
      <c r="B92" s="40" t="s">
        <v>497</v>
      </c>
      <c r="C92" s="46">
        <v>2018.0</v>
      </c>
      <c r="D92" s="45" t="s">
        <v>4</v>
      </c>
      <c r="E92" s="45" t="s">
        <v>13</v>
      </c>
      <c r="F92" s="38">
        <v>20.2079283</v>
      </c>
    </row>
    <row r="93">
      <c r="A93" s="40" t="s">
        <v>28</v>
      </c>
      <c r="B93" s="40" t="s">
        <v>496</v>
      </c>
      <c r="C93" s="46">
        <v>2018.0</v>
      </c>
      <c r="D93" s="45" t="s">
        <v>4</v>
      </c>
      <c r="E93" s="45" t="s">
        <v>13</v>
      </c>
      <c r="F93" s="38">
        <v>10.7321483</v>
      </c>
    </row>
    <row r="94">
      <c r="A94" s="40" t="s">
        <v>29</v>
      </c>
      <c r="B94" s="40" t="s">
        <v>498</v>
      </c>
      <c r="C94" s="46">
        <v>2018.0</v>
      </c>
      <c r="D94" s="45" t="s">
        <v>4</v>
      </c>
      <c r="E94" s="45" t="s">
        <v>13</v>
      </c>
      <c r="F94" s="38">
        <v>4.70154519</v>
      </c>
    </row>
    <row r="95">
      <c r="A95" s="40" t="s">
        <v>30</v>
      </c>
      <c r="B95" s="40" t="s">
        <v>499</v>
      </c>
      <c r="C95" s="46">
        <v>2018.0</v>
      </c>
      <c r="D95" s="45" t="s">
        <v>4</v>
      </c>
      <c r="E95" s="45" t="s">
        <v>13</v>
      </c>
      <c r="F95" s="38">
        <v>37.8651209</v>
      </c>
    </row>
    <row r="96">
      <c r="A96" s="40" t="s">
        <v>31</v>
      </c>
      <c r="B96" s="40" t="s">
        <v>500</v>
      </c>
      <c r="C96" s="46">
        <v>2018.0</v>
      </c>
      <c r="D96" s="45" t="s">
        <v>4</v>
      </c>
      <c r="E96" s="45" t="s">
        <v>13</v>
      </c>
      <c r="F96" s="38">
        <v>5.57894079</v>
      </c>
    </row>
    <row r="97">
      <c r="A97" s="40" t="s">
        <v>32</v>
      </c>
      <c r="B97" s="40" t="s">
        <v>501</v>
      </c>
      <c r="C97" s="46">
        <v>2018.0</v>
      </c>
      <c r="D97" s="45" t="s">
        <v>4</v>
      </c>
      <c r="E97" s="45" t="s">
        <v>13</v>
      </c>
      <c r="F97" s="38">
        <v>9.52433277</v>
      </c>
    </row>
    <row r="98">
      <c r="A98" s="40" t="s">
        <v>33</v>
      </c>
      <c r="B98" s="40" t="s">
        <v>502</v>
      </c>
      <c r="C98" s="46">
        <v>2018.0</v>
      </c>
      <c r="D98" s="45" t="s">
        <v>4</v>
      </c>
      <c r="E98" s="45" t="s">
        <v>13</v>
      </c>
      <c r="F98" s="38">
        <v>32.8429114</v>
      </c>
    </row>
    <row r="99">
      <c r="A99" s="40" t="s">
        <v>34</v>
      </c>
      <c r="B99" s="40" t="s">
        <v>503</v>
      </c>
      <c r="C99" s="46">
        <v>2018.0</v>
      </c>
      <c r="D99" s="45" t="s">
        <v>4</v>
      </c>
      <c r="E99" s="45" t="s">
        <v>13</v>
      </c>
      <c r="F99" s="38">
        <v>35.4075202</v>
      </c>
    </row>
    <row r="100">
      <c r="A100" s="40" t="s">
        <v>35</v>
      </c>
      <c r="B100" s="40" t="s">
        <v>504</v>
      </c>
      <c r="C100" s="46">
        <v>2018.0</v>
      </c>
      <c r="D100" s="45" t="s">
        <v>4</v>
      </c>
      <c r="E100" s="45" t="s">
        <v>13</v>
      </c>
      <c r="F100" s="38">
        <v>6.41925916</v>
      </c>
    </row>
    <row r="101">
      <c r="A101" s="52" t="s">
        <v>3</v>
      </c>
      <c r="B101" s="40" t="s">
        <v>489</v>
      </c>
      <c r="C101" s="46">
        <v>2020.0</v>
      </c>
      <c r="D101" s="45" t="s">
        <v>4</v>
      </c>
      <c r="E101" s="45" t="s">
        <v>13</v>
      </c>
      <c r="F101" s="38">
        <v>13.8086464</v>
      </c>
    </row>
    <row r="102">
      <c r="A102" s="52" t="s">
        <v>4</v>
      </c>
      <c r="B102" s="40" t="s">
        <v>472</v>
      </c>
      <c r="C102" s="46">
        <v>2020.0</v>
      </c>
      <c r="D102" s="45" t="s">
        <v>4</v>
      </c>
      <c r="E102" s="45" t="s">
        <v>13</v>
      </c>
      <c r="F102" s="38">
        <v>1.02665903</v>
      </c>
    </row>
    <row r="103">
      <c r="A103" s="40" t="s">
        <v>5</v>
      </c>
      <c r="B103" s="40" t="s">
        <v>473</v>
      </c>
      <c r="C103" s="46">
        <v>2020.0</v>
      </c>
      <c r="D103" s="45" t="s">
        <v>4</v>
      </c>
      <c r="E103" s="45" t="s">
        <v>13</v>
      </c>
      <c r="F103" s="38">
        <v>0.91082705</v>
      </c>
    </row>
    <row r="104">
      <c r="A104" s="40" t="s">
        <v>6</v>
      </c>
      <c r="B104" s="40" t="s">
        <v>474</v>
      </c>
      <c r="C104" s="46">
        <v>2020.0</v>
      </c>
      <c r="D104" s="45" t="s">
        <v>4</v>
      </c>
      <c r="E104" s="45" t="s">
        <v>13</v>
      </c>
      <c r="F104" s="38">
        <v>3.08951189</v>
      </c>
    </row>
    <row r="105">
      <c r="A105" s="40" t="s">
        <v>7</v>
      </c>
      <c r="B105" s="40" t="s">
        <v>475</v>
      </c>
      <c r="C105" s="46">
        <v>2020.0</v>
      </c>
      <c r="D105" s="45" t="s">
        <v>4</v>
      </c>
      <c r="E105" s="45" t="s">
        <v>13</v>
      </c>
      <c r="F105" s="38">
        <v>29.5440319</v>
      </c>
    </row>
    <row r="106">
      <c r="A106" s="40" t="s">
        <v>8</v>
      </c>
      <c r="B106" s="40" t="s">
        <v>479</v>
      </c>
      <c r="C106" s="46">
        <v>2020.0</v>
      </c>
      <c r="D106" s="45" t="s">
        <v>4</v>
      </c>
      <c r="E106" s="45" t="s">
        <v>13</v>
      </c>
      <c r="F106" s="38">
        <v>1.14327766</v>
      </c>
    </row>
    <row r="107">
      <c r="A107" s="40" t="s">
        <v>9</v>
      </c>
      <c r="B107" s="40" t="s">
        <v>480</v>
      </c>
      <c r="C107" s="46">
        <v>2020.0</v>
      </c>
      <c r="D107" s="45" t="s">
        <v>4</v>
      </c>
      <c r="E107" s="45" t="s">
        <v>13</v>
      </c>
      <c r="F107" s="38">
        <v>7.21040037</v>
      </c>
    </row>
    <row r="108">
      <c r="A108" s="40" t="s">
        <v>10</v>
      </c>
      <c r="B108" s="40" t="s">
        <v>478</v>
      </c>
      <c r="C108" s="46">
        <v>2020.0</v>
      </c>
      <c r="D108" s="45" t="s">
        <v>4</v>
      </c>
      <c r="E108" s="45" t="s">
        <v>13</v>
      </c>
      <c r="F108" s="38">
        <v>51.298809</v>
      </c>
    </row>
    <row r="109">
      <c r="A109" s="40" t="s">
        <v>11</v>
      </c>
      <c r="B109" s="40" t="s">
        <v>477</v>
      </c>
      <c r="C109" s="46">
        <v>2020.0</v>
      </c>
      <c r="D109" s="45" t="s">
        <v>4</v>
      </c>
      <c r="E109" s="45" t="s">
        <v>13</v>
      </c>
      <c r="F109" s="38">
        <v>4.5056349</v>
      </c>
    </row>
    <row r="110">
      <c r="A110" s="40" t="s">
        <v>12</v>
      </c>
      <c r="B110" s="40" t="s">
        <v>476</v>
      </c>
      <c r="C110" s="46">
        <v>2020.0</v>
      </c>
      <c r="D110" s="45" t="s">
        <v>4</v>
      </c>
      <c r="E110" s="45" t="s">
        <v>13</v>
      </c>
      <c r="F110" s="38">
        <v>0.09986517</v>
      </c>
    </row>
    <row r="111">
      <c r="A111" s="40" t="s">
        <v>13</v>
      </c>
      <c r="B111" s="40" t="s">
        <v>481</v>
      </c>
      <c r="C111" s="46">
        <v>2020.0</v>
      </c>
      <c r="D111" s="45" t="s">
        <v>4</v>
      </c>
      <c r="E111" s="45" t="s">
        <v>13</v>
      </c>
      <c r="F111" s="38">
        <v>6.24754156</v>
      </c>
    </row>
    <row r="112">
      <c r="A112" s="40" t="s">
        <v>14</v>
      </c>
      <c r="B112" s="40" t="s">
        <v>483</v>
      </c>
      <c r="C112" s="46">
        <v>2020.0</v>
      </c>
      <c r="D112" s="45" t="s">
        <v>4</v>
      </c>
      <c r="E112" s="45" t="s">
        <v>13</v>
      </c>
      <c r="F112" s="38">
        <v>6.0069535</v>
      </c>
    </row>
    <row r="113">
      <c r="A113" s="40" t="s">
        <v>15</v>
      </c>
      <c r="B113" s="40" t="s">
        <v>482</v>
      </c>
      <c r="C113" s="46">
        <v>2020.0</v>
      </c>
      <c r="D113" s="45" t="s">
        <v>4</v>
      </c>
      <c r="E113" s="45" t="s">
        <v>13</v>
      </c>
      <c r="F113" s="38">
        <v>45.0385707</v>
      </c>
    </row>
    <row r="114">
      <c r="A114" s="40" t="s">
        <v>16</v>
      </c>
      <c r="B114" s="40" t="s">
        <v>484</v>
      </c>
      <c r="C114" s="46">
        <v>2020.0</v>
      </c>
      <c r="D114" s="45" t="s">
        <v>4</v>
      </c>
      <c r="E114" s="45" t="s">
        <v>13</v>
      </c>
      <c r="F114" s="38">
        <v>21.9968547</v>
      </c>
    </row>
    <row r="115">
      <c r="A115" s="40" t="s">
        <v>17</v>
      </c>
      <c r="B115" s="40" t="s">
        <v>485</v>
      </c>
      <c r="C115" s="46">
        <v>2020.0</v>
      </c>
      <c r="D115" s="45" t="s">
        <v>4</v>
      </c>
      <c r="E115" s="45" t="s">
        <v>13</v>
      </c>
      <c r="F115" s="38">
        <v>3.88619389</v>
      </c>
    </row>
    <row r="116">
      <c r="A116" s="40" t="s">
        <v>18</v>
      </c>
      <c r="B116" s="40" t="s">
        <v>486</v>
      </c>
      <c r="C116" s="46">
        <v>2020.0</v>
      </c>
      <c r="D116" s="45" t="s">
        <v>4</v>
      </c>
      <c r="E116" s="45" t="s">
        <v>13</v>
      </c>
      <c r="F116" s="38">
        <v>5.20756393</v>
      </c>
    </row>
    <row r="117">
      <c r="A117" s="40" t="s">
        <v>19</v>
      </c>
      <c r="B117" s="40" t="s">
        <v>487</v>
      </c>
      <c r="C117" s="46">
        <v>2020.0</v>
      </c>
      <c r="D117" s="45" t="s">
        <v>4</v>
      </c>
      <c r="E117" s="45" t="s">
        <v>13</v>
      </c>
      <c r="F117" s="38">
        <v>17.945086</v>
      </c>
    </row>
    <row r="118">
      <c r="A118" s="40" t="s">
        <v>20</v>
      </c>
      <c r="B118" s="40" t="s">
        <v>488</v>
      </c>
      <c r="C118" s="46">
        <v>2020.0</v>
      </c>
      <c r="D118" s="45" t="s">
        <v>4</v>
      </c>
      <c r="E118" s="45" t="s">
        <v>13</v>
      </c>
      <c r="F118" s="38">
        <v>9.48992955</v>
      </c>
    </row>
    <row r="119">
      <c r="A119" s="40" t="s">
        <v>21</v>
      </c>
      <c r="B119" s="40" t="s">
        <v>490</v>
      </c>
      <c r="C119" s="46">
        <v>2020.0</v>
      </c>
      <c r="D119" s="45" t="s">
        <v>4</v>
      </c>
      <c r="E119" s="45" t="s">
        <v>13</v>
      </c>
      <c r="F119" s="38">
        <v>7.79728613</v>
      </c>
    </row>
    <row r="120">
      <c r="A120" s="40" t="s">
        <v>22</v>
      </c>
      <c r="B120" s="40" t="s">
        <v>491</v>
      </c>
      <c r="C120" s="46">
        <v>2020.0</v>
      </c>
      <c r="D120" s="45" t="s">
        <v>4</v>
      </c>
      <c r="E120" s="45" t="s">
        <v>13</v>
      </c>
      <c r="F120" s="38">
        <v>1.59760824</v>
      </c>
    </row>
    <row r="121">
      <c r="A121" s="40" t="s">
        <v>23</v>
      </c>
      <c r="B121" s="40" t="s">
        <v>492</v>
      </c>
      <c r="C121" s="46">
        <v>2020.0</v>
      </c>
      <c r="D121" s="45" t="s">
        <v>4</v>
      </c>
      <c r="E121" s="45" t="s">
        <v>13</v>
      </c>
      <c r="F121" s="38">
        <v>48.1804755</v>
      </c>
    </row>
    <row r="122">
      <c r="A122" s="40" t="s">
        <v>24</v>
      </c>
      <c r="B122" s="40" t="s">
        <v>493</v>
      </c>
      <c r="C122" s="46">
        <v>2020.0</v>
      </c>
      <c r="D122" s="45" t="s">
        <v>4</v>
      </c>
      <c r="E122" s="45" t="s">
        <v>13</v>
      </c>
      <c r="F122" s="38">
        <v>22.1191066</v>
      </c>
    </row>
    <row r="123">
      <c r="A123" s="40" t="s">
        <v>25</v>
      </c>
      <c r="B123" s="40" t="s">
        <v>494</v>
      </c>
      <c r="C123" s="46">
        <v>2020.0</v>
      </c>
      <c r="D123" s="45" t="s">
        <v>4</v>
      </c>
      <c r="E123" s="45" t="s">
        <v>13</v>
      </c>
      <c r="F123" s="38">
        <v>7.84230102</v>
      </c>
    </row>
    <row r="124">
      <c r="A124" s="40" t="s">
        <v>26</v>
      </c>
      <c r="B124" s="40" t="s">
        <v>495</v>
      </c>
      <c r="C124" s="46">
        <v>2020.0</v>
      </c>
      <c r="D124" s="45" t="s">
        <v>4</v>
      </c>
      <c r="E124" s="45" t="s">
        <v>13</v>
      </c>
      <c r="F124" s="38">
        <v>15.2430661</v>
      </c>
    </row>
    <row r="125">
      <c r="A125" s="40" t="s">
        <v>27</v>
      </c>
      <c r="B125" s="40" t="s">
        <v>497</v>
      </c>
      <c r="C125" s="46">
        <v>2020.0</v>
      </c>
      <c r="D125" s="45" t="s">
        <v>4</v>
      </c>
      <c r="E125" s="45" t="s">
        <v>13</v>
      </c>
      <c r="F125" s="38">
        <v>21.3144321</v>
      </c>
    </row>
    <row r="126">
      <c r="A126" s="40" t="s">
        <v>28</v>
      </c>
      <c r="B126" s="40" t="s">
        <v>496</v>
      </c>
      <c r="C126" s="46">
        <v>2020.0</v>
      </c>
      <c r="D126" s="45" t="s">
        <v>4</v>
      </c>
      <c r="E126" s="45" t="s">
        <v>13</v>
      </c>
      <c r="F126" s="38">
        <v>6.59423498</v>
      </c>
    </row>
    <row r="127">
      <c r="A127" s="40" t="s">
        <v>29</v>
      </c>
      <c r="B127" s="40" t="s">
        <v>498</v>
      </c>
      <c r="C127" s="46">
        <v>2020.0</v>
      </c>
      <c r="D127" s="45" t="s">
        <v>4</v>
      </c>
      <c r="E127" s="45" t="s">
        <v>13</v>
      </c>
      <c r="F127" s="38">
        <v>5.15002665</v>
      </c>
    </row>
    <row r="128">
      <c r="A128" s="40" t="s">
        <v>30</v>
      </c>
      <c r="B128" s="40" t="s">
        <v>499</v>
      </c>
      <c r="C128" s="46">
        <v>2020.0</v>
      </c>
      <c r="D128" s="45" t="s">
        <v>4</v>
      </c>
      <c r="E128" s="45" t="s">
        <v>13</v>
      </c>
      <c r="F128" s="38">
        <v>34.2958702</v>
      </c>
    </row>
    <row r="129">
      <c r="A129" s="40" t="s">
        <v>31</v>
      </c>
      <c r="B129" s="40" t="s">
        <v>500</v>
      </c>
      <c r="C129" s="46">
        <v>2020.0</v>
      </c>
      <c r="D129" s="45" t="s">
        <v>4</v>
      </c>
      <c r="E129" s="45" t="s">
        <v>13</v>
      </c>
      <c r="F129" s="38">
        <v>4.27327974</v>
      </c>
    </row>
    <row r="130">
      <c r="A130" s="40" t="s">
        <v>32</v>
      </c>
      <c r="B130" s="40" t="s">
        <v>501</v>
      </c>
      <c r="C130" s="46">
        <v>2020.0</v>
      </c>
      <c r="D130" s="45" t="s">
        <v>4</v>
      </c>
      <c r="E130" s="45" t="s">
        <v>13</v>
      </c>
      <c r="F130" s="38">
        <v>7.77749885</v>
      </c>
    </row>
    <row r="131">
      <c r="A131" s="40" t="s">
        <v>33</v>
      </c>
      <c r="B131" s="40" t="s">
        <v>502</v>
      </c>
      <c r="C131" s="46">
        <v>2020.0</v>
      </c>
      <c r="D131" s="45" t="s">
        <v>4</v>
      </c>
      <c r="E131" s="45" t="s">
        <v>13</v>
      </c>
      <c r="F131" s="38">
        <v>29.0947309</v>
      </c>
    </row>
    <row r="132">
      <c r="A132" s="40" t="s">
        <v>34</v>
      </c>
      <c r="B132" s="40" t="s">
        <v>503</v>
      </c>
      <c r="C132" s="46">
        <v>2020.0</v>
      </c>
      <c r="D132" s="45" t="s">
        <v>4</v>
      </c>
      <c r="E132" s="45" t="s">
        <v>13</v>
      </c>
      <c r="F132" s="38">
        <v>32.065411</v>
      </c>
    </row>
    <row r="133">
      <c r="A133" s="40" t="s">
        <v>35</v>
      </c>
      <c r="B133" s="40" t="s">
        <v>504</v>
      </c>
      <c r="C133" s="46">
        <v>2020.0</v>
      </c>
      <c r="D133" s="45" t="s">
        <v>4</v>
      </c>
      <c r="E133" s="45" t="s">
        <v>13</v>
      </c>
      <c r="F133" s="38">
        <v>5.18046459</v>
      </c>
    </row>
    <row r="134">
      <c r="A134" s="52" t="s">
        <v>3</v>
      </c>
      <c r="B134" s="40" t="s">
        <v>489</v>
      </c>
      <c r="C134" s="40">
        <v>2022.0</v>
      </c>
      <c r="D134" s="45" t="s">
        <v>4</v>
      </c>
      <c r="E134" s="45" t="s">
        <v>13</v>
      </c>
      <c r="F134" s="38">
        <v>13.51707235</v>
      </c>
    </row>
    <row r="135">
      <c r="A135" s="52" t="s">
        <v>4</v>
      </c>
      <c r="B135" s="40" t="s">
        <v>472</v>
      </c>
      <c r="C135" s="40">
        <v>2022.0</v>
      </c>
      <c r="D135" s="45" t="s">
        <v>4</v>
      </c>
      <c r="E135" s="45" t="s">
        <v>13</v>
      </c>
      <c r="F135" s="38">
        <v>1.273748631</v>
      </c>
    </row>
    <row r="136">
      <c r="A136" s="40" t="s">
        <v>5</v>
      </c>
      <c r="B136" s="40" t="s">
        <v>473</v>
      </c>
      <c r="C136" s="40">
        <v>2022.0</v>
      </c>
      <c r="D136" s="45" t="s">
        <v>4</v>
      </c>
      <c r="E136" s="45" t="s">
        <v>13</v>
      </c>
      <c r="F136" s="38">
        <v>0.992014372</v>
      </c>
    </row>
    <row r="137">
      <c r="A137" s="40" t="s">
        <v>6</v>
      </c>
      <c r="B137" s="40" t="s">
        <v>474</v>
      </c>
      <c r="C137" s="40">
        <v>2022.0</v>
      </c>
      <c r="D137" s="45" t="s">
        <v>4</v>
      </c>
      <c r="E137" s="45" t="s">
        <v>13</v>
      </c>
      <c r="F137" s="38">
        <v>3.46906237</v>
      </c>
    </row>
    <row r="138">
      <c r="A138" s="40" t="s">
        <v>7</v>
      </c>
      <c r="B138" s="40" t="s">
        <v>475</v>
      </c>
      <c r="C138" s="40">
        <v>2022.0</v>
      </c>
      <c r="D138" s="45" t="s">
        <v>4</v>
      </c>
      <c r="E138" s="45" t="s">
        <v>13</v>
      </c>
      <c r="F138" s="38">
        <v>29.83136495</v>
      </c>
    </row>
    <row r="139">
      <c r="A139" s="40" t="s">
        <v>8</v>
      </c>
      <c r="B139" s="40" t="s">
        <v>479</v>
      </c>
      <c r="C139" s="40">
        <v>2022.0</v>
      </c>
      <c r="D139" s="45" t="s">
        <v>4</v>
      </c>
      <c r="E139" s="45" t="s">
        <v>13</v>
      </c>
      <c r="F139" s="38">
        <v>1.642526318</v>
      </c>
    </row>
    <row r="140">
      <c r="A140" s="40" t="s">
        <v>9</v>
      </c>
      <c r="B140" s="40" t="s">
        <v>480</v>
      </c>
      <c r="C140" s="40">
        <v>2022.0</v>
      </c>
      <c r="D140" s="45" t="s">
        <v>4</v>
      </c>
      <c r="E140" s="45" t="s">
        <v>13</v>
      </c>
      <c r="F140" s="38">
        <v>5.231285097</v>
      </c>
    </row>
    <row r="141">
      <c r="A141" s="40" t="s">
        <v>10</v>
      </c>
      <c r="B141" s="40" t="s">
        <v>478</v>
      </c>
      <c r="C141" s="40">
        <v>2022.0</v>
      </c>
      <c r="D141" s="45" t="s">
        <v>4</v>
      </c>
      <c r="E141" s="45" t="s">
        <v>13</v>
      </c>
      <c r="F141" s="38">
        <v>48.05817534</v>
      </c>
    </row>
    <row r="142">
      <c r="A142" s="40" t="s">
        <v>11</v>
      </c>
      <c r="B142" s="40" t="s">
        <v>477</v>
      </c>
      <c r="C142" s="40">
        <v>2022.0</v>
      </c>
      <c r="D142" s="45" t="s">
        <v>4</v>
      </c>
      <c r="E142" s="45" t="s">
        <v>13</v>
      </c>
      <c r="F142" s="38">
        <v>3.944119954</v>
      </c>
    </row>
    <row r="143">
      <c r="A143" s="40" t="s">
        <v>12</v>
      </c>
      <c r="B143" s="40" t="s">
        <v>476</v>
      </c>
      <c r="C143" s="40">
        <v>2022.0</v>
      </c>
      <c r="D143" s="45" t="s">
        <v>4</v>
      </c>
      <c r="E143" s="45" t="s">
        <v>13</v>
      </c>
      <c r="F143" s="38">
        <v>0.467921727</v>
      </c>
    </row>
    <row r="144">
      <c r="A144" s="40">
        <v>10.0</v>
      </c>
      <c r="B144" s="40" t="s">
        <v>481</v>
      </c>
      <c r="C144" s="40">
        <v>2022.0</v>
      </c>
      <c r="D144" s="45" t="s">
        <v>4</v>
      </c>
      <c r="E144" s="45" t="s">
        <v>13</v>
      </c>
      <c r="F144" s="38">
        <v>12.23998211</v>
      </c>
    </row>
    <row r="145">
      <c r="A145" s="40">
        <v>11.0</v>
      </c>
      <c r="B145" s="40" t="s">
        <v>483</v>
      </c>
      <c r="C145" s="40">
        <v>2022.0</v>
      </c>
      <c r="D145" s="45" t="s">
        <v>4</v>
      </c>
      <c r="E145" s="45" t="s">
        <v>13</v>
      </c>
      <c r="F145" s="38">
        <v>5.21563317</v>
      </c>
    </row>
    <row r="146">
      <c r="A146" s="40">
        <v>12.0</v>
      </c>
      <c r="B146" s="40" t="s">
        <v>482</v>
      </c>
      <c r="C146" s="40">
        <v>2022.0</v>
      </c>
      <c r="D146" s="45" t="s">
        <v>4</v>
      </c>
      <c r="E146" s="45" t="s">
        <v>13</v>
      </c>
      <c r="F146" s="38">
        <v>45.13509734</v>
      </c>
    </row>
    <row r="147">
      <c r="A147" s="40">
        <v>13.0</v>
      </c>
      <c r="B147" s="40" t="s">
        <v>484</v>
      </c>
      <c r="C147" s="40">
        <v>2022.0</v>
      </c>
      <c r="D147" s="45" t="s">
        <v>4</v>
      </c>
      <c r="E147" s="45" t="s">
        <v>13</v>
      </c>
      <c r="F147" s="38">
        <v>21.80696376</v>
      </c>
    </row>
    <row r="148">
      <c r="A148" s="40">
        <v>14.0</v>
      </c>
      <c r="B148" s="40" t="s">
        <v>485</v>
      </c>
      <c r="C148" s="40">
        <v>2022.0</v>
      </c>
      <c r="D148" s="45" t="s">
        <v>4</v>
      </c>
      <c r="E148" s="45" t="s">
        <v>13</v>
      </c>
      <c r="F148" s="38">
        <v>2.625641227</v>
      </c>
    </row>
    <row r="149">
      <c r="A149" s="40">
        <v>15.0</v>
      </c>
      <c r="B149" s="40" t="s">
        <v>486</v>
      </c>
      <c r="C149" s="40">
        <v>2022.0</v>
      </c>
      <c r="D149" s="45" t="s">
        <v>4</v>
      </c>
      <c r="E149" s="45" t="s">
        <v>13</v>
      </c>
      <c r="F149" s="38">
        <v>5.90939539</v>
      </c>
    </row>
    <row r="150">
      <c r="A150" s="40">
        <v>16.0</v>
      </c>
      <c r="B150" s="40" t="s">
        <v>487</v>
      </c>
      <c r="C150" s="40">
        <v>2022.0</v>
      </c>
      <c r="D150" s="45" t="s">
        <v>4</v>
      </c>
      <c r="E150" s="45" t="s">
        <v>13</v>
      </c>
      <c r="F150" s="38">
        <v>16.82330215</v>
      </c>
    </row>
    <row r="151">
      <c r="A151" s="40">
        <v>17.0</v>
      </c>
      <c r="B151" s="40" t="s">
        <v>488</v>
      </c>
      <c r="C151" s="40">
        <v>2022.0</v>
      </c>
      <c r="D151" s="45" t="s">
        <v>4</v>
      </c>
      <c r="E151" s="45" t="s">
        <v>13</v>
      </c>
      <c r="F151" s="38">
        <v>8.62556069</v>
      </c>
    </row>
    <row r="152">
      <c r="A152" s="40">
        <v>18.0</v>
      </c>
      <c r="B152" s="40" t="s">
        <v>490</v>
      </c>
      <c r="C152" s="40">
        <v>2022.0</v>
      </c>
      <c r="D152" s="45" t="s">
        <v>4</v>
      </c>
      <c r="E152" s="45" t="s">
        <v>13</v>
      </c>
      <c r="F152" s="38">
        <v>9.944291211</v>
      </c>
    </row>
    <row r="153">
      <c r="A153" s="40">
        <v>19.0</v>
      </c>
      <c r="B153" s="40" t="s">
        <v>491</v>
      </c>
      <c r="C153" s="40">
        <v>2022.0</v>
      </c>
      <c r="D153" s="45" t="s">
        <v>4</v>
      </c>
      <c r="E153" s="45" t="s">
        <v>13</v>
      </c>
      <c r="F153" s="38">
        <v>2.037377066</v>
      </c>
    </row>
    <row r="154">
      <c r="A154" s="40">
        <v>20.0</v>
      </c>
      <c r="B154" s="40" t="s">
        <v>492</v>
      </c>
      <c r="C154" s="40">
        <v>2022.0</v>
      </c>
      <c r="D154" s="45" t="s">
        <v>4</v>
      </c>
      <c r="E154" s="45" t="s">
        <v>13</v>
      </c>
      <c r="F154" s="38">
        <v>51.21738813</v>
      </c>
    </row>
    <row r="155">
      <c r="A155" s="40">
        <v>21.0</v>
      </c>
      <c r="B155" s="40" t="s">
        <v>493</v>
      </c>
      <c r="C155" s="40">
        <v>2022.0</v>
      </c>
      <c r="D155" s="45" t="s">
        <v>4</v>
      </c>
      <c r="E155" s="45" t="s">
        <v>13</v>
      </c>
      <c r="F155" s="38">
        <v>20.49460781</v>
      </c>
    </row>
    <row r="156">
      <c r="A156" s="40">
        <v>22.0</v>
      </c>
      <c r="B156" s="40" t="s">
        <v>494</v>
      </c>
      <c r="C156" s="40">
        <v>2022.0</v>
      </c>
      <c r="D156" s="45" t="s">
        <v>4</v>
      </c>
      <c r="E156" s="45" t="s">
        <v>13</v>
      </c>
      <c r="F156" s="38">
        <v>6.56233779</v>
      </c>
    </row>
    <row r="157">
      <c r="A157" s="40">
        <v>23.0</v>
      </c>
      <c r="B157" s="40" t="s">
        <v>495</v>
      </c>
      <c r="C157" s="40">
        <v>2022.0</v>
      </c>
      <c r="D157" s="45" t="s">
        <v>4</v>
      </c>
      <c r="E157" s="45" t="s">
        <v>13</v>
      </c>
      <c r="F157" s="38">
        <v>12.34262464</v>
      </c>
    </row>
    <row r="158">
      <c r="A158" s="40">
        <v>24.0</v>
      </c>
      <c r="B158" s="40" t="s">
        <v>497</v>
      </c>
      <c r="C158" s="40">
        <v>2022.0</v>
      </c>
      <c r="D158" s="45" t="s">
        <v>4</v>
      </c>
      <c r="E158" s="45" t="s">
        <v>13</v>
      </c>
      <c r="F158" s="38">
        <v>18.19289272</v>
      </c>
    </row>
    <row r="159">
      <c r="A159" s="40">
        <v>25.0</v>
      </c>
      <c r="B159" s="40" t="s">
        <v>496</v>
      </c>
      <c r="C159" s="40">
        <v>2022.0</v>
      </c>
      <c r="D159" s="45" t="s">
        <v>4</v>
      </c>
      <c r="E159" s="45" t="s">
        <v>13</v>
      </c>
      <c r="F159" s="38">
        <v>5.284467535</v>
      </c>
    </row>
    <row r="160">
      <c r="A160" s="40">
        <v>26.0</v>
      </c>
      <c r="B160" s="40" t="s">
        <v>498</v>
      </c>
      <c r="C160" s="40">
        <v>2022.0</v>
      </c>
      <c r="D160" s="45" t="s">
        <v>4</v>
      </c>
      <c r="E160" s="45" t="s">
        <v>13</v>
      </c>
      <c r="F160" s="38">
        <v>4.403863484</v>
      </c>
    </row>
    <row r="161">
      <c r="A161" s="40">
        <v>27.0</v>
      </c>
      <c r="B161" s="40" t="s">
        <v>499</v>
      </c>
      <c r="C161" s="40">
        <v>2022.0</v>
      </c>
      <c r="D161" s="45" t="s">
        <v>4</v>
      </c>
      <c r="E161" s="45" t="s">
        <v>13</v>
      </c>
      <c r="F161" s="38">
        <v>34.38679339</v>
      </c>
    </row>
    <row r="162">
      <c r="A162" s="40">
        <v>28.0</v>
      </c>
      <c r="B162" s="40" t="s">
        <v>500</v>
      </c>
      <c r="C162" s="40">
        <v>2022.0</v>
      </c>
      <c r="D162" s="45" t="s">
        <v>4</v>
      </c>
      <c r="E162" s="45" t="s">
        <v>13</v>
      </c>
      <c r="F162" s="38">
        <v>5.087581238</v>
      </c>
    </row>
    <row r="163">
      <c r="A163" s="40">
        <v>29.0</v>
      </c>
      <c r="B163" s="40" t="s">
        <v>501</v>
      </c>
      <c r="C163" s="40">
        <v>2022.0</v>
      </c>
      <c r="D163" s="45" t="s">
        <v>4</v>
      </c>
      <c r="E163" s="45" t="s">
        <v>13</v>
      </c>
      <c r="F163" s="38">
        <v>8.608898366</v>
      </c>
    </row>
    <row r="164">
      <c r="A164" s="40">
        <v>30.0</v>
      </c>
      <c r="B164" s="40" t="s">
        <v>502</v>
      </c>
      <c r="C164" s="40">
        <v>2022.0</v>
      </c>
      <c r="D164" s="45" t="s">
        <v>4</v>
      </c>
      <c r="E164" s="45" t="s">
        <v>13</v>
      </c>
      <c r="F164" s="38">
        <v>28.99522087</v>
      </c>
    </row>
    <row r="165">
      <c r="A165" s="40">
        <v>31.0</v>
      </c>
      <c r="B165" s="40" t="s">
        <v>503</v>
      </c>
      <c r="C165" s="40">
        <v>2022.0</v>
      </c>
      <c r="D165" s="45" t="s">
        <v>4</v>
      </c>
      <c r="E165" s="45" t="s">
        <v>13</v>
      </c>
      <c r="F165" s="38">
        <v>30.98116127</v>
      </c>
    </row>
    <row r="166">
      <c r="A166" s="40">
        <v>32.0</v>
      </c>
      <c r="B166" s="40" t="s">
        <v>504</v>
      </c>
      <c r="C166" s="40">
        <v>2022.0</v>
      </c>
      <c r="D166" s="45" t="s">
        <v>4</v>
      </c>
      <c r="E166" s="45" t="s">
        <v>13</v>
      </c>
      <c r="F166" s="38">
        <v>4.401104818</v>
      </c>
    </row>
    <row r="167">
      <c r="A167" s="52" t="s">
        <v>3</v>
      </c>
      <c r="B167" s="40" t="s">
        <v>489</v>
      </c>
      <c r="C167" s="40">
        <v>2024.0</v>
      </c>
      <c r="D167" s="45" t="s">
        <v>4</v>
      </c>
      <c r="E167" s="45" t="s">
        <v>13</v>
      </c>
      <c r="F167" s="38">
        <v>11.26652096</v>
      </c>
    </row>
    <row r="168">
      <c r="A168" s="52" t="s">
        <v>4</v>
      </c>
      <c r="B168" s="40" t="s">
        <v>472</v>
      </c>
      <c r="C168" s="40">
        <v>2024.0</v>
      </c>
      <c r="D168" s="45" t="s">
        <v>4</v>
      </c>
      <c r="E168" s="45" t="s">
        <v>13</v>
      </c>
      <c r="F168" s="38">
        <v>0.790854099</v>
      </c>
    </row>
    <row r="169">
      <c r="A169" s="40" t="s">
        <v>5</v>
      </c>
      <c r="B169" s="40" t="s">
        <v>473</v>
      </c>
      <c r="C169" s="40">
        <v>2024.0</v>
      </c>
      <c r="D169" s="45" t="s">
        <v>4</v>
      </c>
      <c r="E169" s="45" t="s">
        <v>13</v>
      </c>
      <c r="F169" s="38">
        <v>0.239398659</v>
      </c>
    </row>
    <row r="170">
      <c r="A170" s="40" t="s">
        <v>6</v>
      </c>
      <c r="B170" s="40" t="s">
        <v>474</v>
      </c>
      <c r="C170" s="40">
        <v>2024.0</v>
      </c>
      <c r="D170" s="45" t="s">
        <v>4</v>
      </c>
      <c r="E170" s="45" t="s">
        <v>13</v>
      </c>
      <c r="F170" s="38">
        <v>2.143482534</v>
      </c>
    </row>
    <row r="171">
      <c r="A171" s="40" t="s">
        <v>7</v>
      </c>
      <c r="B171" s="40" t="s">
        <v>475</v>
      </c>
      <c r="C171" s="40">
        <v>2024.0</v>
      </c>
      <c r="D171" s="45" t="s">
        <v>4</v>
      </c>
      <c r="E171" s="45" t="s">
        <v>13</v>
      </c>
      <c r="F171" s="38">
        <v>25.17743526</v>
      </c>
    </row>
    <row r="172">
      <c r="A172" s="40" t="s">
        <v>8</v>
      </c>
      <c r="B172" s="40" t="s">
        <v>479</v>
      </c>
      <c r="C172" s="40">
        <v>2024.0</v>
      </c>
      <c r="D172" s="45" t="s">
        <v>4</v>
      </c>
      <c r="E172" s="45" t="s">
        <v>13</v>
      </c>
      <c r="F172" s="38">
        <v>0.633064659</v>
      </c>
    </row>
    <row r="173">
      <c r="A173" s="40" t="s">
        <v>9</v>
      </c>
      <c r="B173" s="40" t="s">
        <v>480</v>
      </c>
      <c r="C173" s="40">
        <v>2024.0</v>
      </c>
      <c r="D173" s="45" t="s">
        <v>4</v>
      </c>
      <c r="E173" s="45" t="s">
        <v>13</v>
      </c>
      <c r="F173" s="38">
        <v>4.503077628</v>
      </c>
    </row>
    <row r="174">
      <c r="A174" s="40" t="s">
        <v>10</v>
      </c>
      <c r="B174" s="40" t="s">
        <v>478</v>
      </c>
      <c r="C174" s="40">
        <v>2024.0</v>
      </c>
      <c r="D174" s="45" t="s">
        <v>4</v>
      </c>
      <c r="E174" s="45" t="s">
        <v>13</v>
      </c>
      <c r="F174" s="38">
        <v>49.06135589</v>
      </c>
    </row>
    <row r="175">
      <c r="A175" s="40" t="s">
        <v>11</v>
      </c>
      <c r="B175" s="40" t="s">
        <v>477</v>
      </c>
      <c r="C175" s="40">
        <v>2024.0</v>
      </c>
      <c r="D175" s="45" t="s">
        <v>4</v>
      </c>
      <c r="E175" s="45" t="s">
        <v>13</v>
      </c>
      <c r="F175" s="38">
        <v>3.395076398</v>
      </c>
    </row>
    <row r="176">
      <c r="A176" s="40" t="s">
        <v>12</v>
      </c>
      <c r="B176" s="40" t="s">
        <v>476</v>
      </c>
      <c r="C176" s="40">
        <v>2024.0</v>
      </c>
      <c r="D176" s="45" t="s">
        <v>4</v>
      </c>
      <c r="E176" s="45" t="s">
        <v>13</v>
      </c>
      <c r="F176" s="38">
        <v>0.356678227</v>
      </c>
    </row>
    <row r="177">
      <c r="A177" s="40">
        <v>10.0</v>
      </c>
      <c r="B177" s="40" t="s">
        <v>481</v>
      </c>
      <c r="C177" s="40">
        <v>2024.0</v>
      </c>
      <c r="D177" s="45" t="s">
        <v>4</v>
      </c>
      <c r="E177" s="45" t="s">
        <v>13</v>
      </c>
      <c r="F177" s="38">
        <v>10.86432395</v>
      </c>
    </row>
    <row r="178">
      <c r="A178" s="40">
        <v>11.0</v>
      </c>
      <c r="B178" s="40" t="s">
        <v>483</v>
      </c>
      <c r="C178" s="40">
        <v>2024.0</v>
      </c>
      <c r="D178" s="45" t="s">
        <v>4</v>
      </c>
      <c r="E178" s="45" t="s">
        <v>13</v>
      </c>
      <c r="F178" s="38">
        <v>3.994492826</v>
      </c>
    </row>
    <row r="179">
      <c r="A179" s="40">
        <v>12.0</v>
      </c>
      <c r="B179" s="40" t="s">
        <v>482</v>
      </c>
      <c r="C179" s="40">
        <v>2024.0</v>
      </c>
      <c r="D179" s="45" t="s">
        <v>4</v>
      </c>
      <c r="E179" s="45" t="s">
        <v>13</v>
      </c>
      <c r="F179" s="38">
        <v>37.23135869</v>
      </c>
    </row>
    <row r="180">
      <c r="A180" s="40">
        <v>13.0</v>
      </c>
      <c r="B180" s="40" t="s">
        <v>484</v>
      </c>
      <c r="C180" s="40">
        <v>2024.0</v>
      </c>
      <c r="D180" s="45" t="s">
        <v>4</v>
      </c>
      <c r="E180" s="45" t="s">
        <v>13</v>
      </c>
      <c r="F180" s="38">
        <v>17.06355221</v>
      </c>
    </row>
    <row r="181">
      <c r="A181" s="40">
        <v>14.0</v>
      </c>
      <c r="B181" s="40" t="s">
        <v>485</v>
      </c>
      <c r="C181" s="40">
        <v>2024.0</v>
      </c>
      <c r="D181" s="45" t="s">
        <v>4</v>
      </c>
      <c r="E181" s="45" t="s">
        <v>13</v>
      </c>
      <c r="F181" s="38">
        <v>1.58063937</v>
      </c>
    </row>
    <row r="182">
      <c r="A182" s="40">
        <v>15.0</v>
      </c>
      <c r="B182" s="40" t="s">
        <v>486</v>
      </c>
      <c r="C182" s="40">
        <v>2024.0</v>
      </c>
      <c r="D182" s="45" t="s">
        <v>4</v>
      </c>
      <c r="E182" s="45" t="s">
        <v>13</v>
      </c>
      <c r="F182" s="38">
        <v>4.11930767</v>
      </c>
    </row>
    <row r="183">
      <c r="A183" s="40">
        <v>16.0</v>
      </c>
      <c r="B183" s="40" t="s">
        <v>487</v>
      </c>
      <c r="C183" s="40">
        <v>2024.0</v>
      </c>
      <c r="D183" s="45" t="s">
        <v>4</v>
      </c>
      <c r="E183" s="45" t="s">
        <v>13</v>
      </c>
      <c r="F183" s="38">
        <v>13.07515709</v>
      </c>
    </row>
    <row r="184">
      <c r="A184" s="40">
        <v>17.0</v>
      </c>
      <c r="B184" s="40" t="s">
        <v>488</v>
      </c>
      <c r="C184" s="40">
        <v>2024.0</v>
      </c>
      <c r="D184" s="45" t="s">
        <v>4</v>
      </c>
      <c r="E184" s="45" t="s">
        <v>13</v>
      </c>
      <c r="F184" s="38">
        <v>5.822196378</v>
      </c>
    </row>
    <row r="185">
      <c r="A185" s="40">
        <v>18.0</v>
      </c>
      <c r="B185" s="40" t="s">
        <v>490</v>
      </c>
      <c r="C185" s="40">
        <v>2024.0</v>
      </c>
      <c r="D185" s="45" t="s">
        <v>4</v>
      </c>
      <c r="E185" s="45" t="s">
        <v>13</v>
      </c>
      <c r="F185" s="38">
        <v>8.346914448</v>
      </c>
    </row>
    <row r="186">
      <c r="A186" s="40">
        <v>19.0</v>
      </c>
      <c r="B186" s="40" t="s">
        <v>491</v>
      </c>
      <c r="C186" s="40">
        <v>2024.0</v>
      </c>
      <c r="D186" s="45" t="s">
        <v>4</v>
      </c>
      <c r="E186" s="45" t="s">
        <v>13</v>
      </c>
      <c r="F186" s="38">
        <v>0.705154892</v>
      </c>
    </row>
    <row r="187">
      <c r="A187" s="40">
        <v>20.0</v>
      </c>
      <c r="B187" s="40" t="s">
        <v>492</v>
      </c>
      <c r="C187" s="40">
        <v>2024.0</v>
      </c>
      <c r="D187" s="45" t="s">
        <v>4</v>
      </c>
      <c r="E187" s="45" t="s">
        <v>13</v>
      </c>
      <c r="F187" s="38">
        <v>44.85624979</v>
      </c>
    </row>
    <row r="188">
      <c r="A188" s="40">
        <v>21.0</v>
      </c>
      <c r="B188" s="40" t="s">
        <v>493</v>
      </c>
      <c r="C188" s="40">
        <v>2024.0</v>
      </c>
      <c r="D188" s="45" t="s">
        <v>4</v>
      </c>
      <c r="E188" s="45" t="s">
        <v>13</v>
      </c>
      <c r="F188" s="38">
        <v>18.76198793</v>
      </c>
    </row>
    <row r="189">
      <c r="A189" s="40">
        <v>22.0</v>
      </c>
      <c r="B189" s="40" t="s">
        <v>494</v>
      </c>
      <c r="C189" s="40">
        <v>2024.0</v>
      </c>
      <c r="D189" s="45" t="s">
        <v>4</v>
      </c>
      <c r="E189" s="45" t="s">
        <v>13</v>
      </c>
      <c r="F189" s="38">
        <v>4.325825923</v>
      </c>
    </row>
    <row r="190">
      <c r="A190" s="40">
        <v>23.0</v>
      </c>
      <c r="B190" s="40" t="s">
        <v>495</v>
      </c>
      <c r="C190" s="40">
        <v>2024.0</v>
      </c>
      <c r="D190" s="45" t="s">
        <v>4</v>
      </c>
      <c r="E190" s="45" t="s">
        <v>13</v>
      </c>
      <c r="F190" s="38">
        <v>9.065128631</v>
      </c>
    </row>
    <row r="191">
      <c r="A191" s="40">
        <v>24.0</v>
      </c>
      <c r="B191" s="40" t="s">
        <v>497</v>
      </c>
      <c r="C191" s="40">
        <v>2024.0</v>
      </c>
      <c r="D191" s="45" t="s">
        <v>4</v>
      </c>
      <c r="E191" s="45" t="s">
        <v>13</v>
      </c>
      <c r="F191" s="38">
        <v>15.41904526</v>
      </c>
    </row>
    <row r="192">
      <c r="A192" s="40">
        <v>25.0</v>
      </c>
      <c r="B192" s="40" t="s">
        <v>496</v>
      </c>
      <c r="C192" s="40">
        <v>2024.0</v>
      </c>
      <c r="D192" s="45" t="s">
        <v>4</v>
      </c>
      <c r="E192" s="45" t="s">
        <v>13</v>
      </c>
      <c r="F192" s="38">
        <v>4.470839817</v>
      </c>
    </row>
    <row r="193">
      <c r="A193" s="40">
        <v>26.0</v>
      </c>
      <c r="B193" s="40" t="s">
        <v>498</v>
      </c>
      <c r="C193" s="40">
        <v>2024.0</v>
      </c>
      <c r="D193" s="45" t="s">
        <v>4</v>
      </c>
      <c r="E193" s="45" t="s">
        <v>13</v>
      </c>
      <c r="F193" s="38">
        <v>3.369341672</v>
      </c>
    </row>
    <row r="194">
      <c r="A194" s="40">
        <v>27.0</v>
      </c>
      <c r="B194" s="40" t="s">
        <v>499</v>
      </c>
      <c r="C194" s="40">
        <v>2024.0</v>
      </c>
      <c r="D194" s="45" t="s">
        <v>4</v>
      </c>
      <c r="E194" s="45" t="s">
        <v>13</v>
      </c>
      <c r="F194" s="38">
        <v>28.97114963</v>
      </c>
    </row>
    <row r="195">
      <c r="A195" s="40">
        <v>28.0</v>
      </c>
      <c r="B195" s="40" t="s">
        <v>500</v>
      </c>
      <c r="C195" s="40">
        <v>2024.0</v>
      </c>
      <c r="D195" s="45" t="s">
        <v>4</v>
      </c>
      <c r="E195" s="45" t="s">
        <v>13</v>
      </c>
      <c r="F195" s="38">
        <v>2.461198814</v>
      </c>
    </row>
    <row r="196">
      <c r="A196" s="40">
        <v>29.0</v>
      </c>
      <c r="B196" s="40" t="s">
        <v>501</v>
      </c>
      <c r="C196" s="40">
        <v>2024.0</v>
      </c>
      <c r="D196" s="45" t="s">
        <v>4</v>
      </c>
      <c r="E196" s="45" t="s">
        <v>13</v>
      </c>
      <c r="F196" s="38">
        <v>4.407220445</v>
      </c>
    </row>
    <row r="197">
      <c r="A197" s="40">
        <v>30.0</v>
      </c>
      <c r="B197" s="40" t="s">
        <v>502</v>
      </c>
      <c r="C197" s="40">
        <v>2024.0</v>
      </c>
      <c r="D197" s="45" t="s">
        <v>4</v>
      </c>
      <c r="E197" s="45" t="s">
        <v>13</v>
      </c>
      <c r="F197" s="38">
        <v>24.95680351</v>
      </c>
    </row>
    <row r="198">
      <c r="A198" s="40">
        <v>31.0</v>
      </c>
      <c r="B198" s="40" t="s">
        <v>503</v>
      </c>
      <c r="C198" s="40">
        <v>2024.0</v>
      </c>
      <c r="D198" s="45" t="s">
        <v>4</v>
      </c>
      <c r="E198" s="45" t="s">
        <v>13</v>
      </c>
      <c r="F198" s="38">
        <v>23.9572282</v>
      </c>
    </row>
    <row r="199">
      <c r="A199" s="40">
        <v>32.0</v>
      </c>
      <c r="B199" s="40" t="s">
        <v>504</v>
      </c>
      <c r="C199" s="40">
        <v>2024.0</v>
      </c>
      <c r="D199" s="45" t="s">
        <v>4</v>
      </c>
      <c r="E199" s="45" t="s">
        <v>13</v>
      </c>
      <c r="F199" s="38">
        <v>3.832970552</v>
      </c>
    </row>
  </sheetData>
  <autoFilter ref="$A$1:$F$199"/>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27" t="s">
        <v>471</v>
      </c>
    </row>
    <row r="2">
      <c r="A2" s="52" t="s">
        <v>3</v>
      </c>
      <c r="B2" s="40" t="s">
        <v>489</v>
      </c>
      <c r="C2" s="46">
        <v>2012.0</v>
      </c>
      <c r="D2" s="46" t="s">
        <v>4</v>
      </c>
      <c r="E2" s="46" t="s">
        <v>14</v>
      </c>
      <c r="F2" s="53">
        <v>6.712249</v>
      </c>
    </row>
    <row r="3">
      <c r="A3" s="52" t="s">
        <v>4</v>
      </c>
      <c r="B3" s="40" t="s">
        <v>472</v>
      </c>
      <c r="C3" s="46">
        <v>2012.0</v>
      </c>
      <c r="D3" s="46" t="s">
        <v>4</v>
      </c>
      <c r="E3" s="46" t="s">
        <v>14</v>
      </c>
      <c r="F3" s="53">
        <v>1.760098</v>
      </c>
    </row>
    <row r="4">
      <c r="A4" s="40" t="s">
        <v>5</v>
      </c>
      <c r="B4" s="40" t="s">
        <v>473</v>
      </c>
      <c r="C4" s="46">
        <v>2012.0</v>
      </c>
      <c r="D4" s="46" t="s">
        <v>4</v>
      </c>
      <c r="E4" s="46" t="s">
        <v>14</v>
      </c>
      <c r="F4" s="53">
        <v>1.248209</v>
      </c>
    </row>
    <row r="5">
      <c r="A5" s="40" t="s">
        <v>6</v>
      </c>
      <c r="B5" s="40" t="s">
        <v>474</v>
      </c>
      <c r="C5" s="46">
        <v>2012.0</v>
      </c>
      <c r="D5" s="46" t="s">
        <v>4</v>
      </c>
      <c r="E5" s="46" t="s">
        <v>14</v>
      </c>
      <c r="F5" s="53">
        <v>2.707156</v>
      </c>
    </row>
    <row r="6">
      <c r="A6" s="40" t="s">
        <v>7</v>
      </c>
      <c r="B6" s="40" t="s">
        <v>475</v>
      </c>
      <c r="C6" s="46">
        <v>2012.0</v>
      </c>
      <c r="D6" s="46" t="s">
        <v>4</v>
      </c>
      <c r="E6" s="46" t="s">
        <v>14</v>
      </c>
      <c r="F6" s="53">
        <v>12.5502</v>
      </c>
    </row>
    <row r="7">
      <c r="A7" s="40" t="s">
        <v>8</v>
      </c>
      <c r="B7" s="40" t="s">
        <v>479</v>
      </c>
      <c r="C7" s="46">
        <v>2012.0</v>
      </c>
      <c r="D7" s="46" t="s">
        <v>4</v>
      </c>
      <c r="E7" s="46" t="s">
        <v>14</v>
      </c>
      <c r="F7" s="53">
        <v>4.938019</v>
      </c>
    </row>
    <row r="8">
      <c r="A8" s="40" t="s">
        <v>9</v>
      </c>
      <c r="B8" s="40" t="s">
        <v>480</v>
      </c>
      <c r="C8" s="46">
        <v>2012.0</v>
      </c>
      <c r="D8" s="46" t="s">
        <v>4</v>
      </c>
      <c r="E8" s="46" t="s">
        <v>14</v>
      </c>
      <c r="F8" s="53">
        <v>7.614489</v>
      </c>
    </row>
    <row r="9">
      <c r="A9" s="40" t="s">
        <v>10</v>
      </c>
      <c r="B9" s="40" t="s">
        <v>478</v>
      </c>
      <c r="C9" s="46">
        <v>2012.0</v>
      </c>
      <c r="D9" s="46" t="s">
        <v>4</v>
      </c>
      <c r="E9" s="46" t="s">
        <v>14</v>
      </c>
      <c r="F9" s="53">
        <v>17.19922</v>
      </c>
    </row>
    <row r="10">
      <c r="A10" s="40" t="s">
        <v>11</v>
      </c>
      <c r="B10" s="40" t="s">
        <v>477</v>
      </c>
      <c r="C10" s="46">
        <v>2012.0</v>
      </c>
      <c r="D10" s="46" t="s">
        <v>4</v>
      </c>
      <c r="E10" s="46" t="s">
        <v>14</v>
      </c>
      <c r="F10" s="53">
        <v>2.894849</v>
      </c>
    </row>
    <row r="11">
      <c r="A11" s="40" t="s">
        <v>12</v>
      </c>
      <c r="B11" s="40" t="s">
        <v>476</v>
      </c>
      <c r="C11" s="46">
        <v>2012.0</v>
      </c>
      <c r="D11" s="46" t="s">
        <v>4</v>
      </c>
      <c r="E11" s="46" t="s">
        <v>14</v>
      </c>
      <c r="F11" s="53">
        <v>4.29742</v>
      </c>
    </row>
    <row r="12">
      <c r="A12" s="40" t="s">
        <v>13</v>
      </c>
      <c r="B12" s="40" t="s">
        <v>481</v>
      </c>
      <c r="C12" s="46">
        <v>2012.0</v>
      </c>
      <c r="D12" s="46" t="s">
        <v>4</v>
      </c>
      <c r="E12" s="46" t="s">
        <v>14</v>
      </c>
      <c r="F12" s="53">
        <v>4.719479</v>
      </c>
    </row>
    <row r="13">
      <c r="A13" s="40" t="s">
        <v>14</v>
      </c>
      <c r="B13" s="40" t="s">
        <v>483</v>
      </c>
      <c r="C13" s="46">
        <v>2012.0</v>
      </c>
      <c r="D13" s="46" t="s">
        <v>4</v>
      </c>
      <c r="E13" s="46" t="s">
        <v>14</v>
      </c>
      <c r="F13" s="53">
        <v>2.32457</v>
      </c>
    </row>
    <row r="14">
      <c r="A14" s="40" t="s">
        <v>15</v>
      </c>
      <c r="B14" s="40" t="s">
        <v>482</v>
      </c>
      <c r="C14" s="46">
        <v>2012.0</v>
      </c>
      <c r="D14" s="46" t="s">
        <v>4</v>
      </c>
      <c r="E14" s="46" t="s">
        <v>14</v>
      </c>
      <c r="F14" s="53">
        <v>19.87358</v>
      </c>
    </row>
    <row r="15">
      <c r="A15" s="40" t="s">
        <v>16</v>
      </c>
      <c r="B15" s="40" t="s">
        <v>484</v>
      </c>
      <c r="C15" s="46">
        <v>2012.0</v>
      </c>
      <c r="D15" s="46" t="s">
        <v>4</v>
      </c>
      <c r="E15" s="46" t="s">
        <v>14</v>
      </c>
      <c r="F15" s="53">
        <v>6.930095</v>
      </c>
    </row>
    <row r="16">
      <c r="A16" s="40" t="s">
        <v>17</v>
      </c>
      <c r="B16" s="40" t="s">
        <v>485</v>
      </c>
      <c r="C16" s="46">
        <v>2012.0</v>
      </c>
      <c r="D16" s="46" t="s">
        <v>4</v>
      </c>
      <c r="E16" s="46" t="s">
        <v>14</v>
      </c>
      <c r="F16" s="53">
        <v>3.527844</v>
      </c>
    </row>
    <row r="17">
      <c r="A17" s="40" t="s">
        <v>18</v>
      </c>
      <c r="B17" s="40" t="s">
        <v>486</v>
      </c>
      <c r="C17" s="46">
        <v>2012.0</v>
      </c>
      <c r="D17" s="46" t="s">
        <v>4</v>
      </c>
      <c r="E17" s="46" t="s">
        <v>14</v>
      </c>
      <c r="F17" s="53">
        <v>7.762011</v>
      </c>
    </row>
    <row r="18">
      <c r="A18" s="40" t="s">
        <v>19</v>
      </c>
      <c r="B18" s="40" t="s">
        <v>487</v>
      </c>
      <c r="C18" s="46">
        <v>2012.0</v>
      </c>
      <c r="D18" s="46" t="s">
        <v>4</v>
      </c>
      <c r="E18" s="46" t="s">
        <v>14</v>
      </c>
      <c r="F18" s="53">
        <v>10.80886</v>
      </c>
    </row>
    <row r="19">
      <c r="A19" s="40" t="s">
        <v>20</v>
      </c>
      <c r="B19" s="40" t="s">
        <v>488</v>
      </c>
      <c r="C19" s="46">
        <v>2012.0</v>
      </c>
      <c r="D19" s="46" t="s">
        <v>4</v>
      </c>
      <c r="E19" s="46" t="s">
        <v>14</v>
      </c>
      <c r="F19" s="53">
        <v>5.215179</v>
      </c>
    </row>
    <row r="20">
      <c r="A20" s="40" t="s">
        <v>21</v>
      </c>
      <c r="B20" s="40" t="s">
        <v>490</v>
      </c>
      <c r="C20" s="46">
        <v>2012.0</v>
      </c>
      <c r="D20" s="46" t="s">
        <v>4</v>
      </c>
      <c r="E20" s="46" t="s">
        <v>14</v>
      </c>
      <c r="F20" s="53">
        <v>6.566148</v>
      </c>
    </row>
    <row r="21">
      <c r="A21" s="40" t="s">
        <v>22</v>
      </c>
      <c r="B21" s="40" t="s">
        <v>491</v>
      </c>
      <c r="C21" s="46">
        <v>2012.0</v>
      </c>
      <c r="D21" s="46" t="s">
        <v>4</v>
      </c>
      <c r="E21" s="46" t="s">
        <v>14</v>
      </c>
      <c r="F21" s="53">
        <v>4.208636</v>
      </c>
    </row>
    <row r="22">
      <c r="A22" s="40" t="s">
        <v>23</v>
      </c>
      <c r="B22" s="40" t="s">
        <v>492</v>
      </c>
      <c r="C22" s="46">
        <v>2012.0</v>
      </c>
      <c r="D22" s="46" t="s">
        <v>4</v>
      </c>
      <c r="E22" s="46" t="s">
        <v>14</v>
      </c>
      <c r="F22" s="53">
        <v>6.364712</v>
      </c>
    </row>
    <row r="23">
      <c r="A23" s="40" t="s">
        <v>24</v>
      </c>
      <c r="B23" s="40" t="s">
        <v>493</v>
      </c>
      <c r="C23" s="46">
        <v>2012.0</v>
      </c>
      <c r="D23" s="46" t="s">
        <v>4</v>
      </c>
      <c r="E23" s="46" t="s">
        <v>14</v>
      </c>
      <c r="F23" s="53">
        <v>7.600779</v>
      </c>
    </row>
    <row r="24">
      <c r="A24" s="40" t="s">
        <v>25</v>
      </c>
      <c r="B24" s="40" t="s">
        <v>494</v>
      </c>
      <c r="C24" s="46">
        <v>2012.0</v>
      </c>
      <c r="D24" s="46" t="s">
        <v>4</v>
      </c>
      <c r="E24" s="46" t="s">
        <v>14</v>
      </c>
      <c r="F24" s="53">
        <v>2.953983</v>
      </c>
    </row>
    <row r="25">
      <c r="A25" s="40" t="s">
        <v>26</v>
      </c>
      <c r="B25" s="40" t="s">
        <v>495</v>
      </c>
      <c r="C25" s="46">
        <v>2012.0</v>
      </c>
      <c r="D25" s="46" t="s">
        <v>4</v>
      </c>
      <c r="E25" s="46" t="s">
        <v>14</v>
      </c>
      <c r="F25" s="53">
        <v>7.573694</v>
      </c>
    </row>
    <row r="26">
      <c r="A26" s="40" t="s">
        <v>27</v>
      </c>
      <c r="B26" s="40" t="s">
        <v>497</v>
      </c>
      <c r="C26" s="46">
        <v>2012.0</v>
      </c>
      <c r="D26" s="46" t="s">
        <v>4</v>
      </c>
      <c r="E26" s="46" t="s">
        <v>14</v>
      </c>
      <c r="F26" s="53">
        <v>4.018244</v>
      </c>
    </row>
    <row r="27">
      <c r="A27" s="40" t="s">
        <v>28</v>
      </c>
      <c r="B27" s="40" t="s">
        <v>496</v>
      </c>
      <c r="C27" s="46">
        <v>2012.0</v>
      </c>
      <c r="D27" s="46" t="s">
        <v>4</v>
      </c>
      <c r="E27" s="46" t="s">
        <v>14</v>
      </c>
      <c r="F27" s="53">
        <v>3.735255</v>
      </c>
    </row>
    <row r="28">
      <c r="A28" s="40" t="s">
        <v>29</v>
      </c>
      <c r="B28" s="40" t="s">
        <v>498</v>
      </c>
      <c r="C28" s="46">
        <v>2012.0</v>
      </c>
      <c r="D28" s="46" t="s">
        <v>4</v>
      </c>
      <c r="E28" s="46" t="s">
        <v>14</v>
      </c>
      <c r="F28" s="53">
        <v>4.065337</v>
      </c>
    </row>
    <row r="29">
      <c r="A29" s="40" t="s">
        <v>30</v>
      </c>
      <c r="B29" s="40" t="s">
        <v>499</v>
      </c>
      <c r="C29" s="46">
        <v>2012.0</v>
      </c>
      <c r="D29" s="46" t="s">
        <v>4</v>
      </c>
      <c r="E29" s="46" t="s">
        <v>14</v>
      </c>
      <c r="F29" s="53">
        <v>13.20764</v>
      </c>
    </row>
    <row r="30">
      <c r="A30" s="40" t="s">
        <v>31</v>
      </c>
      <c r="B30" s="40" t="s">
        <v>500</v>
      </c>
      <c r="C30" s="46">
        <v>2012.0</v>
      </c>
      <c r="D30" s="46" t="s">
        <v>4</v>
      </c>
      <c r="E30" s="46" t="s">
        <v>14</v>
      </c>
      <c r="F30" s="53">
        <v>4.371126</v>
      </c>
    </row>
    <row r="31">
      <c r="A31" s="40" t="s">
        <v>32</v>
      </c>
      <c r="B31" s="40" t="s">
        <v>501</v>
      </c>
      <c r="C31" s="46">
        <v>2012.0</v>
      </c>
      <c r="D31" s="46" t="s">
        <v>4</v>
      </c>
      <c r="E31" s="46" t="s">
        <v>14</v>
      </c>
      <c r="F31" s="53">
        <v>6.351572</v>
      </c>
    </row>
    <row r="32">
      <c r="A32" s="40" t="s">
        <v>33</v>
      </c>
      <c r="B32" s="40" t="s">
        <v>502</v>
      </c>
      <c r="C32" s="46">
        <v>2012.0</v>
      </c>
      <c r="D32" s="46" t="s">
        <v>4</v>
      </c>
      <c r="E32" s="46" t="s">
        <v>14</v>
      </c>
      <c r="F32" s="53">
        <v>9.138181</v>
      </c>
    </row>
    <row r="33">
      <c r="A33" s="40" t="s">
        <v>34</v>
      </c>
      <c r="B33" s="40" t="s">
        <v>503</v>
      </c>
      <c r="C33" s="46">
        <v>2012.0</v>
      </c>
      <c r="D33" s="46" t="s">
        <v>4</v>
      </c>
      <c r="E33" s="46" t="s">
        <v>14</v>
      </c>
      <c r="F33" s="53">
        <v>12.64837</v>
      </c>
    </row>
    <row r="34">
      <c r="A34" s="40" t="s">
        <v>35</v>
      </c>
      <c r="B34" s="40" t="s">
        <v>504</v>
      </c>
      <c r="C34" s="46">
        <v>2012.0</v>
      </c>
      <c r="D34" s="46" t="s">
        <v>4</v>
      </c>
      <c r="E34" s="46" t="s">
        <v>14</v>
      </c>
      <c r="F34" s="53">
        <v>3.872818</v>
      </c>
    </row>
    <row r="35">
      <c r="A35" s="52" t="s">
        <v>3</v>
      </c>
      <c r="B35" s="40" t="s">
        <v>489</v>
      </c>
      <c r="C35" s="46">
        <v>2014.0</v>
      </c>
      <c r="D35" s="46" t="s">
        <v>4</v>
      </c>
      <c r="E35" s="46" t="s">
        <v>14</v>
      </c>
      <c r="F35" s="53">
        <v>5.739875</v>
      </c>
    </row>
    <row r="36">
      <c r="A36" s="52" t="s">
        <v>4</v>
      </c>
      <c r="B36" s="40" t="s">
        <v>472</v>
      </c>
      <c r="C36" s="46">
        <v>2014.0</v>
      </c>
      <c r="D36" s="46" t="s">
        <v>4</v>
      </c>
      <c r="E36" s="46" t="s">
        <v>14</v>
      </c>
      <c r="F36" s="53">
        <v>1.450427</v>
      </c>
    </row>
    <row r="37">
      <c r="A37" s="40" t="s">
        <v>5</v>
      </c>
      <c r="B37" s="40" t="s">
        <v>473</v>
      </c>
      <c r="C37" s="46">
        <v>2014.0</v>
      </c>
      <c r="D37" s="46" t="s">
        <v>4</v>
      </c>
      <c r="E37" s="46" t="s">
        <v>14</v>
      </c>
      <c r="F37" s="53">
        <v>4.628005</v>
      </c>
    </row>
    <row r="38">
      <c r="A38" s="40" t="s">
        <v>6</v>
      </c>
      <c r="B38" s="40" t="s">
        <v>474</v>
      </c>
      <c r="C38" s="46">
        <v>2014.0</v>
      </c>
      <c r="D38" s="46" t="s">
        <v>4</v>
      </c>
      <c r="E38" s="46" t="s">
        <v>14</v>
      </c>
      <c r="F38" s="53">
        <v>8.723302</v>
      </c>
    </row>
    <row r="39">
      <c r="A39" s="40" t="s">
        <v>7</v>
      </c>
      <c r="B39" s="40" t="s">
        <v>475</v>
      </c>
      <c r="C39" s="46">
        <v>2014.0</v>
      </c>
      <c r="D39" s="46" t="s">
        <v>4</v>
      </c>
      <c r="E39" s="46" t="s">
        <v>14</v>
      </c>
      <c r="F39" s="53">
        <v>11.76396</v>
      </c>
    </row>
    <row r="40">
      <c r="A40" s="40" t="s">
        <v>8</v>
      </c>
      <c r="B40" s="40" t="s">
        <v>479</v>
      </c>
      <c r="C40" s="46">
        <v>2014.0</v>
      </c>
      <c r="D40" s="46" t="s">
        <v>4</v>
      </c>
      <c r="E40" s="46" t="s">
        <v>14</v>
      </c>
      <c r="F40" s="53">
        <v>2.421342</v>
      </c>
    </row>
    <row r="41">
      <c r="A41" s="40" t="s">
        <v>9</v>
      </c>
      <c r="B41" s="40" t="s">
        <v>480</v>
      </c>
      <c r="C41" s="46">
        <v>2014.0</v>
      </c>
      <c r="D41" s="46" t="s">
        <v>4</v>
      </c>
      <c r="E41" s="46" t="s">
        <v>14</v>
      </c>
      <c r="F41" s="53">
        <v>6.312058</v>
      </c>
    </row>
    <row r="42">
      <c r="A42" s="40" t="s">
        <v>10</v>
      </c>
      <c r="B42" s="40" t="s">
        <v>478</v>
      </c>
      <c r="C42" s="46">
        <v>2014.0</v>
      </c>
      <c r="D42" s="46" t="s">
        <v>4</v>
      </c>
      <c r="E42" s="46" t="s">
        <v>14</v>
      </c>
      <c r="F42" s="53">
        <v>13.05773</v>
      </c>
    </row>
    <row r="43">
      <c r="A43" s="40" t="s">
        <v>11</v>
      </c>
      <c r="B43" s="40" t="s">
        <v>477</v>
      </c>
      <c r="C43" s="46">
        <v>2014.0</v>
      </c>
      <c r="D43" s="46" t="s">
        <v>4</v>
      </c>
      <c r="E43" s="46" t="s">
        <v>14</v>
      </c>
      <c r="F43" s="53">
        <v>5.320226</v>
      </c>
    </row>
    <row r="44">
      <c r="A44" s="40" t="s">
        <v>12</v>
      </c>
      <c r="B44" s="40" t="s">
        <v>476</v>
      </c>
      <c r="C44" s="46">
        <v>2014.0</v>
      </c>
      <c r="D44" s="46" t="s">
        <v>4</v>
      </c>
      <c r="E44" s="46" t="s">
        <v>14</v>
      </c>
      <c r="F44" s="53">
        <v>3.827258</v>
      </c>
    </row>
    <row r="45">
      <c r="A45" s="40" t="s">
        <v>13</v>
      </c>
      <c r="B45" s="40" t="s">
        <v>481</v>
      </c>
      <c r="C45" s="46">
        <v>2014.0</v>
      </c>
      <c r="D45" s="46" t="s">
        <v>4</v>
      </c>
      <c r="E45" s="46" t="s">
        <v>14</v>
      </c>
      <c r="F45" s="53">
        <v>2.052803</v>
      </c>
    </row>
    <row r="46">
      <c r="A46" s="40" t="s">
        <v>14</v>
      </c>
      <c r="B46" s="40" t="s">
        <v>483</v>
      </c>
      <c r="C46" s="46">
        <v>2014.0</v>
      </c>
      <c r="D46" s="46" t="s">
        <v>4</v>
      </c>
      <c r="E46" s="46" t="s">
        <v>14</v>
      </c>
      <c r="F46" s="53">
        <v>5.074126</v>
      </c>
    </row>
    <row r="47">
      <c r="A47" s="40" t="s">
        <v>15</v>
      </c>
      <c r="B47" s="40" t="s">
        <v>482</v>
      </c>
      <c r="C47" s="46">
        <v>2014.0</v>
      </c>
      <c r="D47" s="46" t="s">
        <v>4</v>
      </c>
      <c r="E47" s="46" t="s">
        <v>14</v>
      </c>
      <c r="F47" s="53">
        <v>16.84035</v>
      </c>
    </row>
    <row r="48">
      <c r="A48" s="40" t="s">
        <v>16</v>
      </c>
      <c r="B48" s="40" t="s">
        <v>484</v>
      </c>
      <c r="C48" s="46">
        <v>2014.0</v>
      </c>
      <c r="D48" s="46" t="s">
        <v>4</v>
      </c>
      <c r="E48" s="46" t="s">
        <v>14</v>
      </c>
      <c r="F48" s="53">
        <v>2.371533</v>
      </c>
    </row>
    <row r="49">
      <c r="A49" s="40" t="s">
        <v>17</v>
      </c>
      <c r="B49" s="40" t="s">
        <v>485</v>
      </c>
      <c r="C49" s="46">
        <v>2014.0</v>
      </c>
      <c r="D49" s="46" t="s">
        <v>4</v>
      </c>
      <c r="E49" s="46" t="s">
        <v>14</v>
      </c>
      <c r="F49" s="53">
        <v>2.391282</v>
      </c>
    </row>
    <row r="50">
      <c r="A50" s="40" t="s">
        <v>18</v>
      </c>
      <c r="B50" s="40" t="s">
        <v>486</v>
      </c>
      <c r="C50" s="46">
        <v>2014.0</v>
      </c>
      <c r="D50" s="46" t="s">
        <v>4</v>
      </c>
      <c r="E50" s="46" t="s">
        <v>14</v>
      </c>
      <c r="F50" s="53">
        <v>5.652748</v>
      </c>
    </row>
    <row r="51">
      <c r="A51" s="40" t="s">
        <v>19</v>
      </c>
      <c r="B51" s="40" t="s">
        <v>487</v>
      </c>
      <c r="C51" s="46">
        <v>2014.0</v>
      </c>
      <c r="D51" s="46" t="s">
        <v>4</v>
      </c>
      <c r="E51" s="46" t="s">
        <v>14</v>
      </c>
      <c r="F51" s="53">
        <v>7.007274</v>
      </c>
    </row>
    <row r="52">
      <c r="A52" s="40" t="s">
        <v>20</v>
      </c>
      <c r="B52" s="40" t="s">
        <v>488</v>
      </c>
      <c r="C52" s="46">
        <v>2014.0</v>
      </c>
      <c r="D52" s="46" t="s">
        <v>4</v>
      </c>
      <c r="E52" s="46" t="s">
        <v>14</v>
      </c>
      <c r="F52" s="53">
        <v>6.278495</v>
      </c>
    </row>
    <row r="53">
      <c r="A53" s="40" t="s">
        <v>21</v>
      </c>
      <c r="B53" s="40" t="s">
        <v>490</v>
      </c>
      <c r="C53" s="46">
        <v>2014.0</v>
      </c>
      <c r="D53" s="46" t="s">
        <v>4</v>
      </c>
      <c r="E53" s="46" t="s">
        <v>14</v>
      </c>
      <c r="F53" s="53">
        <v>3.357513</v>
      </c>
    </row>
    <row r="54">
      <c r="A54" s="40" t="s">
        <v>22</v>
      </c>
      <c r="B54" s="40" t="s">
        <v>491</v>
      </c>
      <c r="C54" s="46">
        <v>2014.0</v>
      </c>
      <c r="D54" s="46" t="s">
        <v>4</v>
      </c>
      <c r="E54" s="46" t="s">
        <v>14</v>
      </c>
      <c r="F54" s="53">
        <v>1.526889</v>
      </c>
    </row>
    <row r="55">
      <c r="A55" s="40" t="s">
        <v>23</v>
      </c>
      <c r="B55" s="40" t="s">
        <v>492</v>
      </c>
      <c r="C55" s="46">
        <v>2014.0</v>
      </c>
      <c r="D55" s="46" t="s">
        <v>4</v>
      </c>
      <c r="E55" s="46" t="s">
        <v>14</v>
      </c>
      <c r="F55" s="53">
        <v>9.887345</v>
      </c>
    </row>
    <row r="56">
      <c r="A56" s="40" t="s">
        <v>24</v>
      </c>
      <c r="B56" s="40" t="s">
        <v>493</v>
      </c>
      <c r="C56" s="46">
        <v>2014.0</v>
      </c>
      <c r="D56" s="46" t="s">
        <v>4</v>
      </c>
      <c r="E56" s="46" t="s">
        <v>14</v>
      </c>
      <c r="F56" s="53">
        <v>7.058375</v>
      </c>
    </row>
    <row r="57">
      <c r="A57" s="40" t="s">
        <v>25</v>
      </c>
      <c r="B57" s="40" t="s">
        <v>494</v>
      </c>
      <c r="C57" s="46">
        <v>2014.0</v>
      </c>
      <c r="D57" s="46" t="s">
        <v>4</v>
      </c>
      <c r="E57" s="46" t="s">
        <v>14</v>
      </c>
      <c r="F57" s="53">
        <v>5.449198</v>
      </c>
    </row>
    <row r="58">
      <c r="A58" s="40" t="s">
        <v>26</v>
      </c>
      <c r="B58" s="40" t="s">
        <v>495</v>
      </c>
      <c r="C58" s="46">
        <v>2014.0</v>
      </c>
      <c r="D58" s="46" t="s">
        <v>4</v>
      </c>
      <c r="E58" s="46" t="s">
        <v>14</v>
      </c>
      <c r="F58" s="53">
        <v>9.525614</v>
      </c>
    </row>
    <row r="59">
      <c r="A59" s="40" t="s">
        <v>27</v>
      </c>
      <c r="B59" s="40" t="s">
        <v>497</v>
      </c>
      <c r="C59" s="46">
        <v>2014.0</v>
      </c>
      <c r="D59" s="46" t="s">
        <v>4</v>
      </c>
      <c r="E59" s="46" t="s">
        <v>14</v>
      </c>
      <c r="F59" s="53">
        <v>3.152425</v>
      </c>
    </row>
    <row r="60">
      <c r="A60" s="40" t="s">
        <v>28</v>
      </c>
      <c r="B60" s="40" t="s">
        <v>496</v>
      </c>
      <c r="C60" s="46">
        <v>2014.0</v>
      </c>
      <c r="D60" s="46" t="s">
        <v>4</v>
      </c>
      <c r="E60" s="46" t="s">
        <v>14</v>
      </c>
      <c r="F60" s="53">
        <v>4.981611</v>
      </c>
    </row>
    <row r="61">
      <c r="A61" s="40" t="s">
        <v>29</v>
      </c>
      <c r="B61" s="40" t="s">
        <v>498</v>
      </c>
      <c r="C61" s="46">
        <v>2014.0</v>
      </c>
      <c r="D61" s="46" t="s">
        <v>4</v>
      </c>
      <c r="E61" s="46" t="s">
        <v>14</v>
      </c>
      <c r="F61" s="53">
        <v>3.133573</v>
      </c>
    </row>
    <row r="62">
      <c r="A62" s="40" t="s">
        <v>30</v>
      </c>
      <c r="B62" s="40" t="s">
        <v>499</v>
      </c>
      <c r="C62" s="46">
        <v>2014.0</v>
      </c>
      <c r="D62" s="46" t="s">
        <v>4</v>
      </c>
      <c r="E62" s="46" t="s">
        <v>14</v>
      </c>
      <c r="F62" s="53">
        <v>7.345967</v>
      </c>
    </row>
    <row r="63">
      <c r="A63" s="40" t="s">
        <v>31</v>
      </c>
      <c r="B63" s="40" t="s">
        <v>500</v>
      </c>
      <c r="C63" s="46">
        <v>2014.0</v>
      </c>
      <c r="D63" s="46" t="s">
        <v>4</v>
      </c>
      <c r="E63" s="46" t="s">
        <v>14</v>
      </c>
      <c r="F63" s="53">
        <v>3.359403</v>
      </c>
    </row>
    <row r="64">
      <c r="A64" s="40" t="s">
        <v>32</v>
      </c>
      <c r="B64" s="40" t="s">
        <v>501</v>
      </c>
      <c r="C64" s="46">
        <v>2014.0</v>
      </c>
      <c r="D64" s="46" t="s">
        <v>4</v>
      </c>
      <c r="E64" s="46" t="s">
        <v>14</v>
      </c>
      <c r="F64" s="53">
        <v>6.091983</v>
      </c>
    </row>
    <row r="65">
      <c r="A65" s="40" t="s">
        <v>33</v>
      </c>
      <c r="B65" s="40" t="s">
        <v>502</v>
      </c>
      <c r="C65" s="46">
        <v>2014.0</v>
      </c>
      <c r="D65" s="46" t="s">
        <v>4</v>
      </c>
      <c r="E65" s="46" t="s">
        <v>14</v>
      </c>
      <c r="F65" s="53">
        <v>8.375318</v>
      </c>
    </row>
    <row r="66">
      <c r="A66" s="40" t="s">
        <v>34</v>
      </c>
      <c r="B66" s="40" t="s">
        <v>503</v>
      </c>
      <c r="C66" s="46">
        <v>2014.0</v>
      </c>
      <c r="D66" s="46" t="s">
        <v>4</v>
      </c>
      <c r="E66" s="46" t="s">
        <v>14</v>
      </c>
      <c r="F66" s="53">
        <v>8.586881</v>
      </c>
    </row>
    <row r="67">
      <c r="A67" s="40" t="s">
        <v>35</v>
      </c>
      <c r="B67" s="40" t="s">
        <v>504</v>
      </c>
      <c r="C67" s="46">
        <v>2014.0</v>
      </c>
      <c r="D67" s="46" t="s">
        <v>4</v>
      </c>
      <c r="E67" s="46" t="s">
        <v>14</v>
      </c>
      <c r="F67" s="53">
        <v>1.574721</v>
      </c>
    </row>
    <row r="68">
      <c r="A68" s="52" t="s">
        <v>3</v>
      </c>
      <c r="B68" s="40" t="s">
        <v>489</v>
      </c>
      <c r="C68" s="46">
        <v>2016.0</v>
      </c>
      <c r="D68" s="46" t="s">
        <v>4</v>
      </c>
      <c r="E68" s="46" t="s">
        <v>14</v>
      </c>
      <c r="F68" s="46">
        <v>5.611907</v>
      </c>
    </row>
    <row r="69">
      <c r="A69" s="52" t="s">
        <v>4</v>
      </c>
      <c r="B69" s="40" t="s">
        <v>472</v>
      </c>
      <c r="C69" s="46">
        <v>2016.0</v>
      </c>
      <c r="D69" s="46" t="s">
        <v>4</v>
      </c>
      <c r="E69" s="46" t="s">
        <v>14</v>
      </c>
      <c r="F69" s="54">
        <v>2.761682</v>
      </c>
    </row>
    <row r="70">
      <c r="A70" s="40" t="s">
        <v>5</v>
      </c>
      <c r="B70" s="40" t="s">
        <v>473</v>
      </c>
      <c r="C70" s="46">
        <v>2016.0</v>
      </c>
      <c r="D70" s="46" t="s">
        <v>4</v>
      </c>
      <c r="E70" s="46" t="s">
        <v>14</v>
      </c>
      <c r="F70" s="54">
        <v>2.654276</v>
      </c>
    </row>
    <row r="71">
      <c r="A71" s="40" t="s">
        <v>6</v>
      </c>
      <c r="B71" s="40" t="s">
        <v>474</v>
      </c>
      <c r="C71" s="46">
        <v>2016.0</v>
      </c>
      <c r="D71" s="46" t="s">
        <v>4</v>
      </c>
      <c r="E71" s="46" t="s">
        <v>14</v>
      </c>
      <c r="F71" s="54">
        <v>7.043683</v>
      </c>
    </row>
    <row r="72">
      <c r="A72" s="40" t="s">
        <v>7</v>
      </c>
      <c r="B72" s="40" t="s">
        <v>475</v>
      </c>
      <c r="C72" s="46">
        <v>2016.0</v>
      </c>
      <c r="D72" s="46" t="s">
        <v>4</v>
      </c>
      <c r="E72" s="46" t="s">
        <v>14</v>
      </c>
      <c r="F72" s="54">
        <v>9.468499</v>
      </c>
    </row>
    <row r="73">
      <c r="A73" s="40" t="s">
        <v>8</v>
      </c>
      <c r="B73" s="40" t="s">
        <v>479</v>
      </c>
      <c r="C73" s="46">
        <v>2016.0</v>
      </c>
      <c r="D73" s="46" t="s">
        <v>4</v>
      </c>
      <c r="E73" s="46" t="s">
        <v>14</v>
      </c>
      <c r="F73" s="54">
        <v>2.489302</v>
      </c>
    </row>
    <row r="74">
      <c r="A74" s="40" t="s">
        <v>9</v>
      </c>
      <c r="B74" s="40" t="s">
        <v>480</v>
      </c>
      <c r="C74" s="46">
        <v>2016.0</v>
      </c>
      <c r="D74" s="46" t="s">
        <v>4</v>
      </c>
      <c r="E74" s="46" t="s">
        <v>14</v>
      </c>
      <c r="F74" s="54">
        <v>5.219481</v>
      </c>
    </row>
    <row r="75">
      <c r="A75" s="40" t="s">
        <v>10</v>
      </c>
      <c r="B75" s="40" t="s">
        <v>478</v>
      </c>
      <c r="C75" s="46">
        <v>2016.0</v>
      </c>
      <c r="D75" s="46" t="s">
        <v>4</v>
      </c>
      <c r="E75" s="46" t="s">
        <v>14</v>
      </c>
      <c r="F75" s="54">
        <v>10.45142</v>
      </c>
    </row>
    <row r="76">
      <c r="A76" s="40" t="s">
        <v>11</v>
      </c>
      <c r="B76" s="40" t="s">
        <v>477</v>
      </c>
      <c r="C76" s="46">
        <v>2016.0</v>
      </c>
      <c r="D76" s="46" t="s">
        <v>4</v>
      </c>
      <c r="E76" s="46" t="s">
        <v>14</v>
      </c>
      <c r="F76" s="54">
        <v>3.954421</v>
      </c>
    </row>
    <row r="77">
      <c r="A77" s="40" t="s">
        <v>12</v>
      </c>
      <c r="B77" s="40" t="s">
        <v>476</v>
      </c>
      <c r="C77" s="46">
        <v>2016.0</v>
      </c>
      <c r="D77" s="46" t="s">
        <v>4</v>
      </c>
      <c r="E77" s="46" t="s">
        <v>14</v>
      </c>
      <c r="F77" s="54">
        <v>3.397243</v>
      </c>
    </row>
    <row r="78">
      <c r="A78" s="40" t="s">
        <v>13</v>
      </c>
      <c r="B78" s="40" t="s">
        <v>481</v>
      </c>
      <c r="C78" s="46">
        <v>2016.0</v>
      </c>
      <c r="D78" s="46" t="s">
        <v>4</v>
      </c>
      <c r="E78" s="46" t="s">
        <v>14</v>
      </c>
      <c r="F78" s="54">
        <v>2.880971</v>
      </c>
    </row>
    <row r="79">
      <c r="A79" s="40" t="s">
        <v>14</v>
      </c>
      <c r="B79" s="40" t="s">
        <v>483</v>
      </c>
      <c r="C79" s="46">
        <v>2016.0</v>
      </c>
      <c r="D79" s="46" t="s">
        <v>4</v>
      </c>
      <c r="E79" s="46" t="s">
        <v>14</v>
      </c>
      <c r="F79" s="54">
        <v>4.336999</v>
      </c>
    </row>
    <row r="80">
      <c r="A80" s="40" t="s">
        <v>15</v>
      </c>
      <c r="B80" s="40" t="s">
        <v>482</v>
      </c>
      <c r="C80" s="46">
        <v>2016.0</v>
      </c>
      <c r="D80" s="46" t="s">
        <v>4</v>
      </c>
      <c r="E80" s="46" t="s">
        <v>14</v>
      </c>
      <c r="F80" s="54">
        <v>15.64384</v>
      </c>
    </row>
    <row r="81">
      <c r="A81" s="40" t="s">
        <v>16</v>
      </c>
      <c r="B81" s="40" t="s">
        <v>484</v>
      </c>
      <c r="C81" s="46">
        <v>2016.0</v>
      </c>
      <c r="D81" s="46" t="s">
        <v>4</v>
      </c>
      <c r="E81" s="46" t="s">
        <v>14</v>
      </c>
      <c r="F81" s="54">
        <v>4.604071</v>
      </c>
    </row>
    <row r="82">
      <c r="A82" s="40" t="s">
        <v>17</v>
      </c>
      <c r="B82" s="40" t="s">
        <v>485</v>
      </c>
      <c r="C82" s="46">
        <v>2016.0</v>
      </c>
      <c r="D82" s="46" t="s">
        <v>4</v>
      </c>
      <c r="E82" s="46" t="s">
        <v>14</v>
      </c>
      <c r="F82" s="54">
        <v>3.182507</v>
      </c>
    </row>
    <row r="83">
      <c r="A83" s="40" t="s">
        <v>18</v>
      </c>
      <c r="B83" s="40" t="s">
        <v>486</v>
      </c>
      <c r="C83" s="46">
        <v>2016.0</v>
      </c>
      <c r="D83" s="46" t="s">
        <v>4</v>
      </c>
      <c r="E83" s="46" t="s">
        <v>14</v>
      </c>
      <c r="F83" s="54">
        <v>6.942983</v>
      </c>
    </row>
    <row r="84">
      <c r="A84" s="40" t="s">
        <v>19</v>
      </c>
      <c r="B84" s="40" t="s">
        <v>487</v>
      </c>
      <c r="C84" s="46">
        <v>2016.0</v>
      </c>
      <c r="D84" s="46" t="s">
        <v>4</v>
      </c>
      <c r="E84" s="46" t="s">
        <v>14</v>
      </c>
      <c r="F84" s="54">
        <v>5.442487</v>
      </c>
    </row>
    <row r="85">
      <c r="A85" s="40" t="s">
        <v>20</v>
      </c>
      <c r="B85" s="40" t="s">
        <v>488</v>
      </c>
      <c r="C85" s="46">
        <v>2016.0</v>
      </c>
      <c r="D85" s="46" t="s">
        <v>4</v>
      </c>
      <c r="E85" s="46" t="s">
        <v>14</v>
      </c>
      <c r="F85" s="54">
        <v>5.473563</v>
      </c>
    </row>
    <row r="86">
      <c r="A86" s="40" t="s">
        <v>21</v>
      </c>
      <c r="B86" s="40" t="s">
        <v>490</v>
      </c>
      <c r="C86" s="46">
        <v>2016.0</v>
      </c>
      <c r="D86" s="46" t="s">
        <v>4</v>
      </c>
      <c r="E86" s="46" t="s">
        <v>14</v>
      </c>
      <c r="F86" s="54">
        <v>4.024252</v>
      </c>
    </row>
    <row r="87">
      <c r="A87" s="40" t="s">
        <v>22</v>
      </c>
      <c r="B87" s="40" t="s">
        <v>491</v>
      </c>
      <c r="C87" s="46">
        <v>2016.0</v>
      </c>
      <c r="D87" s="46" t="s">
        <v>4</v>
      </c>
      <c r="E87" s="46" t="s">
        <v>14</v>
      </c>
      <c r="F87" s="54">
        <v>2.165941</v>
      </c>
    </row>
    <row r="88">
      <c r="A88" s="40" t="s">
        <v>23</v>
      </c>
      <c r="B88" s="40" t="s">
        <v>492</v>
      </c>
      <c r="C88" s="46">
        <v>2016.0</v>
      </c>
      <c r="D88" s="46" t="s">
        <v>4</v>
      </c>
      <c r="E88" s="46" t="s">
        <v>14</v>
      </c>
      <c r="F88" s="54">
        <v>9.484616</v>
      </c>
    </row>
    <row r="89">
      <c r="A89" s="40" t="s">
        <v>24</v>
      </c>
      <c r="B89" s="40" t="s">
        <v>493</v>
      </c>
      <c r="C89" s="46">
        <v>2016.0</v>
      </c>
      <c r="D89" s="46" t="s">
        <v>4</v>
      </c>
      <c r="E89" s="46" t="s">
        <v>14</v>
      </c>
      <c r="F89" s="54">
        <v>6.616474</v>
      </c>
    </row>
    <row r="90">
      <c r="A90" s="40" t="s">
        <v>25</v>
      </c>
      <c r="B90" s="40" t="s">
        <v>494</v>
      </c>
      <c r="C90" s="46">
        <v>2016.0</v>
      </c>
      <c r="D90" s="46" t="s">
        <v>4</v>
      </c>
      <c r="E90" s="46" t="s">
        <v>14</v>
      </c>
      <c r="F90" s="54">
        <v>5.312304</v>
      </c>
    </row>
    <row r="91">
      <c r="A91" s="40" t="s">
        <v>26</v>
      </c>
      <c r="B91" s="40" t="s">
        <v>495</v>
      </c>
      <c r="C91" s="46">
        <v>2016.0</v>
      </c>
      <c r="D91" s="46" t="s">
        <v>4</v>
      </c>
      <c r="E91" s="46" t="s">
        <v>14</v>
      </c>
      <c r="F91" s="54">
        <v>10.85644</v>
      </c>
    </row>
    <row r="92">
      <c r="A92" s="40" t="s">
        <v>27</v>
      </c>
      <c r="B92" s="40" t="s">
        <v>497</v>
      </c>
      <c r="C92" s="46">
        <v>2016.0</v>
      </c>
      <c r="D92" s="46" t="s">
        <v>4</v>
      </c>
      <c r="E92" s="46" t="s">
        <v>14</v>
      </c>
      <c r="F92" s="54">
        <v>3.415686</v>
      </c>
    </row>
    <row r="93">
      <c r="A93" s="40" t="s">
        <v>28</v>
      </c>
      <c r="B93" s="40" t="s">
        <v>496</v>
      </c>
      <c r="C93" s="46">
        <v>2016.0</v>
      </c>
      <c r="D93" s="46" t="s">
        <v>4</v>
      </c>
      <c r="E93" s="46" t="s">
        <v>14</v>
      </c>
      <c r="F93" s="54">
        <v>5.564015</v>
      </c>
    </row>
    <row r="94">
      <c r="A94" s="40" t="s">
        <v>29</v>
      </c>
      <c r="B94" s="40" t="s">
        <v>498</v>
      </c>
      <c r="C94" s="46">
        <v>2016.0</v>
      </c>
      <c r="D94" s="46" t="s">
        <v>4</v>
      </c>
      <c r="E94" s="46" t="s">
        <v>14</v>
      </c>
      <c r="F94" s="54">
        <v>3.64523</v>
      </c>
    </row>
    <row r="95">
      <c r="A95" s="40" t="s">
        <v>30</v>
      </c>
      <c r="B95" s="40" t="s">
        <v>499</v>
      </c>
      <c r="C95" s="46">
        <v>2016.0</v>
      </c>
      <c r="D95" s="46" t="s">
        <v>4</v>
      </c>
      <c r="E95" s="46" t="s">
        <v>14</v>
      </c>
      <c r="F95" s="54">
        <v>6.435648</v>
      </c>
    </row>
    <row r="96">
      <c r="A96" s="40" t="s">
        <v>31</v>
      </c>
      <c r="B96" s="40" t="s">
        <v>500</v>
      </c>
      <c r="C96" s="46">
        <v>2016.0</v>
      </c>
      <c r="D96" s="46" t="s">
        <v>4</v>
      </c>
      <c r="E96" s="46" t="s">
        <v>14</v>
      </c>
      <c r="F96" s="54">
        <v>2.861219</v>
      </c>
    </row>
    <row r="97">
      <c r="A97" s="40" t="s">
        <v>32</v>
      </c>
      <c r="B97" s="40" t="s">
        <v>501</v>
      </c>
      <c r="C97" s="46">
        <v>2016.0</v>
      </c>
      <c r="D97" s="46" t="s">
        <v>4</v>
      </c>
      <c r="E97" s="46" t="s">
        <v>14</v>
      </c>
      <c r="F97" s="54">
        <v>6.163355</v>
      </c>
    </row>
    <row r="98">
      <c r="A98" s="40" t="s">
        <v>33</v>
      </c>
      <c r="B98" s="40" t="s">
        <v>502</v>
      </c>
      <c r="C98" s="46">
        <v>2016.0</v>
      </c>
      <c r="D98" s="46" t="s">
        <v>4</v>
      </c>
      <c r="E98" s="46" t="s">
        <v>14</v>
      </c>
      <c r="F98" s="54">
        <v>7.017259</v>
      </c>
    </row>
    <row r="99">
      <c r="A99" s="40" t="s">
        <v>34</v>
      </c>
      <c r="B99" s="40" t="s">
        <v>503</v>
      </c>
      <c r="C99" s="46">
        <v>2016.0</v>
      </c>
      <c r="D99" s="46" t="s">
        <v>4</v>
      </c>
      <c r="E99" s="46" t="s">
        <v>14</v>
      </c>
      <c r="F99" s="54">
        <v>8.135536</v>
      </c>
    </row>
    <row r="100">
      <c r="A100" s="40" t="s">
        <v>35</v>
      </c>
      <c r="B100" s="40" t="s">
        <v>504</v>
      </c>
      <c r="C100" s="46">
        <v>2016.0</v>
      </c>
      <c r="D100" s="46" t="s">
        <v>4</v>
      </c>
      <c r="E100" s="46" t="s">
        <v>14</v>
      </c>
      <c r="F100" s="54">
        <v>2.328023</v>
      </c>
    </row>
    <row r="101">
      <c r="A101" s="52" t="s">
        <v>3</v>
      </c>
      <c r="B101" s="40" t="s">
        <v>489</v>
      </c>
      <c r="C101" s="46">
        <v>2018.0</v>
      </c>
      <c r="D101" s="46" t="s">
        <v>4</v>
      </c>
      <c r="E101" s="46" t="s">
        <v>14</v>
      </c>
      <c r="F101" s="46">
        <v>5.132751</v>
      </c>
    </row>
    <row r="102">
      <c r="A102" s="52" t="s">
        <v>4</v>
      </c>
      <c r="B102" s="40" t="s">
        <v>472</v>
      </c>
      <c r="C102" s="46">
        <v>2018.0</v>
      </c>
      <c r="D102" s="46" t="s">
        <v>4</v>
      </c>
      <c r="E102" s="46" t="s">
        <v>14</v>
      </c>
      <c r="F102" s="53">
        <v>2.291687</v>
      </c>
    </row>
    <row r="103">
      <c r="A103" s="40" t="s">
        <v>5</v>
      </c>
      <c r="B103" s="40" t="s">
        <v>473</v>
      </c>
      <c r="C103" s="46">
        <v>2018.0</v>
      </c>
      <c r="D103" s="46" t="s">
        <v>4</v>
      </c>
      <c r="E103" s="46" t="s">
        <v>14</v>
      </c>
      <c r="F103" s="53">
        <v>3.412958</v>
      </c>
    </row>
    <row r="104">
      <c r="A104" s="40" t="s">
        <v>6</v>
      </c>
      <c r="B104" s="40" t="s">
        <v>474</v>
      </c>
      <c r="C104" s="46">
        <v>2018.0</v>
      </c>
      <c r="D104" s="46" t="s">
        <v>4</v>
      </c>
      <c r="E104" s="46" t="s">
        <v>14</v>
      </c>
      <c r="F104" s="53">
        <v>8.051089</v>
      </c>
    </row>
    <row r="105">
      <c r="A105" s="40" t="s">
        <v>7</v>
      </c>
      <c r="B105" s="40" t="s">
        <v>475</v>
      </c>
      <c r="C105" s="46">
        <v>2018.0</v>
      </c>
      <c r="D105" s="46" t="s">
        <v>4</v>
      </c>
      <c r="E105" s="46" t="s">
        <v>14</v>
      </c>
      <c r="F105" s="53">
        <v>10.56848</v>
      </c>
    </row>
    <row r="106">
      <c r="A106" s="40" t="s">
        <v>8</v>
      </c>
      <c r="B106" s="40" t="s">
        <v>479</v>
      </c>
      <c r="C106" s="46">
        <v>2018.0</v>
      </c>
      <c r="D106" s="46" t="s">
        <v>4</v>
      </c>
      <c r="E106" s="46" t="s">
        <v>14</v>
      </c>
      <c r="F106" s="53">
        <v>1.731975</v>
      </c>
    </row>
    <row r="107">
      <c r="A107" s="40" t="s">
        <v>9</v>
      </c>
      <c r="B107" s="40" t="s">
        <v>480</v>
      </c>
      <c r="C107" s="46">
        <v>2018.0</v>
      </c>
      <c r="D107" s="46" t="s">
        <v>4</v>
      </c>
      <c r="E107" s="46" t="s">
        <v>14</v>
      </c>
      <c r="F107" s="53">
        <v>3.693528</v>
      </c>
    </row>
    <row r="108">
      <c r="A108" s="40" t="s">
        <v>10</v>
      </c>
      <c r="B108" s="40" t="s">
        <v>478</v>
      </c>
      <c r="C108" s="46">
        <v>2018.0</v>
      </c>
      <c r="D108" s="46" t="s">
        <v>4</v>
      </c>
      <c r="E108" s="46" t="s">
        <v>14</v>
      </c>
      <c r="F108" s="53">
        <v>11.51205</v>
      </c>
    </row>
    <row r="109">
      <c r="A109" s="40" t="s">
        <v>11</v>
      </c>
      <c r="B109" s="40" t="s">
        <v>477</v>
      </c>
      <c r="C109" s="46">
        <v>2018.0</v>
      </c>
      <c r="D109" s="46" t="s">
        <v>4</v>
      </c>
      <c r="E109" s="46" t="s">
        <v>14</v>
      </c>
      <c r="F109" s="53">
        <v>2.728008</v>
      </c>
    </row>
    <row r="110">
      <c r="A110" s="40" t="s">
        <v>12</v>
      </c>
      <c r="B110" s="40" t="s">
        <v>476</v>
      </c>
      <c r="C110" s="46">
        <v>2018.0</v>
      </c>
      <c r="D110" s="46" t="s">
        <v>4</v>
      </c>
      <c r="E110" s="46" t="s">
        <v>14</v>
      </c>
      <c r="F110" s="53">
        <v>2.717401</v>
      </c>
    </row>
    <row r="111">
      <c r="A111" s="40" t="s">
        <v>13</v>
      </c>
      <c r="B111" s="40" t="s">
        <v>481</v>
      </c>
      <c r="C111" s="46">
        <v>2018.0</v>
      </c>
      <c r="D111" s="46" t="s">
        <v>4</v>
      </c>
      <c r="E111" s="46" t="s">
        <v>14</v>
      </c>
      <c r="F111" s="53">
        <v>2.24235</v>
      </c>
    </row>
    <row r="112">
      <c r="A112" s="40" t="s">
        <v>14</v>
      </c>
      <c r="B112" s="40" t="s">
        <v>483</v>
      </c>
      <c r="C112" s="46">
        <v>2018.0</v>
      </c>
      <c r="D112" s="46" t="s">
        <v>4</v>
      </c>
      <c r="E112" s="46" t="s">
        <v>14</v>
      </c>
      <c r="F112" s="53">
        <v>5.019144</v>
      </c>
    </row>
    <row r="113">
      <c r="A113" s="40" t="s">
        <v>15</v>
      </c>
      <c r="B113" s="40" t="s">
        <v>482</v>
      </c>
      <c r="C113" s="46">
        <v>2018.0</v>
      </c>
      <c r="D113" s="46" t="s">
        <v>4</v>
      </c>
      <c r="E113" s="46" t="s">
        <v>14</v>
      </c>
      <c r="F113" s="53">
        <v>13.17883</v>
      </c>
    </row>
    <row r="114">
      <c r="A114" s="40" t="s">
        <v>16</v>
      </c>
      <c r="B114" s="40" t="s">
        <v>484</v>
      </c>
      <c r="C114" s="46">
        <v>2018.0</v>
      </c>
      <c r="D114" s="46" t="s">
        <v>4</v>
      </c>
      <c r="E114" s="46" t="s">
        <v>14</v>
      </c>
      <c r="F114" s="53">
        <v>3.418415</v>
      </c>
    </row>
    <row r="115">
      <c r="A115" s="40" t="s">
        <v>17</v>
      </c>
      <c r="B115" s="40" t="s">
        <v>485</v>
      </c>
      <c r="C115" s="46">
        <v>2018.0</v>
      </c>
      <c r="D115" s="46" t="s">
        <v>4</v>
      </c>
      <c r="E115" s="46" t="s">
        <v>14</v>
      </c>
      <c r="F115" s="53">
        <v>3.268066</v>
      </c>
    </row>
    <row r="116">
      <c r="A116" s="40" t="s">
        <v>18</v>
      </c>
      <c r="B116" s="40" t="s">
        <v>486</v>
      </c>
      <c r="C116" s="46">
        <v>2018.0</v>
      </c>
      <c r="D116" s="46" t="s">
        <v>4</v>
      </c>
      <c r="E116" s="46" t="s">
        <v>14</v>
      </c>
      <c r="F116" s="53">
        <v>4.852576</v>
      </c>
    </row>
    <row r="117">
      <c r="A117" s="40" t="s">
        <v>19</v>
      </c>
      <c r="B117" s="40" t="s">
        <v>487</v>
      </c>
      <c r="C117" s="46">
        <v>2018.0</v>
      </c>
      <c r="D117" s="46" t="s">
        <v>4</v>
      </c>
      <c r="E117" s="46" t="s">
        <v>14</v>
      </c>
      <c r="F117" s="53">
        <v>5.151353</v>
      </c>
    </row>
    <row r="118">
      <c r="A118" s="40" t="s">
        <v>20</v>
      </c>
      <c r="B118" s="40" t="s">
        <v>488</v>
      </c>
      <c r="C118" s="46">
        <v>2018.0</v>
      </c>
      <c r="D118" s="46" t="s">
        <v>4</v>
      </c>
      <c r="E118" s="46" t="s">
        <v>14</v>
      </c>
      <c r="F118" s="53">
        <v>5.350314</v>
      </c>
    </row>
    <row r="119">
      <c r="A119" s="40" t="s">
        <v>21</v>
      </c>
      <c r="B119" s="40" t="s">
        <v>490</v>
      </c>
      <c r="C119" s="46">
        <v>2018.0</v>
      </c>
      <c r="D119" s="46" t="s">
        <v>4</v>
      </c>
      <c r="E119" s="46" t="s">
        <v>14</v>
      </c>
      <c r="F119" s="53">
        <v>4.546812</v>
      </c>
    </row>
    <row r="120">
      <c r="A120" s="40" t="s">
        <v>22</v>
      </c>
      <c r="B120" s="40" t="s">
        <v>491</v>
      </c>
      <c r="C120" s="46">
        <v>2018.0</v>
      </c>
      <c r="D120" s="46" t="s">
        <v>4</v>
      </c>
      <c r="E120" s="46" t="s">
        <v>14</v>
      </c>
      <c r="F120" s="53">
        <v>1.438495</v>
      </c>
    </row>
    <row r="121">
      <c r="A121" s="40" t="s">
        <v>23</v>
      </c>
      <c r="B121" s="40" t="s">
        <v>492</v>
      </c>
      <c r="C121" s="46">
        <v>2018.0</v>
      </c>
      <c r="D121" s="46" t="s">
        <v>4</v>
      </c>
      <c r="E121" s="46" t="s">
        <v>14</v>
      </c>
      <c r="F121" s="53">
        <v>9.654075</v>
      </c>
    </row>
    <row r="122">
      <c r="A122" s="40" t="s">
        <v>24</v>
      </c>
      <c r="B122" s="40" t="s">
        <v>493</v>
      </c>
      <c r="C122" s="46">
        <v>2018.0</v>
      </c>
      <c r="D122" s="46" t="s">
        <v>4</v>
      </c>
      <c r="E122" s="46" t="s">
        <v>14</v>
      </c>
      <c r="F122" s="53">
        <v>6.038774</v>
      </c>
    </row>
    <row r="123">
      <c r="A123" s="40" t="s">
        <v>25</v>
      </c>
      <c r="B123" s="40" t="s">
        <v>494</v>
      </c>
      <c r="C123" s="46">
        <v>2018.0</v>
      </c>
      <c r="D123" s="46" t="s">
        <v>4</v>
      </c>
      <c r="E123" s="46" t="s">
        <v>14</v>
      </c>
      <c r="F123" s="53">
        <v>4.722658</v>
      </c>
    </row>
    <row r="124">
      <c r="A124" s="40" t="s">
        <v>26</v>
      </c>
      <c r="B124" s="40" t="s">
        <v>495</v>
      </c>
      <c r="C124" s="46">
        <v>2018.0</v>
      </c>
      <c r="D124" s="46" t="s">
        <v>4</v>
      </c>
      <c r="E124" s="46" t="s">
        <v>14</v>
      </c>
      <c r="F124" s="53">
        <v>12.49214</v>
      </c>
    </row>
    <row r="125">
      <c r="A125" s="40" t="s">
        <v>27</v>
      </c>
      <c r="B125" s="40" t="s">
        <v>497</v>
      </c>
      <c r="C125" s="46">
        <v>2018.0</v>
      </c>
      <c r="D125" s="46" t="s">
        <v>4</v>
      </c>
      <c r="E125" s="46" t="s">
        <v>14</v>
      </c>
      <c r="F125" s="53">
        <v>2.506041</v>
      </c>
    </row>
    <row r="126">
      <c r="A126" s="40" t="s">
        <v>28</v>
      </c>
      <c r="B126" s="40" t="s">
        <v>496</v>
      </c>
      <c r="C126" s="46">
        <v>2018.0</v>
      </c>
      <c r="D126" s="46" t="s">
        <v>4</v>
      </c>
      <c r="E126" s="46" t="s">
        <v>14</v>
      </c>
      <c r="F126" s="53">
        <v>3.558481</v>
      </c>
    </row>
    <row r="127">
      <c r="A127" s="40" t="s">
        <v>29</v>
      </c>
      <c r="B127" s="40" t="s">
        <v>498</v>
      </c>
      <c r="C127" s="46">
        <v>2018.0</v>
      </c>
      <c r="D127" s="46" t="s">
        <v>4</v>
      </c>
      <c r="E127" s="46" t="s">
        <v>14</v>
      </c>
      <c r="F127" s="53">
        <v>3.671932</v>
      </c>
    </row>
    <row r="128">
      <c r="A128" s="40" t="s">
        <v>30</v>
      </c>
      <c r="B128" s="40" t="s">
        <v>499</v>
      </c>
      <c r="C128" s="46">
        <v>2018.0</v>
      </c>
      <c r="D128" s="46" t="s">
        <v>4</v>
      </c>
      <c r="E128" s="46" t="s">
        <v>14</v>
      </c>
      <c r="F128" s="53">
        <v>6.372651</v>
      </c>
    </row>
    <row r="129">
      <c r="A129" s="40" t="s">
        <v>31</v>
      </c>
      <c r="B129" s="40" t="s">
        <v>500</v>
      </c>
      <c r="C129" s="46">
        <v>2018.0</v>
      </c>
      <c r="D129" s="46" t="s">
        <v>4</v>
      </c>
      <c r="E129" s="46" t="s">
        <v>14</v>
      </c>
      <c r="F129" s="53">
        <v>3.685895</v>
      </c>
    </row>
    <row r="130">
      <c r="A130" s="40" t="s">
        <v>32</v>
      </c>
      <c r="B130" s="40" t="s">
        <v>501</v>
      </c>
      <c r="C130" s="46">
        <v>2018.0</v>
      </c>
      <c r="D130" s="46" t="s">
        <v>4</v>
      </c>
      <c r="E130" s="46" t="s">
        <v>14</v>
      </c>
      <c r="F130" s="53">
        <v>5.011043</v>
      </c>
    </row>
    <row r="131">
      <c r="A131" s="40" t="s">
        <v>33</v>
      </c>
      <c r="B131" s="40" t="s">
        <v>502</v>
      </c>
      <c r="C131" s="46">
        <v>2018.0</v>
      </c>
      <c r="D131" s="46" t="s">
        <v>4</v>
      </c>
      <c r="E131" s="46" t="s">
        <v>14</v>
      </c>
      <c r="F131" s="53">
        <v>7.63736</v>
      </c>
    </row>
    <row r="132">
      <c r="A132" s="40" t="s">
        <v>34</v>
      </c>
      <c r="B132" s="40" t="s">
        <v>503</v>
      </c>
      <c r="C132" s="46">
        <v>2018.0</v>
      </c>
      <c r="D132" s="46" t="s">
        <v>4</v>
      </c>
      <c r="E132" s="46" t="s">
        <v>14</v>
      </c>
      <c r="F132" s="53">
        <v>7.394456</v>
      </c>
    </row>
    <row r="133">
      <c r="A133" s="40" t="s">
        <v>35</v>
      </c>
      <c r="B133" s="40" t="s">
        <v>504</v>
      </c>
      <c r="C133" s="46">
        <v>2018.0</v>
      </c>
      <c r="D133" s="46" t="s">
        <v>4</v>
      </c>
      <c r="E133" s="46" t="s">
        <v>14</v>
      </c>
      <c r="F133" s="53">
        <v>2.442076</v>
      </c>
    </row>
    <row r="134">
      <c r="A134" s="52" t="s">
        <v>3</v>
      </c>
      <c r="B134" s="40" t="s">
        <v>489</v>
      </c>
      <c r="C134" s="46">
        <v>2020.0</v>
      </c>
      <c r="D134" s="46" t="s">
        <v>4</v>
      </c>
      <c r="E134" s="46" t="s">
        <v>14</v>
      </c>
      <c r="F134" s="46">
        <v>4.108741</v>
      </c>
    </row>
    <row r="135">
      <c r="A135" s="52" t="s">
        <v>4</v>
      </c>
      <c r="B135" s="40" t="s">
        <v>472</v>
      </c>
      <c r="C135" s="46">
        <v>2020.0</v>
      </c>
      <c r="D135" s="46" t="s">
        <v>4</v>
      </c>
      <c r="E135" s="46" t="s">
        <v>14</v>
      </c>
      <c r="F135" s="53">
        <v>1.591652</v>
      </c>
    </row>
    <row r="136">
      <c r="A136" s="40" t="s">
        <v>5</v>
      </c>
      <c r="B136" s="40" t="s">
        <v>473</v>
      </c>
      <c r="C136" s="46">
        <v>2020.0</v>
      </c>
      <c r="D136" s="46" t="s">
        <v>4</v>
      </c>
      <c r="E136" s="46" t="s">
        <v>14</v>
      </c>
      <c r="F136" s="53">
        <v>2.380158</v>
      </c>
    </row>
    <row r="137">
      <c r="A137" s="40" t="s">
        <v>6</v>
      </c>
      <c r="B137" s="40" t="s">
        <v>474</v>
      </c>
      <c r="C137" s="46">
        <v>2020.0</v>
      </c>
      <c r="D137" s="46" t="s">
        <v>4</v>
      </c>
      <c r="E137" s="46" t="s">
        <v>14</v>
      </c>
      <c r="F137" s="53">
        <v>5.347896</v>
      </c>
    </row>
    <row r="138">
      <c r="A138" s="40" t="s">
        <v>7</v>
      </c>
      <c r="B138" s="40" t="s">
        <v>475</v>
      </c>
      <c r="C138" s="46">
        <v>2020.0</v>
      </c>
      <c r="D138" s="46" t="s">
        <v>4</v>
      </c>
      <c r="E138" s="46" t="s">
        <v>14</v>
      </c>
      <c r="F138" s="53">
        <v>7.395417</v>
      </c>
    </row>
    <row r="139">
      <c r="A139" s="40" t="s">
        <v>8</v>
      </c>
      <c r="B139" s="40" t="s">
        <v>479</v>
      </c>
      <c r="C139" s="46">
        <v>2020.0</v>
      </c>
      <c r="D139" s="46" t="s">
        <v>4</v>
      </c>
      <c r="E139" s="46" t="s">
        <v>14</v>
      </c>
      <c r="F139" s="53">
        <v>0.994783</v>
      </c>
    </row>
    <row r="140">
      <c r="A140" s="40" t="s">
        <v>9</v>
      </c>
      <c r="B140" s="40" t="s">
        <v>480</v>
      </c>
      <c r="C140" s="46">
        <v>2020.0</v>
      </c>
      <c r="D140" s="46" t="s">
        <v>4</v>
      </c>
      <c r="E140" s="46" t="s">
        <v>14</v>
      </c>
      <c r="F140" s="53">
        <v>2.542522</v>
      </c>
    </row>
    <row r="141">
      <c r="A141" s="40" t="s">
        <v>10</v>
      </c>
      <c r="B141" s="40" t="s">
        <v>478</v>
      </c>
      <c r="C141" s="46">
        <v>2020.0</v>
      </c>
      <c r="D141" s="46" t="s">
        <v>4</v>
      </c>
      <c r="E141" s="46" t="s">
        <v>14</v>
      </c>
      <c r="F141" s="53">
        <v>10.03756</v>
      </c>
    </row>
    <row r="142">
      <c r="A142" s="40" t="s">
        <v>11</v>
      </c>
      <c r="B142" s="40" t="s">
        <v>477</v>
      </c>
      <c r="C142" s="46">
        <v>2020.0</v>
      </c>
      <c r="D142" s="46" t="s">
        <v>4</v>
      </c>
      <c r="E142" s="46" t="s">
        <v>14</v>
      </c>
      <c r="F142" s="53">
        <v>2.48155</v>
      </c>
    </row>
    <row r="143">
      <c r="A143" s="40" t="s">
        <v>12</v>
      </c>
      <c r="B143" s="40" t="s">
        <v>476</v>
      </c>
      <c r="C143" s="46">
        <v>2020.0</v>
      </c>
      <c r="D143" s="46" t="s">
        <v>4</v>
      </c>
      <c r="E143" s="46" t="s">
        <v>14</v>
      </c>
      <c r="F143" s="53">
        <v>2.923399</v>
      </c>
    </row>
    <row r="144">
      <c r="A144" s="40" t="s">
        <v>13</v>
      </c>
      <c r="B144" s="40" t="s">
        <v>481</v>
      </c>
      <c r="C144" s="46">
        <v>2020.0</v>
      </c>
      <c r="D144" s="46" t="s">
        <v>4</v>
      </c>
      <c r="E144" s="46" t="s">
        <v>14</v>
      </c>
      <c r="F144" s="53">
        <v>2.292498</v>
      </c>
    </row>
    <row r="145">
      <c r="A145" s="40" t="s">
        <v>14</v>
      </c>
      <c r="B145" s="40" t="s">
        <v>483</v>
      </c>
      <c r="C145" s="46">
        <v>2020.0</v>
      </c>
      <c r="D145" s="46" t="s">
        <v>4</v>
      </c>
      <c r="E145" s="46" t="s">
        <v>14</v>
      </c>
      <c r="F145" s="53">
        <v>2.87585</v>
      </c>
    </row>
    <row r="146">
      <c r="A146" s="40" t="s">
        <v>15</v>
      </c>
      <c r="B146" s="40" t="s">
        <v>482</v>
      </c>
      <c r="C146" s="46">
        <v>2020.0</v>
      </c>
      <c r="D146" s="46" t="s">
        <v>4</v>
      </c>
      <c r="E146" s="46" t="s">
        <v>14</v>
      </c>
      <c r="F146" s="53">
        <v>13.06388</v>
      </c>
    </row>
    <row r="147">
      <c r="A147" s="40" t="s">
        <v>16</v>
      </c>
      <c r="B147" s="40" t="s">
        <v>484</v>
      </c>
      <c r="C147" s="46">
        <v>2020.0</v>
      </c>
      <c r="D147" s="46" t="s">
        <v>4</v>
      </c>
      <c r="E147" s="46" t="s">
        <v>14</v>
      </c>
      <c r="F147" s="53">
        <v>2.8049</v>
      </c>
    </row>
    <row r="148">
      <c r="A148" s="40" t="s">
        <v>17</v>
      </c>
      <c r="B148" s="40" t="s">
        <v>485</v>
      </c>
      <c r="C148" s="46">
        <v>2020.0</v>
      </c>
      <c r="D148" s="46" t="s">
        <v>4</v>
      </c>
      <c r="E148" s="46" t="s">
        <v>14</v>
      </c>
      <c r="F148" s="53">
        <v>2.727139</v>
      </c>
    </row>
    <row r="149">
      <c r="A149" s="40" t="s">
        <v>18</v>
      </c>
      <c r="B149" s="40" t="s">
        <v>486</v>
      </c>
      <c r="C149" s="46">
        <v>2020.0</v>
      </c>
      <c r="D149" s="46" t="s">
        <v>4</v>
      </c>
      <c r="E149" s="46" t="s">
        <v>14</v>
      </c>
      <c r="F149" s="53">
        <v>3.188915</v>
      </c>
    </row>
    <row r="150">
      <c r="A150" s="40" t="s">
        <v>19</v>
      </c>
      <c r="B150" s="40" t="s">
        <v>487</v>
      </c>
      <c r="C150" s="46">
        <v>2020.0</v>
      </c>
      <c r="D150" s="46" t="s">
        <v>4</v>
      </c>
      <c r="E150" s="46" t="s">
        <v>14</v>
      </c>
      <c r="F150" s="53">
        <v>4.403821</v>
      </c>
    </row>
    <row r="151">
      <c r="A151" s="40" t="s">
        <v>20</v>
      </c>
      <c r="B151" s="40" t="s">
        <v>488</v>
      </c>
      <c r="C151" s="46">
        <v>2020.0</v>
      </c>
      <c r="D151" s="46" t="s">
        <v>4</v>
      </c>
      <c r="E151" s="46" t="s">
        <v>14</v>
      </c>
      <c r="F151" s="53">
        <v>4.533883</v>
      </c>
    </row>
    <row r="152">
      <c r="A152" s="40" t="s">
        <v>21</v>
      </c>
      <c r="B152" s="40" t="s">
        <v>490</v>
      </c>
      <c r="C152" s="46">
        <v>2020.0</v>
      </c>
      <c r="D152" s="46" t="s">
        <v>4</v>
      </c>
      <c r="E152" s="46" t="s">
        <v>14</v>
      </c>
      <c r="F152" s="53">
        <v>2.838134</v>
      </c>
    </row>
    <row r="153">
      <c r="A153" s="40" t="s">
        <v>22</v>
      </c>
      <c r="B153" s="40" t="s">
        <v>491</v>
      </c>
      <c r="C153" s="46">
        <v>2020.0</v>
      </c>
      <c r="D153" s="46" t="s">
        <v>4</v>
      </c>
      <c r="E153" s="46" t="s">
        <v>14</v>
      </c>
      <c r="F153" s="53">
        <v>1.75157</v>
      </c>
    </row>
    <row r="154">
      <c r="A154" s="40" t="s">
        <v>23</v>
      </c>
      <c r="B154" s="40" t="s">
        <v>492</v>
      </c>
      <c r="C154" s="46">
        <v>2020.0</v>
      </c>
      <c r="D154" s="46" t="s">
        <v>4</v>
      </c>
      <c r="E154" s="46" t="s">
        <v>14</v>
      </c>
      <c r="F154" s="53">
        <v>7.763281</v>
      </c>
    </row>
    <row r="155">
      <c r="A155" s="40" t="s">
        <v>24</v>
      </c>
      <c r="B155" s="40" t="s">
        <v>493</v>
      </c>
      <c r="C155" s="46">
        <v>2020.0</v>
      </c>
      <c r="D155" s="46" t="s">
        <v>4</v>
      </c>
      <c r="E155" s="46" t="s">
        <v>14</v>
      </c>
      <c r="F155" s="53">
        <v>4.85942</v>
      </c>
    </row>
    <row r="156">
      <c r="A156" s="40" t="s">
        <v>25</v>
      </c>
      <c r="B156" s="40" t="s">
        <v>494</v>
      </c>
      <c r="C156" s="46">
        <v>2020.0</v>
      </c>
      <c r="D156" s="46" t="s">
        <v>4</v>
      </c>
      <c r="E156" s="46" t="s">
        <v>14</v>
      </c>
      <c r="F156" s="53">
        <v>3.049396</v>
      </c>
    </row>
    <row r="157">
      <c r="A157" s="40" t="s">
        <v>26</v>
      </c>
      <c r="B157" s="40" t="s">
        <v>495</v>
      </c>
      <c r="C157" s="46">
        <v>2020.0</v>
      </c>
      <c r="D157" s="46" t="s">
        <v>4</v>
      </c>
      <c r="E157" s="46" t="s">
        <v>14</v>
      </c>
      <c r="F157" s="53">
        <v>7.719686</v>
      </c>
    </row>
    <row r="158">
      <c r="A158" s="40" t="s">
        <v>27</v>
      </c>
      <c r="B158" s="40" t="s">
        <v>497</v>
      </c>
      <c r="C158" s="46">
        <v>2020.0</v>
      </c>
      <c r="D158" s="46" t="s">
        <v>4</v>
      </c>
      <c r="E158" s="46" t="s">
        <v>14</v>
      </c>
      <c r="F158" s="53">
        <v>2.014053</v>
      </c>
    </row>
    <row r="159">
      <c r="A159" s="40" t="s">
        <v>28</v>
      </c>
      <c r="B159" s="40" t="s">
        <v>496</v>
      </c>
      <c r="C159" s="46">
        <v>2020.0</v>
      </c>
      <c r="D159" s="46" t="s">
        <v>4</v>
      </c>
      <c r="E159" s="46" t="s">
        <v>14</v>
      </c>
      <c r="F159" s="53">
        <v>2.815708</v>
      </c>
    </row>
    <row r="160">
      <c r="A160" s="40" t="s">
        <v>29</v>
      </c>
      <c r="B160" s="40" t="s">
        <v>498</v>
      </c>
      <c r="C160" s="46">
        <v>2020.0</v>
      </c>
      <c r="D160" s="46" t="s">
        <v>4</v>
      </c>
      <c r="E160" s="46" t="s">
        <v>14</v>
      </c>
      <c r="F160" s="53">
        <v>3.291568</v>
      </c>
    </row>
    <row r="161">
      <c r="A161" s="40" t="s">
        <v>30</v>
      </c>
      <c r="B161" s="40" t="s">
        <v>499</v>
      </c>
      <c r="C161" s="46">
        <v>2020.0</v>
      </c>
      <c r="D161" s="46" t="s">
        <v>4</v>
      </c>
      <c r="E161" s="46" t="s">
        <v>14</v>
      </c>
      <c r="F161" s="53">
        <v>5.335358</v>
      </c>
    </row>
    <row r="162">
      <c r="A162" s="40" t="s">
        <v>31</v>
      </c>
      <c r="B162" s="40" t="s">
        <v>500</v>
      </c>
      <c r="C162" s="46">
        <v>2020.0</v>
      </c>
      <c r="D162" s="46" t="s">
        <v>4</v>
      </c>
      <c r="E162" s="46" t="s">
        <v>14</v>
      </c>
      <c r="F162" s="53">
        <v>2.399482</v>
      </c>
    </row>
    <row r="163">
      <c r="A163" s="40" t="s">
        <v>32</v>
      </c>
      <c r="B163" s="40" t="s">
        <v>501</v>
      </c>
      <c r="C163" s="46">
        <v>2020.0</v>
      </c>
      <c r="D163" s="46" t="s">
        <v>4</v>
      </c>
      <c r="E163" s="46" t="s">
        <v>14</v>
      </c>
      <c r="F163" s="53">
        <v>4.93581</v>
      </c>
    </row>
    <row r="164">
      <c r="A164" s="40" t="s">
        <v>33</v>
      </c>
      <c r="B164" s="40" t="s">
        <v>502</v>
      </c>
      <c r="C164" s="46">
        <v>2020.0</v>
      </c>
      <c r="D164" s="46" t="s">
        <v>4</v>
      </c>
      <c r="E164" s="46" t="s">
        <v>14</v>
      </c>
      <c r="F164" s="53">
        <v>6.357904</v>
      </c>
    </row>
    <row r="165">
      <c r="A165" s="40" t="s">
        <v>34</v>
      </c>
      <c r="B165" s="40" t="s">
        <v>503</v>
      </c>
      <c r="C165" s="46">
        <v>2020.0</v>
      </c>
      <c r="D165" s="46" t="s">
        <v>4</v>
      </c>
      <c r="E165" s="46" t="s">
        <v>14</v>
      </c>
      <c r="F165" s="53">
        <v>6.618021</v>
      </c>
    </row>
    <row r="166">
      <c r="A166" s="40" t="s">
        <v>35</v>
      </c>
      <c r="B166" s="40" t="s">
        <v>504</v>
      </c>
      <c r="C166" s="46">
        <v>2020.0</v>
      </c>
      <c r="D166" s="46" t="s">
        <v>4</v>
      </c>
      <c r="E166" s="46" t="s">
        <v>14</v>
      </c>
      <c r="F166" s="53">
        <v>1.510106</v>
      </c>
    </row>
    <row r="167">
      <c r="A167" s="52" t="s">
        <v>4</v>
      </c>
      <c r="B167" s="40" t="s">
        <v>472</v>
      </c>
      <c r="C167" s="46">
        <v>2022.0</v>
      </c>
      <c r="D167" s="46" t="s">
        <v>4</v>
      </c>
      <c r="E167" s="46" t="s">
        <v>14</v>
      </c>
      <c r="F167" s="53">
        <v>1.428638</v>
      </c>
    </row>
    <row r="168">
      <c r="A168" s="40" t="s">
        <v>5</v>
      </c>
      <c r="B168" s="40" t="s">
        <v>473</v>
      </c>
      <c r="C168" s="46">
        <v>2022.0</v>
      </c>
      <c r="D168" s="46" t="s">
        <v>4</v>
      </c>
      <c r="E168" s="46" t="s">
        <v>14</v>
      </c>
      <c r="F168" s="53">
        <v>2.03028</v>
      </c>
    </row>
    <row r="169">
      <c r="A169" s="40" t="s">
        <v>6</v>
      </c>
      <c r="B169" s="40" t="s">
        <v>474</v>
      </c>
      <c r="C169" s="46">
        <v>2022.0</v>
      </c>
      <c r="D169" s="46" t="s">
        <v>4</v>
      </c>
      <c r="E169" s="46" t="s">
        <v>14</v>
      </c>
      <c r="F169" s="53">
        <v>4.593869</v>
      </c>
    </row>
    <row r="170">
      <c r="A170" s="40" t="s">
        <v>7</v>
      </c>
      <c r="B170" s="40" t="s">
        <v>475</v>
      </c>
      <c r="C170" s="46">
        <v>2022.0</v>
      </c>
      <c r="D170" s="46" t="s">
        <v>4</v>
      </c>
      <c r="E170" s="46" t="s">
        <v>14</v>
      </c>
      <c r="F170" s="53">
        <v>8.832408</v>
      </c>
    </row>
    <row r="171">
      <c r="A171" s="40" t="s">
        <v>8</v>
      </c>
      <c r="B171" s="40" t="s">
        <v>479</v>
      </c>
      <c r="C171" s="46">
        <v>2022.0</v>
      </c>
      <c r="D171" s="46" t="s">
        <v>4</v>
      </c>
      <c r="E171" s="46" t="s">
        <v>14</v>
      </c>
      <c r="F171" s="53">
        <v>1.321059</v>
      </c>
    </row>
    <row r="172">
      <c r="A172" s="40" t="s">
        <v>9</v>
      </c>
      <c r="B172" s="40" t="s">
        <v>480</v>
      </c>
      <c r="C172" s="46">
        <v>2022.0</v>
      </c>
      <c r="D172" s="46" t="s">
        <v>4</v>
      </c>
      <c r="E172" s="46" t="s">
        <v>14</v>
      </c>
      <c r="F172" s="53">
        <v>1.714136</v>
      </c>
    </row>
    <row r="173">
      <c r="A173" s="40" t="s">
        <v>10</v>
      </c>
      <c r="B173" s="40" t="s">
        <v>478</v>
      </c>
      <c r="C173" s="46">
        <v>2022.0</v>
      </c>
      <c r="D173" s="46" t="s">
        <v>4</v>
      </c>
      <c r="E173" s="46" t="s">
        <v>14</v>
      </c>
      <c r="F173" s="53">
        <v>10.40176</v>
      </c>
    </row>
    <row r="174">
      <c r="A174" s="40" t="s">
        <v>11</v>
      </c>
      <c r="B174" s="40" t="s">
        <v>477</v>
      </c>
      <c r="C174" s="46">
        <v>2022.0</v>
      </c>
      <c r="D174" s="46" t="s">
        <v>4</v>
      </c>
      <c r="E174" s="46" t="s">
        <v>14</v>
      </c>
      <c r="F174" s="53">
        <v>1.760183</v>
      </c>
    </row>
    <row r="175">
      <c r="A175" s="40" t="s">
        <v>12</v>
      </c>
      <c r="B175" s="40" t="s">
        <v>476</v>
      </c>
      <c r="C175" s="46">
        <v>2022.0</v>
      </c>
      <c r="D175" s="46" t="s">
        <v>4</v>
      </c>
      <c r="E175" s="46" t="s">
        <v>14</v>
      </c>
      <c r="F175" s="53">
        <v>1.783126</v>
      </c>
    </row>
    <row r="176">
      <c r="A176" s="53">
        <v>10.0</v>
      </c>
      <c r="B176" s="40" t="s">
        <v>481</v>
      </c>
      <c r="C176" s="46">
        <v>2022.0</v>
      </c>
      <c r="D176" s="46" t="s">
        <v>4</v>
      </c>
      <c r="E176" s="46" t="s">
        <v>14</v>
      </c>
      <c r="F176" s="53">
        <v>2.651748</v>
      </c>
    </row>
    <row r="177">
      <c r="A177" s="53">
        <v>11.0</v>
      </c>
      <c r="B177" s="40" t="s">
        <v>483</v>
      </c>
      <c r="C177" s="46">
        <v>2022.0</v>
      </c>
      <c r="D177" s="46" t="s">
        <v>4</v>
      </c>
      <c r="E177" s="46" t="s">
        <v>14</v>
      </c>
      <c r="F177" s="53">
        <v>2.412848</v>
      </c>
    </row>
    <row r="178">
      <c r="A178" s="53">
        <v>12.0</v>
      </c>
      <c r="B178" s="40" t="s">
        <v>482</v>
      </c>
      <c r="C178" s="46">
        <v>2022.0</v>
      </c>
      <c r="D178" s="46" t="s">
        <v>4</v>
      </c>
      <c r="E178" s="46" t="s">
        <v>14</v>
      </c>
      <c r="F178" s="53">
        <v>11.93743</v>
      </c>
    </row>
    <row r="179">
      <c r="A179" s="53">
        <v>13.0</v>
      </c>
      <c r="B179" s="40" t="s">
        <v>484</v>
      </c>
      <c r="C179" s="46">
        <v>2022.0</v>
      </c>
      <c r="D179" s="46" t="s">
        <v>4</v>
      </c>
      <c r="E179" s="46" t="s">
        <v>14</v>
      </c>
      <c r="F179" s="53">
        <v>2.22184</v>
      </c>
    </row>
    <row r="180">
      <c r="A180" s="53">
        <v>14.0</v>
      </c>
      <c r="B180" s="40" t="s">
        <v>485</v>
      </c>
      <c r="C180" s="46">
        <v>2022.0</v>
      </c>
      <c r="D180" s="46" t="s">
        <v>4</v>
      </c>
      <c r="E180" s="46" t="s">
        <v>14</v>
      </c>
      <c r="F180" s="53">
        <v>2.361523</v>
      </c>
    </row>
    <row r="181">
      <c r="A181" s="53">
        <v>15.0</v>
      </c>
      <c r="B181" s="40" t="s">
        <v>486</v>
      </c>
      <c r="C181" s="46">
        <v>2022.0</v>
      </c>
      <c r="D181" s="46" t="s">
        <v>4</v>
      </c>
      <c r="E181" s="46" t="s">
        <v>14</v>
      </c>
      <c r="F181" s="53">
        <v>3.124657</v>
      </c>
    </row>
    <row r="182">
      <c r="A182" s="53">
        <v>16.0</v>
      </c>
      <c r="B182" s="40" t="s">
        <v>487</v>
      </c>
      <c r="C182" s="46">
        <v>2022.0</v>
      </c>
      <c r="D182" s="46" t="s">
        <v>4</v>
      </c>
      <c r="E182" s="46" t="s">
        <v>14</v>
      </c>
      <c r="F182" s="53">
        <v>3.038586</v>
      </c>
    </row>
    <row r="183">
      <c r="A183" s="53">
        <v>17.0</v>
      </c>
      <c r="B183" s="40" t="s">
        <v>488</v>
      </c>
      <c r="C183" s="46">
        <v>2022.0</v>
      </c>
      <c r="D183" s="46" t="s">
        <v>4</v>
      </c>
      <c r="E183" s="46" t="s">
        <v>14</v>
      </c>
      <c r="F183" s="53">
        <v>4.640785</v>
      </c>
    </row>
    <row r="184">
      <c r="A184" s="53">
        <v>18.0</v>
      </c>
      <c r="B184" s="40" t="s">
        <v>490</v>
      </c>
      <c r="C184" s="46">
        <v>2022.0</v>
      </c>
      <c r="D184" s="46" t="s">
        <v>4</v>
      </c>
      <c r="E184" s="46" t="s">
        <v>14</v>
      </c>
      <c r="F184" s="53">
        <v>3.276102</v>
      </c>
    </row>
    <row r="185">
      <c r="A185" s="53">
        <v>19.0</v>
      </c>
      <c r="B185" s="40" t="s">
        <v>491</v>
      </c>
      <c r="C185" s="46">
        <v>2022.0</v>
      </c>
      <c r="D185" s="46" t="s">
        <v>4</v>
      </c>
      <c r="E185" s="46" t="s">
        <v>14</v>
      </c>
      <c r="F185" s="53">
        <v>1.507856</v>
      </c>
    </row>
    <row r="186">
      <c r="A186" s="53">
        <v>20.0</v>
      </c>
      <c r="B186" s="40" t="s">
        <v>492</v>
      </c>
      <c r="C186" s="46">
        <v>2022.0</v>
      </c>
      <c r="D186" s="46" t="s">
        <v>4</v>
      </c>
      <c r="E186" s="46" t="s">
        <v>14</v>
      </c>
      <c r="F186" s="53">
        <v>6.430477</v>
      </c>
    </row>
    <row r="187">
      <c r="A187" s="53">
        <v>21.0</v>
      </c>
      <c r="B187" s="40" t="s">
        <v>493</v>
      </c>
      <c r="C187" s="46">
        <v>2022.0</v>
      </c>
      <c r="D187" s="46" t="s">
        <v>4</v>
      </c>
      <c r="E187" s="46" t="s">
        <v>14</v>
      </c>
      <c r="F187" s="53">
        <v>4.697395</v>
      </c>
    </row>
    <row r="188">
      <c r="A188" s="53">
        <v>22.0</v>
      </c>
      <c r="B188" s="40" t="s">
        <v>494</v>
      </c>
      <c r="C188" s="46">
        <v>2022.0</v>
      </c>
      <c r="D188" s="46" t="s">
        <v>4</v>
      </c>
      <c r="E188" s="46" t="s">
        <v>14</v>
      </c>
      <c r="F188" s="53">
        <v>2.6815</v>
      </c>
    </row>
    <row r="189">
      <c r="A189" s="53">
        <v>23.0</v>
      </c>
      <c r="B189" s="40" t="s">
        <v>495</v>
      </c>
      <c r="C189" s="46">
        <v>2022.0</v>
      </c>
      <c r="D189" s="46" t="s">
        <v>4</v>
      </c>
      <c r="E189" s="46" t="s">
        <v>14</v>
      </c>
      <c r="F189" s="53">
        <v>7.489925</v>
      </c>
    </row>
    <row r="190">
      <c r="A190" s="53">
        <v>24.0</v>
      </c>
      <c r="B190" s="40" t="s">
        <v>497</v>
      </c>
      <c r="C190" s="46">
        <v>2022.0</v>
      </c>
      <c r="D190" s="46" t="s">
        <v>4</v>
      </c>
      <c r="E190" s="46" t="s">
        <v>14</v>
      </c>
      <c r="F190" s="53">
        <v>2.050077</v>
      </c>
    </row>
    <row r="191">
      <c r="A191" s="53">
        <v>25.0</v>
      </c>
      <c r="B191" s="40" t="s">
        <v>496</v>
      </c>
      <c r="C191" s="46">
        <v>2022.0</v>
      </c>
      <c r="D191" s="46" t="s">
        <v>4</v>
      </c>
      <c r="E191" s="46" t="s">
        <v>14</v>
      </c>
      <c r="F191" s="53">
        <v>3.01547</v>
      </c>
    </row>
    <row r="192">
      <c r="A192" s="53">
        <v>26.0</v>
      </c>
      <c r="B192" s="40" t="s">
        <v>498</v>
      </c>
      <c r="C192" s="46">
        <v>2022.0</v>
      </c>
      <c r="D192" s="46" t="s">
        <v>4</v>
      </c>
      <c r="E192" s="46" t="s">
        <v>14</v>
      </c>
      <c r="F192" s="53">
        <v>2.706169</v>
      </c>
    </row>
    <row r="193">
      <c r="A193" s="53">
        <v>27.0</v>
      </c>
      <c r="B193" s="40" t="s">
        <v>499</v>
      </c>
      <c r="C193" s="46">
        <v>2022.0</v>
      </c>
      <c r="D193" s="46" t="s">
        <v>4</v>
      </c>
      <c r="E193" s="46" t="s">
        <v>14</v>
      </c>
      <c r="F193" s="53">
        <v>5.894667</v>
      </c>
    </row>
    <row r="194">
      <c r="A194" s="53">
        <v>28.0</v>
      </c>
      <c r="B194" s="40" t="s">
        <v>500</v>
      </c>
      <c r="C194" s="46">
        <v>2022.0</v>
      </c>
      <c r="D194" s="46" t="s">
        <v>4</v>
      </c>
      <c r="E194" s="46" t="s">
        <v>14</v>
      </c>
      <c r="F194" s="53">
        <v>2.521011</v>
      </c>
    </row>
    <row r="195">
      <c r="A195" s="53">
        <v>29.0</v>
      </c>
      <c r="B195" s="40" t="s">
        <v>501</v>
      </c>
      <c r="C195" s="46">
        <v>2022.0</v>
      </c>
      <c r="D195" s="46" t="s">
        <v>4</v>
      </c>
      <c r="E195" s="46" t="s">
        <v>14</v>
      </c>
      <c r="F195" s="53">
        <v>4.667665</v>
      </c>
    </row>
    <row r="196">
      <c r="A196" s="53">
        <v>30.0</v>
      </c>
      <c r="B196" s="40" t="s">
        <v>502</v>
      </c>
      <c r="C196" s="46">
        <v>2022.0</v>
      </c>
      <c r="D196" s="46" t="s">
        <v>4</v>
      </c>
      <c r="E196" s="46" t="s">
        <v>14</v>
      </c>
      <c r="F196" s="53">
        <v>4.681663</v>
      </c>
    </row>
    <row r="197">
      <c r="A197" s="53">
        <v>31.0</v>
      </c>
      <c r="B197" s="40" t="s">
        <v>503</v>
      </c>
      <c r="C197" s="46">
        <v>2022.0</v>
      </c>
      <c r="D197" s="46" t="s">
        <v>4</v>
      </c>
      <c r="E197" s="46" t="s">
        <v>14</v>
      </c>
      <c r="F197" s="53">
        <v>7.17966</v>
      </c>
    </row>
    <row r="198">
      <c r="A198" s="53">
        <v>32.0</v>
      </c>
      <c r="B198" s="40" t="s">
        <v>504</v>
      </c>
      <c r="C198" s="46">
        <v>2022.0</v>
      </c>
      <c r="D198" s="46" t="s">
        <v>4</v>
      </c>
      <c r="E198" s="46" t="s">
        <v>14</v>
      </c>
      <c r="F198" s="53">
        <v>1.843259</v>
      </c>
    </row>
    <row r="199">
      <c r="A199" s="45" t="s">
        <v>3</v>
      </c>
      <c r="B199" s="46" t="s">
        <v>489</v>
      </c>
      <c r="C199" s="46">
        <v>2022.0</v>
      </c>
      <c r="D199" s="46" t="s">
        <v>4</v>
      </c>
      <c r="E199" s="46" t="s">
        <v>14</v>
      </c>
      <c r="F199" s="46">
        <v>3.693143</v>
      </c>
    </row>
    <row r="200">
      <c r="A200" s="37" t="s">
        <v>4</v>
      </c>
      <c r="B200" s="40" t="s">
        <v>472</v>
      </c>
      <c r="C200" s="7">
        <v>2024.0</v>
      </c>
      <c r="D200" s="46" t="s">
        <v>4</v>
      </c>
      <c r="E200" s="46" t="s">
        <v>14</v>
      </c>
      <c r="F200" s="38">
        <v>1.08355</v>
      </c>
    </row>
    <row r="201">
      <c r="A201" s="37" t="s">
        <v>5</v>
      </c>
      <c r="B201" s="40" t="s">
        <v>473</v>
      </c>
      <c r="C201" s="7">
        <v>2024.0</v>
      </c>
      <c r="D201" s="46" t="s">
        <v>4</v>
      </c>
      <c r="E201" s="46" t="s">
        <v>14</v>
      </c>
      <c r="F201" s="38">
        <v>1.754835</v>
      </c>
    </row>
    <row r="202">
      <c r="A202" s="37" t="s">
        <v>6</v>
      </c>
      <c r="B202" s="40" t="s">
        <v>474</v>
      </c>
      <c r="C202" s="7">
        <v>2024.0</v>
      </c>
      <c r="D202" s="46" t="s">
        <v>4</v>
      </c>
      <c r="E202" s="46" t="s">
        <v>14</v>
      </c>
      <c r="F202" s="38">
        <v>5.452694</v>
      </c>
    </row>
    <row r="203">
      <c r="A203" s="37" t="s">
        <v>7</v>
      </c>
      <c r="B203" s="40" t="s">
        <v>475</v>
      </c>
      <c r="C203" s="7">
        <v>2024.0</v>
      </c>
      <c r="D203" s="46" t="s">
        <v>4</v>
      </c>
      <c r="E203" s="46" t="s">
        <v>14</v>
      </c>
      <c r="F203" s="38">
        <v>8.291347</v>
      </c>
    </row>
    <row r="204">
      <c r="A204" s="37" t="s">
        <v>8</v>
      </c>
      <c r="B204" s="40" t="s">
        <v>479</v>
      </c>
      <c r="C204" s="7">
        <v>2024.0</v>
      </c>
      <c r="D204" s="46" t="s">
        <v>4</v>
      </c>
      <c r="E204" s="46" t="s">
        <v>14</v>
      </c>
      <c r="F204" s="38">
        <v>0.715754</v>
      </c>
    </row>
    <row r="205">
      <c r="A205" s="37" t="s">
        <v>9</v>
      </c>
      <c r="B205" s="40" t="s">
        <v>480</v>
      </c>
      <c r="C205" s="7">
        <v>2024.0</v>
      </c>
      <c r="D205" s="46" t="s">
        <v>4</v>
      </c>
      <c r="E205" s="46" t="s">
        <v>14</v>
      </c>
      <c r="F205" s="38">
        <v>2.129784</v>
      </c>
    </row>
    <row r="206">
      <c r="A206" s="37" t="s">
        <v>10</v>
      </c>
      <c r="B206" s="40" t="s">
        <v>478</v>
      </c>
      <c r="C206" s="7">
        <v>2024.0</v>
      </c>
      <c r="D206" s="46" t="s">
        <v>4</v>
      </c>
      <c r="E206" s="46" t="s">
        <v>14</v>
      </c>
      <c r="F206" s="38">
        <v>7.763781</v>
      </c>
    </row>
    <row r="207">
      <c r="A207" s="37" t="s">
        <v>11</v>
      </c>
      <c r="B207" s="40" t="s">
        <v>477</v>
      </c>
      <c r="C207" s="7">
        <v>2024.0</v>
      </c>
      <c r="D207" s="46" t="s">
        <v>4</v>
      </c>
      <c r="E207" s="46" t="s">
        <v>14</v>
      </c>
      <c r="F207" s="38">
        <v>1.792964</v>
      </c>
    </row>
    <row r="208">
      <c r="A208" s="37" t="s">
        <v>12</v>
      </c>
      <c r="B208" s="40" t="s">
        <v>476</v>
      </c>
      <c r="C208" s="7">
        <v>2024.0</v>
      </c>
      <c r="D208" s="46" t="s">
        <v>4</v>
      </c>
      <c r="E208" s="46" t="s">
        <v>14</v>
      </c>
      <c r="F208" s="38">
        <v>2.070641</v>
      </c>
    </row>
    <row r="209">
      <c r="A209" s="37" t="s">
        <v>13</v>
      </c>
      <c r="B209" s="40" t="s">
        <v>481</v>
      </c>
      <c r="C209" s="7">
        <v>2024.0</v>
      </c>
      <c r="D209" s="46" t="s">
        <v>4</v>
      </c>
      <c r="E209" s="46" t="s">
        <v>14</v>
      </c>
      <c r="F209" s="38">
        <v>2.486758</v>
      </c>
    </row>
    <row r="210">
      <c r="A210" s="37" t="s">
        <v>14</v>
      </c>
      <c r="B210" s="40" t="s">
        <v>483</v>
      </c>
      <c r="C210" s="7">
        <v>2024.0</v>
      </c>
      <c r="D210" s="46" t="s">
        <v>4</v>
      </c>
      <c r="E210" s="46" t="s">
        <v>14</v>
      </c>
      <c r="F210" s="38">
        <v>2.003713</v>
      </c>
    </row>
    <row r="211">
      <c r="A211" s="37" t="s">
        <v>15</v>
      </c>
      <c r="B211" s="40" t="s">
        <v>482</v>
      </c>
      <c r="C211" s="7">
        <v>2024.0</v>
      </c>
      <c r="D211" s="46" t="s">
        <v>4</v>
      </c>
      <c r="E211" s="46" t="s">
        <v>14</v>
      </c>
      <c r="F211" s="38">
        <v>10.92668</v>
      </c>
    </row>
    <row r="212">
      <c r="A212" s="37" t="s">
        <v>16</v>
      </c>
      <c r="B212" s="40" t="s">
        <v>484</v>
      </c>
      <c r="C212" s="7">
        <v>2024.0</v>
      </c>
      <c r="D212" s="46" t="s">
        <v>4</v>
      </c>
      <c r="E212" s="46" t="s">
        <v>14</v>
      </c>
      <c r="F212" s="38">
        <v>2.129129</v>
      </c>
    </row>
    <row r="213">
      <c r="A213" s="37" t="s">
        <v>17</v>
      </c>
      <c r="B213" s="40" t="s">
        <v>485</v>
      </c>
      <c r="C213" s="7">
        <v>2024.0</v>
      </c>
      <c r="D213" s="46" t="s">
        <v>4</v>
      </c>
      <c r="E213" s="46" t="s">
        <v>14</v>
      </c>
      <c r="F213" s="38">
        <v>1.319505</v>
      </c>
    </row>
    <row r="214">
      <c r="A214" s="37" t="s">
        <v>18</v>
      </c>
      <c r="B214" s="40" t="s">
        <v>486</v>
      </c>
      <c r="C214" s="7">
        <v>2024.0</v>
      </c>
      <c r="D214" s="46" t="s">
        <v>4</v>
      </c>
      <c r="E214" s="46" t="s">
        <v>14</v>
      </c>
      <c r="F214" s="38">
        <v>2.266754</v>
      </c>
    </row>
    <row r="215">
      <c r="A215" s="37" t="s">
        <v>19</v>
      </c>
      <c r="B215" s="40" t="s">
        <v>487</v>
      </c>
      <c r="C215" s="7">
        <v>2024.0</v>
      </c>
      <c r="D215" s="46" t="s">
        <v>4</v>
      </c>
      <c r="E215" s="46" t="s">
        <v>14</v>
      </c>
      <c r="F215" s="38">
        <v>2.547584</v>
      </c>
    </row>
    <row r="216">
      <c r="A216" s="37" t="s">
        <v>20</v>
      </c>
      <c r="B216" s="40" t="s">
        <v>488</v>
      </c>
      <c r="C216" s="7">
        <v>2024.0</v>
      </c>
      <c r="D216" s="46" t="s">
        <v>4</v>
      </c>
      <c r="E216" s="46" t="s">
        <v>14</v>
      </c>
      <c r="F216" s="38">
        <v>3.470555</v>
      </c>
    </row>
    <row r="217">
      <c r="A217" s="37" t="s">
        <v>21</v>
      </c>
      <c r="B217" s="40" t="s">
        <v>490</v>
      </c>
      <c r="C217" s="7">
        <v>2024.0</v>
      </c>
      <c r="D217" s="46" t="s">
        <v>4</v>
      </c>
      <c r="E217" s="46" t="s">
        <v>14</v>
      </c>
      <c r="F217" s="38">
        <v>2.467</v>
      </c>
    </row>
    <row r="218">
      <c r="A218" s="37" t="s">
        <v>22</v>
      </c>
      <c r="B218" s="40" t="s">
        <v>491</v>
      </c>
      <c r="C218" s="7">
        <v>2024.0</v>
      </c>
      <c r="D218" s="46" t="s">
        <v>4</v>
      </c>
      <c r="E218" s="46" t="s">
        <v>14</v>
      </c>
      <c r="F218" s="38">
        <v>0.934613</v>
      </c>
    </row>
    <row r="219">
      <c r="A219" s="37" t="s">
        <v>23</v>
      </c>
      <c r="B219" s="40" t="s">
        <v>492</v>
      </c>
      <c r="C219" s="7">
        <v>2024.0</v>
      </c>
      <c r="D219" s="46" t="s">
        <v>4</v>
      </c>
      <c r="E219" s="46" t="s">
        <v>14</v>
      </c>
      <c r="F219" s="38">
        <v>5.456157</v>
      </c>
    </row>
    <row r="220">
      <c r="A220" s="37" t="s">
        <v>24</v>
      </c>
      <c r="B220" s="40" t="s">
        <v>493</v>
      </c>
      <c r="C220" s="7">
        <v>2024.0</v>
      </c>
      <c r="D220" s="46" t="s">
        <v>4</v>
      </c>
      <c r="E220" s="46" t="s">
        <v>14</v>
      </c>
      <c r="F220" s="38">
        <v>4.021449</v>
      </c>
    </row>
    <row r="221">
      <c r="A221" s="37" t="s">
        <v>25</v>
      </c>
      <c r="B221" s="40" t="s">
        <v>494</v>
      </c>
      <c r="C221" s="7">
        <v>2024.0</v>
      </c>
      <c r="D221" s="46" t="s">
        <v>4</v>
      </c>
      <c r="E221" s="46" t="s">
        <v>14</v>
      </c>
      <c r="F221" s="38">
        <v>2.130951</v>
      </c>
    </row>
    <row r="222">
      <c r="A222" s="37" t="s">
        <v>26</v>
      </c>
      <c r="B222" s="40" t="s">
        <v>495</v>
      </c>
      <c r="C222" s="7">
        <v>2024.0</v>
      </c>
      <c r="D222" s="46" t="s">
        <v>4</v>
      </c>
      <c r="E222" s="46" t="s">
        <v>14</v>
      </c>
      <c r="F222" s="38">
        <v>5.522419</v>
      </c>
    </row>
    <row r="223">
      <c r="A223" s="37" t="s">
        <v>27</v>
      </c>
      <c r="B223" s="40" t="s">
        <v>497</v>
      </c>
      <c r="C223" s="7">
        <v>2024.0</v>
      </c>
      <c r="D223" s="46" t="s">
        <v>4</v>
      </c>
      <c r="E223" s="46" t="s">
        <v>14</v>
      </c>
      <c r="F223" s="38">
        <v>1.712119</v>
      </c>
    </row>
    <row r="224">
      <c r="A224" s="37" t="s">
        <v>28</v>
      </c>
      <c r="B224" s="40" t="s">
        <v>496</v>
      </c>
      <c r="C224" s="7">
        <v>2024.0</v>
      </c>
      <c r="D224" s="46" t="s">
        <v>4</v>
      </c>
      <c r="E224" s="46" t="s">
        <v>14</v>
      </c>
      <c r="F224" s="38">
        <v>2.162586</v>
      </c>
    </row>
    <row r="225">
      <c r="A225" s="37" t="s">
        <v>29</v>
      </c>
      <c r="B225" s="40" t="s">
        <v>498</v>
      </c>
      <c r="C225" s="7">
        <v>2024.0</v>
      </c>
      <c r="D225" s="46" t="s">
        <v>4</v>
      </c>
      <c r="E225" s="46" t="s">
        <v>14</v>
      </c>
      <c r="F225" s="38">
        <v>2.743524</v>
      </c>
    </row>
    <row r="226">
      <c r="A226" s="37" t="s">
        <v>30</v>
      </c>
      <c r="B226" s="40" t="s">
        <v>499</v>
      </c>
      <c r="C226" s="7">
        <v>2024.0</v>
      </c>
      <c r="D226" s="46" t="s">
        <v>4</v>
      </c>
      <c r="E226" s="46" t="s">
        <v>14</v>
      </c>
      <c r="F226" s="38">
        <v>4.504463</v>
      </c>
    </row>
    <row r="227">
      <c r="A227" s="37" t="s">
        <v>31</v>
      </c>
      <c r="B227" s="40" t="s">
        <v>500</v>
      </c>
      <c r="C227" s="7">
        <v>2024.0</v>
      </c>
      <c r="D227" s="46" t="s">
        <v>4</v>
      </c>
      <c r="E227" s="46" t="s">
        <v>14</v>
      </c>
      <c r="F227" s="38">
        <v>1.761941</v>
      </c>
    </row>
    <row r="228">
      <c r="A228" s="37" t="s">
        <v>32</v>
      </c>
      <c r="B228" s="40" t="s">
        <v>501</v>
      </c>
      <c r="C228" s="7">
        <v>2024.0</v>
      </c>
      <c r="D228" s="46" t="s">
        <v>4</v>
      </c>
      <c r="E228" s="46" t="s">
        <v>14</v>
      </c>
      <c r="F228" s="38">
        <v>2.986517</v>
      </c>
    </row>
    <row r="229">
      <c r="A229" s="37" t="s">
        <v>33</v>
      </c>
      <c r="B229" s="40" t="s">
        <v>502</v>
      </c>
      <c r="C229" s="7">
        <v>2024.0</v>
      </c>
      <c r="D229" s="46" t="s">
        <v>4</v>
      </c>
      <c r="E229" s="46" t="s">
        <v>14</v>
      </c>
      <c r="F229" s="38">
        <v>3.645593</v>
      </c>
    </row>
    <row r="230">
      <c r="A230" s="37" t="s">
        <v>34</v>
      </c>
      <c r="B230" s="40" t="s">
        <v>503</v>
      </c>
      <c r="C230" s="7">
        <v>2024.0</v>
      </c>
      <c r="D230" s="46" t="s">
        <v>4</v>
      </c>
      <c r="E230" s="46" t="s">
        <v>14</v>
      </c>
      <c r="F230" s="38">
        <v>5.388996</v>
      </c>
    </row>
    <row r="231">
      <c r="A231" s="37" t="s">
        <v>35</v>
      </c>
      <c r="B231" s="40" t="s">
        <v>504</v>
      </c>
      <c r="C231" s="7">
        <v>2024.0</v>
      </c>
      <c r="D231" s="46" t="s">
        <v>4</v>
      </c>
      <c r="E231" s="46" t="s">
        <v>14</v>
      </c>
      <c r="F231" s="38">
        <v>1.072498</v>
      </c>
    </row>
    <row r="232">
      <c r="A232" s="15" t="s">
        <v>3</v>
      </c>
      <c r="B232" s="46" t="s">
        <v>489</v>
      </c>
      <c r="C232" s="7">
        <v>2024.0</v>
      </c>
      <c r="D232" s="46" t="s">
        <v>4</v>
      </c>
      <c r="E232" s="46" t="s">
        <v>14</v>
      </c>
      <c r="F232" s="7">
        <v>2.96</v>
      </c>
    </row>
  </sheetData>
  <autoFilter ref="$A$1:$F$232"/>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v>
      </c>
      <c r="B1" s="1" t="s">
        <v>470</v>
      </c>
      <c r="C1" s="1" t="s">
        <v>0</v>
      </c>
      <c r="D1" s="1" t="s">
        <v>36</v>
      </c>
      <c r="E1" s="1" t="s">
        <v>38</v>
      </c>
      <c r="F1" s="1" t="s">
        <v>471</v>
      </c>
    </row>
    <row r="2">
      <c r="A2" s="37" t="s">
        <v>3</v>
      </c>
      <c r="B2" s="10" t="s">
        <v>489</v>
      </c>
      <c r="C2" s="38">
        <v>2010.0</v>
      </c>
      <c r="D2" s="10">
        <v>1.0</v>
      </c>
      <c r="E2" s="10">
        <v>12.0</v>
      </c>
      <c r="F2" s="38">
        <v>22.4450022</v>
      </c>
    </row>
    <row r="3">
      <c r="A3" s="37" t="s">
        <v>4</v>
      </c>
      <c r="B3" s="10" t="s">
        <v>472</v>
      </c>
      <c r="C3" s="38">
        <v>2010.0</v>
      </c>
      <c r="D3" s="10">
        <v>1.0</v>
      </c>
      <c r="E3" s="10">
        <v>12.0</v>
      </c>
      <c r="F3" s="38">
        <v>6.19550025</v>
      </c>
    </row>
    <row r="4">
      <c r="A4" s="37" t="s">
        <v>5</v>
      </c>
      <c r="B4" s="10" t="s">
        <v>473</v>
      </c>
      <c r="C4" s="38">
        <v>2010.0</v>
      </c>
      <c r="D4" s="10">
        <v>1.0</v>
      </c>
      <c r="E4" s="10">
        <v>12.0</v>
      </c>
      <c r="F4" s="38">
        <v>47.7418272</v>
      </c>
    </row>
    <row r="5">
      <c r="A5" s="37" t="s">
        <v>6</v>
      </c>
      <c r="B5" s="10" t="s">
        <v>474</v>
      </c>
      <c r="C5" s="38">
        <v>2010.0</v>
      </c>
      <c r="D5" s="10">
        <v>1.0</v>
      </c>
      <c r="E5" s="10">
        <v>12.0</v>
      </c>
      <c r="F5" s="38">
        <v>8.51368149</v>
      </c>
    </row>
    <row r="6">
      <c r="A6" s="37" t="s">
        <v>7</v>
      </c>
      <c r="B6" s="10" t="s">
        <v>475</v>
      </c>
      <c r="C6" s="38">
        <v>2010.0</v>
      </c>
      <c r="D6" s="10">
        <v>1.0</v>
      </c>
      <c r="E6" s="10">
        <v>12.0</v>
      </c>
      <c r="F6" s="38">
        <v>5.71587119</v>
      </c>
    </row>
    <row r="7">
      <c r="A7" s="37" t="s">
        <v>8</v>
      </c>
      <c r="B7" s="10" t="s">
        <v>479</v>
      </c>
      <c r="C7" s="38">
        <v>2010.0</v>
      </c>
      <c r="D7" s="10">
        <v>1.0</v>
      </c>
      <c r="E7" s="10">
        <v>12.0</v>
      </c>
      <c r="F7" s="38">
        <v>16.0171516</v>
      </c>
    </row>
    <row r="8">
      <c r="A8" s="37" t="s">
        <v>9</v>
      </c>
      <c r="B8" s="10" t="s">
        <v>480</v>
      </c>
      <c r="C8" s="38">
        <v>2010.0</v>
      </c>
      <c r="D8" s="10">
        <v>1.0</v>
      </c>
      <c r="E8" s="10">
        <v>12.0</v>
      </c>
      <c r="F8" s="38">
        <v>19.7854711</v>
      </c>
    </row>
    <row r="9">
      <c r="A9" s="37" t="s">
        <v>10</v>
      </c>
      <c r="B9" s="10" t="s">
        <v>478</v>
      </c>
      <c r="C9" s="38">
        <v>2010.0</v>
      </c>
      <c r="D9" s="10">
        <v>1.0</v>
      </c>
      <c r="E9" s="10">
        <v>12.0</v>
      </c>
      <c r="F9" s="38">
        <v>4.02908717</v>
      </c>
    </row>
    <row r="10">
      <c r="A10" s="37" t="s">
        <v>11</v>
      </c>
      <c r="B10" s="10" t="s">
        <v>477</v>
      </c>
      <c r="C10" s="38">
        <v>2010.0</v>
      </c>
      <c r="D10" s="10">
        <v>1.0</v>
      </c>
      <c r="E10" s="10">
        <v>12.0</v>
      </c>
      <c r="F10" s="38">
        <v>185.47254</v>
      </c>
    </row>
    <row r="11">
      <c r="A11" s="37" t="s">
        <v>12</v>
      </c>
      <c r="B11" s="10" t="s">
        <v>476</v>
      </c>
      <c r="C11" s="38">
        <v>2010.0</v>
      </c>
      <c r="D11" s="10">
        <v>1.0</v>
      </c>
      <c r="E11" s="10">
        <v>12.0</v>
      </c>
      <c r="F11" s="38">
        <v>11.9193056</v>
      </c>
    </row>
    <row r="12">
      <c r="A12" s="37" t="s">
        <v>13</v>
      </c>
      <c r="B12" s="10" t="s">
        <v>481</v>
      </c>
      <c r="C12" s="38">
        <v>2010.0</v>
      </c>
      <c r="D12" s="10">
        <v>1.0</v>
      </c>
      <c r="E12" s="10">
        <v>12.0</v>
      </c>
      <c r="F12" s="38">
        <v>66.426726</v>
      </c>
    </row>
    <row r="13">
      <c r="A13" s="37" t="s">
        <v>14</v>
      </c>
      <c r="B13" s="10" t="s">
        <v>483</v>
      </c>
      <c r="C13" s="38">
        <v>2010.0</v>
      </c>
      <c r="D13" s="10">
        <v>1.0</v>
      </c>
      <c r="E13" s="10">
        <v>12.0</v>
      </c>
      <c r="F13" s="38">
        <v>7.97280808</v>
      </c>
    </row>
    <row r="14">
      <c r="A14" s="37" t="s">
        <v>15</v>
      </c>
      <c r="B14" s="10" t="s">
        <v>482</v>
      </c>
      <c r="C14" s="38">
        <v>2010.0</v>
      </c>
      <c r="D14" s="10">
        <v>1.0</v>
      </c>
      <c r="E14" s="10">
        <v>12.0</v>
      </c>
      <c r="F14" s="38">
        <v>45.1358165</v>
      </c>
    </row>
    <row r="15">
      <c r="A15" s="37" t="s">
        <v>16</v>
      </c>
      <c r="B15" s="10" t="s">
        <v>484</v>
      </c>
      <c r="C15" s="38">
        <v>2010.0</v>
      </c>
      <c r="D15" s="10">
        <v>1.0</v>
      </c>
      <c r="E15" s="10">
        <v>12.0</v>
      </c>
      <c r="F15" s="38">
        <v>4.16032493</v>
      </c>
    </row>
    <row r="16">
      <c r="A16" s="37" t="s">
        <v>17</v>
      </c>
      <c r="B16" s="10" t="s">
        <v>485</v>
      </c>
      <c r="C16" s="38">
        <v>2010.0</v>
      </c>
      <c r="D16" s="10">
        <v>1.0</v>
      </c>
      <c r="E16" s="10">
        <v>12.0</v>
      </c>
      <c r="F16" s="38">
        <v>14.3804424</v>
      </c>
    </row>
    <row r="17">
      <c r="A17" s="37" t="s">
        <v>18</v>
      </c>
      <c r="B17" s="10" t="s">
        <v>486</v>
      </c>
      <c r="C17" s="38">
        <v>2010.0</v>
      </c>
      <c r="D17" s="10">
        <v>1.0</v>
      </c>
      <c r="E17" s="10">
        <v>12.0</v>
      </c>
      <c r="F17" s="38">
        <v>13.6125735</v>
      </c>
    </row>
    <row r="18">
      <c r="A18" s="37" t="s">
        <v>19</v>
      </c>
      <c r="B18" s="10" t="s">
        <v>487</v>
      </c>
      <c r="C18" s="38">
        <v>2010.0</v>
      </c>
      <c r="D18" s="10">
        <v>1.0</v>
      </c>
      <c r="E18" s="10">
        <v>12.0</v>
      </c>
      <c r="F18" s="38">
        <v>15.8920152</v>
      </c>
    </row>
    <row r="19">
      <c r="A19" s="37" t="s">
        <v>20</v>
      </c>
      <c r="B19" s="10" t="s">
        <v>488</v>
      </c>
      <c r="C19" s="38">
        <v>2010.0</v>
      </c>
      <c r="D19" s="10">
        <v>1.0</v>
      </c>
      <c r="E19" s="10">
        <v>12.0</v>
      </c>
      <c r="F19" s="38">
        <v>27.2782291</v>
      </c>
    </row>
    <row r="20">
      <c r="A20" s="37" t="s">
        <v>21</v>
      </c>
      <c r="B20" s="10" t="s">
        <v>490</v>
      </c>
      <c r="C20" s="38">
        <v>2010.0</v>
      </c>
      <c r="D20" s="10">
        <v>1.0</v>
      </c>
      <c r="E20" s="10">
        <v>12.0</v>
      </c>
      <c r="F20" s="38">
        <v>48.9785128</v>
      </c>
    </row>
    <row r="21">
      <c r="A21" s="37" t="s">
        <v>22</v>
      </c>
      <c r="B21" s="10" t="s">
        <v>491</v>
      </c>
      <c r="C21" s="38">
        <v>2010.0</v>
      </c>
      <c r="D21" s="10">
        <v>1.0</v>
      </c>
      <c r="E21" s="10">
        <v>12.0</v>
      </c>
      <c r="F21" s="38">
        <v>19.5220095</v>
      </c>
    </row>
    <row r="22">
      <c r="A22" s="37" t="s">
        <v>23</v>
      </c>
      <c r="B22" s="10" t="s">
        <v>492</v>
      </c>
      <c r="C22" s="38">
        <v>2010.0</v>
      </c>
      <c r="D22" s="10">
        <v>1.0</v>
      </c>
      <c r="E22" s="10">
        <v>12.0</v>
      </c>
      <c r="F22" s="38">
        <v>18.7821172</v>
      </c>
    </row>
    <row r="23">
      <c r="A23" s="37" t="s">
        <v>24</v>
      </c>
      <c r="B23" s="10" t="s">
        <v>493</v>
      </c>
      <c r="C23" s="38">
        <v>2010.0</v>
      </c>
      <c r="D23" s="10">
        <v>1.0</v>
      </c>
      <c r="E23" s="10">
        <v>12.0</v>
      </c>
      <c r="F23" s="38">
        <v>6.33440468</v>
      </c>
    </row>
    <row r="24">
      <c r="A24" s="37" t="s">
        <v>25</v>
      </c>
      <c r="B24" s="10" t="s">
        <v>494</v>
      </c>
      <c r="C24" s="38">
        <v>2010.0</v>
      </c>
      <c r="D24" s="10">
        <v>1.0</v>
      </c>
      <c r="E24" s="10">
        <v>12.0</v>
      </c>
      <c r="F24" s="38">
        <v>3.91009565</v>
      </c>
    </row>
    <row r="25">
      <c r="A25" s="37" t="s">
        <v>26</v>
      </c>
      <c r="B25" s="10" t="s">
        <v>495</v>
      </c>
      <c r="C25" s="38">
        <v>2010.0</v>
      </c>
      <c r="D25" s="10">
        <v>1.0</v>
      </c>
      <c r="E25" s="10">
        <v>12.0</v>
      </c>
      <c r="F25" s="38">
        <v>10.7920068</v>
      </c>
    </row>
    <row r="26">
      <c r="A26" s="37" t="s">
        <v>27</v>
      </c>
      <c r="B26" s="10" t="s">
        <v>497</v>
      </c>
      <c r="C26" s="38">
        <v>2010.0</v>
      </c>
      <c r="D26" s="10">
        <v>1.0</v>
      </c>
      <c r="E26" s="10">
        <v>12.0</v>
      </c>
      <c r="F26" s="38">
        <v>13.7416353</v>
      </c>
    </row>
    <row r="27">
      <c r="A27" s="37" t="s">
        <v>28</v>
      </c>
      <c r="B27" s="10" t="s">
        <v>496</v>
      </c>
      <c r="C27" s="38">
        <v>2010.0</v>
      </c>
      <c r="D27" s="10">
        <v>1.0</v>
      </c>
      <c r="E27" s="10">
        <v>12.0</v>
      </c>
      <c r="F27" s="38">
        <v>84.7441748</v>
      </c>
    </row>
    <row r="28">
      <c r="A28" s="37" t="s">
        <v>29</v>
      </c>
      <c r="B28" s="10" t="s">
        <v>498</v>
      </c>
      <c r="C28" s="38">
        <v>2010.0</v>
      </c>
      <c r="D28" s="10">
        <v>1.0</v>
      </c>
      <c r="E28" s="10">
        <v>12.0</v>
      </c>
      <c r="F28" s="38">
        <v>27.3649714</v>
      </c>
    </row>
    <row r="29">
      <c r="A29" s="37" t="s">
        <v>30</v>
      </c>
      <c r="B29" s="10" t="s">
        <v>499</v>
      </c>
      <c r="C29" s="38">
        <v>2010.0</v>
      </c>
      <c r="D29" s="10">
        <v>1.0</v>
      </c>
      <c r="E29" s="10">
        <v>12.0</v>
      </c>
      <c r="F29" s="38">
        <v>8.5181157</v>
      </c>
    </row>
    <row r="30">
      <c r="A30" s="37" t="s">
        <v>31</v>
      </c>
      <c r="B30" s="10" t="s">
        <v>500</v>
      </c>
      <c r="C30" s="38">
        <v>2010.0</v>
      </c>
      <c r="D30" s="10">
        <v>1.0</v>
      </c>
      <c r="E30" s="10">
        <v>12.0</v>
      </c>
      <c r="F30" s="38">
        <v>28.9906381</v>
      </c>
    </row>
    <row r="31">
      <c r="A31" s="37" t="s">
        <v>32</v>
      </c>
      <c r="B31" s="10" t="s">
        <v>501</v>
      </c>
      <c r="C31" s="38">
        <v>2010.0</v>
      </c>
      <c r="D31" s="10">
        <v>1.0</v>
      </c>
      <c r="E31" s="10">
        <v>12.0</v>
      </c>
      <c r="F31" s="38">
        <v>4.67118214</v>
      </c>
    </row>
    <row r="32">
      <c r="A32" s="37" t="s">
        <v>33</v>
      </c>
      <c r="B32" s="10" t="s">
        <v>502</v>
      </c>
      <c r="C32" s="38">
        <v>2010.0</v>
      </c>
      <c r="D32" s="10">
        <v>1.0</v>
      </c>
      <c r="E32" s="10">
        <v>12.0</v>
      </c>
      <c r="F32" s="38">
        <v>5.90504786</v>
      </c>
    </row>
    <row r="33">
      <c r="A33" s="37" t="s">
        <v>34</v>
      </c>
      <c r="B33" s="10" t="s">
        <v>503</v>
      </c>
      <c r="C33" s="38">
        <v>2010.0</v>
      </c>
      <c r="D33" s="10">
        <v>1.0</v>
      </c>
      <c r="E33" s="10">
        <v>12.0</v>
      </c>
      <c r="F33" s="38">
        <v>1.70587503</v>
      </c>
    </row>
    <row r="34">
      <c r="A34" s="37" t="s">
        <v>35</v>
      </c>
      <c r="B34" s="10" t="s">
        <v>504</v>
      </c>
      <c r="C34" s="38">
        <v>2010.0</v>
      </c>
      <c r="D34" s="10">
        <v>1.0</v>
      </c>
      <c r="E34" s="10">
        <v>12.0</v>
      </c>
      <c r="F34" s="38">
        <v>9.19016888</v>
      </c>
    </row>
    <row r="35">
      <c r="A35" s="37" t="s">
        <v>3</v>
      </c>
      <c r="B35" s="10" t="s">
        <v>489</v>
      </c>
      <c r="C35" s="38">
        <v>2011.0</v>
      </c>
      <c r="D35" s="10">
        <v>1.0</v>
      </c>
      <c r="E35" s="10">
        <v>12.0</v>
      </c>
      <c r="F35" s="38">
        <v>23.3695944</v>
      </c>
    </row>
    <row r="36">
      <c r="A36" s="37" t="s">
        <v>4</v>
      </c>
      <c r="B36" s="10" t="s">
        <v>472</v>
      </c>
      <c r="C36" s="38">
        <v>2011.0</v>
      </c>
      <c r="D36" s="10">
        <v>1.0</v>
      </c>
      <c r="E36" s="10">
        <v>12.0</v>
      </c>
      <c r="F36" s="38">
        <v>8.48059962</v>
      </c>
    </row>
    <row r="37">
      <c r="A37" s="37" t="s">
        <v>5</v>
      </c>
      <c r="B37" s="10" t="s">
        <v>473</v>
      </c>
      <c r="C37" s="38">
        <v>2011.0</v>
      </c>
      <c r="D37" s="10">
        <v>1.0</v>
      </c>
      <c r="E37" s="10">
        <v>12.0</v>
      </c>
      <c r="F37" s="38">
        <v>25.3616738</v>
      </c>
    </row>
    <row r="38">
      <c r="A38" s="37" t="s">
        <v>6</v>
      </c>
      <c r="B38" s="10" t="s">
        <v>474</v>
      </c>
      <c r="C38" s="38">
        <v>2011.0</v>
      </c>
      <c r="D38" s="10">
        <v>1.0</v>
      </c>
      <c r="E38" s="10">
        <v>12.0</v>
      </c>
      <c r="F38" s="38">
        <v>7.51753088</v>
      </c>
    </row>
    <row r="39">
      <c r="A39" s="37" t="s">
        <v>7</v>
      </c>
      <c r="B39" s="10" t="s">
        <v>475</v>
      </c>
      <c r="C39" s="38">
        <v>2011.0</v>
      </c>
      <c r="D39" s="10">
        <v>1.0</v>
      </c>
      <c r="E39" s="10">
        <v>12.0</v>
      </c>
      <c r="F39" s="38">
        <v>5.96054818</v>
      </c>
    </row>
    <row r="40">
      <c r="A40" s="37" t="s">
        <v>8</v>
      </c>
      <c r="B40" s="10" t="s">
        <v>479</v>
      </c>
      <c r="C40" s="38">
        <v>2011.0</v>
      </c>
      <c r="D40" s="10">
        <v>1.0</v>
      </c>
      <c r="E40" s="10">
        <v>12.0</v>
      </c>
      <c r="F40" s="38">
        <v>25.1899773</v>
      </c>
    </row>
    <row r="41">
      <c r="A41" s="37" t="s">
        <v>9</v>
      </c>
      <c r="B41" s="10" t="s">
        <v>480</v>
      </c>
      <c r="C41" s="38">
        <v>2011.0</v>
      </c>
      <c r="D41" s="10">
        <v>1.0</v>
      </c>
      <c r="E41" s="10">
        <v>12.0</v>
      </c>
      <c r="F41" s="38">
        <v>24.9704861</v>
      </c>
    </row>
    <row r="42">
      <c r="A42" s="37" t="s">
        <v>10</v>
      </c>
      <c r="B42" s="10" t="s">
        <v>478</v>
      </c>
      <c r="C42" s="38">
        <v>2011.0</v>
      </c>
      <c r="D42" s="10">
        <v>1.0</v>
      </c>
      <c r="E42" s="10">
        <v>12.0</v>
      </c>
      <c r="F42" s="38">
        <v>3.89139745</v>
      </c>
    </row>
    <row r="43">
      <c r="A43" s="37" t="s">
        <v>11</v>
      </c>
      <c r="B43" s="10" t="s">
        <v>477</v>
      </c>
      <c r="C43" s="38">
        <v>2011.0</v>
      </c>
      <c r="D43" s="10">
        <v>1.0</v>
      </c>
      <c r="E43" s="10">
        <v>12.0</v>
      </c>
      <c r="F43" s="38">
        <v>128.336293</v>
      </c>
    </row>
    <row r="44">
      <c r="A44" s="37" t="s">
        <v>12</v>
      </c>
      <c r="B44" s="10" t="s">
        <v>476</v>
      </c>
      <c r="C44" s="38">
        <v>2011.0</v>
      </c>
      <c r="D44" s="10">
        <v>1.0</v>
      </c>
      <c r="E44" s="10">
        <v>12.0</v>
      </c>
      <c r="F44" s="38">
        <v>12.1221659</v>
      </c>
    </row>
    <row r="45">
      <c r="A45" s="37" t="s">
        <v>13</v>
      </c>
      <c r="B45" s="10" t="s">
        <v>481</v>
      </c>
      <c r="C45" s="38">
        <v>2011.0</v>
      </c>
      <c r="D45" s="10">
        <v>1.0</v>
      </c>
      <c r="E45" s="10">
        <v>12.0</v>
      </c>
      <c r="F45" s="38">
        <v>63.8491066</v>
      </c>
    </row>
    <row r="46">
      <c r="A46" s="37" t="s">
        <v>14</v>
      </c>
      <c r="B46" s="10" t="s">
        <v>483</v>
      </c>
      <c r="C46" s="38">
        <v>2011.0</v>
      </c>
      <c r="D46" s="10">
        <v>1.0</v>
      </c>
      <c r="E46" s="10">
        <v>12.0</v>
      </c>
      <c r="F46" s="38">
        <v>10.8311158</v>
      </c>
    </row>
    <row r="47">
      <c r="A47" s="37" t="s">
        <v>15</v>
      </c>
      <c r="B47" s="10" t="s">
        <v>482</v>
      </c>
      <c r="C47" s="38">
        <v>2011.0</v>
      </c>
      <c r="D47" s="10">
        <v>1.0</v>
      </c>
      <c r="E47" s="10">
        <v>12.0</v>
      </c>
      <c r="F47" s="38">
        <v>68.2728785</v>
      </c>
    </row>
    <row r="48">
      <c r="A48" s="37" t="s">
        <v>16</v>
      </c>
      <c r="B48" s="10" t="s">
        <v>484</v>
      </c>
      <c r="C48" s="38">
        <v>2011.0</v>
      </c>
      <c r="D48" s="10">
        <v>1.0</v>
      </c>
      <c r="E48" s="10">
        <v>12.0</v>
      </c>
      <c r="F48" s="38">
        <v>7.62841864</v>
      </c>
    </row>
    <row r="49">
      <c r="A49" s="37" t="s">
        <v>17</v>
      </c>
      <c r="B49" s="10" t="s">
        <v>485</v>
      </c>
      <c r="C49" s="38">
        <v>2011.0</v>
      </c>
      <c r="D49" s="10">
        <v>1.0</v>
      </c>
      <c r="E49" s="10">
        <v>12.0</v>
      </c>
      <c r="F49" s="38">
        <v>20.0038174</v>
      </c>
    </row>
    <row r="50">
      <c r="A50" s="37" t="s">
        <v>18</v>
      </c>
      <c r="B50" s="10" t="s">
        <v>486</v>
      </c>
      <c r="C50" s="38">
        <v>2011.0</v>
      </c>
      <c r="D50" s="10">
        <v>1.0</v>
      </c>
      <c r="E50" s="10">
        <v>12.0</v>
      </c>
      <c r="F50" s="38">
        <v>16.6694629</v>
      </c>
    </row>
    <row r="51">
      <c r="A51" s="37" t="s">
        <v>19</v>
      </c>
      <c r="B51" s="10" t="s">
        <v>487</v>
      </c>
      <c r="C51" s="38">
        <v>2011.0</v>
      </c>
      <c r="D51" s="10">
        <v>1.0</v>
      </c>
      <c r="E51" s="10">
        <v>12.0</v>
      </c>
      <c r="F51" s="38">
        <v>18.9234446</v>
      </c>
    </row>
    <row r="52">
      <c r="A52" s="37" t="s">
        <v>20</v>
      </c>
      <c r="B52" s="10" t="s">
        <v>488</v>
      </c>
      <c r="C52" s="38">
        <v>2011.0</v>
      </c>
      <c r="D52" s="10">
        <v>1.0</v>
      </c>
      <c r="E52" s="10">
        <v>12.0</v>
      </c>
      <c r="F52" s="38">
        <v>23.6310813</v>
      </c>
    </row>
    <row r="53">
      <c r="A53" s="37" t="s">
        <v>21</v>
      </c>
      <c r="B53" s="10" t="s">
        <v>490</v>
      </c>
      <c r="C53" s="38">
        <v>2011.0</v>
      </c>
      <c r="D53" s="10">
        <v>1.0</v>
      </c>
      <c r="E53" s="10">
        <v>12.0</v>
      </c>
      <c r="F53" s="38">
        <v>51.760248</v>
      </c>
    </row>
    <row r="54">
      <c r="A54" s="37" t="s">
        <v>22</v>
      </c>
      <c r="B54" s="10" t="s">
        <v>491</v>
      </c>
      <c r="C54" s="38">
        <v>2011.0</v>
      </c>
      <c r="D54" s="10">
        <v>1.0</v>
      </c>
      <c r="E54" s="10">
        <v>12.0</v>
      </c>
      <c r="F54" s="38">
        <v>44.2665908</v>
      </c>
    </row>
    <row r="55">
      <c r="A55" s="37" t="s">
        <v>23</v>
      </c>
      <c r="B55" s="10" t="s">
        <v>492</v>
      </c>
      <c r="C55" s="38">
        <v>2011.0</v>
      </c>
      <c r="D55" s="10">
        <v>1.0</v>
      </c>
      <c r="E55" s="10">
        <v>12.0</v>
      </c>
      <c r="F55" s="38">
        <v>17.4131661</v>
      </c>
    </row>
    <row r="56">
      <c r="A56" s="37" t="s">
        <v>24</v>
      </c>
      <c r="B56" s="10" t="s">
        <v>493</v>
      </c>
      <c r="C56" s="38">
        <v>2011.0</v>
      </c>
      <c r="D56" s="10">
        <v>1.0</v>
      </c>
      <c r="E56" s="10">
        <v>12.0</v>
      </c>
      <c r="F56" s="38">
        <v>7.30993666</v>
      </c>
    </row>
    <row r="57">
      <c r="A57" s="37" t="s">
        <v>25</v>
      </c>
      <c r="B57" s="10" t="s">
        <v>494</v>
      </c>
      <c r="C57" s="38">
        <v>2011.0</v>
      </c>
      <c r="D57" s="10">
        <v>1.0</v>
      </c>
      <c r="E57" s="10">
        <v>12.0</v>
      </c>
      <c r="F57" s="38">
        <v>5.69244106</v>
      </c>
    </row>
    <row r="58">
      <c r="A58" s="37" t="s">
        <v>26</v>
      </c>
      <c r="B58" s="10" t="s">
        <v>495</v>
      </c>
      <c r="C58" s="38">
        <v>2011.0</v>
      </c>
      <c r="D58" s="10">
        <v>1.0</v>
      </c>
      <c r="E58" s="10">
        <v>12.0</v>
      </c>
      <c r="F58" s="38">
        <v>11.8388815</v>
      </c>
    </row>
    <row r="59">
      <c r="A59" s="37" t="s">
        <v>27</v>
      </c>
      <c r="B59" s="10" t="s">
        <v>497</v>
      </c>
      <c r="C59" s="38">
        <v>2011.0</v>
      </c>
      <c r="D59" s="10">
        <v>1.0</v>
      </c>
      <c r="E59" s="10">
        <v>12.0</v>
      </c>
      <c r="F59" s="38">
        <v>13.6176581</v>
      </c>
    </row>
    <row r="60">
      <c r="A60" s="37" t="s">
        <v>28</v>
      </c>
      <c r="B60" s="10" t="s">
        <v>496</v>
      </c>
      <c r="C60" s="38">
        <v>2011.0</v>
      </c>
      <c r="D60" s="10">
        <v>1.0</v>
      </c>
      <c r="E60" s="10">
        <v>12.0</v>
      </c>
      <c r="F60" s="38">
        <v>68.5488382</v>
      </c>
    </row>
    <row r="61">
      <c r="A61" s="37" t="s">
        <v>29</v>
      </c>
      <c r="B61" s="10" t="s">
        <v>498</v>
      </c>
      <c r="C61" s="38">
        <v>2011.0</v>
      </c>
      <c r="D61" s="10">
        <v>1.0</v>
      </c>
      <c r="E61" s="10">
        <v>12.0</v>
      </c>
      <c r="F61" s="38">
        <v>19.7147903</v>
      </c>
    </row>
    <row r="62">
      <c r="A62" s="37" t="s">
        <v>30</v>
      </c>
      <c r="B62" s="10" t="s">
        <v>499</v>
      </c>
      <c r="C62" s="38">
        <v>2011.0</v>
      </c>
      <c r="D62" s="10">
        <v>1.0</v>
      </c>
      <c r="E62" s="10">
        <v>12.0</v>
      </c>
      <c r="F62" s="38">
        <v>9.93031938</v>
      </c>
    </row>
    <row r="63">
      <c r="A63" s="37" t="s">
        <v>31</v>
      </c>
      <c r="B63" s="10" t="s">
        <v>500</v>
      </c>
      <c r="C63" s="38">
        <v>2011.0</v>
      </c>
      <c r="D63" s="10">
        <v>1.0</v>
      </c>
      <c r="E63" s="10">
        <v>12.0</v>
      </c>
      <c r="F63" s="38">
        <v>32.6122469</v>
      </c>
    </row>
    <row r="64">
      <c r="A64" s="37" t="s">
        <v>32</v>
      </c>
      <c r="B64" s="10" t="s">
        <v>501</v>
      </c>
      <c r="C64" s="38">
        <v>2011.0</v>
      </c>
      <c r="D64" s="10">
        <v>1.0</v>
      </c>
      <c r="E64" s="10">
        <v>12.0</v>
      </c>
      <c r="F64" s="38">
        <v>7.28901177</v>
      </c>
    </row>
    <row r="65">
      <c r="A65" s="37" t="s">
        <v>33</v>
      </c>
      <c r="B65" s="10" t="s">
        <v>502</v>
      </c>
      <c r="C65" s="38">
        <v>2011.0</v>
      </c>
      <c r="D65" s="10">
        <v>1.0</v>
      </c>
      <c r="E65" s="10">
        <v>12.0</v>
      </c>
      <c r="F65" s="38">
        <v>12.6290352</v>
      </c>
    </row>
    <row r="66">
      <c r="A66" s="37" t="s">
        <v>34</v>
      </c>
      <c r="B66" s="10" t="s">
        <v>503</v>
      </c>
      <c r="C66" s="38">
        <v>2011.0</v>
      </c>
      <c r="D66" s="10">
        <v>1.0</v>
      </c>
      <c r="E66" s="10">
        <v>12.0</v>
      </c>
      <c r="F66" s="38">
        <v>2.61690531</v>
      </c>
    </row>
    <row r="67">
      <c r="A67" s="37" t="s">
        <v>35</v>
      </c>
      <c r="B67" s="10" t="s">
        <v>504</v>
      </c>
      <c r="C67" s="38">
        <v>2011.0</v>
      </c>
      <c r="D67" s="10">
        <v>1.0</v>
      </c>
      <c r="E67" s="10">
        <v>12.0</v>
      </c>
      <c r="F67" s="38">
        <v>18.9054153</v>
      </c>
    </row>
    <row r="68">
      <c r="A68" s="37" t="s">
        <v>3</v>
      </c>
      <c r="B68" s="10" t="s">
        <v>489</v>
      </c>
      <c r="C68" s="38">
        <v>2012.0</v>
      </c>
      <c r="D68" s="10">
        <v>1.0</v>
      </c>
      <c r="E68" s="10">
        <v>12.0</v>
      </c>
      <c r="F68" s="38">
        <v>21.9946527</v>
      </c>
    </row>
    <row r="69">
      <c r="A69" s="37" t="s">
        <v>4</v>
      </c>
      <c r="B69" s="10" t="s">
        <v>472</v>
      </c>
      <c r="C69" s="38">
        <v>2012.0</v>
      </c>
      <c r="D69" s="10">
        <v>1.0</v>
      </c>
      <c r="E69" s="10">
        <v>12.0</v>
      </c>
      <c r="F69" s="38">
        <v>3.79155305</v>
      </c>
    </row>
    <row r="70">
      <c r="A70" s="37" t="s">
        <v>5</v>
      </c>
      <c r="B70" s="10" t="s">
        <v>473</v>
      </c>
      <c r="C70" s="38">
        <v>2012.0</v>
      </c>
      <c r="D70" s="10">
        <v>1.0</v>
      </c>
      <c r="E70" s="10">
        <v>12.0</v>
      </c>
      <c r="F70" s="38">
        <v>17.8951357</v>
      </c>
    </row>
    <row r="71">
      <c r="A71" s="37" t="s">
        <v>6</v>
      </c>
      <c r="B71" s="10" t="s">
        <v>474</v>
      </c>
      <c r="C71" s="38">
        <v>2012.0</v>
      </c>
      <c r="D71" s="10">
        <v>1.0</v>
      </c>
      <c r="E71" s="10">
        <v>12.0</v>
      </c>
      <c r="F71" s="38">
        <v>5.4267875</v>
      </c>
    </row>
    <row r="72">
      <c r="A72" s="37" t="s">
        <v>7</v>
      </c>
      <c r="B72" s="10" t="s">
        <v>475</v>
      </c>
      <c r="C72" s="38">
        <v>2012.0</v>
      </c>
      <c r="D72" s="10">
        <v>1.0</v>
      </c>
      <c r="E72" s="10">
        <v>12.0</v>
      </c>
      <c r="F72" s="38">
        <v>9.28385915</v>
      </c>
    </row>
    <row r="73">
      <c r="A73" s="37" t="s">
        <v>8</v>
      </c>
      <c r="B73" s="10" t="s">
        <v>479</v>
      </c>
      <c r="C73" s="38">
        <v>2012.0</v>
      </c>
      <c r="D73" s="10">
        <v>1.0</v>
      </c>
      <c r="E73" s="10">
        <v>12.0</v>
      </c>
      <c r="F73" s="38">
        <v>39.5839882</v>
      </c>
    </row>
    <row r="74">
      <c r="A74" s="37" t="s">
        <v>9</v>
      </c>
      <c r="B74" s="10" t="s">
        <v>480</v>
      </c>
      <c r="C74" s="38">
        <v>2012.0</v>
      </c>
      <c r="D74" s="10">
        <v>1.0</v>
      </c>
      <c r="E74" s="10">
        <v>12.0</v>
      </c>
      <c r="F74" s="38">
        <v>38.3967266</v>
      </c>
    </row>
    <row r="75">
      <c r="A75" s="37" t="s">
        <v>10</v>
      </c>
      <c r="B75" s="10" t="s">
        <v>478</v>
      </c>
      <c r="C75" s="38">
        <v>2012.0</v>
      </c>
      <c r="D75" s="10">
        <v>1.0</v>
      </c>
      <c r="E75" s="10">
        <v>12.0</v>
      </c>
      <c r="F75" s="38">
        <v>7.58319486</v>
      </c>
    </row>
    <row r="76">
      <c r="A76" s="37" t="s">
        <v>11</v>
      </c>
      <c r="B76" s="10" t="s">
        <v>477</v>
      </c>
      <c r="C76" s="38">
        <v>2012.0</v>
      </c>
      <c r="D76" s="10">
        <v>1.0</v>
      </c>
      <c r="E76" s="10">
        <v>12.0</v>
      </c>
      <c r="F76" s="38">
        <v>78.629958</v>
      </c>
    </row>
    <row r="77">
      <c r="A77" s="37" t="s">
        <v>12</v>
      </c>
      <c r="B77" s="10" t="s">
        <v>476</v>
      </c>
      <c r="C77" s="38">
        <v>2012.0</v>
      </c>
      <c r="D77" s="10">
        <v>1.0</v>
      </c>
      <c r="E77" s="10">
        <v>12.0</v>
      </c>
      <c r="F77" s="38">
        <v>11.9312195</v>
      </c>
    </row>
    <row r="78">
      <c r="A78" s="37" t="s">
        <v>13</v>
      </c>
      <c r="B78" s="10" t="s">
        <v>481</v>
      </c>
      <c r="C78" s="38">
        <v>2012.0</v>
      </c>
      <c r="D78" s="10">
        <v>1.0</v>
      </c>
      <c r="E78" s="10">
        <v>12.0</v>
      </c>
      <c r="F78" s="38">
        <v>48.5881603</v>
      </c>
    </row>
    <row r="79">
      <c r="A79" s="37" t="s">
        <v>14</v>
      </c>
      <c r="B79" s="10" t="s">
        <v>483</v>
      </c>
      <c r="C79" s="38">
        <v>2012.0</v>
      </c>
      <c r="D79" s="10">
        <v>1.0</v>
      </c>
      <c r="E79" s="10">
        <v>12.0</v>
      </c>
      <c r="F79" s="38">
        <v>11.995238</v>
      </c>
    </row>
    <row r="80">
      <c r="A80" s="37" t="s">
        <v>15</v>
      </c>
      <c r="B80" s="10" t="s">
        <v>482</v>
      </c>
      <c r="C80" s="38">
        <v>2012.0</v>
      </c>
      <c r="D80" s="10">
        <v>1.0</v>
      </c>
      <c r="E80" s="10">
        <v>12.0</v>
      </c>
      <c r="F80" s="38">
        <v>74.4198118</v>
      </c>
    </row>
    <row r="81">
      <c r="A81" s="37" t="s">
        <v>16</v>
      </c>
      <c r="B81" s="10" t="s">
        <v>484</v>
      </c>
      <c r="C81" s="38">
        <v>2012.0</v>
      </c>
      <c r="D81" s="10">
        <v>1.0</v>
      </c>
      <c r="E81" s="10">
        <v>12.0</v>
      </c>
      <c r="F81" s="38">
        <v>5.7294395</v>
      </c>
    </row>
    <row r="82">
      <c r="A82" s="37" t="s">
        <v>17</v>
      </c>
      <c r="B82" s="10" t="s">
        <v>485</v>
      </c>
      <c r="C82" s="38">
        <v>2012.0</v>
      </c>
      <c r="D82" s="10">
        <v>1.0</v>
      </c>
      <c r="E82" s="10">
        <v>12.0</v>
      </c>
      <c r="F82" s="38">
        <v>20.1196201</v>
      </c>
    </row>
    <row r="83">
      <c r="A83" s="37" t="s">
        <v>18</v>
      </c>
      <c r="B83" s="10" t="s">
        <v>486</v>
      </c>
      <c r="C83" s="38">
        <v>2012.0</v>
      </c>
      <c r="D83" s="10">
        <v>1.0</v>
      </c>
      <c r="E83" s="10">
        <v>12.0</v>
      </c>
      <c r="F83" s="38">
        <v>18.1372869</v>
      </c>
    </row>
    <row r="84">
      <c r="A84" s="37" t="s">
        <v>19</v>
      </c>
      <c r="B84" s="10" t="s">
        <v>487</v>
      </c>
      <c r="C84" s="38">
        <v>2012.0</v>
      </c>
      <c r="D84" s="10">
        <v>1.0</v>
      </c>
      <c r="E84" s="10">
        <v>12.0</v>
      </c>
      <c r="F84" s="38">
        <v>18.2079635</v>
      </c>
    </row>
    <row r="85">
      <c r="A85" s="37" t="s">
        <v>20</v>
      </c>
      <c r="B85" s="10" t="s">
        <v>488</v>
      </c>
      <c r="C85" s="38">
        <v>2012.0</v>
      </c>
      <c r="D85" s="10">
        <v>1.0</v>
      </c>
      <c r="E85" s="10">
        <v>12.0</v>
      </c>
      <c r="F85" s="38">
        <v>35.9601164</v>
      </c>
    </row>
    <row r="86">
      <c r="A86" s="37" t="s">
        <v>21</v>
      </c>
      <c r="B86" s="10" t="s">
        <v>490</v>
      </c>
      <c r="C86" s="38">
        <v>2012.0</v>
      </c>
      <c r="D86" s="10">
        <v>1.0</v>
      </c>
      <c r="E86" s="10">
        <v>12.0</v>
      </c>
      <c r="F86" s="38">
        <v>25.12096</v>
      </c>
    </row>
    <row r="87">
      <c r="A87" s="37" t="s">
        <v>22</v>
      </c>
      <c r="B87" s="10" t="s">
        <v>491</v>
      </c>
      <c r="C87" s="38">
        <v>2012.0</v>
      </c>
      <c r="D87" s="10">
        <v>1.0</v>
      </c>
      <c r="E87" s="10">
        <v>12.0</v>
      </c>
      <c r="F87" s="38">
        <v>36.9752584</v>
      </c>
    </row>
    <row r="88">
      <c r="A88" s="37" t="s">
        <v>23</v>
      </c>
      <c r="B88" s="10" t="s">
        <v>492</v>
      </c>
      <c r="C88" s="38">
        <v>2012.0</v>
      </c>
      <c r="D88" s="10">
        <v>1.0</v>
      </c>
      <c r="E88" s="10">
        <v>12.0</v>
      </c>
      <c r="F88" s="38">
        <v>17.5269256</v>
      </c>
    </row>
    <row r="89">
      <c r="A89" s="37" t="s">
        <v>24</v>
      </c>
      <c r="B89" s="10" t="s">
        <v>493</v>
      </c>
      <c r="C89" s="38">
        <v>2012.0</v>
      </c>
      <c r="D89" s="10">
        <v>1.0</v>
      </c>
      <c r="E89" s="10">
        <v>12.0</v>
      </c>
      <c r="F89" s="38">
        <v>7.61956823</v>
      </c>
    </row>
    <row r="90">
      <c r="A90" s="37" t="s">
        <v>25</v>
      </c>
      <c r="B90" s="10" t="s">
        <v>494</v>
      </c>
      <c r="C90" s="38">
        <v>2012.0</v>
      </c>
      <c r="D90" s="10">
        <v>1.0</v>
      </c>
      <c r="E90" s="10">
        <v>12.0</v>
      </c>
      <c r="F90" s="38">
        <v>5.8105634</v>
      </c>
    </row>
    <row r="91">
      <c r="A91" s="37" t="s">
        <v>26</v>
      </c>
      <c r="B91" s="10" t="s">
        <v>495</v>
      </c>
      <c r="C91" s="38">
        <v>2012.0</v>
      </c>
      <c r="D91" s="10">
        <v>1.0</v>
      </c>
      <c r="E91" s="10">
        <v>12.0</v>
      </c>
      <c r="F91" s="38">
        <v>10.8043032</v>
      </c>
    </row>
    <row r="92">
      <c r="A92" s="37" t="s">
        <v>27</v>
      </c>
      <c r="B92" s="10" t="s">
        <v>497</v>
      </c>
      <c r="C92" s="38">
        <v>2012.0</v>
      </c>
      <c r="D92" s="10">
        <v>1.0</v>
      </c>
      <c r="E92" s="10">
        <v>12.0</v>
      </c>
      <c r="F92" s="38">
        <v>16.8306764</v>
      </c>
    </row>
    <row r="93">
      <c r="A93" s="37" t="s">
        <v>28</v>
      </c>
      <c r="B93" s="10" t="s">
        <v>496</v>
      </c>
      <c r="C93" s="38">
        <v>2012.0</v>
      </c>
      <c r="D93" s="10">
        <v>1.0</v>
      </c>
      <c r="E93" s="10">
        <v>12.0</v>
      </c>
      <c r="F93" s="38">
        <v>47.3798594</v>
      </c>
    </row>
    <row r="94">
      <c r="A94" s="37" t="s">
        <v>29</v>
      </c>
      <c r="B94" s="10" t="s">
        <v>498</v>
      </c>
      <c r="C94" s="38">
        <v>2012.0</v>
      </c>
      <c r="D94" s="10">
        <v>1.0</v>
      </c>
      <c r="E94" s="10">
        <v>12.0</v>
      </c>
      <c r="F94" s="38">
        <v>18.8453734</v>
      </c>
    </row>
    <row r="95">
      <c r="A95" s="37" t="s">
        <v>30</v>
      </c>
      <c r="B95" s="10" t="s">
        <v>499</v>
      </c>
      <c r="C95" s="38">
        <v>2012.0</v>
      </c>
      <c r="D95" s="10">
        <v>1.0</v>
      </c>
      <c r="E95" s="10">
        <v>12.0</v>
      </c>
      <c r="F95" s="38">
        <v>8.29178229</v>
      </c>
    </row>
    <row r="96">
      <c r="A96" s="37" t="s">
        <v>31</v>
      </c>
      <c r="B96" s="10" t="s">
        <v>500</v>
      </c>
      <c r="C96" s="38">
        <v>2012.0</v>
      </c>
      <c r="D96" s="10">
        <v>1.0</v>
      </c>
      <c r="E96" s="10">
        <v>12.0</v>
      </c>
      <c r="F96" s="38">
        <v>45.7558846</v>
      </c>
    </row>
    <row r="97">
      <c r="A97" s="37" t="s">
        <v>32</v>
      </c>
      <c r="B97" s="10" t="s">
        <v>501</v>
      </c>
      <c r="C97" s="38">
        <v>2012.0</v>
      </c>
      <c r="D97" s="10">
        <v>1.0</v>
      </c>
      <c r="E97" s="10">
        <v>12.0</v>
      </c>
      <c r="F97" s="38">
        <v>6.02985017</v>
      </c>
    </row>
    <row r="98">
      <c r="A98" s="37" t="s">
        <v>33</v>
      </c>
      <c r="B98" s="10" t="s">
        <v>502</v>
      </c>
      <c r="C98" s="38">
        <v>2012.0</v>
      </c>
      <c r="D98" s="10">
        <v>1.0</v>
      </c>
      <c r="E98" s="10">
        <v>12.0</v>
      </c>
      <c r="F98" s="38">
        <v>12.6949682</v>
      </c>
    </row>
    <row r="99">
      <c r="A99" s="37" t="s">
        <v>34</v>
      </c>
      <c r="B99" s="10" t="s">
        <v>503</v>
      </c>
      <c r="C99" s="38">
        <v>2012.0</v>
      </c>
      <c r="D99" s="10">
        <v>1.0</v>
      </c>
      <c r="E99" s="10">
        <v>12.0</v>
      </c>
      <c r="F99" s="38">
        <v>2.04082029</v>
      </c>
    </row>
    <row r="100">
      <c r="A100" s="37" t="s">
        <v>35</v>
      </c>
      <c r="B100" s="10" t="s">
        <v>504</v>
      </c>
      <c r="C100" s="38">
        <v>2012.0</v>
      </c>
      <c r="D100" s="10">
        <v>1.0</v>
      </c>
      <c r="E100" s="10">
        <v>12.0</v>
      </c>
      <c r="F100" s="38">
        <v>29.5954626</v>
      </c>
    </row>
    <row r="101">
      <c r="A101" s="37" t="s">
        <v>3</v>
      </c>
      <c r="B101" s="10" t="s">
        <v>489</v>
      </c>
      <c r="C101" s="38">
        <v>2013.0</v>
      </c>
      <c r="D101" s="10">
        <v>1.0</v>
      </c>
      <c r="E101" s="10">
        <v>12.0</v>
      </c>
      <c r="F101" s="38">
        <v>19.2838231</v>
      </c>
    </row>
    <row r="102">
      <c r="A102" s="37" t="s">
        <v>4</v>
      </c>
      <c r="B102" s="10" t="s">
        <v>472</v>
      </c>
      <c r="C102" s="38">
        <v>2013.0</v>
      </c>
      <c r="D102" s="10">
        <v>1.0</v>
      </c>
      <c r="E102" s="10">
        <v>12.0</v>
      </c>
      <c r="F102" s="38">
        <v>3.7886637</v>
      </c>
    </row>
    <row r="103">
      <c r="A103" s="37" t="s">
        <v>5</v>
      </c>
      <c r="B103" s="10" t="s">
        <v>473</v>
      </c>
      <c r="C103" s="38">
        <v>2013.0</v>
      </c>
      <c r="D103" s="10">
        <v>1.0</v>
      </c>
      <c r="E103" s="10">
        <v>12.0</v>
      </c>
      <c r="F103" s="38">
        <v>23.2449533</v>
      </c>
    </row>
    <row r="104">
      <c r="A104" s="37" t="s">
        <v>6</v>
      </c>
      <c r="B104" s="10" t="s">
        <v>474</v>
      </c>
      <c r="C104" s="38">
        <v>2013.0</v>
      </c>
      <c r="D104" s="10">
        <v>1.0</v>
      </c>
      <c r="E104" s="10">
        <v>12.0</v>
      </c>
      <c r="F104" s="38">
        <v>7.01795594</v>
      </c>
    </row>
    <row r="105">
      <c r="A105" s="37" t="s">
        <v>7</v>
      </c>
      <c r="B105" s="10" t="s">
        <v>475</v>
      </c>
      <c r="C105" s="38">
        <v>2013.0</v>
      </c>
      <c r="D105" s="10">
        <v>1.0</v>
      </c>
      <c r="E105" s="10">
        <v>12.0</v>
      </c>
      <c r="F105" s="38">
        <v>7.98528009</v>
      </c>
    </row>
    <row r="106">
      <c r="A106" s="37" t="s">
        <v>8</v>
      </c>
      <c r="B106" s="10" t="s">
        <v>479</v>
      </c>
      <c r="C106" s="38">
        <v>2013.0</v>
      </c>
      <c r="D106" s="10">
        <v>1.0</v>
      </c>
      <c r="E106" s="10">
        <v>12.0</v>
      </c>
      <c r="F106" s="38">
        <v>27.1607149</v>
      </c>
    </row>
    <row r="107">
      <c r="A107" s="37" t="s">
        <v>9</v>
      </c>
      <c r="B107" s="10" t="s">
        <v>480</v>
      </c>
      <c r="C107" s="38">
        <v>2013.0</v>
      </c>
      <c r="D107" s="10">
        <v>1.0</v>
      </c>
      <c r="E107" s="10">
        <v>12.0</v>
      </c>
      <c r="F107" s="38">
        <v>32.2905524</v>
      </c>
    </row>
    <row r="108">
      <c r="A108" s="37" t="s">
        <v>10</v>
      </c>
      <c r="B108" s="10" t="s">
        <v>478</v>
      </c>
      <c r="C108" s="38">
        <v>2013.0</v>
      </c>
      <c r="D108" s="10">
        <v>1.0</v>
      </c>
      <c r="E108" s="10">
        <v>12.0</v>
      </c>
      <c r="F108" s="38">
        <v>9.44354351</v>
      </c>
    </row>
    <row r="109">
      <c r="A109" s="37" t="s">
        <v>11</v>
      </c>
      <c r="B109" s="10" t="s">
        <v>477</v>
      </c>
      <c r="C109" s="38">
        <v>2013.0</v>
      </c>
      <c r="D109" s="10">
        <v>1.0</v>
      </c>
      <c r="E109" s="10">
        <v>12.0</v>
      </c>
      <c r="F109" s="38">
        <v>59.9686344</v>
      </c>
    </row>
    <row r="110">
      <c r="A110" s="37" t="s">
        <v>12</v>
      </c>
      <c r="B110" s="10" t="s">
        <v>476</v>
      </c>
      <c r="C110" s="38">
        <v>2013.0</v>
      </c>
      <c r="D110" s="10">
        <v>1.0</v>
      </c>
      <c r="E110" s="10">
        <v>12.0</v>
      </c>
      <c r="F110" s="38">
        <v>12.1361765</v>
      </c>
    </row>
    <row r="111">
      <c r="A111" s="37" t="s">
        <v>13</v>
      </c>
      <c r="B111" s="10" t="s">
        <v>481</v>
      </c>
      <c r="C111" s="38">
        <v>2013.0</v>
      </c>
      <c r="D111" s="10">
        <v>1.0</v>
      </c>
      <c r="E111" s="10">
        <v>12.0</v>
      </c>
      <c r="F111" s="38">
        <v>27.157103</v>
      </c>
    </row>
    <row r="112">
      <c r="A112" s="37" t="s">
        <v>14</v>
      </c>
      <c r="B112" s="10" t="s">
        <v>483</v>
      </c>
      <c r="C112" s="38">
        <v>2013.0</v>
      </c>
      <c r="D112" s="10">
        <v>1.0</v>
      </c>
      <c r="E112" s="10">
        <v>12.0</v>
      </c>
      <c r="F112" s="38">
        <v>11.9901534</v>
      </c>
    </row>
    <row r="113">
      <c r="A113" s="37" t="s">
        <v>15</v>
      </c>
      <c r="B113" s="10" t="s">
        <v>482</v>
      </c>
      <c r="C113" s="38">
        <v>2013.0</v>
      </c>
      <c r="D113" s="10">
        <v>1.0</v>
      </c>
      <c r="E113" s="10">
        <v>12.0</v>
      </c>
      <c r="F113" s="38">
        <v>63.8367658</v>
      </c>
    </row>
    <row r="114">
      <c r="A114" s="37" t="s">
        <v>16</v>
      </c>
      <c r="B114" s="10" t="s">
        <v>484</v>
      </c>
      <c r="C114" s="38">
        <v>2013.0</v>
      </c>
      <c r="D114" s="10">
        <v>1.0</v>
      </c>
      <c r="E114" s="10">
        <v>12.0</v>
      </c>
      <c r="F114" s="38">
        <v>5.89053699</v>
      </c>
    </row>
    <row r="115">
      <c r="A115" s="37" t="s">
        <v>17</v>
      </c>
      <c r="B115" s="10" t="s">
        <v>485</v>
      </c>
      <c r="C115" s="38">
        <v>2013.0</v>
      </c>
      <c r="D115" s="10">
        <v>1.0</v>
      </c>
      <c r="E115" s="10">
        <v>12.0</v>
      </c>
      <c r="F115" s="38">
        <v>18.9603437</v>
      </c>
    </row>
    <row r="116">
      <c r="A116" s="37" t="s">
        <v>18</v>
      </c>
      <c r="B116" s="10" t="s">
        <v>486</v>
      </c>
      <c r="C116" s="38">
        <v>2013.0</v>
      </c>
      <c r="D116" s="10">
        <v>1.0</v>
      </c>
      <c r="E116" s="10">
        <v>12.0</v>
      </c>
      <c r="F116" s="38">
        <v>20.4265969</v>
      </c>
    </row>
    <row r="117">
      <c r="A117" s="37" t="s">
        <v>19</v>
      </c>
      <c r="B117" s="10" t="s">
        <v>487</v>
      </c>
      <c r="C117" s="38">
        <v>2013.0</v>
      </c>
      <c r="D117" s="10">
        <v>1.0</v>
      </c>
      <c r="E117" s="10">
        <v>12.0</v>
      </c>
      <c r="F117" s="38">
        <v>19.9552516</v>
      </c>
    </row>
    <row r="118">
      <c r="A118" s="37" t="s">
        <v>20</v>
      </c>
      <c r="B118" s="10" t="s">
        <v>488</v>
      </c>
      <c r="C118" s="38">
        <v>2013.0</v>
      </c>
      <c r="D118" s="10">
        <v>1.0</v>
      </c>
      <c r="E118" s="10">
        <v>12.0</v>
      </c>
      <c r="F118" s="38">
        <v>33.2334221</v>
      </c>
    </row>
    <row r="119">
      <c r="A119" s="37" t="s">
        <v>21</v>
      </c>
      <c r="B119" s="10" t="s">
        <v>490</v>
      </c>
      <c r="C119" s="38">
        <v>2013.0</v>
      </c>
      <c r="D119" s="10">
        <v>1.0</v>
      </c>
      <c r="E119" s="10">
        <v>12.0</v>
      </c>
      <c r="F119" s="38">
        <v>19.388058</v>
      </c>
    </row>
    <row r="120">
      <c r="A120" s="37" t="s">
        <v>22</v>
      </c>
      <c r="B120" s="10" t="s">
        <v>491</v>
      </c>
      <c r="C120" s="38">
        <v>2013.0</v>
      </c>
      <c r="D120" s="10">
        <v>1.0</v>
      </c>
      <c r="E120" s="10">
        <v>12.0</v>
      </c>
      <c r="F120" s="38">
        <v>18.4256944</v>
      </c>
    </row>
    <row r="121">
      <c r="A121" s="37" t="s">
        <v>23</v>
      </c>
      <c r="B121" s="10" t="s">
        <v>492</v>
      </c>
      <c r="C121" s="38">
        <v>2013.0</v>
      </c>
      <c r="D121" s="10">
        <v>1.0</v>
      </c>
      <c r="E121" s="10">
        <v>12.0</v>
      </c>
      <c r="F121" s="38">
        <v>19.0230064</v>
      </c>
    </row>
    <row r="122">
      <c r="A122" s="37" t="s">
        <v>24</v>
      </c>
      <c r="B122" s="10" t="s">
        <v>493</v>
      </c>
      <c r="C122" s="38">
        <v>2013.0</v>
      </c>
      <c r="D122" s="10">
        <v>1.0</v>
      </c>
      <c r="E122" s="10">
        <v>12.0</v>
      </c>
      <c r="F122" s="38">
        <v>9.05697777</v>
      </c>
    </row>
    <row r="123">
      <c r="A123" s="37" t="s">
        <v>25</v>
      </c>
      <c r="B123" s="10" t="s">
        <v>494</v>
      </c>
      <c r="C123" s="38">
        <v>2013.0</v>
      </c>
      <c r="D123" s="10">
        <v>1.0</v>
      </c>
      <c r="E123" s="10">
        <v>12.0</v>
      </c>
      <c r="F123" s="38">
        <v>5.92476642</v>
      </c>
    </row>
    <row r="124">
      <c r="A124" s="37" t="s">
        <v>26</v>
      </c>
      <c r="B124" s="10" t="s">
        <v>495</v>
      </c>
      <c r="C124" s="38">
        <v>2013.0</v>
      </c>
      <c r="D124" s="10">
        <v>1.0</v>
      </c>
      <c r="E124" s="10">
        <v>12.0</v>
      </c>
      <c r="F124" s="38">
        <v>11.1948143</v>
      </c>
    </row>
    <row r="125">
      <c r="A125" s="37" t="s">
        <v>27</v>
      </c>
      <c r="B125" s="10" t="s">
        <v>497</v>
      </c>
      <c r="C125" s="38">
        <v>2013.0</v>
      </c>
      <c r="D125" s="10">
        <v>1.0</v>
      </c>
      <c r="E125" s="10">
        <v>12.0</v>
      </c>
      <c r="F125" s="38">
        <v>11.0537358</v>
      </c>
    </row>
    <row r="126">
      <c r="A126" s="37" t="s">
        <v>28</v>
      </c>
      <c r="B126" s="10" t="s">
        <v>496</v>
      </c>
      <c r="C126" s="38">
        <v>2013.0</v>
      </c>
      <c r="D126" s="10">
        <v>1.0</v>
      </c>
      <c r="E126" s="10">
        <v>12.0</v>
      </c>
      <c r="F126" s="38">
        <v>40.8301729</v>
      </c>
    </row>
    <row r="127">
      <c r="A127" s="37" t="s">
        <v>29</v>
      </c>
      <c r="B127" s="10" t="s">
        <v>498</v>
      </c>
      <c r="C127" s="38">
        <v>2013.0</v>
      </c>
      <c r="D127" s="10">
        <v>1.0</v>
      </c>
      <c r="E127" s="10">
        <v>12.0</v>
      </c>
      <c r="F127" s="38">
        <v>23.2762835</v>
      </c>
    </row>
    <row r="128">
      <c r="A128" s="37" t="s">
        <v>30</v>
      </c>
      <c r="B128" s="10" t="s">
        <v>499</v>
      </c>
      <c r="C128" s="38">
        <v>2013.0</v>
      </c>
      <c r="D128" s="10">
        <v>1.0</v>
      </c>
      <c r="E128" s="10">
        <v>12.0</v>
      </c>
      <c r="F128" s="38">
        <v>10.3499368</v>
      </c>
    </row>
    <row r="129">
      <c r="A129" s="37" t="s">
        <v>31</v>
      </c>
      <c r="B129" s="10" t="s">
        <v>500</v>
      </c>
      <c r="C129" s="38">
        <v>2013.0</v>
      </c>
      <c r="D129" s="10">
        <v>1.0</v>
      </c>
      <c r="E129" s="10">
        <v>12.0</v>
      </c>
      <c r="F129" s="38">
        <v>25.6432919</v>
      </c>
    </row>
    <row r="130">
      <c r="A130" s="37" t="s">
        <v>32</v>
      </c>
      <c r="B130" s="10" t="s">
        <v>501</v>
      </c>
      <c r="C130" s="38">
        <v>2013.0</v>
      </c>
      <c r="D130" s="10">
        <v>1.0</v>
      </c>
      <c r="E130" s="10">
        <v>12.0</v>
      </c>
      <c r="F130" s="38">
        <v>6.95068097</v>
      </c>
    </row>
    <row r="131">
      <c r="A131" s="37" t="s">
        <v>33</v>
      </c>
      <c r="B131" s="10" t="s">
        <v>502</v>
      </c>
      <c r="C131" s="38">
        <v>2013.0</v>
      </c>
      <c r="D131" s="10">
        <v>1.0</v>
      </c>
      <c r="E131" s="10">
        <v>12.0</v>
      </c>
      <c r="F131" s="38">
        <v>9.38874461</v>
      </c>
    </row>
    <row r="132">
      <c r="A132" s="37" t="s">
        <v>34</v>
      </c>
      <c r="B132" s="10" t="s">
        <v>503</v>
      </c>
      <c r="C132" s="38">
        <v>2013.0</v>
      </c>
      <c r="D132" s="10">
        <v>1.0</v>
      </c>
      <c r="E132" s="10">
        <v>12.0</v>
      </c>
      <c r="F132" s="38">
        <v>2.34507658</v>
      </c>
    </row>
    <row r="133">
      <c r="A133" s="37" t="s">
        <v>35</v>
      </c>
      <c r="B133" s="10" t="s">
        <v>504</v>
      </c>
      <c r="C133" s="38">
        <v>2013.0</v>
      </c>
      <c r="D133" s="10">
        <v>1.0</v>
      </c>
      <c r="E133" s="10">
        <v>12.0</v>
      </c>
      <c r="F133" s="38">
        <v>27.162275</v>
      </c>
    </row>
    <row r="134">
      <c r="A134" s="37" t="s">
        <v>3</v>
      </c>
      <c r="B134" s="10" t="s">
        <v>489</v>
      </c>
      <c r="C134" s="38">
        <v>2014.0</v>
      </c>
      <c r="D134" s="10">
        <v>1.0</v>
      </c>
      <c r="E134" s="10">
        <v>12.0</v>
      </c>
      <c r="F134" s="38">
        <v>16.53055</v>
      </c>
    </row>
    <row r="135">
      <c r="A135" s="37" t="s">
        <v>4</v>
      </c>
      <c r="B135" s="10" t="s">
        <v>472</v>
      </c>
      <c r="C135" s="38">
        <v>2014.0</v>
      </c>
      <c r="D135" s="10">
        <v>1.0</v>
      </c>
      <c r="E135" s="10">
        <v>12.0</v>
      </c>
      <c r="F135" s="38">
        <v>3.48475345</v>
      </c>
    </row>
    <row r="136">
      <c r="A136" s="37" t="s">
        <v>5</v>
      </c>
      <c r="B136" s="10" t="s">
        <v>473</v>
      </c>
      <c r="C136" s="38">
        <v>2014.0</v>
      </c>
      <c r="D136" s="10">
        <v>1.0</v>
      </c>
      <c r="E136" s="10">
        <v>12.0</v>
      </c>
      <c r="F136" s="38">
        <v>21.3078292</v>
      </c>
    </row>
    <row r="137">
      <c r="A137" s="37" t="s">
        <v>6</v>
      </c>
      <c r="B137" s="10" t="s">
        <v>474</v>
      </c>
      <c r="C137" s="38">
        <v>2014.0</v>
      </c>
      <c r="D137" s="10">
        <v>1.0</v>
      </c>
      <c r="E137" s="10">
        <v>12.0</v>
      </c>
      <c r="F137" s="38">
        <v>13.0200859</v>
      </c>
    </row>
    <row r="138">
      <c r="A138" s="37" t="s">
        <v>7</v>
      </c>
      <c r="B138" s="10" t="s">
        <v>475</v>
      </c>
      <c r="C138" s="38">
        <v>2014.0</v>
      </c>
      <c r="D138" s="10">
        <v>1.0</v>
      </c>
      <c r="E138" s="10">
        <v>12.0</v>
      </c>
      <c r="F138" s="38">
        <v>8.61577615</v>
      </c>
    </row>
    <row r="139">
      <c r="A139" s="37" t="s">
        <v>8</v>
      </c>
      <c r="B139" s="10" t="s">
        <v>479</v>
      </c>
      <c r="C139" s="38">
        <v>2014.0</v>
      </c>
      <c r="D139" s="10">
        <v>1.0</v>
      </c>
      <c r="E139" s="10">
        <v>12.0</v>
      </c>
      <c r="F139" s="38">
        <v>15.9453334</v>
      </c>
    </row>
    <row r="140">
      <c r="A140" s="37" t="s">
        <v>9</v>
      </c>
      <c r="B140" s="10" t="s">
        <v>480</v>
      </c>
      <c r="C140" s="38">
        <v>2014.0</v>
      </c>
      <c r="D140" s="10">
        <v>1.0</v>
      </c>
      <c r="E140" s="10">
        <v>12.0</v>
      </c>
      <c r="F140" s="38">
        <v>19.2910133</v>
      </c>
    </row>
    <row r="141">
      <c r="A141" s="37" t="s">
        <v>10</v>
      </c>
      <c r="B141" s="10" t="s">
        <v>478</v>
      </c>
      <c r="C141" s="38">
        <v>2014.0</v>
      </c>
      <c r="D141" s="10">
        <v>1.0</v>
      </c>
      <c r="E141" s="10">
        <v>12.0</v>
      </c>
      <c r="F141" s="38">
        <v>8.66544597</v>
      </c>
    </row>
    <row r="142">
      <c r="A142" s="37" t="s">
        <v>11</v>
      </c>
      <c r="B142" s="10" t="s">
        <v>477</v>
      </c>
      <c r="C142" s="38">
        <v>2014.0</v>
      </c>
      <c r="D142" s="10">
        <v>1.0</v>
      </c>
      <c r="E142" s="10">
        <v>12.0</v>
      </c>
      <c r="F142" s="38">
        <v>48.9627173</v>
      </c>
    </row>
    <row r="143">
      <c r="A143" s="37" t="s">
        <v>12</v>
      </c>
      <c r="B143" s="10" t="s">
        <v>476</v>
      </c>
      <c r="C143" s="38">
        <v>2014.0</v>
      </c>
      <c r="D143" s="10">
        <v>1.0</v>
      </c>
      <c r="E143" s="10">
        <v>12.0</v>
      </c>
      <c r="F143" s="38">
        <v>11.9260637</v>
      </c>
    </row>
    <row r="144">
      <c r="A144" s="37" t="s">
        <v>13</v>
      </c>
      <c r="B144" s="10" t="s">
        <v>481</v>
      </c>
      <c r="C144" s="38">
        <v>2014.0</v>
      </c>
      <c r="D144" s="10">
        <v>1.0</v>
      </c>
      <c r="E144" s="10">
        <v>12.0</v>
      </c>
      <c r="F144" s="38">
        <v>19.6363329</v>
      </c>
    </row>
    <row r="145">
      <c r="A145" s="37" t="s">
        <v>14</v>
      </c>
      <c r="B145" s="10" t="s">
        <v>483</v>
      </c>
      <c r="C145" s="38">
        <v>2014.0</v>
      </c>
      <c r="D145" s="10">
        <v>1.0</v>
      </c>
      <c r="E145" s="10">
        <v>12.0</v>
      </c>
      <c r="F145" s="38">
        <v>13.5472927</v>
      </c>
    </row>
    <row r="146">
      <c r="A146" s="37" t="s">
        <v>15</v>
      </c>
      <c r="B146" s="10" t="s">
        <v>482</v>
      </c>
      <c r="C146" s="38">
        <v>2014.0</v>
      </c>
      <c r="D146" s="10">
        <v>1.0</v>
      </c>
      <c r="E146" s="10">
        <v>12.0</v>
      </c>
      <c r="F146" s="38">
        <v>47.903587</v>
      </c>
    </row>
    <row r="147">
      <c r="A147" s="37" t="s">
        <v>16</v>
      </c>
      <c r="B147" s="10" t="s">
        <v>484</v>
      </c>
      <c r="C147" s="38">
        <v>2014.0</v>
      </c>
      <c r="D147" s="10">
        <v>1.0</v>
      </c>
      <c r="E147" s="10">
        <v>12.0</v>
      </c>
      <c r="F147" s="38">
        <v>7.26185273</v>
      </c>
    </row>
    <row r="148">
      <c r="A148" s="37" t="s">
        <v>17</v>
      </c>
      <c r="B148" s="10" t="s">
        <v>485</v>
      </c>
      <c r="C148" s="38">
        <v>2014.0</v>
      </c>
      <c r="D148" s="10">
        <v>1.0</v>
      </c>
      <c r="E148" s="10">
        <v>12.0</v>
      </c>
      <c r="F148" s="38">
        <v>13.0885012</v>
      </c>
    </row>
    <row r="149">
      <c r="A149" s="37" t="s">
        <v>18</v>
      </c>
      <c r="B149" s="10" t="s">
        <v>486</v>
      </c>
      <c r="C149" s="38">
        <v>2014.0</v>
      </c>
      <c r="D149" s="10">
        <v>1.0</v>
      </c>
      <c r="E149" s="10">
        <v>12.0</v>
      </c>
      <c r="F149" s="38">
        <v>17.7729246</v>
      </c>
    </row>
    <row r="150">
      <c r="A150" s="37" t="s">
        <v>19</v>
      </c>
      <c r="B150" s="10" t="s">
        <v>487</v>
      </c>
      <c r="C150" s="38">
        <v>2014.0</v>
      </c>
      <c r="D150" s="10">
        <v>1.0</v>
      </c>
      <c r="E150" s="10">
        <v>12.0</v>
      </c>
      <c r="F150" s="38">
        <v>20.0073317</v>
      </c>
    </row>
    <row r="151">
      <c r="A151" s="37" t="s">
        <v>20</v>
      </c>
      <c r="B151" s="10" t="s">
        <v>488</v>
      </c>
      <c r="C151" s="38">
        <v>2014.0</v>
      </c>
      <c r="D151" s="10">
        <v>1.0</v>
      </c>
      <c r="E151" s="10">
        <v>12.0</v>
      </c>
      <c r="F151" s="38">
        <v>22.8473288</v>
      </c>
    </row>
    <row r="152">
      <c r="A152" s="37" t="s">
        <v>21</v>
      </c>
      <c r="B152" s="10" t="s">
        <v>490</v>
      </c>
      <c r="C152" s="38">
        <v>2014.0</v>
      </c>
      <c r="D152" s="10">
        <v>1.0</v>
      </c>
      <c r="E152" s="10">
        <v>12.0</v>
      </c>
      <c r="F152" s="38">
        <v>14.6124121</v>
      </c>
    </row>
    <row r="153">
      <c r="A153" s="37" t="s">
        <v>22</v>
      </c>
      <c r="B153" s="10" t="s">
        <v>491</v>
      </c>
      <c r="C153" s="38">
        <v>2014.0</v>
      </c>
      <c r="D153" s="10">
        <v>1.0</v>
      </c>
      <c r="E153" s="10">
        <v>12.0</v>
      </c>
      <c r="F153" s="38">
        <v>11.1510999</v>
      </c>
    </row>
    <row r="154">
      <c r="A154" s="37" t="s">
        <v>23</v>
      </c>
      <c r="B154" s="10" t="s">
        <v>492</v>
      </c>
      <c r="C154" s="38">
        <v>2014.0</v>
      </c>
      <c r="D154" s="10">
        <v>1.0</v>
      </c>
      <c r="E154" s="10">
        <v>12.0</v>
      </c>
      <c r="F154" s="38">
        <v>18.4519667</v>
      </c>
    </row>
    <row r="155">
      <c r="A155" s="37" t="s">
        <v>24</v>
      </c>
      <c r="B155" s="10" t="s">
        <v>493</v>
      </c>
      <c r="C155" s="38">
        <v>2014.0</v>
      </c>
      <c r="D155" s="10">
        <v>1.0</v>
      </c>
      <c r="E155" s="10">
        <v>12.0</v>
      </c>
      <c r="F155" s="38">
        <v>9.02595417</v>
      </c>
    </row>
    <row r="156">
      <c r="A156" s="37" t="s">
        <v>25</v>
      </c>
      <c r="B156" s="10" t="s">
        <v>494</v>
      </c>
      <c r="C156" s="38">
        <v>2014.0</v>
      </c>
      <c r="D156" s="10">
        <v>1.0</v>
      </c>
      <c r="E156" s="10">
        <v>12.0</v>
      </c>
      <c r="F156" s="38">
        <v>5.20885057</v>
      </c>
    </row>
    <row r="157">
      <c r="A157" s="37" t="s">
        <v>26</v>
      </c>
      <c r="B157" s="10" t="s">
        <v>495</v>
      </c>
      <c r="C157" s="38">
        <v>2014.0</v>
      </c>
      <c r="D157" s="10">
        <v>1.0</v>
      </c>
      <c r="E157" s="10">
        <v>12.0</v>
      </c>
      <c r="F157" s="38">
        <v>8.31117574</v>
      </c>
    </row>
    <row r="158">
      <c r="A158" s="37" t="s">
        <v>27</v>
      </c>
      <c r="B158" s="10" t="s">
        <v>497</v>
      </c>
      <c r="C158" s="38">
        <v>2014.0</v>
      </c>
      <c r="D158" s="10">
        <v>1.0</v>
      </c>
      <c r="E158" s="10">
        <v>12.0</v>
      </c>
      <c r="F158" s="38">
        <v>9.78639206</v>
      </c>
    </row>
    <row r="159">
      <c r="A159" s="37" t="s">
        <v>28</v>
      </c>
      <c r="B159" s="10" t="s">
        <v>496</v>
      </c>
      <c r="C159" s="38">
        <v>2014.0</v>
      </c>
      <c r="D159" s="10">
        <v>1.0</v>
      </c>
      <c r="E159" s="10">
        <v>12.0</v>
      </c>
      <c r="F159" s="38">
        <v>38.5606132</v>
      </c>
    </row>
    <row r="160">
      <c r="A160" s="37" t="s">
        <v>29</v>
      </c>
      <c r="B160" s="10" t="s">
        <v>498</v>
      </c>
      <c r="C160" s="38">
        <v>2014.0</v>
      </c>
      <c r="D160" s="10">
        <v>1.0</v>
      </c>
      <c r="E160" s="10">
        <v>12.0</v>
      </c>
      <c r="F160" s="38">
        <v>23.1774104</v>
      </c>
    </row>
    <row r="161">
      <c r="A161" s="37" t="s">
        <v>30</v>
      </c>
      <c r="B161" s="10" t="s">
        <v>499</v>
      </c>
      <c r="C161" s="38">
        <v>2014.0</v>
      </c>
      <c r="D161" s="10">
        <v>1.0</v>
      </c>
      <c r="E161" s="10">
        <v>12.0</v>
      </c>
      <c r="F161" s="38">
        <v>9.75189687</v>
      </c>
    </row>
    <row r="162">
      <c r="A162" s="37" t="s">
        <v>31</v>
      </c>
      <c r="B162" s="10" t="s">
        <v>500</v>
      </c>
      <c r="C162" s="38">
        <v>2014.0</v>
      </c>
      <c r="D162" s="10">
        <v>1.0</v>
      </c>
      <c r="E162" s="10">
        <v>12.0</v>
      </c>
      <c r="F162" s="38">
        <v>26.1975218</v>
      </c>
    </row>
    <row r="163">
      <c r="A163" s="37" t="s">
        <v>32</v>
      </c>
      <c r="B163" s="10" t="s">
        <v>501</v>
      </c>
      <c r="C163" s="38">
        <v>2014.0</v>
      </c>
      <c r="D163" s="10">
        <v>1.0</v>
      </c>
      <c r="E163" s="10">
        <v>12.0</v>
      </c>
      <c r="F163" s="38">
        <v>7.22255487</v>
      </c>
    </row>
    <row r="164">
      <c r="A164" s="37" t="s">
        <v>33</v>
      </c>
      <c r="B164" s="10" t="s">
        <v>502</v>
      </c>
      <c r="C164" s="38">
        <v>2014.0</v>
      </c>
      <c r="D164" s="10">
        <v>1.0</v>
      </c>
      <c r="E164" s="10">
        <v>12.0</v>
      </c>
      <c r="F164" s="38">
        <v>10.7535308</v>
      </c>
    </row>
    <row r="165">
      <c r="A165" s="37" t="s">
        <v>34</v>
      </c>
      <c r="B165" s="10" t="s">
        <v>503</v>
      </c>
      <c r="C165" s="38">
        <v>2014.0</v>
      </c>
      <c r="D165" s="10">
        <v>1.0</v>
      </c>
      <c r="E165" s="10">
        <v>12.0</v>
      </c>
      <c r="F165" s="38">
        <v>2.26465301</v>
      </c>
    </row>
    <row r="166">
      <c r="A166" s="37" t="s">
        <v>35</v>
      </c>
      <c r="B166" s="10" t="s">
        <v>504</v>
      </c>
      <c r="C166" s="38">
        <v>2014.0</v>
      </c>
      <c r="D166" s="10">
        <v>1.0</v>
      </c>
      <c r="E166" s="10">
        <v>12.0</v>
      </c>
      <c r="F166" s="38">
        <v>12.309015</v>
      </c>
    </row>
    <row r="167">
      <c r="A167" s="37" t="s">
        <v>3</v>
      </c>
      <c r="B167" s="10" t="s">
        <v>489</v>
      </c>
      <c r="C167" s="38">
        <v>2015.0</v>
      </c>
      <c r="D167" s="10">
        <v>1.0</v>
      </c>
      <c r="E167" s="10">
        <v>12.0</v>
      </c>
      <c r="F167" s="38">
        <v>16.9667861</v>
      </c>
    </row>
    <row r="168">
      <c r="A168" s="37" t="s">
        <v>4</v>
      </c>
      <c r="B168" s="10" t="s">
        <v>472</v>
      </c>
      <c r="C168" s="38">
        <v>2015.0</v>
      </c>
      <c r="D168" s="10">
        <v>1.0</v>
      </c>
      <c r="E168" s="10">
        <v>12.0</v>
      </c>
      <c r="F168" s="38">
        <v>3.49533596</v>
      </c>
    </row>
    <row r="169">
      <c r="A169" s="37" t="s">
        <v>5</v>
      </c>
      <c r="B169" s="10" t="s">
        <v>473</v>
      </c>
      <c r="C169" s="38">
        <v>2015.0</v>
      </c>
      <c r="D169" s="10">
        <v>1.0</v>
      </c>
      <c r="E169" s="10">
        <v>12.0</v>
      </c>
      <c r="F169" s="38">
        <v>25.0134903</v>
      </c>
    </row>
    <row r="170">
      <c r="A170" s="37" t="s">
        <v>6</v>
      </c>
      <c r="B170" s="10" t="s">
        <v>474</v>
      </c>
      <c r="C170" s="38">
        <v>2015.0</v>
      </c>
      <c r="D170" s="10">
        <v>1.0</v>
      </c>
      <c r="E170" s="10">
        <v>12.0</v>
      </c>
      <c r="F170" s="38">
        <v>24.7807723</v>
      </c>
    </row>
    <row r="171">
      <c r="A171" s="37" t="s">
        <v>7</v>
      </c>
      <c r="B171" s="10" t="s">
        <v>475</v>
      </c>
      <c r="C171" s="38">
        <v>2015.0</v>
      </c>
      <c r="D171" s="10">
        <v>1.0</v>
      </c>
      <c r="E171" s="10">
        <v>12.0</v>
      </c>
      <c r="F171" s="38">
        <v>7.30583649</v>
      </c>
    </row>
    <row r="172">
      <c r="A172" s="37" t="s">
        <v>8</v>
      </c>
      <c r="B172" s="10" t="s">
        <v>479</v>
      </c>
      <c r="C172" s="38">
        <v>2015.0</v>
      </c>
      <c r="D172" s="10">
        <v>1.0</v>
      </c>
      <c r="E172" s="10">
        <v>12.0</v>
      </c>
      <c r="F172" s="38">
        <v>10.406586</v>
      </c>
    </row>
    <row r="173">
      <c r="A173" s="37" t="s">
        <v>9</v>
      </c>
      <c r="B173" s="10" t="s">
        <v>480</v>
      </c>
      <c r="C173" s="38">
        <v>2015.0</v>
      </c>
      <c r="D173" s="10">
        <v>1.0</v>
      </c>
      <c r="E173" s="10">
        <v>12.0</v>
      </c>
      <c r="F173" s="38">
        <v>31.6293537</v>
      </c>
    </row>
    <row r="174">
      <c r="A174" s="37" t="s">
        <v>10</v>
      </c>
      <c r="B174" s="10" t="s">
        <v>478</v>
      </c>
      <c r="C174" s="38">
        <v>2015.0</v>
      </c>
      <c r="D174" s="10">
        <v>1.0</v>
      </c>
      <c r="E174" s="10">
        <v>12.0</v>
      </c>
      <c r="F174" s="38">
        <v>10.1368399</v>
      </c>
    </row>
    <row r="175">
      <c r="A175" s="37" t="s">
        <v>11</v>
      </c>
      <c r="B175" s="10" t="s">
        <v>477</v>
      </c>
      <c r="C175" s="38">
        <v>2015.0</v>
      </c>
      <c r="D175" s="10">
        <v>1.0</v>
      </c>
      <c r="E175" s="10">
        <v>12.0</v>
      </c>
      <c r="F175" s="38">
        <v>42.5509002</v>
      </c>
    </row>
    <row r="176">
      <c r="A176" s="37" t="s">
        <v>12</v>
      </c>
      <c r="B176" s="10" t="s">
        <v>476</v>
      </c>
      <c r="C176" s="38">
        <v>2015.0</v>
      </c>
      <c r="D176" s="10">
        <v>1.0</v>
      </c>
      <c r="E176" s="10">
        <v>12.0</v>
      </c>
      <c r="F176" s="38">
        <v>11.7894803</v>
      </c>
    </row>
    <row r="177">
      <c r="A177" s="37" t="s">
        <v>13</v>
      </c>
      <c r="B177" s="10" t="s">
        <v>481</v>
      </c>
      <c r="C177" s="38">
        <v>2015.0</v>
      </c>
      <c r="D177" s="10">
        <v>1.0</v>
      </c>
      <c r="E177" s="10">
        <v>12.0</v>
      </c>
      <c r="F177" s="38">
        <v>11.5539957</v>
      </c>
    </row>
    <row r="178">
      <c r="A178" s="37" t="s">
        <v>14</v>
      </c>
      <c r="B178" s="10" t="s">
        <v>483</v>
      </c>
      <c r="C178" s="38">
        <v>2015.0</v>
      </c>
      <c r="D178" s="10">
        <v>1.0</v>
      </c>
      <c r="E178" s="10">
        <v>12.0</v>
      </c>
      <c r="F178" s="38">
        <v>16.1902408</v>
      </c>
    </row>
    <row r="179">
      <c r="A179" s="37" t="s">
        <v>15</v>
      </c>
      <c r="B179" s="10" t="s">
        <v>482</v>
      </c>
      <c r="C179" s="38">
        <v>2015.0</v>
      </c>
      <c r="D179" s="10">
        <v>1.0</v>
      </c>
      <c r="E179" s="10">
        <v>12.0</v>
      </c>
      <c r="F179" s="38">
        <v>66.8647845</v>
      </c>
    </row>
    <row r="180">
      <c r="A180" s="37" t="s">
        <v>16</v>
      </c>
      <c r="B180" s="10" t="s">
        <v>484</v>
      </c>
      <c r="C180" s="38">
        <v>2015.0</v>
      </c>
      <c r="D180" s="10">
        <v>1.0</v>
      </c>
      <c r="E180" s="10">
        <v>12.0</v>
      </c>
      <c r="F180" s="38">
        <v>8.0174022</v>
      </c>
    </row>
    <row r="181">
      <c r="A181" s="37" t="s">
        <v>17</v>
      </c>
      <c r="B181" s="10" t="s">
        <v>485</v>
      </c>
      <c r="C181" s="38">
        <v>2015.0</v>
      </c>
      <c r="D181" s="10">
        <v>1.0</v>
      </c>
      <c r="E181" s="10">
        <v>12.0</v>
      </c>
      <c r="F181" s="38">
        <v>15.2732253</v>
      </c>
    </row>
    <row r="182">
      <c r="A182" s="37" t="s">
        <v>18</v>
      </c>
      <c r="B182" s="10" t="s">
        <v>486</v>
      </c>
      <c r="C182" s="38">
        <v>2015.0</v>
      </c>
      <c r="D182" s="10">
        <v>1.0</v>
      </c>
      <c r="E182" s="10">
        <v>12.0</v>
      </c>
      <c r="F182" s="38">
        <v>16.1978207</v>
      </c>
    </row>
    <row r="183">
      <c r="A183" s="37" t="s">
        <v>19</v>
      </c>
      <c r="B183" s="10" t="s">
        <v>487</v>
      </c>
      <c r="C183" s="38">
        <v>2015.0</v>
      </c>
      <c r="D183" s="10">
        <v>1.0</v>
      </c>
      <c r="E183" s="10">
        <v>12.0</v>
      </c>
      <c r="F183" s="38">
        <v>18.637968</v>
      </c>
    </row>
    <row r="184">
      <c r="A184" s="37" t="s">
        <v>20</v>
      </c>
      <c r="B184" s="10" t="s">
        <v>488</v>
      </c>
      <c r="C184" s="38">
        <v>2015.0</v>
      </c>
      <c r="D184" s="10">
        <v>1.0</v>
      </c>
      <c r="E184" s="10">
        <v>12.0</v>
      </c>
      <c r="F184" s="38">
        <v>24.1555846</v>
      </c>
    </row>
    <row r="185">
      <c r="A185" s="37" t="s">
        <v>21</v>
      </c>
      <c r="B185" s="10" t="s">
        <v>490</v>
      </c>
      <c r="C185" s="38">
        <v>2015.0</v>
      </c>
      <c r="D185" s="10">
        <v>1.0</v>
      </c>
      <c r="E185" s="10">
        <v>12.0</v>
      </c>
      <c r="F185" s="38">
        <v>12.1788049</v>
      </c>
    </row>
    <row r="186">
      <c r="A186" s="37" t="s">
        <v>22</v>
      </c>
      <c r="B186" s="10" t="s">
        <v>491</v>
      </c>
      <c r="C186" s="38">
        <v>2015.0</v>
      </c>
      <c r="D186" s="10">
        <v>1.0</v>
      </c>
      <c r="E186" s="10">
        <v>12.0</v>
      </c>
      <c r="F186" s="38">
        <v>9.00076336</v>
      </c>
    </row>
    <row r="187">
      <c r="A187" s="37" t="s">
        <v>23</v>
      </c>
      <c r="B187" s="10" t="s">
        <v>492</v>
      </c>
      <c r="C187" s="38">
        <v>2015.0</v>
      </c>
      <c r="D187" s="10">
        <v>1.0</v>
      </c>
      <c r="E187" s="10">
        <v>12.0</v>
      </c>
      <c r="F187" s="38">
        <v>19.9162142</v>
      </c>
    </row>
    <row r="188">
      <c r="A188" s="37" t="s">
        <v>24</v>
      </c>
      <c r="B188" s="10" t="s">
        <v>493</v>
      </c>
      <c r="C188" s="38">
        <v>2015.0</v>
      </c>
      <c r="D188" s="10">
        <v>1.0</v>
      </c>
      <c r="E188" s="10">
        <v>12.0</v>
      </c>
      <c r="F188" s="38">
        <v>9.97806405</v>
      </c>
    </row>
    <row r="189">
      <c r="A189" s="37" t="s">
        <v>25</v>
      </c>
      <c r="B189" s="10" t="s">
        <v>494</v>
      </c>
      <c r="C189" s="38">
        <v>2015.0</v>
      </c>
      <c r="D189" s="10">
        <v>1.0</v>
      </c>
      <c r="E189" s="10">
        <v>12.0</v>
      </c>
      <c r="F189" s="38">
        <v>6.64559381</v>
      </c>
    </row>
    <row r="190">
      <c r="A190" s="37" t="s">
        <v>26</v>
      </c>
      <c r="B190" s="10" t="s">
        <v>495</v>
      </c>
      <c r="C190" s="38">
        <v>2015.0</v>
      </c>
      <c r="D190" s="10">
        <v>1.0</v>
      </c>
      <c r="E190" s="10">
        <v>12.0</v>
      </c>
      <c r="F190" s="38">
        <v>9.32423117</v>
      </c>
    </row>
    <row r="191">
      <c r="A191" s="37" t="s">
        <v>27</v>
      </c>
      <c r="B191" s="10" t="s">
        <v>497</v>
      </c>
      <c r="C191" s="38">
        <v>2015.0</v>
      </c>
      <c r="D191" s="10">
        <v>1.0</v>
      </c>
      <c r="E191" s="10">
        <v>12.0</v>
      </c>
      <c r="F191" s="38">
        <v>9.52653824</v>
      </c>
    </row>
    <row r="192">
      <c r="A192" s="37" t="s">
        <v>28</v>
      </c>
      <c r="B192" s="10" t="s">
        <v>496</v>
      </c>
      <c r="C192" s="38">
        <v>2015.0</v>
      </c>
      <c r="D192" s="10">
        <v>1.0</v>
      </c>
      <c r="E192" s="10">
        <v>12.0</v>
      </c>
      <c r="F192" s="38">
        <v>36.064666</v>
      </c>
    </row>
    <row r="193">
      <c r="A193" s="37" t="s">
        <v>29</v>
      </c>
      <c r="B193" s="10" t="s">
        <v>498</v>
      </c>
      <c r="C193" s="38">
        <v>2015.0</v>
      </c>
      <c r="D193" s="10">
        <v>1.0</v>
      </c>
      <c r="E193" s="10">
        <v>12.0</v>
      </c>
      <c r="F193" s="38">
        <v>20.1775556</v>
      </c>
    </row>
    <row r="194">
      <c r="A194" s="37" t="s">
        <v>30</v>
      </c>
      <c r="B194" s="10" t="s">
        <v>499</v>
      </c>
      <c r="C194" s="38">
        <v>2015.0</v>
      </c>
      <c r="D194" s="10">
        <v>1.0</v>
      </c>
      <c r="E194" s="10">
        <v>12.0</v>
      </c>
      <c r="F194" s="38">
        <v>14.9150498</v>
      </c>
    </row>
    <row r="195">
      <c r="A195" s="37" t="s">
        <v>31</v>
      </c>
      <c r="B195" s="10" t="s">
        <v>500</v>
      </c>
      <c r="C195" s="38">
        <v>2015.0</v>
      </c>
      <c r="D195" s="10">
        <v>1.0</v>
      </c>
      <c r="E195" s="10">
        <v>12.0</v>
      </c>
      <c r="F195" s="38">
        <v>19.4848458</v>
      </c>
    </row>
    <row r="196">
      <c r="A196" s="37" t="s">
        <v>32</v>
      </c>
      <c r="B196" s="10" t="s">
        <v>501</v>
      </c>
      <c r="C196" s="38">
        <v>2015.0</v>
      </c>
      <c r="D196" s="10">
        <v>1.0</v>
      </c>
      <c r="E196" s="10">
        <v>12.0</v>
      </c>
      <c r="F196" s="38">
        <v>6.05111739</v>
      </c>
    </row>
    <row r="197">
      <c r="A197" s="37" t="s">
        <v>33</v>
      </c>
      <c r="B197" s="10" t="s">
        <v>502</v>
      </c>
      <c r="C197" s="38">
        <v>2015.0</v>
      </c>
      <c r="D197" s="10">
        <v>1.0</v>
      </c>
      <c r="E197" s="10">
        <v>12.0</v>
      </c>
      <c r="F197" s="38">
        <v>12.2239951</v>
      </c>
    </row>
    <row r="198">
      <c r="A198" s="37" t="s">
        <v>34</v>
      </c>
      <c r="B198" s="10" t="s">
        <v>503</v>
      </c>
      <c r="C198" s="38">
        <v>2015.0</v>
      </c>
      <c r="D198" s="10">
        <v>1.0</v>
      </c>
      <c r="E198" s="10">
        <v>12.0</v>
      </c>
      <c r="F198" s="38">
        <v>2.69239732</v>
      </c>
    </row>
    <row r="199">
      <c r="A199" s="37" t="s">
        <v>35</v>
      </c>
      <c r="B199" s="10" t="s">
        <v>504</v>
      </c>
      <c r="C199" s="38">
        <v>2015.0</v>
      </c>
      <c r="D199" s="10">
        <v>1.0</v>
      </c>
      <c r="E199" s="10">
        <v>12.0</v>
      </c>
      <c r="F199" s="38">
        <v>20.891244</v>
      </c>
    </row>
    <row r="200">
      <c r="A200" s="37" t="s">
        <v>3</v>
      </c>
      <c r="B200" s="10" t="s">
        <v>489</v>
      </c>
      <c r="C200" s="38">
        <v>2016.0</v>
      </c>
      <c r="D200" s="10">
        <v>1.0</v>
      </c>
      <c r="E200" s="10">
        <v>12.0</v>
      </c>
      <c r="F200" s="38">
        <v>19.8717657</v>
      </c>
    </row>
    <row r="201">
      <c r="A201" s="37" t="s">
        <v>4</v>
      </c>
      <c r="B201" s="10" t="s">
        <v>472</v>
      </c>
      <c r="C201" s="38">
        <v>2016.0</v>
      </c>
      <c r="D201" s="10">
        <v>1.0</v>
      </c>
      <c r="E201" s="10">
        <v>12.0</v>
      </c>
      <c r="F201" s="38">
        <v>3.58341158</v>
      </c>
    </row>
    <row r="202">
      <c r="A202" s="37" t="s">
        <v>5</v>
      </c>
      <c r="B202" s="10" t="s">
        <v>473</v>
      </c>
      <c r="C202" s="38">
        <v>2016.0</v>
      </c>
      <c r="D202" s="10">
        <v>1.0</v>
      </c>
      <c r="E202" s="10">
        <v>12.0</v>
      </c>
      <c r="F202" s="38">
        <v>32.9741887</v>
      </c>
    </row>
    <row r="203">
      <c r="A203" s="37" t="s">
        <v>6</v>
      </c>
      <c r="B203" s="10" t="s">
        <v>474</v>
      </c>
      <c r="C203" s="38">
        <v>2016.0</v>
      </c>
      <c r="D203" s="10">
        <v>1.0</v>
      </c>
      <c r="E203" s="10">
        <v>12.0</v>
      </c>
      <c r="F203" s="38">
        <v>31.8681569</v>
      </c>
    </row>
    <row r="204">
      <c r="A204" s="37" t="s">
        <v>7</v>
      </c>
      <c r="B204" s="10" t="s">
        <v>475</v>
      </c>
      <c r="C204" s="38">
        <v>2016.0</v>
      </c>
      <c r="D204" s="10">
        <v>1.0</v>
      </c>
      <c r="E204" s="10">
        <v>12.0</v>
      </c>
      <c r="F204" s="38">
        <v>10.0714859</v>
      </c>
    </row>
    <row r="205">
      <c r="A205" s="37" t="s">
        <v>8</v>
      </c>
      <c r="B205" s="10" t="s">
        <v>479</v>
      </c>
      <c r="C205" s="38">
        <v>2016.0</v>
      </c>
      <c r="D205" s="10">
        <v>1.0</v>
      </c>
      <c r="E205" s="10">
        <v>12.0</v>
      </c>
      <c r="F205" s="38">
        <v>8.48086991</v>
      </c>
    </row>
    <row r="206">
      <c r="A206" s="37" t="s">
        <v>9</v>
      </c>
      <c r="B206" s="10" t="s">
        <v>480</v>
      </c>
      <c r="C206" s="38">
        <v>2016.0</v>
      </c>
      <c r="D206" s="10">
        <v>1.0</v>
      </c>
      <c r="E206" s="10">
        <v>12.0</v>
      </c>
      <c r="F206" s="38">
        <v>84.0031625</v>
      </c>
    </row>
    <row r="207">
      <c r="A207" s="37" t="s">
        <v>10</v>
      </c>
      <c r="B207" s="10" t="s">
        <v>478</v>
      </c>
      <c r="C207" s="38">
        <v>2016.0</v>
      </c>
      <c r="D207" s="10">
        <v>1.0</v>
      </c>
      <c r="E207" s="10">
        <v>12.0</v>
      </c>
      <c r="F207" s="38">
        <v>10.1221683</v>
      </c>
    </row>
    <row r="208">
      <c r="A208" s="37" t="s">
        <v>11</v>
      </c>
      <c r="B208" s="10" t="s">
        <v>477</v>
      </c>
      <c r="C208" s="38">
        <v>2016.0</v>
      </c>
      <c r="D208" s="10">
        <v>1.0</v>
      </c>
      <c r="E208" s="10">
        <v>12.0</v>
      </c>
      <c r="F208" s="38">
        <v>49.0732939</v>
      </c>
    </row>
    <row r="209">
      <c r="A209" s="37" t="s">
        <v>12</v>
      </c>
      <c r="B209" s="10" t="s">
        <v>476</v>
      </c>
      <c r="C209" s="38">
        <v>2016.0</v>
      </c>
      <c r="D209" s="10">
        <v>1.0</v>
      </c>
      <c r="E209" s="10">
        <v>12.0</v>
      </c>
      <c r="F209" s="38">
        <v>13.91783</v>
      </c>
    </row>
    <row r="210">
      <c r="A210" s="37" t="s">
        <v>13</v>
      </c>
      <c r="B210" s="10" t="s">
        <v>481</v>
      </c>
      <c r="C210" s="38">
        <v>2016.0</v>
      </c>
      <c r="D210" s="10">
        <v>1.0</v>
      </c>
      <c r="E210" s="10">
        <v>12.0</v>
      </c>
      <c r="F210" s="38">
        <v>11.9000968</v>
      </c>
    </row>
    <row r="211">
      <c r="A211" s="37" t="s">
        <v>14</v>
      </c>
      <c r="B211" s="10" t="s">
        <v>483</v>
      </c>
      <c r="C211" s="38">
        <v>2016.0</v>
      </c>
      <c r="D211" s="10">
        <v>1.0</v>
      </c>
      <c r="E211" s="10">
        <v>12.0</v>
      </c>
      <c r="F211" s="38">
        <v>20.3721635</v>
      </c>
    </row>
    <row r="212">
      <c r="A212" s="37" t="s">
        <v>15</v>
      </c>
      <c r="B212" s="10" t="s">
        <v>482</v>
      </c>
      <c r="C212" s="38">
        <v>2016.0</v>
      </c>
      <c r="D212" s="10">
        <v>1.0</v>
      </c>
      <c r="E212" s="10">
        <v>12.0</v>
      </c>
      <c r="F212" s="38">
        <v>71.4434645</v>
      </c>
    </row>
    <row r="213">
      <c r="A213" s="37" t="s">
        <v>16</v>
      </c>
      <c r="B213" s="10" t="s">
        <v>484</v>
      </c>
      <c r="C213" s="38">
        <v>2016.0</v>
      </c>
      <c r="D213" s="10">
        <v>1.0</v>
      </c>
      <c r="E213" s="10">
        <v>12.0</v>
      </c>
      <c r="F213" s="38">
        <v>7.40353364</v>
      </c>
    </row>
    <row r="214">
      <c r="A214" s="37" t="s">
        <v>17</v>
      </c>
      <c r="B214" s="10" t="s">
        <v>485</v>
      </c>
      <c r="C214" s="38">
        <v>2016.0</v>
      </c>
      <c r="D214" s="10">
        <v>1.0</v>
      </c>
      <c r="E214" s="10">
        <v>12.0</v>
      </c>
      <c r="F214" s="38">
        <v>16.0054502</v>
      </c>
    </row>
    <row r="215">
      <c r="A215" s="37" t="s">
        <v>18</v>
      </c>
      <c r="B215" s="10" t="s">
        <v>486</v>
      </c>
      <c r="C215" s="38">
        <v>2016.0</v>
      </c>
      <c r="D215" s="10">
        <v>1.0</v>
      </c>
      <c r="E215" s="10">
        <v>12.0</v>
      </c>
      <c r="F215" s="38">
        <v>16.5378125</v>
      </c>
    </row>
    <row r="216">
      <c r="A216" s="37" t="s">
        <v>19</v>
      </c>
      <c r="B216" s="10" t="s">
        <v>487</v>
      </c>
      <c r="C216" s="38">
        <v>2016.0</v>
      </c>
      <c r="D216" s="10">
        <v>1.0</v>
      </c>
      <c r="E216" s="10">
        <v>12.0</v>
      </c>
      <c r="F216" s="38">
        <v>30.3208086</v>
      </c>
    </row>
    <row r="217">
      <c r="A217" s="37" t="s">
        <v>20</v>
      </c>
      <c r="B217" s="10" t="s">
        <v>488</v>
      </c>
      <c r="C217" s="38">
        <v>2016.0</v>
      </c>
      <c r="D217" s="10">
        <v>1.0</v>
      </c>
      <c r="E217" s="10">
        <v>12.0</v>
      </c>
      <c r="F217" s="38">
        <v>33.6489757</v>
      </c>
    </row>
    <row r="218">
      <c r="A218" s="37" t="s">
        <v>21</v>
      </c>
      <c r="B218" s="10" t="s">
        <v>490</v>
      </c>
      <c r="C218" s="38">
        <v>2016.0</v>
      </c>
      <c r="D218" s="10">
        <v>1.0</v>
      </c>
      <c r="E218" s="10">
        <v>12.0</v>
      </c>
      <c r="F218" s="38">
        <v>12.3162176</v>
      </c>
    </row>
    <row r="219">
      <c r="A219" s="37" t="s">
        <v>22</v>
      </c>
      <c r="B219" s="10" t="s">
        <v>491</v>
      </c>
      <c r="C219" s="38">
        <v>2016.0</v>
      </c>
      <c r="D219" s="10">
        <v>1.0</v>
      </c>
      <c r="E219" s="10">
        <v>12.0</v>
      </c>
      <c r="F219" s="38">
        <v>11.6266219</v>
      </c>
    </row>
    <row r="220">
      <c r="A220" s="37" t="s">
        <v>23</v>
      </c>
      <c r="B220" s="10" t="s">
        <v>492</v>
      </c>
      <c r="C220" s="38">
        <v>2016.0</v>
      </c>
      <c r="D220" s="10">
        <v>1.0</v>
      </c>
      <c r="E220" s="10">
        <v>12.0</v>
      </c>
      <c r="F220" s="38">
        <v>19.4853808</v>
      </c>
    </row>
    <row r="221">
      <c r="A221" s="37" t="s">
        <v>24</v>
      </c>
      <c r="B221" s="10" t="s">
        <v>493</v>
      </c>
      <c r="C221" s="38">
        <v>2016.0</v>
      </c>
      <c r="D221" s="10">
        <v>1.0</v>
      </c>
      <c r="E221" s="10">
        <v>12.0</v>
      </c>
      <c r="F221" s="38">
        <v>11.4857272</v>
      </c>
    </row>
    <row r="222">
      <c r="A222" s="37" t="s">
        <v>25</v>
      </c>
      <c r="B222" s="10" t="s">
        <v>494</v>
      </c>
      <c r="C222" s="38">
        <v>2016.0</v>
      </c>
      <c r="D222" s="10">
        <v>1.0</v>
      </c>
      <c r="E222" s="10">
        <v>12.0</v>
      </c>
      <c r="F222" s="38">
        <v>6.31653688</v>
      </c>
    </row>
    <row r="223">
      <c r="A223" s="37" t="s">
        <v>26</v>
      </c>
      <c r="B223" s="10" t="s">
        <v>495</v>
      </c>
      <c r="C223" s="38">
        <v>2016.0</v>
      </c>
      <c r="D223" s="10">
        <v>1.0</v>
      </c>
      <c r="E223" s="10">
        <v>12.0</v>
      </c>
      <c r="F223" s="38">
        <v>11.8966386</v>
      </c>
    </row>
    <row r="224">
      <c r="A224" s="37" t="s">
        <v>27</v>
      </c>
      <c r="B224" s="10" t="s">
        <v>497</v>
      </c>
      <c r="C224" s="38">
        <v>2016.0</v>
      </c>
      <c r="D224" s="10">
        <v>1.0</v>
      </c>
      <c r="E224" s="10">
        <v>12.0</v>
      </c>
      <c r="F224" s="38">
        <v>11.96121</v>
      </c>
    </row>
    <row r="225">
      <c r="A225" s="37" t="s">
        <v>28</v>
      </c>
      <c r="B225" s="10" t="s">
        <v>496</v>
      </c>
      <c r="C225" s="38">
        <v>2016.0</v>
      </c>
      <c r="D225" s="10">
        <v>1.0</v>
      </c>
      <c r="E225" s="10">
        <v>12.0</v>
      </c>
      <c r="F225" s="38">
        <v>42.6677992</v>
      </c>
    </row>
    <row r="226">
      <c r="A226" s="37" t="s">
        <v>29</v>
      </c>
      <c r="B226" s="10" t="s">
        <v>498</v>
      </c>
      <c r="C226" s="38">
        <v>2016.0</v>
      </c>
      <c r="D226" s="10">
        <v>1.0</v>
      </c>
      <c r="E226" s="10">
        <v>12.0</v>
      </c>
      <c r="F226" s="38">
        <v>19.8574849</v>
      </c>
    </row>
    <row r="227">
      <c r="A227" s="37" t="s">
        <v>30</v>
      </c>
      <c r="B227" s="10" t="s">
        <v>499</v>
      </c>
      <c r="C227" s="38">
        <v>2016.0</v>
      </c>
      <c r="D227" s="10">
        <v>1.0</v>
      </c>
      <c r="E227" s="10">
        <v>12.0</v>
      </c>
      <c r="F227" s="38">
        <v>17.6276388</v>
      </c>
    </row>
    <row r="228">
      <c r="A228" s="37" t="s">
        <v>31</v>
      </c>
      <c r="B228" s="10" t="s">
        <v>500</v>
      </c>
      <c r="C228" s="38">
        <v>2016.0</v>
      </c>
      <c r="D228" s="10">
        <v>1.0</v>
      </c>
      <c r="E228" s="10">
        <v>12.0</v>
      </c>
      <c r="F228" s="38">
        <v>22.9287484</v>
      </c>
    </row>
    <row r="229">
      <c r="A229" s="37" t="s">
        <v>32</v>
      </c>
      <c r="B229" s="10" t="s">
        <v>501</v>
      </c>
      <c r="C229" s="38">
        <v>2016.0</v>
      </c>
      <c r="D229" s="10">
        <v>1.0</v>
      </c>
      <c r="E229" s="10">
        <v>12.0</v>
      </c>
      <c r="F229" s="38">
        <v>7.2011813</v>
      </c>
    </row>
    <row r="230">
      <c r="A230" s="37" t="s">
        <v>33</v>
      </c>
      <c r="B230" s="10" t="s">
        <v>502</v>
      </c>
      <c r="C230" s="38">
        <v>2016.0</v>
      </c>
      <c r="D230" s="10">
        <v>1.0</v>
      </c>
      <c r="E230" s="10">
        <v>12.0</v>
      </c>
      <c r="F230" s="38">
        <v>15.7021541</v>
      </c>
    </row>
    <row r="231">
      <c r="A231" s="37" t="s">
        <v>34</v>
      </c>
      <c r="B231" s="10" t="s">
        <v>503</v>
      </c>
      <c r="C231" s="38">
        <v>2016.0</v>
      </c>
      <c r="D231" s="10">
        <v>1.0</v>
      </c>
      <c r="E231" s="10">
        <v>12.0</v>
      </c>
      <c r="F231" s="38">
        <v>2.91456101</v>
      </c>
    </row>
    <row r="232">
      <c r="A232" s="37" t="s">
        <v>35</v>
      </c>
      <c r="B232" s="10" t="s">
        <v>504</v>
      </c>
      <c r="C232" s="38">
        <v>2016.0</v>
      </c>
      <c r="D232" s="10">
        <v>1.0</v>
      </c>
      <c r="E232" s="10">
        <v>12.0</v>
      </c>
      <c r="F232" s="38">
        <v>35.7890814</v>
      </c>
    </row>
    <row r="233">
      <c r="A233" s="37" t="s">
        <v>3</v>
      </c>
      <c r="B233" s="10" t="s">
        <v>489</v>
      </c>
      <c r="C233" s="38">
        <v>2017.0</v>
      </c>
      <c r="D233" s="10">
        <v>1.0</v>
      </c>
      <c r="E233" s="10">
        <v>12.0</v>
      </c>
      <c r="F233" s="38">
        <v>25.7090295</v>
      </c>
    </row>
    <row r="234">
      <c r="A234" s="37" t="s">
        <v>4</v>
      </c>
      <c r="B234" s="10" t="s">
        <v>472</v>
      </c>
      <c r="C234" s="38">
        <v>2017.0</v>
      </c>
      <c r="D234" s="10">
        <v>1.0</v>
      </c>
      <c r="E234" s="10">
        <v>12.0</v>
      </c>
      <c r="F234" s="38">
        <v>5.75551576</v>
      </c>
    </row>
    <row r="235">
      <c r="A235" s="37" t="s">
        <v>5</v>
      </c>
      <c r="B235" s="10" t="s">
        <v>473</v>
      </c>
      <c r="C235" s="38">
        <v>2017.0</v>
      </c>
      <c r="D235" s="10">
        <v>1.0</v>
      </c>
      <c r="E235" s="10">
        <v>12.0</v>
      </c>
      <c r="F235" s="38">
        <v>60.1662039</v>
      </c>
    </row>
    <row r="236">
      <c r="A236" s="37" t="s">
        <v>6</v>
      </c>
      <c r="B236" s="10" t="s">
        <v>474</v>
      </c>
      <c r="C236" s="38">
        <v>2017.0</v>
      </c>
      <c r="D236" s="10">
        <v>1.0</v>
      </c>
      <c r="E236" s="10">
        <v>12.0</v>
      </c>
      <c r="F236" s="38">
        <v>96.9355274</v>
      </c>
    </row>
    <row r="237">
      <c r="A237" s="37" t="s">
        <v>7</v>
      </c>
      <c r="B237" s="10" t="s">
        <v>475</v>
      </c>
      <c r="C237" s="38">
        <v>2017.0</v>
      </c>
      <c r="D237" s="10">
        <v>1.0</v>
      </c>
      <c r="E237" s="10">
        <v>12.0</v>
      </c>
      <c r="F237" s="38">
        <v>7.97421527</v>
      </c>
    </row>
    <row r="238">
      <c r="A238" s="37" t="s">
        <v>8</v>
      </c>
      <c r="B238" s="10" t="s">
        <v>479</v>
      </c>
      <c r="C238" s="38">
        <v>2017.0</v>
      </c>
      <c r="D238" s="10">
        <v>1.0</v>
      </c>
      <c r="E238" s="10">
        <v>12.0</v>
      </c>
      <c r="F238" s="38">
        <v>8.44726624</v>
      </c>
    </row>
    <row r="239">
      <c r="A239" s="37" t="s">
        <v>9</v>
      </c>
      <c r="B239" s="10" t="s">
        <v>480</v>
      </c>
      <c r="C239" s="38">
        <v>2017.0</v>
      </c>
      <c r="D239" s="10">
        <v>1.0</v>
      </c>
      <c r="E239" s="10">
        <v>12.0</v>
      </c>
      <c r="F239" s="38">
        <v>113.043098</v>
      </c>
    </row>
    <row r="240">
      <c r="A240" s="37" t="s">
        <v>10</v>
      </c>
      <c r="B240" s="10" t="s">
        <v>478</v>
      </c>
      <c r="C240" s="38">
        <v>2017.0</v>
      </c>
      <c r="D240" s="10">
        <v>1.0</v>
      </c>
      <c r="E240" s="10">
        <v>12.0</v>
      </c>
      <c r="F240" s="38">
        <v>10.729604</v>
      </c>
    </row>
    <row r="241">
      <c r="A241" s="37" t="s">
        <v>11</v>
      </c>
      <c r="B241" s="10" t="s">
        <v>477</v>
      </c>
      <c r="C241" s="38">
        <v>2017.0</v>
      </c>
      <c r="D241" s="10">
        <v>1.0</v>
      </c>
      <c r="E241" s="10">
        <v>12.0</v>
      </c>
      <c r="F241" s="38">
        <v>58.664056</v>
      </c>
    </row>
    <row r="242">
      <c r="A242" s="37" t="s">
        <v>12</v>
      </c>
      <c r="B242" s="10" t="s">
        <v>476</v>
      </c>
      <c r="C242" s="38">
        <v>2017.0</v>
      </c>
      <c r="D242" s="10">
        <v>1.0</v>
      </c>
      <c r="E242" s="10">
        <v>12.0</v>
      </c>
      <c r="F242" s="38">
        <v>14.264459</v>
      </c>
    </row>
    <row r="243">
      <c r="A243" s="37" t="s">
        <v>13</v>
      </c>
      <c r="B243" s="10" t="s">
        <v>481</v>
      </c>
      <c r="C243" s="38">
        <v>2017.0</v>
      </c>
      <c r="D243" s="10">
        <v>1.0</v>
      </c>
      <c r="E243" s="10">
        <v>12.0</v>
      </c>
      <c r="F243" s="38">
        <v>11.26261</v>
      </c>
    </row>
    <row r="244">
      <c r="A244" s="37" t="s">
        <v>14</v>
      </c>
      <c r="B244" s="10" t="s">
        <v>483</v>
      </c>
      <c r="C244" s="38">
        <v>2017.0</v>
      </c>
      <c r="D244" s="10">
        <v>1.0</v>
      </c>
      <c r="E244" s="10">
        <v>12.0</v>
      </c>
      <c r="F244" s="38">
        <v>36.7447165</v>
      </c>
    </row>
    <row r="245">
      <c r="A245" s="37" t="s">
        <v>15</v>
      </c>
      <c r="B245" s="10" t="s">
        <v>482</v>
      </c>
      <c r="C245" s="38">
        <v>2017.0</v>
      </c>
      <c r="D245" s="10">
        <v>1.0</v>
      </c>
      <c r="E245" s="10">
        <v>12.0</v>
      </c>
      <c r="F245" s="38">
        <v>71.8093836</v>
      </c>
    </row>
    <row r="246">
      <c r="A246" s="37" t="s">
        <v>16</v>
      </c>
      <c r="B246" s="10" t="s">
        <v>484</v>
      </c>
      <c r="C246" s="38">
        <v>2017.0</v>
      </c>
      <c r="D246" s="10">
        <v>1.0</v>
      </c>
      <c r="E246" s="10">
        <v>12.0</v>
      </c>
      <c r="F246" s="38">
        <v>10.2583817</v>
      </c>
    </row>
    <row r="247">
      <c r="A247" s="37" t="s">
        <v>17</v>
      </c>
      <c r="B247" s="10" t="s">
        <v>485</v>
      </c>
      <c r="C247" s="38">
        <v>2017.0</v>
      </c>
      <c r="D247" s="10">
        <v>1.0</v>
      </c>
      <c r="E247" s="10">
        <v>12.0</v>
      </c>
      <c r="F247" s="38">
        <v>19.0180535</v>
      </c>
    </row>
    <row r="248">
      <c r="A248" s="37" t="s">
        <v>18</v>
      </c>
      <c r="B248" s="10" t="s">
        <v>486</v>
      </c>
      <c r="C248" s="38">
        <v>2017.0</v>
      </c>
      <c r="D248" s="10">
        <v>1.0</v>
      </c>
      <c r="E248" s="10">
        <v>12.0</v>
      </c>
      <c r="F248" s="38">
        <v>18.2097719</v>
      </c>
    </row>
    <row r="249">
      <c r="A249" s="37" t="s">
        <v>19</v>
      </c>
      <c r="B249" s="10" t="s">
        <v>487</v>
      </c>
      <c r="C249" s="38">
        <v>2017.0</v>
      </c>
      <c r="D249" s="10">
        <v>1.0</v>
      </c>
      <c r="E249" s="10">
        <v>12.0</v>
      </c>
      <c r="F249" s="38">
        <v>36.4121962</v>
      </c>
    </row>
    <row r="250">
      <c r="A250" s="37" t="s">
        <v>20</v>
      </c>
      <c r="B250" s="10" t="s">
        <v>488</v>
      </c>
      <c r="C250" s="38">
        <v>2017.0</v>
      </c>
      <c r="D250" s="10">
        <v>1.0</v>
      </c>
      <c r="E250" s="10">
        <v>12.0</v>
      </c>
      <c r="F250" s="38">
        <v>33.234916</v>
      </c>
    </row>
    <row r="251">
      <c r="A251" s="37" t="s">
        <v>21</v>
      </c>
      <c r="B251" s="10" t="s">
        <v>490</v>
      </c>
      <c r="C251" s="38">
        <v>2017.0</v>
      </c>
      <c r="D251" s="10">
        <v>1.0</v>
      </c>
      <c r="E251" s="10">
        <v>12.0</v>
      </c>
      <c r="F251" s="38">
        <v>38.5354243</v>
      </c>
    </row>
    <row r="252">
      <c r="A252" s="37" t="s">
        <v>22</v>
      </c>
      <c r="B252" s="10" t="s">
        <v>491</v>
      </c>
      <c r="C252" s="38">
        <v>2017.0</v>
      </c>
      <c r="D252" s="10">
        <v>1.0</v>
      </c>
      <c r="E252" s="10">
        <v>12.0</v>
      </c>
      <c r="F252" s="38">
        <v>12.0211609</v>
      </c>
    </row>
    <row r="253">
      <c r="A253" s="37" t="s">
        <v>23</v>
      </c>
      <c r="B253" s="10" t="s">
        <v>492</v>
      </c>
      <c r="C253" s="38">
        <v>2017.0</v>
      </c>
      <c r="D253" s="10">
        <v>1.0</v>
      </c>
      <c r="E253" s="10">
        <v>12.0</v>
      </c>
      <c r="F253" s="38">
        <v>24.1337324</v>
      </c>
    </row>
    <row r="254">
      <c r="A254" s="37" t="s">
        <v>24</v>
      </c>
      <c r="B254" s="10" t="s">
        <v>493</v>
      </c>
      <c r="C254" s="38">
        <v>2017.0</v>
      </c>
      <c r="D254" s="10">
        <v>1.0</v>
      </c>
      <c r="E254" s="10">
        <v>12.0</v>
      </c>
      <c r="F254" s="38">
        <v>16.6923094</v>
      </c>
    </row>
    <row r="255">
      <c r="A255" s="37" t="s">
        <v>25</v>
      </c>
      <c r="B255" s="10" t="s">
        <v>494</v>
      </c>
      <c r="C255" s="38">
        <v>2017.0</v>
      </c>
      <c r="D255" s="10">
        <v>1.0</v>
      </c>
      <c r="E255" s="10">
        <v>12.0</v>
      </c>
      <c r="F255" s="38">
        <v>9.71524483</v>
      </c>
    </row>
    <row r="256">
      <c r="A256" s="37" t="s">
        <v>26</v>
      </c>
      <c r="B256" s="10" t="s">
        <v>495</v>
      </c>
      <c r="C256" s="38">
        <v>2017.0</v>
      </c>
      <c r="D256" s="10">
        <v>1.0</v>
      </c>
      <c r="E256" s="10">
        <v>12.0</v>
      </c>
      <c r="F256" s="38">
        <v>26.6264888</v>
      </c>
    </row>
    <row r="257">
      <c r="A257" s="37" t="s">
        <v>27</v>
      </c>
      <c r="B257" s="10" t="s">
        <v>497</v>
      </c>
      <c r="C257" s="38">
        <v>2017.0</v>
      </c>
      <c r="D257" s="10">
        <v>1.0</v>
      </c>
      <c r="E257" s="10">
        <v>12.0</v>
      </c>
      <c r="F257" s="38">
        <v>17.8097107</v>
      </c>
    </row>
    <row r="258">
      <c r="A258" s="37" t="s">
        <v>28</v>
      </c>
      <c r="B258" s="10" t="s">
        <v>496</v>
      </c>
      <c r="C258" s="38">
        <v>2017.0</v>
      </c>
      <c r="D258" s="10">
        <v>1.0</v>
      </c>
      <c r="E258" s="10">
        <v>12.0</v>
      </c>
      <c r="F258" s="38">
        <v>53.5259963</v>
      </c>
    </row>
    <row r="259">
      <c r="A259" s="37" t="s">
        <v>29</v>
      </c>
      <c r="B259" s="10" t="s">
        <v>498</v>
      </c>
      <c r="C259" s="38">
        <v>2017.0</v>
      </c>
      <c r="D259" s="10">
        <v>1.0</v>
      </c>
      <c r="E259" s="10">
        <v>12.0</v>
      </c>
      <c r="F259" s="38">
        <v>25.4731406</v>
      </c>
    </row>
    <row r="260">
      <c r="A260" s="37" t="s">
        <v>30</v>
      </c>
      <c r="B260" s="10" t="s">
        <v>499</v>
      </c>
      <c r="C260" s="38">
        <v>2017.0</v>
      </c>
      <c r="D260" s="10">
        <v>1.0</v>
      </c>
      <c r="E260" s="10">
        <v>12.0</v>
      </c>
      <c r="F260" s="38">
        <v>18.2816029</v>
      </c>
    </row>
    <row r="261">
      <c r="A261" s="37" t="s">
        <v>31</v>
      </c>
      <c r="B261" s="10" t="s">
        <v>500</v>
      </c>
      <c r="C261" s="38">
        <v>2017.0</v>
      </c>
      <c r="D261" s="10">
        <v>1.0</v>
      </c>
      <c r="E261" s="10">
        <v>12.0</v>
      </c>
      <c r="F261" s="38">
        <v>33.8639438</v>
      </c>
    </row>
    <row r="262">
      <c r="A262" s="37" t="s">
        <v>32</v>
      </c>
      <c r="B262" s="10" t="s">
        <v>501</v>
      </c>
      <c r="C262" s="38">
        <v>2017.0</v>
      </c>
      <c r="D262" s="10">
        <v>1.0</v>
      </c>
      <c r="E262" s="10">
        <v>12.0</v>
      </c>
      <c r="F262" s="38">
        <v>9.31003622</v>
      </c>
    </row>
    <row r="263">
      <c r="A263" s="37" t="s">
        <v>33</v>
      </c>
      <c r="B263" s="10" t="s">
        <v>502</v>
      </c>
      <c r="C263" s="38">
        <v>2017.0</v>
      </c>
      <c r="D263" s="10">
        <v>1.0</v>
      </c>
      <c r="E263" s="10">
        <v>12.0</v>
      </c>
      <c r="F263" s="38">
        <v>21.9980669</v>
      </c>
    </row>
    <row r="264">
      <c r="A264" s="37" t="s">
        <v>34</v>
      </c>
      <c r="B264" s="10" t="s">
        <v>503</v>
      </c>
      <c r="C264" s="38">
        <v>2017.0</v>
      </c>
      <c r="D264" s="10">
        <v>1.0</v>
      </c>
      <c r="E264" s="10">
        <v>12.0</v>
      </c>
      <c r="F264" s="38">
        <v>2.32251206</v>
      </c>
    </row>
    <row r="265">
      <c r="A265" s="37" t="s">
        <v>35</v>
      </c>
      <c r="B265" s="10" t="s">
        <v>504</v>
      </c>
      <c r="C265" s="38">
        <v>2017.0</v>
      </c>
      <c r="D265" s="10">
        <v>1.0</v>
      </c>
      <c r="E265" s="10">
        <v>12.0</v>
      </c>
      <c r="F265" s="38">
        <v>43.2144679</v>
      </c>
    </row>
    <row r="266">
      <c r="A266" s="37" t="s">
        <v>3</v>
      </c>
      <c r="B266" s="10" t="s">
        <v>489</v>
      </c>
      <c r="C266" s="38">
        <v>2018.0</v>
      </c>
      <c r="D266" s="10">
        <v>1.0</v>
      </c>
      <c r="E266" s="10">
        <v>12.0</v>
      </c>
      <c r="F266" s="38">
        <v>29.1160441</v>
      </c>
    </row>
    <row r="267">
      <c r="A267" s="37" t="s">
        <v>4</v>
      </c>
      <c r="B267" s="10" t="s">
        <v>472</v>
      </c>
      <c r="C267" s="38">
        <v>2018.0</v>
      </c>
      <c r="D267" s="10">
        <v>1.0</v>
      </c>
      <c r="E267" s="10">
        <v>12.0</v>
      </c>
      <c r="F267" s="38">
        <v>5.44938687</v>
      </c>
    </row>
    <row r="268">
      <c r="A268" s="37" t="s">
        <v>5</v>
      </c>
      <c r="B268" s="10" t="s">
        <v>473</v>
      </c>
      <c r="C268" s="38">
        <v>2018.0</v>
      </c>
      <c r="D268" s="10">
        <v>1.0</v>
      </c>
      <c r="E268" s="10">
        <v>12.0</v>
      </c>
      <c r="F268" s="38">
        <v>77.6990415</v>
      </c>
    </row>
    <row r="269">
      <c r="A269" s="37" t="s">
        <v>6</v>
      </c>
      <c r="B269" s="10" t="s">
        <v>474</v>
      </c>
      <c r="C269" s="38">
        <v>2018.0</v>
      </c>
      <c r="D269" s="10">
        <v>1.0</v>
      </c>
      <c r="E269" s="10">
        <v>12.0</v>
      </c>
      <c r="F269" s="38">
        <v>23.1927587</v>
      </c>
    </row>
    <row r="270">
      <c r="A270" s="37" t="s">
        <v>7</v>
      </c>
      <c r="B270" s="10" t="s">
        <v>475</v>
      </c>
      <c r="C270" s="38">
        <v>2018.0</v>
      </c>
      <c r="D270" s="10">
        <v>1.0</v>
      </c>
      <c r="E270" s="10">
        <v>12.0</v>
      </c>
      <c r="F270" s="38">
        <v>8.15170757</v>
      </c>
    </row>
    <row r="271">
      <c r="A271" s="37" t="s">
        <v>8</v>
      </c>
      <c r="B271" s="10" t="s">
        <v>479</v>
      </c>
      <c r="C271" s="38">
        <v>2018.0</v>
      </c>
      <c r="D271" s="10">
        <v>1.0</v>
      </c>
      <c r="E271" s="10">
        <v>12.0</v>
      </c>
      <c r="F271" s="38">
        <v>7.03750703</v>
      </c>
    </row>
    <row r="272">
      <c r="A272" s="37" t="s">
        <v>9</v>
      </c>
      <c r="B272" s="10" t="s">
        <v>480</v>
      </c>
      <c r="C272" s="38">
        <v>2018.0</v>
      </c>
      <c r="D272" s="10">
        <v>1.0</v>
      </c>
      <c r="E272" s="10">
        <v>12.0</v>
      </c>
      <c r="F272" s="38">
        <v>92.705326</v>
      </c>
    </row>
    <row r="273">
      <c r="A273" s="37" t="s">
        <v>10</v>
      </c>
      <c r="B273" s="10" t="s">
        <v>478</v>
      </c>
      <c r="C273" s="38">
        <v>2018.0</v>
      </c>
      <c r="D273" s="10">
        <v>1.0</v>
      </c>
      <c r="E273" s="10">
        <v>12.0</v>
      </c>
      <c r="F273" s="38">
        <v>9.2782556</v>
      </c>
    </row>
    <row r="274">
      <c r="A274" s="37" t="s">
        <v>11</v>
      </c>
      <c r="B274" s="10" t="s">
        <v>477</v>
      </c>
      <c r="C274" s="38">
        <v>2018.0</v>
      </c>
      <c r="D274" s="10">
        <v>1.0</v>
      </c>
      <c r="E274" s="10">
        <v>12.0</v>
      </c>
      <c r="F274" s="38">
        <v>73.6999968</v>
      </c>
    </row>
    <row r="275">
      <c r="A275" s="37" t="s">
        <v>12</v>
      </c>
      <c r="B275" s="10" t="s">
        <v>476</v>
      </c>
      <c r="C275" s="38">
        <v>2018.0</v>
      </c>
      <c r="D275" s="10">
        <v>1.0</v>
      </c>
      <c r="E275" s="10">
        <v>12.0</v>
      </c>
      <c r="F275" s="38">
        <v>15.6729561</v>
      </c>
    </row>
    <row r="276">
      <c r="A276" s="37" t="s">
        <v>13</v>
      </c>
      <c r="B276" s="10" t="s">
        <v>481</v>
      </c>
      <c r="C276" s="38">
        <v>2018.0</v>
      </c>
      <c r="D276" s="10">
        <v>1.0</v>
      </c>
      <c r="E276" s="10">
        <v>12.0</v>
      </c>
      <c r="F276" s="38">
        <v>8.18101198</v>
      </c>
    </row>
    <row r="277">
      <c r="A277" s="37" t="s">
        <v>14</v>
      </c>
      <c r="B277" s="10" t="s">
        <v>483</v>
      </c>
      <c r="C277" s="38">
        <v>2018.0</v>
      </c>
      <c r="D277" s="10">
        <v>1.0</v>
      </c>
      <c r="E277" s="10">
        <v>12.0</v>
      </c>
      <c r="F277" s="38">
        <v>55.4180301</v>
      </c>
    </row>
    <row r="278">
      <c r="A278" s="37" t="s">
        <v>15</v>
      </c>
      <c r="B278" s="10" t="s">
        <v>482</v>
      </c>
      <c r="C278" s="38">
        <v>2018.0</v>
      </c>
      <c r="D278" s="10">
        <v>1.0</v>
      </c>
      <c r="E278" s="10">
        <v>12.0</v>
      </c>
      <c r="F278" s="38">
        <v>59.9247949</v>
      </c>
    </row>
    <row r="279">
      <c r="A279" s="37" t="s">
        <v>16</v>
      </c>
      <c r="B279" s="10" t="s">
        <v>484</v>
      </c>
      <c r="C279" s="38">
        <v>2018.0</v>
      </c>
      <c r="D279" s="10">
        <v>1.0</v>
      </c>
      <c r="E279" s="10">
        <v>12.0</v>
      </c>
      <c r="F279" s="38">
        <v>9.89013436</v>
      </c>
    </row>
    <row r="280">
      <c r="A280" s="37" t="s">
        <v>17</v>
      </c>
      <c r="B280" s="10" t="s">
        <v>485</v>
      </c>
      <c r="C280" s="38">
        <v>2018.0</v>
      </c>
      <c r="D280" s="10">
        <v>1.0</v>
      </c>
      <c r="E280" s="10">
        <v>12.0</v>
      </c>
      <c r="F280" s="38">
        <v>33.3068888</v>
      </c>
    </row>
    <row r="281">
      <c r="A281" s="37" t="s">
        <v>18</v>
      </c>
      <c r="B281" s="10" t="s">
        <v>486</v>
      </c>
      <c r="C281" s="38">
        <v>2018.0</v>
      </c>
      <c r="D281" s="10">
        <v>1.0</v>
      </c>
      <c r="E281" s="10">
        <v>12.0</v>
      </c>
      <c r="F281" s="38">
        <v>18.4290792</v>
      </c>
    </row>
    <row r="282">
      <c r="A282" s="37" t="s">
        <v>19</v>
      </c>
      <c r="B282" s="10" t="s">
        <v>487</v>
      </c>
      <c r="C282" s="38">
        <v>2018.0</v>
      </c>
      <c r="D282" s="10">
        <v>1.0</v>
      </c>
      <c r="E282" s="10">
        <v>12.0</v>
      </c>
      <c r="F282" s="38">
        <v>41.3051418</v>
      </c>
    </row>
    <row r="283">
      <c r="A283" s="37" t="s">
        <v>20</v>
      </c>
      <c r="B283" s="10" t="s">
        <v>488</v>
      </c>
      <c r="C283" s="38">
        <v>2018.0</v>
      </c>
      <c r="D283" s="10">
        <v>1.0</v>
      </c>
      <c r="E283" s="10">
        <v>12.0</v>
      </c>
      <c r="F283" s="38">
        <v>41.3046826</v>
      </c>
    </row>
    <row r="284">
      <c r="A284" s="37" t="s">
        <v>21</v>
      </c>
      <c r="B284" s="10" t="s">
        <v>490</v>
      </c>
      <c r="C284" s="38">
        <v>2018.0</v>
      </c>
      <c r="D284" s="10">
        <v>1.0</v>
      </c>
      <c r="E284" s="10">
        <v>12.0</v>
      </c>
      <c r="F284" s="38">
        <v>29.5108036</v>
      </c>
    </row>
    <row r="285">
      <c r="A285" s="37" t="s">
        <v>22</v>
      </c>
      <c r="B285" s="10" t="s">
        <v>491</v>
      </c>
      <c r="C285" s="38">
        <v>2018.0</v>
      </c>
      <c r="D285" s="10">
        <v>1.0</v>
      </c>
      <c r="E285" s="10">
        <v>12.0</v>
      </c>
      <c r="F285" s="38">
        <v>14.8484425</v>
      </c>
    </row>
    <row r="286">
      <c r="A286" s="37" t="s">
        <v>23</v>
      </c>
      <c r="B286" s="10" t="s">
        <v>492</v>
      </c>
      <c r="C286" s="38">
        <v>2018.0</v>
      </c>
      <c r="D286" s="10">
        <v>1.0</v>
      </c>
      <c r="E286" s="10">
        <v>12.0</v>
      </c>
      <c r="F286" s="38">
        <v>26.4733223</v>
      </c>
    </row>
    <row r="287">
      <c r="A287" s="37" t="s">
        <v>24</v>
      </c>
      <c r="B287" s="10" t="s">
        <v>493</v>
      </c>
      <c r="C287" s="38">
        <v>2018.0</v>
      </c>
      <c r="D287" s="10">
        <v>1.0</v>
      </c>
      <c r="E287" s="10">
        <v>12.0</v>
      </c>
      <c r="F287" s="38">
        <v>17.8847672</v>
      </c>
    </row>
    <row r="288">
      <c r="A288" s="37" t="s">
        <v>25</v>
      </c>
      <c r="B288" s="10" t="s">
        <v>494</v>
      </c>
      <c r="C288" s="38">
        <v>2018.0</v>
      </c>
      <c r="D288" s="10">
        <v>1.0</v>
      </c>
      <c r="E288" s="10">
        <v>12.0</v>
      </c>
      <c r="F288" s="38">
        <v>9.87388826</v>
      </c>
    </row>
    <row r="289">
      <c r="A289" s="37" t="s">
        <v>26</v>
      </c>
      <c r="B289" s="10" t="s">
        <v>495</v>
      </c>
      <c r="C289" s="38">
        <v>2018.0</v>
      </c>
      <c r="D289" s="10">
        <v>1.0</v>
      </c>
      <c r="E289" s="10">
        <v>12.0</v>
      </c>
      <c r="F289" s="38">
        <v>46.518024</v>
      </c>
    </row>
    <row r="290">
      <c r="A290" s="37" t="s">
        <v>27</v>
      </c>
      <c r="B290" s="10" t="s">
        <v>497</v>
      </c>
      <c r="C290" s="38">
        <v>2018.0</v>
      </c>
      <c r="D290" s="10">
        <v>1.0</v>
      </c>
      <c r="E290" s="10">
        <v>12.0</v>
      </c>
      <c r="F290" s="38">
        <v>18.6451365</v>
      </c>
    </row>
    <row r="291">
      <c r="A291" s="37" t="s">
        <v>28</v>
      </c>
      <c r="B291" s="10" t="s">
        <v>496</v>
      </c>
      <c r="C291" s="38">
        <v>2018.0</v>
      </c>
      <c r="D291" s="10">
        <v>1.0</v>
      </c>
      <c r="E291" s="10">
        <v>12.0</v>
      </c>
      <c r="F291" s="38">
        <v>36.2351573</v>
      </c>
    </row>
    <row r="292">
      <c r="A292" s="37" t="s">
        <v>29</v>
      </c>
      <c r="B292" s="10" t="s">
        <v>498</v>
      </c>
      <c r="C292" s="38">
        <v>2018.0</v>
      </c>
      <c r="D292" s="10">
        <v>1.0</v>
      </c>
      <c r="E292" s="10">
        <v>12.0</v>
      </c>
      <c r="F292" s="38">
        <v>30.5662387</v>
      </c>
    </row>
    <row r="293">
      <c r="A293" s="37" t="s">
        <v>30</v>
      </c>
      <c r="B293" s="10" t="s">
        <v>499</v>
      </c>
      <c r="C293" s="38">
        <v>2018.0</v>
      </c>
      <c r="D293" s="10">
        <v>1.0</v>
      </c>
      <c r="E293" s="10">
        <v>12.0</v>
      </c>
      <c r="F293" s="38">
        <v>21.6010555</v>
      </c>
    </row>
    <row r="294">
      <c r="A294" s="37" t="s">
        <v>31</v>
      </c>
      <c r="B294" s="10" t="s">
        <v>500</v>
      </c>
      <c r="C294" s="38">
        <v>2018.0</v>
      </c>
      <c r="D294" s="10">
        <v>1.0</v>
      </c>
      <c r="E294" s="10">
        <v>12.0</v>
      </c>
      <c r="F294" s="38">
        <v>30.1713072</v>
      </c>
    </row>
    <row r="295">
      <c r="A295" s="37" t="s">
        <v>32</v>
      </c>
      <c r="B295" s="10" t="s">
        <v>501</v>
      </c>
      <c r="C295" s="38">
        <v>2018.0</v>
      </c>
      <c r="D295" s="10">
        <v>1.0</v>
      </c>
      <c r="E295" s="10">
        <v>12.0</v>
      </c>
      <c r="F295" s="38">
        <v>10.7061525</v>
      </c>
    </row>
    <row r="296">
      <c r="A296" s="37" t="s">
        <v>33</v>
      </c>
      <c r="B296" s="10" t="s">
        <v>502</v>
      </c>
      <c r="C296" s="38">
        <v>2018.0</v>
      </c>
      <c r="D296" s="10">
        <v>1.0</v>
      </c>
      <c r="E296" s="10">
        <v>12.0</v>
      </c>
      <c r="F296" s="38">
        <v>17.7722562</v>
      </c>
    </row>
    <row r="297">
      <c r="A297" s="37" t="s">
        <v>34</v>
      </c>
      <c r="B297" s="10" t="s">
        <v>503</v>
      </c>
      <c r="C297" s="38">
        <v>2018.0</v>
      </c>
      <c r="D297" s="10">
        <v>1.0</v>
      </c>
      <c r="E297" s="10">
        <v>12.0</v>
      </c>
      <c r="F297" s="38">
        <v>2.49697516</v>
      </c>
    </row>
    <row r="298">
      <c r="A298" s="37" t="s">
        <v>35</v>
      </c>
      <c r="B298" s="10" t="s">
        <v>504</v>
      </c>
      <c r="C298" s="38">
        <v>2018.0</v>
      </c>
      <c r="D298" s="10">
        <v>1.0</v>
      </c>
      <c r="E298" s="10">
        <v>12.0</v>
      </c>
      <c r="F298" s="38">
        <v>43.7127691</v>
      </c>
    </row>
    <row r="299">
      <c r="A299" s="37" t="s">
        <v>3</v>
      </c>
      <c r="B299" s="10" t="s">
        <v>489</v>
      </c>
      <c r="C299" s="38">
        <v>2019.0</v>
      </c>
      <c r="D299" s="10">
        <v>1.0</v>
      </c>
      <c r="E299" s="10">
        <v>12.0</v>
      </c>
      <c r="F299" s="38">
        <v>28.8179916</v>
      </c>
    </row>
    <row r="300">
      <c r="A300" s="37" t="s">
        <v>4</v>
      </c>
      <c r="B300" s="10" t="s">
        <v>472</v>
      </c>
      <c r="C300" s="38">
        <v>2019.0</v>
      </c>
      <c r="D300" s="10">
        <v>1.0</v>
      </c>
      <c r="E300" s="10">
        <v>12.0</v>
      </c>
      <c r="F300" s="38">
        <v>6.68366359</v>
      </c>
    </row>
    <row r="301">
      <c r="A301" s="37" t="s">
        <v>5</v>
      </c>
      <c r="B301" s="10" t="s">
        <v>473</v>
      </c>
      <c r="C301" s="38">
        <v>2019.0</v>
      </c>
      <c r="D301" s="10">
        <v>1.0</v>
      </c>
      <c r="E301" s="10">
        <v>12.0</v>
      </c>
      <c r="F301" s="38">
        <v>73.3069336</v>
      </c>
    </row>
    <row r="302">
      <c r="A302" s="37" t="s">
        <v>6</v>
      </c>
      <c r="B302" s="10" t="s">
        <v>474</v>
      </c>
      <c r="C302" s="38">
        <v>2019.0</v>
      </c>
      <c r="D302" s="10">
        <v>1.0</v>
      </c>
      <c r="E302" s="10">
        <v>12.0</v>
      </c>
      <c r="F302" s="38">
        <v>11.9083732</v>
      </c>
    </row>
    <row r="303">
      <c r="A303" s="37" t="s">
        <v>7</v>
      </c>
      <c r="B303" s="10" t="s">
        <v>475</v>
      </c>
      <c r="C303" s="38">
        <v>2019.0</v>
      </c>
      <c r="D303" s="10">
        <v>1.0</v>
      </c>
      <c r="E303" s="10">
        <v>12.0</v>
      </c>
      <c r="F303" s="38">
        <v>8.43845801</v>
      </c>
    </row>
    <row r="304">
      <c r="A304" s="37" t="s">
        <v>8</v>
      </c>
      <c r="B304" s="10" t="s">
        <v>479</v>
      </c>
      <c r="C304" s="38">
        <v>2019.0</v>
      </c>
      <c r="D304" s="10">
        <v>1.0</v>
      </c>
      <c r="E304" s="10">
        <v>12.0</v>
      </c>
      <c r="F304" s="38">
        <v>8.82223202</v>
      </c>
    </row>
    <row r="305">
      <c r="A305" s="37" t="s">
        <v>9</v>
      </c>
      <c r="B305" s="10" t="s">
        <v>480</v>
      </c>
      <c r="C305" s="38">
        <v>2019.0</v>
      </c>
      <c r="D305" s="10">
        <v>1.0</v>
      </c>
      <c r="E305" s="10">
        <v>12.0</v>
      </c>
      <c r="F305" s="38">
        <v>95.2599409</v>
      </c>
    </row>
    <row r="306">
      <c r="A306" s="37" t="s">
        <v>10</v>
      </c>
      <c r="B306" s="10" t="s">
        <v>478</v>
      </c>
      <c r="C306" s="38">
        <v>2019.0</v>
      </c>
      <c r="D306" s="10">
        <v>1.0</v>
      </c>
      <c r="E306" s="10">
        <v>12.0</v>
      </c>
      <c r="F306" s="38">
        <v>10.9769892</v>
      </c>
    </row>
    <row r="307">
      <c r="A307" s="37" t="s">
        <v>11</v>
      </c>
      <c r="B307" s="10" t="s">
        <v>477</v>
      </c>
      <c r="C307" s="38">
        <v>2019.0</v>
      </c>
      <c r="D307" s="10">
        <v>1.0</v>
      </c>
      <c r="E307" s="10">
        <v>12.0</v>
      </c>
      <c r="F307" s="38">
        <v>70.6169981</v>
      </c>
    </row>
    <row r="308">
      <c r="A308" s="37" t="s">
        <v>12</v>
      </c>
      <c r="B308" s="10" t="s">
        <v>476</v>
      </c>
      <c r="C308" s="38">
        <v>2019.0</v>
      </c>
      <c r="D308" s="10">
        <v>1.0</v>
      </c>
      <c r="E308" s="10">
        <v>12.0</v>
      </c>
      <c r="F308" s="38">
        <v>13.7321016</v>
      </c>
    </row>
    <row r="309">
      <c r="A309" s="37" t="s">
        <v>13</v>
      </c>
      <c r="B309" s="10" t="s">
        <v>481</v>
      </c>
      <c r="C309" s="38">
        <v>2019.0</v>
      </c>
      <c r="D309" s="10">
        <v>1.0</v>
      </c>
      <c r="E309" s="10">
        <v>12.0</v>
      </c>
      <c r="F309" s="38">
        <v>8.9366715</v>
      </c>
    </row>
    <row r="310">
      <c r="A310" s="37" t="s">
        <v>14</v>
      </c>
      <c r="B310" s="10" t="s">
        <v>483</v>
      </c>
      <c r="C310" s="38">
        <v>2019.0</v>
      </c>
      <c r="D310" s="10">
        <v>1.0</v>
      </c>
      <c r="E310" s="10">
        <v>12.0</v>
      </c>
      <c r="F310" s="38">
        <v>62.0318845</v>
      </c>
    </row>
    <row r="311">
      <c r="A311" s="37" t="s">
        <v>15</v>
      </c>
      <c r="B311" s="10" t="s">
        <v>482</v>
      </c>
      <c r="C311" s="38">
        <v>2019.0</v>
      </c>
      <c r="D311" s="10">
        <v>1.0</v>
      </c>
      <c r="E311" s="10">
        <v>12.0</v>
      </c>
      <c r="F311" s="38">
        <v>52.9057667</v>
      </c>
    </row>
    <row r="312">
      <c r="A312" s="37" t="s">
        <v>16</v>
      </c>
      <c r="B312" s="10" t="s">
        <v>484</v>
      </c>
      <c r="C312" s="38">
        <v>2019.0</v>
      </c>
      <c r="D312" s="10">
        <v>1.0</v>
      </c>
      <c r="E312" s="10">
        <v>12.0</v>
      </c>
      <c r="F312" s="38">
        <v>15.4436312</v>
      </c>
    </row>
    <row r="313">
      <c r="A313" s="37" t="s">
        <v>17</v>
      </c>
      <c r="B313" s="10" t="s">
        <v>485</v>
      </c>
      <c r="C313" s="38">
        <v>2019.0</v>
      </c>
      <c r="D313" s="10">
        <v>1.0</v>
      </c>
      <c r="E313" s="10">
        <v>12.0</v>
      </c>
      <c r="F313" s="38">
        <v>29.4537102</v>
      </c>
    </row>
    <row r="314">
      <c r="A314" s="37" t="s">
        <v>18</v>
      </c>
      <c r="B314" s="10" t="s">
        <v>486</v>
      </c>
      <c r="C314" s="38">
        <v>2019.0</v>
      </c>
      <c r="D314" s="10">
        <v>1.0</v>
      </c>
      <c r="E314" s="10">
        <v>12.0</v>
      </c>
      <c r="F314" s="38">
        <v>18.8081359</v>
      </c>
    </row>
    <row r="315">
      <c r="A315" s="37" t="s">
        <v>19</v>
      </c>
      <c r="B315" s="10" t="s">
        <v>487</v>
      </c>
      <c r="C315" s="38">
        <v>2019.0</v>
      </c>
      <c r="D315" s="10">
        <v>1.0</v>
      </c>
      <c r="E315" s="10">
        <v>12.0</v>
      </c>
      <c r="F315" s="38">
        <v>50.4339823</v>
      </c>
    </row>
    <row r="316">
      <c r="A316" s="37" t="s">
        <v>20</v>
      </c>
      <c r="B316" s="10" t="s">
        <v>488</v>
      </c>
      <c r="C316" s="38">
        <v>2019.0</v>
      </c>
      <c r="D316" s="10">
        <v>1.0</v>
      </c>
      <c r="E316" s="10">
        <v>12.0</v>
      </c>
      <c r="F316" s="38">
        <v>52.6870126</v>
      </c>
    </row>
    <row r="317">
      <c r="A317" s="37" t="s">
        <v>21</v>
      </c>
      <c r="B317" s="10" t="s">
        <v>490</v>
      </c>
      <c r="C317" s="38">
        <v>2019.0</v>
      </c>
      <c r="D317" s="10">
        <v>1.0</v>
      </c>
      <c r="E317" s="10">
        <v>12.0</v>
      </c>
      <c r="F317" s="38">
        <v>17.1648364</v>
      </c>
    </row>
    <row r="318">
      <c r="A318" s="37" t="s">
        <v>22</v>
      </c>
      <c r="B318" s="10" t="s">
        <v>491</v>
      </c>
      <c r="C318" s="38">
        <v>2019.0</v>
      </c>
      <c r="D318" s="10">
        <v>1.0</v>
      </c>
      <c r="E318" s="10">
        <v>12.0</v>
      </c>
      <c r="F318" s="38">
        <v>16.9359763</v>
      </c>
    </row>
    <row r="319">
      <c r="A319" s="37" t="s">
        <v>23</v>
      </c>
      <c r="B319" s="10" t="s">
        <v>492</v>
      </c>
      <c r="C319" s="38">
        <v>2019.0</v>
      </c>
      <c r="D319" s="10">
        <v>1.0</v>
      </c>
      <c r="E319" s="10">
        <v>12.0</v>
      </c>
      <c r="F319" s="38">
        <v>27.3429931</v>
      </c>
    </row>
    <row r="320">
      <c r="A320" s="37" t="s">
        <v>24</v>
      </c>
      <c r="B320" s="10" t="s">
        <v>493</v>
      </c>
      <c r="C320" s="38">
        <v>2019.0</v>
      </c>
      <c r="D320" s="10">
        <v>1.0</v>
      </c>
      <c r="E320" s="10">
        <v>12.0</v>
      </c>
      <c r="F320" s="38">
        <v>18.7129837</v>
      </c>
    </row>
    <row r="321">
      <c r="A321" s="37" t="s">
        <v>25</v>
      </c>
      <c r="B321" s="10" t="s">
        <v>494</v>
      </c>
      <c r="C321" s="38">
        <v>2019.0</v>
      </c>
      <c r="D321" s="10">
        <v>1.0</v>
      </c>
      <c r="E321" s="10">
        <v>12.0</v>
      </c>
      <c r="F321" s="38">
        <v>9.34601177</v>
      </c>
    </row>
    <row r="322">
      <c r="A322" s="37" t="s">
        <v>26</v>
      </c>
      <c r="B322" s="10" t="s">
        <v>495</v>
      </c>
      <c r="C322" s="38">
        <v>2019.0</v>
      </c>
      <c r="D322" s="10">
        <v>1.0</v>
      </c>
      <c r="E322" s="10">
        <v>12.0</v>
      </c>
      <c r="F322" s="38">
        <v>38.990589</v>
      </c>
    </row>
    <row r="323">
      <c r="A323" s="37" t="s">
        <v>27</v>
      </c>
      <c r="B323" s="10" t="s">
        <v>497</v>
      </c>
      <c r="C323" s="38">
        <v>2019.0</v>
      </c>
      <c r="D323" s="10">
        <v>1.0</v>
      </c>
      <c r="E323" s="10">
        <v>12.0</v>
      </c>
      <c r="F323" s="38">
        <v>17.7887592</v>
      </c>
    </row>
    <row r="324">
      <c r="A324" s="37" t="s">
        <v>28</v>
      </c>
      <c r="B324" s="10" t="s">
        <v>496</v>
      </c>
      <c r="C324" s="38">
        <v>2019.0</v>
      </c>
      <c r="D324" s="10">
        <v>1.0</v>
      </c>
      <c r="E324" s="10">
        <v>12.0</v>
      </c>
      <c r="F324" s="38">
        <v>36.7205125</v>
      </c>
    </row>
    <row r="325">
      <c r="A325" s="37" t="s">
        <v>29</v>
      </c>
      <c r="B325" s="10" t="s">
        <v>498</v>
      </c>
      <c r="C325" s="38">
        <v>2019.0</v>
      </c>
      <c r="D325" s="10">
        <v>1.0</v>
      </c>
      <c r="E325" s="10">
        <v>12.0</v>
      </c>
      <c r="F325" s="38">
        <v>45.8467291</v>
      </c>
    </row>
    <row r="326">
      <c r="A326" s="37" t="s">
        <v>30</v>
      </c>
      <c r="B326" s="10" t="s">
        <v>499</v>
      </c>
      <c r="C326" s="38">
        <v>2019.0</v>
      </c>
      <c r="D326" s="10">
        <v>1.0</v>
      </c>
      <c r="E326" s="10">
        <v>12.0</v>
      </c>
      <c r="F326" s="38">
        <v>28.1715978</v>
      </c>
    </row>
    <row r="327">
      <c r="A327" s="37" t="s">
        <v>31</v>
      </c>
      <c r="B327" s="10" t="s">
        <v>500</v>
      </c>
      <c r="C327" s="38">
        <v>2019.0</v>
      </c>
      <c r="D327" s="10">
        <v>1.0</v>
      </c>
      <c r="E327" s="10">
        <v>12.0</v>
      </c>
      <c r="F327" s="38">
        <v>24.1399142</v>
      </c>
    </row>
    <row r="328">
      <c r="A328" s="37" t="s">
        <v>32</v>
      </c>
      <c r="B328" s="10" t="s">
        <v>501</v>
      </c>
      <c r="C328" s="38">
        <v>2019.0</v>
      </c>
      <c r="D328" s="10">
        <v>1.0</v>
      </c>
      <c r="E328" s="10">
        <v>12.0</v>
      </c>
      <c r="F328" s="38">
        <v>13.9891238</v>
      </c>
    </row>
    <row r="329">
      <c r="A329" s="37" t="s">
        <v>33</v>
      </c>
      <c r="B329" s="10" t="s">
        <v>502</v>
      </c>
      <c r="C329" s="38">
        <v>2019.0</v>
      </c>
      <c r="D329" s="10">
        <v>1.0</v>
      </c>
      <c r="E329" s="10">
        <v>12.0</v>
      </c>
      <c r="F329" s="38">
        <v>17.6598134</v>
      </c>
    </row>
    <row r="330">
      <c r="A330" s="37" t="s">
        <v>34</v>
      </c>
      <c r="B330" s="10" t="s">
        <v>503</v>
      </c>
      <c r="C330" s="38">
        <v>2019.0</v>
      </c>
      <c r="D330" s="10">
        <v>1.0</v>
      </c>
      <c r="E330" s="10">
        <v>12.0</v>
      </c>
      <c r="F330" s="38">
        <v>1.97692499</v>
      </c>
    </row>
    <row r="331">
      <c r="A331" s="37" t="s">
        <v>35</v>
      </c>
      <c r="B331" s="10" t="s">
        <v>504</v>
      </c>
      <c r="C331" s="38">
        <v>2019.0</v>
      </c>
      <c r="D331" s="10">
        <v>1.0</v>
      </c>
      <c r="E331" s="10">
        <v>12.0</v>
      </c>
      <c r="F331" s="38">
        <v>41.3421693</v>
      </c>
    </row>
    <row r="332">
      <c r="A332" s="37" t="s">
        <v>3</v>
      </c>
      <c r="B332" s="10" t="s">
        <v>489</v>
      </c>
      <c r="C332" s="38">
        <v>2020.0</v>
      </c>
      <c r="D332" s="10">
        <v>1.0</v>
      </c>
      <c r="E332" s="10">
        <v>12.0</v>
      </c>
      <c r="F332" s="38">
        <v>28.6820358</v>
      </c>
    </row>
    <row r="333">
      <c r="A333" s="37" t="s">
        <v>4</v>
      </c>
      <c r="B333" s="10" t="s">
        <v>472</v>
      </c>
      <c r="C333" s="38">
        <v>2020.0</v>
      </c>
      <c r="D333" s="10">
        <v>1.0</v>
      </c>
      <c r="E333" s="10">
        <v>12.0</v>
      </c>
      <c r="F333" s="38">
        <v>5.76903266</v>
      </c>
    </row>
    <row r="334">
      <c r="A334" s="37" t="s">
        <v>5</v>
      </c>
      <c r="B334" s="10" t="s">
        <v>473</v>
      </c>
      <c r="C334" s="38">
        <v>2020.0</v>
      </c>
      <c r="D334" s="10">
        <v>1.0</v>
      </c>
      <c r="E334" s="10">
        <v>12.0</v>
      </c>
      <c r="F334" s="38">
        <v>76.22533</v>
      </c>
    </row>
    <row r="335">
      <c r="A335" s="37" t="s">
        <v>6</v>
      </c>
      <c r="B335" s="10" t="s">
        <v>474</v>
      </c>
      <c r="C335" s="38">
        <v>2020.0</v>
      </c>
      <c r="D335" s="10">
        <v>1.0</v>
      </c>
      <c r="E335" s="10">
        <v>12.0</v>
      </c>
      <c r="F335" s="38">
        <v>8.5879244</v>
      </c>
    </row>
    <row r="336">
      <c r="A336" s="37" t="s">
        <v>7</v>
      </c>
      <c r="B336" s="10" t="s">
        <v>475</v>
      </c>
      <c r="C336" s="38">
        <v>2020.0</v>
      </c>
      <c r="D336" s="10">
        <v>1.0</v>
      </c>
      <c r="E336" s="10">
        <v>12.0</v>
      </c>
      <c r="F336" s="38">
        <v>7.02741437</v>
      </c>
    </row>
    <row r="337">
      <c r="A337" s="37" t="s">
        <v>8</v>
      </c>
      <c r="B337" s="10" t="s">
        <v>479</v>
      </c>
      <c r="C337" s="38">
        <v>2020.0</v>
      </c>
      <c r="D337" s="10">
        <v>1.0</v>
      </c>
      <c r="E337" s="10">
        <v>12.0</v>
      </c>
      <c r="F337" s="38">
        <v>7.22524821</v>
      </c>
    </row>
    <row r="338">
      <c r="A338" s="37" t="s">
        <v>9</v>
      </c>
      <c r="B338" s="10" t="s">
        <v>480</v>
      </c>
      <c r="C338" s="38">
        <v>2020.0</v>
      </c>
      <c r="D338" s="10">
        <v>1.0</v>
      </c>
      <c r="E338" s="10">
        <v>12.0</v>
      </c>
      <c r="F338" s="38">
        <v>83.7446754</v>
      </c>
    </row>
    <row r="339">
      <c r="A339" s="37" t="s">
        <v>10</v>
      </c>
      <c r="B339" s="10" t="s">
        <v>478</v>
      </c>
      <c r="C339" s="38">
        <v>2020.0</v>
      </c>
      <c r="D339" s="10">
        <v>1.0</v>
      </c>
      <c r="E339" s="10">
        <v>12.0</v>
      </c>
      <c r="F339" s="38">
        <v>9.37840098</v>
      </c>
    </row>
    <row r="340">
      <c r="A340" s="37" t="s">
        <v>11</v>
      </c>
      <c r="B340" s="10" t="s">
        <v>477</v>
      </c>
      <c r="C340" s="38">
        <v>2020.0</v>
      </c>
      <c r="D340" s="10">
        <v>1.0</v>
      </c>
      <c r="E340" s="10">
        <v>12.0</v>
      </c>
      <c r="F340" s="38">
        <v>90.5412462</v>
      </c>
    </row>
    <row r="341">
      <c r="A341" s="37" t="s">
        <v>12</v>
      </c>
      <c r="B341" s="10" t="s">
        <v>476</v>
      </c>
      <c r="C341" s="38">
        <v>2020.0</v>
      </c>
      <c r="D341" s="10">
        <v>1.0</v>
      </c>
      <c r="E341" s="10">
        <v>12.0</v>
      </c>
      <c r="F341" s="38">
        <v>14.293991</v>
      </c>
    </row>
    <row r="342">
      <c r="A342" s="37" t="s">
        <v>13</v>
      </c>
      <c r="B342" s="10" t="s">
        <v>481</v>
      </c>
      <c r="C342" s="38">
        <v>2020.0</v>
      </c>
      <c r="D342" s="10">
        <v>1.0</v>
      </c>
      <c r="E342" s="10">
        <v>12.0</v>
      </c>
      <c r="F342" s="38">
        <v>7.85725626</v>
      </c>
    </row>
    <row r="343">
      <c r="A343" s="37" t="s">
        <v>14</v>
      </c>
      <c r="B343" s="10" t="s">
        <v>483</v>
      </c>
      <c r="C343" s="38">
        <v>2020.0</v>
      </c>
      <c r="D343" s="10">
        <v>1.0</v>
      </c>
      <c r="E343" s="10">
        <v>12.0</v>
      </c>
      <c r="F343" s="38">
        <v>81.122973</v>
      </c>
    </row>
    <row r="344">
      <c r="A344" s="37" t="s">
        <v>15</v>
      </c>
      <c r="B344" s="10" t="s">
        <v>482</v>
      </c>
      <c r="C344" s="38">
        <v>2020.0</v>
      </c>
      <c r="D344" s="10">
        <v>1.0</v>
      </c>
      <c r="E344" s="10">
        <v>12.0</v>
      </c>
      <c r="F344" s="38">
        <v>40.4727281</v>
      </c>
    </row>
    <row r="345">
      <c r="A345" s="37" t="s">
        <v>16</v>
      </c>
      <c r="B345" s="10" t="s">
        <v>484</v>
      </c>
      <c r="C345" s="38">
        <v>2020.0</v>
      </c>
      <c r="D345" s="10">
        <v>1.0</v>
      </c>
      <c r="E345" s="10">
        <v>12.0</v>
      </c>
      <c r="F345" s="38">
        <v>11.6287762</v>
      </c>
    </row>
    <row r="346">
      <c r="A346" s="37" t="s">
        <v>17</v>
      </c>
      <c r="B346" s="10" t="s">
        <v>485</v>
      </c>
      <c r="C346" s="38">
        <v>2020.0</v>
      </c>
      <c r="D346" s="10">
        <v>1.0</v>
      </c>
      <c r="E346" s="10">
        <v>12.0</v>
      </c>
      <c r="F346" s="38">
        <v>25.4123871</v>
      </c>
    </row>
    <row r="347">
      <c r="A347" s="37" t="s">
        <v>18</v>
      </c>
      <c r="B347" s="10" t="s">
        <v>486</v>
      </c>
      <c r="C347" s="38">
        <v>2020.0</v>
      </c>
      <c r="D347" s="10">
        <v>1.0</v>
      </c>
      <c r="E347" s="10">
        <v>12.0</v>
      </c>
      <c r="F347" s="38">
        <v>17.758529</v>
      </c>
    </row>
    <row r="348">
      <c r="A348" s="37" t="s">
        <v>19</v>
      </c>
      <c r="B348" s="10" t="s">
        <v>487</v>
      </c>
      <c r="C348" s="38">
        <v>2020.0</v>
      </c>
      <c r="D348" s="10">
        <v>1.0</v>
      </c>
      <c r="E348" s="10">
        <v>12.0</v>
      </c>
      <c r="F348" s="38">
        <v>49.1691246</v>
      </c>
    </row>
    <row r="349">
      <c r="A349" s="37" t="s">
        <v>20</v>
      </c>
      <c r="B349" s="10" t="s">
        <v>488</v>
      </c>
      <c r="C349" s="38">
        <v>2020.0</v>
      </c>
      <c r="D349" s="10">
        <v>1.0</v>
      </c>
      <c r="E349" s="10">
        <v>12.0</v>
      </c>
      <c r="F349" s="38">
        <v>49.2322073</v>
      </c>
    </row>
    <row r="350">
      <c r="A350" s="37" t="s">
        <v>21</v>
      </c>
      <c r="B350" s="10" t="s">
        <v>490</v>
      </c>
      <c r="C350" s="38">
        <v>2020.0</v>
      </c>
      <c r="D350" s="10">
        <v>1.0</v>
      </c>
      <c r="E350" s="10">
        <v>12.0</v>
      </c>
      <c r="F350" s="38">
        <v>14.5287342</v>
      </c>
    </row>
    <row r="351">
      <c r="A351" s="37" t="s">
        <v>22</v>
      </c>
      <c r="B351" s="10" t="s">
        <v>491</v>
      </c>
      <c r="C351" s="38">
        <v>2020.0</v>
      </c>
      <c r="D351" s="10">
        <v>1.0</v>
      </c>
      <c r="E351" s="10">
        <v>12.0</v>
      </c>
      <c r="F351" s="38">
        <v>15.5605234</v>
      </c>
    </row>
    <row r="352">
      <c r="A352" s="37" t="s">
        <v>23</v>
      </c>
      <c r="B352" s="10" t="s">
        <v>492</v>
      </c>
      <c r="C352" s="38">
        <v>2020.0</v>
      </c>
      <c r="D352" s="10">
        <v>1.0</v>
      </c>
      <c r="E352" s="10">
        <v>12.0</v>
      </c>
      <c r="F352" s="38">
        <v>20.406974</v>
      </c>
    </row>
    <row r="353">
      <c r="A353" s="37" t="s">
        <v>24</v>
      </c>
      <c r="B353" s="10" t="s">
        <v>493</v>
      </c>
      <c r="C353" s="38">
        <v>2020.0</v>
      </c>
      <c r="D353" s="10">
        <v>1.0</v>
      </c>
      <c r="E353" s="10">
        <v>12.0</v>
      </c>
      <c r="F353" s="38">
        <v>14.31721</v>
      </c>
    </row>
    <row r="354">
      <c r="A354" s="37" t="s">
        <v>25</v>
      </c>
      <c r="B354" s="10" t="s">
        <v>494</v>
      </c>
      <c r="C354" s="38">
        <v>2020.0</v>
      </c>
      <c r="D354" s="10">
        <v>1.0</v>
      </c>
      <c r="E354" s="10">
        <v>12.0</v>
      </c>
      <c r="F354" s="38">
        <v>9.33954151</v>
      </c>
    </row>
    <row r="355">
      <c r="A355" s="37" t="s">
        <v>26</v>
      </c>
      <c r="B355" s="10" t="s">
        <v>495</v>
      </c>
      <c r="C355" s="38">
        <v>2020.0</v>
      </c>
      <c r="D355" s="10">
        <v>1.0</v>
      </c>
      <c r="E355" s="10">
        <v>12.0</v>
      </c>
      <c r="F355" s="38">
        <v>32.819858</v>
      </c>
    </row>
    <row r="356">
      <c r="A356" s="37" t="s">
        <v>27</v>
      </c>
      <c r="B356" s="10" t="s">
        <v>497</v>
      </c>
      <c r="C356" s="38">
        <v>2020.0</v>
      </c>
      <c r="D356" s="10">
        <v>1.0</v>
      </c>
      <c r="E356" s="10">
        <v>12.0</v>
      </c>
      <c r="F356" s="38">
        <v>27.6491566</v>
      </c>
    </row>
    <row r="357">
      <c r="A357" s="37" t="s">
        <v>28</v>
      </c>
      <c r="B357" s="10" t="s">
        <v>496</v>
      </c>
      <c r="C357" s="38">
        <v>2020.0</v>
      </c>
      <c r="D357" s="10">
        <v>1.0</v>
      </c>
      <c r="E357" s="10">
        <v>12.0</v>
      </c>
      <c r="F357" s="38">
        <v>27.924136</v>
      </c>
    </row>
    <row r="358">
      <c r="A358" s="37" t="s">
        <v>29</v>
      </c>
      <c r="B358" s="10" t="s">
        <v>498</v>
      </c>
      <c r="C358" s="38">
        <v>2020.0</v>
      </c>
      <c r="D358" s="10">
        <v>1.0</v>
      </c>
      <c r="E358" s="10">
        <v>12.0</v>
      </c>
      <c r="F358" s="38">
        <v>52.06033</v>
      </c>
    </row>
    <row r="359">
      <c r="A359" s="37" t="s">
        <v>30</v>
      </c>
      <c r="B359" s="10" t="s">
        <v>499</v>
      </c>
      <c r="C359" s="38">
        <v>2020.0</v>
      </c>
      <c r="D359" s="10">
        <v>1.0</v>
      </c>
      <c r="E359" s="10">
        <v>12.0</v>
      </c>
      <c r="F359" s="38">
        <v>23.8070945</v>
      </c>
    </row>
    <row r="360">
      <c r="A360" s="37" t="s">
        <v>31</v>
      </c>
      <c r="B360" s="10" t="s">
        <v>500</v>
      </c>
      <c r="C360" s="38">
        <v>2020.0</v>
      </c>
      <c r="D360" s="10">
        <v>1.0</v>
      </c>
      <c r="E360" s="10">
        <v>12.0</v>
      </c>
      <c r="F360" s="38">
        <v>21.6909424</v>
      </c>
    </row>
    <row r="361">
      <c r="A361" s="37" t="s">
        <v>32</v>
      </c>
      <c r="B361" s="10" t="s">
        <v>501</v>
      </c>
      <c r="C361" s="38">
        <v>2020.0</v>
      </c>
      <c r="D361" s="10">
        <v>1.0</v>
      </c>
      <c r="E361" s="10">
        <v>12.0</v>
      </c>
      <c r="F361" s="38">
        <v>11.1682908</v>
      </c>
    </row>
    <row r="362">
      <c r="A362" s="37" t="s">
        <v>33</v>
      </c>
      <c r="B362" s="10" t="s">
        <v>502</v>
      </c>
      <c r="C362" s="38">
        <v>2020.0</v>
      </c>
      <c r="D362" s="10">
        <v>1.0</v>
      </c>
      <c r="E362" s="10">
        <v>12.0</v>
      </c>
      <c r="F362" s="38">
        <v>13.9791881</v>
      </c>
    </row>
    <row r="363">
      <c r="A363" s="37" t="s">
        <v>34</v>
      </c>
      <c r="B363" s="10" t="s">
        <v>503</v>
      </c>
      <c r="C363" s="38">
        <v>2020.0</v>
      </c>
      <c r="D363" s="10">
        <v>1.0</v>
      </c>
      <c r="E363" s="10">
        <v>12.0</v>
      </c>
      <c r="F363" s="38">
        <v>3.04681559</v>
      </c>
    </row>
    <row r="364">
      <c r="A364" s="37" t="s">
        <v>35</v>
      </c>
      <c r="B364" s="10" t="s">
        <v>504</v>
      </c>
      <c r="C364" s="38">
        <v>2020.0</v>
      </c>
      <c r="D364" s="10">
        <v>1.0</v>
      </c>
      <c r="E364" s="10">
        <v>12.0</v>
      </c>
      <c r="F364" s="38">
        <v>74.4366554</v>
      </c>
    </row>
    <row r="365">
      <c r="A365" s="37" t="s">
        <v>3</v>
      </c>
      <c r="B365" s="10" t="s">
        <v>489</v>
      </c>
      <c r="C365" s="38">
        <v>2021.0</v>
      </c>
      <c r="D365" s="10">
        <v>1.0</v>
      </c>
      <c r="E365" s="10">
        <v>12.0</v>
      </c>
      <c r="F365" s="38">
        <v>27.6780792</v>
      </c>
    </row>
    <row r="366">
      <c r="A366" s="37" t="s">
        <v>4</v>
      </c>
      <c r="B366" s="10" t="s">
        <v>472</v>
      </c>
      <c r="C366" s="38">
        <v>2021.0</v>
      </c>
      <c r="D366" s="10">
        <v>1.0</v>
      </c>
      <c r="E366" s="10">
        <v>12.0</v>
      </c>
      <c r="F366" s="38">
        <v>6.72259777</v>
      </c>
    </row>
    <row r="367">
      <c r="A367" s="37" t="s">
        <v>5</v>
      </c>
      <c r="B367" s="10" t="s">
        <v>473</v>
      </c>
      <c r="C367" s="38">
        <v>2021.0</v>
      </c>
      <c r="D367" s="10">
        <v>1.0</v>
      </c>
      <c r="E367" s="10">
        <v>12.0</v>
      </c>
      <c r="F367" s="38">
        <v>82.7265307</v>
      </c>
    </row>
    <row r="368">
      <c r="A368" s="37" t="s">
        <v>6</v>
      </c>
      <c r="B368" s="10" t="s">
        <v>474</v>
      </c>
      <c r="C368" s="38">
        <v>2021.0</v>
      </c>
      <c r="D368" s="10">
        <v>1.0</v>
      </c>
      <c r="E368" s="10">
        <v>12.0</v>
      </c>
      <c r="F368" s="38">
        <v>8.53537734</v>
      </c>
    </row>
    <row r="369">
      <c r="A369" s="37" t="s">
        <v>7</v>
      </c>
      <c r="B369" s="10" t="s">
        <v>475</v>
      </c>
      <c r="C369" s="38">
        <v>2021.0</v>
      </c>
      <c r="D369" s="10">
        <v>1.0</v>
      </c>
      <c r="E369" s="10">
        <v>12.0</v>
      </c>
      <c r="F369" s="38">
        <v>9.23876799</v>
      </c>
    </row>
    <row r="370">
      <c r="A370" s="37" t="s">
        <v>8</v>
      </c>
      <c r="B370" s="10" t="s">
        <v>479</v>
      </c>
      <c r="C370" s="38">
        <v>2021.0</v>
      </c>
      <c r="D370" s="10">
        <v>1.0</v>
      </c>
      <c r="E370" s="10">
        <v>12.0</v>
      </c>
      <c r="F370" s="38">
        <v>4.94919344</v>
      </c>
    </row>
    <row r="371">
      <c r="A371" s="37" t="s">
        <v>9</v>
      </c>
      <c r="B371" s="10" t="s">
        <v>480</v>
      </c>
      <c r="C371" s="38">
        <v>2021.0</v>
      </c>
      <c r="D371" s="10">
        <v>1.0</v>
      </c>
      <c r="E371" s="10">
        <v>12.0</v>
      </c>
      <c r="F371" s="38">
        <v>73.6320934</v>
      </c>
    </row>
    <row r="372">
      <c r="A372" s="37" t="s">
        <v>10</v>
      </c>
      <c r="B372" s="10" t="s">
        <v>478</v>
      </c>
      <c r="C372" s="38">
        <v>2021.0</v>
      </c>
      <c r="D372" s="10">
        <v>1.0</v>
      </c>
      <c r="E372" s="10">
        <v>12.0</v>
      </c>
      <c r="F372" s="38">
        <v>9.78298877</v>
      </c>
    </row>
    <row r="373">
      <c r="A373" s="37" t="s">
        <v>11</v>
      </c>
      <c r="B373" s="10" t="s">
        <v>477</v>
      </c>
      <c r="C373" s="38">
        <v>2021.0</v>
      </c>
      <c r="D373" s="10">
        <v>1.0</v>
      </c>
      <c r="E373" s="10">
        <v>12.0</v>
      </c>
      <c r="F373" s="38">
        <v>70.718512</v>
      </c>
    </row>
    <row r="374">
      <c r="A374" s="37" t="s">
        <v>12</v>
      </c>
      <c r="B374" s="10" t="s">
        <v>476</v>
      </c>
      <c r="C374" s="38">
        <v>2021.0</v>
      </c>
      <c r="D374" s="10">
        <v>1.0</v>
      </c>
      <c r="E374" s="10">
        <v>12.0</v>
      </c>
      <c r="F374" s="38">
        <v>11.5608819</v>
      </c>
    </row>
    <row r="375">
      <c r="A375" s="37" t="s">
        <v>13</v>
      </c>
      <c r="B375" s="10" t="s">
        <v>481</v>
      </c>
      <c r="C375" s="38">
        <v>2021.0</v>
      </c>
      <c r="D375" s="10">
        <v>1.0</v>
      </c>
      <c r="E375" s="10">
        <v>12.0</v>
      </c>
      <c r="F375" s="38">
        <v>7.86018075</v>
      </c>
    </row>
    <row r="376">
      <c r="A376" s="37" t="s">
        <v>14</v>
      </c>
      <c r="B376" s="10" t="s">
        <v>483</v>
      </c>
      <c r="C376" s="38">
        <v>2021.0</v>
      </c>
      <c r="D376" s="10">
        <v>1.0</v>
      </c>
      <c r="E376" s="10">
        <v>12.0</v>
      </c>
      <c r="F376" s="38">
        <v>66.1122809</v>
      </c>
    </row>
    <row r="377">
      <c r="A377" s="37" t="s">
        <v>15</v>
      </c>
      <c r="B377" s="10" t="s">
        <v>482</v>
      </c>
      <c r="C377" s="38">
        <v>2021.0</v>
      </c>
      <c r="D377" s="10">
        <v>1.0</v>
      </c>
      <c r="E377" s="10">
        <v>12.0</v>
      </c>
      <c r="F377" s="38">
        <v>39.93517</v>
      </c>
    </row>
    <row r="378">
      <c r="A378" s="37" t="s">
        <v>16</v>
      </c>
      <c r="B378" s="10" t="s">
        <v>484</v>
      </c>
      <c r="C378" s="38">
        <v>2021.0</v>
      </c>
      <c r="D378" s="10">
        <v>1.0</v>
      </c>
      <c r="E378" s="10">
        <v>12.0</v>
      </c>
      <c r="F378" s="38">
        <v>9.02485064</v>
      </c>
    </row>
    <row r="379">
      <c r="A379" s="37" t="s">
        <v>17</v>
      </c>
      <c r="B379" s="10" t="s">
        <v>485</v>
      </c>
      <c r="C379" s="38">
        <v>2021.0</v>
      </c>
      <c r="D379" s="10">
        <v>1.0</v>
      </c>
      <c r="E379" s="10">
        <v>12.0</v>
      </c>
      <c r="F379" s="38">
        <v>26.3604592</v>
      </c>
    </row>
    <row r="380">
      <c r="A380" s="37" t="s">
        <v>18</v>
      </c>
      <c r="B380" s="10" t="s">
        <v>486</v>
      </c>
      <c r="C380" s="38">
        <v>2021.0</v>
      </c>
      <c r="D380" s="10">
        <v>1.0</v>
      </c>
      <c r="E380" s="10">
        <v>12.0</v>
      </c>
      <c r="F380" s="38">
        <v>18.009317</v>
      </c>
    </row>
    <row r="381">
      <c r="A381" s="37" t="s">
        <v>19</v>
      </c>
      <c r="B381" s="10" t="s">
        <v>487</v>
      </c>
      <c r="C381" s="38">
        <v>2021.0</v>
      </c>
      <c r="D381" s="10">
        <v>1.0</v>
      </c>
      <c r="E381" s="10">
        <v>12.0</v>
      </c>
      <c r="F381" s="38">
        <v>55.0528863</v>
      </c>
    </row>
    <row r="382">
      <c r="A382" s="37" t="s">
        <v>20</v>
      </c>
      <c r="B382" s="10" t="s">
        <v>488</v>
      </c>
      <c r="C382" s="38">
        <v>2021.0</v>
      </c>
      <c r="D382" s="10">
        <v>1.0</v>
      </c>
      <c r="E382" s="10">
        <v>12.0</v>
      </c>
      <c r="F382" s="38">
        <v>59.5536266</v>
      </c>
    </row>
    <row r="383">
      <c r="A383" s="37" t="s">
        <v>21</v>
      </c>
      <c r="B383" s="10" t="s">
        <v>490</v>
      </c>
      <c r="C383" s="38">
        <v>2021.0</v>
      </c>
      <c r="D383" s="10">
        <v>1.0</v>
      </c>
      <c r="E383" s="10">
        <v>12.0</v>
      </c>
      <c r="F383" s="38">
        <v>17.3922393</v>
      </c>
    </row>
    <row r="384">
      <c r="A384" s="37" t="s">
        <v>22</v>
      </c>
      <c r="B384" s="10" t="s">
        <v>491</v>
      </c>
      <c r="C384" s="38">
        <v>2021.0</v>
      </c>
      <c r="D384" s="10">
        <v>1.0</v>
      </c>
      <c r="E384" s="10">
        <v>12.0</v>
      </c>
      <c r="F384" s="38">
        <v>17.8425341</v>
      </c>
    </row>
    <row r="385">
      <c r="A385" s="37" t="s">
        <v>23</v>
      </c>
      <c r="B385" s="10" t="s">
        <v>492</v>
      </c>
      <c r="C385" s="38">
        <v>2021.0</v>
      </c>
      <c r="D385" s="10">
        <v>1.0</v>
      </c>
      <c r="E385" s="10">
        <v>12.0</v>
      </c>
      <c r="F385" s="38">
        <v>18.3117296</v>
      </c>
    </row>
    <row r="386">
      <c r="A386" s="37" t="s">
        <v>24</v>
      </c>
      <c r="B386" s="10" t="s">
        <v>493</v>
      </c>
      <c r="C386" s="38">
        <v>2021.0</v>
      </c>
      <c r="D386" s="10">
        <v>1.0</v>
      </c>
      <c r="E386" s="10">
        <v>12.0</v>
      </c>
      <c r="F386" s="38">
        <v>12.0290295</v>
      </c>
    </row>
    <row r="387">
      <c r="A387" s="37" t="s">
        <v>25</v>
      </c>
      <c r="B387" s="10" t="s">
        <v>494</v>
      </c>
      <c r="C387" s="38">
        <v>2021.0</v>
      </c>
      <c r="D387" s="10">
        <v>1.0</v>
      </c>
      <c r="E387" s="10">
        <v>12.0</v>
      </c>
      <c r="F387" s="38">
        <v>9.25819147</v>
      </c>
    </row>
    <row r="388">
      <c r="A388" s="37" t="s">
        <v>26</v>
      </c>
      <c r="B388" s="10" t="s">
        <v>495</v>
      </c>
      <c r="C388" s="38">
        <v>2021.0</v>
      </c>
      <c r="D388" s="10">
        <v>1.0</v>
      </c>
      <c r="E388" s="10">
        <v>12.0</v>
      </c>
      <c r="F388" s="38">
        <v>34.5430634</v>
      </c>
    </row>
    <row r="389">
      <c r="A389" s="37" t="s">
        <v>27</v>
      </c>
      <c r="B389" s="10" t="s">
        <v>497</v>
      </c>
      <c r="C389" s="38">
        <v>2021.0</v>
      </c>
      <c r="D389" s="10">
        <v>1.0</v>
      </c>
      <c r="E389" s="10">
        <v>12.0</v>
      </c>
      <c r="F389" s="38">
        <v>27.5140914</v>
      </c>
    </row>
    <row r="390">
      <c r="A390" s="37" t="s">
        <v>28</v>
      </c>
      <c r="B390" s="10" t="s">
        <v>496</v>
      </c>
      <c r="C390" s="38">
        <v>2021.0</v>
      </c>
      <c r="D390" s="10">
        <v>1.0</v>
      </c>
      <c r="E390" s="10">
        <v>12.0</v>
      </c>
      <c r="F390" s="38">
        <v>20.4396428</v>
      </c>
    </row>
    <row r="391">
      <c r="A391" s="37" t="s">
        <v>29</v>
      </c>
      <c r="B391" s="10" t="s">
        <v>498</v>
      </c>
      <c r="C391" s="38">
        <v>2021.0</v>
      </c>
      <c r="D391" s="10">
        <v>1.0</v>
      </c>
      <c r="E391" s="10">
        <v>12.0</v>
      </c>
      <c r="F391" s="38">
        <v>68.4159864</v>
      </c>
    </row>
    <row r="392">
      <c r="A392" s="37" t="s">
        <v>30</v>
      </c>
      <c r="B392" s="10" t="s">
        <v>499</v>
      </c>
      <c r="C392" s="38">
        <v>2021.0</v>
      </c>
      <c r="D392" s="10">
        <v>1.0</v>
      </c>
      <c r="E392" s="10">
        <v>12.0</v>
      </c>
      <c r="F392" s="38">
        <v>18.3065199</v>
      </c>
    </row>
    <row r="393">
      <c r="A393" s="37" t="s">
        <v>31</v>
      </c>
      <c r="B393" s="10" t="s">
        <v>500</v>
      </c>
      <c r="C393" s="38">
        <v>2021.0</v>
      </c>
      <c r="D393" s="10">
        <v>1.0</v>
      </c>
      <c r="E393" s="10">
        <v>12.0</v>
      </c>
      <c r="F393" s="38">
        <v>20.2378067</v>
      </c>
    </row>
    <row r="394">
      <c r="A394" s="37" t="s">
        <v>32</v>
      </c>
      <c r="B394" s="10" t="s">
        <v>501</v>
      </c>
      <c r="C394" s="38">
        <v>2021.0</v>
      </c>
      <c r="D394" s="10">
        <v>1.0</v>
      </c>
      <c r="E394" s="10">
        <v>12.0</v>
      </c>
      <c r="F394" s="38">
        <v>11.5888703</v>
      </c>
    </row>
    <row r="395">
      <c r="A395" s="37" t="s">
        <v>33</v>
      </c>
      <c r="B395" s="10" t="s">
        <v>502</v>
      </c>
      <c r="C395" s="38">
        <v>2021.0</v>
      </c>
      <c r="D395" s="10">
        <v>1.0</v>
      </c>
      <c r="E395" s="10">
        <v>12.0</v>
      </c>
      <c r="F395" s="38">
        <v>11.3181828</v>
      </c>
    </row>
    <row r="396">
      <c r="A396" s="37" t="s">
        <v>34</v>
      </c>
      <c r="B396" s="10" t="s">
        <v>503</v>
      </c>
      <c r="C396" s="38">
        <v>2021.0</v>
      </c>
      <c r="D396" s="10">
        <v>1.0</v>
      </c>
      <c r="E396" s="10">
        <v>12.0</v>
      </c>
      <c r="F396" s="38">
        <v>2.30048327</v>
      </c>
    </row>
    <row r="397">
      <c r="A397" s="37" t="s">
        <v>35</v>
      </c>
      <c r="B397" s="10" t="s">
        <v>504</v>
      </c>
      <c r="C397" s="38">
        <v>2021.0</v>
      </c>
      <c r="D397" s="10">
        <v>1.0</v>
      </c>
      <c r="E397" s="10">
        <v>12.0</v>
      </c>
      <c r="F397" s="38">
        <v>106.74138</v>
      </c>
    </row>
    <row r="398">
      <c r="A398" s="37" t="s">
        <v>3</v>
      </c>
      <c r="B398" s="10" t="s">
        <v>489</v>
      </c>
      <c r="C398" s="38">
        <v>2022.0</v>
      </c>
      <c r="D398" s="10">
        <v>1.0</v>
      </c>
      <c r="E398" s="10">
        <v>12.0</v>
      </c>
      <c r="F398" s="38">
        <v>25.6131474</v>
      </c>
    </row>
    <row r="399">
      <c r="A399" s="37" t="s">
        <v>4</v>
      </c>
      <c r="B399" s="10" t="s">
        <v>472</v>
      </c>
      <c r="C399" s="38">
        <v>2022.0</v>
      </c>
      <c r="D399" s="10">
        <v>1.0</v>
      </c>
      <c r="E399" s="10">
        <v>12.0</v>
      </c>
      <c r="F399" s="38">
        <v>5.56626335</v>
      </c>
    </row>
    <row r="400">
      <c r="A400" s="37" t="s">
        <v>5</v>
      </c>
      <c r="B400" s="10" t="s">
        <v>473</v>
      </c>
      <c r="C400" s="38">
        <v>2022.0</v>
      </c>
      <c r="D400" s="10">
        <v>1.0</v>
      </c>
      <c r="E400" s="10">
        <v>12.0</v>
      </c>
      <c r="F400" s="38">
        <v>72.9699425</v>
      </c>
    </row>
    <row r="401">
      <c r="A401" s="37" t="s">
        <v>6</v>
      </c>
      <c r="B401" s="10" t="s">
        <v>474</v>
      </c>
      <c r="C401" s="38">
        <v>2022.0</v>
      </c>
      <c r="D401" s="10">
        <v>1.0</v>
      </c>
      <c r="E401" s="10">
        <v>12.0</v>
      </c>
      <c r="F401" s="38">
        <v>9.53811951</v>
      </c>
    </row>
    <row r="402">
      <c r="A402" s="37" t="s">
        <v>7</v>
      </c>
      <c r="B402" s="10" t="s">
        <v>475</v>
      </c>
      <c r="C402" s="38">
        <v>2022.0</v>
      </c>
      <c r="D402" s="10">
        <v>1.0</v>
      </c>
      <c r="E402" s="10">
        <v>12.0</v>
      </c>
      <c r="F402" s="38">
        <v>9.83663777</v>
      </c>
    </row>
    <row r="403">
      <c r="A403" s="37" t="s">
        <v>8</v>
      </c>
      <c r="B403" s="10" t="s">
        <v>479</v>
      </c>
      <c r="C403" s="38">
        <v>2022.0</v>
      </c>
      <c r="D403" s="10">
        <v>1.0</v>
      </c>
      <c r="E403" s="10">
        <v>12.0</v>
      </c>
      <c r="F403" s="38">
        <v>4.85695207</v>
      </c>
    </row>
    <row r="404">
      <c r="A404" s="37" t="s">
        <v>9</v>
      </c>
      <c r="B404" s="10" t="s">
        <v>480</v>
      </c>
      <c r="C404" s="38">
        <v>2022.0</v>
      </c>
      <c r="D404" s="10">
        <v>1.0</v>
      </c>
      <c r="E404" s="10">
        <v>12.0</v>
      </c>
      <c r="F404" s="38">
        <v>112.728931</v>
      </c>
    </row>
    <row r="405">
      <c r="A405" s="37" t="s">
        <v>10</v>
      </c>
      <c r="B405" s="10" t="s">
        <v>478</v>
      </c>
      <c r="C405" s="38">
        <v>2022.0</v>
      </c>
      <c r="D405" s="10">
        <v>1.0</v>
      </c>
      <c r="E405" s="10">
        <v>12.0</v>
      </c>
      <c r="F405" s="38">
        <v>8.46000312</v>
      </c>
    </row>
    <row r="406">
      <c r="A406" s="37" t="s">
        <v>11</v>
      </c>
      <c r="B406" s="10" t="s">
        <v>477</v>
      </c>
      <c r="C406" s="38">
        <v>2022.0</v>
      </c>
      <c r="D406" s="10">
        <v>1.0</v>
      </c>
      <c r="E406" s="10">
        <v>12.0</v>
      </c>
      <c r="F406" s="38">
        <v>54.9217423</v>
      </c>
    </row>
    <row r="407">
      <c r="A407" s="37" t="s">
        <v>12</v>
      </c>
      <c r="B407" s="10" t="s">
        <v>476</v>
      </c>
      <c r="C407" s="38">
        <v>2022.0</v>
      </c>
      <c r="D407" s="10">
        <v>1.0</v>
      </c>
      <c r="E407" s="10">
        <v>12.0</v>
      </c>
      <c r="F407" s="38">
        <v>8.03235111</v>
      </c>
    </row>
    <row r="408">
      <c r="A408" s="37" t="s">
        <v>13</v>
      </c>
      <c r="B408" s="10" t="s">
        <v>481</v>
      </c>
      <c r="C408" s="38">
        <v>2022.0</v>
      </c>
      <c r="D408" s="10">
        <v>1.0</v>
      </c>
      <c r="E408" s="10">
        <v>12.0</v>
      </c>
      <c r="F408" s="38">
        <v>6.42153049</v>
      </c>
    </row>
    <row r="409">
      <c r="A409" s="37" t="s">
        <v>14</v>
      </c>
      <c r="B409" s="10" t="s">
        <v>483</v>
      </c>
      <c r="C409" s="38">
        <v>2022.0</v>
      </c>
      <c r="D409" s="10">
        <v>1.0</v>
      </c>
      <c r="E409" s="10">
        <v>12.0</v>
      </c>
      <c r="F409" s="38">
        <v>67.1140518</v>
      </c>
    </row>
    <row r="410">
      <c r="A410" s="37" t="s">
        <v>15</v>
      </c>
      <c r="B410" s="10" t="s">
        <v>482</v>
      </c>
      <c r="C410" s="38">
        <v>2022.0</v>
      </c>
      <c r="D410" s="10">
        <v>1.0</v>
      </c>
      <c r="E410" s="10">
        <v>12.0</v>
      </c>
      <c r="F410" s="38">
        <v>38.4449677</v>
      </c>
    </row>
    <row r="411">
      <c r="A411" s="37" t="s">
        <v>16</v>
      </c>
      <c r="B411" s="10" t="s">
        <v>484</v>
      </c>
      <c r="C411" s="38">
        <v>2022.0</v>
      </c>
      <c r="D411" s="10">
        <v>1.0</v>
      </c>
      <c r="E411" s="10">
        <v>12.0</v>
      </c>
      <c r="F411" s="38">
        <v>12.1617475</v>
      </c>
    </row>
    <row r="412">
      <c r="A412" s="37" t="s">
        <v>17</v>
      </c>
      <c r="B412" s="10" t="s">
        <v>485</v>
      </c>
      <c r="C412" s="38">
        <v>2022.0</v>
      </c>
      <c r="D412" s="10">
        <v>1.0</v>
      </c>
      <c r="E412" s="10">
        <v>12.0</v>
      </c>
      <c r="F412" s="38">
        <v>21.3228837</v>
      </c>
    </row>
    <row r="413">
      <c r="A413" s="37" t="s">
        <v>18</v>
      </c>
      <c r="B413" s="10" t="s">
        <v>486</v>
      </c>
      <c r="C413" s="38">
        <v>2022.0</v>
      </c>
      <c r="D413" s="10">
        <v>1.0</v>
      </c>
      <c r="E413" s="10">
        <v>12.0</v>
      </c>
      <c r="F413" s="38">
        <v>18.6885301</v>
      </c>
    </row>
    <row r="414">
      <c r="A414" s="37" t="s">
        <v>19</v>
      </c>
      <c r="B414" s="10" t="s">
        <v>487</v>
      </c>
      <c r="C414" s="38">
        <v>2022.0</v>
      </c>
      <c r="D414" s="10">
        <v>1.0</v>
      </c>
      <c r="E414" s="10">
        <v>12.0</v>
      </c>
      <c r="F414" s="38">
        <v>46.9039516</v>
      </c>
    </row>
    <row r="415">
      <c r="A415" s="37" t="s">
        <v>20</v>
      </c>
      <c r="B415" s="10" t="s">
        <v>488</v>
      </c>
      <c r="C415" s="38">
        <v>2022.0</v>
      </c>
      <c r="D415" s="10">
        <v>1.0</v>
      </c>
      <c r="E415" s="10">
        <v>12.0</v>
      </c>
      <c r="F415" s="38">
        <v>58.3021579</v>
      </c>
    </row>
    <row r="416">
      <c r="A416" s="37" t="s">
        <v>21</v>
      </c>
      <c r="B416" s="10" t="s">
        <v>490</v>
      </c>
      <c r="C416" s="38">
        <v>2022.0</v>
      </c>
      <c r="D416" s="10">
        <v>1.0</v>
      </c>
      <c r="E416" s="10">
        <v>12.0</v>
      </c>
      <c r="F416" s="38">
        <v>15.0945757</v>
      </c>
    </row>
    <row r="417">
      <c r="A417" s="37" t="s">
        <v>22</v>
      </c>
      <c r="B417" s="10" t="s">
        <v>491</v>
      </c>
      <c r="C417" s="38">
        <v>2022.0</v>
      </c>
      <c r="D417" s="10">
        <v>1.0</v>
      </c>
      <c r="E417" s="10">
        <v>12.0</v>
      </c>
      <c r="F417" s="38">
        <v>23.1318261</v>
      </c>
    </row>
    <row r="418">
      <c r="A418" s="37" t="s">
        <v>23</v>
      </c>
      <c r="B418" s="10" t="s">
        <v>492</v>
      </c>
      <c r="C418" s="38">
        <v>2022.0</v>
      </c>
      <c r="D418" s="10">
        <v>1.0</v>
      </c>
      <c r="E418" s="10">
        <v>12.0</v>
      </c>
      <c r="F418" s="38">
        <v>18.5650358</v>
      </c>
    </row>
    <row r="419">
      <c r="A419" s="37" t="s">
        <v>24</v>
      </c>
      <c r="B419" s="10" t="s">
        <v>493</v>
      </c>
      <c r="C419" s="38">
        <v>2022.0</v>
      </c>
      <c r="D419" s="10">
        <v>1.0</v>
      </c>
      <c r="E419" s="10">
        <v>12.0</v>
      </c>
      <c r="F419" s="38">
        <v>15.6634971</v>
      </c>
    </row>
    <row r="420">
      <c r="A420" s="37" t="s">
        <v>25</v>
      </c>
      <c r="B420" s="10" t="s">
        <v>494</v>
      </c>
      <c r="C420" s="38">
        <v>2022.0</v>
      </c>
      <c r="D420" s="10">
        <v>1.0</v>
      </c>
      <c r="E420" s="10">
        <v>12.0</v>
      </c>
      <c r="F420" s="38">
        <v>7.65484923</v>
      </c>
    </row>
    <row r="421">
      <c r="A421" s="37" t="s">
        <v>26</v>
      </c>
      <c r="B421" s="10" t="s">
        <v>495</v>
      </c>
      <c r="C421" s="38">
        <v>2022.0</v>
      </c>
      <c r="D421" s="10">
        <v>1.0</v>
      </c>
      <c r="E421" s="10">
        <v>12.0</v>
      </c>
      <c r="F421" s="38">
        <v>32.5213779</v>
      </c>
    </row>
    <row r="422">
      <c r="A422" s="37" t="s">
        <v>27</v>
      </c>
      <c r="B422" s="10" t="s">
        <v>497</v>
      </c>
      <c r="C422" s="38">
        <v>2022.0</v>
      </c>
      <c r="D422" s="10">
        <v>1.0</v>
      </c>
      <c r="E422" s="10">
        <v>12.0</v>
      </c>
      <c r="F422" s="38">
        <v>25.8452267</v>
      </c>
    </row>
    <row r="423">
      <c r="A423" s="37" t="s">
        <v>28</v>
      </c>
      <c r="B423" s="10" t="s">
        <v>496</v>
      </c>
      <c r="C423" s="38">
        <v>2022.0</v>
      </c>
      <c r="D423" s="10">
        <v>1.0</v>
      </c>
      <c r="E423" s="10">
        <v>12.0</v>
      </c>
      <c r="F423" s="38">
        <v>18.7271322</v>
      </c>
    </row>
    <row r="424">
      <c r="A424" s="37" t="s">
        <v>29</v>
      </c>
      <c r="B424" s="10" t="s">
        <v>498</v>
      </c>
      <c r="C424" s="38">
        <v>2022.0</v>
      </c>
      <c r="D424" s="10">
        <v>1.0</v>
      </c>
      <c r="E424" s="10">
        <v>12.0</v>
      </c>
      <c r="F424" s="38">
        <v>57.0925161</v>
      </c>
    </row>
    <row r="425">
      <c r="A425" s="37" t="s">
        <v>30</v>
      </c>
      <c r="B425" s="10" t="s">
        <v>499</v>
      </c>
      <c r="C425" s="38">
        <v>2022.0</v>
      </c>
      <c r="D425" s="10">
        <v>1.0</v>
      </c>
      <c r="E425" s="10">
        <v>12.0</v>
      </c>
      <c r="F425" s="38">
        <v>14.3021004</v>
      </c>
    </row>
    <row r="426">
      <c r="A426" s="37" t="s">
        <v>31</v>
      </c>
      <c r="B426" s="10" t="s">
        <v>500</v>
      </c>
      <c r="C426" s="38">
        <v>2022.0</v>
      </c>
      <c r="D426" s="10">
        <v>1.0</v>
      </c>
      <c r="E426" s="10">
        <v>12.0</v>
      </c>
      <c r="F426" s="38">
        <v>12.3197518</v>
      </c>
    </row>
    <row r="427">
      <c r="A427" s="37" t="s">
        <v>32</v>
      </c>
      <c r="B427" s="10" t="s">
        <v>501</v>
      </c>
      <c r="C427" s="38">
        <v>2022.0</v>
      </c>
      <c r="D427" s="10">
        <v>1.0</v>
      </c>
      <c r="E427" s="10">
        <v>12.0</v>
      </c>
      <c r="F427" s="38">
        <v>11.2543189</v>
      </c>
    </row>
    <row r="428">
      <c r="A428" s="37" t="s">
        <v>33</v>
      </c>
      <c r="B428" s="10" t="s">
        <v>502</v>
      </c>
      <c r="C428" s="38">
        <v>2022.0</v>
      </c>
      <c r="D428" s="10">
        <v>1.0</v>
      </c>
      <c r="E428" s="10">
        <v>12.0</v>
      </c>
      <c r="F428" s="38">
        <v>9.3197871</v>
      </c>
    </row>
    <row r="429">
      <c r="A429" s="37" t="s">
        <v>34</v>
      </c>
      <c r="B429" s="10" t="s">
        <v>503</v>
      </c>
      <c r="C429" s="38">
        <v>2022.0</v>
      </c>
      <c r="D429" s="10">
        <v>1.0</v>
      </c>
      <c r="E429" s="10">
        <v>12.0</v>
      </c>
      <c r="F429" s="38">
        <v>1.94182699</v>
      </c>
    </row>
    <row r="430">
      <c r="A430" s="37" t="s">
        <v>35</v>
      </c>
      <c r="B430" s="10" t="s">
        <v>504</v>
      </c>
      <c r="C430" s="38">
        <v>2022.0</v>
      </c>
      <c r="D430" s="10">
        <v>1.0</v>
      </c>
      <c r="E430" s="10">
        <v>12.0</v>
      </c>
      <c r="F430" s="38">
        <v>86.953028</v>
      </c>
    </row>
    <row r="431">
      <c r="A431" s="37" t="s">
        <v>3</v>
      </c>
      <c r="B431" s="10" t="s">
        <v>489</v>
      </c>
      <c r="C431" s="38">
        <v>2023.0</v>
      </c>
      <c r="D431" s="10">
        <v>1.0</v>
      </c>
      <c r="E431" s="10">
        <v>12.0</v>
      </c>
      <c r="F431" s="38">
        <v>24.5944386</v>
      </c>
    </row>
    <row r="432">
      <c r="A432" s="37" t="s">
        <v>4</v>
      </c>
      <c r="B432" s="10" t="s">
        <v>472</v>
      </c>
      <c r="C432" s="38">
        <v>2023.0</v>
      </c>
      <c r="D432" s="10">
        <v>1.0</v>
      </c>
      <c r="E432" s="10">
        <v>12.0</v>
      </c>
      <c r="F432" s="38">
        <v>6.94978088</v>
      </c>
    </row>
    <row r="433">
      <c r="A433" s="37" t="s">
        <v>5</v>
      </c>
      <c r="B433" s="10" t="s">
        <v>473</v>
      </c>
      <c r="C433" s="38">
        <v>2023.0</v>
      </c>
      <c r="D433" s="10">
        <v>1.0</v>
      </c>
      <c r="E433" s="10">
        <v>12.0</v>
      </c>
      <c r="F433" s="38">
        <v>63.9569531</v>
      </c>
    </row>
    <row r="434">
      <c r="A434" s="37" t="s">
        <v>6</v>
      </c>
      <c r="B434" s="10" t="s">
        <v>474</v>
      </c>
      <c r="C434" s="38">
        <v>2023.0</v>
      </c>
      <c r="D434" s="10">
        <v>1.0</v>
      </c>
      <c r="E434" s="10">
        <v>12.0</v>
      </c>
      <c r="F434" s="38">
        <v>5.53144511</v>
      </c>
    </row>
    <row r="435">
      <c r="A435" s="37" t="s">
        <v>7</v>
      </c>
      <c r="B435" s="10" t="s">
        <v>475</v>
      </c>
      <c r="C435" s="38">
        <v>2023.0</v>
      </c>
      <c r="D435" s="10">
        <v>1.0</v>
      </c>
      <c r="E435" s="10">
        <v>12.0</v>
      </c>
      <c r="F435" s="38">
        <v>10.9440161</v>
      </c>
    </row>
    <row r="436">
      <c r="A436" s="37" t="s">
        <v>8</v>
      </c>
      <c r="B436" s="10" t="s">
        <v>479</v>
      </c>
      <c r="C436" s="38">
        <v>2023.0</v>
      </c>
      <c r="D436" s="10">
        <v>1.0</v>
      </c>
      <c r="E436" s="10">
        <v>12.0</v>
      </c>
      <c r="F436" s="38">
        <v>3.49741222</v>
      </c>
    </row>
    <row r="437">
      <c r="A437" s="37" t="s">
        <v>9</v>
      </c>
      <c r="B437" s="10" t="s">
        <v>480</v>
      </c>
      <c r="C437" s="38">
        <v>2023.0</v>
      </c>
      <c r="D437" s="10">
        <v>1.0</v>
      </c>
      <c r="E437" s="10">
        <v>12.0</v>
      </c>
      <c r="F437" s="38">
        <v>112.093266</v>
      </c>
    </row>
    <row r="438">
      <c r="A438" s="37" t="s">
        <v>10</v>
      </c>
      <c r="B438" s="10" t="s">
        <v>478</v>
      </c>
      <c r="C438" s="38">
        <v>2023.0</v>
      </c>
      <c r="D438" s="10">
        <v>1.0</v>
      </c>
      <c r="E438" s="10">
        <v>12.0</v>
      </c>
      <c r="F438" s="38">
        <v>10.5442799</v>
      </c>
    </row>
    <row r="439">
      <c r="A439" s="37" t="s">
        <v>11</v>
      </c>
      <c r="B439" s="10" t="s">
        <v>477</v>
      </c>
      <c r="C439" s="38">
        <v>2023.0</v>
      </c>
      <c r="D439" s="10">
        <v>1.0</v>
      </c>
      <c r="E439" s="10">
        <v>12.0</v>
      </c>
      <c r="F439" s="38">
        <v>54.6108144</v>
      </c>
    </row>
    <row r="440">
      <c r="A440" s="37" t="s">
        <v>12</v>
      </c>
      <c r="B440" s="10" t="s">
        <v>476</v>
      </c>
      <c r="C440" s="38">
        <v>2023.0</v>
      </c>
      <c r="D440" s="10">
        <v>1.0</v>
      </c>
      <c r="E440" s="10">
        <v>12.0</v>
      </c>
      <c r="F440" s="38">
        <v>8.06798186</v>
      </c>
    </row>
    <row r="441">
      <c r="A441" s="37" t="s">
        <v>13</v>
      </c>
      <c r="B441" s="10" t="s">
        <v>481</v>
      </c>
      <c r="C441" s="38">
        <v>2023.0</v>
      </c>
      <c r="D441" s="10">
        <v>1.0</v>
      </c>
      <c r="E441" s="10">
        <v>12.0</v>
      </c>
      <c r="F441" s="38">
        <v>5.00142936</v>
      </c>
    </row>
    <row r="442">
      <c r="A442" s="37" t="s">
        <v>14</v>
      </c>
      <c r="B442" s="10" t="s">
        <v>483</v>
      </c>
      <c r="C442" s="38">
        <v>2023.0</v>
      </c>
      <c r="D442" s="10">
        <v>1.0</v>
      </c>
      <c r="E442" s="10">
        <v>12.0</v>
      </c>
      <c r="F442" s="38">
        <v>60.0857955</v>
      </c>
    </row>
    <row r="443">
      <c r="A443" s="37" t="s">
        <v>15</v>
      </c>
      <c r="B443" s="10" t="s">
        <v>482</v>
      </c>
      <c r="C443" s="38">
        <v>2023.0</v>
      </c>
      <c r="D443" s="10">
        <v>1.0</v>
      </c>
      <c r="E443" s="10">
        <v>12.0</v>
      </c>
      <c r="F443" s="38">
        <v>47.8606298</v>
      </c>
    </row>
    <row r="444">
      <c r="A444" s="37" t="s">
        <v>16</v>
      </c>
      <c r="B444" s="10" t="s">
        <v>484</v>
      </c>
      <c r="C444" s="38">
        <v>2023.0</v>
      </c>
      <c r="D444" s="10">
        <v>1.0</v>
      </c>
      <c r="E444" s="10">
        <v>12.0</v>
      </c>
      <c r="F444" s="38">
        <v>12.1754718</v>
      </c>
    </row>
    <row r="445">
      <c r="A445" s="37" t="s">
        <v>17</v>
      </c>
      <c r="B445" s="10" t="s">
        <v>485</v>
      </c>
      <c r="C445" s="38">
        <v>2023.0</v>
      </c>
      <c r="D445" s="10">
        <v>1.0</v>
      </c>
      <c r="E445" s="10">
        <v>12.0</v>
      </c>
      <c r="F445" s="38">
        <v>20.0560677</v>
      </c>
    </row>
    <row r="446">
      <c r="A446" s="37" t="s">
        <v>18</v>
      </c>
      <c r="B446" s="10" t="s">
        <v>486</v>
      </c>
      <c r="C446" s="38">
        <v>2023.0</v>
      </c>
      <c r="D446" s="10">
        <v>1.0</v>
      </c>
      <c r="E446" s="10">
        <v>12.0</v>
      </c>
      <c r="F446" s="38">
        <v>16.74169</v>
      </c>
    </row>
    <row r="447">
      <c r="A447" s="37" t="s">
        <v>19</v>
      </c>
      <c r="B447" s="10" t="s">
        <v>487</v>
      </c>
      <c r="C447" s="38">
        <v>2023.0</v>
      </c>
      <c r="D447" s="10">
        <v>1.0</v>
      </c>
      <c r="E447" s="10">
        <v>12.0</v>
      </c>
      <c r="F447" s="38">
        <v>37.3893998</v>
      </c>
    </row>
    <row r="448">
      <c r="A448" s="37" t="s">
        <v>20</v>
      </c>
      <c r="B448" s="10" t="s">
        <v>488</v>
      </c>
      <c r="C448" s="38">
        <v>2023.0</v>
      </c>
      <c r="D448" s="10">
        <v>1.0</v>
      </c>
      <c r="E448" s="10">
        <v>12.0</v>
      </c>
      <c r="F448" s="38">
        <v>76.3716992</v>
      </c>
    </row>
    <row r="449">
      <c r="A449" s="37" t="s">
        <v>21</v>
      </c>
      <c r="B449" s="10" t="s">
        <v>490</v>
      </c>
      <c r="C449" s="38">
        <v>2023.0</v>
      </c>
      <c r="D449" s="10">
        <v>1.0</v>
      </c>
      <c r="E449" s="10">
        <v>12.0</v>
      </c>
      <c r="F449" s="38">
        <v>11.3590351</v>
      </c>
    </row>
    <row r="450">
      <c r="A450" s="37" t="s">
        <v>22</v>
      </c>
      <c r="B450" s="10" t="s">
        <v>491</v>
      </c>
      <c r="C450" s="38">
        <v>2023.0</v>
      </c>
      <c r="D450" s="10">
        <v>1.0</v>
      </c>
      <c r="E450" s="10">
        <v>12.0</v>
      </c>
      <c r="F450" s="38">
        <v>22.6211769</v>
      </c>
    </row>
    <row r="451">
      <c r="A451" s="37" t="s">
        <v>23</v>
      </c>
      <c r="B451" s="10" t="s">
        <v>492</v>
      </c>
      <c r="C451" s="38">
        <v>2023.0</v>
      </c>
      <c r="D451" s="10">
        <v>1.0</v>
      </c>
      <c r="E451" s="10">
        <v>12.0</v>
      </c>
      <c r="F451" s="38">
        <v>19.4305561</v>
      </c>
    </row>
    <row r="452">
      <c r="A452" s="37" t="s">
        <v>24</v>
      </c>
      <c r="B452" s="10" t="s">
        <v>493</v>
      </c>
      <c r="C452" s="38">
        <v>2023.0</v>
      </c>
      <c r="D452" s="10">
        <v>1.0</v>
      </c>
      <c r="E452" s="10">
        <v>12.0</v>
      </c>
      <c r="F452" s="38">
        <v>14.3613658</v>
      </c>
    </row>
    <row r="453">
      <c r="A453" s="37" t="s">
        <v>25</v>
      </c>
      <c r="B453" s="10" t="s">
        <v>494</v>
      </c>
      <c r="C453" s="38">
        <v>2023.0</v>
      </c>
      <c r="D453" s="10">
        <v>1.0</v>
      </c>
      <c r="E453" s="10">
        <v>12.0</v>
      </c>
      <c r="F453" s="38">
        <v>8.8744153</v>
      </c>
    </row>
    <row r="454">
      <c r="A454" s="37" t="s">
        <v>26</v>
      </c>
      <c r="B454" s="10" t="s">
        <v>495</v>
      </c>
      <c r="C454" s="38">
        <v>2023.0</v>
      </c>
      <c r="D454" s="10">
        <v>1.0</v>
      </c>
      <c r="E454" s="10">
        <v>12.0</v>
      </c>
      <c r="F454" s="38">
        <v>34.759255</v>
      </c>
    </row>
    <row r="455">
      <c r="A455" s="37" t="s">
        <v>27</v>
      </c>
      <c r="B455" s="10" t="s">
        <v>497</v>
      </c>
      <c r="C455" s="38">
        <v>2023.0</v>
      </c>
      <c r="D455" s="10">
        <v>1.0</v>
      </c>
      <c r="E455" s="10">
        <v>12.0</v>
      </c>
      <c r="F455" s="38">
        <v>18.9010635</v>
      </c>
    </row>
    <row r="456">
      <c r="A456" s="37" t="s">
        <v>28</v>
      </c>
      <c r="B456" s="10" t="s">
        <v>496</v>
      </c>
      <c r="C456" s="38">
        <v>2023.0</v>
      </c>
      <c r="D456" s="10">
        <v>1.0</v>
      </c>
      <c r="E456" s="10">
        <v>12.0</v>
      </c>
      <c r="F456" s="38">
        <v>20.6510391</v>
      </c>
    </row>
    <row r="457">
      <c r="A457" s="37" t="s">
        <v>29</v>
      </c>
      <c r="B457" s="10" t="s">
        <v>498</v>
      </c>
      <c r="C457" s="38">
        <v>2023.0</v>
      </c>
      <c r="D457" s="10">
        <v>1.0</v>
      </c>
      <c r="E457" s="10">
        <v>12.0</v>
      </c>
      <c r="F457" s="38">
        <v>48.1222584</v>
      </c>
    </row>
    <row r="458">
      <c r="A458" s="37" t="s">
        <v>30</v>
      </c>
      <c r="B458" s="10" t="s">
        <v>499</v>
      </c>
      <c r="C458" s="38">
        <v>2023.0</v>
      </c>
      <c r="D458" s="10">
        <v>1.0</v>
      </c>
      <c r="E458" s="10">
        <v>12.0</v>
      </c>
      <c r="F458" s="38">
        <v>11.1211278</v>
      </c>
    </row>
    <row r="459">
      <c r="A459" s="37" t="s">
        <v>31</v>
      </c>
      <c r="B459" s="10" t="s">
        <v>500</v>
      </c>
      <c r="C459" s="38">
        <v>2023.0</v>
      </c>
      <c r="D459" s="10">
        <v>1.0</v>
      </c>
      <c r="E459" s="10">
        <v>12.0</v>
      </c>
      <c r="F459" s="38">
        <v>15.1943191</v>
      </c>
    </row>
    <row r="460">
      <c r="A460" s="37" t="s">
        <v>32</v>
      </c>
      <c r="B460" s="10" t="s">
        <v>501</v>
      </c>
      <c r="C460" s="38">
        <v>2023.0</v>
      </c>
      <c r="D460" s="10">
        <v>1.0</v>
      </c>
      <c r="E460" s="10">
        <v>12.0</v>
      </c>
      <c r="F460" s="38">
        <v>9.83795682</v>
      </c>
    </row>
    <row r="461">
      <c r="A461" s="37" t="s">
        <v>33</v>
      </c>
      <c r="B461" s="10" t="s">
        <v>502</v>
      </c>
      <c r="C461" s="38">
        <v>2023.0</v>
      </c>
      <c r="D461" s="10">
        <v>1.0</v>
      </c>
      <c r="E461" s="10">
        <v>12.0</v>
      </c>
      <c r="F461" s="38">
        <v>9.70290659</v>
      </c>
    </row>
    <row r="462">
      <c r="A462" s="37" t="s">
        <v>34</v>
      </c>
      <c r="B462" s="10" t="s">
        <v>503</v>
      </c>
      <c r="C462" s="38">
        <v>2023.0</v>
      </c>
      <c r="D462" s="10">
        <v>1.0</v>
      </c>
      <c r="E462" s="10">
        <v>12.0</v>
      </c>
      <c r="F462" s="38">
        <v>2.1203909</v>
      </c>
    </row>
    <row r="463">
      <c r="A463" s="37" t="s">
        <v>35</v>
      </c>
      <c r="B463" s="10" t="s">
        <v>504</v>
      </c>
      <c r="C463" s="38">
        <v>2023.0</v>
      </c>
      <c r="D463" s="10">
        <v>1.0</v>
      </c>
      <c r="E463" s="10">
        <v>12.0</v>
      </c>
      <c r="F463" s="38">
        <v>64.4082963</v>
      </c>
    </row>
    <row r="464">
      <c r="A464" s="37" t="s">
        <v>3</v>
      </c>
      <c r="B464" s="10" t="s">
        <v>489</v>
      </c>
      <c r="C464" s="38">
        <v>2024.0</v>
      </c>
      <c r="D464" s="10">
        <v>1.0</v>
      </c>
      <c r="E464" s="10">
        <v>12.0</v>
      </c>
      <c r="F464" s="38">
        <v>25.1303321</v>
      </c>
    </row>
    <row r="465">
      <c r="A465" s="37" t="s">
        <v>4</v>
      </c>
      <c r="B465" s="10" t="s">
        <v>472</v>
      </c>
      <c r="C465" s="38">
        <v>2024.0</v>
      </c>
      <c r="D465" s="10">
        <v>1.0</v>
      </c>
      <c r="E465" s="10">
        <v>12.0</v>
      </c>
      <c r="F465" s="38">
        <v>8.82246264</v>
      </c>
    </row>
    <row r="466">
      <c r="A466" s="37" t="s">
        <v>5</v>
      </c>
      <c r="B466" s="10" t="s">
        <v>473</v>
      </c>
      <c r="C466" s="38">
        <v>2024.0</v>
      </c>
      <c r="D466" s="10">
        <v>1.0</v>
      </c>
      <c r="E466" s="10">
        <v>12.0</v>
      </c>
      <c r="F466" s="38">
        <v>59.6285934</v>
      </c>
    </row>
    <row r="467">
      <c r="A467" s="37" t="s">
        <v>6</v>
      </c>
      <c r="B467" s="10" t="s">
        <v>474</v>
      </c>
      <c r="C467" s="38">
        <v>2024.0</v>
      </c>
      <c r="D467" s="10">
        <v>1.0</v>
      </c>
      <c r="E467" s="10">
        <v>12.0</v>
      </c>
      <c r="F467" s="38">
        <v>9.59313808</v>
      </c>
    </row>
    <row r="468">
      <c r="A468" s="37" t="s">
        <v>7</v>
      </c>
      <c r="B468" s="10" t="s">
        <v>475</v>
      </c>
      <c r="C468" s="38">
        <v>2024.0</v>
      </c>
      <c r="D468" s="10">
        <v>1.0</v>
      </c>
      <c r="E468" s="10">
        <v>12.0</v>
      </c>
      <c r="F468" s="38">
        <v>11.1034411</v>
      </c>
    </row>
    <row r="469">
      <c r="A469" s="37" t="s">
        <v>8</v>
      </c>
      <c r="B469" s="10" t="s">
        <v>479</v>
      </c>
      <c r="C469" s="38">
        <v>2024.0</v>
      </c>
      <c r="D469" s="10">
        <v>1.0</v>
      </c>
      <c r="E469" s="10">
        <v>12.0</v>
      </c>
      <c r="F469" s="38">
        <v>3.45341801</v>
      </c>
    </row>
    <row r="470">
      <c r="A470" s="37" t="s">
        <v>9</v>
      </c>
      <c r="B470" s="10" t="s">
        <v>480</v>
      </c>
      <c r="C470" s="38">
        <v>2024.0</v>
      </c>
      <c r="D470" s="10">
        <v>1.0</v>
      </c>
      <c r="E470" s="10">
        <v>12.0</v>
      </c>
      <c r="F470" s="38">
        <v>114.377606</v>
      </c>
    </row>
    <row r="471">
      <c r="A471" s="37" t="s">
        <v>10</v>
      </c>
      <c r="B471" s="10" t="s">
        <v>478</v>
      </c>
      <c r="C471" s="38">
        <v>2024.0</v>
      </c>
      <c r="D471" s="10">
        <v>1.0</v>
      </c>
      <c r="E471" s="10">
        <v>12.0</v>
      </c>
      <c r="F471" s="38">
        <v>15.3944309</v>
      </c>
    </row>
    <row r="472">
      <c r="A472" s="37" t="s">
        <v>11</v>
      </c>
      <c r="B472" s="10" t="s">
        <v>477</v>
      </c>
      <c r="C472" s="38">
        <v>2024.0</v>
      </c>
      <c r="D472" s="10">
        <v>1.0</v>
      </c>
      <c r="E472" s="10">
        <v>12.0</v>
      </c>
      <c r="F472" s="38">
        <v>57.5753208</v>
      </c>
    </row>
    <row r="473">
      <c r="A473" s="37" t="s">
        <v>12</v>
      </c>
      <c r="B473" s="10" t="s">
        <v>476</v>
      </c>
      <c r="C473" s="38">
        <v>2024.0</v>
      </c>
      <c r="D473" s="10">
        <v>1.0</v>
      </c>
      <c r="E473" s="10">
        <v>12.0</v>
      </c>
      <c r="F473" s="38">
        <v>10.6040644</v>
      </c>
    </row>
    <row r="474">
      <c r="A474" s="37" t="s">
        <v>13</v>
      </c>
      <c r="B474" s="10" t="s">
        <v>481</v>
      </c>
      <c r="C474" s="38">
        <v>2024.0</v>
      </c>
      <c r="D474" s="10">
        <v>1.0</v>
      </c>
      <c r="E474" s="10">
        <v>12.0</v>
      </c>
      <c r="F474" s="38">
        <v>5.53879403</v>
      </c>
    </row>
    <row r="475">
      <c r="A475" s="37" t="s">
        <v>14</v>
      </c>
      <c r="B475" s="10" t="s">
        <v>483</v>
      </c>
      <c r="C475" s="38">
        <v>2024.0</v>
      </c>
      <c r="D475" s="10">
        <v>1.0</v>
      </c>
      <c r="E475" s="10">
        <v>12.0</v>
      </c>
      <c r="F475" s="38">
        <v>61.9297457</v>
      </c>
    </row>
    <row r="476">
      <c r="A476" s="37" t="s">
        <v>15</v>
      </c>
      <c r="B476" s="10" t="s">
        <v>482</v>
      </c>
      <c r="C476" s="38">
        <v>2024.0</v>
      </c>
      <c r="D476" s="10">
        <v>1.0</v>
      </c>
      <c r="E476" s="10">
        <v>12.0</v>
      </c>
      <c r="F476" s="38">
        <v>46.6904537</v>
      </c>
    </row>
    <row r="477">
      <c r="A477" s="37" t="s">
        <v>16</v>
      </c>
      <c r="B477" s="10" t="s">
        <v>484</v>
      </c>
      <c r="C477" s="38">
        <v>2024.0</v>
      </c>
      <c r="D477" s="10">
        <v>1.0</v>
      </c>
      <c r="E477" s="10">
        <v>12.0</v>
      </c>
      <c r="F477" s="38">
        <v>11.3344127</v>
      </c>
    </row>
    <row r="478">
      <c r="A478" s="37" t="s">
        <v>17</v>
      </c>
      <c r="B478" s="10" t="s">
        <v>485</v>
      </c>
      <c r="C478" s="38">
        <v>2024.0</v>
      </c>
      <c r="D478" s="10">
        <v>1.0</v>
      </c>
      <c r="E478" s="10">
        <v>12.0</v>
      </c>
      <c r="F478" s="38">
        <v>19.7145081</v>
      </c>
    </row>
    <row r="479">
      <c r="A479" s="37" t="s">
        <v>18</v>
      </c>
      <c r="B479" s="10" t="s">
        <v>486</v>
      </c>
      <c r="C479" s="38">
        <v>2024.0</v>
      </c>
      <c r="D479" s="10">
        <v>1.0</v>
      </c>
      <c r="E479" s="10">
        <v>12.0</v>
      </c>
      <c r="F479" s="38">
        <v>18.6023879</v>
      </c>
    </row>
    <row r="480">
      <c r="A480" s="37" t="s">
        <v>19</v>
      </c>
      <c r="B480" s="10" t="s">
        <v>487</v>
      </c>
      <c r="C480" s="38">
        <v>2024.0</v>
      </c>
      <c r="D480" s="10">
        <v>1.0</v>
      </c>
      <c r="E480" s="10">
        <v>12.0</v>
      </c>
      <c r="F480" s="38">
        <v>32.5887729</v>
      </c>
    </row>
    <row r="481">
      <c r="A481" s="37" t="s">
        <v>20</v>
      </c>
      <c r="B481" s="10" t="s">
        <v>488</v>
      </c>
      <c r="C481" s="38">
        <v>2024.0</v>
      </c>
      <c r="D481" s="10">
        <v>1.0</v>
      </c>
      <c r="E481" s="10">
        <v>12.0</v>
      </c>
      <c r="F481" s="38">
        <v>74.514992</v>
      </c>
    </row>
    <row r="482">
      <c r="A482" s="37" t="s">
        <v>21</v>
      </c>
      <c r="B482" s="10" t="s">
        <v>490</v>
      </c>
      <c r="C482" s="38">
        <v>2024.0</v>
      </c>
      <c r="D482" s="10">
        <v>1.0</v>
      </c>
      <c r="E482" s="10">
        <v>12.0</v>
      </c>
      <c r="F482" s="38">
        <v>14.3573702</v>
      </c>
    </row>
    <row r="483">
      <c r="A483" s="37" t="s">
        <v>22</v>
      </c>
      <c r="B483" s="10" t="s">
        <v>491</v>
      </c>
      <c r="C483" s="38">
        <v>2024.0</v>
      </c>
      <c r="D483" s="10">
        <v>1.0</v>
      </c>
      <c r="E483" s="10">
        <v>12.0</v>
      </c>
      <c r="F483" s="38">
        <v>26.632007</v>
      </c>
    </row>
    <row r="484">
      <c r="A484" s="37" t="s">
        <v>23</v>
      </c>
      <c r="B484" s="10" t="s">
        <v>492</v>
      </c>
      <c r="C484" s="38">
        <v>2024.0</v>
      </c>
      <c r="D484" s="10">
        <v>1.0</v>
      </c>
      <c r="E484" s="10">
        <v>12.0</v>
      </c>
      <c r="F484" s="38">
        <v>19.6354081</v>
      </c>
    </row>
    <row r="485">
      <c r="A485" s="37" t="s">
        <v>24</v>
      </c>
      <c r="B485" s="10" t="s">
        <v>493</v>
      </c>
      <c r="C485" s="38">
        <v>2024.0</v>
      </c>
      <c r="D485" s="10">
        <v>1.0</v>
      </c>
      <c r="E485" s="10">
        <v>12.0</v>
      </c>
      <c r="F485" s="38">
        <v>14.7509043</v>
      </c>
    </row>
    <row r="486">
      <c r="A486" s="37" t="s">
        <v>25</v>
      </c>
      <c r="B486" s="10" t="s">
        <v>494</v>
      </c>
      <c r="C486" s="38">
        <v>2024.0</v>
      </c>
      <c r="D486" s="10">
        <v>1.0</v>
      </c>
      <c r="E486" s="10">
        <v>12.0</v>
      </c>
      <c r="F486" s="38">
        <v>8.40143354</v>
      </c>
    </row>
    <row r="487">
      <c r="A487" s="37" t="s">
        <v>26</v>
      </c>
      <c r="B487" s="10" t="s">
        <v>495</v>
      </c>
      <c r="C487" s="38">
        <v>2024.0</v>
      </c>
      <c r="D487" s="10">
        <v>1.0</v>
      </c>
      <c r="E487" s="10">
        <v>12.0</v>
      </c>
      <c r="F487" s="38">
        <v>30.6627769</v>
      </c>
    </row>
    <row r="488">
      <c r="A488" s="37" t="s">
        <v>27</v>
      </c>
      <c r="B488" s="10" t="s">
        <v>497</v>
      </c>
      <c r="C488" s="38">
        <v>2024.0</v>
      </c>
      <c r="D488" s="10">
        <v>1.0</v>
      </c>
      <c r="E488" s="10">
        <v>12.0</v>
      </c>
      <c r="F488" s="38">
        <v>17.3216354</v>
      </c>
    </row>
    <row r="489">
      <c r="A489" s="37" t="s">
        <v>28</v>
      </c>
      <c r="B489" s="10" t="s">
        <v>496</v>
      </c>
      <c r="C489" s="38">
        <v>2024.0</v>
      </c>
      <c r="D489" s="10">
        <v>1.0</v>
      </c>
      <c r="E489" s="10">
        <v>12.0</v>
      </c>
      <c r="F489" s="38">
        <v>32.2520932</v>
      </c>
    </row>
    <row r="490">
      <c r="A490" s="37" t="s">
        <v>29</v>
      </c>
      <c r="B490" s="10" t="s">
        <v>498</v>
      </c>
      <c r="C490" s="38">
        <v>2024.0</v>
      </c>
      <c r="D490" s="10">
        <v>1.0</v>
      </c>
      <c r="E490" s="10">
        <v>12.0</v>
      </c>
      <c r="F490" s="38">
        <v>50.7760378</v>
      </c>
    </row>
    <row r="491">
      <c r="A491" s="37" t="s">
        <v>30</v>
      </c>
      <c r="B491" s="10" t="s">
        <v>499</v>
      </c>
      <c r="C491" s="38">
        <v>2024.0</v>
      </c>
      <c r="D491" s="10">
        <v>1.0</v>
      </c>
      <c r="E491" s="10">
        <v>12.0</v>
      </c>
      <c r="F491" s="38">
        <v>33.8403976</v>
      </c>
    </row>
    <row r="492">
      <c r="A492" s="37" t="s">
        <v>31</v>
      </c>
      <c r="B492" s="10" t="s">
        <v>500</v>
      </c>
      <c r="C492" s="38">
        <v>2024.0</v>
      </c>
      <c r="D492" s="10">
        <v>1.0</v>
      </c>
      <c r="E492" s="10">
        <v>12.0</v>
      </c>
      <c r="F492" s="38">
        <v>12.8845944</v>
      </c>
    </row>
    <row r="493">
      <c r="A493" s="37" t="s">
        <v>32</v>
      </c>
      <c r="B493" s="10" t="s">
        <v>501</v>
      </c>
      <c r="C493" s="38">
        <v>2024.0</v>
      </c>
      <c r="D493" s="10">
        <v>1.0</v>
      </c>
      <c r="E493" s="10">
        <v>12.0</v>
      </c>
      <c r="F493" s="38">
        <v>12.0936989</v>
      </c>
    </row>
    <row r="494">
      <c r="A494" s="37" t="s">
        <v>33</v>
      </c>
      <c r="B494" s="10" t="s">
        <v>502</v>
      </c>
      <c r="C494" s="38">
        <v>2024.0</v>
      </c>
      <c r="D494" s="10">
        <v>1.0</v>
      </c>
      <c r="E494" s="10">
        <v>12.0</v>
      </c>
      <c r="F494" s="38">
        <v>9.80593959</v>
      </c>
    </row>
    <row r="495">
      <c r="A495" s="37" t="s">
        <v>34</v>
      </c>
      <c r="B495" s="10" t="s">
        <v>503</v>
      </c>
      <c r="C495" s="38">
        <v>2024.0</v>
      </c>
      <c r="D495" s="10">
        <v>1.0</v>
      </c>
      <c r="E495" s="10">
        <v>12.0</v>
      </c>
      <c r="F495" s="38">
        <v>2.6173794</v>
      </c>
    </row>
    <row r="496">
      <c r="A496" s="37" t="s">
        <v>35</v>
      </c>
      <c r="B496" s="10" t="s">
        <v>504</v>
      </c>
      <c r="C496" s="38">
        <v>2024.0</v>
      </c>
      <c r="D496" s="10">
        <v>1.0</v>
      </c>
      <c r="E496" s="10">
        <v>12.0</v>
      </c>
      <c r="F496" s="38">
        <v>33.4461552</v>
      </c>
    </row>
    <row r="497">
      <c r="A497" s="37"/>
      <c r="B497" s="10"/>
      <c r="C497" s="38"/>
      <c r="D497" s="10"/>
      <c r="E497" s="10"/>
      <c r="F497" s="38"/>
    </row>
    <row r="498">
      <c r="A498" s="37"/>
      <c r="B498" s="10"/>
      <c r="C498" s="38"/>
      <c r="D498" s="10"/>
      <c r="E498" s="10"/>
      <c r="F498" s="38"/>
    </row>
    <row r="499">
      <c r="A499" s="37"/>
      <c r="B499" s="10"/>
      <c r="C499" s="38"/>
      <c r="D499" s="10"/>
      <c r="E499" s="10"/>
      <c r="F499" s="38"/>
    </row>
    <row r="500">
      <c r="A500" s="37"/>
      <c r="B500" s="10"/>
      <c r="C500" s="38"/>
      <c r="D500" s="10"/>
      <c r="E500" s="10"/>
      <c r="F500" s="38"/>
    </row>
    <row r="501">
      <c r="A501" s="37"/>
      <c r="B501" s="10"/>
      <c r="C501" s="38"/>
      <c r="D501" s="10"/>
      <c r="E501" s="10"/>
      <c r="F501" s="38"/>
    </row>
    <row r="502">
      <c r="A502" s="37"/>
      <c r="B502" s="10"/>
      <c r="C502" s="38"/>
      <c r="D502" s="10"/>
      <c r="E502" s="10"/>
      <c r="F502" s="38"/>
    </row>
    <row r="503">
      <c r="A503" s="37"/>
      <c r="B503" s="10"/>
      <c r="C503" s="38"/>
      <c r="D503" s="10"/>
      <c r="E503" s="10"/>
      <c r="F503" s="38"/>
    </row>
    <row r="504">
      <c r="A504" s="37"/>
      <c r="B504" s="10"/>
      <c r="C504" s="38"/>
      <c r="D504" s="10"/>
      <c r="E504" s="10"/>
      <c r="F504" s="38"/>
    </row>
    <row r="505">
      <c r="A505" s="37"/>
      <c r="B505" s="10"/>
      <c r="C505" s="38"/>
      <c r="D505" s="10"/>
      <c r="E505" s="10"/>
      <c r="F505" s="38"/>
    </row>
    <row r="506">
      <c r="A506" s="37"/>
      <c r="B506" s="10"/>
      <c r="C506" s="38"/>
      <c r="D506" s="10"/>
      <c r="E506" s="10"/>
      <c r="F506" s="38"/>
    </row>
    <row r="507">
      <c r="A507" s="37"/>
      <c r="B507" s="10"/>
      <c r="C507" s="38"/>
      <c r="D507" s="10"/>
      <c r="E507" s="10"/>
      <c r="F507" s="38"/>
    </row>
    <row r="508">
      <c r="A508" s="37"/>
      <c r="B508" s="10"/>
      <c r="C508" s="38"/>
      <c r="D508" s="10"/>
      <c r="E508" s="10"/>
      <c r="F508" s="38"/>
    </row>
    <row r="509">
      <c r="A509" s="37"/>
      <c r="B509" s="10"/>
      <c r="C509" s="38"/>
      <c r="D509" s="10"/>
      <c r="E509" s="10"/>
      <c r="F509" s="38"/>
    </row>
    <row r="510">
      <c r="A510" s="37"/>
      <c r="B510" s="10"/>
      <c r="C510" s="38"/>
      <c r="D510" s="10"/>
      <c r="E510" s="10"/>
      <c r="F510" s="38"/>
    </row>
    <row r="511">
      <c r="A511" s="37"/>
      <c r="B511" s="10"/>
      <c r="C511" s="38"/>
      <c r="D511" s="10"/>
      <c r="E511" s="10"/>
      <c r="F511" s="38"/>
    </row>
    <row r="512">
      <c r="A512" s="37"/>
      <c r="B512" s="10"/>
      <c r="C512" s="38"/>
      <c r="D512" s="10"/>
      <c r="E512" s="10"/>
      <c r="F512" s="38"/>
    </row>
    <row r="513">
      <c r="A513" s="37"/>
      <c r="B513" s="10"/>
      <c r="C513" s="38"/>
      <c r="D513" s="10"/>
      <c r="E513" s="10"/>
      <c r="F513" s="38"/>
    </row>
    <row r="514">
      <c r="A514" s="37"/>
      <c r="B514" s="10"/>
      <c r="C514" s="38"/>
      <c r="D514" s="10"/>
      <c r="E514" s="10"/>
      <c r="F514" s="38"/>
    </row>
    <row r="515">
      <c r="A515" s="37"/>
      <c r="B515" s="10"/>
      <c r="C515" s="38"/>
      <c r="D515" s="10"/>
      <c r="E515" s="10"/>
      <c r="F515" s="38"/>
    </row>
    <row r="516">
      <c r="A516" s="37"/>
      <c r="B516" s="10"/>
      <c r="C516" s="38"/>
      <c r="D516" s="10"/>
      <c r="E516" s="10"/>
      <c r="F516" s="38"/>
    </row>
    <row r="517">
      <c r="A517" s="37"/>
      <c r="B517" s="10"/>
      <c r="C517" s="38"/>
      <c r="D517" s="10"/>
      <c r="E517" s="10"/>
      <c r="F517" s="38"/>
    </row>
    <row r="518">
      <c r="A518" s="37"/>
      <c r="B518" s="10"/>
      <c r="C518" s="38"/>
      <c r="D518" s="10"/>
      <c r="E518" s="10"/>
      <c r="F518" s="38"/>
    </row>
    <row r="519">
      <c r="A519" s="37"/>
      <c r="B519" s="10"/>
      <c r="C519" s="38"/>
      <c r="D519" s="10"/>
      <c r="E519" s="10"/>
      <c r="F519" s="38"/>
    </row>
    <row r="520">
      <c r="A520" s="37"/>
      <c r="B520" s="10"/>
      <c r="C520" s="38"/>
      <c r="D520" s="10"/>
      <c r="E520" s="10"/>
      <c r="F520" s="38"/>
    </row>
    <row r="521">
      <c r="A521" s="37"/>
      <c r="B521" s="10"/>
      <c r="C521" s="38"/>
      <c r="D521" s="10"/>
      <c r="E521" s="10"/>
      <c r="F521" s="38"/>
    </row>
    <row r="522">
      <c r="A522" s="37"/>
      <c r="B522" s="10"/>
      <c r="C522" s="38"/>
      <c r="D522" s="10"/>
      <c r="E522" s="10"/>
      <c r="F522" s="38"/>
    </row>
    <row r="523">
      <c r="A523" s="37"/>
      <c r="B523" s="10"/>
      <c r="C523" s="38"/>
      <c r="D523" s="10"/>
      <c r="E523" s="10"/>
      <c r="F523" s="38"/>
    </row>
    <row r="524">
      <c r="A524" s="37"/>
      <c r="B524" s="10"/>
      <c r="C524" s="38"/>
      <c r="D524" s="10"/>
      <c r="E524" s="10"/>
      <c r="F524" s="38"/>
    </row>
    <row r="525">
      <c r="A525" s="37"/>
      <c r="B525" s="10"/>
      <c r="C525" s="38"/>
      <c r="D525" s="10"/>
      <c r="E525" s="10"/>
      <c r="F525" s="38"/>
    </row>
    <row r="526">
      <c r="A526" s="37"/>
      <c r="B526" s="10"/>
      <c r="C526" s="38"/>
      <c r="D526" s="10"/>
      <c r="E526" s="10"/>
      <c r="F526" s="38"/>
    </row>
    <row r="527">
      <c r="A527" s="37"/>
      <c r="B527" s="10"/>
      <c r="C527" s="38"/>
      <c r="D527" s="10"/>
      <c r="E527" s="10"/>
      <c r="F527" s="38"/>
    </row>
    <row r="528">
      <c r="A528" s="37"/>
      <c r="B528" s="10"/>
      <c r="C528" s="38"/>
      <c r="D528" s="10"/>
      <c r="E528" s="10"/>
      <c r="F528" s="38"/>
    </row>
    <row r="529">
      <c r="A529" s="37"/>
      <c r="B529" s="10"/>
      <c r="C529" s="38"/>
      <c r="D529" s="10"/>
      <c r="E529" s="10"/>
      <c r="F529" s="38"/>
    </row>
    <row r="530">
      <c r="A530" s="37"/>
      <c r="B530" s="10"/>
      <c r="C530" s="38"/>
      <c r="D530" s="10"/>
      <c r="E530" s="10"/>
      <c r="F530" s="38"/>
    </row>
    <row r="531">
      <c r="A531" s="37"/>
      <c r="B531" s="10"/>
      <c r="C531" s="38"/>
      <c r="D531" s="10"/>
      <c r="E531" s="10"/>
      <c r="F531" s="38"/>
    </row>
    <row r="532">
      <c r="A532" s="37"/>
      <c r="B532" s="10"/>
      <c r="C532" s="38"/>
      <c r="D532" s="10"/>
      <c r="E532" s="10"/>
      <c r="F532" s="38"/>
    </row>
    <row r="533">
      <c r="A533" s="37"/>
      <c r="B533" s="10"/>
      <c r="C533" s="38"/>
      <c r="D533" s="10"/>
      <c r="E533" s="10"/>
      <c r="F533" s="38"/>
    </row>
    <row r="534">
      <c r="A534" s="37"/>
      <c r="B534" s="10"/>
      <c r="C534" s="38"/>
      <c r="D534" s="10"/>
      <c r="E534" s="10"/>
      <c r="F534" s="38"/>
    </row>
    <row r="535">
      <c r="A535" s="37"/>
      <c r="B535" s="10"/>
      <c r="C535" s="38"/>
      <c r="D535" s="10"/>
      <c r="E535" s="10"/>
      <c r="F535" s="38"/>
    </row>
    <row r="536">
      <c r="A536" s="37"/>
      <c r="B536" s="10"/>
      <c r="C536" s="38"/>
      <c r="D536" s="10"/>
      <c r="E536" s="10"/>
      <c r="F536" s="38"/>
    </row>
    <row r="537">
      <c r="A537" s="37"/>
      <c r="B537" s="10"/>
      <c r="C537" s="38"/>
      <c r="D537" s="10"/>
      <c r="E537" s="10"/>
      <c r="F537" s="38"/>
    </row>
    <row r="538">
      <c r="A538" s="37"/>
      <c r="B538" s="10"/>
      <c r="C538" s="38"/>
      <c r="D538" s="10"/>
      <c r="E538" s="10"/>
      <c r="F538" s="38"/>
    </row>
    <row r="539">
      <c r="A539" s="37"/>
      <c r="B539" s="10"/>
      <c r="C539" s="38"/>
      <c r="D539" s="10"/>
      <c r="E539" s="10"/>
      <c r="F539" s="38"/>
    </row>
    <row r="540">
      <c r="A540" s="37"/>
      <c r="B540" s="10"/>
      <c r="C540" s="38"/>
      <c r="D540" s="10"/>
      <c r="E540" s="10"/>
      <c r="F540" s="38"/>
    </row>
    <row r="541">
      <c r="A541" s="37"/>
      <c r="B541" s="10"/>
      <c r="C541" s="38"/>
      <c r="D541" s="10"/>
      <c r="E541" s="10"/>
      <c r="F541" s="38"/>
    </row>
    <row r="542">
      <c r="A542" s="37"/>
      <c r="B542" s="10"/>
      <c r="C542" s="38"/>
      <c r="D542" s="10"/>
      <c r="E542" s="10"/>
      <c r="F542" s="38"/>
    </row>
    <row r="543">
      <c r="A543" s="37"/>
      <c r="B543" s="10"/>
      <c r="C543" s="38"/>
      <c r="D543" s="10"/>
      <c r="E543" s="10"/>
      <c r="F543" s="38"/>
    </row>
    <row r="544">
      <c r="A544" s="37"/>
      <c r="B544" s="10"/>
      <c r="C544" s="38"/>
      <c r="D544" s="10"/>
      <c r="E544" s="10"/>
      <c r="F544" s="38"/>
    </row>
    <row r="545">
      <c r="A545" s="37"/>
      <c r="B545" s="10"/>
      <c r="C545" s="38"/>
      <c r="D545" s="10"/>
      <c r="E545" s="10"/>
      <c r="F545" s="38"/>
    </row>
    <row r="546">
      <c r="A546" s="37"/>
      <c r="B546" s="10"/>
      <c r="C546" s="38"/>
      <c r="D546" s="10"/>
      <c r="E546" s="10"/>
      <c r="F546" s="38"/>
    </row>
    <row r="547">
      <c r="A547" s="37"/>
      <c r="B547" s="10"/>
      <c r="C547" s="38"/>
      <c r="D547" s="10"/>
      <c r="E547" s="10"/>
      <c r="F547" s="38"/>
    </row>
    <row r="548">
      <c r="A548" s="37"/>
      <c r="B548" s="10"/>
      <c r="C548" s="38"/>
      <c r="D548" s="10"/>
      <c r="E548" s="10"/>
      <c r="F548" s="38"/>
    </row>
    <row r="549">
      <c r="A549" s="37"/>
      <c r="B549" s="10"/>
      <c r="C549" s="38"/>
      <c r="D549" s="10"/>
      <c r="E549" s="10"/>
      <c r="F549" s="38"/>
    </row>
    <row r="550">
      <c r="A550" s="37"/>
      <c r="B550" s="10"/>
      <c r="C550" s="38"/>
      <c r="D550" s="10"/>
      <c r="E550" s="10"/>
      <c r="F550" s="38"/>
    </row>
    <row r="551">
      <c r="A551" s="37"/>
      <c r="B551" s="10"/>
      <c r="C551" s="38"/>
      <c r="D551" s="10"/>
      <c r="E551" s="10"/>
      <c r="F551" s="38"/>
    </row>
    <row r="552">
      <c r="A552" s="37"/>
      <c r="B552" s="10"/>
      <c r="C552" s="38"/>
      <c r="D552" s="10"/>
      <c r="E552" s="10"/>
      <c r="F552" s="38"/>
    </row>
    <row r="553">
      <c r="A553" s="37"/>
      <c r="B553" s="10"/>
      <c r="C553" s="38"/>
      <c r="D553" s="10"/>
      <c r="E553" s="10"/>
      <c r="F553" s="38"/>
    </row>
    <row r="554">
      <c r="A554" s="37"/>
      <c r="B554" s="10"/>
      <c r="C554" s="38"/>
      <c r="D554" s="10"/>
      <c r="E554" s="10"/>
      <c r="F554" s="38"/>
    </row>
    <row r="555">
      <c r="A555" s="37"/>
      <c r="B555" s="10"/>
      <c r="C555" s="38"/>
      <c r="D555" s="10"/>
      <c r="E555" s="10"/>
      <c r="F555" s="38"/>
    </row>
    <row r="556">
      <c r="A556" s="37"/>
      <c r="B556" s="10"/>
      <c r="C556" s="38"/>
      <c r="D556" s="10"/>
      <c r="E556" s="10"/>
      <c r="F556" s="38"/>
    </row>
    <row r="557">
      <c r="A557" s="37"/>
      <c r="B557" s="10"/>
      <c r="C557" s="38"/>
      <c r="D557" s="10"/>
      <c r="E557" s="10"/>
      <c r="F557" s="38"/>
    </row>
    <row r="558">
      <c r="A558" s="37"/>
      <c r="B558" s="10"/>
      <c r="C558" s="38"/>
      <c r="D558" s="10"/>
      <c r="E558" s="10"/>
      <c r="F558" s="38"/>
    </row>
    <row r="559">
      <c r="A559" s="37"/>
      <c r="B559" s="10"/>
      <c r="C559" s="38"/>
      <c r="D559" s="10"/>
      <c r="E559" s="10"/>
      <c r="F559" s="38"/>
    </row>
    <row r="560">
      <c r="A560" s="37"/>
      <c r="B560" s="10"/>
      <c r="C560" s="38"/>
      <c r="D560" s="10"/>
      <c r="E560" s="10"/>
      <c r="F560" s="38"/>
    </row>
    <row r="561">
      <c r="A561" s="37"/>
      <c r="B561" s="10"/>
      <c r="C561" s="38"/>
      <c r="D561" s="10"/>
      <c r="E561" s="10"/>
      <c r="F561" s="38"/>
    </row>
    <row r="562">
      <c r="A562" s="37"/>
      <c r="B562" s="10"/>
      <c r="C562" s="38"/>
      <c r="D562" s="10"/>
      <c r="E562" s="10"/>
      <c r="F562" s="38"/>
    </row>
    <row r="563">
      <c r="A563" s="37"/>
      <c r="B563" s="10"/>
      <c r="C563" s="38"/>
      <c r="D563" s="10"/>
      <c r="E563" s="10"/>
      <c r="F563" s="38"/>
    </row>
    <row r="564">
      <c r="A564" s="37"/>
      <c r="B564" s="10"/>
      <c r="C564" s="38"/>
      <c r="D564" s="10"/>
      <c r="E564" s="10"/>
      <c r="F564" s="38"/>
    </row>
    <row r="565">
      <c r="A565" s="37"/>
      <c r="B565" s="10"/>
      <c r="C565" s="38"/>
      <c r="D565" s="10"/>
      <c r="E565" s="10"/>
      <c r="F565" s="38"/>
    </row>
    <row r="566">
      <c r="A566" s="37"/>
      <c r="B566" s="10"/>
      <c r="C566" s="38"/>
      <c r="D566" s="10"/>
      <c r="E566" s="10"/>
      <c r="F566" s="38"/>
    </row>
    <row r="567">
      <c r="A567" s="37"/>
      <c r="B567" s="10"/>
      <c r="C567" s="38"/>
      <c r="D567" s="10"/>
      <c r="E567" s="10"/>
      <c r="F567" s="38"/>
    </row>
    <row r="568">
      <c r="A568" s="37"/>
      <c r="B568" s="10"/>
      <c r="C568" s="38"/>
      <c r="D568" s="10"/>
      <c r="E568" s="10"/>
      <c r="F568" s="38"/>
    </row>
    <row r="569">
      <c r="A569" s="37"/>
      <c r="B569" s="10"/>
      <c r="C569" s="38"/>
      <c r="D569" s="10"/>
      <c r="E569" s="10"/>
      <c r="F569" s="38"/>
    </row>
    <row r="570">
      <c r="A570" s="37"/>
      <c r="B570" s="10"/>
      <c r="C570" s="38"/>
      <c r="D570" s="10"/>
      <c r="E570" s="10"/>
      <c r="F570" s="38"/>
    </row>
    <row r="571">
      <c r="A571" s="37"/>
      <c r="B571" s="10"/>
      <c r="C571" s="38"/>
      <c r="D571" s="10"/>
      <c r="E571" s="10"/>
      <c r="F571" s="38"/>
    </row>
    <row r="572">
      <c r="A572" s="37"/>
      <c r="B572" s="10"/>
      <c r="C572" s="38"/>
      <c r="D572" s="10"/>
      <c r="E572" s="10"/>
      <c r="F572" s="38"/>
    </row>
    <row r="573">
      <c r="A573" s="37"/>
      <c r="B573" s="10"/>
      <c r="C573" s="38"/>
      <c r="D573" s="10"/>
      <c r="E573" s="10"/>
      <c r="F573" s="38"/>
    </row>
    <row r="574">
      <c r="A574" s="37"/>
      <c r="B574" s="10"/>
      <c r="C574" s="38"/>
      <c r="D574" s="10"/>
      <c r="E574" s="10"/>
      <c r="F574" s="38"/>
    </row>
    <row r="575">
      <c r="A575" s="37"/>
      <c r="B575" s="10"/>
      <c r="C575" s="38"/>
      <c r="D575" s="10"/>
      <c r="E575" s="10"/>
      <c r="F575" s="38"/>
    </row>
    <row r="576">
      <c r="A576" s="37"/>
      <c r="B576" s="10"/>
      <c r="C576" s="38"/>
      <c r="D576" s="10"/>
      <c r="E576" s="10"/>
      <c r="F576" s="38"/>
    </row>
    <row r="577">
      <c r="A577" s="37"/>
      <c r="B577" s="10"/>
      <c r="C577" s="38"/>
      <c r="D577" s="10"/>
      <c r="E577" s="10"/>
      <c r="F577" s="38"/>
    </row>
    <row r="578">
      <c r="A578" s="37"/>
      <c r="B578" s="10"/>
      <c r="C578" s="38"/>
      <c r="D578" s="10"/>
      <c r="E578" s="10"/>
      <c r="F578" s="38"/>
    </row>
    <row r="579">
      <c r="A579" s="37"/>
      <c r="B579" s="10"/>
      <c r="C579" s="38"/>
      <c r="D579" s="10"/>
      <c r="E579" s="10"/>
      <c r="F579" s="38"/>
    </row>
    <row r="580">
      <c r="A580" s="37"/>
      <c r="B580" s="10"/>
      <c r="C580" s="38"/>
      <c r="D580" s="10"/>
      <c r="E580" s="10"/>
      <c r="F580" s="38"/>
    </row>
    <row r="581">
      <c r="A581" s="37"/>
      <c r="B581" s="10"/>
      <c r="C581" s="38"/>
      <c r="D581" s="10"/>
      <c r="E581" s="10"/>
      <c r="F581" s="38"/>
    </row>
    <row r="582">
      <c r="A582" s="37"/>
      <c r="B582" s="10"/>
      <c r="C582" s="38"/>
      <c r="D582" s="10"/>
      <c r="E582" s="10"/>
      <c r="F582" s="38"/>
    </row>
    <row r="583">
      <c r="A583" s="37"/>
      <c r="B583" s="10"/>
      <c r="C583" s="38"/>
      <c r="D583" s="10"/>
      <c r="E583" s="10"/>
      <c r="F583" s="38"/>
    </row>
    <row r="584">
      <c r="A584" s="37"/>
      <c r="B584" s="10"/>
      <c r="C584" s="38"/>
      <c r="D584" s="10"/>
      <c r="E584" s="10"/>
      <c r="F584" s="38"/>
    </row>
    <row r="585">
      <c r="A585" s="37"/>
      <c r="B585" s="10"/>
      <c r="C585" s="38"/>
      <c r="D585" s="10"/>
      <c r="E585" s="10"/>
      <c r="F585" s="38"/>
    </row>
    <row r="586">
      <c r="A586" s="37"/>
      <c r="B586" s="10"/>
      <c r="C586" s="38"/>
      <c r="D586" s="10"/>
      <c r="E586" s="10"/>
      <c r="F586" s="38"/>
    </row>
    <row r="587">
      <c r="A587" s="37"/>
      <c r="B587" s="10"/>
      <c r="C587" s="38"/>
      <c r="D587" s="10"/>
      <c r="E587" s="10"/>
      <c r="F587" s="38"/>
    </row>
    <row r="588">
      <c r="A588" s="37"/>
      <c r="B588" s="10"/>
      <c r="C588" s="38"/>
      <c r="D588" s="10"/>
      <c r="E588" s="10"/>
      <c r="F588" s="38"/>
    </row>
    <row r="589">
      <c r="A589" s="37"/>
      <c r="B589" s="10"/>
      <c r="C589" s="38"/>
      <c r="D589" s="10"/>
      <c r="E589" s="10"/>
      <c r="F589" s="38"/>
    </row>
    <row r="590">
      <c r="A590" s="37"/>
      <c r="B590" s="10"/>
      <c r="C590" s="38"/>
      <c r="D590" s="10"/>
      <c r="E590" s="10"/>
      <c r="F590" s="38"/>
    </row>
    <row r="591">
      <c r="A591" s="37"/>
      <c r="B591" s="10"/>
      <c r="C591" s="38"/>
      <c r="D591" s="10"/>
      <c r="E591" s="10"/>
      <c r="F591" s="38"/>
    </row>
    <row r="592">
      <c r="A592" s="37"/>
      <c r="B592" s="10"/>
      <c r="C592" s="38"/>
      <c r="D592" s="10"/>
      <c r="E592" s="10"/>
      <c r="F592" s="38"/>
    </row>
    <row r="593">
      <c r="A593" s="37"/>
      <c r="B593" s="10"/>
      <c r="C593" s="38"/>
      <c r="D593" s="10"/>
      <c r="E593" s="10"/>
      <c r="F593" s="38"/>
    </row>
    <row r="594">
      <c r="A594" s="37"/>
      <c r="B594" s="10"/>
      <c r="C594" s="38"/>
      <c r="D594" s="10"/>
      <c r="E594" s="10"/>
      <c r="F594" s="38"/>
    </row>
    <row r="595">
      <c r="A595" s="37"/>
      <c r="B595" s="10"/>
      <c r="C595" s="38"/>
      <c r="D595" s="10"/>
      <c r="E595" s="10"/>
      <c r="F595" s="38"/>
    </row>
    <row r="596">
      <c r="A596" s="37"/>
      <c r="B596" s="10"/>
      <c r="C596" s="38"/>
      <c r="D596" s="10"/>
      <c r="E596" s="10"/>
      <c r="F596" s="38"/>
    </row>
    <row r="597">
      <c r="A597" s="37"/>
      <c r="B597" s="10"/>
      <c r="C597" s="38"/>
      <c r="D597" s="10"/>
      <c r="E597" s="10"/>
      <c r="F597" s="38"/>
    </row>
    <row r="598">
      <c r="A598" s="37"/>
      <c r="B598" s="10"/>
      <c r="C598" s="38"/>
      <c r="D598" s="10"/>
      <c r="E598" s="10"/>
      <c r="F598" s="38"/>
    </row>
    <row r="599">
      <c r="A599" s="37"/>
      <c r="B599" s="10"/>
      <c r="C599" s="38"/>
      <c r="D599" s="10"/>
      <c r="E599" s="10"/>
      <c r="F599" s="38"/>
    </row>
    <row r="600">
      <c r="A600" s="37"/>
      <c r="B600" s="10"/>
      <c r="C600" s="38"/>
      <c r="D600" s="10"/>
      <c r="E600" s="10"/>
      <c r="F600" s="38"/>
    </row>
    <row r="601">
      <c r="A601" s="37"/>
      <c r="B601" s="10"/>
      <c r="C601" s="38"/>
      <c r="D601" s="10"/>
      <c r="E601" s="10"/>
      <c r="F601" s="38"/>
    </row>
    <row r="602">
      <c r="A602" s="37"/>
      <c r="B602" s="10"/>
      <c r="C602" s="38"/>
      <c r="D602" s="10"/>
      <c r="E602" s="10"/>
      <c r="F602" s="38"/>
    </row>
    <row r="603">
      <c r="A603" s="37"/>
      <c r="B603" s="10"/>
      <c r="C603" s="38"/>
      <c r="D603" s="10"/>
      <c r="E603" s="10"/>
      <c r="F603" s="38"/>
    </row>
    <row r="604">
      <c r="A604" s="37"/>
      <c r="B604" s="10"/>
      <c r="C604" s="38"/>
      <c r="D604" s="10"/>
      <c r="E604" s="10"/>
      <c r="F604" s="38"/>
    </row>
    <row r="605">
      <c r="A605" s="37"/>
      <c r="B605" s="10"/>
      <c r="C605" s="38"/>
      <c r="D605" s="10"/>
      <c r="E605" s="10"/>
      <c r="F605" s="38"/>
    </row>
    <row r="606">
      <c r="A606" s="37"/>
      <c r="B606" s="10"/>
      <c r="C606" s="38"/>
      <c r="D606" s="10"/>
      <c r="E606" s="10"/>
      <c r="F606" s="38"/>
    </row>
    <row r="607">
      <c r="A607" s="37"/>
      <c r="B607" s="10"/>
      <c r="C607" s="38"/>
      <c r="D607" s="10"/>
      <c r="E607" s="10"/>
      <c r="F607" s="38"/>
    </row>
    <row r="608">
      <c r="A608" s="37"/>
      <c r="B608" s="10"/>
      <c r="C608" s="38"/>
      <c r="D608" s="10"/>
      <c r="E608" s="10"/>
      <c r="F608" s="38"/>
    </row>
    <row r="609">
      <c r="A609" s="37"/>
      <c r="B609" s="10"/>
      <c r="C609" s="38"/>
      <c r="D609" s="10"/>
      <c r="E609" s="10"/>
      <c r="F609" s="38"/>
    </row>
    <row r="610">
      <c r="A610" s="37"/>
      <c r="B610" s="10"/>
      <c r="C610" s="38"/>
      <c r="D610" s="10"/>
      <c r="E610" s="10"/>
      <c r="F610" s="38"/>
    </row>
    <row r="611">
      <c r="A611" s="37"/>
      <c r="B611" s="10"/>
      <c r="C611" s="38"/>
      <c r="D611" s="10"/>
      <c r="E611" s="10"/>
      <c r="F611" s="38"/>
    </row>
    <row r="612">
      <c r="A612" s="37"/>
      <c r="B612" s="10"/>
      <c r="C612" s="38"/>
      <c r="D612" s="10"/>
      <c r="E612" s="10"/>
      <c r="F612" s="38"/>
    </row>
    <row r="613">
      <c r="A613" s="37"/>
      <c r="B613" s="10"/>
      <c r="C613" s="38"/>
      <c r="D613" s="10"/>
      <c r="E613" s="10"/>
      <c r="F613" s="38"/>
    </row>
    <row r="614">
      <c r="A614" s="37"/>
      <c r="B614" s="10"/>
      <c r="C614" s="38"/>
      <c r="D614" s="10"/>
      <c r="E614" s="10"/>
      <c r="F614" s="38"/>
    </row>
    <row r="615">
      <c r="A615" s="37"/>
      <c r="B615" s="10"/>
      <c r="C615" s="38"/>
      <c r="D615" s="10"/>
      <c r="E615" s="10"/>
      <c r="F615" s="38"/>
    </row>
    <row r="616">
      <c r="A616" s="37"/>
      <c r="B616" s="10"/>
      <c r="C616" s="38"/>
      <c r="D616" s="10"/>
      <c r="E616" s="10"/>
      <c r="F616" s="38"/>
    </row>
    <row r="617">
      <c r="A617" s="37"/>
      <c r="B617" s="10"/>
      <c r="C617" s="38"/>
      <c r="D617" s="10"/>
      <c r="E617" s="10"/>
      <c r="F617" s="38"/>
    </row>
    <row r="618">
      <c r="A618" s="37"/>
      <c r="B618" s="10"/>
      <c r="C618" s="38"/>
      <c r="D618" s="10"/>
      <c r="E618" s="10"/>
      <c r="F618" s="38"/>
    </row>
    <row r="619">
      <c r="A619" s="37"/>
      <c r="B619" s="10"/>
      <c r="C619" s="38"/>
      <c r="D619" s="10"/>
      <c r="E619" s="10"/>
      <c r="F619" s="38"/>
    </row>
    <row r="620">
      <c r="A620" s="37"/>
      <c r="B620" s="10"/>
      <c r="C620" s="38"/>
      <c r="D620" s="10"/>
      <c r="E620" s="10"/>
      <c r="F620" s="38"/>
    </row>
    <row r="621">
      <c r="A621" s="37"/>
      <c r="B621" s="10"/>
      <c r="C621" s="38"/>
      <c r="D621" s="10"/>
      <c r="E621" s="10"/>
      <c r="F621" s="38"/>
    </row>
    <row r="622">
      <c r="A622" s="37"/>
      <c r="B622" s="10"/>
      <c r="C622" s="38"/>
      <c r="D622" s="10"/>
      <c r="E622" s="10"/>
      <c r="F622" s="38"/>
    </row>
    <row r="623">
      <c r="A623" s="37"/>
      <c r="B623" s="10"/>
      <c r="C623" s="38"/>
      <c r="D623" s="10"/>
      <c r="E623" s="10"/>
      <c r="F623" s="38"/>
    </row>
    <row r="624">
      <c r="A624" s="37"/>
      <c r="B624" s="10"/>
      <c r="C624" s="38"/>
      <c r="D624" s="10"/>
      <c r="E624" s="10"/>
      <c r="F624" s="38"/>
    </row>
    <row r="625">
      <c r="A625" s="37"/>
      <c r="B625" s="10"/>
      <c r="C625" s="38"/>
      <c r="D625" s="10"/>
      <c r="E625" s="10"/>
      <c r="F625" s="38"/>
    </row>
    <row r="626">
      <c r="A626" s="37"/>
      <c r="B626" s="10"/>
      <c r="C626" s="38"/>
      <c r="D626" s="10"/>
      <c r="E626" s="10"/>
      <c r="F626" s="38"/>
    </row>
    <row r="627">
      <c r="A627" s="37"/>
      <c r="B627" s="10"/>
      <c r="C627" s="38"/>
      <c r="D627" s="10"/>
      <c r="E627" s="10"/>
      <c r="F627" s="38"/>
    </row>
    <row r="628">
      <c r="A628" s="37"/>
      <c r="B628" s="10"/>
      <c r="C628" s="38"/>
      <c r="D628" s="10"/>
      <c r="E628" s="10"/>
      <c r="F628" s="38"/>
    </row>
    <row r="629">
      <c r="A629" s="37"/>
      <c r="B629" s="10"/>
      <c r="C629" s="38"/>
      <c r="D629" s="10"/>
      <c r="E629" s="10"/>
      <c r="F629" s="38"/>
    </row>
    <row r="630">
      <c r="A630" s="37"/>
      <c r="B630" s="10"/>
      <c r="C630" s="38"/>
      <c r="D630" s="10"/>
      <c r="E630" s="10"/>
      <c r="F630" s="38"/>
    </row>
    <row r="631">
      <c r="A631" s="37"/>
      <c r="B631" s="10"/>
      <c r="C631" s="38"/>
      <c r="D631" s="10"/>
      <c r="E631" s="10"/>
      <c r="F631" s="38"/>
    </row>
    <row r="632">
      <c r="A632" s="37"/>
      <c r="B632" s="10"/>
      <c r="C632" s="38"/>
      <c r="D632" s="10"/>
      <c r="E632" s="10"/>
      <c r="F632" s="38"/>
    </row>
    <row r="633">
      <c r="A633" s="37"/>
      <c r="B633" s="10"/>
      <c r="C633" s="38"/>
      <c r="D633" s="10"/>
      <c r="E633" s="10"/>
      <c r="F633" s="38"/>
    </row>
    <row r="634">
      <c r="A634" s="37"/>
      <c r="B634" s="10"/>
      <c r="C634" s="38"/>
      <c r="D634" s="10"/>
      <c r="E634" s="10"/>
      <c r="F634" s="38"/>
    </row>
    <row r="635">
      <c r="A635" s="37"/>
      <c r="B635" s="10"/>
      <c r="C635" s="38"/>
      <c r="D635" s="10"/>
      <c r="E635" s="10"/>
      <c r="F635" s="38"/>
    </row>
    <row r="636">
      <c r="A636" s="37"/>
      <c r="B636" s="10"/>
      <c r="C636" s="38"/>
      <c r="D636" s="10"/>
      <c r="E636" s="10"/>
      <c r="F636" s="38"/>
    </row>
    <row r="637">
      <c r="A637" s="37"/>
      <c r="B637" s="10"/>
      <c r="C637" s="38"/>
      <c r="D637" s="10"/>
      <c r="E637" s="10"/>
      <c r="F637" s="38"/>
    </row>
    <row r="638">
      <c r="A638" s="37"/>
      <c r="B638" s="10"/>
      <c r="C638" s="38"/>
      <c r="D638" s="10"/>
      <c r="E638" s="10"/>
      <c r="F638" s="38"/>
    </row>
    <row r="639">
      <c r="A639" s="37"/>
      <c r="B639" s="10"/>
      <c r="C639" s="38"/>
      <c r="D639" s="10"/>
      <c r="E639" s="10"/>
      <c r="F639" s="38"/>
    </row>
    <row r="640">
      <c r="A640" s="37"/>
      <c r="B640" s="10"/>
      <c r="C640" s="38"/>
      <c r="D640" s="10"/>
      <c r="E640" s="10"/>
      <c r="F640" s="38"/>
    </row>
    <row r="641">
      <c r="A641" s="37"/>
      <c r="B641" s="10"/>
      <c r="C641" s="38"/>
      <c r="D641" s="10"/>
      <c r="E641" s="10"/>
      <c r="F641" s="38"/>
    </row>
    <row r="642">
      <c r="A642" s="37"/>
      <c r="B642" s="10"/>
      <c r="C642" s="38"/>
      <c r="D642" s="10"/>
      <c r="E642" s="10"/>
      <c r="F642" s="38"/>
    </row>
    <row r="643">
      <c r="A643" s="37"/>
      <c r="B643" s="10"/>
      <c r="C643" s="38"/>
      <c r="D643" s="10"/>
      <c r="E643" s="10"/>
      <c r="F643" s="38"/>
    </row>
    <row r="644">
      <c r="A644" s="37"/>
      <c r="B644" s="10"/>
      <c r="C644" s="38"/>
      <c r="D644" s="10"/>
      <c r="E644" s="10"/>
      <c r="F644" s="38"/>
    </row>
    <row r="645">
      <c r="A645" s="37"/>
      <c r="B645" s="10"/>
      <c r="C645" s="38"/>
      <c r="D645" s="10"/>
      <c r="E645" s="10"/>
      <c r="F645" s="38"/>
    </row>
    <row r="646">
      <c r="A646" s="37"/>
      <c r="B646" s="10"/>
      <c r="C646" s="38"/>
      <c r="D646" s="10"/>
      <c r="E646" s="10"/>
      <c r="F646" s="38"/>
    </row>
    <row r="647">
      <c r="A647" s="37"/>
      <c r="B647" s="10"/>
      <c r="C647" s="38"/>
      <c r="D647" s="10"/>
      <c r="E647" s="10"/>
      <c r="F647" s="38"/>
    </row>
    <row r="648">
      <c r="A648" s="37"/>
      <c r="B648" s="10"/>
      <c r="C648" s="38"/>
      <c r="D648" s="10"/>
      <c r="E648" s="10"/>
      <c r="F648" s="38"/>
    </row>
    <row r="649">
      <c r="A649" s="37"/>
      <c r="B649" s="10"/>
      <c r="C649" s="38"/>
      <c r="D649" s="10"/>
      <c r="E649" s="10"/>
      <c r="F649" s="38"/>
    </row>
    <row r="650">
      <c r="A650" s="37"/>
      <c r="B650" s="10"/>
      <c r="C650" s="38"/>
      <c r="D650" s="10"/>
      <c r="E650" s="10"/>
      <c r="F650" s="38"/>
    </row>
    <row r="651">
      <c r="A651" s="37"/>
      <c r="B651" s="10"/>
      <c r="C651" s="38"/>
      <c r="D651" s="10"/>
      <c r="E651" s="10"/>
      <c r="F651" s="38"/>
    </row>
    <row r="652">
      <c r="A652" s="37"/>
      <c r="B652" s="10"/>
      <c r="C652" s="38"/>
      <c r="D652" s="10"/>
      <c r="E652" s="10"/>
      <c r="F652" s="38"/>
    </row>
    <row r="653">
      <c r="A653" s="37"/>
      <c r="B653" s="10"/>
      <c r="C653" s="38"/>
      <c r="D653" s="10"/>
      <c r="E653" s="10"/>
      <c r="F653" s="38"/>
    </row>
    <row r="654">
      <c r="A654" s="37"/>
      <c r="B654" s="10"/>
      <c r="C654" s="38"/>
      <c r="D654" s="10"/>
      <c r="E654" s="10"/>
      <c r="F654" s="38"/>
    </row>
    <row r="655">
      <c r="A655" s="37"/>
      <c r="B655" s="10"/>
      <c r="C655" s="38"/>
      <c r="D655" s="10"/>
      <c r="E655" s="10"/>
      <c r="F655" s="38"/>
    </row>
    <row r="656">
      <c r="A656" s="37"/>
      <c r="B656" s="10"/>
      <c r="C656" s="38"/>
      <c r="D656" s="10"/>
      <c r="E656" s="10"/>
      <c r="F656" s="38"/>
    </row>
    <row r="657">
      <c r="A657" s="37"/>
      <c r="B657" s="10"/>
      <c r="C657" s="38"/>
      <c r="D657" s="10"/>
      <c r="E657" s="10"/>
      <c r="F657" s="38"/>
    </row>
    <row r="658">
      <c r="A658" s="37"/>
      <c r="B658" s="10"/>
      <c r="C658" s="38"/>
      <c r="D658" s="10"/>
      <c r="E658" s="10"/>
      <c r="F658" s="38"/>
    </row>
    <row r="659">
      <c r="A659" s="37"/>
      <c r="B659" s="10"/>
      <c r="C659" s="38"/>
      <c r="D659" s="10"/>
      <c r="E659" s="10"/>
      <c r="F659" s="38"/>
    </row>
    <row r="660">
      <c r="A660" s="37"/>
      <c r="B660" s="10"/>
      <c r="C660" s="38"/>
      <c r="D660" s="10"/>
      <c r="E660" s="10"/>
      <c r="F660" s="38"/>
    </row>
    <row r="661">
      <c r="A661" s="37"/>
      <c r="B661" s="10"/>
      <c r="C661" s="38"/>
      <c r="D661" s="10"/>
      <c r="E661" s="10"/>
      <c r="F661" s="38"/>
    </row>
    <row r="662">
      <c r="A662" s="37"/>
      <c r="B662" s="10"/>
      <c r="C662" s="38"/>
      <c r="D662" s="10"/>
      <c r="E662" s="10"/>
      <c r="F662" s="38"/>
    </row>
    <row r="663">
      <c r="A663" s="37"/>
      <c r="B663" s="10"/>
      <c r="C663" s="38"/>
      <c r="D663" s="10"/>
      <c r="E663" s="10"/>
      <c r="F663" s="38"/>
    </row>
    <row r="664">
      <c r="A664" s="37"/>
      <c r="B664" s="10"/>
      <c r="C664" s="38"/>
      <c r="D664" s="10"/>
      <c r="E664" s="10"/>
      <c r="F664" s="38"/>
    </row>
    <row r="665">
      <c r="A665" s="37"/>
      <c r="B665" s="10"/>
      <c r="C665" s="38"/>
      <c r="D665" s="10"/>
      <c r="E665" s="10"/>
      <c r="F665" s="38"/>
    </row>
    <row r="666">
      <c r="A666" s="37"/>
      <c r="B666" s="10"/>
      <c r="C666" s="38"/>
      <c r="D666" s="10"/>
      <c r="E666" s="10"/>
      <c r="F666" s="38"/>
    </row>
    <row r="667">
      <c r="A667" s="37"/>
      <c r="B667" s="10"/>
      <c r="C667" s="38"/>
      <c r="D667" s="10"/>
      <c r="E667" s="10"/>
      <c r="F667" s="38"/>
    </row>
    <row r="668">
      <c r="A668" s="37"/>
      <c r="B668" s="10"/>
      <c r="C668" s="38"/>
      <c r="D668" s="10"/>
      <c r="E668" s="10"/>
      <c r="F668" s="38"/>
    </row>
    <row r="669">
      <c r="A669" s="37"/>
      <c r="B669" s="10"/>
      <c r="C669" s="38"/>
      <c r="D669" s="10"/>
      <c r="E669" s="10"/>
      <c r="F669" s="38"/>
    </row>
    <row r="670">
      <c r="A670" s="37"/>
      <c r="B670" s="10"/>
      <c r="C670" s="38"/>
      <c r="D670" s="10"/>
      <c r="E670" s="10"/>
      <c r="F670" s="38"/>
    </row>
    <row r="671">
      <c r="A671" s="37"/>
      <c r="B671" s="10"/>
      <c r="C671" s="38"/>
      <c r="D671" s="10"/>
      <c r="E671" s="10"/>
      <c r="F671" s="38"/>
    </row>
    <row r="672">
      <c r="A672" s="37"/>
      <c r="B672" s="10"/>
      <c r="C672" s="38"/>
      <c r="D672" s="10"/>
      <c r="E672" s="10"/>
      <c r="F672" s="38"/>
    </row>
    <row r="673">
      <c r="A673" s="37"/>
      <c r="B673" s="10"/>
      <c r="C673" s="38"/>
      <c r="D673" s="10"/>
      <c r="E673" s="10"/>
      <c r="F673" s="38"/>
    </row>
    <row r="674">
      <c r="A674" s="37"/>
      <c r="B674" s="10"/>
      <c r="C674" s="38"/>
      <c r="D674" s="10"/>
      <c r="E674" s="10"/>
      <c r="F674" s="38"/>
    </row>
    <row r="675">
      <c r="A675" s="37"/>
      <c r="B675" s="10"/>
      <c r="C675" s="38"/>
      <c r="D675" s="10"/>
      <c r="E675" s="10"/>
      <c r="F675" s="38"/>
    </row>
    <row r="676">
      <c r="A676" s="37"/>
      <c r="B676" s="10"/>
      <c r="C676" s="38"/>
      <c r="D676" s="10"/>
      <c r="E676" s="10"/>
      <c r="F676" s="38"/>
    </row>
    <row r="677">
      <c r="A677" s="37"/>
      <c r="B677" s="10"/>
      <c r="C677" s="38"/>
      <c r="D677" s="10"/>
      <c r="E677" s="10"/>
      <c r="F677" s="38"/>
    </row>
    <row r="678">
      <c r="A678" s="37"/>
      <c r="B678" s="10"/>
      <c r="C678" s="38"/>
      <c r="D678" s="10"/>
      <c r="E678" s="10"/>
      <c r="F678" s="38"/>
    </row>
    <row r="679">
      <c r="A679" s="37"/>
      <c r="B679" s="10"/>
      <c r="C679" s="38"/>
      <c r="D679" s="10"/>
      <c r="E679" s="10"/>
      <c r="F679" s="38"/>
    </row>
    <row r="680">
      <c r="A680" s="37"/>
      <c r="B680" s="10"/>
      <c r="C680" s="38"/>
      <c r="D680" s="10"/>
      <c r="E680" s="10"/>
      <c r="F680" s="38"/>
    </row>
    <row r="681">
      <c r="A681" s="37"/>
      <c r="B681" s="10"/>
      <c r="C681" s="38"/>
      <c r="D681" s="10"/>
      <c r="E681" s="10"/>
      <c r="F681" s="38"/>
    </row>
    <row r="682">
      <c r="A682" s="37"/>
      <c r="B682" s="10"/>
      <c r="C682" s="38"/>
      <c r="D682" s="10"/>
      <c r="E682" s="10"/>
      <c r="F682" s="38"/>
    </row>
    <row r="683">
      <c r="A683" s="37"/>
      <c r="B683" s="10"/>
      <c r="C683" s="38"/>
      <c r="D683" s="10"/>
      <c r="E683" s="10"/>
      <c r="F683" s="38"/>
    </row>
    <row r="684">
      <c r="A684" s="37"/>
      <c r="B684" s="10"/>
      <c r="C684" s="38"/>
      <c r="D684" s="10"/>
      <c r="E684" s="10"/>
      <c r="F684" s="38"/>
    </row>
    <row r="685">
      <c r="A685" s="37"/>
      <c r="B685" s="10"/>
      <c r="C685" s="38"/>
      <c r="D685" s="10"/>
      <c r="E685" s="10"/>
      <c r="F685" s="38"/>
    </row>
    <row r="686">
      <c r="A686" s="37"/>
      <c r="B686" s="10"/>
      <c r="C686" s="38"/>
      <c r="D686" s="10"/>
      <c r="E686" s="10"/>
      <c r="F686" s="38"/>
    </row>
    <row r="687">
      <c r="A687" s="37"/>
      <c r="B687" s="10"/>
      <c r="C687" s="38"/>
      <c r="D687" s="10"/>
      <c r="E687" s="10"/>
      <c r="F687" s="38"/>
    </row>
    <row r="688">
      <c r="A688" s="37"/>
      <c r="B688" s="10"/>
      <c r="C688" s="38"/>
      <c r="D688" s="10"/>
      <c r="E688" s="10"/>
      <c r="F688" s="38"/>
    </row>
    <row r="689">
      <c r="A689" s="37"/>
      <c r="B689" s="10"/>
      <c r="C689" s="38"/>
      <c r="D689" s="10"/>
      <c r="E689" s="10"/>
      <c r="F689" s="38"/>
    </row>
    <row r="690">
      <c r="A690" s="37"/>
      <c r="B690" s="10"/>
      <c r="C690" s="38"/>
      <c r="D690" s="10"/>
      <c r="E690" s="10"/>
      <c r="F690" s="38"/>
    </row>
    <row r="691">
      <c r="A691" s="37"/>
      <c r="B691" s="10"/>
      <c r="C691" s="38"/>
      <c r="D691" s="10"/>
      <c r="E691" s="10"/>
      <c r="F691" s="38"/>
    </row>
    <row r="692">
      <c r="A692" s="37"/>
      <c r="B692" s="10"/>
      <c r="C692" s="38"/>
      <c r="D692" s="10"/>
      <c r="E692" s="10"/>
      <c r="F692" s="38"/>
    </row>
    <row r="693">
      <c r="A693" s="37"/>
      <c r="B693" s="10"/>
      <c r="C693" s="38"/>
      <c r="D693" s="10"/>
      <c r="E693" s="10"/>
      <c r="F693" s="38"/>
    </row>
    <row r="694">
      <c r="A694" s="37"/>
      <c r="B694" s="10"/>
      <c r="C694" s="38"/>
      <c r="D694" s="10"/>
      <c r="E694" s="10"/>
      <c r="F694" s="38"/>
    </row>
    <row r="695">
      <c r="A695" s="37"/>
      <c r="B695" s="10"/>
      <c r="C695" s="38"/>
      <c r="D695" s="10"/>
      <c r="E695" s="10"/>
      <c r="F695" s="38"/>
    </row>
    <row r="696">
      <c r="A696" s="37"/>
      <c r="B696" s="10"/>
      <c r="C696" s="38"/>
      <c r="D696" s="10"/>
      <c r="E696" s="10"/>
      <c r="F696" s="38"/>
    </row>
    <row r="697">
      <c r="A697" s="37"/>
      <c r="B697" s="10"/>
      <c r="C697" s="38"/>
      <c r="D697" s="10"/>
      <c r="E697" s="10"/>
      <c r="F697" s="38"/>
    </row>
    <row r="698">
      <c r="A698" s="37"/>
      <c r="B698" s="10"/>
      <c r="C698" s="38"/>
      <c r="D698" s="10"/>
      <c r="E698" s="10"/>
      <c r="F698" s="38"/>
    </row>
    <row r="699">
      <c r="A699" s="37"/>
      <c r="B699" s="10"/>
      <c r="C699" s="38"/>
      <c r="D699" s="10"/>
      <c r="E699" s="10"/>
      <c r="F699" s="38"/>
    </row>
    <row r="700">
      <c r="A700" s="37"/>
      <c r="B700" s="10"/>
      <c r="C700" s="38"/>
      <c r="D700" s="10"/>
      <c r="E700" s="10"/>
      <c r="F700" s="38"/>
    </row>
    <row r="701">
      <c r="A701" s="37"/>
      <c r="B701" s="10"/>
      <c r="C701" s="38"/>
      <c r="D701" s="10"/>
      <c r="E701" s="10"/>
      <c r="F701" s="38"/>
    </row>
    <row r="702">
      <c r="A702" s="37"/>
      <c r="B702" s="10"/>
      <c r="C702" s="38"/>
      <c r="D702" s="10"/>
      <c r="E702" s="10"/>
      <c r="F702" s="38"/>
    </row>
    <row r="703">
      <c r="A703" s="37"/>
      <c r="B703" s="10"/>
      <c r="C703" s="38"/>
      <c r="D703" s="10"/>
      <c r="E703" s="10"/>
      <c r="F703" s="38"/>
    </row>
    <row r="704">
      <c r="A704" s="37"/>
      <c r="B704" s="10"/>
      <c r="C704" s="38"/>
      <c r="D704" s="10"/>
      <c r="E704" s="10"/>
      <c r="F704" s="38"/>
    </row>
    <row r="705">
      <c r="A705" s="37"/>
      <c r="B705" s="10"/>
      <c r="C705" s="38"/>
      <c r="D705" s="10"/>
      <c r="E705" s="10"/>
      <c r="F705" s="38"/>
    </row>
    <row r="706">
      <c r="A706" s="37"/>
      <c r="B706" s="10"/>
      <c r="C706" s="38"/>
      <c r="D706" s="10"/>
      <c r="E706" s="10"/>
      <c r="F706" s="38"/>
    </row>
    <row r="707">
      <c r="A707" s="37"/>
      <c r="B707" s="10"/>
      <c r="C707" s="38"/>
      <c r="D707" s="10"/>
      <c r="E707" s="10"/>
      <c r="F707" s="38"/>
    </row>
    <row r="708">
      <c r="A708" s="37"/>
      <c r="B708" s="10"/>
      <c r="C708" s="38"/>
      <c r="D708" s="10"/>
      <c r="E708" s="10"/>
      <c r="F708" s="38"/>
    </row>
    <row r="709">
      <c r="A709" s="37"/>
      <c r="B709" s="10"/>
      <c r="C709" s="38"/>
      <c r="D709" s="10"/>
      <c r="E709" s="10"/>
      <c r="F709" s="38"/>
    </row>
    <row r="710">
      <c r="A710" s="37"/>
      <c r="B710" s="10"/>
      <c r="C710" s="38"/>
      <c r="D710" s="10"/>
      <c r="E710" s="10"/>
      <c r="F710" s="38"/>
    </row>
    <row r="711">
      <c r="A711" s="37"/>
      <c r="B711" s="10"/>
      <c r="C711" s="38"/>
      <c r="D711" s="10"/>
      <c r="E711" s="10"/>
      <c r="F711" s="38"/>
    </row>
    <row r="712">
      <c r="A712" s="37"/>
      <c r="B712" s="10"/>
      <c r="C712" s="38"/>
      <c r="D712" s="10"/>
      <c r="E712" s="10"/>
      <c r="F712" s="38"/>
    </row>
    <row r="713">
      <c r="A713" s="37"/>
      <c r="B713" s="10"/>
      <c r="C713" s="38"/>
      <c r="D713" s="10"/>
      <c r="E713" s="10"/>
      <c r="F713" s="38"/>
    </row>
    <row r="714">
      <c r="A714" s="37"/>
      <c r="B714" s="10"/>
      <c r="C714" s="38"/>
      <c r="D714" s="10"/>
      <c r="E714" s="10"/>
      <c r="F714" s="38"/>
    </row>
    <row r="715">
      <c r="A715" s="37"/>
      <c r="B715" s="10"/>
      <c r="C715" s="38"/>
      <c r="D715" s="10"/>
      <c r="E715" s="10"/>
      <c r="F715" s="38"/>
    </row>
    <row r="716">
      <c r="A716" s="37"/>
      <c r="B716" s="10"/>
      <c r="C716" s="38"/>
      <c r="D716" s="10"/>
      <c r="E716" s="10"/>
      <c r="F716" s="38"/>
    </row>
    <row r="717">
      <c r="A717" s="37"/>
      <c r="B717" s="10"/>
      <c r="C717" s="38"/>
      <c r="D717" s="10"/>
      <c r="E717" s="10"/>
      <c r="F717" s="38"/>
    </row>
    <row r="718">
      <c r="A718" s="37"/>
      <c r="B718" s="10"/>
      <c r="C718" s="38"/>
      <c r="D718" s="10"/>
      <c r="E718" s="10"/>
      <c r="F718" s="38"/>
    </row>
    <row r="719">
      <c r="A719" s="37"/>
      <c r="B719" s="10"/>
      <c r="C719" s="38"/>
      <c r="D719" s="10"/>
      <c r="E719" s="10"/>
      <c r="F719" s="38"/>
    </row>
    <row r="720">
      <c r="A720" s="37"/>
      <c r="B720" s="10"/>
      <c r="C720" s="38"/>
      <c r="D720" s="10"/>
      <c r="E720" s="10"/>
      <c r="F720" s="38"/>
    </row>
    <row r="721">
      <c r="A721" s="37"/>
      <c r="B721" s="10"/>
      <c r="C721" s="38"/>
      <c r="D721" s="10"/>
      <c r="E721" s="10"/>
      <c r="F721" s="38"/>
    </row>
    <row r="722">
      <c r="A722" s="37"/>
      <c r="B722" s="10"/>
      <c r="C722" s="38"/>
      <c r="D722" s="10"/>
      <c r="E722" s="10"/>
      <c r="F722" s="38"/>
    </row>
    <row r="723">
      <c r="A723" s="37"/>
      <c r="B723" s="10"/>
      <c r="C723" s="38"/>
      <c r="D723" s="10"/>
      <c r="E723" s="10"/>
      <c r="F723" s="38"/>
    </row>
    <row r="724">
      <c r="A724" s="37"/>
      <c r="B724" s="10"/>
      <c r="C724" s="38"/>
      <c r="D724" s="10"/>
      <c r="E724" s="10"/>
      <c r="F724" s="38"/>
    </row>
    <row r="725">
      <c r="A725" s="37"/>
      <c r="B725" s="10"/>
      <c r="C725" s="38"/>
      <c r="D725" s="10"/>
      <c r="E725" s="10"/>
      <c r="F725" s="38"/>
    </row>
    <row r="726">
      <c r="A726" s="37"/>
      <c r="B726" s="10"/>
      <c r="C726" s="38"/>
      <c r="D726" s="10"/>
      <c r="E726" s="10"/>
      <c r="F726" s="38"/>
    </row>
    <row r="727">
      <c r="A727" s="37"/>
      <c r="B727" s="10"/>
      <c r="C727" s="38"/>
      <c r="D727" s="10"/>
      <c r="E727" s="10"/>
      <c r="F727" s="38"/>
    </row>
    <row r="728">
      <c r="A728" s="37"/>
      <c r="B728" s="10"/>
      <c r="C728" s="38"/>
      <c r="D728" s="10"/>
      <c r="E728" s="10"/>
      <c r="F728" s="38"/>
    </row>
    <row r="729">
      <c r="A729" s="37"/>
      <c r="B729" s="10"/>
      <c r="C729" s="38"/>
      <c r="D729" s="10"/>
      <c r="E729" s="10"/>
      <c r="F729" s="38"/>
    </row>
    <row r="730">
      <c r="A730" s="37"/>
      <c r="B730" s="10"/>
      <c r="C730" s="38"/>
      <c r="D730" s="10"/>
      <c r="E730" s="10"/>
      <c r="F730" s="38"/>
    </row>
    <row r="731">
      <c r="A731" s="37"/>
      <c r="B731" s="10"/>
      <c r="C731" s="38"/>
      <c r="D731" s="10"/>
      <c r="E731" s="10"/>
      <c r="F731" s="38"/>
    </row>
    <row r="732">
      <c r="A732" s="37"/>
      <c r="B732" s="10"/>
      <c r="C732" s="38"/>
      <c r="D732" s="10"/>
      <c r="E732" s="10"/>
      <c r="F732" s="38"/>
    </row>
    <row r="733">
      <c r="A733" s="37"/>
      <c r="B733" s="10"/>
      <c r="C733" s="38"/>
      <c r="D733" s="10"/>
      <c r="E733" s="10"/>
      <c r="F733" s="38"/>
    </row>
    <row r="734">
      <c r="A734" s="37"/>
      <c r="B734" s="10"/>
      <c r="C734" s="38"/>
      <c r="D734" s="10"/>
      <c r="E734" s="10"/>
      <c r="F734" s="38"/>
    </row>
    <row r="735">
      <c r="A735" s="37"/>
      <c r="B735" s="10"/>
      <c r="C735" s="38"/>
      <c r="D735" s="10"/>
      <c r="E735" s="10"/>
      <c r="F735" s="38"/>
    </row>
    <row r="736">
      <c r="A736" s="37"/>
      <c r="B736" s="10"/>
      <c r="C736" s="38"/>
      <c r="D736" s="10"/>
      <c r="E736" s="10"/>
      <c r="F736" s="38"/>
    </row>
    <row r="737">
      <c r="A737" s="37"/>
      <c r="B737" s="10"/>
      <c r="C737" s="38"/>
      <c r="D737" s="10"/>
      <c r="E737" s="10"/>
      <c r="F737" s="38"/>
    </row>
    <row r="738">
      <c r="A738" s="37"/>
      <c r="B738" s="10"/>
      <c r="C738" s="38"/>
      <c r="D738" s="10"/>
      <c r="E738" s="10"/>
      <c r="F738" s="38"/>
    </row>
    <row r="739">
      <c r="A739" s="37"/>
      <c r="B739" s="10"/>
      <c r="C739" s="38"/>
      <c r="D739" s="10"/>
      <c r="E739" s="10"/>
      <c r="F739" s="38"/>
    </row>
    <row r="740">
      <c r="A740" s="37"/>
      <c r="B740" s="10"/>
      <c r="C740" s="38"/>
      <c r="D740" s="10"/>
      <c r="E740" s="10"/>
      <c r="F740" s="38"/>
    </row>
    <row r="741">
      <c r="A741" s="37"/>
      <c r="B741" s="10"/>
      <c r="C741" s="38"/>
      <c r="D741" s="10"/>
      <c r="E741" s="10"/>
      <c r="F741" s="38"/>
    </row>
    <row r="742">
      <c r="A742" s="37"/>
      <c r="B742" s="10"/>
      <c r="C742" s="38"/>
      <c r="D742" s="10"/>
      <c r="E742" s="10"/>
      <c r="F742" s="38"/>
    </row>
    <row r="743">
      <c r="A743" s="37"/>
      <c r="B743" s="10"/>
      <c r="C743" s="38"/>
      <c r="D743" s="10"/>
      <c r="E743" s="10"/>
      <c r="F743" s="38"/>
    </row>
    <row r="744">
      <c r="A744" s="37"/>
      <c r="B744" s="10"/>
      <c r="C744" s="38"/>
      <c r="D744" s="10"/>
      <c r="E744" s="10"/>
      <c r="F744" s="38"/>
    </row>
    <row r="745">
      <c r="A745" s="37"/>
      <c r="B745" s="10"/>
      <c r="C745" s="38"/>
      <c r="D745" s="10"/>
      <c r="E745" s="10"/>
      <c r="F745" s="38"/>
    </row>
    <row r="746">
      <c r="A746" s="37"/>
      <c r="B746" s="10"/>
      <c r="C746" s="38"/>
      <c r="D746" s="10"/>
      <c r="E746" s="10"/>
      <c r="F746" s="38"/>
    </row>
    <row r="747">
      <c r="A747" s="37"/>
      <c r="B747" s="10"/>
      <c r="C747" s="38"/>
      <c r="D747" s="10"/>
      <c r="E747" s="10"/>
      <c r="F747" s="38"/>
    </row>
    <row r="748">
      <c r="A748" s="37"/>
      <c r="B748" s="10"/>
      <c r="C748" s="38"/>
      <c r="D748" s="10"/>
      <c r="E748" s="10"/>
      <c r="F748" s="38"/>
    </row>
    <row r="749">
      <c r="A749" s="37"/>
      <c r="B749" s="10"/>
      <c r="C749" s="38"/>
      <c r="D749" s="10"/>
      <c r="E749" s="10"/>
      <c r="F749" s="38"/>
    </row>
    <row r="750">
      <c r="A750" s="37"/>
      <c r="B750" s="10"/>
      <c r="C750" s="38"/>
      <c r="D750" s="10"/>
      <c r="E750" s="10"/>
      <c r="F750" s="38"/>
    </row>
    <row r="751">
      <c r="A751" s="37"/>
      <c r="B751" s="10"/>
      <c r="C751" s="38"/>
      <c r="D751" s="10"/>
      <c r="E751" s="10"/>
      <c r="F751" s="38"/>
    </row>
    <row r="752">
      <c r="A752" s="37"/>
      <c r="B752" s="10"/>
      <c r="C752" s="38"/>
      <c r="D752" s="10"/>
      <c r="E752" s="10"/>
      <c r="F752" s="38"/>
    </row>
    <row r="753">
      <c r="A753" s="37"/>
      <c r="B753" s="10"/>
      <c r="C753" s="38"/>
      <c r="D753" s="10"/>
      <c r="E753" s="10"/>
      <c r="F753" s="38"/>
    </row>
    <row r="754">
      <c r="A754" s="37"/>
      <c r="B754" s="10"/>
      <c r="C754" s="38"/>
      <c r="D754" s="10"/>
      <c r="E754" s="10"/>
      <c r="F754" s="38"/>
    </row>
    <row r="755">
      <c r="A755" s="37"/>
      <c r="B755" s="10"/>
      <c r="C755" s="38"/>
      <c r="D755" s="10"/>
      <c r="E755" s="10"/>
      <c r="F755" s="38"/>
    </row>
    <row r="756">
      <c r="A756" s="37"/>
      <c r="B756" s="10"/>
      <c r="C756" s="38"/>
      <c r="D756" s="10"/>
      <c r="E756" s="10"/>
      <c r="F756" s="38"/>
    </row>
    <row r="757">
      <c r="A757" s="37"/>
      <c r="B757" s="10"/>
      <c r="C757" s="38"/>
      <c r="D757" s="10"/>
      <c r="E757" s="10"/>
      <c r="F757" s="38"/>
    </row>
    <row r="758">
      <c r="A758" s="37"/>
      <c r="B758" s="10"/>
      <c r="C758" s="38"/>
      <c r="D758" s="10"/>
      <c r="E758" s="10"/>
      <c r="F758" s="38"/>
    </row>
    <row r="759">
      <c r="A759" s="37"/>
      <c r="B759" s="10"/>
      <c r="C759" s="38"/>
      <c r="D759" s="10"/>
      <c r="E759" s="10"/>
      <c r="F759" s="38"/>
    </row>
    <row r="760">
      <c r="A760" s="37"/>
      <c r="B760" s="10"/>
      <c r="C760" s="38"/>
      <c r="D760" s="10"/>
      <c r="E760" s="10"/>
      <c r="F760" s="38"/>
    </row>
    <row r="761">
      <c r="A761" s="37"/>
      <c r="B761" s="10"/>
      <c r="C761" s="38"/>
      <c r="D761" s="10"/>
      <c r="E761" s="10"/>
      <c r="F761" s="38"/>
    </row>
    <row r="762">
      <c r="A762" s="37"/>
      <c r="B762" s="10"/>
      <c r="C762" s="38"/>
      <c r="D762" s="10"/>
      <c r="E762" s="10"/>
      <c r="F762" s="38"/>
    </row>
    <row r="763">
      <c r="A763" s="37"/>
      <c r="B763" s="10"/>
      <c r="C763" s="38"/>
      <c r="D763" s="10"/>
      <c r="E763" s="10"/>
      <c r="F763" s="38"/>
    </row>
    <row r="764">
      <c r="A764" s="37"/>
      <c r="B764" s="10"/>
      <c r="C764" s="38"/>
      <c r="D764" s="10"/>
      <c r="E764" s="10"/>
      <c r="F764" s="38"/>
    </row>
    <row r="765">
      <c r="A765" s="37"/>
      <c r="B765" s="10"/>
      <c r="C765" s="38"/>
      <c r="D765" s="10"/>
      <c r="E765" s="10"/>
      <c r="F765" s="38"/>
    </row>
    <row r="766">
      <c r="A766" s="37"/>
      <c r="B766" s="10"/>
      <c r="C766" s="38"/>
      <c r="D766" s="10"/>
      <c r="E766" s="10"/>
      <c r="F766" s="38"/>
    </row>
    <row r="767">
      <c r="A767" s="37"/>
      <c r="B767" s="10"/>
      <c r="C767" s="38"/>
      <c r="D767" s="10"/>
      <c r="E767" s="10"/>
      <c r="F767" s="38"/>
    </row>
    <row r="768">
      <c r="A768" s="37"/>
      <c r="B768" s="10"/>
      <c r="C768" s="38"/>
      <c r="D768" s="10"/>
      <c r="E768" s="10"/>
      <c r="F768" s="38"/>
    </row>
    <row r="769">
      <c r="A769" s="37"/>
      <c r="B769" s="10"/>
      <c r="C769" s="38"/>
      <c r="D769" s="10"/>
      <c r="E769" s="10"/>
      <c r="F769" s="38"/>
    </row>
    <row r="770">
      <c r="A770" s="37"/>
      <c r="B770" s="10"/>
      <c r="C770" s="38"/>
      <c r="D770" s="10"/>
      <c r="E770" s="10"/>
      <c r="F770" s="38"/>
    </row>
    <row r="771">
      <c r="A771" s="37"/>
      <c r="B771" s="10"/>
      <c r="C771" s="38"/>
      <c r="D771" s="10"/>
      <c r="E771" s="10"/>
      <c r="F771" s="38"/>
    </row>
    <row r="772">
      <c r="A772" s="37"/>
      <c r="B772" s="10"/>
      <c r="C772" s="38"/>
      <c r="D772" s="10"/>
      <c r="E772" s="10"/>
      <c r="F772" s="38"/>
    </row>
    <row r="773">
      <c r="A773" s="37"/>
      <c r="B773" s="10"/>
      <c r="C773" s="38"/>
      <c r="D773" s="10"/>
      <c r="E773" s="10"/>
      <c r="F773" s="38"/>
    </row>
    <row r="774">
      <c r="A774" s="37"/>
      <c r="B774" s="10"/>
      <c r="C774" s="38"/>
      <c r="D774" s="10"/>
      <c r="E774" s="10"/>
      <c r="F774" s="38"/>
    </row>
    <row r="775">
      <c r="A775" s="37"/>
      <c r="B775" s="10"/>
      <c r="C775" s="38"/>
      <c r="D775" s="10"/>
      <c r="E775" s="10"/>
      <c r="F775" s="38"/>
    </row>
    <row r="776">
      <c r="A776" s="37"/>
      <c r="B776" s="10"/>
      <c r="C776" s="38"/>
      <c r="D776" s="10"/>
      <c r="E776" s="10"/>
      <c r="F776" s="38"/>
    </row>
    <row r="777">
      <c r="A777" s="37"/>
      <c r="B777" s="10"/>
      <c r="C777" s="38"/>
      <c r="D777" s="10"/>
      <c r="E777" s="10"/>
      <c r="F777" s="38"/>
    </row>
    <row r="778">
      <c r="A778" s="37"/>
      <c r="B778" s="10"/>
      <c r="C778" s="38"/>
      <c r="D778" s="10"/>
      <c r="E778" s="10"/>
      <c r="F778" s="38"/>
    </row>
    <row r="779">
      <c r="A779" s="37"/>
      <c r="B779" s="10"/>
      <c r="C779" s="38"/>
      <c r="D779" s="10"/>
      <c r="E779" s="10"/>
      <c r="F779" s="38"/>
    </row>
    <row r="780">
      <c r="A780" s="37"/>
      <c r="B780" s="10"/>
      <c r="C780" s="38"/>
      <c r="D780" s="10"/>
      <c r="E780" s="10"/>
      <c r="F780" s="38"/>
    </row>
    <row r="781">
      <c r="A781" s="37"/>
      <c r="B781" s="10"/>
      <c r="C781" s="38"/>
      <c r="D781" s="10"/>
      <c r="E781" s="10"/>
      <c r="F781" s="38"/>
    </row>
    <row r="782">
      <c r="A782" s="37"/>
      <c r="B782" s="10"/>
      <c r="C782" s="38"/>
      <c r="D782" s="10"/>
      <c r="E782" s="10"/>
      <c r="F782" s="38"/>
    </row>
    <row r="783">
      <c r="A783" s="37"/>
      <c r="B783" s="10"/>
      <c r="C783" s="38"/>
      <c r="D783" s="10"/>
      <c r="E783" s="10"/>
      <c r="F783" s="38"/>
    </row>
    <row r="784">
      <c r="A784" s="37"/>
      <c r="B784" s="10"/>
      <c r="C784" s="38"/>
      <c r="D784" s="10"/>
      <c r="E784" s="10"/>
      <c r="F784" s="38"/>
    </row>
    <row r="785">
      <c r="A785" s="37"/>
      <c r="B785" s="10"/>
      <c r="C785" s="38"/>
      <c r="D785" s="10"/>
      <c r="E785" s="10"/>
      <c r="F785" s="38"/>
    </row>
    <row r="786">
      <c r="A786" s="37"/>
      <c r="B786" s="10"/>
      <c r="C786" s="38"/>
      <c r="D786" s="10"/>
      <c r="E786" s="10"/>
      <c r="F786" s="38"/>
    </row>
    <row r="787">
      <c r="A787" s="37"/>
      <c r="B787" s="10"/>
      <c r="C787" s="38"/>
      <c r="D787" s="10"/>
      <c r="E787" s="10"/>
      <c r="F787" s="38"/>
    </row>
    <row r="788">
      <c r="A788" s="37"/>
      <c r="B788" s="10"/>
      <c r="C788" s="38"/>
      <c r="D788" s="10"/>
      <c r="E788" s="10"/>
      <c r="F788" s="38"/>
    </row>
    <row r="789">
      <c r="A789" s="37"/>
      <c r="B789" s="10"/>
      <c r="C789" s="38"/>
      <c r="D789" s="10"/>
      <c r="E789" s="10"/>
      <c r="F789" s="38"/>
    </row>
    <row r="790">
      <c r="A790" s="37"/>
      <c r="B790" s="10"/>
      <c r="C790" s="38"/>
      <c r="D790" s="10"/>
      <c r="E790" s="10"/>
      <c r="F790" s="38"/>
    </row>
    <row r="791">
      <c r="A791" s="37"/>
      <c r="B791" s="10"/>
      <c r="C791" s="38"/>
      <c r="D791" s="10"/>
      <c r="E791" s="10"/>
      <c r="F791" s="38"/>
    </row>
    <row r="792">
      <c r="A792" s="37"/>
      <c r="B792" s="10"/>
      <c r="C792" s="38"/>
      <c r="D792" s="10"/>
      <c r="E792" s="10"/>
      <c r="F792" s="38"/>
    </row>
    <row r="793">
      <c r="A793" s="37"/>
      <c r="B793" s="10"/>
      <c r="C793" s="38"/>
      <c r="D793" s="10"/>
      <c r="E793" s="10"/>
      <c r="F793" s="38"/>
    </row>
    <row r="794">
      <c r="A794" s="37"/>
      <c r="B794" s="10"/>
      <c r="C794" s="38"/>
      <c r="D794" s="10"/>
      <c r="E794" s="10"/>
      <c r="F794" s="38"/>
    </row>
    <row r="795">
      <c r="A795" s="37"/>
      <c r="B795" s="10"/>
      <c r="C795" s="38"/>
      <c r="D795" s="10"/>
      <c r="E795" s="10"/>
      <c r="F795" s="38"/>
    </row>
    <row r="796">
      <c r="A796" s="37"/>
      <c r="B796" s="10"/>
      <c r="C796" s="38"/>
      <c r="D796" s="10"/>
      <c r="E796" s="10"/>
      <c r="F796" s="38"/>
    </row>
    <row r="797">
      <c r="A797" s="37"/>
      <c r="B797" s="10"/>
      <c r="C797" s="38"/>
      <c r="D797" s="10"/>
      <c r="E797" s="10"/>
      <c r="F797" s="38"/>
    </row>
    <row r="798">
      <c r="A798" s="37"/>
      <c r="B798" s="10"/>
      <c r="C798" s="38"/>
      <c r="D798" s="10"/>
      <c r="E798" s="10"/>
      <c r="F798" s="38"/>
    </row>
    <row r="799">
      <c r="A799" s="37"/>
      <c r="B799" s="10"/>
      <c r="C799" s="38"/>
      <c r="D799" s="10"/>
      <c r="E799" s="10"/>
      <c r="F799" s="38"/>
    </row>
    <row r="800">
      <c r="A800" s="37"/>
      <c r="B800" s="10"/>
      <c r="C800" s="38"/>
      <c r="D800" s="10"/>
      <c r="E800" s="10"/>
      <c r="F800" s="38"/>
    </row>
    <row r="801">
      <c r="A801" s="37"/>
      <c r="B801" s="10"/>
      <c r="C801" s="38"/>
      <c r="D801" s="10"/>
      <c r="E801" s="10"/>
      <c r="F801" s="38"/>
    </row>
    <row r="802">
      <c r="A802" s="37"/>
      <c r="B802" s="10"/>
      <c r="C802" s="38"/>
      <c r="D802" s="10"/>
      <c r="E802" s="10"/>
      <c r="F802" s="38"/>
    </row>
    <row r="803">
      <c r="A803" s="37"/>
      <c r="B803" s="10"/>
      <c r="C803" s="38"/>
      <c r="D803" s="10"/>
      <c r="E803" s="10"/>
      <c r="F803" s="38"/>
    </row>
    <row r="804">
      <c r="A804" s="37"/>
      <c r="B804" s="10"/>
      <c r="C804" s="38"/>
      <c r="D804" s="10"/>
      <c r="E804" s="10"/>
      <c r="F804" s="38"/>
    </row>
    <row r="805">
      <c r="A805" s="37"/>
      <c r="B805" s="10"/>
      <c r="C805" s="38"/>
      <c r="D805" s="10"/>
      <c r="E805" s="10"/>
      <c r="F805" s="38"/>
    </row>
    <row r="806">
      <c r="A806" s="37"/>
      <c r="B806" s="10"/>
      <c r="C806" s="38"/>
      <c r="D806" s="10"/>
      <c r="E806" s="10"/>
      <c r="F806" s="38"/>
    </row>
    <row r="807">
      <c r="A807" s="37"/>
      <c r="B807" s="10"/>
      <c r="C807" s="38"/>
      <c r="D807" s="10"/>
      <c r="E807" s="10"/>
      <c r="F807" s="38"/>
    </row>
    <row r="808">
      <c r="A808" s="37"/>
      <c r="B808" s="10"/>
      <c r="C808" s="38"/>
      <c r="D808" s="10"/>
      <c r="E808" s="10"/>
      <c r="F808" s="38"/>
    </row>
    <row r="809">
      <c r="A809" s="37"/>
      <c r="B809" s="10"/>
      <c r="C809" s="38"/>
      <c r="D809" s="10"/>
      <c r="E809" s="10"/>
      <c r="F809" s="38"/>
    </row>
    <row r="810">
      <c r="A810" s="37"/>
      <c r="B810" s="10"/>
      <c r="C810" s="38"/>
      <c r="D810" s="10"/>
      <c r="E810" s="10"/>
      <c r="F810" s="38"/>
    </row>
    <row r="811">
      <c r="A811" s="37"/>
      <c r="B811" s="10"/>
      <c r="C811" s="38"/>
      <c r="D811" s="10"/>
      <c r="E811" s="10"/>
      <c r="F811" s="38"/>
    </row>
    <row r="812">
      <c r="A812" s="37"/>
      <c r="B812" s="10"/>
      <c r="C812" s="38"/>
      <c r="D812" s="10"/>
      <c r="E812" s="10"/>
      <c r="F812" s="38"/>
    </row>
    <row r="813">
      <c r="A813" s="37"/>
      <c r="B813" s="10"/>
      <c r="C813" s="38"/>
      <c r="D813" s="10"/>
      <c r="E813" s="10"/>
      <c r="F813" s="38"/>
    </row>
    <row r="814">
      <c r="A814" s="37"/>
      <c r="B814" s="10"/>
      <c r="C814" s="38"/>
      <c r="D814" s="10"/>
      <c r="E814" s="10"/>
      <c r="F814" s="38"/>
    </row>
    <row r="815">
      <c r="A815" s="37"/>
      <c r="B815" s="10"/>
      <c r="C815" s="38"/>
      <c r="D815" s="10"/>
      <c r="E815" s="10"/>
      <c r="F815" s="38"/>
    </row>
    <row r="816">
      <c r="A816" s="37"/>
      <c r="B816" s="10"/>
      <c r="C816" s="38"/>
      <c r="D816" s="10"/>
      <c r="E816" s="10"/>
      <c r="F816" s="38"/>
    </row>
    <row r="817">
      <c r="A817" s="37"/>
      <c r="B817" s="10"/>
      <c r="C817" s="38"/>
      <c r="D817" s="10"/>
      <c r="E817" s="10"/>
      <c r="F817" s="38"/>
    </row>
    <row r="818">
      <c r="A818" s="37"/>
      <c r="B818" s="10"/>
      <c r="C818" s="38"/>
      <c r="D818" s="10"/>
      <c r="E818" s="10"/>
      <c r="F818" s="38"/>
    </row>
    <row r="819">
      <c r="A819" s="37"/>
      <c r="B819" s="10"/>
      <c r="C819" s="38"/>
      <c r="D819" s="10"/>
      <c r="E819" s="10"/>
      <c r="F819" s="38"/>
    </row>
    <row r="820">
      <c r="A820" s="37"/>
      <c r="B820" s="10"/>
      <c r="C820" s="38"/>
      <c r="D820" s="10"/>
      <c r="E820" s="10"/>
      <c r="F820" s="38"/>
    </row>
    <row r="821">
      <c r="A821" s="37"/>
      <c r="B821" s="10"/>
      <c r="C821" s="38"/>
      <c r="D821" s="10"/>
      <c r="E821" s="10"/>
      <c r="F821" s="38"/>
    </row>
    <row r="822">
      <c r="A822" s="37"/>
      <c r="B822" s="10"/>
      <c r="C822" s="38"/>
      <c r="D822" s="10"/>
      <c r="E822" s="10"/>
      <c r="F822" s="38"/>
    </row>
    <row r="823">
      <c r="A823" s="37"/>
      <c r="B823" s="10"/>
      <c r="C823" s="38"/>
      <c r="D823" s="10"/>
      <c r="E823" s="10"/>
      <c r="F823" s="38"/>
    </row>
    <row r="824">
      <c r="A824" s="37"/>
      <c r="B824" s="10"/>
      <c r="C824" s="38"/>
      <c r="D824" s="10"/>
      <c r="E824" s="10"/>
      <c r="F824" s="38"/>
    </row>
    <row r="825">
      <c r="A825" s="37"/>
      <c r="B825" s="10"/>
      <c r="C825" s="38"/>
      <c r="D825" s="10"/>
      <c r="E825" s="10"/>
      <c r="F825" s="38"/>
    </row>
    <row r="826">
      <c r="A826" s="37"/>
      <c r="B826" s="10"/>
      <c r="C826" s="38"/>
      <c r="D826" s="10"/>
      <c r="E826" s="10"/>
      <c r="F826" s="38"/>
    </row>
    <row r="827">
      <c r="A827" s="37"/>
      <c r="B827" s="10"/>
      <c r="C827" s="38"/>
      <c r="D827" s="10"/>
      <c r="E827" s="10"/>
      <c r="F827" s="38"/>
    </row>
    <row r="828">
      <c r="A828" s="37"/>
      <c r="B828" s="10"/>
      <c r="C828" s="38"/>
      <c r="D828" s="10"/>
      <c r="E828" s="10"/>
      <c r="F828" s="38"/>
    </row>
    <row r="829">
      <c r="A829" s="37"/>
      <c r="B829" s="10"/>
      <c r="C829" s="38"/>
      <c r="D829" s="10"/>
      <c r="E829" s="10"/>
      <c r="F829" s="38"/>
    </row>
    <row r="830">
      <c r="A830" s="37"/>
      <c r="B830" s="10"/>
      <c r="C830" s="38"/>
      <c r="D830" s="10"/>
      <c r="E830" s="10"/>
      <c r="F830" s="38"/>
    </row>
    <row r="831">
      <c r="A831" s="37"/>
      <c r="B831" s="10"/>
      <c r="C831" s="38"/>
      <c r="D831" s="10"/>
      <c r="E831" s="10"/>
      <c r="F831" s="38"/>
    </row>
    <row r="832">
      <c r="A832" s="37"/>
      <c r="B832" s="10"/>
      <c r="C832" s="38"/>
      <c r="D832" s="10"/>
      <c r="E832" s="10"/>
      <c r="F832" s="38"/>
    </row>
    <row r="833">
      <c r="A833" s="37"/>
      <c r="B833" s="10"/>
      <c r="C833" s="38"/>
      <c r="D833" s="10"/>
      <c r="E833" s="10"/>
      <c r="F833" s="38"/>
    </row>
    <row r="834">
      <c r="A834" s="37"/>
      <c r="B834" s="10"/>
      <c r="C834" s="38"/>
      <c r="D834" s="10"/>
      <c r="E834" s="10"/>
      <c r="F834" s="38"/>
    </row>
    <row r="835">
      <c r="A835" s="37"/>
      <c r="B835" s="10"/>
      <c r="C835" s="38"/>
      <c r="D835" s="10"/>
      <c r="E835" s="10"/>
      <c r="F835" s="38"/>
    </row>
    <row r="836">
      <c r="A836" s="37"/>
      <c r="B836" s="10"/>
      <c r="C836" s="38"/>
      <c r="D836" s="10"/>
      <c r="E836" s="10"/>
      <c r="F836" s="38"/>
    </row>
    <row r="837">
      <c r="A837" s="37"/>
      <c r="B837" s="10"/>
      <c r="C837" s="38"/>
      <c r="D837" s="10"/>
      <c r="E837" s="10"/>
      <c r="F837" s="38"/>
    </row>
    <row r="838">
      <c r="A838" s="37"/>
      <c r="B838" s="10"/>
      <c r="C838" s="38"/>
      <c r="D838" s="10"/>
      <c r="E838" s="10"/>
      <c r="F838" s="38"/>
    </row>
    <row r="839">
      <c r="A839" s="37"/>
      <c r="B839" s="10"/>
      <c r="C839" s="38"/>
      <c r="D839" s="10"/>
      <c r="E839" s="10"/>
      <c r="F839" s="38"/>
    </row>
    <row r="840">
      <c r="A840" s="37"/>
      <c r="B840" s="10"/>
      <c r="C840" s="38"/>
      <c r="D840" s="10"/>
      <c r="E840" s="10"/>
      <c r="F840" s="38"/>
    </row>
    <row r="841">
      <c r="A841" s="37"/>
      <c r="B841" s="10"/>
      <c r="C841" s="38"/>
      <c r="D841" s="10"/>
      <c r="E841" s="10"/>
      <c r="F841" s="38"/>
    </row>
    <row r="842">
      <c r="A842" s="37"/>
      <c r="B842" s="10"/>
      <c r="C842" s="38"/>
      <c r="D842" s="10"/>
      <c r="E842" s="10"/>
      <c r="F842" s="38"/>
    </row>
    <row r="843">
      <c r="A843" s="37"/>
      <c r="B843" s="10"/>
      <c r="C843" s="38"/>
      <c r="D843" s="10"/>
      <c r="E843" s="10"/>
      <c r="F843" s="38"/>
    </row>
    <row r="844">
      <c r="A844" s="37"/>
      <c r="B844" s="10"/>
      <c r="C844" s="38"/>
      <c r="D844" s="10"/>
      <c r="E844" s="10"/>
      <c r="F844" s="38"/>
    </row>
    <row r="845">
      <c r="A845" s="37"/>
      <c r="B845" s="10"/>
      <c r="C845" s="38"/>
      <c r="D845" s="10"/>
      <c r="E845" s="10"/>
      <c r="F845" s="38"/>
    </row>
    <row r="846">
      <c r="A846" s="37"/>
      <c r="B846" s="10"/>
      <c r="C846" s="38"/>
      <c r="D846" s="10"/>
      <c r="E846" s="10"/>
      <c r="F846" s="38"/>
    </row>
    <row r="847">
      <c r="A847" s="37"/>
      <c r="B847" s="10"/>
      <c r="C847" s="38"/>
      <c r="D847" s="10"/>
      <c r="E847" s="10"/>
      <c r="F847" s="38"/>
    </row>
    <row r="848">
      <c r="A848" s="37"/>
      <c r="B848" s="10"/>
      <c r="C848" s="38"/>
      <c r="D848" s="10"/>
      <c r="E848" s="10"/>
      <c r="F848" s="38"/>
    </row>
    <row r="849">
      <c r="A849" s="37"/>
      <c r="B849" s="10"/>
      <c r="C849" s="38"/>
      <c r="D849" s="10"/>
      <c r="E849" s="10"/>
      <c r="F849" s="38"/>
    </row>
    <row r="850">
      <c r="A850" s="37"/>
      <c r="B850" s="10"/>
      <c r="C850" s="38"/>
      <c r="D850" s="10"/>
      <c r="E850" s="10"/>
      <c r="F850" s="38"/>
    </row>
    <row r="851">
      <c r="A851" s="37"/>
      <c r="B851" s="10"/>
      <c r="C851" s="38"/>
      <c r="D851" s="10"/>
      <c r="E851" s="10"/>
      <c r="F851" s="38"/>
    </row>
    <row r="852">
      <c r="A852" s="37"/>
      <c r="B852" s="10"/>
      <c r="C852" s="38"/>
      <c r="D852" s="10"/>
      <c r="E852" s="10"/>
      <c r="F852" s="38"/>
    </row>
    <row r="853">
      <c r="A853" s="37"/>
      <c r="B853" s="10"/>
      <c r="C853" s="38"/>
      <c r="D853" s="10"/>
      <c r="E853" s="10"/>
      <c r="F853" s="38"/>
    </row>
    <row r="854">
      <c r="A854" s="37"/>
      <c r="B854" s="10"/>
      <c r="C854" s="38"/>
      <c r="D854" s="10"/>
      <c r="E854" s="10"/>
      <c r="F854" s="38"/>
    </row>
    <row r="855">
      <c r="A855" s="37"/>
      <c r="B855" s="10"/>
      <c r="C855" s="38"/>
      <c r="D855" s="10"/>
      <c r="E855" s="10"/>
      <c r="F855" s="38"/>
    </row>
    <row r="856">
      <c r="A856" s="37"/>
      <c r="B856" s="10"/>
      <c r="C856" s="38"/>
      <c r="D856" s="10"/>
      <c r="E856" s="10"/>
      <c r="F856" s="38"/>
    </row>
    <row r="857">
      <c r="A857" s="37"/>
      <c r="B857" s="10"/>
      <c r="C857" s="38"/>
      <c r="D857" s="10"/>
      <c r="E857" s="10"/>
      <c r="F857" s="38"/>
    </row>
    <row r="858">
      <c r="A858" s="37"/>
      <c r="B858" s="10"/>
      <c r="C858" s="38"/>
      <c r="D858" s="10"/>
      <c r="E858" s="10"/>
      <c r="F858" s="38"/>
    </row>
    <row r="859">
      <c r="A859" s="37"/>
      <c r="B859" s="10"/>
      <c r="C859" s="38"/>
      <c r="D859" s="10"/>
      <c r="E859" s="10"/>
      <c r="F859" s="38"/>
    </row>
    <row r="860">
      <c r="A860" s="37"/>
      <c r="B860" s="10"/>
      <c r="C860" s="38"/>
      <c r="D860" s="10"/>
      <c r="E860" s="10"/>
      <c r="F860" s="38"/>
    </row>
    <row r="861">
      <c r="A861" s="37"/>
      <c r="B861" s="10"/>
      <c r="C861" s="38"/>
      <c r="D861" s="10"/>
      <c r="E861" s="10"/>
      <c r="F861" s="38"/>
    </row>
    <row r="862">
      <c r="A862" s="37"/>
      <c r="B862" s="10"/>
      <c r="C862" s="38"/>
      <c r="D862" s="10"/>
      <c r="E862" s="10"/>
      <c r="F862" s="38"/>
    </row>
    <row r="863">
      <c r="A863" s="37"/>
      <c r="B863" s="10"/>
      <c r="C863" s="38"/>
      <c r="D863" s="10"/>
      <c r="E863" s="10"/>
      <c r="F863" s="38"/>
    </row>
    <row r="864">
      <c r="A864" s="37"/>
      <c r="B864" s="10"/>
      <c r="C864" s="38"/>
      <c r="D864" s="10"/>
      <c r="E864" s="10"/>
      <c r="F864" s="38"/>
    </row>
    <row r="865">
      <c r="A865" s="37"/>
      <c r="B865" s="10"/>
      <c r="C865" s="38"/>
      <c r="D865" s="10"/>
      <c r="E865" s="10"/>
      <c r="F865" s="38"/>
    </row>
    <row r="866">
      <c r="A866" s="37"/>
      <c r="B866" s="10"/>
      <c r="C866" s="38"/>
      <c r="D866" s="10"/>
      <c r="E866" s="10"/>
      <c r="F866" s="38"/>
    </row>
    <row r="867">
      <c r="A867" s="37"/>
      <c r="B867" s="10"/>
      <c r="C867" s="38"/>
      <c r="D867" s="10"/>
      <c r="E867" s="10"/>
      <c r="F867" s="38"/>
    </row>
    <row r="868">
      <c r="A868" s="37"/>
      <c r="B868" s="10"/>
      <c r="C868" s="38"/>
      <c r="D868" s="10"/>
      <c r="E868" s="10"/>
      <c r="F868" s="38"/>
    </row>
    <row r="869">
      <c r="A869" s="37"/>
      <c r="B869" s="10"/>
      <c r="C869" s="38"/>
      <c r="D869" s="10"/>
      <c r="E869" s="10"/>
      <c r="F869" s="38"/>
    </row>
    <row r="870">
      <c r="A870" s="37"/>
      <c r="B870" s="10"/>
      <c r="C870" s="38"/>
      <c r="D870" s="10"/>
      <c r="E870" s="10"/>
      <c r="F870" s="38"/>
    </row>
    <row r="871">
      <c r="A871" s="37"/>
      <c r="B871" s="10"/>
      <c r="C871" s="38"/>
      <c r="D871" s="10"/>
      <c r="E871" s="10"/>
      <c r="F871" s="38"/>
    </row>
    <row r="872">
      <c r="A872" s="37"/>
      <c r="B872" s="10"/>
      <c r="C872" s="38"/>
      <c r="D872" s="10"/>
      <c r="E872" s="10"/>
      <c r="F872" s="38"/>
    </row>
    <row r="873">
      <c r="A873" s="37"/>
      <c r="B873" s="10"/>
      <c r="C873" s="38"/>
      <c r="D873" s="10"/>
      <c r="E873" s="10"/>
      <c r="F873" s="38"/>
    </row>
    <row r="874">
      <c r="A874" s="37"/>
      <c r="B874" s="10"/>
      <c r="C874" s="38"/>
      <c r="D874" s="10"/>
      <c r="E874" s="10"/>
      <c r="F874" s="38"/>
    </row>
    <row r="875">
      <c r="A875" s="37"/>
      <c r="B875" s="10"/>
      <c r="C875" s="38"/>
      <c r="D875" s="10"/>
      <c r="E875" s="10"/>
      <c r="F875" s="38"/>
    </row>
    <row r="876">
      <c r="A876" s="37"/>
      <c r="B876" s="10"/>
      <c r="C876" s="38"/>
      <c r="D876" s="10"/>
      <c r="E876" s="10"/>
      <c r="F876" s="38"/>
    </row>
    <row r="877">
      <c r="A877" s="37"/>
      <c r="B877" s="10"/>
      <c r="C877" s="38"/>
      <c r="D877" s="10"/>
      <c r="E877" s="10"/>
      <c r="F877" s="38"/>
    </row>
    <row r="878">
      <c r="A878" s="37"/>
      <c r="B878" s="10"/>
      <c r="C878" s="38"/>
      <c r="D878" s="10"/>
      <c r="E878" s="10"/>
      <c r="F878" s="38"/>
    </row>
    <row r="879">
      <c r="A879" s="37"/>
      <c r="B879" s="10"/>
      <c r="C879" s="38"/>
      <c r="D879" s="10"/>
      <c r="E879" s="10"/>
      <c r="F879" s="38"/>
    </row>
    <row r="880">
      <c r="A880" s="37"/>
      <c r="B880" s="10"/>
      <c r="C880" s="38"/>
      <c r="D880" s="10"/>
      <c r="E880" s="10"/>
      <c r="F880" s="38"/>
    </row>
    <row r="881">
      <c r="A881" s="37"/>
      <c r="B881" s="10"/>
      <c r="C881" s="38"/>
      <c r="D881" s="10"/>
      <c r="E881" s="10"/>
      <c r="F881" s="38"/>
    </row>
    <row r="882">
      <c r="A882" s="37"/>
      <c r="B882" s="10"/>
      <c r="C882" s="38"/>
      <c r="D882" s="10"/>
      <c r="E882" s="10"/>
      <c r="F882" s="38"/>
    </row>
    <row r="883">
      <c r="A883" s="37"/>
      <c r="B883" s="10"/>
      <c r="C883" s="38"/>
      <c r="D883" s="10"/>
      <c r="E883" s="10"/>
      <c r="F883" s="38"/>
    </row>
    <row r="884">
      <c r="A884" s="37"/>
      <c r="B884" s="10"/>
      <c r="C884" s="38"/>
      <c r="D884" s="10"/>
      <c r="E884" s="10"/>
      <c r="F884" s="38"/>
    </row>
    <row r="885">
      <c r="A885" s="37"/>
      <c r="B885" s="10"/>
      <c r="C885" s="38"/>
      <c r="D885" s="10"/>
      <c r="E885" s="10"/>
      <c r="F885" s="38"/>
    </row>
    <row r="886">
      <c r="A886" s="37"/>
      <c r="B886" s="10"/>
      <c r="C886" s="38"/>
      <c r="D886" s="10"/>
      <c r="E886" s="10"/>
      <c r="F886" s="38"/>
    </row>
    <row r="887">
      <c r="A887" s="37"/>
      <c r="B887" s="10"/>
      <c r="C887" s="38"/>
      <c r="D887" s="10"/>
      <c r="E887" s="10"/>
      <c r="F887" s="38"/>
    </row>
    <row r="888">
      <c r="A888" s="37"/>
      <c r="B888" s="10"/>
      <c r="C888" s="38"/>
      <c r="D888" s="10"/>
      <c r="E888" s="10"/>
      <c r="F888" s="38"/>
    </row>
    <row r="889">
      <c r="A889" s="37"/>
      <c r="B889" s="10"/>
      <c r="C889" s="38"/>
      <c r="D889" s="10"/>
      <c r="E889" s="10"/>
      <c r="F889" s="38"/>
    </row>
    <row r="890">
      <c r="A890" s="37"/>
      <c r="B890" s="10"/>
      <c r="C890" s="38"/>
      <c r="D890" s="10"/>
      <c r="E890" s="10"/>
      <c r="F890" s="38"/>
    </row>
    <row r="891">
      <c r="A891" s="37"/>
      <c r="B891" s="10"/>
      <c r="C891" s="38"/>
      <c r="D891" s="10"/>
      <c r="E891" s="10"/>
      <c r="F891" s="38"/>
    </row>
    <row r="892">
      <c r="A892" s="37"/>
      <c r="B892" s="10"/>
      <c r="C892" s="38"/>
      <c r="D892" s="10"/>
      <c r="E892" s="10"/>
      <c r="F892" s="38"/>
    </row>
    <row r="893">
      <c r="A893" s="37"/>
      <c r="B893" s="10"/>
      <c r="C893" s="38"/>
      <c r="D893" s="10"/>
      <c r="E893" s="10"/>
      <c r="F893" s="38"/>
    </row>
    <row r="894">
      <c r="A894" s="37"/>
      <c r="B894" s="10"/>
      <c r="C894" s="38"/>
      <c r="D894" s="10"/>
      <c r="E894" s="10"/>
      <c r="F894" s="38"/>
    </row>
    <row r="895">
      <c r="A895" s="37"/>
      <c r="B895" s="10"/>
      <c r="C895" s="38"/>
      <c r="D895" s="10"/>
      <c r="E895" s="10"/>
      <c r="F895" s="38"/>
    </row>
    <row r="896">
      <c r="A896" s="37"/>
      <c r="B896" s="10"/>
      <c r="C896" s="38"/>
      <c r="D896" s="10"/>
      <c r="E896" s="10"/>
      <c r="F896" s="38"/>
    </row>
    <row r="897">
      <c r="A897" s="37"/>
      <c r="B897" s="10"/>
      <c r="C897" s="38"/>
      <c r="D897" s="10"/>
      <c r="E897" s="10"/>
      <c r="F897" s="38"/>
    </row>
    <row r="898">
      <c r="A898" s="37"/>
      <c r="B898" s="10"/>
      <c r="C898" s="38"/>
      <c r="D898" s="10"/>
      <c r="E898" s="10"/>
      <c r="F898" s="38"/>
    </row>
    <row r="899">
      <c r="A899" s="37"/>
      <c r="B899" s="10"/>
      <c r="C899" s="38"/>
      <c r="D899" s="10"/>
      <c r="E899" s="10"/>
      <c r="F899" s="38"/>
    </row>
    <row r="900">
      <c r="A900" s="37"/>
      <c r="B900" s="10"/>
      <c r="C900" s="38"/>
      <c r="D900" s="10"/>
      <c r="E900" s="10"/>
      <c r="F900" s="38"/>
    </row>
    <row r="901">
      <c r="A901" s="37"/>
      <c r="B901" s="10"/>
      <c r="C901" s="38"/>
      <c r="D901" s="10"/>
      <c r="E901" s="10"/>
      <c r="F901" s="38"/>
    </row>
    <row r="902">
      <c r="A902" s="37"/>
      <c r="B902" s="10"/>
      <c r="C902" s="38"/>
      <c r="D902" s="10"/>
      <c r="E902" s="10"/>
      <c r="F902" s="38"/>
    </row>
    <row r="903">
      <c r="A903" s="37"/>
      <c r="B903" s="10"/>
      <c r="C903" s="38"/>
      <c r="D903" s="10"/>
      <c r="E903" s="10"/>
      <c r="F903" s="38"/>
    </row>
    <row r="904">
      <c r="A904" s="37"/>
      <c r="B904" s="10"/>
      <c r="C904" s="38"/>
      <c r="D904" s="10"/>
      <c r="E904" s="10"/>
      <c r="F904" s="38"/>
    </row>
    <row r="905">
      <c r="A905" s="37"/>
      <c r="B905" s="10"/>
      <c r="C905" s="38"/>
      <c r="D905" s="10"/>
      <c r="E905" s="10"/>
      <c r="F905" s="38"/>
    </row>
    <row r="906">
      <c r="A906" s="37"/>
      <c r="B906" s="10"/>
      <c r="C906" s="38"/>
      <c r="D906" s="10"/>
      <c r="E906" s="10"/>
      <c r="F906" s="38"/>
    </row>
    <row r="907">
      <c r="A907" s="37"/>
      <c r="B907" s="10"/>
      <c r="C907" s="38"/>
      <c r="D907" s="10"/>
      <c r="E907" s="10"/>
      <c r="F907" s="38"/>
    </row>
    <row r="908">
      <c r="A908" s="37"/>
      <c r="B908" s="10"/>
      <c r="C908" s="38"/>
      <c r="D908" s="10"/>
      <c r="E908" s="10"/>
      <c r="F908" s="38"/>
    </row>
    <row r="909">
      <c r="A909" s="37"/>
      <c r="B909" s="10"/>
      <c r="C909" s="38"/>
      <c r="D909" s="10"/>
      <c r="E909" s="10"/>
      <c r="F909" s="38"/>
    </row>
    <row r="910">
      <c r="A910" s="37"/>
      <c r="B910" s="10"/>
      <c r="C910" s="38"/>
      <c r="D910" s="10"/>
      <c r="E910" s="10"/>
      <c r="F910" s="38"/>
    </row>
    <row r="911">
      <c r="A911" s="37"/>
      <c r="B911" s="10"/>
      <c r="C911" s="38"/>
      <c r="D911" s="10"/>
      <c r="E911" s="10"/>
      <c r="F911" s="38"/>
    </row>
    <row r="912">
      <c r="A912" s="37"/>
      <c r="B912" s="10"/>
      <c r="C912" s="38"/>
      <c r="D912" s="10"/>
      <c r="E912" s="10"/>
      <c r="F912" s="38"/>
    </row>
    <row r="913">
      <c r="A913" s="37"/>
      <c r="B913" s="10"/>
      <c r="C913" s="38"/>
      <c r="D913" s="10"/>
      <c r="E913" s="10"/>
      <c r="F913" s="38"/>
    </row>
    <row r="914">
      <c r="A914" s="37"/>
      <c r="B914" s="10"/>
      <c r="C914" s="38"/>
      <c r="D914" s="10"/>
      <c r="E914" s="10"/>
      <c r="F914" s="38"/>
    </row>
    <row r="915">
      <c r="A915" s="37"/>
      <c r="B915" s="10"/>
      <c r="C915" s="38"/>
      <c r="D915" s="10"/>
      <c r="E915" s="10"/>
      <c r="F915" s="38"/>
    </row>
    <row r="916">
      <c r="A916" s="37"/>
      <c r="B916" s="10"/>
      <c r="C916" s="38"/>
      <c r="D916" s="10"/>
      <c r="E916" s="10"/>
      <c r="F916" s="38"/>
    </row>
    <row r="917">
      <c r="A917" s="37"/>
      <c r="B917" s="10"/>
      <c r="C917" s="38"/>
      <c r="D917" s="10"/>
      <c r="E917" s="10"/>
      <c r="F917" s="38"/>
    </row>
    <row r="918">
      <c r="A918" s="37"/>
      <c r="B918" s="10"/>
      <c r="C918" s="38"/>
      <c r="D918" s="10"/>
      <c r="E918" s="10"/>
      <c r="F918" s="38"/>
    </row>
    <row r="919">
      <c r="A919" s="37"/>
      <c r="B919" s="10"/>
      <c r="C919" s="38"/>
      <c r="D919" s="10"/>
      <c r="E919" s="10"/>
      <c r="F919" s="38"/>
    </row>
    <row r="920">
      <c r="A920" s="37"/>
      <c r="B920" s="10"/>
      <c r="C920" s="38"/>
      <c r="D920" s="10"/>
      <c r="E920" s="10"/>
      <c r="F920" s="38"/>
    </row>
    <row r="921">
      <c r="A921" s="37"/>
      <c r="B921" s="10"/>
      <c r="C921" s="38"/>
      <c r="D921" s="10"/>
      <c r="E921" s="10"/>
      <c r="F921" s="38"/>
    </row>
    <row r="922">
      <c r="A922" s="37"/>
      <c r="B922" s="10"/>
      <c r="C922" s="38"/>
      <c r="D922" s="10"/>
      <c r="E922" s="10"/>
      <c r="F922" s="38"/>
    </row>
    <row r="923">
      <c r="A923" s="37"/>
      <c r="B923" s="10"/>
      <c r="C923" s="38"/>
      <c r="D923" s="10"/>
      <c r="E923" s="10"/>
      <c r="F923" s="38"/>
    </row>
    <row r="924">
      <c r="A924" s="37"/>
      <c r="B924" s="10"/>
      <c r="C924" s="38"/>
      <c r="D924" s="10"/>
      <c r="E924" s="10"/>
      <c r="F924" s="38"/>
    </row>
    <row r="925">
      <c r="A925" s="37"/>
      <c r="B925" s="10"/>
      <c r="C925" s="38"/>
      <c r="D925" s="10"/>
      <c r="E925" s="10"/>
      <c r="F925" s="38"/>
    </row>
    <row r="926">
      <c r="A926" s="37"/>
      <c r="B926" s="10"/>
      <c r="C926" s="38"/>
      <c r="D926" s="10"/>
      <c r="E926" s="10"/>
      <c r="F926" s="38"/>
    </row>
    <row r="927">
      <c r="A927" s="37"/>
      <c r="B927" s="10"/>
      <c r="C927" s="38"/>
      <c r="D927" s="10"/>
      <c r="E927" s="10"/>
      <c r="F927" s="38"/>
    </row>
    <row r="928">
      <c r="A928" s="37"/>
      <c r="B928" s="10"/>
      <c r="C928" s="38"/>
      <c r="D928" s="10"/>
      <c r="E928" s="10"/>
      <c r="F928" s="38"/>
    </row>
    <row r="929">
      <c r="A929" s="37"/>
      <c r="B929" s="10"/>
      <c r="C929" s="38"/>
      <c r="D929" s="10"/>
      <c r="E929" s="10"/>
      <c r="F929" s="38"/>
    </row>
    <row r="930">
      <c r="A930" s="37"/>
      <c r="B930" s="10"/>
      <c r="C930" s="38"/>
      <c r="D930" s="10"/>
      <c r="E930" s="10"/>
      <c r="F930" s="38"/>
    </row>
    <row r="931">
      <c r="A931" s="37"/>
      <c r="B931" s="10"/>
      <c r="C931" s="38"/>
      <c r="D931" s="10"/>
      <c r="E931" s="10"/>
      <c r="F931" s="38"/>
    </row>
    <row r="932">
      <c r="A932" s="37"/>
      <c r="B932" s="10"/>
      <c r="C932" s="38"/>
      <c r="D932" s="10"/>
      <c r="E932" s="10"/>
      <c r="F932" s="38"/>
    </row>
    <row r="933">
      <c r="A933" s="37"/>
      <c r="B933" s="10"/>
      <c r="C933" s="38"/>
      <c r="D933" s="10"/>
      <c r="E933" s="10"/>
      <c r="F933" s="38"/>
    </row>
    <row r="934">
      <c r="A934" s="37"/>
      <c r="B934" s="10"/>
      <c r="C934" s="38"/>
      <c r="D934" s="10"/>
      <c r="E934" s="10"/>
      <c r="F934" s="38"/>
    </row>
    <row r="935">
      <c r="A935" s="37"/>
      <c r="B935" s="10"/>
      <c r="C935" s="38"/>
      <c r="D935" s="10"/>
      <c r="E935" s="10"/>
      <c r="F935" s="38"/>
    </row>
    <row r="936">
      <c r="A936" s="37"/>
      <c r="B936" s="10"/>
      <c r="C936" s="38"/>
      <c r="D936" s="10"/>
      <c r="E936" s="10"/>
      <c r="F936" s="38"/>
    </row>
    <row r="937">
      <c r="A937" s="37"/>
      <c r="B937" s="10"/>
      <c r="C937" s="38"/>
      <c r="D937" s="10"/>
      <c r="E937" s="10"/>
      <c r="F937" s="38"/>
    </row>
    <row r="938">
      <c r="A938" s="37"/>
      <c r="B938" s="10"/>
      <c r="C938" s="38"/>
      <c r="D938" s="10"/>
      <c r="E938" s="10"/>
      <c r="F938" s="38"/>
    </row>
    <row r="939">
      <c r="A939" s="37"/>
      <c r="B939" s="10"/>
      <c r="C939" s="38"/>
      <c r="D939" s="10"/>
      <c r="E939" s="10"/>
      <c r="F939" s="38"/>
    </row>
    <row r="940">
      <c r="A940" s="37"/>
      <c r="B940" s="10"/>
      <c r="C940" s="38"/>
      <c r="D940" s="10"/>
      <c r="E940" s="10"/>
      <c r="F940" s="38"/>
    </row>
    <row r="941">
      <c r="A941" s="37"/>
      <c r="B941" s="10"/>
      <c r="C941" s="38"/>
      <c r="D941" s="10"/>
      <c r="E941" s="10"/>
      <c r="F941" s="38"/>
    </row>
    <row r="942">
      <c r="A942" s="37"/>
      <c r="B942" s="10"/>
      <c r="C942" s="38"/>
      <c r="D942" s="10"/>
      <c r="E942" s="10"/>
      <c r="F942" s="38"/>
    </row>
    <row r="943">
      <c r="A943" s="37"/>
      <c r="B943" s="10"/>
      <c r="C943" s="38"/>
      <c r="D943" s="10"/>
      <c r="E943" s="10"/>
      <c r="F943" s="38"/>
    </row>
    <row r="944">
      <c r="A944" s="37"/>
      <c r="B944" s="10"/>
      <c r="C944" s="38"/>
      <c r="D944" s="10"/>
      <c r="E944" s="10"/>
      <c r="F944" s="38"/>
    </row>
    <row r="945">
      <c r="A945" s="37"/>
      <c r="B945" s="10"/>
      <c r="C945" s="38"/>
      <c r="D945" s="10"/>
      <c r="E945" s="10"/>
      <c r="F945" s="38"/>
    </row>
    <row r="946">
      <c r="A946" s="37"/>
      <c r="B946" s="10"/>
      <c r="C946" s="38"/>
      <c r="D946" s="10"/>
      <c r="E946" s="10"/>
      <c r="F946" s="38"/>
    </row>
    <row r="947">
      <c r="A947" s="37"/>
      <c r="B947" s="10"/>
      <c r="C947" s="38"/>
      <c r="D947" s="10"/>
      <c r="E947" s="10"/>
      <c r="F947" s="38"/>
    </row>
    <row r="948">
      <c r="A948" s="37"/>
      <c r="B948" s="10"/>
      <c r="C948" s="38"/>
      <c r="D948" s="10"/>
      <c r="E948" s="10"/>
      <c r="F948" s="38"/>
    </row>
    <row r="949">
      <c r="A949" s="37"/>
      <c r="B949" s="10"/>
      <c r="C949" s="38"/>
      <c r="D949" s="10"/>
      <c r="E949" s="10"/>
      <c r="F949" s="38"/>
    </row>
    <row r="950">
      <c r="A950" s="37"/>
      <c r="B950" s="10"/>
      <c r="C950" s="38"/>
      <c r="D950" s="10"/>
      <c r="E950" s="10"/>
      <c r="F950" s="38"/>
    </row>
    <row r="951">
      <c r="A951" s="37"/>
      <c r="B951" s="10"/>
      <c r="C951" s="38"/>
      <c r="D951" s="10"/>
      <c r="E951" s="10"/>
      <c r="F951" s="38"/>
    </row>
    <row r="952">
      <c r="A952" s="37"/>
      <c r="B952" s="10"/>
      <c r="C952" s="38"/>
      <c r="D952" s="10"/>
      <c r="E952" s="10"/>
      <c r="F952" s="38"/>
    </row>
    <row r="953">
      <c r="A953" s="37"/>
      <c r="B953" s="10"/>
      <c r="C953" s="38"/>
      <c r="D953" s="10"/>
      <c r="E953" s="10"/>
      <c r="F953" s="38"/>
    </row>
    <row r="954">
      <c r="A954" s="37"/>
      <c r="B954" s="10"/>
      <c r="C954" s="38"/>
      <c r="D954" s="10"/>
      <c r="E954" s="10"/>
      <c r="F954" s="38"/>
    </row>
    <row r="955">
      <c r="A955" s="37"/>
      <c r="B955" s="10"/>
      <c r="C955" s="38"/>
      <c r="D955" s="10"/>
      <c r="E955" s="10"/>
      <c r="F955" s="38"/>
    </row>
    <row r="956">
      <c r="A956" s="37"/>
      <c r="B956" s="10"/>
      <c r="C956" s="38"/>
      <c r="D956" s="10"/>
      <c r="E956" s="10"/>
      <c r="F956" s="38"/>
    </row>
    <row r="957">
      <c r="A957" s="37"/>
      <c r="B957" s="10"/>
      <c r="C957" s="38"/>
      <c r="D957" s="10"/>
      <c r="E957" s="10"/>
      <c r="F957" s="38"/>
    </row>
    <row r="958">
      <c r="A958" s="37"/>
      <c r="B958" s="10"/>
      <c r="C958" s="38"/>
      <c r="D958" s="10"/>
      <c r="E958" s="10"/>
      <c r="F958" s="38"/>
    </row>
    <row r="959">
      <c r="A959" s="37"/>
      <c r="B959" s="10"/>
      <c r="C959" s="38"/>
      <c r="D959" s="10"/>
      <c r="E959" s="10"/>
      <c r="F959" s="38"/>
    </row>
    <row r="960">
      <c r="A960" s="37"/>
      <c r="B960" s="10"/>
      <c r="C960" s="38"/>
      <c r="D960" s="10"/>
      <c r="E960" s="10"/>
      <c r="F960" s="38"/>
    </row>
    <row r="961">
      <c r="A961" s="37"/>
      <c r="B961" s="10"/>
      <c r="C961" s="38"/>
      <c r="D961" s="10"/>
      <c r="E961" s="10"/>
      <c r="F961" s="38"/>
    </row>
    <row r="962">
      <c r="A962" s="37"/>
      <c r="B962" s="10"/>
      <c r="C962" s="38"/>
      <c r="D962" s="10"/>
      <c r="E962" s="10"/>
      <c r="F962" s="38"/>
    </row>
    <row r="963">
      <c r="A963" s="37"/>
      <c r="B963" s="10"/>
      <c r="C963" s="38"/>
      <c r="D963" s="10"/>
      <c r="E963" s="10"/>
      <c r="F963" s="38"/>
    </row>
    <row r="964">
      <c r="A964" s="37"/>
      <c r="B964" s="10"/>
      <c r="C964" s="38"/>
      <c r="D964" s="10"/>
      <c r="E964" s="10"/>
      <c r="F964" s="38"/>
    </row>
    <row r="965">
      <c r="A965" s="37"/>
      <c r="B965" s="10"/>
      <c r="C965" s="38"/>
      <c r="D965" s="10"/>
      <c r="E965" s="10"/>
      <c r="F965" s="38"/>
    </row>
    <row r="966">
      <c r="A966" s="37"/>
      <c r="B966" s="10"/>
      <c r="C966" s="38"/>
      <c r="D966" s="10"/>
      <c r="E966" s="10"/>
      <c r="F966" s="38"/>
    </row>
    <row r="967">
      <c r="A967" s="37"/>
      <c r="B967" s="10"/>
      <c r="C967" s="38"/>
      <c r="D967" s="10"/>
      <c r="E967" s="10"/>
      <c r="F967" s="38"/>
    </row>
    <row r="968">
      <c r="A968" s="37"/>
      <c r="B968" s="10"/>
      <c r="C968" s="38"/>
      <c r="D968" s="10"/>
      <c r="E968" s="10"/>
      <c r="F968" s="38"/>
    </row>
    <row r="969">
      <c r="A969" s="37"/>
      <c r="B969" s="10"/>
      <c r="C969" s="38"/>
      <c r="D969" s="10"/>
      <c r="E969" s="10"/>
      <c r="F969" s="38"/>
    </row>
    <row r="970">
      <c r="A970" s="37"/>
      <c r="B970" s="10"/>
      <c r="C970" s="38"/>
      <c r="D970" s="10"/>
      <c r="E970" s="10"/>
      <c r="F970" s="38"/>
    </row>
    <row r="971">
      <c r="A971" s="37"/>
      <c r="B971" s="10"/>
      <c r="C971" s="38"/>
      <c r="D971" s="10"/>
      <c r="E971" s="10"/>
      <c r="F971" s="38"/>
    </row>
    <row r="972">
      <c r="A972" s="37"/>
      <c r="B972" s="10"/>
      <c r="C972" s="38"/>
      <c r="D972" s="10"/>
      <c r="E972" s="10"/>
      <c r="F972" s="38"/>
    </row>
    <row r="973">
      <c r="A973" s="37"/>
      <c r="B973" s="10"/>
      <c r="C973" s="38"/>
      <c r="D973" s="10"/>
      <c r="E973" s="10"/>
      <c r="F973" s="38"/>
    </row>
    <row r="974">
      <c r="A974" s="37"/>
      <c r="B974" s="10"/>
      <c r="C974" s="38"/>
      <c r="D974" s="10"/>
      <c r="E974" s="10"/>
      <c r="F974" s="38"/>
    </row>
    <row r="975">
      <c r="A975" s="37"/>
      <c r="B975" s="10"/>
      <c r="C975" s="38"/>
      <c r="D975" s="10"/>
      <c r="E975" s="10"/>
      <c r="F975" s="38"/>
    </row>
    <row r="976">
      <c r="A976" s="37"/>
      <c r="B976" s="10"/>
      <c r="C976" s="38"/>
      <c r="D976" s="10"/>
      <c r="E976" s="10"/>
      <c r="F976" s="38"/>
    </row>
    <row r="977">
      <c r="A977" s="37"/>
      <c r="B977" s="10"/>
      <c r="C977" s="38"/>
      <c r="D977" s="10"/>
      <c r="E977" s="10"/>
      <c r="F977" s="38"/>
    </row>
    <row r="978">
      <c r="A978" s="37"/>
      <c r="B978" s="10"/>
      <c r="C978" s="38"/>
      <c r="D978" s="10"/>
      <c r="E978" s="10"/>
      <c r="F978" s="38"/>
    </row>
    <row r="979">
      <c r="A979" s="37"/>
      <c r="B979" s="10"/>
      <c r="C979" s="38"/>
      <c r="D979" s="10"/>
      <c r="E979" s="10"/>
      <c r="F979" s="38"/>
    </row>
    <row r="980">
      <c r="A980" s="37"/>
      <c r="B980" s="10"/>
      <c r="C980" s="38"/>
      <c r="D980" s="10"/>
      <c r="E980" s="10"/>
      <c r="F980" s="38"/>
    </row>
    <row r="981">
      <c r="A981" s="37"/>
      <c r="B981" s="10"/>
      <c r="C981" s="38"/>
      <c r="D981" s="10"/>
      <c r="E981" s="10"/>
      <c r="F981" s="38"/>
    </row>
    <row r="982">
      <c r="A982" s="37"/>
      <c r="B982" s="10"/>
      <c r="C982" s="38"/>
      <c r="D982" s="10"/>
      <c r="E982" s="10"/>
      <c r="F982" s="38"/>
    </row>
    <row r="983">
      <c r="A983" s="37"/>
      <c r="B983" s="10"/>
      <c r="C983" s="38"/>
      <c r="D983" s="10"/>
      <c r="E983" s="10"/>
      <c r="F983" s="38"/>
    </row>
    <row r="984">
      <c r="A984" s="37"/>
      <c r="B984" s="10"/>
      <c r="C984" s="38"/>
      <c r="D984" s="10"/>
      <c r="E984" s="10"/>
      <c r="F984" s="38"/>
    </row>
    <row r="985">
      <c r="A985" s="37"/>
      <c r="B985" s="10"/>
      <c r="C985" s="38"/>
      <c r="D985" s="10"/>
      <c r="E985" s="10"/>
      <c r="F985" s="38"/>
    </row>
    <row r="986">
      <c r="A986" s="37"/>
      <c r="B986" s="10"/>
      <c r="C986" s="38"/>
      <c r="D986" s="10"/>
      <c r="E986" s="10"/>
      <c r="F986" s="38"/>
    </row>
    <row r="987">
      <c r="A987" s="37"/>
      <c r="B987" s="10"/>
      <c r="C987" s="38"/>
      <c r="D987" s="10"/>
      <c r="E987" s="10"/>
      <c r="F987" s="38"/>
    </row>
    <row r="988">
      <c r="A988" s="37"/>
      <c r="B988" s="10"/>
      <c r="C988" s="38"/>
      <c r="D988" s="10"/>
      <c r="E988" s="10"/>
      <c r="F988" s="38"/>
    </row>
    <row r="989">
      <c r="A989" s="37"/>
      <c r="B989" s="10"/>
      <c r="C989" s="38"/>
      <c r="D989" s="10"/>
      <c r="E989" s="10"/>
      <c r="F989" s="38"/>
    </row>
    <row r="990">
      <c r="A990" s="37"/>
      <c r="B990" s="10"/>
      <c r="C990" s="38"/>
      <c r="D990" s="10"/>
      <c r="E990" s="10"/>
      <c r="F990" s="38"/>
    </row>
    <row r="991">
      <c r="A991" s="37"/>
      <c r="B991" s="10"/>
      <c r="C991" s="38"/>
      <c r="D991" s="10"/>
      <c r="E991" s="10"/>
      <c r="F991" s="38"/>
    </row>
    <row r="992">
      <c r="A992" s="37"/>
      <c r="B992" s="10"/>
      <c r="C992" s="38"/>
      <c r="D992" s="10"/>
      <c r="E992" s="10"/>
      <c r="F992" s="38"/>
    </row>
    <row r="993">
      <c r="A993" s="37"/>
      <c r="B993" s="10"/>
      <c r="C993" s="38"/>
      <c r="D993" s="10"/>
      <c r="E993" s="10"/>
      <c r="F993" s="38"/>
    </row>
    <row r="994">
      <c r="A994" s="37"/>
      <c r="B994" s="10"/>
      <c r="C994" s="38"/>
      <c r="D994" s="10"/>
      <c r="E994" s="10"/>
      <c r="F994" s="38"/>
    </row>
    <row r="995">
      <c r="A995" s="37"/>
      <c r="B995" s="10"/>
      <c r="C995" s="38"/>
      <c r="D995" s="10"/>
      <c r="E995" s="10"/>
      <c r="F995" s="38"/>
    </row>
    <row r="996">
      <c r="A996" s="37"/>
      <c r="B996" s="10"/>
      <c r="C996" s="38"/>
      <c r="D996" s="10"/>
      <c r="E996" s="10"/>
      <c r="F996" s="38"/>
    </row>
    <row r="997">
      <c r="A997" s="37"/>
      <c r="B997" s="10"/>
      <c r="C997" s="38"/>
      <c r="D997" s="10"/>
      <c r="E997" s="10"/>
      <c r="F997" s="38"/>
    </row>
    <row r="998">
      <c r="A998" s="37"/>
      <c r="B998" s="10"/>
      <c r="C998" s="38"/>
      <c r="D998" s="10"/>
      <c r="E998" s="10"/>
      <c r="F998" s="38"/>
    </row>
    <row r="999">
      <c r="A999" s="37"/>
      <c r="B999" s="10"/>
      <c r="C999" s="38"/>
      <c r="D999" s="10"/>
      <c r="E999" s="10"/>
      <c r="F999" s="38"/>
    </row>
    <row r="1000">
      <c r="A1000" s="37"/>
      <c r="B1000" s="10"/>
      <c r="C1000" s="38"/>
      <c r="D1000" s="10"/>
      <c r="E1000" s="10"/>
      <c r="F1000" s="38"/>
    </row>
    <row r="1001">
      <c r="A1001" s="10"/>
      <c r="B1001" s="10"/>
      <c r="C1001" s="38"/>
      <c r="D1001" s="10"/>
      <c r="E1001" s="10"/>
      <c r="F1001" s="38"/>
    </row>
    <row r="1002">
      <c r="A1002" s="10"/>
      <c r="B1002" s="10"/>
      <c r="C1002" s="38"/>
      <c r="D1002" s="10"/>
      <c r="E1002" s="10"/>
      <c r="F1002" s="38"/>
    </row>
    <row r="1003">
      <c r="A1003" s="10"/>
      <c r="B1003" s="10"/>
      <c r="C1003" s="38"/>
      <c r="D1003" s="10"/>
      <c r="E1003" s="10"/>
      <c r="F1003" s="38"/>
    </row>
    <row r="1004">
      <c r="A1004" s="10"/>
      <c r="B1004" s="10"/>
      <c r="C1004" s="38"/>
      <c r="D1004" s="10"/>
      <c r="E1004" s="10"/>
      <c r="F1004" s="38"/>
    </row>
    <row r="1005">
      <c r="A1005" s="10"/>
      <c r="B1005" s="10"/>
      <c r="C1005" s="38"/>
      <c r="D1005" s="10"/>
      <c r="E1005" s="10"/>
      <c r="F1005" s="38"/>
    </row>
    <row r="1006">
      <c r="A1006" s="10"/>
      <c r="B1006" s="10"/>
      <c r="C1006" s="38"/>
      <c r="D1006" s="10"/>
      <c r="E1006" s="10"/>
      <c r="F1006" s="38"/>
    </row>
    <row r="1007">
      <c r="A1007" s="10"/>
      <c r="B1007" s="10"/>
      <c r="C1007" s="38"/>
      <c r="D1007" s="10"/>
      <c r="E1007" s="10"/>
      <c r="F1007" s="38"/>
    </row>
    <row r="1008">
      <c r="A1008" s="10"/>
      <c r="B1008" s="10"/>
      <c r="C1008" s="38"/>
      <c r="D1008" s="10"/>
      <c r="E1008" s="10"/>
      <c r="F1008" s="38"/>
    </row>
    <row r="1009">
      <c r="A1009" s="10"/>
      <c r="B1009" s="10"/>
      <c r="C1009" s="38"/>
      <c r="D1009" s="10"/>
      <c r="E1009" s="10"/>
      <c r="F1009" s="38"/>
    </row>
    <row r="1010">
      <c r="A1010" s="10"/>
      <c r="B1010" s="10"/>
      <c r="C1010" s="38"/>
      <c r="D1010" s="10"/>
      <c r="E1010" s="10"/>
      <c r="F1010" s="38"/>
    </row>
    <row r="1011">
      <c r="A1011" s="10"/>
      <c r="B1011" s="10"/>
      <c r="C1011" s="38"/>
      <c r="D1011" s="10"/>
      <c r="E1011" s="10"/>
      <c r="F1011" s="38"/>
    </row>
    <row r="1012">
      <c r="A1012" s="10"/>
      <c r="B1012" s="10"/>
      <c r="C1012" s="38"/>
      <c r="D1012" s="10"/>
      <c r="E1012" s="10"/>
      <c r="F1012" s="38"/>
    </row>
    <row r="1013">
      <c r="A1013" s="10"/>
      <c r="B1013" s="10"/>
      <c r="C1013" s="38"/>
      <c r="D1013" s="10"/>
      <c r="E1013" s="10"/>
      <c r="F1013" s="38"/>
    </row>
    <row r="1014">
      <c r="A1014" s="10"/>
      <c r="B1014" s="10"/>
      <c r="C1014" s="38"/>
      <c r="D1014" s="10"/>
      <c r="E1014" s="10"/>
      <c r="F1014" s="38"/>
    </row>
    <row r="1015">
      <c r="A1015" s="10"/>
      <c r="B1015" s="10"/>
      <c r="C1015" s="38"/>
      <c r="D1015" s="10"/>
      <c r="E1015" s="10"/>
      <c r="F1015" s="38"/>
    </row>
    <row r="1016">
      <c r="A1016" s="10"/>
      <c r="B1016" s="10"/>
      <c r="C1016" s="38"/>
      <c r="D1016" s="10"/>
      <c r="E1016" s="10"/>
      <c r="F1016" s="38"/>
    </row>
    <row r="1017">
      <c r="A1017" s="10"/>
      <c r="B1017" s="10"/>
      <c r="C1017" s="38"/>
      <c r="D1017" s="10"/>
      <c r="E1017" s="10"/>
      <c r="F1017" s="38"/>
    </row>
    <row r="1018">
      <c r="A1018" s="10"/>
      <c r="B1018" s="10"/>
      <c r="C1018" s="38"/>
      <c r="D1018" s="10"/>
      <c r="E1018" s="10"/>
      <c r="F1018" s="38"/>
    </row>
    <row r="1019">
      <c r="A1019" s="10"/>
      <c r="B1019" s="10"/>
      <c r="C1019" s="38"/>
      <c r="D1019" s="10"/>
      <c r="E1019" s="10"/>
      <c r="F1019" s="38"/>
    </row>
    <row r="1020">
      <c r="A1020" s="10"/>
      <c r="B1020" s="10"/>
      <c r="C1020" s="38"/>
      <c r="D1020" s="10"/>
      <c r="E1020" s="10"/>
      <c r="F1020" s="38"/>
    </row>
    <row r="1021">
      <c r="A1021" s="10"/>
      <c r="B1021" s="10"/>
      <c r="C1021" s="38"/>
      <c r="D1021" s="10"/>
      <c r="E1021" s="10"/>
      <c r="F1021" s="38"/>
    </row>
    <row r="1022">
      <c r="A1022" s="10"/>
      <c r="B1022" s="10"/>
      <c r="C1022" s="38"/>
      <c r="D1022" s="10"/>
      <c r="E1022" s="10"/>
      <c r="F1022" s="38"/>
    </row>
    <row r="1023">
      <c r="A1023" s="10"/>
      <c r="B1023" s="10"/>
      <c r="C1023" s="38"/>
      <c r="D1023" s="10"/>
      <c r="E1023" s="10"/>
      <c r="F1023" s="38"/>
    </row>
    <row r="1024">
      <c r="A1024" s="10"/>
      <c r="B1024" s="10"/>
      <c r="C1024" s="38"/>
      <c r="D1024" s="10"/>
      <c r="E1024" s="10"/>
      <c r="F1024" s="38"/>
    </row>
    <row r="1025">
      <c r="A1025" s="10"/>
      <c r="B1025" s="10"/>
      <c r="C1025" s="38"/>
      <c r="D1025" s="10"/>
      <c r="E1025" s="10"/>
      <c r="F1025" s="38"/>
    </row>
    <row r="1026">
      <c r="A1026" s="10"/>
      <c r="B1026" s="10"/>
      <c r="C1026" s="38"/>
      <c r="D1026" s="10"/>
      <c r="E1026" s="10"/>
      <c r="F1026" s="38"/>
    </row>
    <row r="1027">
      <c r="A1027" s="10"/>
      <c r="B1027" s="10"/>
      <c r="C1027" s="38"/>
      <c r="D1027" s="10"/>
      <c r="E1027" s="10"/>
      <c r="F1027" s="38"/>
    </row>
    <row r="1028">
      <c r="A1028" s="10"/>
      <c r="B1028" s="10"/>
      <c r="C1028" s="38"/>
      <c r="D1028" s="10"/>
      <c r="E1028" s="10"/>
      <c r="F1028" s="38"/>
    </row>
    <row r="1029">
      <c r="A1029" s="10"/>
      <c r="B1029" s="10"/>
      <c r="C1029" s="38"/>
      <c r="D1029" s="10"/>
      <c r="E1029" s="10"/>
      <c r="F1029" s="38"/>
    </row>
    <row r="1030">
      <c r="A1030" s="10"/>
      <c r="B1030" s="10"/>
      <c r="C1030" s="38"/>
      <c r="D1030" s="10"/>
      <c r="E1030" s="10"/>
      <c r="F1030" s="38"/>
    </row>
    <row r="1031">
      <c r="A1031" s="10"/>
      <c r="B1031" s="10"/>
      <c r="C1031" s="38"/>
      <c r="D1031" s="10"/>
      <c r="E1031" s="10"/>
      <c r="F1031" s="38"/>
    </row>
    <row r="1032">
      <c r="A1032" s="10"/>
      <c r="B1032" s="10"/>
      <c r="C1032" s="38"/>
      <c r="D1032" s="10"/>
      <c r="E1032" s="10"/>
      <c r="F1032" s="38"/>
    </row>
    <row r="1033">
      <c r="A1033" s="10"/>
      <c r="B1033" s="10"/>
      <c r="C1033" s="38"/>
      <c r="D1033" s="10"/>
      <c r="E1033" s="10"/>
      <c r="F1033" s="38"/>
    </row>
    <row r="1034">
      <c r="A1034" s="10"/>
      <c r="B1034" s="10"/>
      <c r="C1034" s="38"/>
      <c r="D1034" s="10"/>
      <c r="E1034" s="10"/>
      <c r="F1034" s="38"/>
    </row>
    <row r="1035">
      <c r="A1035" s="10"/>
      <c r="B1035" s="10"/>
      <c r="C1035" s="38"/>
      <c r="D1035" s="10"/>
      <c r="E1035" s="10"/>
      <c r="F1035" s="38"/>
    </row>
    <row r="1036">
      <c r="A1036" s="10"/>
      <c r="B1036" s="10"/>
      <c r="C1036" s="38"/>
      <c r="D1036" s="10"/>
      <c r="E1036" s="10"/>
      <c r="F1036" s="38"/>
    </row>
    <row r="1037">
      <c r="A1037" s="10"/>
      <c r="B1037" s="10"/>
      <c r="C1037" s="38"/>
      <c r="D1037" s="10"/>
      <c r="E1037" s="10"/>
      <c r="F1037" s="38"/>
    </row>
    <row r="1038">
      <c r="A1038" s="10"/>
      <c r="B1038" s="10"/>
      <c r="C1038" s="38"/>
      <c r="D1038" s="10"/>
      <c r="E1038" s="10"/>
      <c r="F1038" s="38"/>
    </row>
    <row r="1039">
      <c r="A1039" s="10"/>
      <c r="B1039" s="10"/>
      <c r="C1039" s="38"/>
      <c r="D1039" s="10"/>
      <c r="E1039" s="10"/>
      <c r="F1039" s="38"/>
    </row>
    <row r="1040">
      <c r="A1040" s="10"/>
      <c r="B1040" s="10"/>
      <c r="C1040" s="38"/>
      <c r="D1040" s="10"/>
      <c r="E1040" s="10"/>
      <c r="F1040" s="38"/>
    </row>
    <row r="1041">
      <c r="A1041" s="10"/>
      <c r="B1041" s="10"/>
      <c r="C1041" s="38"/>
      <c r="D1041" s="10"/>
      <c r="E1041" s="10"/>
      <c r="F1041" s="38"/>
    </row>
    <row r="1042">
      <c r="A1042" s="10"/>
      <c r="B1042" s="10"/>
      <c r="C1042" s="38"/>
      <c r="D1042" s="10"/>
      <c r="E1042" s="10"/>
      <c r="F1042" s="38"/>
    </row>
    <row r="1043">
      <c r="A1043" s="10"/>
      <c r="B1043" s="10"/>
      <c r="C1043" s="38"/>
      <c r="D1043" s="10"/>
      <c r="E1043" s="10"/>
      <c r="F1043" s="38"/>
    </row>
    <row r="1044">
      <c r="A1044" s="10"/>
      <c r="B1044" s="10"/>
      <c r="C1044" s="38"/>
      <c r="D1044" s="10"/>
      <c r="E1044" s="10"/>
      <c r="F1044" s="38"/>
    </row>
    <row r="1045">
      <c r="A1045" s="10"/>
      <c r="B1045" s="10"/>
      <c r="C1045" s="38"/>
      <c r="D1045" s="10"/>
      <c r="E1045" s="10"/>
      <c r="F1045" s="38"/>
    </row>
    <row r="1046">
      <c r="A1046" s="10"/>
      <c r="B1046" s="10"/>
      <c r="C1046" s="38"/>
      <c r="D1046" s="10"/>
      <c r="E1046" s="10"/>
      <c r="F1046" s="38"/>
    </row>
    <row r="1047">
      <c r="A1047" s="10"/>
      <c r="B1047" s="10"/>
      <c r="C1047" s="38"/>
      <c r="D1047" s="10"/>
      <c r="E1047" s="10"/>
      <c r="F1047" s="38"/>
    </row>
    <row r="1048">
      <c r="A1048" s="10"/>
      <c r="B1048" s="10"/>
      <c r="C1048" s="38"/>
      <c r="D1048" s="10"/>
      <c r="E1048" s="10"/>
      <c r="F1048" s="38"/>
    </row>
    <row r="1049">
      <c r="A1049" s="10"/>
      <c r="B1049" s="10"/>
      <c r="C1049" s="38"/>
      <c r="D1049" s="10"/>
      <c r="E1049" s="10"/>
      <c r="F1049" s="38"/>
    </row>
    <row r="1050">
      <c r="A1050" s="10"/>
      <c r="B1050" s="10"/>
      <c r="C1050" s="38"/>
      <c r="D1050" s="10"/>
      <c r="E1050" s="10"/>
      <c r="F1050" s="38"/>
    </row>
    <row r="1051">
      <c r="A1051" s="10"/>
      <c r="B1051" s="10"/>
      <c r="C1051" s="38"/>
      <c r="D1051" s="10"/>
      <c r="E1051" s="10"/>
      <c r="F1051" s="38"/>
    </row>
    <row r="1052">
      <c r="A1052" s="10"/>
      <c r="B1052" s="10"/>
      <c r="C1052" s="38"/>
      <c r="D1052" s="10"/>
      <c r="E1052" s="10"/>
      <c r="F1052" s="38"/>
    </row>
    <row r="1053">
      <c r="A1053" s="10"/>
      <c r="B1053" s="10"/>
      <c r="C1053" s="38"/>
      <c r="D1053" s="10"/>
      <c r="E1053" s="10"/>
      <c r="F1053" s="38"/>
    </row>
    <row r="1054">
      <c r="A1054" s="10"/>
      <c r="B1054" s="10"/>
      <c r="C1054" s="38"/>
      <c r="D1054" s="10"/>
      <c r="E1054" s="10"/>
      <c r="F1054" s="38"/>
    </row>
    <row r="1055">
      <c r="A1055" s="10"/>
      <c r="B1055" s="10"/>
      <c r="C1055" s="38"/>
      <c r="D1055" s="10"/>
      <c r="E1055" s="10"/>
      <c r="F1055" s="38"/>
    </row>
    <row r="1056">
      <c r="A1056" s="10"/>
      <c r="B1056" s="10"/>
      <c r="C1056" s="38"/>
      <c r="D1056" s="10"/>
      <c r="E1056" s="10"/>
      <c r="F1056" s="38"/>
    </row>
    <row r="1057">
      <c r="A1057" s="10"/>
      <c r="B1057" s="10"/>
      <c r="C1057" s="38"/>
      <c r="D1057" s="10"/>
      <c r="E1057" s="10"/>
      <c r="F1057" s="38"/>
    </row>
    <row r="1058">
      <c r="A1058" s="10"/>
      <c r="B1058" s="10"/>
      <c r="C1058" s="38"/>
      <c r="D1058" s="10"/>
      <c r="E1058" s="10"/>
      <c r="F1058" s="38"/>
    </row>
    <row r="1059">
      <c r="A1059" s="10"/>
      <c r="B1059" s="10"/>
      <c r="C1059" s="38"/>
      <c r="D1059" s="10"/>
      <c r="E1059" s="10"/>
      <c r="F1059" s="38"/>
    </row>
    <row r="1060">
      <c r="A1060" s="10"/>
      <c r="B1060" s="10"/>
      <c r="C1060" s="38"/>
      <c r="D1060" s="10"/>
      <c r="E1060" s="10"/>
      <c r="F1060" s="38"/>
    </row>
    <row r="1061">
      <c r="A1061" s="10"/>
      <c r="B1061" s="10"/>
      <c r="C1061" s="38"/>
      <c r="D1061" s="10"/>
      <c r="E1061" s="10"/>
      <c r="F1061" s="38"/>
    </row>
    <row r="1062">
      <c r="A1062" s="10"/>
      <c r="B1062" s="10"/>
      <c r="C1062" s="38"/>
      <c r="D1062" s="10"/>
      <c r="E1062" s="10"/>
      <c r="F1062" s="38"/>
    </row>
    <row r="1063">
      <c r="A1063" s="10"/>
      <c r="B1063" s="10"/>
      <c r="C1063" s="38"/>
      <c r="D1063" s="10"/>
      <c r="E1063" s="10"/>
      <c r="F1063" s="38"/>
    </row>
    <row r="1064">
      <c r="A1064" s="10"/>
      <c r="B1064" s="10"/>
      <c r="C1064" s="38"/>
      <c r="D1064" s="10"/>
      <c r="E1064" s="10"/>
      <c r="F1064" s="38"/>
    </row>
    <row r="1065">
      <c r="A1065" s="10"/>
      <c r="B1065" s="10"/>
      <c r="C1065" s="38"/>
      <c r="D1065" s="10"/>
      <c r="E1065" s="10"/>
      <c r="F1065" s="38"/>
    </row>
    <row r="1066">
      <c r="A1066" s="10"/>
      <c r="B1066" s="10"/>
      <c r="C1066" s="38"/>
      <c r="D1066" s="10"/>
      <c r="E1066" s="10"/>
      <c r="F1066" s="38"/>
    </row>
    <row r="1067">
      <c r="A1067" s="10"/>
      <c r="B1067" s="10"/>
      <c r="C1067" s="38"/>
      <c r="D1067" s="10"/>
      <c r="E1067" s="10"/>
      <c r="F1067" s="38"/>
    </row>
    <row r="1068">
      <c r="A1068" s="10"/>
      <c r="B1068" s="10"/>
      <c r="C1068" s="38"/>
      <c r="D1068" s="10"/>
      <c r="E1068" s="10"/>
      <c r="F1068" s="38"/>
    </row>
    <row r="1069">
      <c r="A1069" s="10"/>
      <c r="B1069" s="10"/>
      <c r="C1069" s="38"/>
      <c r="D1069" s="10"/>
      <c r="E1069" s="10"/>
      <c r="F1069" s="38"/>
    </row>
    <row r="1070">
      <c r="A1070" s="10"/>
      <c r="B1070" s="10"/>
      <c r="C1070" s="38"/>
      <c r="D1070" s="10"/>
      <c r="E1070" s="10"/>
      <c r="F1070" s="38"/>
    </row>
    <row r="1071">
      <c r="A1071" s="10"/>
      <c r="B1071" s="10"/>
      <c r="C1071" s="38"/>
      <c r="D1071" s="10"/>
      <c r="E1071" s="10"/>
      <c r="F1071" s="38"/>
    </row>
    <row r="1072">
      <c r="A1072" s="10"/>
      <c r="B1072" s="10"/>
      <c r="C1072" s="38"/>
      <c r="D1072" s="10"/>
      <c r="E1072" s="10"/>
      <c r="F1072" s="38"/>
    </row>
    <row r="1073">
      <c r="A1073" s="10"/>
      <c r="B1073" s="10"/>
      <c r="C1073" s="38"/>
      <c r="D1073" s="10"/>
      <c r="E1073" s="10"/>
      <c r="F1073" s="38"/>
    </row>
    <row r="1074">
      <c r="A1074" s="10"/>
      <c r="B1074" s="10"/>
      <c r="C1074" s="38"/>
      <c r="D1074" s="10"/>
      <c r="E1074" s="10"/>
      <c r="F1074" s="38"/>
    </row>
    <row r="1075">
      <c r="A1075" s="10"/>
      <c r="B1075" s="10"/>
      <c r="C1075" s="38"/>
      <c r="D1075" s="10"/>
      <c r="E1075" s="10"/>
      <c r="F1075" s="38"/>
    </row>
    <row r="1076">
      <c r="A1076" s="10"/>
      <c r="B1076" s="10"/>
      <c r="C1076" s="38"/>
      <c r="D1076" s="10"/>
      <c r="E1076" s="10"/>
      <c r="F1076" s="38"/>
    </row>
    <row r="1077">
      <c r="A1077" s="10"/>
      <c r="B1077" s="10"/>
      <c r="C1077" s="38"/>
      <c r="D1077" s="10"/>
      <c r="E1077" s="10"/>
      <c r="F1077" s="38"/>
    </row>
    <row r="1078">
      <c r="A1078" s="10"/>
      <c r="B1078" s="10"/>
      <c r="C1078" s="38"/>
      <c r="D1078" s="10"/>
      <c r="E1078" s="10"/>
      <c r="F1078" s="38"/>
    </row>
    <row r="1079">
      <c r="A1079" s="10"/>
      <c r="B1079" s="10"/>
      <c r="C1079" s="38"/>
      <c r="D1079" s="10"/>
      <c r="E1079" s="10"/>
      <c r="F1079" s="38"/>
    </row>
    <row r="1080">
      <c r="A1080" s="10"/>
      <c r="B1080" s="10"/>
      <c r="C1080" s="38"/>
      <c r="D1080" s="10"/>
      <c r="E1080" s="10"/>
      <c r="F1080" s="38"/>
    </row>
    <row r="1081">
      <c r="A1081" s="10"/>
      <c r="B1081" s="10"/>
      <c r="C1081" s="38"/>
      <c r="D1081" s="10"/>
      <c r="E1081" s="10"/>
      <c r="F1081" s="38"/>
    </row>
    <row r="1082">
      <c r="A1082" s="10"/>
      <c r="B1082" s="10"/>
      <c r="C1082" s="38"/>
      <c r="D1082" s="10"/>
      <c r="E1082" s="10"/>
      <c r="F1082" s="38"/>
    </row>
    <row r="1083">
      <c r="A1083" s="10"/>
      <c r="B1083" s="10"/>
      <c r="C1083" s="38"/>
      <c r="D1083" s="10"/>
      <c r="E1083" s="10"/>
      <c r="F1083" s="38"/>
    </row>
    <row r="1084">
      <c r="A1084" s="10"/>
      <c r="B1084" s="10"/>
      <c r="C1084" s="38"/>
      <c r="D1084" s="10"/>
      <c r="E1084" s="10"/>
      <c r="F1084" s="38"/>
    </row>
    <row r="1085">
      <c r="A1085" s="10"/>
      <c r="B1085" s="10"/>
      <c r="C1085" s="38"/>
      <c r="D1085" s="10"/>
      <c r="E1085" s="10"/>
      <c r="F1085" s="38"/>
    </row>
    <row r="1086">
      <c r="A1086" s="10"/>
      <c r="B1086" s="10"/>
      <c r="C1086" s="38"/>
      <c r="D1086" s="10"/>
      <c r="E1086" s="10"/>
      <c r="F1086" s="38"/>
    </row>
    <row r="1087">
      <c r="A1087" s="10"/>
      <c r="B1087" s="10"/>
      <c r="C1087" s="38"/>
      <c r="D1087" s="10"/>
      <c r="E1087" s="10"/>
      <c r="F1087" s="38"/>
    </row>
    <row r="1088">
      <c r="A1088" s="10"/>
      <c r="B1088" s="10"/>
      <c r="C1088" s="38"/>
      <c r="D1088" s="10"/>
      <c r="E1088" s="10"/>
      <c r="F1088" s="38"/>
    </row>
    <row r="1089">
      <c r="A1089" s="10"/>
      <c r="B1089" s="10"/>
      <c r="C1089" s="38"/>
      <c r="D1089" s="10"/>
      <c r="E1089" s="10"/>
      <c r="F1089" s="38"/>
    </row>
    <row r="1090">
      <c r="A1090" s="10"/>
      <c r="B1090" s="10"/>
      <c r="C1090" s="38"/>
      <c r="D1090" s="10"/>
      <c r="E1090" s="10"/>
      <c r="F1090" s="38"/>
    </row>
  </sheetData>
  <autoFilter ref="$A$1:$F$1090"/>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t="s">
        <v>1</v>
      </c>
      <c r="B1" s="56" t="s">
        <v>470</v>
      </c>
      <c r="C1" s="56" t="s">
        <v>0</v>
      </c>
      <c r="D1" s="56" t="s">
        <v>36</v>
      </c>
      <c r="E1" s="56" t="s">
        <v>38</v>
      </c>
      <c r="F1" s="56" t="s">
        <v>471</v>
      </c>
    </row>
    <row r="2">
      <c r="A2" s="37" t="s">
        <v>3</v>
      </c>
      <c r="B2" s="10" t="s">
        <v>489</v>
      </c>
      <c r="C2" s="38">
        <v>2010.0</v>
      </c>
      <c r="D2" s="10">
        <v>1.0</v>
      </c>
      <c r="E2" s="10">
        <v>13.0</v>
      </c>
      <c r="F2" s="38">
        <v>14.5813652</v>
      </c>
    </row>
    <row r="3">
      <c r="A3" s="37" t="s">
        <v>4</v>
      </c>
      <c r="B3" s="10" t="s">
        <v>472</v>
      </c>
      <c r="C3" s="38">
        <v>2010.0</v>
      </c>
      <c r="D3" s="10">
        <v>1.0</v>
      </c>
      <c r="E3" s="10">
        <v>13.0</v>
      </c>
      <c r="F3" s="38">
        <v>17.8430407</v>
      </c>
    </row>
    <row r="4">
      <c r="A4" s="37" t="s">
        <v>5</v>
      </c>
      <c r="B4" s="10" t="s">
        <v>473</v>
      </c>
      <c r="C4" s="38">
        <v>2010.0</v>
      </c>
      <c r="D4" s="10">
        <v>1.0</v>
      </c>
      <c r="E4" s="10">
        <v>13.0</v>
      </c>
      <c r="F4" s="38">
        <v>8.57787584</v>
      </c>
    </row>
    <row r="5">
      <c r="A5" s="37" t="s">
        <v>6</v>
      </c>
      <c r="B5" s="10" t="s">
        <v>474</v>
      </c>
      <c r="C5" s="38">
        <v>2010.0</v>
      </c>
      <c r="D5" s="10">
        <v>1.0</v>
      </c>
      <c r="E5" s="10">
        <v>13.0</v>
      </c>
      <c r="F5" s="38">
        <v>20.2780414</v>
      </c>
    </row>
    <row r="6">
      <c r="A6" s="37" t="s">
        <v>7</v>
      </c>
      <c r="B6" s="10" t="s">
        <v>475</v>
      </c>
      <c r="C6" s="38">
        <v>2010.0</v>
      </c>
      <c r="D6" s="10">
        <v>1.0</v>
      </c>
      <c r="E6" s="10">
        <v>13.0</v>
      </c>
      <c r="F6" s="38">
        <v>11.6699037</v>
      </c>
    </row>
    <row r="7">
      <c r="A7" s="37" t="s">
        <v>8</v>
      </c>
      <c r="B7" s="10" t="s">
        <v>479</v>
      </c>
      <c r="C7" s="38">
        <v>2010.0</v>
      </c>
      <c r="D7" s="10">
        <v>1.0</v>
      </c>
      <c r="E7" s="10">
        <v>13.0</v>
      </c>
      <c r="F7" s="38">
        <v>13.2703349</v>
      </c>
    </row>
    <row r="8">
      <c r="A8" s="37" t="s">
        <v>9</v>
      </c>
      <c r="B8" s="10" t="s">
        <v>480</v>
      </c>
      <c r="C8" s="38">
        <v>2010.0</v>
      </c>
      <c r="D8" s="10">
        <v>1.0</v>
      </c>
      <c r="E8" s="10">
        <v>13.0</v>
      </c>
      <c r="F8" s="38">
        <v>17.0668568</v>
      </c>
    </row>
    <row r="9">
      <c r="A9" s="37" t="s">
        <v>10</v>
      </c>
      <c r="B9" s="10" t="s">
        <v>478</v>
      </c>
      <c r="C9" s="38">
        <v>2010.0</v>
      </c>
      <c r="D9" s="10">
        <v>1.0</v>
      </c>
      <c r="E9" s="10">
        <v>13.0</v>
      </c>
      <c r="F9" s="38">
        <v>3.52292044</v>
      </c>
    </row>
    <row r="10">
      <c r="A10" s="37" t="s">
        <v>11</v>
      </c>
      <c r="B10" s="10" t="s">
        <v>477</v>
      </c>
      <c r="C10" s="38">
        <v>2010.0</v>
      </c>
      <c r="D10" s="10">
        <v>1.0</v>
      </c>
      <c r="E10" s="10">
        <v>13.0</v>
      </c>
      <c r="F10" s="38">
        <v>23.2815555</v>
      </c>
    </row>
    <row r="11">
      <c r="A11" s="37" t="s">
        <v>12</v>
      </c>
      <c r="B11" s="10" t="s">
        <v>476</v>
      </c>
      <c r="C11" s="38">
        <v>2010.0</v>
      </c>
      <c r="D11" s="10">
        <v>1.0</v>
      </c>
      <c r="E11" s="10">
        <v>13.0</v>
      </c>
      <c r="F11" s="38">
        <v>11.4438602</v>
      </c>
    </row>
    <row r="12">
      <c r="A12" s="37" t="s">
        <v>13</v>
      </c>
      <c r="B12" s="10" t="s">
        <v>481</v>
      </c>
      <c r="C12" s="38">
        <v>2010.0</v>
      </c>
      <c r="D12" s="10">
        <v>1.0</v>
      </c>
      <c r="E12" s="10">
        <v>13.0</v>
      </c>
      <c r="F12" s="38">
        <v>19.2948134</v>
      </c>
    </row>
    <row r="13">
      <c r="A13" s="37" t="s">
        <v>14</v>
      </c>
      <c r="B13" s="10" t="s">
        <v>483</v>
      </c>
      <c r="C13" s="38">
        <v>2010.0</v>
      </c>
      <c r="D13" s="10">
        <v>1.0</v>
      </c>
      <c r="E13" s="10">
        <v>13.0</v>
      </c>
      <c r="F13" s="38">
        <v>18.3231576</v>
      </c>
    </row>
    <row r="14">
      <c r="A14" s="37" t="s">
        <v>15</v>
      </c>
      <c r="B14" s="10" t="s">
        <v>482</v>
      </c>
      <c r="C14" s="38">
        <v>2010.0</v>
      </c>
      <c r="D14" s="10">
        <v>1.0</v>
      </c>
      <c r="E14" s="10">
        <v>13.0</v>
      </c>
      <c r="F14" s="38">
        <v>10.9167035</v>
      </c>
    </row>
    <row r="15">
      <c r="A15" s="37" t="s">
        <v>16</v>
      </c>
      <c r="B15" s="10" t="s">
        <v>484</v>
      </c>
      <c r="C15" s="38">
        <v>2010.0</v>
      </c>
      <c r="D15" s="10">
        <v>1.0</v>
      </c>
      <c r="E15" s="10">
        <v>13.0</v>
      </c>
      <c r="F15" s="38">
        <v>12.8859622</v>
      </c>
    </row>
    <row r="16">
      <c r="A16" s="37" t="s">
        <v>17</v>
      </c>
      <c r="B16" s="10" t="s">
        <v>485</v>
      </c>
      <c r="C16" s="38">
        <v>2010.0</v>
      </c>
      <c r="D16" s="10">
        <v>1.0</v>
      </c>
      <c r="E16" s="10">
        <v>13.0</v>
      </c>
      <c r="F16" s="38">
        <v>20.3667505</v>
      </c>
    </row>
    <row r="17">
      <c r="A17" s="37" t="s">
        <v>18</v>
      </c>
      <c r="B17" s="10" t="s">
        <v>486</v>
      </c>
      <c r="C17" s="38">
        <v>2010.0</v>
      </c>
      <c r="D17" s="10">
        <v>1.0</v>
      </c>
      <c r="E17" s="10">
        <v>13.0</v>
      </c>
      <c r="F17" s="38">
        <v>11.6228454</v>
      </c>
    </row>
    <row r="18">
      <c r="A18" s="37" t="s">
        <v>19</v>
      </c>
      <c r="B18" s="10" t="s">
        <v>487</v>
      </c>
      <c r="C18" s="38">
        <v>2010.0</v>
      </c>
      <c r="D18" s="10">
        <v>1.0</v>
      </c>
      <c r="E18" s="10">
        <v>13.0</v>
      </c>
      <c r="F18" s="38">
        <v>19.6009014</v>
      </c>
    </row>
    <row r="19">
      <c r="A19" s="37" t="s">
        <v>20</v>
      </c>
      <c r="B19" s="10" t="s">
        <v>488</v>
      </c>
      <c r="C19" s="38">
        <v>2010.0</v>
      </c>
      <c r="D19" s="10">
        <v>1.0</v>
      </c>
      <c r="E19" s="10">
        <v>13.0</v>
      </c>
      <c r="F19" s="38">
        <v>11.3199129</v>
      </c>
    </row>
    <row r="20">
      <c r="A20" s="37" t="s">
        <v>21</v>
      </c>
      <c r="B20" s="10" t="s">
        <v>490</v>
      </c>
      <c r="C20" s="38">
        <v>2010.0</v>
      </c>
      <c r="D20" s="10">
        <v>1.0</v>
      </c>
      <c r="E20" s="10">
        <v>13.0</v>
      </c>
      <c r="F20" s="38">
        <v>27.5221218</v>
      </c>
    </row>
    <row r="21">
      <c r="A21" s="37" t="s">
        <v>22</v>
      </c>
      <c r="B21" s="10" t="s">
        <v>491</v>
      </c>
      <c r="C21" s="38">
        <v>2010.0</v>
      </c>
      <c r="D21" s="10">
        <v>1.0</v>
      </c>
      <c r="E21" s="10">
        <v>13.0</v>
      </c>
      <c r="F21" s="38">
        <v>6.8579473</v>
      </c>
    </row>
    <row r="22">
      <c r="A22" s="37" t="s">
        <v>23</v>
      </c>
      <c r="B22" s="10" t="s">
        <v>492</v>
      </c>
      <c r="C22" s="38">
        <v>2010.0</v>
      </c>
      <c r="D22" s="10">
        <v>1.0</v>
      </c>
      <c r="E22" s="10">
        <v>13.0</v>
      </c>
      <c r="F22" s="38">
        <v>15.364851</v>
      </c>
    </row>
    <row r="23">
      <c r="A23" s="37" t="s">
        <v>24</v>
      </c>
      <c r="B23" s="10" t="s">
        <v>493</v>
      </c>
      <c r="C23" s="38">
        <v>2010.0</v>
      </c>
      <c r="D23" s="10">
        <v>1.0</v>
      </c>
      <c r="E23" s="10">
        <v>13.0</v>
      </c>
      <c r="F23" s="38">
        <v>12.6182689</v>
      </c>
    </row>
    <row r="24">
      <c r="A24" s="37" t="s">
        <v>25</v>
      </c>
      <c r="B24" s="10" t="s">
        <v>494</v>
      </c>
      <c r="C24" s="38">
        <v>2010.0</v>
      </c>
      <c r="D24" s="10">
        <v>1.0</v>
      </c>
      <c r="E24" s="10">
        <v>13.0</v>
      </c>
      <c r="F24" s="38">
        <v>22.7642555</v>
      </c>
    </row>
    <row r="25">
      <c r="A25" s="37" t="s">
        <v>26</v>
      </c>
      <c r="B25" s="10" t="s">
        <v>495</v>
      </c>
      <c r="C25" s="38">
        <v>2010.0</v>
      </c>
      <c r="D25" s="10">
        <v>1.0</v>
      </c>
      <c r="E25" s="10">
        <v>13.0</v>
      </c>
      <c r="F25" s="38">
        <v>9.67559228</v>
      </c>
    </row>
    <row r="26">
      <c r="A26" s="37" t="s">
        <v>27</v>
      </c>
      <c r="B26" s="10" t="s">
        <v>497</v>
      </c>
      <c r="C26" s="38">
        <v>2010.0</v>
      </c>
      <c r="D26" s="10">
        <v>1.0</v>
      </c>
      <c r="E26" s="10">
        <v>13.0</v>
      </c>
      <c r="F26" s="38">
        <v>17.3000753</v>
      </c>
    </row>
    <row r="27">
      <c r="A27" s="37" t="s">
        <v>28</v>
      </c>
      <c r="B27" s="10" t="s">
        <v>496</v>
      </c>
      <c r="C27" s="38">
        <v>2010.0</v>
      </c>
      <c r="D27" s="10">
        <v>1.0</v>
      </c>
      <c r="E27" s="10">
        <v>13.0</v>
      </c>
      <c r="F27" s="38">
        <v>24.217672</v>
      </c>
    </row>
    <row r="28">
      <c r="A28" s="37" t="s">
        <v>29</v>
      </c>
      <c r="B28" s="10" t="s">
        <v>498</v>
      </c>
      <c r="C28" s="38">
        <v>2010.0</v>
      </c>
      <c r="D28" s="10">
        <v>1.0</v>
      </c>
      <c r="E28" s="10">
        <v>13.0</v>
      </c>
      <c r="F28" s="38">
        <v>24.9612915</v>
      </c>
    </row>
    <row r="29">
      <c r="A29" s="37" t="s">
        <v>30</v>
      </c>
      <c r="B29" s="10" t="s">
        <v>499</v>
      </c>
      <c r="C29" s="38">
        <v>2010.0</v>
      </c>
      <c r="D29" s="10">
        <v>1.0</v>
      </c>
      <c r="E29" s="10">
        <v>13.0</v>
      </c>
      <c r="F29" s="38">
        <v>25.5982549</v>
      </c>
    </row>
    <row r="30">
      <c r="A30" s="37" t="s">
        <v>31</v>
      </c>
      <c r="B30" s="10" t="s">
        <v>500</v>
      </c>
      <c r="C30" s="38">
        <v>2010.0</v>
      </c>
      <c r="D30" s="10">
        <v>1.0</v>
      </c>
      <c r="E30" s="10">
        <v>13.0</v>
      </c>
      <c r="F30" s="38">
        <v>16.5574776</v>
      </c>
    </row>
    <row r="31">
      <c r="A31" s="37" t="s">
        <v>32</v>
      </c>
      <c r="B31" s="10" t="s">
        <v>501</v>
      </c>
      <c r="C31" s="38">
        <v>2010.0</v>
      </c>
      <c r="D31" s="10">
        <v>1.0</v>
      </c>
      <c r="E31" s="10">
        <v>13.0</v>
      </c>
      <c r="F31" s="38">
        <v>15.4315839</v>
      </c>
    </row>
    <row r="32">
      <c r="A32" s="37" t="s">
        <v>33</v>
      </c>
      <c r="B32" s="10" t="s">
        <v>502</v>
      </c>
      <c r="C32" s="38">
        <v>2010.0</v>
      </c>
      <c r="D32" s="10">
        <v>1.0</v>
      </c>
      <c r="E32" s="10">
        <v>13.0</v>
      </c>
      <c r="F32" s="38">
        <v>8.4284631</v>
      </c>
    </row>
    <row r="33">
      <c r="A33" s="37" t="s">
        <v>34</v>
      </c>
      <c r="B33" s="10" t="s">
        <v>503</v>
      </c>
      <c r="C33" s="38">
        <v>2010.0</v>
      </c>
      <c r="D33" s="10">
        <v>1.0</v>
      </c>
      <c r="E33" s="10">
        <v>13.0</v>
      </c>
      <c r="F33" s="38">
        <v>14.4999378</v>
      </c>
    </row>
    <row r="34">
      <c r="A34" s="37" t="s">
        <v>35</v>
      </c>
      <c r="B34" s="10" t="s">
        <v>504</v>
      </c>
      <c r="C34" s="38">
        <v>2010.0</v>
      </c>
      <c r="D34" s="10">
        <v>1.0</v>
      </c>
      <c r="E34" s="10">
        <v>13.0</v>
      </c>
      <c r="F34" s="38">
        <v>26.914066</v>
      </c>
    </row>
    <row r="35">
      <c r="A35" s="37" t="s">
        <v>3</v>
      </c>
      <c r="B35" s="10" t="s">
        <v>489</v>
      </c>
      <c r="C35" s="38">
        <v>2011.0</v>
      </c>
      <c r="D35" s="10">
        <v>1.0</v>
      </c>
      <c r="E35" s="10">
        <v>13.0</v>
      </c>
      <c r="F35" s="38">
        <v>14.4358535</v>
      </c>
    </row>
    <row r="36">
      <c r="A36" s="37" t="s">
        <v>4</v>
      </c>
      <c r="B36" s="10" t="s">
        <v>472</v>
      </c>
      <c r="C36" s="38">
        <v>2011.0</v>
      </c>
      <c r="D36" s="10">
        <v>1.0</v>
      </c>
      <c r="E36" s="10">
        <v>13.0</v>
      </c>
      <c r="F36" s="38">
        <v>18.0919459</v>
      </c>
    </row>
    <row r="37">
      <c r="A37" s="37" t="s">
        <v>5</v>
      </c>
      <c r="B37" s="10" t="s">
        <v>473</v>
      </c>
      <c r="C37" s="38">
        <v>2011.0</v>
      </c>
      <c r="D37" s="10">
        <v>1.0</v>
      </c>
      <c r="E37" s="10">
        <v>13.0</v>
      </c>
      <c r="F37" s="38">
        <v>9.68803599</v>
      </c>
    </row>
    <row r="38">
      <c r="A38" s="37" t="s">
        <v>6</v>
      </c>
      <c r="B38" s="10" t="s">
        <v>474</v>
      </c>
      <c r="C38" s="38">
        <v>2011.0</v>
      </c>
      <c r="D38" s="10">
        <v>1.0</v>
      </c>
      <c r="E38" s="10">
        <v>13.0</v>
      </c>
      <c r="F38" s="38">
        <v>22.1015408</v>
      </c>
    </row>
    <row r="39">
      <c r="A39" s="37" t="s">
        <v>7</v>
      </c>
      <c r="B39" s="10" t="s">
        <v>475</v>
      </c>
      <c r="C39" s="38">
        <v>2011.0</v>
      </c>
      <c r="D39" s="10">
        <v>1.0</v>
      </c>
      <c r="E39" s="10">
        <v>13.0</v>
      </c>
      <c r="F39" s="38">
        <v>11.5704759</v>
      </c>
    </row>
    <row r="40">
      <c r="A40" s="37" t="s">
        <v>8</v>
      </c>
      <c r="B40" s="10" t="s">
        <v>479</v>
      </c>
      <c r="C40" s="38">
        <v>2011.0</v>
      </c>
      <c r="D40" s="10">
        <v>1.0</v>
      </c>
      <c r="E40" s="10">
        <v>13.0</v>
      </c>
      <c r="F40" s="38">
        <v>12.4897381</v>
      </c>
    </row>
    <row r="41">
      <c r="A41" s="37" t="s">
        <v>9</v>
      </c>
      <c r="B41" s="10" t="s">
        <v>480</v>
      </c>
      <c r="C41" s="38">
        <v>2011.0</v>
      </c>
      <c r="D41" s="10">
        <v>1.0</v>
      </c>
      <c r="E41" s="10">
        <v>13.0</v>
      </c>
      <c r="F41" s="38">
        <v>19.946838</v>
      </c>
    </row>
    <row r="42">
      <c r="A42" s="37" t="s">
        <v>10</v>
      </c>
      <c r="B42" s="10" t="s">
        <v>478</v>
      </c>
      <c r="C42" s="38">
        <v>2011.0</v>
      </c>
      <c r="D42" s="10">
        <v>1.0</v>
      </c>
      <c r="E42" s="10">
        <v>13.0</v>
      </c>
      <c r="F42" s="38">
        <v>8.4776873</v>
      </c>
    </row>
    <row r="43">
      <c r="A43" s="37" t="s">
        <v>11</v>
      </c>
      <c r="B43" s="10" t="s">
        <v>477</v>
      </c>
      <c r="C43" s="38">
        <v>2011.0</v>
      </c>
      <c r="D43" s="10">
        <v>1.0</v>
      </c>
      <c r="E43" s="10">
        <v>13.0</v>
      </c>
      <c r="F43" s="38">
        <v>19.9354572</v>
      </c>
    </row>
    <row r="44">
      <c r="A44" s="37" t="s">
        <v>12</v>
      </c>
      <c r="B44" s="10" t="s">
        <v>476</v>
      </c>
      <c r="C44" s="38">
        <v>2011.0</v>
      </c>
      <c r="D44" s="10">
        <v>1.0</v>
      </c>
      <c r="E44" s="10">
        <v>13.0</v>
      </c>
      <c r="F44" s="38">
        <v>10.7115866</v>
      </c>
    </row>
    <row r="45">
      <c r="A45" s="37" t="s">
        <v>13</v>
      </c>
      <c r="B45" s="10" t="s">
        <v>481</v>
      </c>
      <c r="C45" s="38">
        <v>2011.0</v>
      </c>
      <c r="D45" s="10">
        <v>1.0</v>
      </c>
      <c r="E45" s="10">
        <v>13.0</v>
      </c>
      <c r="F45" s="38">
        <v>21.184957</v>
      </c>
    </row>
    <row r="46">
      <c r="A46" s="37" t="s">
        <v>14</v>
      </c>
      <c r="B46" s="10" t="s">
        <v>483</v>
      </c>
      <c r="C46" s="38">
        <v>2011.0</v>
      </c>
      <c r="D46" s="10">
        <v>1.0</v>
      </c>
      <c r="E46" s="10">
        <v>13.0</v>
      </c>
      <c r="F46" s="38">
        <v>17.6884781</v>
      </c>
    </row>
    <row r="47">
      <c r="A47" s="37" t="s">
        <v>15</v>
      </c>
      <c r="B47" s="10" t="s">
        <v>482</v>
      </c>
      <c r="C47" s="38">
        <v>2011.0</v>
      </c>
      <c r="D47" s="10">
        <v>1.0</v>
      </c>
      <c r="E47" s="10">
        <v>13.0</v>
      </c>
      <c r="F47" s="38">
        <v>11.4500197</v>
      </c>
    </row>
    <row r="48">
      <c r="A48" s="37" t="s">
        <v>16</v>
      </c>
      <c r="B48" s="10" t="s">
        <v>484</v>
      </c>
      <c r="C48" s="38">
        <v>2011.0</v>
      </c>
      <c r="D48" s="10">
        <v>1.0</v>
      </c>
      <c r="E48" s="10">
        <v>13.0</v>
      </c>
      <c r="F48" s="38">
        <v>16.5583684</v>
      </c>
    </row>
    <row r="49">
      <c r="A49" s="37" t="s">
        <v>17</v>
      </c>
      <c r="B49" s="10" t="s">
        <v>485</v>
      </c>
      <c r="C49" s="38">
        <v>2011.0</v>
      </c>
      <c r="D49" s="10">
        <v>1.0</v>
      </c>
      <c r="E49" s="10">
        <v>13.0</v>
      </c>
      <c r="F49" s="38">
        <v>18.8379105</v>
      </c>
    </row>
    <row r="50">
      <c r="A50" s="37" t="s">
        <v>18</v>
      </c>
      <c r="B50" s="10" t="s">
        <v>486</v>
      </c>
      <c r="C50" s="38">
        <v>2011.0</v>
      </c>
      <c r="D50" s="10">
        <v>1.0</v>
      </c>
      <c r="E50" s="10">
        <v>13.0</v>
      </c>
      <c r="F50" s="38">
        <v>11.1933508</v>
      </c>
    </row>
    <row r="51">
      <c r="A51" s="37" t="s">
        <v>19</v>
      </c>
      <c r="B51" s="10" t="s">
        <v>487</v>
      </c>
      <c r="C51" s="38">
        <v>2011.0</v>
      </c>
      <c r="D51" s="10">
        <v>1.0</v>
      </c>
      <c r="E51" s="10">
        <v>13.0</v>
      </c>
      <c r="F51" s="38">
        <v>17.1486784</v>
      </c>
    </row>
    <row r="52">
      <c r="A52" s="37" t="s">
        <v>20</v>
      </c>
      <c r="B52" s="10" t="s">
        <v>488</v>
      </c>
      <c r="C52" s="38">
        <v>2011.0</v>
      </c>
      <c r="D52" s="10">
        <v>1.0</v>
      </c>
      <c r="E52" s="10">
        <v>13.0</v>
      </c>
      <c r="F52" s="38">
        <v>12.2229731</v>
      </c>
    </row>
    <row r="53">
      <c r="A53" s="37" t="s">
        <v>21</v>
      </c>
      <c r="B53" s="10" t="s">
        <v>490</v>
      </c>
      <c r="C53" s="38">
        <v>2011.0</v>
      </c>
      <c r="D53" s="10">
        <v>1.0</v>
      </c>
      <c r="E53" s="10">
        <v>13.0</v>
      </c>
      <c r="F53" s="38">
        <v>25.8357327</v>
      </c>
    </row>
    <row r="54">
      <c r="A54" s="37" t="s">
        <v>22</v>
      </c>
      <c r="B54" s="10" t="s">
        <v>491</v>
      </c>
      <c r="C54" s="38">
        <v>2011.0</v>
      </c>
      <c r="D54" s="10">
        <v>1.0</v>
      </c>
      <c r="E54" s="10">
        <v>13.0</v>
      </c>
      <c r="F54" s="38">
        <v>10.8761098</v>
      </c>
    </row>
    <row r="55">
      <c r="A55" s="37" t="s">
        <v>23</v>
      </c>
      <c r="B55" s="10" t="s">
        <v>492</v>
      </c>
      <c r="C55" s="38">
        <v>2011.0</v>
      </c>
      <c r="D55" s="10">
        <v>1.0</v>
      </c>
      <c r="E55" s="10">
        <v>13.0</v>
      </c>
      <c r="F55" s="38">
        <v>13.0153884</v>
      </c>
    </row>
    <row r="56">
      <c r="A56" s="37" t="s">
        <v>24</v>
      </c>
      <c r="B56" s="10" t="s">
        <v>493</v>
      </c>
      <c r="C56" s="38">
        <v>2011.0</v>
      </c>
      <c r="D56" s="10">
        <v>1.0</v>
      </c>
      <c r="E56" s="10">
        <v>13.0</v>
      </c>
      <c r="F56" s="38">
        <v>13.0415915</v>
      </c>
    </row>
    <row r="57">
      <c r="A57" s="37" t="s">
        <v>25</v>
      </c>
      <c r="B57" s="10" t="s">
        <v>494</v>
      </c>
      <c r="C57" s="38">
        <v>2011.0</v>
      </c>
      <c r="D57" s="10">
        <v>1.0</v>
      </c>
      <c r="E57" s="10">
        <v>13.0</v>
      </c>
      <c r="F57" s="38">
        <v>21.4641585</v>
      </c>
    </row>
    <row r="58">
      <c r="A58" s="37" t="s">
        <v>26</v>
      </c>
      <c r="B58" s="10" t="s">
        <v>495</v>
      </c>
      <c r="C58" s="38">
        <v>2011.0</v>
      </c>
      <c r="D58" s="10">
        <v>1.0</v>
      </c>
      <c r="E58" s="10">
        <v>13.0</v>
      </c>
      <c r="F58" s="38">
        <v>9.60104413</v>
      </c>
    </row>
    <row r="59">
      <c r="A59" s="37" t="s">
        <v>27</v>
      </c>
      <c r="B59" s="10" t="s">
        <v>497</v>
      </c>
      <c r="C59" s="38">
        <v>2011.0</v>
      </c>
      <c r="D59" s="10">
        <v>1.0</v>
      </c>
      <c r="E59" s="10">
        <v>13.0</v>
      </c>
      <c r="F59" s="38">
        <v>15.0018706</v>
      </c>
    </row>
    <row r="60">
      <c r="A60" s="37" t="s">
        <v>28</v>
      </c>
      <c r="B60" s="10" t="s">
        <v>496</v>
      </c>
      <c r="C60" s="38">
        <v>2011.0</v>
      </c>
      <c r="D60" s="10">
        <v>1.0</v>
      </c>
      <c r="E60" s="10">
        <v>13.0</v>
      </c>
      <c r="F60" s="38">
        <v>27.1477097</v>
      </c>
    </row>
    <row r="61">
      <c r="A61" s="37" t="s">
        <v>29</v>
      </c>
      <c r="B61" s="10" t="s">
        <v>498</v>
      </c>
      <c r="C61" s="38">
        <v>2011.0</v>
      </c>
      <c r="D61" s="10">
        <v>1.0</v>
      </c>
      <c r="E61" s="10">
        <v>13.0</v>
      </c>
      <c r="F61" s="38">
        <v>22.3701034</v>
      </c>
    </row>
    <row r="62">
      <c r="A62" s="37" t="s">
        <v>30</v>
      </c>
      <c r="B62" s="10" t="s">
        <v>499</v>
      </c>
      <c r="C62" s="38">
        <v>2011.0</v>
      </c>
      <c r="D62" s="10">
        <v>1.0</v>
      </c>
      <c r="E62" s="10">
        <v>13.0</v>
      </c>
      <c r="F62" s="38">
        <v>21.1127225</v>
      </c>
    </row>
    <row r="63">
      <c r="A63" s="37" t="s">
        <v>31</v>
      </c>
      <c r="B63" s="10" t="s">
        <v>500</v>
      </c>
      <c r="C63" s="38">
        <v>2011.0</v>
      </c>
      <c r="D63" s="10">
        <v>1.0</v>
      </c>
      <c r="E63" s="10">
        <v>13.0</v>
      </c>
      <c r="F63" s="38">
        <v>12.9319302</v>
      </c>
    </row>
    <row r="64">
      <c r="A64" s="37" t="s">
        <v>32</v>
      </c>
      <c r="B64" s="10" t="s">
        <v>501</v>
      </c>
      <c r="C64" s="38">
        <v>2011.0</v>
      </c>
      <c r="D64" s="10">
        <v>1.0</v>
      </c>
      <c r="E64" s="10">
        <v>13.0</v>
      </c>
      <c r="F64" s="38">
        <v>16.7073978</v>
      </c>
    </row>
    <row r="65">
      <c r="A65" s="37" t="s">
        <v>33</v>
      </c>
      <c r="B65" s="10" t="s">
        <v>502</v>
      </c>
      <c r="C65" s="38">
        <v>2011.0</v>
      </c>
      <c r="D65" s="10">
        <v>1.0</v>
      </c>
      <c r="E65" s="10">
        <v>13.0</v>
      </c>
      <c r="F65" s="38">
        <v>9.58239105</v>
      </c>
    </row>
    <row r="66">
      <c r="A66" s="37" t="s">
        <v>34</v>
      </c>
      <c r="B66" s="10" t="s">
        <v>503</v>
      </c>
      <c r="C66" s="38">
        <v>2011.0</v>
      </c>
      <c r="D66" s="10">
        <v>1.0</v>
      </c>
      <c r="E66" s="10">
        <v>13.0</v>
      </c>
      <c r="F66" s="38">
        <v>14.763296</v>
      </c>
    </row>
    <row r="67">
      <c r="A67" s="37" t="s">
        <v>35</v>
      </c>
      <c r="B67" s="10" t="s">
        <v>504</v>
      </c>
      <c r="C67" s="38">
        <v>2011.0</v>
      </c>
      <c r="D67" s="10">
        <v>1.0</v>
      </c>
      <c r="E67" s="10">
        <v>13.0</v>
      </c>
      <c r="F67" s="38">
        <v>24.0849811</v>
      </c>
    </row>
    <row r="68">
      <c r="A68" s="37" t="s">
        <v>3</v>
      </c>
      <c r="B68" s="10" t="s">
        <v>489</v>
      </c>
      <c r="C68" s="38">
        <v>2012.0</v>
      </c>
      <c r="D68" s="10">
        <v>1.0</v>
      </c>
      <c r="E68" s="10">
        <v>13.0</v>
      </c>
      <c r="F68" s="38">
        <v>14.6695956</v>
      </c>
    </row>
    <row r="69">
      <c r="A69" s="37" t="s">
        <v>4</v>
      </c>
      <c r="B69" s="10" t="s">
        <v>472</v>
      </c>
      <c r="C69" s="38">
        <v>2012.0</v>
      </c>
      <c r="D69" s="10">
        <v>1.0</v>
      </c>
      <c r="E69" s="10">
        <v>13.0</v>
      </c>
      <c r="F69" s="38">
        <v>17.1409794</v>
      </c>
    </row>
    <row r="70">
      <c r="A70" s="37" t="s">
        <v>5</v>
      </c>
      <c r="B70" s="10" t="s">
        <v>473</v>
      </c>
      <c r="C70" s="38">
        <v>2012.0</v>
      </c>
      <c r="D70" s="10">
        <v>1.0</v>
      </c>
      <c r="E70" s="10">
        <v>13.0</v>
      </c>
      <c r="F70" s="38">
        <v>6.28006467</v>
      </c>
    </row>
    <row r="71">
      <c r="A71" s="37" t="s">
        <v>6</v>
      </c>
      <c r="B71" s="10" t="s">
        <v>474</v>
      </c>
      <c r="C71" s="38">
        <v>2012.0</v>
      </c>
      <c r="D71" s="10">
        <v>1.0</v>
      </c>
      <c r="E71" s="10">
        <v>13.0</v>
      </c>
      <c r="F71" s="38">
        <v>20.2404507</v>
      </c>
    </row>
    <row r="72">
      <c r="A72" s="37" t="s">
        <v>7</v>
      </c>
      <c r="B72" s="10" t="s">
        <v>475</v>
      </c>
      <c r="C72" s="38">
        <v>2012.0</v>
      </c>
      <c r="D72" s="10">
        <v>1.0</v>
      </c>
      <c r="E72" s="10">
        <v>13.0</v>
      </c>
      <c r="F72" s="38">
        <v>11.5761701</v>
      </c>
    </row>
    <row r="73">
      <c r="A73" s="37" t="s">
        <v>8</v>
      </c>
      <c r="B73" s="10" t="s">
        <v>479</v>
      </c>
      <c r="C73" s="38">
        <v>2012.0</v>
      </c>
      <c r="D73" s="10">
        <v>1.0</v>
      </c>
      <c r="E73" s="10">
        <v>13.0</v>
      </c>
      <c r="F73" s="38">
        <v>12.1584327</v>
      </c>
    </row>
    <row r="74">
      <c r="A74" s="37" t="s">
        <v>9</v>
      </c>
      <c r="B74" s="10" t="s">
        <v>480</v>
      </c>
      <c r="C74" s="38">
        <v>2012.0</v>
      </c>
      <c r="D74" s="10">
        <v>1.0</v>
      </c>
      <c r="E74" s="10">
        <v>13.0</v>
      </c>
      <c r="F74" s="38">
        <v>20.5748497</v>
      </c>
    </row>
    <row r="75">
      <c r="A75" s="37" t="s">
        <v>10</v>
      </c>
      <c r="B75" s="10" t="s">
        <v>478</v>
      </c>
      <c r="C75" s="38">
        <v>2012.0</v>
      </c>
      <c r="D75" s="10">
        <v>1.0</v>
      </c>
      <c r="E75" s="10">
        <v>13.0</v>
      </c>
      <c r="F75" s="38">
        <v>10.3123652</v>
      </c>
    </row>
    <row r="76">
      <c r="A76" s="37" t="s">
        <v>11</v>
      </c>
      <c r="B76" s="10" t="s">
        <v>477</v>
      </c>
      <c r="C76" s="38">
        <v>2012.0</v>
      </c>
      <c r="D76" s="10">
        <v>1.0</v>
      </c>
      <c r="E76" s="10">
        <v>13.0</v>
      </c>
      <c r="F76" s="38">
        <v>17.9579947</v>
      </c>
    </row>
    <row r="77">
      <c r="A77" s="37" t="s">
        <v>12</v>
      </c>
      <c r="B77" s="10" t="s">
        <v>476</v>
      </c>
      <c r="C77" s="38">
        <v>2012.0</v>
      </c>
      <c r="D77" s="10">
        <v>1.0</v>
      </c>
      <c r="E77" s="10">
        <v>13.0</v>
      </c>
      <c r="F77" s="38">
        <v>10.3601657</v>
      </c>
    </row>
    <row r="78">
      <c r="A78" s="37" t="s">
        <v>13</v>
      </c>
      <c r="B78" s="10" t="s">
        <v>481</v>
      </c>
      <c r="C78" s="38">
        <v>2012.0</v>
      </c>
      <c r="D78" s="10">
        <v>1.0</v>
      </c>
      <c r="E78" s="10">
        <v>13.0</v>
      </c>
      <c r="F78" s="38">
        <v>22.5546472</v>
      </c>
    </row>
    <row r="79">
      <c r="A79" s="37" t="s">
        <v>14</v>
      </c>
      <c r="B79" s="10" t="s">
        <v>483</v>
      </c>
      <c r="C79" s="38">
        <v>2012.0</v>
      </c>
      <c r="D79" s="10">
        <v>1.0</v>
      </c>
      <c r="E79" s="10">
        <v>13.0</v>
      </c>
      <c r="F79" s="38">
        <v>18.4435451</v>
      </c>
    </row>
    <row r="80">
      <c r="A80" s="37" t="s">
        <v>15</v>
      </c>
      <c r="B80" s="10" t="s">
        <v>482</v>
      </c>
      <c r="C80" s="38">
        <v>2012.0</v>
      </c>
      <c r="D80" s="10">
        <v>1.0</v>
      </c>
      <c r="E80" s="10">
        <v>13.0</v>
      </c>
      <c r="F80" s="38">
        <v>13.5975547</v>
      </c>
    </row>
    <row r="81">
      <c r="A81" s="37" t="s">
        <v>16</v>
      </c>
      <c r="B81" s="10" t="s">
        <v>484</v>
      </c>
      <c r="C81" s="38">
        <v>2012.0</v>
      </c>
      <c r="D81" s="10">
        <v>1.0</v>
      </c>
      <c r="E81" s="10">
        <v>13.0</v>
      </c>
      <c r="F81" s="38">
        <v>15.5869224</v>
      </c>
    </row>
    <row r="82">
      <c r="A82" s="37" t="s">
        <v>17</v>
      </c>
      <c r="B82" s="10" t="s">
        <v>485</v>
      </c>
      <c r="C82" s="38">
        <v>2012.0</v>
      </c>
      <c r="D82" s="10">
        <v>1.0</v>
      </c>
      <c r="E82" s="10">
        <v>13.0</v>
      </c>
      <c r="F82" s="38">
        <v>19.3060539</v>
      </c>
    </row>
    <row r="83">
      <c r="A83" s="37" t="s">
        <v>18</v>
      </c>
      <c r="B83" s="10" t="s">
        <v>486</v>
      </c>
      <c r="C83" s="38">
        <v>2012.0</v>
      </c>
      <c r="D83" s="10">
        <v>1.0</v>
      </c>
      <c r="E83" s="10">
        <v>13.0</v>
      </c>
      <c r="F83" s="38">
        <v>11.407728</v>
      </c>
    </row>
    <row r="84">
      <c r="A84" s="37" t="s">
        <v>19</v>
      </c>
      <c r="B84" s="10" t="s">
        <v>487</v>
      </c>
      <c r="C84" s="38">
        <v>2012.0</v>
      </c>
      <c r="D84" s="10">
        <v>1.0</v>
      </c>
      <c r="E84" s="10">
        <v>13.0</v>
      </c>
      <c r="F84" s="38">
        <v>17.1549728</v>
      </c>
    </row>
    <row r="85">
      <c r="A85" s="37" t="s">
        <v>20</v>
      </c>
      <c r="B85" s="10" t="s">
        <v>488</v>
      </c>
      <c r="C85" s="38">
        <v>2012.0</v>
      </c>
      <c r="D85" s="10">
        <v>1.0</v>
      </c>
      <c r="E85" s="10">
        <v>13.0</v>
      </c>
      <c r="F85" s="38">
        <v>12.7893866</v>
      </c>
    </row>
    <row r="86">
      <c r="A86" s="37" t="s">
        <v>21</v>
      </c>
      <c r="B86" s="10" t="s">
        <v>490</v>
      </c>
      <c r="C86" s="38">
        <v>2012.0</v>
      </c>
      <c r="D86" s="10">
        <v>1.0</v>
      </c>
      <c r="E86" s="10">
        <v>13.0</v>
      </c>
      <c r="F86" s="38">
        <v>26.8654712</v>
      </c>
    </row>
    <row r="87">
      <c r="A87" s="37" t="s">
        <v>22</v>
      </c>
      <c r="B87" s="10" t="s">
        <v>491</v>
      </c>
      <c r="C87" s="38">
        <v>2012.0</v>
      </c>
      <c r="D87" s="10">
        <v>1.0</v>
      </c>
      <c r="E87" s="10">
        <v>13.0</v>
      </c>
      <c r="F87" s="38">
        <v>12.8697299</v>
      </c>
    </row>
    <row r="88">
      <c r="A88" s="37" t="s">
        <v>23</v>
      </c>
      <c r="B88" s="10" t="s">
        <v>492</v>
      </c>
      <c r="C88" s="38">
        <v>2012.0</v>
      </c>
      <c r="D88" s="10">
        <v>1.0</v>
      </c>
      <c r="E88" s="10">
        <v>13.0</v>
      </c>
      <c r="F88" s="38">
        <v>12.8681882</v>
      </c>
    </row>
    <row r="89">
      <c r="A89" s="37" t="s">
        <v>24</v>
      </c>
      <c r="B89" s="10" t="s">
        <v>493</v>
      </c>
      <c r="C89" s="38">
        <v>2012.0</v>
      </c>
      <c r="D89" s="10">
        <v>1.0</v>
      </c>
      <c r="E89" s="10">
        <v>13.0</v>
      </c>
      <c r="F89" s="38">
        <v>13.5513611</v>
      </c>
    </row>
    <row r="90">
      <c r="A90" s="37" t="s">
        <v>25</v>
      </c>
      <c r="B90" s="10" t="s">
        <v>494</v>
      </c>
      <c r="C90" s="38">
        <v>2012.0</v>
      </c>
      <c r="D90" s="10">
        <v>1.0</v>
      </c>
      <c r="E90" s="10">
        <v>13.0</v>
      </c>
      <c r="F90" s="38">
        <v>19.2156351</v>
      </c>
    </row>
    <row r="91">
      <c r="A91" s="37" t="s">
        <v>26</v>
      </c>
      <c r="B91" s="10" t="s">
        <v>495</v>
      </c>
      <c r="C91" s="38">
        <v>2012.0</v>
      </c>
      <c r="D91" s="10">
        <v>1.0</v>
      </c>
      <c r="E91" s="10">
        <v>13.0</v>
      </c>
      <c r="F91" s="38">
        <v>11.996986</v>
      </c>
    </row>
    <row r="92">
      <c r="A92" s="37" t="s">
        <v>27</v>
      </c>
      <c r="B92" s="10" t="s">
        <v>497</v>
      </c>
      <c r="C92" s="38">
        <v>2012.0</v>
      </c>
      <c r="D92" s="10">
        <v>1.0</v>
      </c>
      <c r="E92" s="10">
        <v>13.0</v>
      </c>
      <c r="F92" s="38">
        <v>16.7936859</v>
      </c>
    </row>
    <row r="93">
      <c r="A93" s="37" t="s">
        <v>28</v>
      </c>
      <c r="B93" s="10" t="s">
        <v>496</v>
      </c>
      <c r="C93" s="38">
        <v>2012.0</v>
      </c>
      <c r="D93" s="10">
        <v>1.0</v>
      </c>
      <c r="E93" s="10">
        <v>13.0</v>
      </c>
      <c r="F93" s="38">
        <v>22.2822672</v>
      </c>
    </row>
    <row r="94">
      <c r="A94" s="37" t="s">
        <v>29</v>
      </c>
      <c r="B94" s="10" t="s">
        <v>498</v>
      </c>
      <c r="C94" s="38">
        <v>2012.0</v>
      </c>
      <c r="D94" s="10">
        <v>1.0</v>
      </c>
      <c r="E94" s="10">
        <v>13.0</v>
      </c>
      <c r="F94" s="38">
        <v>22.428144</v>
      </c>
    </row>
    <row r="95">
      <c r="A95" s="37" t="s">
        <v>30</v>
      </c>
      <c r="B95" s="10" t="s">
        <v>499</v>
      </c>
      <c r="C95" s="38">
        <v>2012.0</v>
      </c>
      <c r="D95" s="10">
        <v>1.0</v>
      </c>
      <c r="E95" s="10">
        <v>13.0</v>
      </c>
      <c r="F95" s="38">
        <v>25.0029128</v>
      </c>
    </row>
    <row r="96">
      <c r="A96" s="37" t="s">
        <v>31</v>
      </c>
      <c r="B96" s="10" t="s">
        <v>500</v>
      </c>
      <c r="C96" s="38">
        <v>2012.0</v>
      </c>
      <c r="D96" s="10">
        <v>1.0</v>
      </c>
      <c r="E96" s="10">
        <v>13.0</v>
      </c>
      <c r="F96" s="38">
        <v>16.3980627</v>
      </c>
    </row>
    <row r="97">
      <c r="A97" s="37" t="s">
        <v>32</v>
      </c>
      <c r="B97" s="10" t="s">
        <v>501</v>
      </c>
      <c r="C97" s="38">
        <v>2012.0</v>
      </c>
      <c r="D97" s="10">
        <v>1.0</v>
      </c>
      <c r="E97" s="10">
        <v>13.0</v>
      </c>
      <c r="F97" s="38">
        <v>16.1599985</v>
      </c>
    </row>
    <row r="98">
      <c r="A98" s="37" t="s">
        <v>33</v>
      </c>
      <c r="B98" s="10" t="s">
        <v>502</v>
      </c>
      <c r="C98" s="38">
        <v>2012.0</v>
      </c>
      <c r="D98" s="10">
        <v>1.0</v>
      </c>
      <c r="E98" s="10">
        <v>13.0</v>
      </c>
      <c r="F98" s="38">
        <v>8.71296739</v>
      </c>
    </row>
    <row r="99">
      <c r="A99" s="37" t="s">
        <v>34</v>
      </c>
      <c r="B99" s="10" t="s">
        <v>503</v>
      </c>
      <c r="C99" s="38">
        <v>2012.0</v>
      </c>
      <c r="D99" s="10">
        <v>1.0</v>
      </c>
      <c r="E99" s="10">
        <v>13.0</v>
      </c>
      <c r="F99" s="38">
        <v>14.6744697</v>
      </c>
    </row>
    <row r="100">
      <c r="A100" s="37" t="s">
        <v>35</v>
      </c>
      <c r="B100" s="10" t="s">
        <v>504</v>
      </c>
      <c r="C100" s="38">
        <v>2012.0</v>
      </c>
      <c r="D100" s="10">
        <v>1.0</v>
      </c>
      <c r="E100" s="10">
        <v>13.0</v>
      </c>
      <c r="F100" s="38">
        <v>27.8056722</v>
      </c>
    </row>
    <row r="101">
      <c r="A101" s="37" t="s">
        <v>3</v>
      </c>
      <c r="B101" s="10" t="s">
        <v>489</v>
      </c>
      <c r="C101" s="38">
        <v>2013.0</v>
      </c>
      <c r="D101" s="10">
        <v>1.0</v>
      </c>
      <c r="E101" s="10">
        <v>13.0</v>
      </c>
      <c r="F101" s="38">
        <v>13.4367184</v>
      </c>
    </row>
    <row r="102">
      <c r="A102" s="37" t="s">
        <v>4</v>
      </c>
      <c r="B102" s="10" t="s">
        <v>472</v>
      </c>
      <c r="C102" s="38">
        <v>2013.0</v>
      </c>
      <c r="D102" s="10">
        <v>1.0</v>
      </c>
      <c r="E102" s="10">
        <v>13.0</v>
      </c>
      <c r="F102" s="38">
        <v>15.1546548</v>
      </c>
    </row>
    <row r="103">
      <c r="A103" s="37" t="s">
        <v>5</v>
      </c>
      <c r="B103" s="10" t="s">
        <v>473</v>
      </c>
      <c r="C103" s="38">
        <v>2013.0</v>
      </c>
      <c r="D103" s="10">
        <v>1.0</v>
      </c>
      <c r="E103" s="10">
        <v>13.0</v>
      </c>
      <c r="F103" s="38">
        <v>6.81369577</v>
      </c>
    </row>
    <row r="104">
      <c r="A104" s="37" t="s">
        <v>6</v>
      </c>
      <c r="B104" s="10" t="s">
        <v>474</v>
      </c>
      <c r="C104" s="38">
        <v>2013.0</v>
      </c>
      <c r="D104" s="10">
        <v>1.0</v>
      </c>
      <c r="E104" s="10">
        <v>13.0</v>
      </c>
      <c r="F104" s="38">
        <v>18.0461724</v>
      </c>
    </row>
    <row r="105">
      <c r="A105" s="37" t="s">
        <v>7</v>
      </c>
      <c r="B105" s="10" t="s">
        <v>475</v>
      </c>
      <c r="C105" s="38">
        <v>2013.0</v>
      </c>
      <c r="D105" s="10">
        <v>1.0</v>
      </c>
      <c r="E105" s="10">
        <v>13.0</v>
      </c>
      <c r="F105" s="38">
        <v>11.1344046</v>
      </c>
    </row>
    <row r="106">
      <c r="A106" s="37" t="s">
        <v>8</v>
      </c>
      <c r="B106" s="10" t="s">
        <v>479</v>
      </c>
      <c r="C106" s="38">
        <v>2013.0</v>
      </c>
      <c r="D106" s="10">
        <v>1.0</v>
      </c>
      <c r="E106" s="10">
        <v>13.0</v>
      </c>
      <c r="F106" s="38">
        <v>15.5204085</v>
      </c>
    </row>
    <row r="107">
      <c r="A107" s="37" t="s">
        <v>9</v>
      </c>
      <c r="B107" s="10" t="s">
        <v>480</v>
      </c>
      <c r="C107" s="38">
        <v>2013.0</v>
      </c>
      <c r="D107" s="10">
        <v>1.0</v>
      </c>
      <c r="E107" s="10">
        <v>13.0</v>
      </c>
      <c r="F107" s="38">
        <v>14.6516603</v>
      </c>
    </row>
    <row r="108">
      <c r="A108" s="37" t="s">
        <v>10</v>
      </c>
      <c r="B108" s="10" t="s">
        <v>478</v>
      </c>
      <c r="C108" s="38">
        <v>2013.0</v>
      </c>
      <c r="D108" s="10">
        <v>1.0</v>
      </c>
      <c r="E108" s="10">
        <v>13.0</v>
      </c>
      <c r="F108" s="38">
        <v>9.46269877</v>
      </c>
    </row>
    <row r="109">
      <c r="A109" s="37" t="s">
        <v>11</v>
      </c>
      <c r="B109" s="10" t="s">
        <v>477</v>
      </c>
      <c r="C109" s="38">
        <v>2013.0</v>
      </c>
      <c r="D109" s="10">
        <v>1.0</v>
      </c>
      <c r="E109" s="10">
        <v>13.0</v>
      </c>
      <c r="F109" s="38">
        <v>18.1085062</v>
      </c>
    </row>
    <row r="110">
      <c r="A110" s="37" t="s">
        <v>12</v>
      </c>
      <c r="B110" s="10" t="s">
        <v>476</v>
      </c>
      <c r="C110" s="38">
        <v>2013.0</v>
      </c>
      <c r="D110" s="10">
        <v>1.0</v>
      </c>
      <c r="E110" s="10">
        <v>13.0</v>
      </c>
      <c r="F110" s="38">
        <v>9.64754768</v>
      </c>
    </row>
    <row r="111">
      <c r="A111" s="37" t="s">
        <v>13</v>
      </c>
      <c r="B111" s="10" t="s">
        <v>481</v>
      </c>
      <c r="C111" s="38">
        <v>2013.0</v>
      </c>
      <c r="D111" s="10">
        <v>1.0</v>
      </c>
      <c r="E111" s="10">
        <v>13.0</v>
      </c>
      <c r="F111" s="38">
        <v>22.2974109</v>
      </c>
    </row>
    <row r="112">
      <c r="A112" s="37" t="s">
        <v>14</v>
      </c>
      <c r="B112" s="10" t="s">
        <v>483</v>
      </c>
      <c r="C112" s="38">
        <v>2013.0</v>
      </c>
      <c r="D112" s="10">
        <v>1.0</v>
      </c>
      <c r="E112" s="10">
        <v>13.0</v>
      </c>
      <c r="F112" s="38">
        <v>16.0438857</v>
      </c>
    </row>
    <row r="113">
      <c r="A113" s="37" t="s">
        <v>15</v>
      </c>
      <c r="B113" s="10" t="s">
        <v>482</v>
      </c>
      <c r="C113" s="38">
        <v>2013.0</v>
      </c>
      <c r="D113" s="10">
        <v>1.0</v>
      </c>
      <c r="E113" s="10">
        <v>13.0</v>
      </c>
      <c r="F113" s="38">
        <v>11.7719134</v>
      </c>
    </row>
    <row r="114">
      <c r="A114" s="37" t="s">
        <v>16</v>
      </c>
      <c r="B114" s="10" t="s">
        <v>484</v>
      </c>
      <c r="C114" s="38">
        <v>2013.0</v>
      </c>
      <c r="D114" s="10">
        <v>1.0</v>
      </c>
      <c r="E114" s="10">
        <v>13.0</v>
      </c>
      <c r="F114" s="38">
        <v>15.3925342</v>
      </c>
    </row>
    <row r="115">
      <c r="A115" s="37" t="s">
        <v>17</v>
      </c>
      <c r="B115" s="10" t="s">
        <v>485</v>
      </c>
      <c r="C115" s="38">
        <v>2013.0</v>
      </c>
      <c r="D115" s="10">
        <v>1.0</v>
      </c>
      <c r="E115" s="10">
        <v>13.0</v>
      </c>
      <c r="F115" s="38">
        <v>17.2911199</v>
      </c>
    </row>
    <row r="116">
      <c r="A116" s="37" t="s">
        <v>18</v>
      </c>
      <c r="B116" s="10" t="s">
        <v>486</v>
      </c>
      <c r="C116" s="38">
        <v>2013.0</v>
      </c>
      <c r="D116" s="10">
        <v>1.0</v>
      </c>
      <c r="E116" s="10">
        <v>13.0</v>
      </c>
      <c r="F116" s="38">
        <v>10.5556954</v>
      </c>
    </row>
    <row r="117">
      <c r="A117" s="37" t="s">
        <v>19</v>
      </c>
      <c r="B117" s="10" t="s">
        <v>487</v>
      </c>
      <c r="C117" s="38">
        <v>2013.0</v>
      </c>
      <c r="D117" s="10">
        <v>1.0</v>
      </c>
      <c r="E117" s="10">
        <v>13.0</v>
      </c>
      <c r="F117" s="38">
        <v>12.7244586</v>
      </c>
    </row>
    <row r="118">
      <c r="A118" s="37" t="s">
        <v>20</v>
      </c>
      <c r="B118" s="10" t="s">
        <v>488</v>
      </c>
      <c r="C118" s="38">
        <v>2013.0</v>
      </c>
      <c r="D118" s="10">
        <v>1.0</v>
      </c>
      <c r="E118" s="10">
        <v>13.0</v>
      </c>
      <c r="F118" s="38">
        <v>12.2383396</v>
      </c>
    </row>
    <row r="119">
      <c r="A119" s="37" t="s">
        <v>21</v>
      </c>
      <c r="B119" s="10" t="s">
        <v>490</v>
      </c>
      <c r="C119" s="38">
        <v>2013.0</v>
      </c>
      <c r="D119" s="10">
        <v>1.0</v>
      </c>
      <c r="E119" s="10">
        <v>13.0</v>
      </c>
      <c r="F119" s="38">
        <v>19.0449065</v>
      </c>
    </row>
    <row r="120">
      <c r="A120" s="37" t="s">
        <v>22</v>
      </c>
      <c r="B120" s="10" t="s">
        <v>491</v>
      </c>
      <c r="C120" s="38">
        <v>2013.0</v>
      </c>
      <c r="D120" s="10">
        <v>1.0</v>
      </c>
      <c r="E120" s="10">
        <v>13.0</v>
      </c>
      <c r="F120" s="38">
        <v>13.0086984</v>
      </c>
    </row>
    <row r="121">
      <c r="A121" s="37" t="s">
        <v>23</v>
      </c>
      <c r="B121" s="10" t="s">
        <v>492</v>
      </c>
      <c r="C121" s="38">
        <v>2013.0</v>
      </c>
      <c r="D121" s="10">
        <v>1.0</v>
      </c>
      <c r="E121" s="10">
        <v>13.0</v>
      </c>
      <c r="F121" s="38">
        <v>12.0828544</v>
      </c>
    </row>
    <row r="122">
      <c r="A122" s="37" t="s">
        <v>24</v>
      </c>
      <c r="B122" s="10" t="s">
        <v>493</v>
      </c>
      <c r="C122" s="38">
        <v>2013.0</v>
      </c>
      <c r="D122" s="10">
        <v>1.0</v>
      </c>
      <c r="E122" s="10">
        <v>13.0</v>
      </c>
      <c r="F122" s="38">
        <v>11.9843224</v>
      </c>
    </row>
    <row r="123">
      <c r="A123" s="37" t="s">
        <v>25</v>
      </c>
      <c r="B123" s="10" t="s">
        <v>494</v>
      </c>
      <c r="C123" s="38">
        <v>2013.0</v>
      </c>
      <c r="D123" s="10">
        <v>1.0</v>
      </c>
      <c r="E123" s="10">
        <v>13.0</v>
      </c>
      <c r="F123" s="38">
        <v>16.3304486</v>
      </c>
    </row>
    <row r="124">
      <c r="A124" s="37" t="s">
        <v>26</v>
      </c>
      <c r="B124" s="10" t="s">
        <v>495</v>
      </c>
      <c r="C124" s="38">
        <v>2013.0</v>
      </c>
      <c r="D124" s="10">
        <v>1.0</v>
      </c>
      <c r="E124" s="10">
        <v>13.0</v>
      </c>
      <c r="F124" s="38">
        <v>11.5361197</v>
      </c>
    </row>
    <row r="125">
      <c r="A125" s="37" t="s">
        <v>27</v>
      </c>
      <c r="B125" s="10" t="s">
        <v>497</v>
      </c>
      <c r="C125" s="38">
        <v>2013.0</v>
      </c>
      <c r="D125" s="10">
        <v>1.0</v>
      </c>
      <c r="E125" s="10">
        <v>13.0</v>
      </c>
      <c r="F125" s="38">
        <v>17.5322498</v>
      </c>
    </row>
    <row r="126">
      <c r="A126" s="37" t="s">
        <v>28</v>
      </c>
      <c r="B126" s="10" t="s">
        <v>496</v>
      </c>
      <c r="C126" s="38">
        <v>2013.0</v>
      </c>
      <c r="D126" s="10">
        <v>1.0</v>
      </c>
      <c r="E126" s="10">
        <v>13.0</v>
      </c>
      <c r="F126" s="38">
        <v>19.9411043</v>
      </c>
    </row>
    <row r="127">
      <c r="A127" s="37" t="s">
        <v>29</v>
      </c>
      <c r="B127" s="10" t="s">
        <v>498</v>
      </c>
      <c r="C127" s="38">
        <v>2013.0</v>
      </c>
      <c r="D127" s="10">
        <v>1.0</v>
      </c>
      <c r="E127" s="10">
        <v>13.0</v>
      </c>
      <c r="F127" s="38">
        <v>20.5919169</v>
      </c>
    </row>
    <row r="128">
      <c r="A128" s="37" t="s">
        <v>30</v>
      </c>
      <c r="B128" s="10" t="s">
        <v>499</v>
      </c>
      <c r="C128" s="38">
        <v>2013.0</v>
      </c>
      <c r="D128" s="10">
        <v>1.0</v>
      </c>
      <c r="E128" s="10">
        <v>13.0</v>
      </c>
      <c r="F128" s="38">
        <v>26.3567217</v>
      </c>
    </row>
    <row r="129">
      <c r="A129" s="37" t="s">
        <v>31</v>
      </c>
      <c r="B129" s="10" t="s">
        <v>500</v>
      </c>
      <c r="C129" s="38">
        <v>2013.0</v>
      </c>
      <c r="D129" s="10">
        <v>1.0</v>
      </c>
      <c r="E129" s="10">
        <v>13.0</v>
      </c>
      <c r="F129" s="38">
        <v>15.4092344</v>
      </c>
    </row>
    <row r="130">
      <c r="A130" s="37" t="s">
        <v>32</v>
      </c>
      <c r="B130" s="10" t="s">
        <v>501</v>
      </c>
      <c r="C130" s="38">
        <v>2013.0</v>
      </c>
      <c r="D130" s="10">
        <v>1.0</v>
      </c>
      <c r="E130" s="10">
        <v>13.0</v>
      </c>
      <c r="F130" s="38">
        <v>14.7701971</v>
      </c>
    </row>
    <row r="131">
      <c r="A131" s="37" t="s">
        <v>33</v>
      </c>
      <c r="B131" s="10" t="s">
        <v>502</v>
      </c>
      <c r="C131" s="38">
        <v>2013.0</v>
      </c>
      <c r="D131" s="10">
        <v>1.0</v>
      </c>
      <c r="E131" s="10">
        <v>13.0</v>
      </c>
      <c r="F131" s="38">
        <v>7.41476414</v>
      </c>
    </row>
    <row r="132">
      <c r="A132" s="37" t="s">
        <v>34</v>
      </c>
      <c r="B132" s="10" t="s">
        <v>503</v>
      </c>
      <c r="C132" s="38">
        <v>2013.0</v>
      </c>
      <c r="D132" s="10">
        <v>1.0</v>
      </c>
      <c r="E132" s="10">
        <v>13.0</v>
      </c>
      <c r="F132" s="38">
        <v>12.0603939</v>
      </c>
    </row>
    <row r="133">
      <c r="A133" s="37" t="s">
        <v>35</v>
      </c>
      <c r="B133" s="10" t="s">
        <v>504</v>
      </c>
      <c r="C133" s="38">
        <v>2013.0</v>
      </c>
      <c r="D133" s="10">
        <v>1.0</v>
      </c>
      <c r="E133" s="10">
        <v>13.0</v>
      </c>
      <c r="F133" s="38">
        <v>20.150618</v>
      </c>
    </row>
    <row r="134">
      <c r="A134" s="37" t="s">
        <v>3</v>
      </c>
      <c r="B134" s="10" t="s">
        <v>489</v>
      </c>
      <c r="C134" s="38">
        <v>2014.0</v>
      </c>
      <c r="D134" s="10">
        <v>1.0</v>
      </c>
      <c r="E134" s="10">
        <v>13.0</v>
      </c>
      <c r="F134" s="38">
        <v>13.2996164</v>
      </c>
    </row>
    <row r="135">
      <c r="A135" s="37" t="s">
        <v>4</v>
      </c>
      <c r="B135" s="10" t="s">
        <v>472</v>
      </c>
      <c r="C135" s="38">
        <v>2014.0</v>
      </c>
      <c r="D135" s="10">
        <v>1.0</v>
      </c>
      <c r="E135" s="10">
        <v>13.0</v>
      </c>
      <c r="F135" s="38">
        <v>17.1207452</v>
      </c>
    </row>
    <row r="136">
      <c r="A136" s="37" t="s">
        <v>5</v>
      </c>
      <c r="B136" s="10" t="s">
        <v>473</v>
      </c>
      <c r="C136" s="38">
        <v>2014.0</v>
      </c>
      <c r="D136" s="10">
        <v>1.0</v>
      </c>
      <c r="E136" s="10">
        <v>13.0</v>
      </c>
      <c r="F136" s="38">
        <v>10.2957998</v>
      </c>
    </row>
    <row r="137">
      <c r="A137" s="37" t="s">
        <v>6</v>
      </c>
      <c r="B137" s="10" t="s">
        <v>474</v>
      </c>
      <c r="C137" s="38">
        <v>2014.0</v>
      </c>
      <c r="D137" s="10">
        <v>1.0</v>
      </c>
      <c r="E137" s="10">
        <v>13.0</v>
      </c>
      <c r="F137" s="38">
        <v>18.2001201</v>
      </c>
    </row>
    <row r="138">
      <c r="A138" s="37" t="s">
        <v>7</v>
      </c>
      <c r="B138" s="10" t="s">
        <v>475</v>
      </c>
      <c r="C138" s="38">
        <v>2014.0</v>
      </c>
      <c r="D138" s="10">
        <v>1.0</v>
      </c>
      <c r="E138" s="10">
        <v>13.0</v>
      </c>
      <c r="F138" s="38">
        <v>18.2256803</v>
      </c>
    </row>
    <row r="139">
      <c r="A139" s="37" t="s">
        <v>8</v>
      </c>
      <c r="B139" s="10" t="s">
        <v>479</v>
      </c>
      <c r="C139" s="38">
        <v>2014.0</v>
      </c>
      <c r="D139" s="10">
        <v>1.0</v>
      </c>
      <c r="E139" s="10">
        <v>13.0</v>
      </c>
      <c r="F139" s="38">
        <v>15.1732435</v>
      </c>
    </row>
    <row r="140">
      <c r="A140" s="37" t="s">
        <v>9</v>
      </c>
      <c r="B140" s="10" t="s">
        <v>480</v>
      </c>
      <c r="C140" s="38">
        <v>2014.0</v>
      </c>
      <c r="D140" s="10">
        <v>1.0</v>
      </c>
      <c r="E140" s="10">
        <v>13.0</v>
      </c>
      <c r="F140" s="38">
        <v>14.9575248</v>
      </c>
    </row>
    <row r="141">
      <c r="A141" s="37" t="s">
        <v>10</v>
      </c>
      <c r="B141" s="10" t="s">
        <v>478</v>
      </c>
      <c r="C141" s="38">
        <v>2014.0</v>
      </c>
      <c r="D141" s="10">
        <v>1.0</v>
      </c>
      <c r="E141" s="10">
        <v>13.0</v>
      </c>
      <c r="F141" s="38">
        <v>10.9825109</v>
      </c>
    </row>
    <row r="142">
      <c r="A142" s="37" t="s">
        <v>11</v>
      </c>
      <c r="B142" s="10" t="s">
        <v>477</v>
      </c>
      <c r="C142" s="38">
        <v>2014.0</v>
      </c>
      <c r="D142" s="10">
        <v>1.0</v>
      </c>
      <c r="E142" s="10">
        <v>13.0</v>
      </c>
      <c r="F142" s="38">
        <v>15.4575131</v>
      </c>
    </row>
    <row r="143">
      <c r="A143" s="37" t="s">
        <v>12</v>
      </c>
      <c r="B143" s="10" t="s">
        <v>476</v>
      </c>
      <c r="C143" s="38">
        <v>2014.0</v>
      </c>
      <c r="D143" s="10">
        <v>1.0</v>
      </c>
      <c r="E143" s="10">
        <v>13.0</v>
      </c>
      <c r="F143" s="38">
        <v>9.17726478</v>
      </c>
    </row>
    <row r="144">
      <c r="A144" s="37" t="s">
        <v>13</v>
      </c>
      <c r="B144" s="10" t="s">
        <v>481</v>
      </c>
      <c r="C144" s="38">
        <v>2014.0</v>
      </c>
      <c r="D144" s="10">
        <v>1.0</v>
      </c>
      <c r="E144" s="10">
        <v>13.0</v>
      </c>
      <c r="F144" s="38">
        <v>21.3855464</v>
      </c>
    </row>
    <row r="145">
      <c r="A145" s="37" t="s">
        <v>14</v>
      </c>
      <c r="B145" s="10" t="s">
        <v>483</v>
      </c>
      <c r="C145" s="38">
        <v>2014.0</v>
      </c>
      <c r="D145" s="10">
        <v>1.0</v>
      </c>
      <c r="E145" s="10">
        <v>13.0</v>
      </c>
      <c r="F145" s="38">
        <v>15.3885083</v>
      </c>
    </row>
    <row r="146">
      <c r="A146" s="37" t="s">
        <v>15</v>
      </c>
      <c r="B146" s="10" t="s">
        <v>482</v>
      </c>
      <c r="C146" s="38">
        <v>2014.0</v>
      </c>
      <c r="D146" s="10">
        <v>1.0</v>
      </c>
      <c r="E146" s="10">
        <v>13.0</v>
      </c>
      <c r="F146" s="38">
        <v>10.7623577</v>
      </c>
    </row>
    <row r="147">
      <c r="A147" s="37" t="s">
        <v>16</v>
      </c>
      <c r="B147" s="10" t="s">
        <v>484</v>
      </c>
      <c r="C147" s="38">
        <v>2014.0</v>
      </c>
      <c r="D147" s="10">
        <v>1.0</v>
      </c>
      <c r="E147" s="10">
        <v>13.0</v>
      </c>
      <c r="F147" s="38">
        <v>13.3825572</v>
      </c>
    </row>
    <row r="148">
      <c r="A148" s="37" t="s">
        <v>17</v>
      </c>
      <c r="B148" s="10" t="s">
        <v>485</v>
      </c>
      <c r="C148" s="38">
        <v>2014.0</v>
      </c>
      <c r="D148" s="10">
        <v>1.0</v>
      </c>
      <c r="E148" s="10">
        <v>13.0</v>
      </c>
      <c r="F148" s="38">
        <v>15.6055206</v>
      </c>
    </row>
    <row r="149">
      <c r="A149" s="37" t="s">
        <v>18</v>
      </c>
      <c r="B149" s="10" t="s">
        <v>486</v>
      </c>
      <c r="C149" s="38">
        <v>2014.0</v>
      </c>
      <c r="D149" s="10">
        <v>1.0</v>
      </c>
      <c r="E149" s="10">
        <v>13.0</v>
      </c>
      <c r="F149" s="38">
        <v>10.1046203</v>
      </c>
    </row>
    <row r="150">
      <c r="A150" s="37" t="s">
        <v>19</v>
      </c>
      <c r="B150" s="10" t="s">
        <v>487</v>
      </c>
      <c r="C150" s="38">
        <v>2014.0</v>
      </c>
      <c r="D150" s="10">
        <v>1.0</v>
      </c>
      <c r="E150" s="10">
        <v>13.0</v>
      </c>
      <c r="F150" s="38">
        <v>10.3048515</v>
      </c>
    </row>
    <row r="151">
      <c r="A151" s="37" t="s">
        <v>20</v>
      </c>
      <c r="B151" s="10" t="s">
        <v>488</v>
      </c>
      <c r="C151" s="38">
        <v>2014.0</v>
      </c>
      <c r="D151" s="10">
        <v>1.0</v>
      </c>
      <c r="E151" s="10">
        <v>13.0</v>
      </c>
      <c r="F151" s="38">
        <v>11.6578626</v>
      </c>
    </row>
    <row r="152">
      <c r="A152" s="37" t="s">
        <v>21</v>
      </c>
      <c r="B152" s="10" t="s">
        <v>490</v>
      </c>
      <c r="C152" s="38">
        <v>2014.0</v>
      </c>
      <c r="D152" s="10">
        <v>1.0</v>
      </c>
      <c r="E152" s="10">
        <v>13.0</v>
      </c>
      <c r="F152" s="38">
        <v>18.666723</v>
      </c>
    </row>
    <row r="153">
      <c r="A153" s="37" t="s">
        <v>22</v>
      </c>
      <c r="B153" s="10" t="s">
        <v>491</v>
      </c>
      <c r="C153" s="38">
        <v>2014.0</v>
      </c>
      <c r="D153" s="10">
        <v>1.0</v>
      </c>
      <c r="E153" s="10">
        <v>13.0</v>
      </c>
      <c r="F153" s="38">
        <v>11.8880422</v>
      </c>
    </row>
    <row r="154">
      <c r="A154" s="37" t="s">
        <v>23</v>
      </c>
      <c r="B154" s="10" t="s">
        <v>492</v>
      </c>
      <c r="C154" s="38">
        <v>2014.0</v>
      </c>
      <c r="D154" s="10">
        <v>1.0</v>
      </c>
      <c r="E154" s="10">
        <v>13.0</v>
      </c>
      <c r="F154" s="38">
        <v>11.83898</v>
      </c>
    </row>
    <row r="155">
      <c r="A155" s="37" t="s">
        <v>24</v>
      </c>
      <c r="B155" s="10" t="s">
        <v>493</v>
      </c>
      <c r="C155" s="38">
        <v>2014.0</v>
      </c>
      <c r="D155" s="10">
        <v>1.0</v>
      </c>
      <c r="E155" s="10">
        <v>13.0</v>
      </c>
      <c r="F155" s="38">
        <v>12.1251314</v>
      </c>
    </row>
    <row r="156">
      <c r="A156" s="37" t="s">
        <v>25</v>
      </c>
      <c r="B156" s="10" t="s">
        <v>494</v>
      </c>
      <c r="C156" s="38">
        <v>2014.0</v>
      </c>
      <c r="D156" s="10">
        <v>1.0</v>
      </c>
      <c r="E156" s="10">
        <v>13.0</v>
      </c>
      <c r="F156" s="38">
        <v>15.8212751</v>
      </c>
    </row>
    <row r="157">
      <c r="A157" s="37" t="s">
        <v>26</v>
      </c>
      <c r="B157" s="10" t="s">
        <v>495</v>
      </c>
      <c r="C157" s="38">
        <v>2014.0</v>
      </c>
      <c r="D157" s="10">
        <v>1.0</v>
      </c>
      <c r="E157" s="10">
        <v>13.0</v>
      </c>
      <c r="F157" s="38">
        <v>10.3723473</v>
      </c>
    </row>
    <row r="158">
      <c r="A158" s="37" t="s">
        <v>27</v>
      </c>
      <c r="B158" s="10" t="s">
        <v>497</v>
      </c>
      <c r="C158" s="38">
        <v>2014.0</v>
      </c>
      <c r="D158" s="10">
        <v>1.0</v>
      </c>
      <c r="E158" s="10">
        <v>13.0</v>
      </c>
      <c r="F158" s="38">
        <v>18.8841121</v>
      </c>
    </row>
    <row r="159">
      <c r="A159" s="37" t="s">
        <v>28</v>
      </c>
      <c r="B159" s="10" t="s">
        <v>496</v>
      </c>
      <c r="C159" s="38">
        <v>2014.0</v>
      </c>
      <c r="D159" s="10">
        <v>1.0</v>
      </c>
      <c r="E159" s="10">
        <v>13.0</v>
      </c>
      <c r="F159" s="38">
        <v>23.4237347</v>
      </c>
    </row>
    <row r="160">
      <c r="A160" s="37" t="s">
        <v>29</v>
      </c>
      <c r="B160" s="10" t="s">
        <v>498</v>
      </c>
      <c r="C160" s="38">
        <v>2014.0</v>
      </c>
      <c r="D160" s="10">
        <v>1.0</v>
      </c>
      <c r="E160" s="10">
        <v>13.0</v>
      </c>
      <c r="F160" s="38">
        <v>19.9360582</v>
      </c>
    </row>
    <row r="161">
      <c r="A161" s="37" t="s">
        <v>30</v>
      </c>
      <c r="B161" s="10" t="s">
        <v>499</v>
      </c>
      <c r="C161" s="38">
        <v>2014.0</v>
      </c>
      <c r="D161" s="10">
        <v>1.0</v>
      </c>
      <c r="E161" s="10">
        <v>13.0</v>
      </c>
      <c r="F161" s="38">
        <v>24.8756013</v>
      </c>
    </row>
    <row r="162">
      <c r="A162" s="37" t="s">
        <v>31</v>
      </c>
      <c r="B162" s="10" t="s">
        <v>500</v>
      </c>
      <c r="C162" s="38">
        <v>2014.0</v>
      </c>
      <c r="D162" s="10">
        <v>1.0</v>
      </c>
      <c r="E162" s="10">
        <v>13.0</v>
      </c>
      <c r="F162" s="38">
        <v>15.7185131</v>
      </c>
    </row>
    <row r="163">
      <c r="A163" s="37" t="s">
        <v>32</v>
      </c>
      <c r="B163" s="10" t="s">
        <v>501</v>
      </c>
      <c r="C163" s="38">
        <v>2014.0</v>
      </c>
      <c r="D163" s="10">
        <v>1.0</v>
      </c>
      <c r="E163" s="10">
        <v>13.0</v>
      </c>
      <c r="F163" s="38">
        <v>12.7365484</v>
      </c>
    </row>
    <row r="164">
      <c r="A164" s="37" t="s">
        <v>33</v>
      </c>
      <c r="B164" s="10" t="s">
        <v>502</v>
      </c>
      <c r="C164" s="38">
        <v>2014.0</v>
      </c>
      <c r="D164" s="10">
        <v>1.0</v>
      </c>
      <c r="E164" s="10">
        <v>13.0</v>
      </c>
      <c r="F164" s="38">
        <v>8.50761743</v>
      </c>
    </row>
    <row r="165">
      <c r="A165" s="37" t="s">
        <v>34</v>
      </c>
      <c r="B165" s="10" t="s">
        <v>503</v>
      </c>
      <c r="C165" s="38">
        <v>2014.0</v>
      </c>
      <c r="D165" s="10">
        <v>1.0</v>
      </c>
      <c r="E165" s="10">
        <v>13.0</v>
      </c>
      <c r="F165" s="38">
        <v>13.2576562</v>
      </c>
    </row>
    <row r="166">
      <c r="A166" s="37" t="s">
        <v>35</v>
      </c>
      <c r="B166" s="10" t="s">
        <v>504</v>
      </c>
      <c r="C166" s="38">
        <v>2014.0</v>
      </c>
      <c r="D166" s="10">
        <v>1.0</v>
      </c>
      <c r="E166" s="10">
        <v>13.0</v>
      </c>
      <c r="F166" s="38">
        <v>24.61803</v>
      </c>
    </row>
    <row r="167">
      <c r="A167" s="37" t="s">
        <v>3</v>
      </c>
      <c r="B167" s="10" t="s">
        <v>489</v>
      </c>
      <c r="C167" s="38">
        <v>2015.0</v>
      </c>
      <c r="D167" s="10">
        <v>1.0</v>
      </c>
      <c r="E167" s="10">
        <v>13.0</v>
      </c>
      <c r="F167" s="38">
        <v>13.269756</v>
      </c>
    </row>
    <row r="168">
      <c r="A168" s="37" t="s">
        <v>4</v>
      </c>
      <c r="B168" s="10" t="s">
        <v>472</v>
      </c>
      <c r="C168" s="38">
        <v>2015.0</v>
      </c>
      <c r="D168" s="10">
        <v>1.0</v>
      </c>
      <c r="E168" s="10">
        <v>13.0</v>
      </c>
      <c r="F168" s="38">
        <v>15.1712454</v>
      </c>
    </row>
    <row r="169">
      <c r="A169" s="37" t="s">
        <v>5</v>
      </c>
      <c r="B169" s="10" t="s">
        <v>473</v>
      </c>
      <c r="C169" s="38">
        <v>2015.0</v>
      </c>
      <c r="D169" s="10">
        <v>1.0</v>
      </c>
      <c r="E169" s="10">
        <v>13.0</v>
      </c>
      <c r="F169" s="38">
        <v>13.6517288</v>
      </c>
    </row>
    <row r="170">
      <c r="A170" s="37" t="s">
        <v>6</v>
      </c>
      <c r="B170" s="10" t="s">
        <v>474</v>
      </c>
      <c r="C170" s="38">
        <v>2015.0</v>
      </c>
      <c r="D170" s="10">
        <v>1.0</v>
      </c>
      <c r="E170" s="10">
        <v>13.0</v>
      </c>
      <c r="F170" s="38">
        <v>18.2090758</v>
      </c>
    </row>
    <row r="171">
      <c r="A171" s="37" t="s">
        <v>7</v>
      </c>
      <c r="B171" s="10" t="s">
        <v>475</v>
      </c>
      <c r="C171" s="38">
        <v>2015.0</v>
      </c>
      <c r="D171" s="10">
        <v>1.0</v>
      </c>
      <c r="E171" s="10">
        <v>13.0</v>
      </c>
      <c r="F171" s="38">
        <v>14.8297577</v>
      </c>
    </row>
    <row r="172">
      <c r="A172" s="37" t="s">
        <v>8</v>
      </c>
      <c r="B172" s="10" t="s">
        <v>479</v>
      </c>
      <c r="C172" s="38">
        <v>2015.0</v>
      </c>
      <c r="D172" s="10">
        <v>1.0</v>
      </c>
      <c r="E172" s="10">
        <v>13.0</v>
      </c>
      <c r="F172" s="38">
        <v>10.506012</v>
      </c>
    </row>
    <row r="173">
      <c r="A173" s="37" t="s">
        <v>9</v>
      </c>
      <c r="B173" s="10" t="s">
        <v>480</v>
      </c>
      <c r="C173" s="38">
        <v>2015.0</v>
      </c>
      <c r="D173" s="10">
        <v>1.0</v>
      </c>
      <c r="E173" s="10">
        <v>13.0</v>
      </c>
      <c r="F173" s="38">
        <v>18.5080061</v>
      </c>
    </row>
    <row r="174">
      <c r="A174" s="37" t="s">
        <v>10</v>
      </c>
      <c r="B174" s="10" t="s">
        <v>478</v>
      </c>
      <c r="C174" s="38">
        <v>2015.0</v>
      </c>
      <c r="D174" s="10">
        <v>1.0</v>
      </c>
      <c r="E174" s="10">
        <v>13.0</v>
      </c>
      <c r="F174" s="38">
        <v>12.5132419</v>
      </c>
    </row>
    <row r="175">
      <c r="A175" s="37" t="s">
        <v>11</v>
      </c>
      <c r="B175" s="10" t="s">
        <v>477</v>
      </c>
      <c r="C175" s="38">
        <v>2015.0</v>
      </c>
      <c r="D175" s="10">
        <v>1.0</v>
      </c>
      <c r="E175" s="10">
        <v>13.0</v>
      </c>
      <c r="F175" s="38">
        <v>14.1928376</v>
      </c>
    </row>
    <row r="176">
      <c r="A176" s="37" t="s">
        <v>12</v>
      </c>
      <c r="B176" s="10" t="s">
        <v>476</v>
      </c>
      <c r="C176" s="38">
        <v>2015.0</v>
      </c>
      <c r="D176" s="10">
        <v>1.0</v>
      </c>
      <c r="E176" s="10">
        <v>13.0</v>
      </c>
      <c r="F176" s="38">
        <v>8.46788437</v>
      </c>
    </row>
    <row r="177">
      <c r="A177" s="37" t="s">
        <v>13</v>
      </c>
      <c r="B177" s="10" t="s">
        <v>481</v>
      </c>
      <c r="C177" s="38">
        <v>2015.0</v>
      </c>
      <c r="D177" s="10">
        <v>1.0</v>
      </c>
      <c r="E177" s="10">
        <v>13.0</v>
      </c>
      <c r="F177" s="38">
        <v>21.8800305</v>
      </c>
    </row>
    <row r="178">
      <c r="A178" s="37" t="s">
        <v>14</v>
      </c>
      <c r="B178" s="10" t="s">
        <v>483</v>
      </c>
      <c r="C178" s="38">
        <v>2015.0</v>
      </c>
      <c r="D178" s="10">
        <v>1.0</v>
      </c>
      <c r="E178" s="10">
        <v>13.0</v>
      </c>
      <c r="F178" s="38">
        <v>15.8560769</v>
      </c>
    </row>
    <row r="179">
      <c r="A179" s="37" t="s">
        <v>15</v>
      </c>
      <c r="B179" s="10" t="s">
        <v>482</v>
      </c>
      <c r="C179" s="38">
        <v>2015.0</v>
      </c>
      <c r="D179" s="10">
        <v>1.0</v>
      </c>
      <c r="E179" s="10">
        <v>13.0</v>
      </c>
      <c r="F179" s="38">
        <v>12.7322039</v>
      </c>
    </row>
    <row r="180">
      <c r="A180" s="37" t="s">
        <v>16</v>
      </c>
      <c r="B180" s="10" t="s">
        <v>484</v>
      </c>
      <c r="C180" s="38">
        <v>2015.0</v>
      </c>
      <c r="D180" s="10">
        <v>1.0</v>
      </c>
      <c r="E180" s="10">
        <v>13.0</v>
      </c>
      <c r="F180" s="38">
        <v>13.7831085</v>
      </c>
    </row>
    <row r="181">
      <c r="A181" s="37" t="s">
        <v>17</v>
      </c>
      <c r="B181" s="10" t="s">
        <v>485</v>
      </c>
      <c r="C181" s="38">
        <v>2015.0</v>
      </c>
      <c r="D181" s="10">
        <v>1.0</v>
      </c>
      <c r="E181" s="10">
        <v>13.0</v>
      </c>
      <c r="F181" s="38">
        <v>15.5468499</v>
      </c>
    </row>
    <row r="182">
      <c r="A182" s="37" t="s">
        <v>18</v>
      </c>
      <c r="B182" s="10" t="s">
        <v>486</v>
      </c>
      <c r="C182" s="38">
        <v>2015.0</v>
      </c>
      <c r="D182" s="10">
        <v>1.0</v>
      </c>
      <c r="E182" s="10">
        <v>13.0</v>
      </c>
      <c r="F182" s="38">
        <v>9.57527422</v>
      </c>
    </row>
    <row r="183">
      <c r="A183" s="37" t="s">
        <v>19</v>
      </c>
      <c r="B183" s="10" t="s">
        <v>487</v>
      </c>
      <c r="C183" s="38">
        <v>2015.0</v>
      </c>
      <c r="D183" s="10">
        <v>1.0</v>
      </c>
      <c r="E183" s="10">
        <v>13.0</v>
      </c>
      <c r="F183" s="38">
        <v>10.696016</v>
      </c>
    </row>
    <row r="184">
      <c r="A184" s="37" t="s">
        <v>20</v>
      </c>
      <c r="B184" s="10" t="s">
        <v>488</v>
      </c>
      <c r="C184" s="38">
        <v>2015.0</v>
      </c>
      <c r="D184" s="10">
        <v>1.0</v>
      </c>
      <c r="E184" s="10">
        <v>13.0</v>
      </c>
      <c r="F184" s="38">
        <v>12.4125712</v>
      </c>
    </row>
    <row r="185">
      <c r="A185" s="37" t="s">
        <v>21</v>
      </c>
      <c r="B185" s="10" t="s">
        <v>490</v>
      </c>
      <c r="C185" s="38">
        <v>2015.0</v>
      </c>
      <c r="D185" s="10">
        <v>1.0</v>
      </c>
      <c r="E185" s="10">
        <v>13.0</v>
      </c>
      <c r="F185" s="38">
        <v>18.2682073</v>
      </c>
    </row>
    <row r="186">
      <c r="A186" s="37" t="s">
        <v>22</v>
      </c>
      <c r="B186" s="10" t="s">
        <v>491</v>
      </c>
      <c r="C186" s="38">
        <v>2015.0</v>
      </c>
      <c r="D186" s="10">
        <v>1.0</v>
      </c>
      <c r="E186" s="10">
        <v>13.0</v>
      </c>
      <c r="F186" s="38">
        <v>12.1909073</v>
      </c>
    </row>
    <row r="187">
      <c r="A187" s="37" t="s">
        <v>23</v>
      </c>
      <c r="B187" s="10" t="s">
        <v>492</v>
      </c>
      <c r="C187" s="38">
        <v>2015.0</v>
      </c>
      <c r="D187" s="10">
        <v>1.0</v>
      </c>
      <c r="E187" s="10">
        <v>13.0</v>
      </c>
      <c r="F187" s="38">
        <v>13.4495916</v>
      </c>
    </row>
    <row r="188">
      <c r="A188" s="37" t="s">
        <v>24</v>
      </c>
      <c r="B188" s="10" t="s">
        <v>493</v>
      </c>
      <c r="C188" s="38">
        <v>2015.0</v>
      </c>
      <c r="D188" s="10">
        <v>1.0</v>
      </c>
      <c r="E188" s="10">
        <v>13.0</v>
      </c>
      <c r="F188" s="38">
        <v>12.7094012</v>
      </c>
    </row>
    <row r="189">
      <c r="A189" s="37" t="s">
        <v>25</v>
      </c>
      <c r="B189" s="10" t="s">
        <v>494</v>
      </c>
      <c r="C189" s="38">
        <v>2015.0</v>
      </c>
      <c r="D189" s="10">
        <v>1.0</v>
      </c>
      <c r="E189" s="10">
        <v>13.0</v>
      </c>
      <c r="F189" s="38">
        <v>15.8544881</v>
      </c>
    </row>
    <row r="190">
      <c r="A190" s="37" t="s">
        <v>26</v>
      </c>
      <c r="B190" s="10" t="s">
        <v>495</v>
      </c>
      <c r="C190" s="38">
        <v>2015.0</v>
      </c>
      <c r="D190" s="10">
        <v>1.0</v>
      </c>
      <c r="E190" s="10">
        <v>13.0</v>
      </c>
      <c r="F190" s="38">
        <v>11.3819925</v>
      </c>
    </row>
    <row r="191">
      <c r="A191" s="37" t="s">
        <v>27</v>
      </c>
      <c r="B191" s="10" t="s">
        <v>497</v>
      </c>
      <c r="C191" s="38">
        <v>2015.0</v>
      </c>
      <c r="D191" s="10">
        <v>1.0</v>
      </c>
      <c r="E191" s="10">
        <v>13.0</v>
      </c>
      <c r="F191" s="38">
        <v>16.5725816</v>
      </c>
    </row>
    <row r="192">
      <c r="A192" s="37" t="s">
        <v>28</v>
      </c>
      <c r="B192" s="10" t="s">
        <v>496</v>
      </c>
      <c r="C192" s="38">
        <v>2015.0</v>
      </c>
      <c r="D192" s="10">
        <v>1.0</v>
      </c>
      <c r="E192" s="10">
        <v>13.0</v>
      </c>
      <c r="F192" s="38">
        <v>22.9171248</v>
      </c>
    </row>
    <row r="193">
      <c r="A193" s="37" t="s">
        <v>29</v>
      </c>
      <c r="B193" s="10" t="s">
        <v>498</v>
      </c>
      <c r="C193" s="38">
        <v>2015.0</v>
      </c>
      <c r="D193" s="10">
        <v>1.0</v>
      </c>
      <c r="E193" s="10">
        <v>13.0</v>
      </c>
      <c r="F193" s="38">
        <v>16.7973839</v>
      </c>
    </row>
    <row r="194">
      <c r="A194" s="37" t="s">
        <v>30</v>
      </c>
      <c r="B194" s="10" t="s">
        <v>499</v>
      </c>
      <c r="C194" s="38">
        <v>2015.0</v>
      </c>
      <c r="D194" s="10">
        <v>1.0</v>
      </c>
      <c r="E194" s="10">
        <v>13.0</v>
      </c>
      <c r="F194" s="38">
        <v>27.1257224</v>
      </c>
    </row>
    <row r="195">
      <c r="A195" s="37" t="s">
        <v>31</v>
      </c>
      <c r="B195" s="10" t="s">
        <v>500</v>
      </c>
      <c r="C195" s="38">
        <v>2015.0</v>
      </c>
      <c r="D195" s="10">
        <v>1.0</v>
      </c>
      <c r="E195" s="10">
        <v>13.0</v>
      </c>
      <c r="F195" s="38">
        <v>17.5992156</v>
      </c>
    </row>
    <row r="196">
      <c r="A196" s="37" t="s">
        <v>32</v>
      </c>
      <c r="B196" s="10" t="s">
        <v>501</v>
      </c>
      <c r="C196" s="38">
        <v>2015.0</v>
      </c>
      <c r="D196" s="10">
        <v>1.0</v>
      </c>
      <c r="E196" s="10">
        <v>13.0</v>
      </c>
      <c r="F196" s="38">
        <v>15.6256702</v>
      </c>
    </row>
    <row r="197">
      <c r="A197" s="37" t="s">
        <v>33</v>
      </c>
      <c r="B197" s="10" t="s">
        <v>502</v>
      </c>
      <c r="C197" s="38">
        <v>2015.0</v>
      </c>
      <c r="D197" s="10">
        <v>1.0</v>
      </c>
      <c r="E197" s="10">
        <v>13.0</v>
      </c>
      <c r="F197" s="38">
        <v>7.10132781</v>
      </c>
    </row>
    <row r="198">
      <c r="A198" s="37" t="s">
        <v>34</v>
      </c>
      <c r="B198" s="10" t="s">
        <v>503</v>
      </c>
      <c r="C198" s="38">
        <v>2015.0</v>
      </c>
      <c r="D198" s="10">
        <v>1.0</v>
      </c>
      <c r="E198" s="10">
        <v>13.0</v>
      </c>
      <c r="F198" s="38">
        <v>13.2298834</v>
      </c>
    </row>
    <row r="199">
      <c r="A199" s="37" t="s">
        <v>35</v>
      </c>
      <c r="B199" s="10" t="s">
        <v>504</v>
      </c>
      <c r="C199" s="38">
        <v>2015.0</v>
      </c>
      <c r="D199" s="10">
        <v>1.0</v>
      </c>
      <c r="E199" s="10">
        <v>13.0</v>
      </c>
      <c r="F199" s="38">
        <v>23.7428678</v>
      </c>
    </row>
    <row r="200">
      <c r="A200" s="37" t="s">
        <v>3</v>
      </c>
      <c r="B200" s="10" t="s">
        <v>489</v>
      </c>
      <c r="C200" s="38">
        <v>2016.0</v>
      </c>
      <c r="D200" s="10">
        <v>1.0</v>
      </c>
      <c r="E200" s="10">
        <v>13.0</v>
      </c>
      <c r="F200" s="38">
        <v>13.2521593</v>
      </c>
    </row>
    <row r="201">
      <c r="A201" s="37" t="s">
        <v>4</v>
      </c>
      <c r="B201" s="10" t="s">
        <v>472</v>
      </c>
      <c r="C201" s="38">
        <v>2016.0</v>
      </c>
      <c r="D201" s="10">
        <v>1.0</v>
      </c>
      <c r="E201" s="10">
        <v>13.0</v>
      </c>
      <c r="F201" s="38">
        <v>17.0394877</v>
      </c>
    </row>
    <row r="202">
      <c r="A202" s="37" t="s">
        <v>5</v>
      </c>
      <c r="B202" s="10" t="s">
        <v>473</v>
      </c>
      <c r="C202" s="38">
        <v>2016.0</v>
      </c>
      <c r="D202" s="10">
        <v>1.0</v>
      </c>
      <c r="E202" s="10">
        <v>13.0</v>
      </c>
      <c r="F202" s="38">
        <v>11.7171531</v>
      </c>
    </row>
    <row r="203">
      <c r="A203" s="37" t="s">
        <v>6</v>
      </c>
      <c r="B203" s="10" t="s">
        <v>474</v>
      </c>
      <c r="C203" s="38">
        <v>2016.0</v>
      </c>
      <c r="D203" s="10">
        <v>1.0</v>
      </c>
      <c r="E203" s="10">
        <v>13.0</v>
      </c>
      <c r="F203" s="38">
        <v>15.532379</v>
      </c>
    </row>
    <row r="204">
      <c r="A204" s="37" t="s">
        <v>7</v>
      </c>
      <c r="B204" s="10" t="s">
        <v>475</v>
      </c>
      <c r="C204" s="38">
        <v>2016.0</v>
      </c>
      <c r="D204" s="10">
        <v>1.0</v>
      </c>
      <c r="E204" s="10">
        <v>13.0</v>
      </c>
      <c r="F204" s="38">
        <v>16.027741</v>
      </c>
    </row>
    <row r="205">
      <c r="A205" s="37" t="s">
        <v>8</v>
      </c>
      <c r="B205" s="10" t="s">
        <v>479</v>
      </c>
      <c r="C205" s="38">
        <v>2016.0</v>
      </c>
      <c r="D205" s="10">
        <v>1.0</v>
      </c>
      <c r="E205" s="10">
        <v>13.0</v>
      </c>
      <c r="F205" s="38">
        <v>9.46321005</v>
      </c>
    </row>
    <row r="206">
      <c r="A206" s="37" t="s">
        <v>9</v>
      </c>
      <c r="B206" s="10" t="s">
        <v>480</v>
      </c>
      <c r="C206" s="38">
        <v>2016.0</v>
      </c>
      <c r="D206" s="10">
        <v>1.0</v>
      </c>
      <c r="E206" s="10">
        <v>13.0</v>
      </c>
      <c r="F206" s="38">
        <v>17.843809</v>
      </c>
    </row>
    <row r="207">
      <c r="A207" s="37" t="s">
        <v>10</v>
      </c>
      <c r="B207" s="10" t="s">
        <v>478</v>
      </c>
      <c r="C207" s="38">
        <v>2016.0</v>
      </c>
      <c r="D207" s="10">
        <v>1.0</v>
      </c>
      <c r="E207" s="10">
        <v>13.0</v>
      </c>
      <c r="F207" s="38">
        <v>11.3874394</v>
      </c>
    </row>
    <row r="208">
      <c r="A208" s="37" t="s">
        <v>11</v>
      </c>
      <c r="B208" s="10" t="s">
        <v>477</v>
      </c>
      <c r="C208" s="38">
        <v>2016.0</v>
      </c>
      <c r="D208" s="10">
        <v>1.0</v>
      </c>
      <c r="E208" s="10">
        <v>13.0</v>
      </c>
      <c r="F208" s="38">
        <v>17.4968847</v>
      </c>
    </row>
    <row r="209">
      <c r="A209" s="37" t="s">
        <v>12</v>
      </c>
      <c r="B209" s="10" t="s">
        <v>476</v>
      </c>
      <c r="C209" s="38">
        <v>2016.0</v>
      </c>
      <c r="D209" s="10">
        <v>1.0</v>
      </c>
      <c r="E209" s="10">
        <v>13.0</v>
      </c>
      <c r="F209" s="38">
        <v>7.23074762</v>
      </c>
    </row>
    <row r="210">
      <c r="A210" s="37" t="s">
        <v>13</v>
      </c>
      <c r="B210" s="10" t="s">
        <v>481</v>
      </c>
      <c r="C210" s="38">
        <v>2016.0</v>
      </c>
      <c r="D210" s="10">
        <v>1.0</v>
      </c>
      <c r="E210" s="10">
        <v>13.0</v>
      </c>
      <c r="F210" s="38">
        <v>23.8555428</v>
      </c>
    </row>
    <row r="211">
      <c r="A211" s="37" t="s">
        <v>14</v>
      </c>
      <c r="B211" s="10" t="s">
        <v>483</v>
      </c>
      <c r="C211" s="38">
        <v>2016.0</v>
      </c>
      <c r="D211" s="10">
        <v>1.0</v>
      </c>
      <c r="E211" s="10">
        <v>13.0</v>
      </c>
      <c r="F211" s="38">
        <v>18.2373064</v>
      </c>
    </row>
    <row r="212">
      <c r="A212" s="37" t="s">
        <v>15</v>
      </c>
      <c r="B212" s="10" t="s">
        <v>482</v>
      </c>
      <c r="C212" s="38">
        <v>2016.0</v>
      </c>
      <c r="D212" s="10">
        <v>1.0</v>
      </c>
      <c r="E212" s="10">
        <v>13.0</v>
      </c>
      <c r="F212" s="38">
        <v>11.1017676</v>
      </c>
    </row>
    <row r="213">
      <c r="A213" s="37" t="s">
        <v>16</v>
      </c>
      <c r="B213" s="10" t="s">
        <v>484</v>
      </c>
      <c r="C213" s="38">
        <v>2016.0</v>
      </c>
      <c r="D213" s="10">
        <v>1.0</v>
      </c>
      <c r="E213" s="10">
        <v>13.0</v>
      </c>
      <c r="F213" s="38">
        <v>13.5619275</v>
      </c>
    </row>
    <row r="214">
      <c r="A214" s="37" t="s">
        <v>17</v>
      </c>
      <c r="B214" s="10" t="s">
        <v>485</v>
      </c>
      <c r="C214" s="38">
        <v>2016.0</v>
      </c>
      <c r="D214" s="10">
        <v>1.0</v>
      </c>
      <c r="E214" s="10">
        <v>13.0</v>
      </c>
      <c r="F214" s="38">
        <v>16.7061496</v>
      </c>
    </row>
    <row r="215">
      <c r="A215" s="37" t="s">
        <v>18</v>
      </c>
      <c r="B215" s="10" t="s">
        <v>486</v>
      </c>
      <c r="C215" s="38">
        <v>2016.0</v>
      </c>
      <c r="D215" s="10">
        <v>1.0</v>
      </c>
      <c r="E215" s="10">
        <v>13.0</v>
      </c>
      <c r="F215" s="38">
        <v>8.98586346</v>
      </c>
    </row>
    <row r="216">
      <c r="A216" s="37" t="s">
        <v>19</v>
      </c>
      <c r="B216" s="10" t="s">
        <v>487</v>
      </c>
      <c r="C216" s="38">
        <v>2016.0</v>
      </c>
      <c r="D216" s="10">
        <v>1.0</v>
      </c>
      <c r="E216" s="10">
        <v>13.0</v>
      </c>
      <c r="F216" s="38">
        <v>10.5878821</v>
      </c>
    </row>
    <row r="217">
      <c r="A217" s="37" t="s">
        <v>20</v>
      </c>
      <c r="B217" s="10" t="s">
        <v>488</v>
      </c>
      <c r="C217" s="38">
        <v>2016.0</v>
      </c>
      <c r="D217" s="10">
        <v>1.0</v>
      </c>
      <c r="E217" s="10">
        <v>13.0</v>
      </c>
      <c r="F217" s="38">
        <v>11.7618</v>
      </c>
    </row>
    <row r="218">
      <c r="A218" s="37" t="s">
        <v>21</v>
      </c>
      <c r="B218" s="10" t="s">
        <v>490</v>
      </c>
      <c r="C218" s="38">
        <v>2016.0</v>
      </c>
      <c r="D218" s="10">
        <v>1.0</v>
      </c>
      <c r="E218" s="10">
        <v>13.0</v>
      </c>
      <c r="F218" s="38">
        <v>24.4671169</v>
      </c>
    </row>
    <row r="219">
      <c r="A219" s="37" t="s">
        <v>22</v>
      </c>
      <c r="B219" s="10" t="s">
        <v>491</v>
      </c>
      <c r="C219" s="38">
        <v>2016.0</v>
      </c>
      <c r="D219" s="10">
        <v>1.0</v>
      </c>
      <c r="E219" s="10">
        <v>13.0</v>
      </c>
      <c r="F219" s="38">
        <v>11.1815837</v>
      </c>
    </row>
    <row r="220">
      <c r="A220" s="37" t="s">
        <v>23</v>
      </c>
      <c r="B220" s="10" t="s">
        <v>492</v>
      </c>
      <c r="C220" s="38">
        <v>2016.0</v>
      </c>
      <c r="D220" s="10">
        <v>1.0</v>
      </c>
      <c r="E220" s="10">
        <v>13.0</v>
      </c>
      <c r="F220" s="38">
        <v>10.8903256</v>
      </c>
    </row>
    <row r="221">
      <c r="A221" s="37" t="s">
        <v>24</v>
      </c>
      <c r="B221" s="10" t="s">
        <v>493</v>
      </c>
      <c r="C221" s="38">
        <v>2016.0</v>
      </c>
      <c r="D221" s="10">
        <v>1.0</v>
      </c>
      <c r="E221" s="10">
        <v>13.0</v>
      </c>
      <c r="F221" s="38">
        <v>12.5000917</v>
      </c>
    </row>
    <row r="222">
      <c r="A222" s="37" t="s">
        <v>25</v>
      </c>
      <c r="B222" s="10" t="s">
        <v>494</v>
      </c>
      <c r="C222" s="38">
        <v>2016.0</v>
      </c>
      <c r="D222" s="10">
        <v>1.0</v>
      </c>
      <c r="E222" s="10">
        <v>13.0</v>
      </c>
      <c r="F222" s="38">
        <v>15.2150158</v>
      </c>
    </row>
    <row r="223">
      <c r="A223" s="37" t="s">
        <v>26</v>
      </c>
      <c r="B223" s="10" t="s">
        <v>495</v>
      </c>
      <c r="C223" s="38">
        <v>2016.0</v>
      </c>
      <c r="D223" s="10">
        <v>1.0</v>
      </c>
      <c r="E223" s="10">
        <v>13.0</v>
      </c>
      <c r="F223" s="38">
        <v>11.4035136</v>
      </c>
    </row>
    <row r="224">
      <c r="A224" s="37" t="s">
        <v>27</v>
      </c>
      <c r="B224" s="10" t="s">
        <v>497</v>
      </c>
      <c r="C224" s="38">
        <v>2016.0</v>
      </c>
      <c r="D224" s="10">
        <v>1.0</v>
      </c>
      <c r="E224" s="10">
        <v>13.0</v>
      </c>
      <c r="F224" s="38">
        <v>18.5309492</v>
      </c>
    </row>
    <row r="225">
      <c r="A225" s="37" t="s">
        <v>28</v>
      </c>
      <c r="B225" s="10" t="s">
        <v>496</v>
      </c>
      <c r="C225" s="38">
        <v>2016.0</v>
      </c>
      <c r="D225" s="10">
        <v>1.0</v>
      </c>
      <c r="E225" s="10">
        <v>13.0</v>
      </c>
      <c r="F225" s="38">
        <v>24.2026002</v>
      </c>
    </row>
    <row r="226">
      <c r="A226" s="37" t="s">
        <v>29</v>
      </c>
      <c r="B226" s="10" t="s">
        <v>498</v>
      </c>
      <c r="C226" s="38">
        <v>2016.0</v>
      </c>
      <c r="D226" s="10">
        <v>1.0</v>
      </c>
      <c r="E226" s="10">
        <v>13.0</v>
      </c>
      <c r="F226" s="38">
        <v>19.2754552</v>
      </c>
    </row>
    <row r="227">
      <c r="A227" s="37" t="s">
        <v>30</v>
      </c>
      <c r="B227" s="10" t="s">
        <v>499</v>
      </c>
      <c r="C227" s="38">
        <v>2016.0</v>
      </c>
      <c r="D227" s="10">
        <v>1.0</v>
      </c>
      <c r="E227" s="10">
        <v>13.0</v>
      </c>
      <c r="F227" s="38">
        <v>26.7482037</v>
      </c>
    </row>
    <row r="228">
      <c r="A228" s="37" t="s">
        <v>31</v>
      </c>
      <c r="B228" s="10" t="s">
        <v>500</v>
      </c>
      <c r="C228" s="38">
        <v>2016.0</v>
      </c>
      <c r="D228" s="10">
        <v>1.0</v>
      </c>
      <c r="E228" s="10">
        <v>13.0</v>
      </c>
      <c r="F228" s="38">
        <v>17.2746952</v>
      </c>
    </row>
    <row r="229">
      <c r="A229" s="37" t="s">
        <v>32</v>
      </c>
      <c r="B229" s="10" t="s">
        <v>501</v>
      </c>
      <c r="C229" s="38">
        <v>2016.0</v>
      </c>
      <c r="D229" s="10">
        <v>1.0</v>
      </c>
      <c r="E229" s="10">
        <v>13.0</v>
      </c>
      <c r="F229" s="38">
        <v>13.9475511</v>
      </c>
    </row>
    <row r="230">
      <c r="A230" s="37" t="s">
        <v>33</v>
      </c>
      <c r="B230" s="10" t="s">
        <v>502</v>
      </c>
      <c r="C230" s="38">
        <v>2016.0</v>
      </c>
      <c r="D230" s="10">
        <v>1.0</v>
      </c>
      <c r="E230" s="10">
        <v>13.0</v>
      </c>
      <c r="F230" s="38">
        <v>6.32700871</v>
      </c>
    </row>
    <row r="231">
      <c r="A231" s="37" t="s">
        <v>34</v>
      </c>
      <c r="B231" s="10" t="s">
        <v>503</v>
      </c>
      <c r="C231" s="38">
        <v>2016.0</v>
      </c>
      <c r="D231" s="10">
        <v>1.0</v>
      </c>
      <c r="E231" s="10">
        <v>13.0</v>
      </c>
      <c r="F231" s="38">
        <v>13.1155245</v>
      </c>
    </row>
    <row r="232">
      <c r="A232" s="37" t="s">
        <v>35</v>
      </c>
      <c r="B232" s="10" t="s">
        <v>504</v>
      </c>
      <c r="C232" s="38">
        <v>2016.0</v>
      </c>
      <c r="D232" s="10">
        <v>1.0</v>
      </c>
      <c r="E232" s="10">
        <v>13.0</v>
      </c>
      <c r="F232" s="38">
        <v>28.6929704</v>
      </c>
    </row>
    <row r="233">
      <c r="A233" s="37" t="s">
        <v>3</v>
      </c>
      <c r="B233" s="10" t="s">
        <v>489</v>
      </c>
      <c r="C233" s="38">
        <v>2017.0</v>
      </c>
      <c r="D233" s="10">
        <v>1.0</v>
      </c>
      <c r="E233" s="10">
        <v>13.0</v>
      </c>
      <c r="F233" s="38">
        <v>12.8557169</v>
      </c>
    </row>
    <row r="234">
      <c r="A234" s="37" t="s">
        <v>4</v>
      </c>
      <c r="B234" s="10" t="s">
        <v>472</v>
      </c>
      <c r="C234" s="38">
        <v>2017.0</v>
      </c>
      <c r="D234" s="10">
        <v>1.0</v>
      </c>
      <c r="E234" s="10">
        <v>13.0</v>
      </c>
      <c r="F234" s="38">
        <v>15.4679486</v>
      </c>
    </row>
    <row r="235">
      <c r="A235" s="37" t="s">
        <v>5</v>
      </c>
      <c r="B235" s="10" t="s">
        <v>473</v>
      </c>
      <c r="C235" s="38">
        <v>2017.0</v>
      </c>
      <c r="D235" s="10">
        <v>1.0</v>
      </c>
      <c r="E235" s="10">
        <v>13.0</v>
      </c>
      <c r="F235" s="38">
        <v>8.26412824</v>
      </c>
    </row>
    <row r="236">
      <c r="A236" s="37" t="s">
        <v>6</v>
      </c>
      <c r="B236" s="10" t="s">
        <v>474</v>
      </c>
      <c r="C236" s="38">
        <v>2017.0</v>
      </c>
      <c r="D236" s="10">
        <v>1.0</v>
      </c>
      <c r="E236" s="10">
        <v>13.0</v>
      </c>
      <c r="F236" s="38">
        <v>20.1730692</v>
      </c>
    </row>
    <row r="237">
      <c r="A237" s="37" t="s">
        <v>7</v>
      </c>
      <c r="B237" s="10" t="s">
        <v>475</v>
      </c>
      <c r="C237" s="38">
        <v>2017.0</v>
      </c>
      <c r="D237" s="10">
        <v>1.0</v>
      </c>
      <c r="E237" s="10">
        <v>13.0</v>
      </c>
      <c r="F237" s="38">
        <v>15.1941129</v>
      </c>
    </row>
    <row r="238">
      <c r="A238" s="37" t="s">
        <v>8</v>
      </c>
      <c r="B238" s="10" t="s">
        <v>479</v>
      </c>
      <c r="C238" s="38">
        <v>2017.0</v>
      </c>
      <c r="D238" s="10">
        <v>1.0</v>
      </c>
      <c r="E238" s="10">
        <v>13.0</v>
      </c>
      <c r="F238" s="38">
        <v>9.87132645</v>
      </c>
    </row>
    <row r="239">
      <c r="A239" s="37" t="s">
        <v>9</v>
      </c>
      <c r="B239" s="10" t="s">
        <v>480</v>
      </c>
      <c r="C239" s="38">
        <v>2017.0</v>
      </c>
      <c r="D239" s="10">
        <v>1.0</v>
      </c>
      <c r="E239" s="10">
        <v>13.0</v>
      </c>
      <c r="F239" s="38">
        <v>14.8812774</v>
      </c>
    </row>
    <row r="240">
      <c r="A240" s="37" t="s">
        <v>10</v>
      </c>
      <c r="B240" s="10" t="s">
        <v>478</v>
      </c>
      <c r="C240" s="38">
        <v>2017.0</v>
      </c>
      <c r="D240" s="10">
        <v>1.0</v>
      </c>
      <c r="E240" s="10">
        <v>13.0</v>
      </c>
      <c r="F240" s="38">
        <v>11.218961</v>
      </c>
    </row>
    <row r="241">
      <c r="A241" s="37" t="s">
        <v>11</v>
      </c>
      <c r="B241" s="10" t="s">
        <v>477</v>
      </c>
      <c r="C241" s="38">
        <v>2017.0</v>
      </c>
      <c r="D241" s="10">
        <v>1.0</v>
      </c>
      <c r="E241" s="10">
        <v>13.0</v>
      </c>
      <c r="F241" s="38">
        <v>15.3695497</v>
      </c>
    </row>
    <row r="242">
      <c r="A242" s="37" t="s">
        <v>12</v>
      </c>
      <c r="B242" s="10" t="s">
        <v>476</v>
      </c>
      <c r="C242" s="38">
        <v>2017.0</v>
      </c>
      <c r="D242" s="10">
        <v>1.0</v>
      </c>
      <c r="E242" s="10">
        <v>13.0</v>
      </c>
      <c r="F242" s="38">
        <v>6.94297396</v>
      </c>
    </row>
    <row r="243">
      <c r="A243" s="37" t="s">
        <v>13</v>
      </c>
      <c r="B243" s="10" t="s">
        <v>481</v>
      </c>
      <c r="C243" s="38">
        <v>2017.0</v>
      </c>
      <c r="D243" s="10">
        <v>1.0</v>
      </c>
      <c r="E243" s="10">
        <v>13.0</v>
      </c>
      <c r="F243" s="38">
        <v>20.7671541</v>
      </c>
    </row>
    <row r="244">
      <c r="A244" s="37" t="s">
        <v>14</v>
      </c>
      <c r="B244" s="10" t="s">
        <v>483</v>
      </c>
      <c r="C244" s="38">
        <v>2017.0</v>
      </c>
      <c r="D244" s="10">
        <v>1.0</v>
      </c>
      <c r="E244" s="10">
        <v>13.0</v>
      </c>
      <c r="F244" s="38">
        <v>18.6756948</v>
      </c>
    </row>
    <row r="245">
      <c r="A245" s="37" t="s">
        <v>15</v>
      </c>
      <c r="B245" s="10" t="s">
        <v>482</v>
      </c>
      <c r="C245" s="38">
        <v>2017.0</v>
      </c>
      <c r="D245" s="10">
        <v>1.0</v>
      </c>
      <c r="E245" s="10">
        <v>13.0</v>
      </c>
      <c r="F245" s="38">
        <v>11.5304247</v>
      </c>
    </row>
    <row r="246">
      <c r="A246" s="37" t="s">
        <v>16</v>
      </c>
      <c r="B246" s="10" t="s">
        <v>484</v>
      </c>
      <c r="C246" s="38">
        <v>2017.0</v>
      </c>
      <c r="D246" s="10">
        <v>1.0</v>
      </c>
      <c r="E246" s="10">
        <v>13.0</v>
      </c>
      <c r="F246" s="38">
        <v>14.5078085</v>
      </c>
    </row>
    <row r="247">
      <c r="A247" s="37" t="s">
        <v>17</v>
      </c>
      <c r="B247" s="10" t="s">
        <v>485</v>
      </c>
      <c r="C247" s="38">
        <v>2017.0</v>
      </c>
      <c r="D247" s="10">
        <v>1.0</v>
      </c>
      <c r="E247" s="10">
        <v>13.0</v>
      </c>
      <c r="F247" s="38">
        <v>16.5997835</v>
      </c>
    </row>
    <row r="248">
      <c r="A248" s="37" t="s">
        <v>18</v>
      </c>
      <c r="B248" s="10" t="s">
        <v>486</v>
      </c>
      <c r="C248" s="38">
        <v>2017.0</v>
      </c>
      <c r="D248" s="10">
        <v>1.0</v>
      </c>
      <c r="E248" s="10">
        <v>13.0</v>
      </c>
      <c r="F248" s="38">
        <v>7.8067284</v>
      </c>
    </row>
    <row r="249">
      <c r="A249" s="37" t="s">
        <v>19</v>
      </c>
      <c r="B249" s="10" t="s">
        <v>487</v>
      </c>
      <c r="C249" s="38">
        <v>2017.0</v>
      </c>
      <c r="D249" s="10">
        <v>1.0</v>
      </c>
      <c r="E249" s="10">
        <v>13.0</v>
      </c>
      <c r="F249" s="38">
        <v>9.36675267</v>
      </c>
    </row>
    <row r="250">
      <c r="A250" s="37" t="s">
        <v>20</v>
      </c>
      <c r="B250" s="10" t="s">
        <v>488</v>
      </c>
      <c r="C250" s="38">
        <v>2017.0</v>
      </c>
      <c r="D250" s="10">
        <v>1.0</v>
      </c>
      <c r="E250" s="10">
        <v>13.0</v>
      </c>
      <c r="F250" s="38">
        <v>10.8242158</v>
      </c>
    </row>
    <row r="251">
      <c r="A251" s="37" t="s">
        <v>21</v>
      </c>
      <c r="B251" s="10" t="s">
        <v>490</v>
      </c>
      <c r="C251" s="38">
        <v>2017.0</v>
      </c>
      <c r="D251" s="10">
        <v>1.0</v>
      </c>
      <c r="E251" s="10">
        <v>13.0</v>
      </c>
      <c r="F251" s="38">
        <v>22.0553811</v>
      </c>
    </row>
    <row r="252">
      <c r="A252" s="37" t="s">
        <v>22</v>
      </c>
      <c r="B252" s="10" t="s">
        <v>491</v>
      </c>
      <c r="C252" s="38">
        <v>2017.0</v>
      </c>
      <c r="D252" s="10">
        <v>1.0</v>
      </c>
      <c r="E252" s="10">
        <v>13.0</v>
      </c>
      <c r="F252" s="38">
        <v>11.695286</v>
      </c>
    </row>
    <row r="253">
      <c r="A253" s="37" t="s">
        <v>23</v>
      </c>
      <c r="B253" s="10" t="s">
        <v>492</v>
      </c>
      <c r="C253" s="38">
        <v>2017.0</v>
      </c>
      <c r="D253" s="10">
        <v>1.0</v>
      </c>
      <c r="E253" s="10">
        <v>13.0</v>
      </c>
      <c r="F253" s="38">
        <v>9.19264782</v>
      </c>
    </row>
    <row r="254">
      <c r="A254" s="37" t="s">
        <v>24</v>
      </c>
      <c r="B254" s="10" t="s">
        <v>493</v>
      </c>
      <c r="C254" s="38">
        <v>2017.0</v>
      </c>
      <c r="D254" s="10">
        <v>1.0</v>
      </c>
      <c r="E254" s="10">
        <v>13.0</v>
      </c>
      <c r="F254" s="38">
        <v>12.7120729</v>
      </c>
    </row>
    <row r="255">
      <c r="A255" s="37" t="s">
        <v>25</v>
      </c>
      <c r="B255" s="10" t="s">
        <v>494</v>
      </c>
      <c r="C255" s="38">
        <v>2017.0</v>
      </c>
      <c r="D255" s="10">
        <v>1.0</v>
      </c>
      <c r="E255" s="10">
        <v>13.0</v>
      </c>
      <c r="F255" s="38">
        <v>16.2069983</v>
      </c>
    </row>
    <row r="256">
      <c r="A256" s="37" t="s">
        <v>26</v>
      </c>
      <c r="B256" s="10" t="s">
        <v>495</v>
      </c>
      <c r="C256" s="38">
        <v>2017.0</v>
      </c>
      <c r="D256" s="10">
        <v>1.0</v>
      </c>
      <c r="E256" s="10">
        <v>13.0</v>
      </c>
      <c r="F256" s="38">
        <v>9.3281269</v>
      </c>
    </row>
    <row r="257">
      <c r="A257" s="37" t="s">
        <v>27</v>
      </c>
      <c r="B257" s="10" t="s">
        <v>497</v>
      </c>
      <c r="C257" s="38">
        <v>2017.0</v>
      </c>
      <c r="D257" s="10">
        <v>1.0</v>
      </c>
      <c r="E257" s="10">
        <v>13.0</v>
      </c>
      <c r="F257" s="38">
        <v>18.7676035</v>
      </c>
    </row>
    <row r="258">
      <c r="A258" s="37" t="s">
        <v>28</v>
      </c>
      <c r="B258" s="10" t="s">
        <v>496</v>
      </c>
      <c r="C258" s="38">
        <v>2017.0</v>
      </c>
      <c r="D258" s="10">
        <v>1.0</v>
      </c>
      <c r="E258" s="10">
        <v>13.0</v>
      </c>
      <c r="F258" s="38">
        <v>24.6436447</v>
      </c>
    </row>
    <row r="259">
      <c r="A259" s="37" t="s">
        <v>29</v>
      </c>
      <c r="B259" s="10" t="s">
        <v>498</v>
      </c>
      <c r="C259" s="38">
        <v>2017.0</v>
      </c>
      <c r="D259" s="10">
        <v>1.0</v>
      </c>
      <c r="E259" s="10">
        <v>13.0</v>
      </c>
      <c r="F259" s="38">
        <v>19.4534532</v>
      </c>
    </row>
    <row r="260">
      <c r="A260" s="37" t="s">
        <v>30</v>
      </c>
      <c r="B260" s="10" t="s">
        <v>499</v>
      </c>
      <c r="C260" s="38">
        <v>2017.0</v>
      </c>
      <c r="D260" s="10">
        <v>1.0</v>
      </c>
      <c r="E260" s="10">
        <v>13.0</v>
      </c>
      <c r="F260" s="38">
        <v>19.4676577</v>
      </c>
    </row>
    <row r="261">
      <c r="A261" s="37" t="s">
        <v>31</v>
      </c>
      <c r="B261" s="10" t="s">
        <v>500</v>
      </c>
      <c r="C261" s="38">
        <v>2017.0</v>
      </c>
      <c r="D261" s="10">
        <v>1.0</v>
      </c>
      <c r="E261" s="10">
        <v>13.0</v>
      </c>
      <c r="F261" s="38">
        <v>18.2322569</v>
      </c>
    </row>
    <row r="262">
      <c r="A262" s="37" t="s">
        <v>32</v>
      </c>
      <c r="B262" s="10" t="s">
        <v>501</v>
      </c>
      <c r="C262" s="38">
        <v>2017.0</v>
      </c>
      <c r="D262" s="10">
        <v>1.0</v>
      </c>
      <c r="E262" s="10">
        <v>13.0</v>
      </c>
      <c r="F262" s="38">
        <v>17.6440203</v>
      </c>
    </row>
    <row r="263">
      <c r="A263" s="37" t="s">
        <v>33</v>
      </c>
      <c r="B263" s="10" t="s">
        <v>502</v>
      </c>
      <c r="C263" s="38">
        <v>2017.0</v>
      </c>
      <c r="D263" s="10">
        <v>1.0</v>
      </c>
      <c r="E263" s="10">
        <v>13.0</v>
      </c>
      <c r="F263" s="38">
        <v>7.33674466</v>
      </c>
    </row>
    <row r="264">
      <c r="A264" s="37" t="s">
        <v>34</v>
      </c>
      <c r="B264" s="10" t="s">
        <v>503</v>
      </c>
      <c r="C264" s="38">
        <v>2017.0</v>
      </c>
      <c r="D264" s="10">
        <v>1.0</v>
      </c>
      <c r="E264" s="10">
        <v>13.0</v>
      </c>
      <c r="F264" s="38">
        <v>13.3097807</v>
      </c>
    </row>
    <row r="265">
      <c r="A265" s="37" t="s">
        <v>35</v>
      </c>
      <c r="B265" s="10" t="s">
        <v>504</v>
      </c>
      <c r="C265" s="38">
        <v>2017.0</v>
      </c>
      <c r="D265" s="10">
        <v>1.0</v>
      </c>
      <c r="E265" s="10">
        <v>13.0</v>
      </c>
      <c r="F265" s="38">
        <v>25.32626</v>
      </c>
    </row>
    <row r="266">
      <c r="A266" s="37" t="s">
        <v>3</v>
      </c>
      <c r="B266" s="10" t="s">
        <v>489</v>
      </c>
      <c r="C266" s="38">
        <v>2018.0</v>
      </c>
      <c r="D266" s="10">
        <v>1.0</v>
      </c>
      <c r="E266" s="10">
        <v>13.0</v>
      </c>
      <c r="F266" s="38">
        <v>12.461524</v>
      </c>
    </row>
    <row r="267">
      <c r="A267" s="37" t="s">
        <v>4</v>
      </c>
      <c r="B267" s="10" t="s">
        <v>472</v>
      </c>
      <c r="C267" s="38">
        <v>2018.0</v>
      </c>
      <c r="D267" s="10">
        <v>1.0</v>
      </c>
      <c r="E267" s="10">
        <v>13.0</v>
      </c>
      <c r="F267" s="38">
        <v>16.7020169</v>
      </c>
    </row>
    <row r="268">
      <c r="A268" s="37" t="s">
        <v>5</v>
      </c>
      <c r="B268" s="10" t="s">
        <v>473</v>
      </c>
      <c r="C268" s="38">
        <v>2018.0</v>
      </c>
      <c r="D268" s="10">
        <v>1.0</v>
      </c>
      <c r="E268" s="10">
        <v>13.0</v>
      </c>
      <c r="F268" s="38">
        <v>6.88541419</v>
      </c>
    </row>
    <row r="269">
      <c r="A269" s="37" t="s">
        <v>6</v>
      </c>
      <c r="B269" s="10" t="s">
        <v>474</v>
      </c>
      <c r="C269" s="38">
        <v>2018.0</v>
      </c>
      <c r="D269" s="10">
        <v>1.0</v>
      </c>
      <c r="E269" s="10">
        <v>13.0</v>
      </c>
      <c r="F269" s="38">
        <v>16.9140561</v>
      </c>
    </row>
    <row r="270">
      <c r="A270" s="37" t="s">
        <v>7</v>
      </c>
      <c r="B270" s="10" t="s">
        <v>475</v>
      </c>
      <c r="C270" s="38">
        <v>2018.0</v>
      </c>
      <c r="D270" s="10">
        <v>1.0</v>
      </c>
      <c r="E270" s="10">
        <v>13.0</v>
      </c>
      <c r="F270" s="38">
        <v>15.6598593</v>
      </c>
    </row>
    <row r="271">
      <c r="A271" s="37" t="s">
        <v>8</v>
      </c>
      <c r="B271" s="10" t="s">
        <v>479</v>
      </c>
      <c r="C271" s="38">
        <v>2018.0</v>
      </c>
      <c r="D271" s="10">
        <v>1.0</v>
      </c>
      <c r="E271" s="10">
        <v>13.0</v>
      </c>
      <c r="F271" s="38">
        <v>12.4755807</v>
      </c>
    </row>
    <row r="272">
      <c r="A272" s="37" t="s">
        <v>9</v>
      </c>
      <c r="B272" s="10" t="s">
        <v>480</v>
      </c>
      <c r="C272" s="38">
        <v>2018.0</v>
      </c>
      <c r="D272" s="10">
        <v>1.0</v>
      </c>
      <c r="E272" s="10">
        <v>13.0</v>
      </c>
      <c r="F272" s="38">
        <v>18.7310908</v>
      </c>
    </row>
    <row r="273">
      <c r="A273" s="37" t="s">
        <v>10</v>
      </c>
      <c r="B273" s="10" t="s">
        <v>478</v>
      </c>
      <c r="C273" s="38">
        <v>2018.0</v>
      </c>
      <c r="D273" s="10">
        <v>1.0</v>
      </c>
      <c r="E273" s="10">
        <v>13.0</v>
      </c>
      <c r="F273" s="38">
        <v>8.43640616</v>
      </c>
    </row>
    <row r="274">
      <c r="A274" s="37" t="s">
        <v>11</v>
      </c>
      <c r="B274" s="10" t="s">
        <v>477</v>
      </c>
      <c r="C274" s="38">
        <v>2018.0</v>
      </c>
      <c r="D274" s="10">
        <v>1.0</v>
      </c>
      <c r="E274" s="10">
        <v>13.0</v>
      </c>
      <c r="F274" s="38">
        <v>14.9916448</v>
      </c>
    </row>
    <row r="275">
      <c r="A275" s="37" t="s">
        <v>12</v>
      </c>
      <c r="B275" s="10" t="s">
        <v>476</v>
      </c>
      <c r="C275" s="38">
        <v>2018.0</v>
      </c>
      <c r="D275" s="10">
        <v>1.0</v>
      </c>
      <c r="E275" s="10">
        <v>13.0</v>
      </c>
      <c r="F275" s="38">
        <v>5.46455847</v>
      </c>
    </row>
    <row r="276">
      <c r="A276" s="37" t="s">
        <v>13</v>
      </c>
      <c r="B276" s="10" t="s">
        <v>481</v>
      </c>
      <c r="C276" s="38">
        <v>2018.0</v>
      </c>
      <c r="D276" s="10">
        <v>1.0</v>
      </c>
      <c r="E276" s="10">
        <v>13.0</v>
      </c>
      <c r="F276" s="38">
        <v>19.8525891</v>
      </c>
    </row>
    <row r="277">
      <c r="A277" s="37" t="s">
        <v>14</v>
      </c>
      <c r="B277" s="10" t="s">
        <v>483</v>
      </c>
      <c r="C277" s="38">
        <v>2018.0</v>
      </c>
      <c r="D277" s="10">
        <v>1.0</v>
      </c>
      <c r="E277" s="10">
        <v>13.0</v>
      </c>
      <c r="F277" s="38">
        <v>16.9242636</v>
      </c>
    </row>
    <row r="278">
      <c r="A278" s="37" t="s">
        <v>15</v>
      </c>
      <c r="B278" s="10" t="s">
        <v>482</v>
      </c>
      <c r="C278" s="38">
        <v>2018.0</v>
      </c>
      <c r="D278" s="10">
        <v>1.0</v>
      </c>
      <c r="E278" s="10">
        <v>13.0</v>
      </c>
      <c r="F278" s="38">
        <v>9.58132119</v>
      </c>
    </row>
    <row r="279">
      <c r="A279" s="37" t="s">
        <v>16</v>
      </c>
      <c r="B279" s="10" t="s">
        <v>484</v>
      </c>
      <c r="C279" s="38">
        <v>2018.0</v>
      </c>
      <c r="D279" s="10">
        <v>1.0</v>
      </c>
      <c r="E279" s="10">
        <v>13.0</v>
      </c>
      <c r="F279" s="38">
        <v>14.6714576</v>
      </c>
    </row>
    <row r="280">
      <c r="A280" s="37" t="s">
        <v>17</v>
      </c>
      <c r="B280" s="10" t="s">
        <v>485</v>
      </c>
      <c r="C280" s="38">
        <v>2018.0</v>
      </c>
      <c r="D280" s="10">
        <v>1.0</v>
      </c>
      <c r="E280" s="10">
        <v>13.0</v>
      </c>
      <c r="F280" s="38">
        <v>15.2181133</v>
      </c>
    </row>
    <row r="281">
      <c r="A281" s="37" t="s">
        <v>18</v>
      </c>
      <c r="B281" s="10" t="s">
        <v>486</v>
      </c>
      <c r="C281" s="38">
        <v>2018.0</v>
      </c>
      <c r="D281" s="10">
        <v>1.0</v>
      </c>
      <c r="E281" s="10">
        <v>13.0</v>
      </c>
      <c r="F281" s="38">
        <v>7.70328453</v>
      </c>
    </row>
    <row r="282">
      <c r="A282" s="37" t="s">
        <v>19</v>
      </c>
      <c r="B282" s="10" t="s">
        <v>487</v>
      </c>
      <c r="C282" s="38">
        <v>2018.0</v>
      </c>
      <c r="D282" s="10">
        <v>1.0</v>
      </c>
      <c r="E282" s="10">
        <v>13.0</v>
      </c>
      <c r="F282" s="38">
        <v>11.1754521</v>
      </c>
    </row>
    <row r="283">
      <c r="A283" s="37" t="s">
        <v>20</v>
      </c>
      <c r="B283" s="10" t="s">
        <v>488</v>
      </c>
      <c r="C283" s="38">
        <v>2018.0</v>
      </c>
      <c r="D283" s="10">
        <v>1.0</v>
      </c>
      <c r="E283" s="10">
        <v>13.0</v>
      </c>
      <c r="F283" s="38">
        <v>13.9365433</v>
      </c>
    </row>
    <row r="284">
      <c r="A284" s="37" t="s">
        <v>21</v>
      </c>
      <c r="B284" s="10" t="s">
        <v>490</v>
      </c>
      <c r="C284" s="38">
        <v>2018.0</v>
      </c>
      <c r="D284" s="10">
        <v>1.0</v>
      </c>
      <c r="E284" s="10">
        <v>13.0</v>
      </c>
      <c r="F284" s="38">
        <v>23.4948271</v>
      </c>
    </row>
    <row r="285">
      <c r="A285" s="37" t="s">
        <v>22</v>
      </c>
      <c r="B285" s="10" t="s">
        <v>491</v>
      </c>
      <c r="C285" s="38">
        <v>2018.0</v>
      </c>
      <c r="D285" s="10">
        <v>1.0</v>
      </c>
      <c r="E285" s="10">
        <v>13.0</v>
      </c>
      <c r="F285" s="38">
        <v>12.1439047</v>
      </c>
    </row>
    <row r="286">
      <c r="A286" s="37" t="s">
        <v>23</v>
      </c>
      <c r="B286" s="10" t="s">
        <v>492</v>
      </c>
      <c r="C286" s="38">
        <v>2018.0</v>
      </c>
      <c r="D286" s="10">
        <v>1.0</v>
      </c>
      <c r="E286" s="10">
        <v>13.0</v>
      </c>
      <c r="F286" s="38">
        <v>8.76823413</v>
      </c>
    </row>
    <row r="287">
      <c r="A287" s="37" t="s">
        <v>24</v>
      </c>
      <c r="B287" s="10" t="s">
        <v>493</v>
      </c>
      <c r="C287" s="38">
        <v>2018.0</v>
      </c>
      <c r="D287" s="10">
        <v>1.0</v>
      </c>
      <c r="E287" s="10">
        <v>13.0</v>
      </c>
      <c r="F287" s="38">
        <v>12.2433658</v>
      </c>
    </row>
    <row r="288">
      <c r="A288" s="37" t="s">
        <v>25</v>
      </c>
      <c r="B288" s="10" t="s">
        <v>494</v>
      </c>
      <c r="C288" s="38">
        <v>2018.0</v>
      </c>
      <c r="D288" s="10">
        <v>1.0</v>
      </c>
      <c r="E288" s="10">
        <v>13.0</v>
      </c>
      <c r="F288" s="38">
        <v>16.0505056</v>
      </c>
    </row>
    <row r="289">
      <c r="A289" s="37" t="s">
        <v>26</v>
      </c>
      <c r="B289" s="10" t="s">
        <v>495</v>
      </c>
      <c r="C289" s="38">
        <v>2018.0</v>
      </c>
      <c r="D289" s="10">
        <v>1.0</v>
      </c>
      <c r="E289" s="10">
        <v>13.0</v>
      </c>
      <c r="F289" s="38">
        <v>8.09255163</v>
      </c>
    </row>
    <row r="290">
      <c r="A290" s="37" t="s">
        <v>27</v>
      </c>
      <c r="B290" s="10" t="s">
        <v>497</v>
      </c>
      <c r="C290" s="38">
        <v>2018.0</v>
      </c>
      <c r="D290" s="10">
        <v>1.0</v>
      </c>
      <c r="E290" s="10">
        <v>13.0</v>
      </c>
      <c r="F290" s="38">
        <v>17.5525104</v>
      </c>
    </row>
    <row r="291">
      <c r="A291" s="37" t="s">
        <v>28</v>
      </c>
      <c r="B291" s="10" t="s">
        <v>496</v>
      </c>
      <c r="C291" s="38">
        <v>2018.0</v>
      </c>
      <c r="D291" s="10">
        <v>1.0</v>
      </c>
      <c r="E291" s="10">
        <v>13.0</v>
      </c>
      <c r="F291" s="38">
        <v>20.3270395</v>
      </c>
    </row>
    <row r="292">
      <c r="A292" s="37" t="s">
        <v>29</v>
      </c>
      <c r="B292" s="10" t="s">
        <v>498</v>
      </c>
      <c r="C292" s="38">
        <v>2018.0</v>
      </c>
      <c r="D292" s="10">
        <v>1.0</v>
      </c>
      <c r="E292" s="10">
        <v>13.0</v>
      </c>
      <c r="F292" s="38">
        <v>16.4483517</v>
      </c>
    </row>
    <row r="293">
      <c r="A293" s="37" t="s">
        <v>30</v>
      </c>
      <c r="B293" s="10" t="s">
        <v>499</v>
      </c>
      <c r="C293" s="38">
        <v>2018.0</v>
      </c>
      <c r="D293" s="10">
        <v>1.0</v>
      </c>
      <c r="E293" s="10">
        <v>13.0</v>
      </c>
      <c r="F293" s="38">
        <v>19.3918566</v>
      </c>
    </row>
    <row r="294">
      <c r="A294" s="37" t="s">
        <v>31</v>
      </c>
      <c r="B294" s="10" t="s">
        <v>500</v>
      </c>
      <c r="C294" s="38">
        <v>2018.0</v>
      </c>
      <c r="D294" s="10">
        <v>1.0</v>
      </c>
      <c r="E294" s="10">
        <v>13.0</v>
      </c>
      <c r="F294" s="38">
        <v>12.7377467</v>
      </c>
    </row>
    <row r="295">
      <c r="A295" s="37" t="s">
        <v>32</v>
      </c>
      <c r="B295" s="10" t="s">
        <v>501</v>
      </c>
      <c r="C295" s="38">
        <v>2018.0</v>
      </c>
      <c r="D295" s="10">
        <v>1.0</v>
      </c>
      <c r="E295" s="10">
        <v>13.0</v>
      </c>
      <c r="F295" s="38">
        <v>15.315746</v>
      </c>
    </row>
    <row r="296">
      <c r="A296" s="37" t="s">
        <v>33</v>
      </c>
      <c r="B296" s="10" t="s">
        <v>502</v>
      </c>
      <c r="C296" s="38">
        <v>2018.0</v>
      </c>
      <c r="D296" s="10">
        <v>1.0</v>
      </c>
      <c r="E296" s="10">
        <v>13.0</v>
      </c>
      <c r="F296" s="38">
        <v>6.07035912</v>
      </c>
    </row>
    <row r="297">
      <c r="A297" s="37" t="s">
        <v>34</v>
      </c>
      <c r="B297" s="10" t="s">
        <v>503</v>
      </c>
      <c r="C297" s="38">
        <v>2018.0</v>
      </c>
      <c r="D297" s="10">
        <v>1.0</v>
      </c>
      <c r="E297" s="10">
        <v>13.0</v>
      </c>
      <c r="F297" s="38">
        <v>14.6313983</v>
      </c>
    </row>
    <row r="298">
      <c r="A298" s="37" t="s">
        <v>35</v>
      </c>
      <c r="B298" s="10" t="s">
        <v>504</v>
      </c>
      <c r="C298" s="38">
        <v>2018.0</v>
      </c>
      <c r="D298" s="10">
        <v>1.0</v>
      </c>
      <c r="E298" s="10">
        <v>13.0</v>
      </c>
      <c r="F298" s="38">
        <v>24.3052792</v>
      </c>
    </row>
    <row r="299">
      <c r="A299" s="37" t="s">
        <v>3</v>
      </c>
      <c r="B299" s="10" t="s">
        <v>489</v>
      </c>
      <c r="C299" s="38">
        <v>2019.0</v>
      </c>
      <c r="D299" s="10">
        <v>1.0</v>
      </c>
      <c r="E299" s="10">
        <v>13.0</v>
      </c>
      <c r="F299" s="38">
        <v>11.6432201</v>
      </c>
    </row>
    <row r="300">
      <c r="A300" s="37" t="s">
        <v>4</v>
      </c>
      <c r="B300" s="10" t="s">
        <v>472</v>
      </c>
      <c r="C300" s="38">
        <v>2019.0</v>
      </c>
      <c r="D300" s="10">
        <v>1.0</v>
      </c>
      <c r="E300" s="10">
        <v>13.0</v>
      </c>
      <c r="F300" s="38">
        <v>15.2471076</v>
      </c>
    </row>
    <row r="301">
      <c r="A301" s="37" t="s">
        <v>5</v>
      </c>
      <c r="B301" s="10" t="s">
        <v>473</v>
      </c>
      <c r="C301" s="38">
        <v>2019.0</v>
      </c>
      <c r="D301" s="10">
        <v>1.0</v>
      </c>
      <c r="E301" s="10">
        <v>13.0</v>
      </c>
      <c r="F301" s="38">
        <v>6.4760651</v>
      </c>
    </row>
    <row r="302">
      <c r="A302" s="37" t="s">
        <v>6</v>
      </c>
      <c r="B302" s="10" t="s">
        <v>474</v>
      </c>
      <c r="C302" s="38">
        <v>2019.0</v>
      </c>
      <c r="D302" s="10">
        <v>1.0</v>
      </c>
      <c r="E302" s="10">
        <v>13.0</v>
      </c>
      <c r="F302" s="38">
        <v>19.9308562</v>
      </c>
    </row>
    <row r="303">
      <c r="A303" s="37" t="s">
        <v>7</v>
      </c>
      <c r="B303" s="10" t="s">
        <v>475</v>
      </c>
      <c r="C303" s="38">
        <v>2019.0</v>
      </c>
      <c r="D303" s="10">
        <v>1.0</v>
      </c>
      <c r="E303" s="10">
        <v>13.0</v>
      </c>
      <c r="F303" s="38">
        <v>12.8179109</v>
      </c>
    </row>
    <row r="304">
      <c r="A304" s="37" t="s">
        <v>8</v>
      </c>
      <c r="B304" s="10" t="s">
        <v>479</v>
      </c>
      <c r="C304" s="38">
        <v>2019.0</v>
      </c>
      <c r="D304" s="10">
        <v>1.0</v>
      </c>
      <c r="E304" s="10">
        <v>13.0</v>
      </c>
      <c r="F304" s="38">
        <v>9.10682015</v>
      </c>
    </row>
    <row r="305">
      <c r="A305" s="37" t="s">
        <v>9</v>
      </c>
      <c r="B305" s="10" t="s">
        <v>480</v>
      </c>
      <c r="C305" s="38">
        <v>2019.0</v>
      </c>
      <c r="D305" s="10">
        <v>1.0</v>
      </c>
      <c r="E305" s="10">
        <v>13.0</v>
      </c>
      <c r="F305" s="38">
        <v>15.651775</v>
      </c>
    </row>
    <row r="306">
      <c r="A306" s="37" t="s">
        <v>10</v>
      </c>
      <c r="B306" s="10" t="s">
        <v>478</v>
      </c>
      <c r="C306" s="38">
        <v>2019.0</v>
      </c>
      <c r="D306" s="10">
        <v>1.0</v>
      </c>
      <c r="E306" s="10">
        <v>13.0</v>
      </c>
      <c r="F306" s="38">
        <v>9.20650709</v>
      </c>
    </row>
    <row r="307">
      <c r="A307" s="37" t="s">
        <v>11</v>
      </c>
      <c r="B307" s="10" t="s">
        <v>477</v>
      </c>
      <c r="C307" s="38">
        <v>2019.0</v>
      </c>
      <c r="D307" s="10">
        <v>1.0</v>
      </c>
      <c r="E307" s="10">
        <v>13.0</v>
      </c>
      <c r="F307" s="38">
        <v>14.9922059</v>
      </c>
    </row>
    <row r="308">
      <c r="A308" s="37" t="s">
        <v>12</v>
      </c>
      <c r="B308" s="10" t="s">
        <v>476</v>
      </c>
      <c r="C308" s="38">
        <v>2019.0</v>
      </c>
      <c r="D308" s="10">
        <v>1.0</v>
      </c>
      <c r="E308" s="10">
        <v>13.0</v>
      </c>
      <c r="F308" s="38">
        <v>3.92804464</v>
      </c>
    </row>
    <row r="309">
      <c r="A309" s="37" t="s">
        <v>13</v>
      </c>
      <c r="B309" s="10" t="s">
        <v>481</v>
      </c>
      <c r="C309" s="38">
        <v>2019.0</v>
      </c>
      <c r="D309" s="10">
        <v>1.0</v>
      </c>
      <c r="E309" s="10">
        <v>13.0</v>
      </c>
      <c r="F309" s="38">
        <v>17.3858882</v>
      </c>
    </row>
    <row r="310">
      <c r="A310" s="37" t="s">
        <v>14</v>
      </c>
      <c r="B310" s="10" t="s">
        <v>483</v>
      </c>
      <c r="C310" s="38">
        <v>2019.0</v>
      </c>
      <c r="D310" s="10">
        <v>1.0</v>
      </c>
      <c r="E310" s="10">
        <v>13.0</v>
      </c>
      <c r="F310" s="38">
        <v>16.5901097</v>
      </c>
    </row>
    <row r="311">
      <c r="A311" s="37" t="s">
        <v>15</v>
      </c>
      <c r="B311" s="10" t="s">
        <v>482</v>
      </c>
      <c r="C311" s="38">
        <v>2019.0</v>
      </c>
      <c r="D311" s="10">
        <v>1.0</v>
      </c>
      <c r="E311" s="10">
        <v>13.0</v>
      </c>
      <c r="F311" s="38">
        <v>9.48808191</v>
      </c>
    </row>
    <row r="312">
      <c r="A312" s="37" t="s">
        <v>16</v>
      </c>
      <c r="B312" s="10" t="s">
        <v>484</v>
      </c>
      <c r="C312" s="38">
        <v>2019.0</v>
      </c>
      <c r="D312" s="10">
        <v>1.0</v>
      </c>
      <c r="E312" s="10">
        <v>13.0</v>
      </c>
      <c r="F312" s="38">
        <v>11.792731</v>
      </c>
    </row>
    <row r="313">
      <c r="A313" s="37" t="s">
        <v>17</v>
      </c>
      <c r="B313" s="10" t="s">
        <v>485</v>
      </c>
      <c r="C313" s="38">
        <v>2019.0</v>
      </c>
      <c r="D313" s="10">
        <v>1.0</v>
      </c>
      <c r="E313" s="10">
        <v>13.0</v>
      </c>
      <c r="F313" s="38">
        <v>12.6433702</v>
      </c>
    </row>
    <row r="314">
      <c r="A314" s="37" t="s">
        <v>18</v>
      </c>
      <c r="B314" s="10" t="s">
        <v>486</v>
      </c>
      <c r="C314" s="38">
        <v>2019.0</v>
      </c>
      <c r="D314" s="10">
        <v>1.0</v>
      </c>
      <c r="E314" s="10">
        <v>13.0</v>
      </c>
      <c r="F314" s="38">
        <v>6.94804276</v>
      </c>
    </row>
    <row r="315">
      <c r="A315" s="37" t="s">
        <v>19</v>
      </c>
      <c r="B315" s="10" t="s">
        <v>487</v>
      </c>
      <c r="C315" s="38">
        <v>2019.0</v>
      </c>
      <c r="D315" s="10">
        <v>1.0</v>
      </c>
      <c r="E315" s="10">
        <v>13.0</v>
      </c>
      <c r="F315" s="38">
        <v>12.7335385</v>
      </c>
    </row>
    <row r="316">
      <c r="A316" s="37" t="s">
        <v>20</v>
      </c>
      <c r="B316" s="10" t="s">
        <v>488</v>
      </c>
      <c r="C316" s="38">
        <v>2019.0</v>
      </c>
      <c r="D316" s="10">
        <v>1.0</v>
      </c>
      <c r="E316" s="10">
        <v>13.0</v>
      </c>
      <c r="F316" s="38">
        <v>12.8957735</v>
      </c>
    </row>
    <row r="317">
      <c r="A317" s="37" t="s">
        <v>21</v>
      </c>
      <c r="B317" s="10" t="s">
        <v>490</v>
      </c>
      <c r="C317" s="38">
        <v>2019.0</v>
      </c>
      <c r="D317" s="10">
        <v>1.0</v>
      </c>
      <c r="E317" s="10">
        <v>13.0</v>
      </c>
      <c r="F317" s="38">
        <v>19.2600747</v>
      </c>
    </row>
    <row r="318">
      <c r="A318" s="37" t="s">
        <v>22</v>
      </c>
      <c r="B318" s="10" t="s">
        <v>491</v>
      </c>
      <c r="C318" s="38">
        <v>2019.0</v>
      </c>
      <c r="D318" s="10">
        <v>1.0</v>
      </c>
      <c r="E318" s="10">
        <v>13.0</v>
      </c>
      <c r="F318" s="38">
        <v>11.6704587</v>
      </c>
    </row>
    <row r="319">
      <c r="A319" s="37" t="s">
        <v>23</v>
      </c>
      <c r="B319" s="10" t="s">
        <v>492</v>
      </c>
      <c r="C319" s="38">
        <v>2019.0</v>
      </c>
      <c r="D319" s="10">
        <v>1.0</v>
      </c>
      <c r="E319" s="10">
        <v>13.0</v>
      </c>
      <c r="F319" s="38">
        <v>9.73630638</v>
      </c>
    </row>
    <row r="320">
      <c r="A320" s="37" t="s">
        <v>24</v>
      </c>
      <c r="B320" s="10" t="s">
        <v>493</v>
      </c>
      <c r="C320" s="38">
        <v>2019.0</v>
      </c>
      <c r="D320" s="10">
        <v>1.0</v>
      </c>
      <c r="E320" s="10">
        <v>13.0</v>
      </c>
      <c r="F320" s="38">
        <v>10.4413025</v>
      </c>
    </row>
    <row r="321">
      <c r="A321" s="37" t="s">
        <v>25</v>
      </c>
      <c r="B321" s="10" t="s">
        <v>494</v>
      </c>
      <c r="C321" s="38">
        <v>2019.0</v>
      </c>
      <c r="D321" s="10">
        <v>1.0</v>
      </c>
      <c r="E321" s="10">
        <v>13.0</v>
      </c>
      <c r="F321" s="38">
        <v>15.7317483</v>
      </c>
    </row>
    <row r="322">
      <c r="A322" s="37" t="s">
        <v>26</v>
      </c>
      <c r="B322" s="10" t="s">
        <v>495</v>
      </c>
      <c r="C322" s="38">
        <v>2019.0</v>
      </c>
      <c r="D322" s="10">
        <v>1.0</v>
      </c>
      <c r="E322" s="10">
        <v>13.0</v>
      </c>
      <c r="F322" s="38">
        <v>10.6436705</v>
      </c>
    </row>
    <row r="323">
      <c r="A323" s="37" t="s">
        <v>27</v>
      </c>
      <c r="B323" s="10" t="s">
        <v>497</v>
      </c>
      <c r="C323" s="38">
        <v>2019.0</v>
      </c>
      <c r="D323" s="10">
        <v>1.0</v>
      </c>
      <c r="E323" s="10">
        <v>13.0</v>
      </c>
      <c r="F323" s="38">
        <v>17.7187247</v>
      </c>
    </row>
    <row r="324">
      <c r="A324" s="37" t="s">
        <v>28</v>
      </c>
      <c r="B324" s="10" t="s">
        <v>496</v>
      </c>
      <c r="C324" s="38">
        <v>2019.0</v>
      </c>
      <c r="D324" s="10">
        <v>1.0</v>
      </c>
      <c r="E324" s="10">
        <v>13.0</v>
      </c>
      <c r="F324" s="38">
        <v>20.7082819</v>
      </c>
    </row>
    <row r="325">
      <c r="A325" s="37" t="s">
        <v>29</v>
      </c>
      <c r="B325" s="10" t="s">
        <v>498</v>
      </c>
      <c r="C325" s="38">
        <v>2019.0</v>
      </c>
      <c r="D325" s="10">
        <v>1.0</v>
      </c>
      <c r="E325" s="10">
        <v>13.0</v>
      </c>
      <c r="F325" s="38">
        <v>16.5007979</v>
      </c>
    </row>
    <row r="326">
      <c r="A326" s="37" t="s">
        <v>30</v>
      </c>
      <c r="B326" s="10" t="s">
        <v>499</v>
      </c>
      <c r="C326" s="38">
        <v>2019.0</v>
      </c>
      <c r="D326" s="10">
        <v>1.0</v>
      </c>
      <c r="E326" s="10">
        <v>13.0</v>
      </c>
      <c r="F326" s="38">
        <v>18.9994497</v>
      </c>
    </row>
    <row r="327">
      <c r="A327" s="37" t="s">
        <v>31</v>
      </c>
      <c r="B327" s="10" t="s">
        <v>500</v>
      </c>
      <c r="C327" s="38">
        <v>2019.0</v>
      </c>
      <c r="D327" s="10">
        <v>1.0</v>
      </c>
      <c r="E327" s="10">
        <v>13.0</v>
      </c>
      <c r="F327" s="38">
        <v>15.8601754</v>
      </c>
    </row>
    <row r="328">
      <c r="A328" s="37" t="s">
        <v>32</v>
      </c>
      <c r="B328" s="10" t="s">
        <v>501</v>
      </c>
      <c r="C328" s="38">
        <v>2019.0</v>
      </c>
      <c r="D328" s="10">
        <v>1.0</v>
      </c>
      <c r="E328" s="10">
        <v>13.0</v>
      </c>
      <c r="F328" s="38">
        <v>15.4616632</v>
      </c>
    </row>
    <row r="329">
      <c r="A329" s="37" t="s">
        <v>33</v>
      </c>
      <c r="B329" s="10" t="s">
        <v>502</v>
      </c>
      <c r="C329" s="38">
        <v>2019.0</v>
      </c>
      <c r="D329" s="10">
        <v>1.0</v>
      </c>
      <c r="E329" s="10">
        <v>13.0</v>
      </c>
      <c r="F329" s="38">
        <v>5.6911985</v>
      </c>
    </row>
    <row r="330">
      <c r="A330" s="37" t="s">
        <v>34</v>
      </c>
      <c r="B330" s="10" t="s">
        <v>503</v>
      </c>
      <c r="C330" s="38">
        <v>2019.0</v>
      </c>
      <c r="D330" s="10">
        <v>1.0</v>
      </c>
      <c r="E330" s="10">
        <v>13.0</v>
      </c>
      <c r="F330" s="38">
        <v>14.182288</v>
      </c>
    </row>
    <row r="331">
      <c r="A331" s="37" t="s">
        <v>35</v>
      </c>
      <c r="B331" s="10" t="s">
        <v>504</v>
      </c>
      <c r="C331" s="38">
        <v>2019.0</v>
      </c>
      <c r="D331" s="10">
        <v>1.0</v>
      </c>
      <c r="E331" s="10">
        <v>13.0</v>
      </c>
      <c r="F331" s="38">
        <v>27.4394929</v>
      </c>
    </row>
    <row r="332">
      <c r="A332" s="37" t="s">
        <v>3</v>
      </c>
      <c r="B332" s="10" t="s">
        <v>489</v>
      </c>
      <c r="C332" s="38">
        <v>2020.0</v>
      </c>
      <c r="D332" s="10">
        <v>1.0</v>
      </c>
      <c r="E332" s="10">
        <v>13.0</v>
      </c>
      <c r="F332" s="38">
        <v>10.7363615</v>
      </c>
    </row>
    <row r="333">
      <c r="A333" s="37" t="s">
        <v>4</v>
      </c>
      <c r="B333" s="10" t="s">
        <v>472</v>
      </c>
      <c r="C333" s="38">
        <v>2020.0</v>
      </c>
      <c r="D333" s="10">
        <v>1.0</v>
      </c>
      <c r="E333" s="10">
        <v>13.0</v>
      </c>
      <c r="F333" s="38">
        <v>15.0406923</v>
      </c>
    </row>
    <row r="334">
      <c r="A334" s="37" t="s">
        <v>5</v>
      </c>
      <c r="B334" s="10" t="s">
        <v>473</v>
      </c>
      <c r="C334" s="38">
        <v>2020.0</v>
      </c>
      <c r="D334" s="10">
        <v>1.0</v>
      </c>
      <c r="E334" s="10">
        <v>13.0</v>
      </c>
      <c r="F334" s="38">
        <v>5.31441125</v>
      </c>
    </row>
    <row r="335">
      <c r="A335" s="37" t="s">
        <v>6</v>
      </c>
      <c r="B335" s="10" t="s">
        <v>474</v>
      </c>
      <c r="C335" s="38">
        <v>2020.0</v>
      </c>
      <c r="D335" s="10">
        <v>1.0</v>
      </c>
      <c r="E335" s="10">
        <v>13.0</v>
      </c>
      <c r="F335" s="38">
        <v>12.759202</v>
      </c>
    </row>
    <row r="336">
      <c r="A336" s="37" t="s">
        <v>7</v>
      </c>
      <c r="B336" s="10" t="s">
        <v>475</v>
      </c>
      <c r="C336" s="38">
        <v>2020.0</v>
      </c>
      <c r="D336" s="10">
        <v>1.0</v>
      </c>
      <c r="E336" s="10">
        <v>13.0</v>
      </c>
      <c r="F336" s="38">
        <v>9.36988583</v>
      </c>
    </row>
    <row r="337">
      <c r="A337" s="37" t="s">
        <v>8</v>
      </c>
      <c r="B337" s="10" t="s">
        <v>479</v>
      </c>
      <c r="C337" s="38">
        <v>2020.0</v>
      </c>
      <c r="D337" s="10">
        <v>1.0</v>
      </c>
      <c r="E337" s="10">
        <v>13.0</v>
      </c>
      <c r="F337" s="38">
        <v>8.91426727</v>
      </c>
    </row>
    <row r="338">
      <c r="A338" s="37" t="s">
        <v>9</v>
      </c>
      <c r="B338" s="10" t="s">
        <v>480</v>
      </c>
      <c r="C338" s="38">
        <v>2020.0</v>
      </c>
      <c r="D338" s="10">
        <v>1.0</v>
      </c>
      <c r="E338" s="10">
        <v>13.0</v>
      </c>
      <c r="F338" s="38">
        <v>13.1522086</v>
      </c>
    </row>
    <row r="339">
      <c r="A339" s="37" t="s">
        <v>10</v>
      </c>
      <c r="B339" s="10" t="s">
        <v>478</v>
      </c>
      <c r="C339" s="38">
        <v>2020.0</v>
      </c>
      <c r="D339" s="10">
        <v>1.0</v>
      </c>
      <c r="E339" s="10">
        <v>13.0</v>
      </c>
      <c r="F339" s="38">
        <v>7.41873511</v>
      </c>
    </row>
    <row r="340">
      <c r="A340" s="37" t="s">
        <v>11</v>
      </c>
      <c r="B340" s="10" t="s">
        <v>477</v>
      </c>
      <c r="C340" s="38">
        <v>2020.0</v>
      </c>
      <c r="D340" s="10">
        <v>1.0</v>
      </c>
      <c r="E340" s="10">
        <v>13.0</v>
      </c>
      <c r="F340" s="38">
        <v>17.9141574</v>
      </c>
    </row>
    <row r="341">
      <c r="A341" s="37" t="s">
        <v>12</v>
      </c>
      <c r="B341" s="10" t="s">
        <v>476</v>
      </c>
      <c r="C341" s="38">
        <v>2020.0</v>
      </c>
      <c r="D341" s="10">
        <v>1.0</v>
      </c>
      <c r="E341" s="10">
        <v>13.0</v>
      </c>
      <c r="F341" s="38">
        <v>6.36479058</v>
      </c>
    </row>
    <row r="342">
      <c r="A342" s="37" t="s">
        <v>13</v>
      </c>
      <c r="B342" s="10" t="s">
        <v>481</v>
      </c>
      <c r="C342" s="38">
        <v>2020.0</v>
      </c>
      <c r="D342" s="10">
        <v>1.0</v>
      </c>
      <c r="E342" s="10">
        <v>13.0</v>
      </c>
      <c r="F342" s="38">
        <v>14.4767256</v>
      </c>
    </row>
    <row r="343">
      <c r="A343" s="37" t="s">
        <v>14</v>
      </c>
      <c r="B343" s="10" t="s">
        <v>483</v>
      </c>
      <c r="C343" s="38">
        <v>2020.0</v>
      </c>
      <c r="D343" s="10">
        <v>1.0</v>
      </c>
      <c r="E343" s="10">
        <v>13.0</v>
      </c>
      <c r="F343" s="38">
        <v>16.6459297</v>
      </c>
    </row>
    <row r="344">
      <c r="A344" s="37" t="s">
        <v>15</v>
      </c>
      <c r="B344" s="10" t="s">
        <v>482</v>
      </c>
      <c r="C344" s="38">
        <v>2020.0</v>
      </c>
      <c r="D344" s="10">
        <v>1.0</v>
      </c>
      <c r="E344" s="10">
        <v>13.0</v>
      </c>
      <c r="F344" s="38">
        <v>7.777875</v>
      </c>
    </row>
    <row r="345">
      <c r="A345" s="37" t="s">
        <v>16</v>
      </c>
      <c r="B345" s="10" t="s">
        <v>484</v>
      </c>
      <c r="C345" s="38">
        <v>2020.0</v>
      </c>
      <c r="D345" s="10">
        <v>1.0</v>
      </c>
      <c r="E345" s="10">
        <v>13.0</v>
      </c>
      <c r="F345" s="38">
        <v>12.3635615</v>
      </c>
    </row>
    <row r="346">
      <c r="A346" s="37" t="s">
        <v>17</v>
      </c>
      <c r="B346" s="10" t="s">
        <v>485</v>
      </c>
      <c r="C346" s="38">
        <v>2020.0</v>
      </c>
      <c r="D346" s="10">
        <v>1.0</v>
      </c>
      <c r="E346" s="10">
        <v>13.0</v>
      </c>
      <c r="F346" s="38">
        <v>13.6465224</v>
      </c>
    </row>
    <row r="347">
      <c r="A347" s="37" t="s">
        <v>18</v>
      </c>
      <c r="B347" s="10" t="s">
        <v>486</v>
      </c>
      <c r="C347" s="38">
        <v>2020.0</v>
      </c>
      <c r="D347" s="10">
        <v>1.0</v>
      </c>
      <c r="E347" s="10">
        <v>13.0</v>
      </c>
      <c r="F347" s="38">
        <v>5.32581824</v>
      </c>
    </row>
    <row r="348">
      <c r="A348" s="37" t="s">
        <v>19</v>
      </c>
      <c r="B348" s="10" t="s">
        <v>487</v>
      </c>
      <c r="C348" s="38">
        <v>2020.0</v>
      </c>
      <c r="D348" s="10">
        <v>1.0</v>
      </c>
      <c r="E348" s="10">
        <v>13.0</v>
      </c>
      <c r="F348" s="38">
        <v>15.3614697</v>
      </c>
    </row>
    <row r="349">
      <c r="A349" s="37" t="s">
        <v>20</v>
      </c>
      <c r="B349" s="10" t="s">
        <v>488</v>
      </c>
      <c r="C349" s="38">
        <v>2020.0</v>
      </c>
      <c r="D349" s="10">
        <v>1.0</v>
      </c>
      <c r="E349" s="10">
        <v>13.0</v>
      </c>
      <c r="F349" s="38">
        <v>13.0320549</v>
      </c>
    </row>
    <row r="350">
      <c r="A350" s="37" t="s">
        <v>21</v>
      </c>
      <c r="B350" s="10" t="s">
        <v>490</v>
      </c>
      <c r="C350" s="38">
        <v>2020.0</v>
      </c>
      <c r="D350" s="10">
        <v>1.0</v>
      </c>
      <c r="E350" s="10">
        <v>13.0</v>
      </c>
      <c r="F350" s="38">
        <v>20.5158499</v>
      </c>
    </row>
    <row r="351">
      <c r="A351" s="37" t="s">
        <v>22</v>
      </c>
      <c r="B351" s="10" t="s">
        <v>491</v>
      </c>
      <c r="C351" s="38">
        <v>2020.0</v>
      </c>
      <c r="D351" s="10">
        <v>1.0</v>
      </c>
      <c r="E351" s="10">
        <v>13.0</v>
      </c>
      <c r="F351" s="38">
        <v>9.00783292</v>
      </c>
    </row>
    <row r="352">
      <c r="A352" s="37" t="s">
        <v>23</v>
      </c>
      <c r="B352" s="10" t="s">
        <v>492</v>
      </c>
      <c r="C352" s="38">
        <v>2020.0</v>
      </c>
      <c r="D352" s="10">
        <v>1.0</v>
      </c>
      <c r="E352" s="10">
        <v>13.0</v>
      </c>
      <c r="F352" s="38">
        <v>9.89429045</v>
      </c>
    </row>
    <row r="353">
      <c r="A353" s="37" t="s">
        <v>24</v>
      </c>
      <c r="B353" s="10" t="s">
        <v>493</v>
      </c>
      <c r="C353" s="38">
        <v>2020.0</v>
      </c>
      <c r="D353" s="10">
        <v>1.0</v>
      </c>
      <c r="E353" s="10">
        <v>13.0</v>
      </c>
      <c r="F353" s="38">
        <v>8.82894618</v>
      </c>
    </row>
    <row r="354">
      <c r="A354" s="37" t="s">
        <v>25</v>
      </c>
      <c r="B354" s="10" t="s">
        <v>494</v>
      </c>
      <c r="C354" s="38">
        <v>2020.0</v>
      </c>
      <c r="D354" s="10">
        <v>1.0</v>
      </c>
      <c r="E354" s="10">
        <v>13.0</v>
      </c>
      <c r="F354" s="38">
        <v>13.7613598</v>
      </c>
    </row>
    <row r="355">
      <c r="A355" s="37" t="s">
        <v>26</v>
      </c>
      <c r="B355" s="10" t="s">
        <v>495</v>
      </c>
      <c r="C355" s="38">
        <v>2020.0</v>
      </c>
      <c r="D355" s="10">
        <v>1.0</v>
      </c>
      <c r="E355" s="10">
        <v>13.0</v>
      </c>
      <c r="F355" s="38">
        <v>6.74308478</v>
      </c>
    </row>
    <row r="356">
      <c r="A356" s="37" t="s">
        <v>27</v>
      </c>
      <c r="B356" s="10" t="s">
        <v>497</v>
      </c>
      <c r="C356" s="38">
        <v>2020.0</v>
      </c>
      <c r="D356" s="10">
        <v>1.0</v>
      </c>
      <c r="E356" s="10">
        <v>13.0</v>
      </c>
      <c r="F356" s="38">
        <v>16.4014518</v>
      </c>
    </row>
    <row r="357">
      <c r="A357" s="37" t="s">
        <v>28</v>
      </c>
      <c r="B357" s="10" t="s">
        <v>496</v>
      </c>
      <c r="C357" s="38">
        <v>2020.0</v>
      </c>
      <c r="D357" s="10">
        <v>1.0</v>
      </c>
      <c r="E357" s="10">
        <v>13.0</v>
      </c>
      <c r="F357" s="38">
        <v>19.5144253</v>
      </c>
    </row>
    <row r="358">
      <c r="A358" s="37" t="s">
        <v>29</v>
      </c>
      <c r="B358" s="10" t="s">
        <v>498</v>
      </c>
      <c r="C358" s="38">
        <v>2020.0</v>
      </c>
      <c r="D358" s="10">
        <v>1.0</v>
      </c>
      <c r="E358" s="10">
        <v>13.0</v>
      </c>
      <c r="F358" s="38">
        <v>16.5540525</v>
      </c>
    </row>
    <row r="359">
      <c r="A359" s="37" t="s">
        <v>30</v>
      </c>
      <c r="B359" s="10" t="s">
        <v>499</v>
      </c>
      <c r="C359" s="38">
        <v>2020.0</v>
      </c>
      <c r="D359" s="10">
        <v>1.0</v>
      </c>
      <c r="E359" s="10">
        <v>13.0</v>
      </c>
      <c r="F359" s="38">
        <v>12.4157481</v>
      </c>
    </row>
    <row r="360">
      <c r="A360" s="37" t="s">
        <v>31</v>
      </c>
      <c r="B360" s="10" t="s">
        <v>500</v>
      </c>
      <c r="C360" s="38">
        <v>2020.0</v>
      </c>
      <c r="D360" s="10">
        <v>1.0</v>
      </c>
      <c r="E360" s="10">
        <v>13.0</v>
      </c>
      <c r="F360" s="38">
        <v>11.6797382</v>
      </c>
    </row>
    <row r="361">
      <c r="A361" s="37" t="s">
        <v>32</v>
      </c>
      <c r="B361" s="10" t="s">
        <v>501</v>
      </c>
      <c r="C361" s="38">
        <v>2020.0</v>
      </c>
      <c r="D361" s="10">
        <v>1.0</v>
      </c>
      <c r="E361" s="10">
        <v>13.0</v>
      </c>
      <c r="F361" s="38">
        <v>15.1100405</v>
      </c>
    </row>
    <row r="362">
      <c r="A362" s="37" t="s">
        <v>33</v>
      </c>
      <c r="B362" s="10" t="s">
        <v>502</v>
      </c>
      <c r="C362" s="38">
        <v>2020.0</v>
      </c>
      <c r="D362" s="10">
        <v>1.0</v>
      </c>
      <c r="E362" s="10">
        <v>13.0</v>
      </c>
      <c r="F362" s="38">
        <v>5.06776173</v>
      </c>
    </row>
    <row r="363">
      <c r="A363" s="37" t="s">
        <v>34</v>
      </c>
      <c r="B363" s="10" t="s">
        <v>503</v>
      </c>
      <c r="C363" s="38">
        <v>2020.0</v>
      </c>
      <c r="D363" s="10">
        <v>1.0</v>
      </c>
      <c r="E363" s="10">
        <v>13.0</v>
      </c>
      <c r="F363" s="38">
        <v>8.84422859</v>
      </c>
    </row>
    <row r="364">
      <c r="A364" s="37" t="s">
        <v>35</v>
      </c>
      <c r="B364" s="10" t="s">
        <v>504</v>
      </c>
      <c r="C364" s="38">
        <v>2020.0</v>
      </c>
      <c r="D364" s="10">
        <v>1.0</v>
      </c>
      <c r="E364" s="10">
        <v>13.0</v>
      </c>
      <c r="F364" s="38">
        <v>21.2502687</v>
      </c>
    </row>
    <row r="365">
      <c r="A365" s="37" t="s">
        <v>3</v>
      </c>
      <c r="B365" s="10" t="s">
        <v>489</v>
      </c>
      <c r="C365" s="38">
        <v>2021.0</v>
      </c>
      <c r="D365" s="10">
        <v>1.0</v>
      </c>
      <c r="E365" s="10">
        <v>13.0</v>
      </c>
      <c r="F365" s="38">
        <v>11.4960941</v>
      </c>
    </row>
    <row r="366">
      <c r="A366" s="37" t="s">
        <v>4</v>
      </c>
      <c r="B366" s="10" t="s">
        <v>472</v>
      </c>
      <c r="C366" s="38">
        <v>2021.0</v>
      </c>
      <c r="D366" s="10">
        <v>1.0</v>
      </c>
      <c r="E366" s="10">
        <v>13.0</v>
      </c>
      <c r="F366" s="38">
        <v>15.6860615</v>
      </c>
    </row>
    <row r="367">
      <c r="A367" s="37" t="s">
        <v>5</v>
      </c>
      <c r="B367" s="10" t="s">
        <v>473</v>
      </c>
      <c r="C367" s="38">
        <v>2021.0</v>
      </c>
      <c r="D367" s="10">
        <v>1.0</v>
      </c>
      <c r="E367" s="10">
        <v>13.0</v>
      </c>
      <c r="F367" s="38">
        <v>6.81247068</v>
      </c>
    </row>
    <row r="368">
      <c r="A368" s="37" t="s">
        <v>6</v>
      </c>
      <c r="B368" s="10" t="s">
        <v>474</v>
      </c>
      <c r="C368" s="38">
        <v>2021.0</v>
      </c>
      <c r="D368" s="10">
        <v>1.0</v>
      </c>
      <c r="E368" s="10">
        <v>13.0</v>
      </c>
      <c r="F368" s="38">
        <v>15.7483723</v>
      </c>
    </row>
    <row r="369">
      <c r="A369" s="37" t="s">
        <v>7</v>
      </c>
      <c r="B369" s="10" t="s">
        <v>475</v>
      </c>
      <c r="C369" s="38">
        <v>2021.0</v>
      </c>
      <c r="D369" s="10">
        <v>1.0</v>
      </c>
      <c r="E369" s="10">
        <v>13.0</v>
      </c>
      <c r="F369" s="38">
        <v>12.3183573</v>
      </c>
    </row>
    <row r="370">
      <c r="A370" s="37" t="s">
        <v>8</v>
      </c>
      <c r="B370" s="10" t="s">
        <v>479</v>
      </c>
      <c r="C370" s="38">
        <v>2021.0</v>
      </c>
      <c r="D370" s="10">
        <v>1.0</v>
      </c>
      <c r="E370" s="10">
        <v>13.0</v>
      </c>
      <c r="F370" s="38">
        <v>10.4861036</v>
      </c>
    </row>
    <row r="371">
      <c r="A371" s="37" t="s">
        <v>9</v>
      </c>
      <c r="B371" s="10" t="s">
        <v>480</v>
      </c>
      <c r="C371" s="38">
        <v>2021.0</v>
      </c>
      <c r="D371" s="10">
        <v>1.0</v>
      </c>
      <c r="E371" s="10">
        <v>13.0</v>
      </c>
      <c r="F371" s="38">
        <v>20.7132023</v>
      </c>
    </row>
    <row r="372">
      <c r="A372" s="37" t="s">
        <v>10</v>
      </c>
      <c r="B372" s="10" t="s">
        <v>478</v>
      </c>
      <c r="C372" s="38">
        <v>2021.0</v>
      </c>
      <c r="D372" s="10">
        <v>1.0</v>
      </c>
      <c r="E372" s="10">
        <v>13.0</v>
      </c>
      <c r="F372" s="38">
        <v>9.26445579</v>
      </c>
    </row>
    <row r="373">
      <c r="A373" s="37" t="s">
        <v>11</v>
      </c>
      <c r="B373" s="10" t="s">
        <v>477</v>
      </c>
      <c r="C373" s="38">
        <v>2021.0</v>
      </c>
      <c r="D373" s="10">
        <v>1.0</v>
      </c>
      <c r="E373" s="10">
        <v>13.0</v>
      </c>
      <c r="F373" s="38">
        <v>19.9901814</v>
      </c>
    </row>
    <row r="374">
      <c r="A374" s="37" t="s">
        <v>12</v>
      </c>
      <c r="B374" s="10" t="s">
        <v>476</v>
      </c>
      <c r="C374" s="38">
        <v>2021.0</v>
      </c>
      <c r="D374" s="10">
        <v>1.0</v>
      </c>
      <c r="E374" s="10">
        <v>13.0</v>
      </c>
      <c r="F374" s="38">
        <v>6.83731262</v>
      </c>
    </row>
    <row r="375">
      <c r="A375" s="37" t="s">
        <v>13</v>
      </c>
      <c r="B375" s="10" t="s">
        <v>481</v>
      </c>
      <c r="C375" s="38">
        <v>2021.0</v>
      </c>
      <c r="D375" s="10">
        <v>1.0</v>
      </c>
      <c r="E375" s="10">
        <v>13.0</v>
      </c>
      <c r="F375" s="38">
        <v>21.1208939</v>
      </c>
    </row>
    <row r="376">
      <c r="A376" s="37" t="s">
        <v>14</v>
      </c>
      <c r="B376" s="10" t="s">
        <v>483</v>
      </c>
      <c r="C376" s="38">
        <v>2021.0</v>
      </c>
      <c r="D376" s="10">
        <v>1.0</v>
      </c>
      <c r="E376" s="10">
        <v>13.0</v>
      </c>
      <c r="F376" s="38">
        <v>11.9670995</v>
      </c>
    </row>
    <row r="377">
      <c r="A377" s="37" t="s">
        <v>15</v>
      </c>
      <c r="B377" s="10" t="s">
        <v>482</v>
      </c>
      <c r="C377" s="38">
        <v>2021.0</v>
      </c>
      <c r="D377" s="10">
        <v>1.0</v>
      </c>
      <c r="E377" s="10">
        <v>13.0</v>
      </c>
      <c r="F377" s="38">
        <v>8.83742801</v>
      </c>
    </row>
    <row r="378">
      <c r="A378" s="37" t="s">
        <v>16</v>
      </c>
      <c r="B378" s="10" t="s">
        <v>484</v>
      </c>
      <c r="C378" s="38">
        <v>2021.0</v>
      </c>
      <c r="D378" s="10">
        <v>1.0</v>
      </c>
      <c r="E378" s="10">
        <v>13.0</v>
      </c>
      <c r="F378" s="38">
        <v>12.9197862</v>
      </c>
    </row>
    <row r="379">
      <c r="A379" s="37" t="s">
        <v>17</v>
      </c>
      <c r="B379" s="10" t="s">
        <v>485</v>
      </c>
      <c r="C379" s="38">
        <v>2021.0</v>
      </c>
      <c r="D379" s="10">
        <v>1.0</v>
      </c>
      <c r="E379" s="10">
        <v>13.0</v>
      </c>
      <c r="F379" s="38">
        <v>14.1133432</v>
      </c>
    </row>
    <row r="380">
      <c r="A380" s="37" t="s">
        <v>18</v>
      </c>
      <c r="B380" s="10" t="s">
        <v>486</v>
      </c>
      <c r="C380" s="38">
        <v>2021.0</v>
      </c>
      <c r="D380" s="10">
        <v>1.0</v>
      </c>
      <c r="E380" s="10">
        <v>13.0</v>
      </c>
      <c r="F380" s="38">
        <v>4.33750408</v>
      </c>
    </row>
    <row r="381">
      <c r="A381" s="37" t="s">
        <v>19</v>
      </c>
      <c r="B381" s="10" t="s">
        <v>487</v>
      </c>
      <c r="C381" s="38">
        <v>2021.0</v>
      </c>
      <c r="D381" s="10">
        <v>1.0</v>
      </c>
      <c r="E381" s="10">
        <v>13.0</v>
      </c>
      <c r="F381" s="38">
        <v>16.8634168</v>
      </c>
    </row>
    <row r="382">
      <c r="A382" s="37" t="s">
        <v>20</v>
      </c>
      <c r="B382" s="10" t="s">
        <v>488</v>
      </c>
      <c r="C382" s="38">
        <v>2021.0</v>
      </c>
      <c r="D382" s="10">
        <v>1.0</v>
      </c>
      <c r="E382" s="10">
        <v>13.0</v>
      </c>
      <c r="F382" s="38">
        <v>17.2785188</v>
      </c>
    </row>
    <row r="383">
      <c r="A383" s="37" t="s">
        <v>21</v>
      </c>
      <c r="B383" s="10" t="s">
        <v>490</v>
      </c>
      <c r="C383" s="38">
        <v>2021.0</v>
      </c>
      <c r="D383" s="10">
        <v>1.0</v>
      </c>
      <c r="E383" s="10">
        <v>13.0</v>
      </c>
      <c r="F383" s="38">
        <v>23.8748012</v>
      </c>
    </row>
    <row r="384">
      <c r="A384" s="37" t="s">
        <v>22</v>
      </c>
      <c r="B384" s="10" t="s">
        <v>491</v>
      </c>
      <c r="C384" s="38">
        <v>2021.0</v>
      </c>
      <c r="D384" s="10">
        <v>1.0</v>
      </c>
      <c r="E384" s="10">
        <v>13.0</v>
      </c>
      <c r="F384" s="38">
        <v>10.8555979</v>
      </c>
    </row>
    <row r="385">
      <c r="A385" s="37" t="s">
        <v>23</v>
      </c>
      <c r="B385" s="10" t="s">
        <v>492</v>
      </c>
      <c r="C385" s="38">
        <v>2021.0</v>
      </c>
      <c r="D385" s="10">
        <v>1.0</v>
      </c>
      <c r="E385" s="10">
        <v>13.0</v>
      </c>
      <c r="F385" s="38">
        <v>11.465559</v>
      </c>
    </row>
    <row r="386">
      <c r="A386" s="37" t="s">
        <v>24</v>
      </c>
      <c r="B386" s="10" t="s">
        <v>493</v>
      </c>
      <c r="C386" s="38">
        <v>2021.0</v>
      </c>
      <c r="D386" s="10">
        <v>1.0</v>
      </c>
      <c r="E386" s="10">
        <v>13.0</v>
      </c>
      <c r="F386" s="38">
        <v>7.94537371</v>
      </c>
    </row>
    <row r="387">
      <c r="A387" s="37" t="s">
        <v>25</v>
      </c>
      <c r="B387" s="10" t="s">
        <v>494</v>
      </c>
      <c r="C387" s="38">
        <v>2021.0</v>
      </c>
      <c r="D387" s="10">
        <v>1.0</v>
      </c>
      <c r="E387" s="10">
        <v>13.0</v>
      </c>
      <c r="F387" s="38">
        <v>15.8363801</v>
      </c>
    </row>
    <row r="388">
      <c r="A388" s="37" t="s">
        <v>26</v>
      </c>
      <c r="B388" s="10" t="s">
        <v>495</v>
      </c>
      <c r="C388" s="38">
        <v>2021.0</v>
      </c>
      <c r="D388" s="10">
        <v>1.0</v>
      </c>
      <c r="E388" s="10">
        <v>13.0</v>
      </c>
      <c r="F388" s="38">
        <v>8.05488475</v>
      </c>
    </row>
    <row r="389">
      <c r="A389" s="37" t="s">
        <v>27</v>
      </c>
      <c r="B389" s="10" t="s">
        <v>497</v>
      </c>
      <c r="C389" s="38">
        <v>2021.0</v>
      </c>
      <c r="D389" s="10">
        <v>1.0</v>
      </c>
      <c r="E389" s="10">
        <v>13.0</v>
      </c>
      <c r="F389" s="38">
        <v>19.5093621</v>
      </c>
    </row>
    <row r="390">
      <c r="A390" s="37" t="s">
        <v>28</v>
      </c>
      <c r="B390" s="10" t="s">
        <v>496</v>
      </c>
      <c r="C390" s="38">
        <v>2021.0</v>
      </c>
      <c r="D390" s="10">
        <v>1.0</v>
      </c>
      <c r="E390" s="10">
        <v>13.0</v>
      </c>
      <c r="F390" s="38">
        <v>20.5688033</v>
      </c>
    </row>
    <row r="391">
      <c r="A391" s="37" t="s">
        <v>29</v>
      </c>
      <c r="B391" s="10" t="s">
        <v>498</v>
      </c>
      <c r="C391" s="38">
        <v>2021.0</v>
      </c>
      <c r="D391" s="10">
        <v>1.0</v>
      </c>
      <c r="E391" s="10">
        <v>13.0</v>
      </c>
      <c r="F391" s="38">
        <v>16.0706474</v>
      </c>
    </row>
    <row r="392">
      <c r="A392" s="37" t="s">
        <v>30</v>
      </c>
      <c r="B392" s="10" t="s">
        <v>499</v>
      </c>
      <c r="C392" s="38">
        <v>2021.0</v>
      </c>
      <c r="D392" s="10">
        <v>1.0</v>
      </c>
      <c r="E392" s="10">
        <v>13.0</v>
      </c>
      <c r="F392" s="38">
        <v>19.3713287</v>
      </c>
    </row>
    <row r="393">
      <c r="A393" s="37" t="s">
        <v>31</v>
      </c>
      <c r="B393" s="10" t="s">
        <v>500</v>
      </c>
      <c r="C393" s="38">
        <v>2021.0</v>
      </c>
      <c r="D393" s="10">
        <v>1.0</v>
      </c>
      <c r="E393" s="10">
        <v>13.0</v>
      </c>
      <c r="F393" s="38">
        <v>12.645178</v>
      </c>
    </row>
    <row r="394">
      <c r="A394" s="37" t="s">
        <v>32</v>
      </c>
      <c r="B394" s="10" t="s">
        <v>501</v>
      </c>
      <c r="C394" s="38">
        <v>2021.0</v>
      </c>
      <c r="D394" s="10">
        <v>1.0</v>
      </c>
      <c r="E394" s="10">
        <v>13.0</v>
      </c>
      <c r="F394" s="38">
        <v>15.5001141</v>
      </c>
    </row>
    <row r="395">
      <c r="A395" s="37" t="s">
        <v>33</v>
      </c>
      <c r="B395" s="10" t="s">
        <v>502</v>
      </c>
      <c r="C395" s="38">
        <v>2021.0</v>
      </c>
      <c r="D395" s="10">
        <v>1.0</v>
      </c>
      <c r="E395" s="10">
        <v>13.0</v>
      </c>
      <c r="F395" s="38">
        <v>5.0453071</v>
      </c>
    </row>
    <row r="396">
      <c r="A396" s="37" t="s">
        <v>34</v>
      </c>
      <c r="B396" s="10" t="s">
        <v>503</v>
      </c>
      <c r="C396" s="38">
        <v>2021.0</v>
      </c>
      <c r="D396" s="10">
        <v>1.0</v>
      </c>
      <c r="E396" s="10">
        <v>13.0</v>
      </c>
      <c r="F396" s="38">
        <v>12.6317445</v>
      </c>
    </row>
    <row r="397">
      <c r="A397" s="37" t="s">
        <v>35</v>
      </c>
      <c r="B397" s="10" t="s">
        <v>504</v>
      </c>
      <c r="C397" s="38">
        <v>2021.0</v>
      </c>
      <c r="D397" s="10">
        <v>1.0</v>
      </c>
      <c r="E397" s="10">
        <v>13.0</v>
      </c>
      <c r="F397" s="38">
        <v>24.3445252</v>
      </c>
    </row>
    <row r="398">
      <c r="A398" s="37" t="s">
        <v>3</v>
      </c>
      <c r="B398" s="10" t="s">
        <v>489</v>
      </c>
      <c r="C398" s="38">
        <v>2022.0</v>
      </c>
      <c r="D398" s="10">
        <v>1.0</v>
      </c>
      <c r="E398" s="10">
        <v>13.0</v>
      </c>
      <c r="F398" s="38">
        <v>12.378367</v>
      </c>
    </row>
    <row r="399">
      <c r="A399" s="37" t="s">
        <v>4</v>
      </c>
      <c r="B399" s="10" t="s">
        <v>472</v>
      </c>
      <c r="C399" s="38">
        <v>2022.0</v>
      </c>
      <c r="D399" s="10">
        <v>1.0</v>
      </c>
      <c r="E399" s="10">
        <v>13.0</v>
      </c>
      <c r="F399" s="38">
        <v>17.1011705</v>
      </c>
    </row>
    <row r="400">
      <c r="A400" s="37" t="s">
        <v>5</v>
      </c>
      <c r="B400" s="10" t="s">
        <v>473</v>
      </c>
      <c r="C400" s="38">
        <v>2022.0</v>
      </c>
      <c r="D400" s="10">
        <v>1.0</v>
      </c>
      <c r="E400" s="10">
        <v>13.0</v>
      </c>
      <c r="F400" s="38">
        <v>4.78699033</v>
      </c>
    </row>
    <row r="401">
      <c r="A401" s="37" t="s">
        <v>6</v>
      </c>
      <c r="B401" s="10" t="s">
        <v>474</v>
      </c>
      <c r="C401" s="38">
        <v>2022.0</v>
      </c>
      <c r="D401" s="10">
        <v>1.0</v>
      </c>
      <c r="E401" s="10">
        <v>13.0</v>
      </c>
      <c r="F401" s="38">
        <v>14.6015657</v>
      </c>
    </row>
    <row r="402">
      <c r="A402" s="37" t="s">
        <v>7</v>
      </c>
      <c r="B402" s="10" t="s">
        <v>475</v>
      </c>
      <c r="C402" s="38">
        <v>2022.0</v>
      </c>
      <c r="D402" s="10">
        <v>1.0</v>
      </c>
      <c r="E402" s="10">
        <v>13.0</v>
      </c>
      <c r="F402" s="38">
        <v>15.0193824</v>
      </c>
    </row>
    <row r="403">
      <c r="A403" s="37" t="s">
        <v>8</v>
      </c>
      <c r="B403" s="10" t="s">
        <v>479</v>
      </c>
      <c r="C403" s="38">
        <v>2022.0</v>
      </c>
      <c r="D403" s="10">
        <v>1.0</v>
      </c>
      <c r="E403" s="10">
        <v>13.0</v>
      </c>
      <c r="F403" s="38">
        <v>12.4936692</v>
      </c>
    </row>
    <row r="404">
      <c r="A404" s="37" t="s">
        <v>9</v>
      </c>
      <c r="B404" s="10" t="s">
        <v>480</v>
      </c>
      <c r="C404" s="38">
        <v>2022.0</v>
      </c>
      <c r="D404" s="10">
        <v>1.0</v>
      </c>
      <c r="E404" s="10">
        <v>13.0</v>
      </c>
      <c r="F404" s="38">
        <v>23.5295056</v>
      </c>
    </row>
    <row r="405">
      <c r="A405" s="37" t="s">
        <v>10</v>
      </c>
      <c r="B405" s="10" t="s">
        <v>478</v>
      </c>
      <c r="C405" s="38">
        <v>2022.0</v>
      </c>
      <c r="D405" s="10">
        <v>1.0</v>
      </c>
      <c r="E405" s="10">
        <v>13.0</v>
      </c>
      <c r="F405" s="38">
        <v>11.0355283</v>
      </c>
    </row>
    <row r="406">
      <c r="A406" s="37" t="s">
        <v>11</v>
      </c>
      <c r="B406" s="10" t="s">
        <v>477</v>
      </c>
      <c r="C406" s="38">
        <v>2022.0</v>
      </c>
      <c r="D406" s="10">
        <v>1.0</v>
      </c>
      <c r="E406" s="10">
        <v>13.0</v>
      </c>
      <c r="F406" s="38">
        <v>21.958436</v>
      </c>
    </row>
    <row r="407">
      <c r="A407" s="37" t="s">
        <v>12</v>
      </c>
      <c r="B407" s="10" t="s">
        <v>476</v>
      </c>
      <c r="C407" s="38">
        <v>2022.0</v>
      </c>
      <c r="D407" s="10">
        <v>1.0</v>
      </c>
      <c r="E407" s="10">
        <v>13.0</v>
      </c>
      <c r="F407" s="38">
        <v>6.57093952</v>
      </c>
    </row>
    <row r="408">
      <c r="A408" s="37" t="s">
        <v>13</v>
      </c>
      <c r="B408" s="10" t="s">
        <v>481</v>
      </c>
      <c r="C408" s="38">
        <v>2022.0</v>
      </c>
      <c r="D408" s="10">
        <v>1.0</v>
      </c>
      <c r="E408" s="10">
        <v>13.0</v>
      </c>
      <c r="F408" s="38">
        <v>19.2645915</v>
      </c>
    </row>
    <row r="409">
      <c r="A409" s="37" t="s">
        <v>14</v>
      </c>
      <c r="B409" s="10" t="s">
        <v>483</v>
      </c>
      <c r="C409" s="38">
        <v>2022.0</v>
      </c>
      <c r="D409" s="10">
        <v>1.0</v>
      </c>
      <c r="E409" s="10">
        <v>13.0</v>
      </c>
      <c r="F409" s="38">
        <v>12.7342192</v>
      </c>
    </row>
    <row r="410">
      <c r="A410" s="37" t="s">
        <v>15</v>
      </c>
      <c r="B410" s="10" t="s">
        <v>482</v>
      </c>
      <c r="C410" s="38">
        <v>2022.0</v>
      </c>
      <c r="D410" s="10">
        <v>1.0</v>
      </c>
      <c r="E410" s="10">
        <v>13.0</v>
      </c>
      <c r="F410" s="38">
        <v>12.3612794</v>
      </c>
    </row>
    <row r="411">
      <c r="A411" s="37" t="s">
        <v>16</v>
      </c>
      <c r="B411" s="10" t="s">
        <v>484</v>
      </c>
      <c r="C411" s="38">
        <v>2022.0</v>
      </c>
      <c r="D411" s="10">
        <v>1.0</v>
      </c>
      <c r="E411" s="10">
        <v>13.0</v>
      </c>
      <c r="F411" s="38">
        <v>14.5126007</v>
      </c>
    </row>
    <row r="412">
      <c r="A412" s="37" t="s">
        <v>17</v>
      </c>
      <c r="B412" s="10" t="s">
        <v>485</v>
      </c>
      <c r="C412" s="38">
        <v>2022.0</v>
      </c>
      <c r="D412" s="10">
        <v>1.0</v>
      </c>
      <c r="E412" s="10">
        <v>13.0</v>
      </c>
      <c r="F412" s="38">
        <v>14.5120494</v>
      </c>
    </row>
    <row r="413">
      <c r="A413" s="37" t="s">
        <v>18</v>
      </c>
      <c r="B413" s="10" t="s">
        <v>486</v>
      </c>
      <c r="C413" s="38">
        <v>2022.0</v>
      </c>
      <c r="D413" s="10">
        <v>1.0</v>
      </c>
      <c r="E413" s="10">
        <v>13.0</v>
      </c>
      <c r="F413" s="38">
        <v>4.30963948</v>
      </c>
    </row>
    <row r="414">
      <c r="A414" s="37" t="s">
        <v>19</v>
      </c>
      <c r="B414" s="10" t="s">
        <v>487</v>
      </c>
      <c r="C414" s="38">
        <v>2022.0</v>
      </c>
      <c r="D414" s="10">
        <v>1.0</v>
      </c>
      <c r="E414" s="10">
        <v>13.0</v>
      </c>
      <c r="F414" s="38">
        <v>17.7496467</v>
      </c>
    </row>
    <row r="415">
      <c r="A415" s="37" t="s">
        <v>20</v>
      </c>
      <c r="B415" s="10" t="s">
        <v>488</v>
      </c>
      <c r="C415" s="38">
        <v>2022.0</v>
      </c>
      <c r="D415" s="10">
        <v>1.0</v>
      </c>
      <c r="E415" s="10">
        <v>13.0</v>
      </c>
      <c r="F415" s="38">
        <v>16.9056427</v>
      </c>
    </row>
    <row r="416">
      <c r="A416" s="37" t="s">
        <v>21</v>
      </c>
      <c r="B416" s="10" t="s">
        <v>490</v>
      </c>
      <c r="C416" s="38">
        <v>2022.0</v>
      </c>
      <c r="D416" s="10">
        <v>1.0</v>
      </c>
      <c r="E416" s="10">
        <v>13.0</v>
      </c>
      <c r="F416" s="38">
        <v>24.0105427</v>
      </c>
    </row>
    <row r="417">
      <c r="A417" s="37" t="s">
        <v>22</v>
      </c>
      <c r="B417" s="10" t="s">
        <v>491</v>
      </c>
      <c r="C417" s="38">
        <v>2022.0</v>
      </c>
      <c r="D417" s="10">
        <v>1.0</v>
      </c>
      <c r="E417" s="10">
        <v>13.0</v>
      </c>
      <c r="F417" s="38">
        <v>11.2870187</v>
      </c>
    </row>
    <row r="418">
      <c r="A418" s="37" t="s">
        <v>23</v>
      </c>
      <c r="B418" s="10" t="s">
        <v>492</v>
      </c>
      <c r="C418" s="38">
        <v>2022.0</v>
      </c>
      <c r="D418" s="10">
        <v>1.0</v>
      </c>
      <c r="E418" s="10">
        <v>13.0</v>
      </c>
      <c r="F418" s="38">
        <v>12.5573148</v>
      </c>
    </row>
    <row r="419">
      <c r="A419" s="37" t="s">
        <v>24</v>
      </c>
      <c r="B419" s="10" t="s">
        <v>493</v>
      </c>
      <c r="C419" s="38">
        <v>2022.0</v>
      </c>
      <c r="D419" s="10">
        <v>1.0</v>
      </c>
      <c r="E419" s="10">
        <v>13.0</v>
      </c>
      <c r="F419" s="38">
        <v>10.4325631</v>
      </c>
    </row>
    <row r="420">
      <c r="A420" s="37" t="s">
        <v>25</v>
      </c>
      <c r="B420" s="10" t="s">
        <v>494</v>
      </c>
      <c r="C420" s="38">
        <v>2022.0</v>
      </c>
      <c r="D420" s="10">
        <v>1.0</v>
      </c>
      <c r="E420" s="10">
        <v>13.0</v>
      </c>
      <c r="F420" s="38">
        <v>16.2665546</v>
      </c>
    </row>
    <row r="421">
      <c r="A421" s="37" t="s">
        <v>26</v>
      </c>
      <c r="B421" s="10" t="s">
        <v>495</v>
      </c>
      <c r="C421" s="38">
        <v>2022.0</v>
      </c>
      <c r="D421" s="10">
        <v>1.0</v>
      </c>
      <c r="E421" s="10">
        <v>13.0</v>
      </c>
      <c r="F421" s="38">
        <v>10.5707122</v>
      </c>
    </row>
    <row r="422">
      <c r="A422" s="37" t="s">
        <v>27</v>
      </c>
      <c r="B422" s="10" t="s">
        <v>497</v>
      </c>
      <c r="C422" s="38">
        <v>2022.0</v>
      </c>
      <c r="D422" s="10">
        <v>1.0</v>
      </c>
      <c r="E422" s="10">
        <v>13.0</v>
      </c>
      <c r="F422" s="38">
        <v>19.9947759</v>
      </c>
    </row>
    <row r="423">
      <c r="A423" s="37" t="s">
        <v>28</v>
      </c>
      <c r="B423" s="10" t="s">
        <v>496</v>
      </c>
      <c r="C423" s="38">
        <v>2022.0</v>
      </c>
      <c r="D423" s="10">
        <v>1.0</v>
      </c>
      <c r="E423" s="10">
        <v>13.0</v>
      </c>
      <c r="F423" s="38">
        <v>19.4967404</v>
      </c>
    </row>
    <row r="424">
      <c r="A424" s="37" t="s">
        <v>29</v>
      </c>
      <c r="B424" s="10" t="s">
        <v>498</v>
      </c>
      <c r="C424" s="38">
        <v>2022.0</v>
      </c>
      <c r="D424" s="10">
        <v>1.0</v>
      </c>
      <c r="E424" s="10">
        <v>13.0</v>
      </c>
      <c r="F424" s="38">
        <v>17.7307986</v>
      </c>
    </row>
    <row r="425">
      <c r="A425" s="37" t="s">
        <v>30</v>
      </c>
      <c r="B425" s="10" t="s">
        <v>499</v>
      </c>
      <c r="C425" s="38">
        <v>2022.0</v>
      </c>
      <c r="D425" s="10">
        <v>1.0</v>
      </c>
      <c r="E425" s="10">
        <v>13.0</v>
      </c>
      <c r="F425" s="38">
        <v>23.2102658</v>
      </c>
    </row>
    <row r="426">
      <c r="A426" s="37" t="s">
        <v>31</v>
      </c>
      <c r="B426" s="10" t="s">
        <v>500</v>
      </c>
      <c r="C426" s="38">
        <v>2022.0</v>
      </c>
      <c r="D426" s="10">
        <v>1.0</v>
      </c>
      <c r="E426" s="10">
        <v>13.0</v>
      </c>
      <c r="F426" s="38">
        <v>15.6050189</v>
      </c>
    </row>
    <row r="427">
      <c r="A427" s="37" t="s">
        <v>32</v>
      </c>
      <c r="B427" s="10" t="s">
        <v>501</v>
      </c>
      <c r="C427" s="38">
        <v>2022.0</v>
      </c>
      <c r="D427" s="10">
        <v>1.0</v>
      </c>
      <c r="E427" s="10">
        <v>13.0</v>
      </c>
      <c r="F427" s="38">
        <v>17.7058393</v>
      </c>
    </row>
    <row r="428">
      <c r="A428" s="37" t="s">
        <v>33</v>
      </c>
      <c r="B428" s="10" t="s">
        <v>502</v>
      </c>
      <c r="C428" s="38">
        <v>2022.0</v>
      </c>
      <c r="D428" s="10">
        <v>1.0</v>
      </c>
      <c r="E428" s="10">
        <v>13.0</v>
      </c>
      <c r="F428" s="38">
        <v>6.19679776</v>
      </c>
    </row>
    <row r="429">
      <c r="A429" s="37" t="s">
        <v>34</v>
      </c>
      <c r="B429" s="10" t="s">
        <v>503</v>
      </c>
      <c r="C429" s="38">
        <v>2022.0</v>
      </c>
      <c r="D429" s="10">
        <v>1.0</v>
      </c>
      <c r="E429" s="10">
        <v>13.0</v>
      </c>
      <c r="F429" s="38">
        <v>14.3777829</v>
      </c>
    </row>
    <row r="430">
      <c r="A430" s="37" t="s">
        <v>35</v>
      </c>
      <c r="B430" s="10" t="s">
        <v>504</v>
      </c>
      <c r="C430" s="38">
        <v>2022.0</v>
      </c>
      <c r="D430" s="10">
        <v>1.0</v>
      </c>
      <c r="E430" s="10">
        <v>13.0</v>
      </c>
      <c r="F430" s="38">
        <v>24.7666211</v>
      </c>
    </row>
    <row r="431">
      <c r="A431" s="37" t="s">
        <v>3</v>
      </c>
      <c r="B431" s="10" t="s">
        <v>489</v>
      </c>
      <c r="C431" s="38">
        <v>2023.0</v>
      </c>
      <c r="D431" s="10">
        <v>1.0</v>
      </c>
      <c r="E431" s="10">
        <v>13.0</v>
      </c>
      <c r="F431" s="38">
        <v>12.889737</v>
      </c>
    </row>
    <row r="432">
      <c r="A432" s="37" t="s">
        <v>4</v>
      </c>
      <c r="B432" s="10" t="s">
        <v>472</v>
      </c>
      <c r="C432" s="38">
        <v>2023.0</v>
      </c>
      <c r="D432" s="10">
        <v>1.0</v>
      </c>
      <c r="E432" s="10">
        <v>13.0</v>
      </c>
      <c r="F432" s="38">
        <v>16.8118509</v>
      </c>
    </row>
    <row r="433">
      <c r="A433" s="37" t="s">
        <v>5</v>
      </c>
      <c r="B433" s="10" t="s">
        <v>473</v>
      </c>
      <c r="C433" s="38">
        <v>2023.0</v>
      </c>
      <c r="D433" s="10">
        <v>1.0</v>
      </c>
      <c r="E433" s="10">
        <v>13.0</v>
      </c>
      <c r="F433" s="38">
        <v>8.6023972</v>
      </c>
    </row>
    <row r="434">
      <c r="A434" s="37" t="s">
        <v>6</v>
      </c>
      <c r="B434" s="10" t="s">
        <v>474</v>
      </c>
      <c r="C434" s="38">
        <v>2023.0</v>
      </c>
      <c r="D434" s="10">
        <v>1.0</v>
      </c>
      <c r="E434" s="10">
        <v>13.0</v>
      </c>
      <c r="F434" s="38">
        <v>13.7133743</v>
      </c>
    </row>
    <row r="435">
      <c r="A435" s="37" t="s">
        <v>7</v>
      </c>
      <c r="B435" s="10" t="s">
        <v>475</v>
      </c>
      <c r="C435" s="38">
        <v>2023.0</v>
      </c>
      <c r="D435" s="10">
        <v>1.0</v>
      </c>
      <c r="E435" s="10">
        <v>13.0</v>
      </c>
      <c r="F435" s="38">
        <v>16.626486</v>
      </c>
    </row>
    <row r="436">
      <c r="A436" s="37" t="s">
        <v>8</v>
      </c>
      <c r="B436" s="10" t="s">
        <v>479</v>
      </c>
      <c r="C436" s="38">
        <v>2023.0</v>
      </c>
      <c r="D436" s="10">
        <v>1.0</v>
      </c>
      <c r="E436" s="10">
        <v>13.0</v>
      </c>
      <c r="F436" s="38">
        <v>12.8439449</v>
      </c>
    </row>
    <row r="437">
      <c r="A437" s="37" t="s">
        <v>9</v>
      </c>
      <c r="B437" s="10" t="s">
        <v>480</v>
      </c>
      <c r="C437" s="38">
        <v>2023.0</v>
      </c>
      <c r="D437" s="10">
        <v>1.0</v>
      </c>
      <c r="E437" s="10">
        <v>13.0</v>
      </c>
      <c r="F437" s="38">
        <v>23.1052079</v>
      </c>
    </row>
    <row r="438">
      <c r="A438" s="37" t="s">
        <v>10</v>
      </c>
      <c r="B438" s="10" t="s">
        <v>478</v>
      </c>
      <c r="C438" s="38">
        <v>2023.0</v>
      </c>
      <c r="D438" s="10">
        <v>1.0</v>
      </c>
      <c r="E438" s="10">
        <v>13.0</v>
      </c>
      <c r="F438" s="38">
        <v>11.0319739</v>
      </c>
    </row>
    <row r="439">
      <c r="A439" s="37" t="s">
        <v>11</v>
      </c>
      <c r="B439" s="10" t="s">
        <v>477</v>
      </c>
      <c r="C439" s="38">
        <v>2023.0</v>
      </c>
      <c r="D439" s="10">
        <v>1.0</v>
      </c>
      <c r="E439" s="10">
        <v>13.0</v>
      </c>
      <c r="F439" s="38">
        <v>19.4785326</v>
      </c>
    </row>
    <row r="440">
      <c r="A440" s="37" t="s">
        <v>12</v>
      </c>
      <c r="B440" s="10" t="s">
        <v>476</v>
      </c>
      <c r="C440" s="38">
        <v>2023.0</v>
      </c>
      <c r="D440" s="10">
        <v>1.0</v>
      </c>
      <c r="E440" s="10">
        <v>13.0</v>
      </c>
      <c r="F440" s="38">
        <v>8.61018494</v>
      </c>
    </row>
    <row r="441">
      <c r="A441" s="37" t="s">
        <v>13</v>
      </c>
      <c r="B441" s="10" t="s">
        <v>481</v>
      </c>
      <c r="C441" s="38">
        <v>2023.0</v>
      </c>
      <c r="D441" s="10">
        <v>1.0</v>
      </c>
      <c r="E441" s="10">
        <v>13.0</v>
      </c>
      <c r="F441" s="38">
        <v>17.4786794</v>
      </c>
    </row>
    <row r="442">
      <c r="A442" s="37" t="s">
        <v>14</v>
      </c>
      <c r="B442" s="10" t="s">
        <v>483</v>
      </c>
      <c r="C442" s="38">
        <v>2023.0</v>
      </c>
      <c r="D442" s="10">
        <v>1.0</v>
      </c>
      <c r="E442" s="10">
        <v>13.0</v>
      </c>
      <c r="F442" s="38">
        <v>17.8124255</v>
      </c>
    </row>
    <row r="443">
      <c r="A443" s="37" t="s">
        <v>15</v>
      </c>
      <c r="B443" s="10" t="s">
        <v>482</v>
      </c>
      <c r="C443" s="38">
        <v>2023.0</v>
      </c>
      <c r="D443" s="10">
        <v>1.0</v>
      </c>
      <c r="E443" s="10">
        <v>13.0</v>
      </c>
      <c r="F443" s="38">
        <v>11.4033153</v>
      </c>
    </row>
    <row r="444">
      <c r="A444" s="37" t="s">
        <v>16</v>
      </c>
      <c r="B444" s="10" t="s">
        <v>484</v>
      </c>
      <c r="C444" s="38">
        <v>2023.0</v>
      </c>
      <c r="D444" s="10">
        <v>1.0</v>
      </c>
      <c r="E444" s="10">
        <v>13.0</v>
      </c>
      <c r="F444" s="38">
        <v>13.0739163</v>
      </c>
    </row>
    <row r="445">
      <c r="A445" s="37" t="s">
        <v>17</v>
      </c>
      <c r="B445" s="10" t="s">
        <v>485</v>
      </c>
      <c r="C445" s="38">
        <v>2023.0</v>
      </c>
      <c r="D445" s="10">
        <v>1.0</v>
      </c>
      <c r="E445" s="10">
        <v>13.0</v>
      </c>
      <c r="F445" s="38">
        <v>14.7444151</v>
      </c>
    </row>
    <row r="446">
      <c r="A446" s="37" t="s">
        <v>18</v>
      </c>
      <c r="B446" s="10" t="s">
        <v>486</v>
      </c>
      <c r="C446" s="38">
        <v>2023.0</v>
      </c>
      <c r="D446" s="10">
        <v>1.0</v>
      </c>
      <c r="E446" s="10">
        <v>13.0</v>
      </c>
      <c r="F446" s="38">
        <v>4.90822925</v>
      </c>
    </row>
    <row r="447">
      <c r="A447" s="37" t="s">
        <v>19</v>
      </c>
      <c r="B447" s="10" t="s">
        <v>487</v>
      </c>
      <c r="C447" s="38">
        <v>2023.0</v>
      </c>
      <c r="D447" s="10">
        <v>1.0</v>
      </c>
      <c r="E447" s="10">
        <v>13.0</v>
      </c>
      <c r="F447" s="38">
        <v>16.4626477</v>
      </c>
    </row>
    <row r="448">
      <c r="A448" s="37" t="s">
        <v>20</v>
      </c>
      <c r="B448" s="10" t="s">
        <v>488</v>
      </c>
      <c r="C448" s="38">
        <v>2023.0</v>
      </c>
      <c r="D448" s="10">
        <v>1.0</v>
      </c>
      <c r="E448" s="10">
        <v>13.0</v>
      </c>
      <c r="F448" s="38">
        <v>15.2152515</v>
      </c>
    </row>
    <row r="449">
      <c r="A449" s="37" t="s">
        <v>21</v>
      </c>
      <c r="B449" s="10" t="s">
        <v>490</v>
      </c>
      <c r="C449" s="38">
        <v>2023.0</v>
      </c>
      <c r="D449" s="10">
        <v>1.0</v>
      </c>
      <c r="E449" s="10">
        <v>13.0</v>
      </c>
      <c r="F449" s="38">
        <v>27.2771388</v>
      </c>
    </row>
    <row r="450">
      <c r="A450" s="37" t="s">
        <v>22</v>
      </c>
      <c r="B450" s="10" t="s">
        <v>491</v>
      </c>
      <c r="C450" s="38">
        <v>2023.0</v>
      </c>
      <c r="D450" s="10">
        <v>1.0</v>
      </c>
      <c r="E450" s="10">
        <v>13.0</v>
      </c>
      <c r="F450" s="38">
        <v>9.44833189</v>
      </c>
    </row>
    <row r="451">
      <c r="A451" s="37" t="s">
        <v>23</v>
      </c>
      <c r="B451" s="10" t="s">
        <v>492</v>
      </c>
      <c r="C451" s="38">
        <v>2023.0</v>
      </c>
      <c r="D451" s="10">
        <v>1.0</v>
      </c>
      <c r="E451" s="10">
        <v>13.0</v>
      </c>
      <c r="F451" s="38">
        <v>16.3674961</v>
      </c>
    </row>
    <row r="452">
      <c r="A452" s="37" t="s">
        <v>24</v>
      </c>
      <c r="B452" s="10" t="s">
        <v>493</v>
      </c>
      <c r="C452" s="38">
        <v>2023.0</v>
      </c>
      <c r="D452" s="10">
        <v>1.0</v>
      </c>
      <c r="E452" s="10">
        <v>13.0</v>
      </c>
      <c r="F452" s="38">
        <v>9.83000747</v>
      </c>
    </row>
    <row r="453">
      <c r="A453" s="37" t="s">
        <v>25</v>
      </c>
      <c r="B453" s="10" t="s">
        <v>494</v>
      </c>
      <c r="C453" s="38">
        <v>2023.0</v>
      </c>
      <c r="D453" s="10">
        <v>1.0</v>
      </c>
      <c r="E453" s="10">
        <v>13.0</v>
      </c>
      <c r="F453" s="38">
        <v>16.419623</v>
      </c>
    </row>
    <row r="454">
      <c r="A454" s="37" t="s">
        <v>26</v>
      </c>
      <c r="B454" s="10" t="s">
        <v>495</v>
      </c>
      <c r="C454" s="38">
        <v>2023.0</v>
      </c>
      <c r="D454" s="10">
        <v>1.0</v>
      </c>
      <c r="E454" s="10">
        <v>13.0</v>
      </c>
      <c r="F454" s="38">
        <v>18.9145804</v>
      </c>
    </row>
    <row r="455">
      <c r="A455" s="37" t="s">
        <v>27</v>
      </c>
      <c r="B455" s="10" t="s">
        <v>497</v>
      </c>
      <c r="C455" s="38">
        <v>2023.0</v>
      </c>
      <c r="D455" s="10">
        <v>1.0</v>
      </c>
      <c r="E455" s="10">
        <v>13.0</v>
      </c>
      <c r="F455" s="38">
        <v>20.709288</v>
      </c>
    </row>
    <row r="456">
      <c r="A456" s="37" t="s">
        <v>28</v>
      </c>
      <c r="B456" s="10" t="s">
        <v>496</v>
      </c>
      <c r="C456" s="38">
        <v>2023.0</v>
      </c>
      <c r="D456" s="10">
        <v>1.0</v>
      </c>
      <c r="E456" s="10">
        <v>13.0</v>
      </c>
      <c r="F456" s="38">
        <v>17.5008806</v>
      </c>
    </row>
    <row r="457">
      <c r="A457" s="37" t="s">
        <v>29</v>
      </c>
      <c r="B457" s="10" t="s">
        <v>498</v>
      </c>
      <c r="C457" s="38">
        <v>2023.0</v>
      </c>
      <c r="D457" s="10">
        <v>1.0</v>
      </c>
      <c r="E457" s="10">
        <v>13.0</v>
      </c>
      <c r="F457" s="38">
        <v>14.1803283</v>
      </c>
    </row>
    <row r="458">
      <c r="A458" s="37" t="s">
        <v>30</v>
      </c>
      <c r="B458" s="10" t="s">
        <v>499</v>
      </c>
      <c r="C458" s="38">
        <v>2023.0</v>
      </c>
      <c r="D458" s="10">
        <v>1.0</v>
      </c>
      <c r="E458" s="10">
        <v>13.0</v>
      </c>
      <c r="F458" s="38">
        <v>24.2790922</v>
      </c>
    </row>
    <row r="459">
      <c r="A459" s="37" t="s">
        <v>31</v>
      </c>
      <c r="B459" s="10" t="s">
        <v>500</v>
      </c>
      <c r="C459" s="38">
        <v>2023.0</v>
      </c>
      <c r="D459" s="10">
        <v>1.0</v>
      </c>
      <c r="E459" s="10">
        <v>13.0</v>
      </c>
      <c r="F459" s="38">
        <v>15.0315228</v>
      </c>
    </row>
    <row r="460">
      <c r="A460" s="37" t="s">
        <v>32</v>
      </c>
      <c r="B460" s="10" t="s">
        <v>501</v>
      </c>
      <c r="C460" s="38">
        <v>2023.0</v>
      </c>
      <c r="D460" s="10">
        <v>1.0</v>
      </c>
      <c r="E460" s="10">
        <v>13.0</v>
      </c>
      <c r="F460" s="38">
        <v>18.543487</v>
      </c>
    </row>
    <row r="461">
      <c r="A461" s="37" t="s">
        <v>33</v>
      </c>
      <c r="B461" s="10" t="s">
        <v>502</v>
      </c>
      <c r="C461" s="38">
        <v>2023.0</v>
      </c>
      <c r="D461" s="10">
        <v>1.0</v>
      </c>
      <c r="E461" s="10">
        <v>13.0</v>
      </c>
      <c r="F461" s="38">
        <v>5.85371805</v>
      </c>
    </row>
    <row r="462">
      <c r="A462" s="37" t="s">
        <v>34</v>
      </c>
      <c r="B462" s="10" t="s">
        <v>503</v>
      </c>
      <c r="C462" s="38">
        <v>2023.0</v>
      </c>
      <c r="D462" s="10">
        <v>1.0</v>
      </c>
      <c r="E462" s="10">
        <v>13.0</v>
      </c>
      <c r="F462" s="38">
        <v>16.67769</v>
      </c>
    </row>
    <row r="463">
      <c r="A463" s="37" t="s">
        <v>35</v>
      </c>
      <c r="B463" s="10" t="s">
        <v>504</v>
      </c>
      <c r="C463" s="38">
        <v>2023.0</v>
      </c>
      <c r="D463" s="10">
        <v>1.0</v>
      </c>
      <c r="E463" s="10">
        <v>13.0</v>
      </c>
      <c r="F463" s="38">
        <v>22.6379713</v>
      </c>
    </row>
    <row r="464">
      <c r="A464" s="37" t="s">
        <v>3</v>
      </c>
      <c r="B464" s="10" t="s">
        <v>489</v>
      </c>
      <c r="C464" s="38">
        <v>2024.0</v>
      </c>
      <c r="D464" s="10">
        <v>1.0</v>
      </c>
      <c r="E464" s="10">
        <v>13.0</v>
      </c>
      <c r="F464" s="38">
        <v>12.6925527</v>
      </c>
    </row>
    <row r="465">
      <c r="A465" s="37" t="s">
        <v>4</v>
      </c>
      <c r="B465" s="10" t="s">
        <v>472</v>
      </c>
      <c r="C465" s="38">
        <v>2024.0</v>
      </c>
      <c r="D465" s="10">
        <v>1.0</v>
      </c>
      <c r="E465" s="10">
        <v>13.0</v>
      </c>
      <c r="F465" s="38">
        <v>16.1418391</v>
      </c>
    </row>
    <row r="466">
      <c r="A466" s="37" t="s">
        <v>5</v>
      </c>
      <c r="B466" s="10" t="s">
        <v>473</v>
      </c>
      <c r="C466" s="38">
        <v>2024.0</v>
      </c>
      <c r="D466" s="10">
        <v>1.0</v>
      </c>
      <c r="E466" s="10">
        <v>13.0</v>
      </c>
      <c r="F466" s="38">
        <v>7.73599956</v>
      </c>
    </row>
    <row r="467">
      <c r="A467" s="37" t="s">
        <v>6</v>
      </c>
      <c r="B467" s="10" t="s">
        <v>474</v>
      </c>
      <c r="C467" s="38">
        <v>2024.0</v>
      </c>
      <c r="D467" s="10">
        <v>1.0</v>
      </c>
      <c r="E467" s="10">
        <v>13.0</v>
      </c>
      <c r="F467" s="38">
        <v>15.8004627</v>
      </c>
    </row>
    <row r="468">
      <c r="A468" s="37" t="s">
        <v>7</v>
      </c>
      <c r="B468" s="10" t="s">
        <v>475</v>
      </c>
      <c r="C468" s="38">
        <v>2024.0</v>
      </c>
      <c r="D468" s="10">
        <v>1.0</v>
      </c>
      <c r="E468" s="10">
        <v>13.0</v>
      </c>
      <c r="F468" s="38">
        <v>19.5881461</v>
      </c>
    </row>
    <row r="469">
      <c r="A469" s="37" t="s">
        <v>8</v>
      </c>
      <c r="B469" s="10" t="s">
        <v>479</v>
      </c>
      <c r="C469" s="38">
        <v>2024.0</v>
      </c>
      <c r="D469" s="10">
        <v>1.0</v>
      </c>
      <c r="E469" s="10">
        <v>13.0</v>
      </c>
      <c r="F469" s="38">
        <v>12.4442132</v>
      </c>
    </row>
    <row r="470">
      <c r="A470" s="37" t="s">
        <v>9</v>
      </c>
      <c r="B470" s="10" t="s">
        <v>480</v>
      </c>
      <c r="C470" s="38">
        <v>2024.0</v>
      </c>
      <c r="D470" s="10">
        <v>1.0</v>
      </c>
      <c r="E470" s="10">
        <v>13.0</v>
      </c>
      <c r="F470" s="38">
        <v>21.6425516</v>
      </c>
    </row>
    <row r="471">
      <c r="A471" s="37" t="s">
        <v>10</v>
      </c>
      <c r="B471" s="10" t="s">
        <v>478</v>
      </c>
      <c r="C471" s="38">
        <v>2024.0</v>
      </c>
      <c r="D471" s="10">
        <v>1.0</v>
      </c>
      <c r="E471" s="10">
        <v>13.0</v>
      </c>
      <c r="F471" s="38">
        <v>10.2353059</v>
      </c>
    </row>
    <row r="472">
      <c r="A472" s="37" t="s">
        <v>11</v>
      </c>
      <c r="B472" s="10" t="s">
        <v>477</v>
      </c>
      <c r="C472" s="38">
        <v>2024.0</v>
      </c>
      <c r="D472" s="10">
        <v>1.0</v>
      </c>
      <c r="E472" s="10">
        <v>13.0</v>
      </c>
      <c r="F472" s="38">
        <v>18.8915112</v>
      </c>
    </row>
    <row r="473">
      <c r="A473" s="37" t="s">
        <v>12</v>
      </c>
      <c r="B473" s="10" t="s">
        <v>476</v>
      </c>
      <c r="C473" s="38">
        <v>2024.0</v>
      </c>
      <c r="D473" s="10">
        <v>1.0</v>
      </c>
      <c r="E473" s="10">
        <v>13.0</v>
      </c>
      <c r="F473" s="38">
        <v>10.0608234</v>
      </c>
    </row>
    <row r="474">
      <c r="A474" s="37" t="s">
        <v>13</v>
      </c>
      <c r="B474" s="10" t="s">
        <v>481</v>
      </c>
      <c r="C474" s="38">
        <v>2024.0</v>
      </c>
      <c r="D474" s="10">
        <v>1.0</v>
      </c>
      <c r="E474" s="10">
        <v>13.0</v>
      </c>
      <c r="F474" s="38">
        <v>18.9155041</v>
      </c>
    </row>
    <row r="475">
      <c r="A475" s="37" t="s">
        <v>14</v>
      </c>
      <c r="B475" s="10" t="s">
        <v>483</v>
      </c>
      <c r="C475" s="38">
        <v>2024.0</v>
      </c>
      <c r="D475" s="10">
        <v>1.0</v>
      </c>
      <c r="E475" s="10">
        <v>13.0</v>
      </c>
      <c r="F475" s="38">
        <v>16.2615725</v>
      </c>
    </row>
    <row r="476">
      <c r="A476" s="37" t="s">
        <v>15</v>
      </c>
      <c r="B476" s="10" t="s">
        <v>482</v>
      </c>
      <c r="C476" s="38">
        <v>2024.0</v>
      </c>
      <c r="D476" s="10">
        <v>1.0</v>
      </c>
      <c r="E476" s="10">
        <v>13.0</v>
      </c>
      <c r="F476" s="38">
        <v>10.2031395</v>
      </c>
    </row>
    <row r="477">
      <c r="A477" s="37" t="s">
        <v>16</v>
      </c>
      <c r="B477" s="10" t="s">
        <v>484</v>
      </c>
      <c r="C477" s="38">
        <v>2024.0</v>
      </c>
      <c r="D477" s="10">
        <v>1.0</v>
      </c>
      <c r="E477" s="10">
        <v>13.0</v>
      </c>
      <c r="F477" s="38">
        <v>13.7238294</v>
      </c>
    </row>
    <row r="478">
      <c r="A478" s="37" t="s">
        <v>17</v>
      </c>
      <c r="B478" s="10" t="s">
        <v>485</v>
      </c>
      <c r="C478" s="38">
        <v>2024.0</v>
      </c>
      <c r="D478" s="10">
        <v>1.0</v>
      </c>
      <c r="E478" s="10">
        <v>13.0</v>
      </c>
      <c r="F478" s="38">
        <v>12.9238293</v>
      </c>
    </row>
    <row r="479">
      <c r="A479" s="37" t="s">
        <v>18</v>
      </c>
      <c r="B479" s="10" t="s">
        <v>486</v>
      </c>
      <c r="C479" s="38">
        <v>2024.0</v>
      </c>
      <c r="D479" s="10">
        <v>1.0</v>
      </c>
      <c r="E479" s="10">
        <v>13.0</v>
      </c>
      <c r="F479" s="38">
        <v>5.77315486</v>
      </c>
    </row>
    <row r="480">
      <c r="A480" s="37" t="s">
        <v>19</v>
      </c>
      <c r="B480" s="10" t="s">
        <v>487</v>
      </c>
      <c r="C480" s="38">
        <v>2024.0</v>
      </c>
      <c r="D480" s="10">
        <v>1.0</v>
      </c>
      <c r="E480" s="10">
        <v>13.0</v>
      </c>
      <c r="F480" s="38">
        <v>17.9448307</v>
      </c>
    </row>
    <row r="481">
      <c r="A481" s="37" t="s">
        <v>20</v>
      </c>
      <c r="B481" s="10" t="s">
        <v>488</v>
      </c>
      <c r="C481" s="38">
        <v>2024.0</v>
      </c>
      <c r="D481" s="10">
        <v>1.0</v>
      </c>
      <c r="E481" s="10">
        <v>13.0</v>
      </c>
      <c r="F481" s="38">
        <v>15.7053923</v>
      </c>
    </row>
    <row r="482">
      <c r="A482" s="37" t="s">
        <v>21</v>
      </c>
      <c r="B482" s="10" t="s">
        <v>490</v>
      </c>
      <c r="C482" s="38">
        <v>2024.0</v>
      </c>
      <c r="D482" s="10">
        <v>1.0</v>
      </c>
      <c r="E482" s="10">
        <v>13.0</v>
      </c>
      <c r="F482" s="38">
        <v>22.9106972</v>
      </c>
    </row>
    <row r="483">
      <c r="A483" s="37" t="s">
        <v>22</v>
      </c>
      <c r="B483" s="10" t="s">
        <v>491</v>
      </c>
      <c r="C483" s="38">
        <v>2024.0</v>
      </c>
      <c r="D483" s="10">
        <v>1.0</v>
      </c>
      <c r="E483" s="10">
        <v>13.0</v>
      </c>
      <c r="F483" s="38">
        <v>9.52728346</v>
      </c>
    </row>
    <row r="484">
      <c r="A484" s="37" t="s">
        <v>23</v>
      </c>
      <c r="B484" s="10" t="s">
        <v>492</v>
      </c>
      <c r="C484" s="38">
        <v>2024.0</v>
      </c>
      <c r="D484" s="10">
        <v>1.0</v>
      </c>
      <c r="E484" s="10">
        <v>13.0</v>
      </c>
      <c r="F484" s="38">
        <v>15.039887</v>
      </c>
    </row>
    <row r="485">
      <c r="A485" s="37" t="s">
        <v>24</v>
      </c>
      <c r="B485" s="10" t="s">
        <v>493</v>
      </c>
      <c r="C485" s="38">
        <v>2024.0</v>
      </c>
      <c r="D485" s="10">
        <v>1.0</v>
      </c>
      <c r="E485" s="10">
        <v>13.0</v>
      </c>
      <c r="F485" s="38">
        <v>11.7463554</v>
      </c>
    </row>
    <row r="486">
      <c r="A486" s="37" t="s">
        <v>25</v>
      </c>
      <c r="B486" s="10" t="s">
        <v>494</v>
      </c>
      <c r="C486" s="38">
        <v>2024.0</v>
      </c>
      <c r="D486" s="10">
        <v>1.0</v>
      </c>
      <c r="E486" s="10">
        <v>13.0</v>
      </c>
      <c r="F486" s="38">
        <v>15.3450841</v>
      </c>
    </row>
    <row r="487">
      <c r="A487" s="37" t="s">
        <v>26</v>
      </c>
      <c r="B487" s="10" t="s">
        <v>495</v>
      </c>
      <c r="C487" s="38">
        <v>2024.0</v>
      </c>
      <c r="D487" s="10">
        <v>1.0</v>
      </c>
      <c r="E487" s="10">
        <v>13.0</v>
      </c>
      <c r="F487" s="38">
        <v>17.757241</v>
      </c>
    </row>
    <row r="488">
      <c r="A488" s="37" t="s">
        <v>27</v>
      </c>
      <c r="B488" s="10" t="s">
        <v>497</v>
      </c>
      <c r="C488" s="38">
        <v>2024.0</v>
      </c>
      <c r="D488" s="10">
        <v>1.0</v>
      </c>
      <c r="E488" s="10">
        <v>13.0</v>
      </c>
      <c r="F488" s="38">
        <v>18.6072255</v>
      </c>
    </row>
    <row r="489">
      <c r="A489" s="37" t="s">
        <v>28</v>
      </c>
      <c r="B489" s="10" t="s">
        <v>496</v>
      </c>
      <c r="C489" s="38">
        <v>2024.0</v>
      </c>
      <c r="D489" s="10">
        <v>1.0</v>
      </c>
      <c r="E489" s="10">
        <v>13.0</v>
      </c>
      <c r="F489" s="38">
        <v>14.3412834</v>
      </c>
    </row>
    <row r="490">
      <c r="A490" s="37" t="s">
        <v>29</v>
      </c>
      <c r="B490" s="10" t="s">
        <v>498</v>
      </c>
      <c r="C490" s="38">
        <v>2024.0</v>
      </c>
      <c r="D490" s="10">
        <v>1.0</v>
      </c>
      <c r="E490" s="10">
        <v>13.0</v>
      </c>
      <c r="F490" s="38">
        <v>14.7828971</v>
      </c>
    </row>
    <row r="491">
      <c r="A491" s="37" t="s">
        <v>30</v>
      </c>
      <c r="B491" s="10" t="s">
        <v>499</v>
      </c>
      <c r="C491" s="38">
        <v>2024.0</v>
      </c>
      <c r="D491" s="10">
        <v>1.0</v>
      </c>
      <c r="E491" s="10">
        <v>13.0</v>
      </c>
      <c r="F491" s="38">
        <v>22.627973</v>
      </c>
    </row>
    <row r="492">
      <c r="A492" s="37" t="s">
        <v>31</v>
      </c>
      <c r="B492" s="10" t="s">
        <v>500</v>
      </c>
      <c r="C492" s="38">
        <v>2024.0</v>
      </c>
      <c r="D492" s="10">
        <v>1.0</v>
      </c>
      <c r="E492" s="10">
        <v>13.0</v>
      </c>
      <c r="F492" s="38">
        <v>14.6330258</v>
      </c>
    </row>
    <row r="493">
      <c r="A493" s="37" t="s">
        <v>32</v>
      </c>
      <c r="B493" s="10" t="s">
        <v>501</v>
      </c>
      <c r="C493" s="38">
        <v>2024.0</v>
      </c>
      <c r="D493" s="10">
        <v>1.0</v>
      </c>
      <c r="E493" s="10">
        <v>13.0</v>
      </c>
      <c r="F493" s="38">
        <v>17.9657839</v>
      </c>
    </row>
    <row r="494">
      <c r="A494" s="37" t="s">
        <v>33</v>
      </c>
      <c r="B494" s="10" t="s">
        <v>502</v>
      </c>
      <c r="C494" s="38">
        <v>2024.0</v>
      </c>
      <c r="D494" s="10">
        <v>1.0</v>
      </c>
      <c r="E494" s="10">
        <v>13.0</v>
      </c>
      <c r="F494" s="38">
        <v>6.66853107</v>
      </c>
    </row>
    <row r="495">
      <c r="A495" s="37" t="s">
        <v>34</v>
      </c>
      <c r="B495" s="10" t="s">
        <v>503</v>
      </c>
      <c r="C495" s="38">
        <v>2024.0</v>
      </c>
      <c r="D495" s="10">
        <v>1.0</v>
      </c>
      <c r="E495" s="10">
        <v>13.0</v>
      </c>
      <c r="F495" s="38">
        <v>16.4290892</v>
      </c>
    </row>
    <row r="496">
      <c r="A496" s="37" t="s">
        <v>35</v>
      </c>
      <c r="B496" s="10" t="s">
        <v>504</v>
      </c>
      <c r="C496" s="38">
        <v>2024.0</v>
      </c>
      <c r="D496" s="10">
        <v>1.0</v>
      </c>
      <c r="E496" s="10">
        <v>13.0</v>
      </c>
      <c r="F496" s="38">
        <v>27.2633272</v>
      </c>
    </row>
    <row r="497">
      <c r="A497" s="37"/>
      <c r="B497" s="10"/>
      <c r="C497" s="38"/>
      <c r="D497" s="10"/>
      <c r="E497" s="10"/>
      <c r="F497" s="38"/>
    </row>
    <row r="498">
      <c r="A498" s="37"/>
      <c r="B498" s="10"/>
      <c r="C498" s="38"/>
      <c r="D498" s="10"/>
      <c r="E498" s="10"/>
      <c r="F498" s="38"/>
    </row>
    <row r="499">
      <c r="A499" s="37"/>
      <c r="B499" s="10"/>
      <c r="C499" s="38"/>
      <c r="D499" s="10"/>
      <c r="E499" s="10"/>
      <c r="F499" s="38"/>
    </row>
    <row r="500">
      <c r="A500" s="37"/>
      <c r="B500" s="10"/>
      <c r="C500" s="38"/>
      <c r="D500" s="10"/>
      <c r="E500" s="10"/>
      <c r="F500" s="38"/>
    </row>
    <row r="501">
      <c r="A501" s="37"/>
      <c r="B501" s="10"/>
      <c r="C501" s="38"/>
      <c r="D501" s="10"/>
      <c r="E501" s="10"/>
      <c r="F501" s="38"/>
    </row>
    <row r="502">
      <c r="A502" s="37"/>
      <c r="B502" s="10"/>
      <c r="C502" s="38"/>
      <c r="D502" s="10"/>
      <c r="E502" s="10"/>
      <c r="F502" s="38"/>
    </row>
    <row r="503">
      <c r="A503" s="37"/>
      <c r="B503" s="10"/>
      <c r="C503" s="38"/>
      <c r="D503" s="10"/>
      <c r="E503" s="10"/>
      <c r="F503" s="38"/>
    </row>
    <row r="504">
      <c r="A504" s="37"/>
      <c r="B504" s="10"/>
      <c r="C504" s="38"/>
      <c r="D504" s="10"/>
      <c r="E504" s="10"/>
      <c r="F504" s="38"/>
    </row>
    <row r="505">
      <c r="A505" s="37"/>
      <c r="B505" s="10"/>
      <c r="C505" s="38"/>
      <c r="D505" s="10"/>
      <c r="E505" s="10"/>
      <c r="F505" s="38"/>
    </row>
    <row r="506">
      <c r="A506" s="37"/>
      <c r="B506" s="10"/>
      <c r="C506" s="38"/>
      <c r="D506" s="10"/>
      <c r="E506" s="10"/>
      <c r="F506" s="38"/>
    </row>
    <row r="507">
      <c r="A507" s="37"/>
      <c r="B507" s="10"/>
      <c r="C507" s="38"/>
      <c r="D507" s="10"/>
      <c r="E507" s="10"/>
      <c r="F507" s="38"/>
    </row>
    <row r="508">
      <c r="A508" s="37"/>
      <c r="B508" s="10"/>
      <c r="C508" s="38"/>
      <c r="D508" s="10"/>
      <c r="E508" s="10"/>
      <c r="F508" s="38"/>
    </row>
    <row r="509">
      <c r="A509" s="37"/>
      <c r="B509" s="10"/>
      <c r="C509" s="38"/>
      <c r="D509" s="10"/>
      <c r="E509" s="10"/>
      <c r="F509" s="38"/>
    </row>
    <row r="510">
      <c r="A510" s="37"/>
      <c r="B510" s="10"/>
      <c r="C510" s="38"/>
      <c r="D510" s="10"/>
      <c r="E510" s="10"/>
      <c r="F510" s="38"/>
    </row>
    <row r="511">
      <c r="A511" s="37"/>
      <c r="B511" s="10"/>
      <c r="C511" s="38"/>
      <c r="D511" s="10"/>
      <c r="E511" s="10"/>
      <c r="F511" s="38"/>
    </row>
    <row r="512">
      <c r="A512" s="37"/>
      <c r="B512" s="10"/>
      <c r="C512" s="38"/>
      <c r="D512" s="10"/>
      <c r="E512" s="10"/>
      <c r="F512" s="38"/>
    </row>
    <row r="513">
      <c r="A513" s="37"/>
      <c r="B513" s="10"/>
      <c r="C513" s="38"/>
      <c r="D513" s="10"/>
      <c r="E513" s="10"/>
      <c r="F513" s="38"/>
    </row>
    <row r="514">
      <c r="A514" s="37"/>
      <c r="B514" s="10"/>
      <c r="C514" s="38"/>
      <c r="D514" s="10"/>
      <c r="E514" s="10"/>
      <c r="F514" s="38"/>
    </row>
    <row r="515">
      <c r="A515" s="37"/>
      <c r="B515" s="10"/>
      <c r="C515" s="38"/>
      <c r="D515" s="10"/>
      <c r="E515" s="10"/>
      <c r="F515" s="38"/>
    </row>
    <row r="516">
      <c r="A516" s="37"/>
      <c r="B516" s="10"/>
      <c r="C516" s="38"/>
      <c r="D516" s="10"/>
      <c r="E516" s="10"/>
      <c r="F516" s="38"/>
    </row>
    <row r="517">
      <c r="A517" s="37"/>
      <c r="B517" s="10"/>
      <c r="C517" s="38"/>
      <c r="D517" s="10"/>
      <c r="E517" s="10"/>
      <c r="F517" s="38"/>
    </row>
    <row r="518">
      <c r="A518" s="37"/>
      <c r="B518" s="10"/>
      <c r="C518" s="38"/>
      <c r="D518" s="10"/>
      <c r="E518" s="10"/>
      <c r="F518" s="38"/>
    </row>
    <row r="519">
      <c r="A519" s="37"/>
      <c r="B519" s="10"/>
      <c r="C519" s="38"/>
      <c r="D519" s="10"/>
      <c r="E519" s="10"/>
      <c r="F519" s="38"/>
    </row>
    <row r="520">
      <c r="A520" s="37"/>
      <c r="B520" s="10"/>
      <c r="C520" s="38"/>
      <c r="D520" s="10"/>
      <c r="E520" s="10"/>
      <c r="F520" s="38"/>
    </row>
    <row r="521">
      <c r="A521" s="37"/>
      <c r="B521" s="10"/>
      <c r="C521" s="38"/>
      <c r="D521" s="10"/>
      <c r="E521" s="10"/>
      <c r="F521" s="38"/>
    </row>
    <row r="522">
      <c r="A522" s="37"/>
      <c r="B522" s="10"/>
      <c r="C522" s="38"/>
      <c r="D522" s="10"/>
      <c r="E522" s="10"/>
      <c r="F522" s="38"/>
    </row>
    <row r="523">
      <c r="A523" s="37"/>
      <c r="B523" s="10"/>
      <c r="C523" s="38"/>
      <c r="D523" s="10"/>
      <c r="E523" s="10"/>
      <c r="F523" s="38"/>
    </row>
    <row r="524">
      <c r="A524" s="37"/>
      <c r="B524" s="10"/>
      <c r="C524" s="38"/>
      <c r="D524" s="10"/>
      <c r="E524" s="10"/>
      <c r="F524" s="38"/>
    </row>
    <row r="525">
      <c r="A525" s="37"/>
      <c r="B525" s="10"/>
      <c r="C525" s="38"/>
      <c r="D525" s="10"/>
      <c r="E525" s="10"/>
      <c r="F525" s="38"/>
    </row>
    <row r="526">
      <c r="A526" s="37"/>
      <c r="B526" s="10"/>
      <c r="C526" s="38"/>
      <c r="D526" s="10"/>
      <c r="E526" s="10"/>
      <c r="F526" s="38"/>
    </row>
    <row r="527">
      <c r="A527" s="37"/>
      <c r="B527" s="10"/>
      <c r="C527" s="38"/>
      <c r="D527" s="10"/>
      <c r="E527" s="10"/>
      <c r="F527" s="38"/>
    </row>
    <row r="528">
      <c r="A528" s="37"/>
      <c r="B528" s="10"/>
      <c r="C528" s="38"/>
      <c r="D528" s="10"/>
      <c r="E528" s="10"/>
      <c r="F528" s="38"/>
    </row>
    <row r="529">
      <c r="A529" s="37"/>
      <c r="B529" s="10"/>
      <c r="C529" s="38"/>
      <c r="D529" s="10"/>
      <c r="E529" s="10"/>
      <c r="F529" s="38"/>
    </row>
    <row r="530">
      <c r="A530" s="37"/>
      <c r="B530" s="10"/>
      <c r="C530" s="38"/>
      <c r="D530" s="10"/>
      <c r="E530" s="10"/>
      <c r="F530" s="38"/>
    </row>
    <row r="531">
      <c r="A531" s="37"/>
      <c r="B531" s="10"/>
      <c r="C531" s="38"/>
      <c r="D531" s="10"/>
      <c r="E531" s="10"/>
      <c r="F531" s="38"/>
    </row>
    <row r="532">
      <c r="A532" s="37"/>
      <c r="B532" s="10"/>
      <c r="C532" s="38"/>
      <c r="D532" s="10"/>
      <c r="E532" s="10"/>
      <c r="F532" s="38"/>
    </row>
    <row r="533">
      <c r="A533" s="37"/>
      <c r="B533" s="10"/>
      <c r="C533" s="38"/>
      <c r="D533" s="10"/>
      <c r="E533" s="10"/>
      <c r="F533" s="38"/>
    </row>
    <row r="534">
      <c r="A534" s="37"/>
      <c r="B534" s="10"/>
      <c r="C534" s="38"/>
      <c r="D534" s="10"/>
      <c r="E534" s="10"/>
      <c r="F534" s="38"/>
    </row>
    <row r="535">
      <c r="A535" s="37"/>
      <c r="B535" s="10"/>
      <c r="C535" s="38"/>
      <c r="D535" s="10"/>
      <c r="E535" s="10"/>
      <c r="F535" s="38"/>
    </row>
    <row r="536">
      <c r="A536" s="37"/>
      <c r="B536" s="10"/>
      <c r="C536" s="38"/>
      <c r="D536" s="10"/>
      <c r="E536" s="10"/>
      <c r="F536" s="38"/>
    </row>
    <row r="537">
      <c r="A537" s="37"/>
      <c r="B537" s="10"/>
      <c r="C537" s="38"/>
      <c r="D537" s="10"/>
      <c r="E537" s="10"/>
      <c r="F537" s="38"/>
    </row>
    <row r="538">
      <c r="A538" s="37"/>
      <c r="B538" s="10"/>
      <c r="C538" s="38"/>
      <c r="D538" s="10"/>
      <c r="E538" s="10"/>
      <c r="F538" s="38"/>
    </row>
    <row r="539">
      <c r="A539" s="37"/>
      <c r="B539" s="10"/>
      <c r="C539" s="38"/>
      <c r="D539" s="10"/>
      <c r="E539" s="10"/>
      <c r="F539" s="38"/>
    </row>
    <row r="540">
      <c r="A540" s="37"/>
      <c r="B540" s="10"/>
      <c r="C540" s="38"/>
      <c r="D540" s="10"/>
      <c r="E540" s="10"/>
      <c r="F540" s="38"/>
    </row>
    <row r="541">
      <c r="A541" s="37"/>
      <c r="B541" s="10"/>
      <c r="C541" s="38"/>
      <c r="D541" s="10"/>
      <c r="E541" s="10"/>
      <c r="F541" s="38"/>
    </row>
    <row r="542">
      <c r="A542" s="37"/>
      <c r="B542" s="10"/>
      <c r="C542" s="38"/>
      <c r="D542" s="10"/>
      <c r="E542" s="10"/>
      <c r="F542" s="38"/>
    </row>
    <row r="543">
      <c r="A543" s="37"/>
      <c r="B543" s="10"/>
      <c r="C543" s="38"/>
      <c r="D543" s="10"/>
      <c r="E543" s="10"/>
      <c r="F543" s="38"/>
    </row>
    <row r="544">
      <c r="A544" s="37"/>
      <c r="B544" s="10"/>
      <c r="C544" s="38"/>
      <c r="D544" s="10"/>
      <c r="E544" s="10"/>
      <c r="F544" s="38"/>
    </row>
    <row r="545">
      <c r="A545" s="37"/>
      <c r="B545" s="10"/>
      <c r="C545" s="38"/>
      <c r="D545" s="10"/>
      <c r="E545" s="10"/>
      <c r="F545" s="38"/>
    </row>
    <row r="546">
      <c r="A546" s="37"/>
      <c r="B546" s="10"/>
      <c r="C546" s="38"/>
      <c r="D546" s="10"/>
      <c r="E546" s="10"/>
      <c r="F546" s="38"/>
    </row>
    <row r="547">
      <c r="A547" s="37"/>
      <c r="B547" s="10"/>
      <c r="C547" s="38"/>
      <c r="D547" s="10"/>
      <c r="E547" s="10"/>
      <c r="F547" s="38"/>
    </row>
    <row r="548">
      <c r="A548" s="37"/>
      <c r="B548" s="10"/>
      <c r="C548" s="38"/>
      <c r="D548" s="10"/>
      <c r="E548" s="10"/>
      <c r="F548" s="38"/>
    </row>
    <row r="549">
      <c r="A549" s="37"/>
      <c r="B549" s="10"/>
      <c r="C549" s="38"/>
      <c r="D549" s="10"/>
      <c r="E549" s="10"/>
      <c r="F549" s="38"/>
    </row>
    <row r="550">
      <c r="A550" s="37"/>
      <c r="B550" s="10"/>
      <c r="C550" s="38"/>
      <c r="D550" s="10"/>
      <c r="E550" s="10"/>
      <c r="F550" s="38"/>
    </row>
    <row r="551">
      <c r="A551" s="37"/>
      <c r="B551" s="10"/>
      <c r="C551" s="38"/>
      <c r="D551" s="10"/>
      <c r="E551" s="10"/>
      <c r="F551" s="38"/>
    </row>
    <row r="552">
      <c r="A552" s="37"/>
      <c r="B552" s="10"/>
      <c r="C552" s="38"/>
      <c r="D552" s="10"/>
      <c r="E552" s="10"/>
      <c r="F552" s="38"/>
    </row>
    <row r="553">
      <c r="A553" s="37"/>
      <c r="B553" s="10"/>
      <c r="C553" s="38"/>
      <c r="D553" s="10"/>
      <c r="E553" s="10"/>
      <c r="F553" s="38"/>
    </row>
    <row r="554">
      <c r="A554" s="37"/>
      <c r="B554" s="10"/>
      <c r="C554" s="38"/>
      <c r="D554" s="10"/>
      <c r="E554" s="10"/>
      <c r="F554" s="38"/>
    </row>
    <row r="555">
      <c r="A555" s="37"/>
      <c r="B555" s="10"/>
      <c r="C555" s="38"/>
      <c r="D555" s="10"/>
      <c r="E555" s="10"/>
      <c r="F555" s="38"/>
    </row>
    <row r="556">
      <c r="A556" s="37"/>
      <c r="B556" s="10"/>
      <c r="C556" s="38"/>
      <c r="D556" s="10"/>
      <c r="E556" s="10"/>
      <c r="F556" s="38"/>
    </row>
    <row r="557">
      <c r="A557" s="37"/>
      <c r="B557" s="10"/>
      <c r="C557" s="38"/>
      <c r="D557" s="10"/>
      <c r="E557" s="10"/>
      <c r="F557" s="38"/>
    </row>
    <row r="558">
      <c r="A558" s="37"/>
      <c r="B558" s="10"/>
      <c r="C558" s="38"/>
      <c r="D558" s="10"/>
      <c r="E558" s="10"/>
      <c r="F558" s="38"/>
    </row>
    <row r="559">
      <c r="A559" s="37"/>
      <c r="B559" s="10"/>
      <c r="C559" s="38"/>
      <c r="D559" s="10"/>
      <c r="E559" s="10"/>
      <c r="F559" s="38"/>
    </row>
    <row r="560">
      <c r="A560" s="37"/>
      <c r="B560" s="10"/>
      <c r="C560" s="38"/>
      <c r="D560" s="10"/>
      <c r="E560" s="10"/>
      <c r="F560" s="38"/>
    </row>
    <row r="561">
      <c r="A561" s="37"/>
      <c r="B561" s="10"/>
      <c r="C561" s="38"/>
      <c r="D561" s="10"/>
      <c r="E561" s="10"/>
      <c r="F561" s="38"/>
    </row>
    <row r="562">
      <c r="A562" s="37"/>
      <c r="B562" s="10"/>
      <c r="C562" s="38"/>
      <c r="D562" s="10"/>
      <c r="E562" s="10"/>
      <c r="F562" s="38"/>
    </row>
    <row r="563">
      <c r="A563" s="37"/>
      <c r="B563" s="10"/>
      <c r="C563" s="38"/>
      <c r="D563" s="10"/>
      <c r="E563" s="10"/>
      <c r="F563" s="38"/>
    </row>
    <row r="564">
      <c r="A564" s="37"/>
      <c r="B564" s="10"/>
      <c r="C564" s="38"/>
      <c r="D564" s="10"/>
      <c r="E564" s="10"/>
      <c r="F564" s="38"/>
    </row>
    <row r="565">
      <c r="A565" s="37"/>
      <c r="B565" s="10"/>
      <c r="C565" s="38"/>
      <c r="D565" s="10"/>
      <c r="E565" s="10"/>
      <c r="F565" s="38"/>
    </row>
    <row r="566">
      <c r="A566" s="37"/>
      <c r="B566" s="10"/>
      <c r="C566" s="38"/>
      <c r="D566" s="10"/>
      <c r="E566" s="10"/>
      <c r="F566" s="38"/>
    </row>
    <row r="567">
      <c r="A567" s="37"/>
      <c r="B567" s="10"/>
      <c r="C567" s="38"/>
      <c r="D567" s="10"/>
      <c r="E567" s="10"/>
      <c r="F567" s="38"/>
    </row>
    <row r="568">
      <c r="A568" s="37"/>
      <c r="B568" s="10"/>
      <c r="C568" s="38"/>
      <c r="D568" s="10"/>
      <c r="E568" s="10"/>
      <c r="F568" s="38"/>
    </row>
    <row r="569">
      <c r="A569" s="37"/>
      <c r="B569" s="10"/>
      <c r="C569" s="38"/>
      <c r="D569" s="10"/>
      <c r="E569" s="10"/>
      <c r="F569" s="38"/>
    </row>
    <row r="570">
      <c r="A570" s="37"/>
      <c r="B570" s="10"/>
      <c r="C570" s="38"/>
      <c r="D570" s="10"/>
      <c r="E570" s="10"/>
      <c r="F570" s="38"/>
    </row>
    <row r="571">
      <c r="A571" s="37"/>
      <c r="B571" s="10"/>
      <c r="C571" s="38"/>
      <c r="D571" s="10"/>
      <c r="E571" s="10"/>
      <c r="F571" s="38"/>
    </row>
    <row r="572">
      <c r="A572" s="37"/>
      <c r="B572" s="10"/>
      <c r="C572" s="38"/>
      <c r="D572" s="10"/>
      <c r="E572" s="10"/>
      <c r="F572" s="38"/>
    </row>
    <row r="573">
      <c r="A573" s="37"/>
      <c r="B573" s="10"/>
      <c r="C573" s="38"/>
      <c r="D573" s="10"/>
      <c r="E573" s="10"/>
      <c r="F573" s="38"/>
    </row>
    <row r="574">
      <c r="A574" s="37"/>
      <c r="B574" s="10"/>
      <c r="C574" s="38"/>
      <c r="D574" s="10"/>
      <c r="E574" s="10"/>
      <c r="F574" s="38"/>
    </row>
    <row r="575">
      <c r="A575" s="37"/>
      <c r="B575" s="10"/>
      <c r="C575" s="38"/>
      <c r="D575" s="10"/>
      <c r="E575" s="10"/>
      <c r="F575" s="38"/>
    </row>
    <row r="576">
      <c r="A576" s="37"/>
      <c r="B576" s="10"/>
      <c r="C576" s="38"/>
      <c r="D576" s="10"/>
      <c r="E576" s="10"/>
      <c r="F576" s="38"/>
    </row>
    <row r="577">
      <c r="A577" s="37"/>
      <c r="B577" s="10"/>
      <c r="C577" s="38"/>
      <c r="D577" s="10"/>
      <c r="E577" s="10"/>
      <c r="F577" s="38"/>
    </row>
    <row r="578">
      <c r="A578" s="37"/>
      <c r="B578" s="10"/>
      <c r="C578" s="38"/>
      <c r="D578" s="10"/>
      <c r="E578" s="10"/>
      <c r="F578" s="38"/>
    </row>
    <row r="579">
      <c r="A579" s="37"/>
      <c r="B579" s="10"/>
      <c r="C579" s="38"/>
      <c r="D579" s="10"/>
      <c r="E579" s="10"/>
      <c r="F579" s="38"/>
    </row>
    <row r="580">
      <c r="A580" s="37"/>
      <c r="B580" s="10"/>
      <c r="C580" s="38"/>
      <c r="D580" s="10"/>
      <c r="E580" s="10"/>
      <c r="F580" s="38"/>
    </row>
    <row r="581">
      <c r="A581" s="37"/>
      <c r="B581" s="10"/>
      <c r="C581" s="38"/>
      <c r="D581" s="10"/>
      <c r="E581" s="10"/>
      <c r="F581" s="38"/>
    </row>
    <row r="582">
      <c r="A582" s="37"/>
      <c r="B582" s="10"/>
      <c r="C582" s="38"/>
      <c r="D582" s="10"/>
      <c r="E582" s="10"/>
      <c r="F582" s="38"/>
    </row>
    <row r="583">
      <c r="A583" s="37"/>
      <c r="B583" s="10"/>
      <c r="C583" s="38"/>
      <c r="D583" s="10"/>
      <c r="E583" s="10"/>
      <c r="F583" s="38"/>
    </row>
    <row r="584">
      <c r="A584" s="37"/>
      <c r="B584" s="10"/>
      <c r="C584" s="38"/>
      <c r="D584" s="10"/>
      <c r="E584" s="10"/>
      <c r="F584" s="38"/>
    </row>
    <row r="585">
      <c r="A585" s="37"/>
      <c r="B585" s="10"/>
      <c r="C585" s="38"/>
      <c r="D585" s="10"/>
      <c r="E585" s="10"/>
      <c r="F585" s="38"/>
    </row>
    <row r="586">
      <c r="A586" s="37"/>
      <c r="B586" s="10"/>
      <c r="C586" s="38"/>
      <c r="D586" s="10"/>
      <c r="E586" s="10"/>
      <c r="F586" s="38"/>
    </row>
    <row r="587">
      <c r="A587" s="37"/>
      <c r="B587" s="10"/>
      <c r="C587" s="38"/>
      <c r="D587" s="10"/>
      <c r="E587" s="10"/>
      <c r="F587" s="38"/>
    </row>
    <row r="588">
      <c r="A588" s="37"/>
      <c r="B588" s="10"/>
      <c r="C588" s="38"/>
      <c r="D588" s="10"/>
      <c r="E588" s="10"/>
      <c r="F588" s="38"/>
    </row>
    <row r="589">
      <c r="A589" s="37"/>
      <c r="B589" s="10"/>
      <c r="C589" s="38"/>
      <c r="D589" s="10"/>
      <c r="E589" s="10"/>
      <c r="F589" s="38"/>
    </row>
    <row r="590">
      <c r="A590" s="37"/>
      <c r="B590" s="10"/>
      <c r="C590" s="38"/>
      <c r="D590" s="10"/>
      <c r="E590" s="10"/>
      <c r="F590" s="38"/>
    </row>
    <row r="591">
      <c r="A591" s="37"/>
      <c r="B591" s="10"/>
      <c r="C591" s="38"/>
      <c r="D591" s="10"/>
      <c r="E591" s="10"/>
      <c r="F591" s="38"/>
    </row>
    <row r="592">
      <c r="A592" s="37"/>
      <c r="B592" s="10"/>
      <c r="C592" s="38"/>
      <c r="D592" s="10"/>
      <c r="E592" s="10"/>
      <c r="F592" s="38"/>
    </row>
    <row r="593">
      <c r="A593" s="37"/>
      <c r="B593" s="10"/>
      <c r="C593" s="38"/>
      <c r="D593" s="10"/>
      <c r="E593" s="10"/>
      <c r="F593" s="38"/>
    </row>
    <row r="594">
      <c r="A594" s="37"/>
      <c r="B594" s="10"/>
      <c r="C594" s="38"/>
      <c r="D594" s="10"/>
      <c r="E594" s="10"/>
      <c r="F594" s="38"/>
    </row>
    <row r="595">
      <c r="A595" s="37"/>
      <c r="B595" s="10"/>
      <c r="C595" s="38"/>
      <c r="D595" s="10"/>
      <c r="E595" s="10"/>
      <c r="F595" s="38"/>
    </row>
    <row r="596">
      <c r="A596" s="37"/>
      <c r="B596" s="10"/>
      <c r="C596" s="38"/>
      <c r="D596" s="10"/>
      <c r="E596" s="10"/>
      <c r="F596" s="38"/>
    </row>
    <row r="597">
      <c r="A597" s="37"/>
      <c r="B597" s="10"/>
      <c r="C597" s="38"/>
      <c r="D597" s="10"/>
      <c r="E597" s="10"/>
      <c r="F597" s="38"/>
    </row>
    <row r="598">
      <c r="A598" s="37"/>
      <c r="B598" s="10"/>
      <c r="C598" s="38"/>
      <c r="D598" s="10"/>
      <c r="E598" s="10"/>
      <c r="F598" s="38"/>
    </row>
    <row r="599">
      <c r="A599" s="37"/>
      <c r="B599" s="10"/>
      <c r="C599" s="38"/>
      <c r="D599" s="10"/>
      <c r="E599" s="10"/>
      <c r="F599" s="38"/>
    </row>
    <row r="600">
      <c r="A600" s="37"/>
      <c r="B600" s="10"/>
      <c r="C600" s="38"/>
      <c r="D600" s="10"/>
      <c r="E600" s="10"/>
      <c r="F600" s="38"/>
    </row>
    <row r="601">
      <c r="A601" s="37"/>
      <c r="B601" s="10"/>
      <c r="C601" s="38"/>
      <c r="D601" s="10"/>
      <c r="E601" s="10"/>
      <c r="F601" s="38"/>
    </row>
    <row r="602">
      <c r="A602" s="37"/>
      <c r="B602" s="10"/>
      <c r="C602" s="38"/>
      <c r="D602" s="10"/>
      <c r="E602" s="10"/>
      <c r="F602" s="38"/>
    </row>
    <row r="603">
      <c r="A603" s="37"/>
      <c r="B603" s="10"/>
      <c r="C603" s="38"/>
      <c r="D603" s="10"/>
      <c r="E603" s="10"/>
      <c r="F603" s="38"/>
    </row>
    <row r="604">
      <c r="A604" s="37"/>
      <c r="B604" s="10"/>
      <c r="C604" s="38"/>
      <c r="D604" s="10"/>
      <c r="E604" s="10"/>
      <c r="F604" s="38"/>
    </row>
    <row r="605">
      <c r="A605" s="37"/>
      <c r="B605" s="10"/>
      <c r="C605" s="38"/>
      <c r="D605" s="10"/>
      <c r="E605" s="10"/>
      <c r="F605" s="38"/>
    </row>
    <row r="606">
      <c r="A606" s="37"/>
      <c r="B606" s="10"/>
      <c r="C606" s="38"/>
      <c r="D606" s="10"/>
      <c r="E606" s="10"/>
      <c r="F606" s="38"/>
    </row>
    <row r="607">
      <c r="A607" s="37"/>
      <c r="B607" s="10"/>
      <c r="C607" s="38"/>
      <c r="D607" s="10"/>
      <c r="E607" s="10"/>
      <c r="F607" s="38"/>
    </row>
    <row r="608">
      <c r="A608" s="37"/>
      <c r="B608" s="10"/>
      <c r="C608" s="38"/>
      <c r="D608" s="10"/>
      <c r="E608" s="10"/>
      <c r="F608" s="38"/>
    </row>
    <row r="609">
      <c r="A609" s="37"/>
      <c r="B609" s="10"/>
      <c r="C609" s="38"/>
      <c r="D609" s="10"/>
      <c r="E609" s="10"/>
      <c r="F609" s="38"/>
    </row>
    <row r="610">
      <c r="A610" s="37"/>
      <c r="B610" s="10"/>
      <c r="C610" s="38"/>
      <c r="D610" s="10"/>
      <c r="E610" s="10"/>
      <c r="F610" s="38"/>
    </row>
    <row r="611">
      <c r="A611" s="37"/>
      <c r="B611" s="10"/>
      <c r="C611" s="38"/>
      <c r="D611" s="10"/>
      <c r="E611" s="10"/>
      <c r="F611" s="38"/>
    </row>
    <row r="612">
      <c r="A612" s="37"/>
      <c r="B612" s="10"/>
      <c r="C612" s="38"/>
      <c r="D612" s="10"/>
      <c r="E612" s="10"/>
      <c r="F612" s="38"/>
    </row>
    <row r="613">
      <c r="A613" s="37"/>
      <c r="B613" s="10"/>
      <c r="C613" s="38"/>
      <c r="D613" s="10"/>
      <c r="E613" s="10"/>
      <c r="F613" s="38"/>
    </row>
    <row r="614">
      <c r="A614" s="37"/>
      <c r="B614" s="10"/>
      <c r="C614" s="38"/>
      <c r="D614" s="10"/>
      <c r="E614" s="10"/>
      <c r="F614" s="38"/>
    </row>
    <row r="615">
      <c r="A615" s="37"/>
      <c r="B615" s="10"/>
      <c r="C615" s="38"/>
      <c r="D615" s="10"/>
      <c r="E615" s="10"/>
      <c r="F615" s="38"/>
    </row>
    <row r="616">
      <c r="A616" s="37"/>
      <c r="B616" s="10"/>
      <c r="C616" s="38"/>
      <c r="D616" s="10"/>
      <c r="E616" s="10"/>
      <c r="F616" s="38"/>
    </row>
    <row r="617">
      <c r="A617" s="37"/>
      <c r="B617" s="10"/>
      <c r="C617" s="38"/>
      <c r="D617" s="10"/>
      <c r="E617" s="10"/>
      <c r="F617" s="38"/>
    </row>
    <row r="618">
      <c r="A618" s="37"/>
      <c r="B618" s="10"/>
      <c r="C618" s="38"/>
      <c r="D618" s="10"/>
      <c r="E618" s="10"/>
      <c r="F618" s="38"/>
    </row>
    <row r="619">
      <c r="A619" s="37"/>
      <c r="B619" s="10"/>
      <c r="C619" s="38"/>
      <c r="D619" s="10"/>
      <c r="E619" s="10"/>
      <c r="F619" s="38"/>
    </row>
    <row r="620">
      <c r="A620" s="37"/>
      <c r="B620" s="10"/>
      <c r="C620" s="38"/>
      <c r="D620" s="10"/>
      <c r="E620" s="10"/>
      <c r="F620" s="38"/>
    </row>
    <row r="621">
      <c r="A621" s="37"/>
      <c r="B621" s="10"/>
      <c r="C621" s="38"/>
      <c r="D621" s="10"/>
      <c r="E621" s="10"/>
      <c r="F621" s="38"/>
    </row>
    <row r="622">
      <c r="A622" s="37"/>
      <c r="B622" s="10"/>
      <c r="C622" s="38"/>
      <c r="D622" s="10"/>
      <c r="E622" s="10"/>
      <c r="F622" s="38"/>
    </row>
    <row r="623">
      <c r="A623" s="37"/>
      <c r="B623" s="10"/>
      <c r="C623" s="38"/>
      <c r="D623" s="10"/>
      <c r="E623" s="10"/>
      <c r="F623" s="38"/>
    </row>
    <row r="624">
      <c r="A624" s="37"/>
      <c r="B624" s="10"/>
      <c r="C624" s="38"/>
      <c r="D624" s="10"/>
      <c r="E624" s="10"/>
      <c r="F624" s="38"/>
    </row>
    <row r="625">
      <c r="A625" s="37"/>
      <c r="B625" s="10"/>
      <c r="C625" s="38"/>
      <c r="D625" s="10"/>
      <c r="E625" s="10"/>
      <c r="F625" s="38"/>
    </row>
    <row r="626">
      <c r="A626" s="37"/>
      <c r="B626" s="10"/>
      <c r="C626" s="38"/>
      <c r="D626" s="10"/>
      <c r="E626" s="10"/>
      <c r="F626" s="38"/>
    </row>
    <row r="627">
      <c r="A627" s="37"/>
      <c r="B627" s="10"/>
      <c r="C627" s="38"/>
      <c r="D627" s="10"/>
      <c r="E627" s="10"/>
      <c r="F627" s="38"/>
    </row>
    <row r="628">
      <c r="A628" s="37"/>
      <c r="B628" s="10"/>
      <c r="C628" s="38"/>
      <c r="D628" s="10"/>
      <c r="E628" s="10"/>
      <c r="F628" s="38"/>
    </row>
    <row r="629">
      <c r="A629" s="37"/>
      <c r="B629" s="10"/>
      <c r="C629" s="38"/>
      <c r="D629" s="10"/>
      <c r="E629" s="10"/>
      <c r="F629" s="38"/>
    </row>
    <row r="630">
      <c r="A630" s="37"/>
      <c r="B630" s="10"/>
      <c r="C630" s="38"/>
      <c r="D630" s="10"/>
      <c r="E630" s="10"/>
      <c r="F630" s="38"/>
    </row>
    <row r="631">
      <c r="A631" s="37"/>
      <c r="B631" s="10"/>
      <c r="C631" s="38"/>
      <c r="D631" s="10"/>
      <c r="E631" s="10"/>
      <c r="F631" s="38"/>
    </row>
    <row r="632">
      <c r="A632" s="37"/>
      <c r="B632" s="10"/>
      <c r="C632" s="38"/>
      <c r="D632" s="10"/>
      <c r="E632" s="10"/>
      <c r="F632" s="38"/>
    </row>
    <row r="633">
      <c r="A633" s="37"/>
      <c r="B633" s="10"/>
      <c r="C633" s="38"/>
      <c r="D633" s="10"/>
      <c r="E633" s="10"/>
      <c r="F633" s="38"/>
    </row>
    <row r="634">
      <c r="A634" s="37"/>
      <c r="B634" s="10"/>
      <c r="C634" s="38"/>
      <c r="D634" s="10"/>
      <c r="E634" s="10"/>
      <c r="F634" s="38"/>
    </row>
    <row r="635">
      <c r="A635" s="37"/>
      <c r="B635" s="10"/>
      <c r="C635" s="38"/>
      <c r="D635" s="10"/>
      <c r="E635" s="10"/>
      <c r="F635" s="38"/>
    </row>
    <row r="636">
      <c r="A636" s="37"/>
      <c r="B636" s="10"/>
      <c r="C636" s="38"/>
      <c r="D636" s="10"/>
      <c r="E636" s="10"/>
      <c r="F636" s="38"/>
    </row>
    <row r="637">
      <c r="A637" s="37"/>
      <c r="B637" s="10"/>
      <c r="C637" s="38"/>
      <c r="D637" s="10"/>
      <c r="E637" s="10"/>
      <c r="F637" s="38"/>
    </row>
    <row r="638">
      <c r="A638" s="37"/>
      <c r="B638" s="10"/>
      <c r="C638" s="38"/>
      <c r="D638" s="10"/>
      <c r="E638" s="10"/>
      <c r="F638" s="38"/>
    </row>
    <row r="639">
      <c r="A639" s="37"/>
      <c r="B639" s="10"/>
      <c r="C639" s="38"/>
      <c r="D639" s="10"/>
      <c r="E639" s="10"/>
      <c r="F639" s="38"/>
    </row>
    <row r="640">
      <c r="A640" s="37"/>
      <c r="B640" s="10"/>
      <c r="C640" s="38"/>
      <c r="D640" s="10"/>
      <c r="E640" s="10"/>
      <c r="F640" s="38"/>
    </row>
    <row r="641">
      <c r="A641" s="37"/>
      <c r="B641" s="10"/>
      <c r="C641" s="38"/>
      <c r="D641" s="10"/>
      <c r="E641" s="10"/>
      <c r="F641" s="38"/>
    </row>
    <row r="642">
      <c r="A642" s="37"/>
      <c r="B642" s="10"/>
      <c r="C642" s="38"/>
      <c r="D642" s="10"/>
      <c r="E642" s="10"/>
      <c r="F642" s="38"/>
    </row>
    <row r="643">
      <c r="A643" s="37"/>
      <c r="B643" s="10"/>
      <c r="C643" s="38"/>
      <c r="D643" s="10"/>
      <c r="E643" s="10"/>
      <c r="F643" s="38"/>
    </row>
    <row r="644">
      <c r="A644" s="37"/>
      <c r="B644" s="10"/>
      <c r="C644" s="38"/>
      <c r="D644" s="10"/>
      <c r="E644" s="10"/>
      <c r="F644" s="38"/>
    </row>
    <row r="645">
      <c r="A645" s="37"/>
      <c r="B645" s="10"/>
      <c r="C645" s="38"/>
      <c r="D645" s="10"/>
      <c r="E645" s="10"/>
      <c r="F645" s="38"/>
    </row>
    <row r="646">
      <c r="A646" s="37"/>
      <c r="B646" s="10"/>
      <c r="C646" s="38"/>
      <c r="D646" s="10"/>
      <c r="E646" s="10"/>
      <c r="F646" s="38"/>
    </row>
    <row r="647">
      <c r="A647" s="37"/>
      <c r="B647" s="10"/>
      <c r="C647" s="38"/>
      <c r="D647" s="10"/>
      <c r="E647" s="10"/>
      <c r="F647" s="38"/>
    </row>
    <row r="648">
      <c r="A648" s="37"/>
      <c r="B648" s="10"/>
      <c r="C648" s="38"/>
      <c r="D648" s="10"/>
      <c r="E648" s="10"/>
      <c r="F648" s="38"/>
    </row>
    <row r="649">
      <c r="A649" s="37"/>
      <c r="B649" s="10"/>
      <c r="C649" s="38"/>
      <c r="D649" s="10"/>
      <c r="E649" s="10"/>
      <c r="F649" s="38"/>
    </row>
    <row r="650">
      <c r="A650" s="37"/>
      <c r="B650" s="10"/>
      <c r="C650" s="38"/>
      <c r="D650" s="10"/>
      <c r="E650" s="10"/>
      <c r="F650" s="38"/>
    </row>
    <row r="651">
      <c r="A651" s="37"/>
      <c r="B651" s="10"/>
      <c r="C651" s="38"/>
      <c r="D651" s="10"/>
      <c r="E651" s="10"/>
      <c r="F651" s="38"/>
    </row>
    <row r="652">
      <c r="A652" s="37"/>
      <c r="B652" s="10"/>
      <c r="C652" s="38"/>
      <c r="D652" s="10"/>
      <c r="E652" s="10"/>
      <c r="F652" s="38"/>
    </row>
    <row r="653">
      <c r="A653" s="37"/>
      <c r="B653" s="10"/>
      <c r="C653" s="38"/>
      <c r="D653" s="10"/>
      <c r="E653" s="10"/>
      <c r="F653" s="38"/>
    </row>
    <row r="654">
      <c r="A654" s="37"/>
      <c r="B654" s="10"/>
      <c r="C654" s="38"/>
      <c r="D654" s="10"/>
      <c r="E654" s="10"/>
      <c r="F654" s="38"/>
    </row>
    <row r="655">
      <c r="A655" s="37"/>
      <c r="B655" s="10"/>
      <c r="C655" s="38"/>
      <c r="D655" s="10"/>
      <c r="E655" s="10"/>
      <c r="F655" s="38"/>
    </row>
    <row r="656">
      <c r="A656" s="37"/>
      <c r="B656" s="10"/>
      <c r="C656" s="38"/>
      <c r="D656" s="10"/>
      <c r="E656" s="10"/>
      <c r="F656" s="38"/>
    </row>
    <row r="657">
      <c r="A657" s="37"/>
      <c r="B657" s="10"/>
      <c r="C657" s="38"/>
      <c r="D657" s="10"/>
      <c r="E657" s="10"/>
      <c r="F657" s="38"/>
    </row>
    <row r="658">
      <c r="A658" s="37"/>
      <c r="B658" s="10"/>
      <c r="C658" s="38"/>
      <c r="D658" s="10"/>
      <c r="E658" s="10"/>
      <c r="F658" s="38"/>
    </row>
    <row r="659">
      <c r="A659" s="37"/>
      <c r="B659" s="10"/>
      <c r="C659" s="38"/>
      <c r="D659" s="10"/>
      <c r="E659" s="10"/>
      <c r="F659" s="38"/>
    </row>
    <row r="660">
      <c r="A660" s="37"/>
      <c r="B660" s="10"/>
      <c r="C660" s="38"/>
      <c r="D660" s="10"/>
      <c r="E660" s="10"/>
      <c r="F660" s="38"/>
    </row>
    <row r="661">
      <c r="A661" s="37"/>
      <c r="B661" s="10"/>
      <c r="C661" s="38"/>
      <c r="D661" s="10"/>
      <c r="E661" s="10"/>
      <c r="F661" s="38"/>
    </row>
    <row r="662">
      <c r="A662" s="37"/>
      <c r="B662" s="10"/>
      <c r="C662" s="38"/>
      <c r="D662" s="10"/>
      <c r="E662" s="10"/>
      <c r="F662" s="38"/>
    </row>
    <row r="663">
      <c r="A663" s="37"/>
      <c r="B663" s="10"/>
      <c r="C663" s="38"/>
      <c r="D663" s="10"/>
      <c r="E663" s="10"/>
      <c r="F663" s="38"/>
    </row>
    <row r="664">
      <c r="A664" s="37"/>
      <c r="B664" s="10"/>
      <c r="C664" s="38"/>
      <c r="D664" s="10"/>
      <c r="E664" s="10"/>
      <c r="F664" s="38"/>
    </row>
    <row r="665">
      <c r="A665" s="37"/>
      <c r="B665" s="10"/>
      <c r="C665" s="38"/>
      <c r="D665" s="10"/>
      <c r="E665" s="10"/>
      <c r="F665" s="38"/>
    </row>
    <row r="666">
      <c r="A666" s="37"/>
      <c r="B666" s="10"/>
      <c r="C666" s="38"/>
      <c r="D666" s="10"/>
      <c r="E666" s="10"/>
      <c r="F666" s="38"/>
    </row>
    <row r="667">
      <c r="A667" s="37"/>
      <c r="B667" s="10"/>
      <c r="C667" s="38"/>
      <c r="D667" s="10"/>
      <c r="E667" s="10"/>
      <c r="F667" s="38"/>
    </row>
    <row r="668">
      <c r="A668" s="37"/>
      <c r="B668" s="10"/>
      <c r="C668" s="38"/>
      <c r="D668" s="10"/>
      <c r="E668" s="10"/>
      <c r="F668" s="38"/>
    </row>
    <row r="669">
      <c r="A669" s="37"/>
      <c r="B669" s="10"/>
      <c r="C669" s="38"/>
      <c r="D669" s="10"/>
      <c r="E669" s="10"/>
      <c r="F669" s="38"/>
    </row>
    <row r="670">
      <c r="A670" s="37"/>
      <c r="B670" s="10"/>
      <c r="C670" s="38"/>
      <c r="D670" s="10"/>
      <c r="E670" s="10"/>
      <c r="F670" s="38"/>
    </row>
    <row r="671">
      <c r="A671" s="37"/>
      <c r="B671" s="10"/>
      <c r="C671" s="38"/>
      <c r="D671" s="10"/>
      <c r="E671" s="10"/>
      <c r="F671" s="38"/>
    </row>
    <row r="672">
      <c r="A672" s="37"/>
      <c r="B672" s="10"/>
      <c r="C672" s="38"/>
      <c r="D672" s="10"/>
      <c r="E672" s="10"/>
      <c r="F672" s="38"/>
    </row>
    <row r="673">
      <c r="A673" s="37"/>
      <c r="B673" s="10"/>
      <c r="C673" s="38"/>
      <c r="D673" s="10"/>
      <c r="E673" s="10"/>
      <c r="F673" s="38"/>
    </row>
    <row r="674">
      <c r="A674" s="37"/>
      <c r="B674" s="10"/>
      <c r="C674" s="38"/>
      <c r="D674" s="10"/>
      <c r="E674" s="10"/>
      <c r="F674" s="38"/>
    </row>
    <row r="675">
      <c r="A675" s="37"/>
      <c r="B675" s="10"/>
      <c r="C675" s="38"/>
      <c r="D675" s="10"/>
      <c r="E675" s="10"/>
      <c r="F675" s="38"/>
    </row>
    <row r="676">
      <c r="A676" s="37"/>
      <c r="B676" s="10"/>
      <c r="C676" s="38"/>
      <c r="D676" s="10"/>
      <c r="E676" s="10"/>
      <c r="F676" s="38"/>
    </row>
    <row r="677">
      <c r="A677" s="37"/>
      <c r="B677" s="10"/>
      <c r="C677" s="38"/>
      <c r="D677" s="10"/>
      <c r="E677" s="10"/>
      <c r="F677" s="38"/>
    </row>
    <row r="678">
      <c r="A678" s="37"/>
      <c r="B678" s="10"/>
      <c r="C678" s="38"/>
      <c r="D678" s="10"/>
      <c r="E678" s="10"/>
      <c r="F678" s="38"/>
    </row>
    <row r="679">
      <c r="A679" s="37"/>
      <c r="B679" s="10"/>
      <c r="C679" s="38"/>
      <c r="D679" s="10"/>
      <c r="E679" s="10"/>
      <c r="F679" s="38"/>
    </row>
    <row r="680">
      <c r="A680" s="37"/>
      <c r="B680" s="10"/>
      <c r="C680" s="38"/>
      <c r="D680" s="10"/>
      <c r="E680" s="10"/>
      <c r="F680" s="38"/>
    </row>
    <row r="681">
      <c r="A681" s="37"/>
      <c r="B681" s="10"/>
      <c r="C681" s="38"/>
      <c r="D681" s="10"/>
      <c r="E681" s="10"/>
      <c r="F681" s="38"/>
    </row>
    <row r="682">
      <c r="A682" s="37"/>
      <c r="B682" s="10"/>
      <c r="C682" s="38"/>
      <c r="D682" s="10"/>
      <c r="E682" s="10"/>
      <c r="F682" s="38"/>
    </row>
    <row r="683">
      <c r="A683" s="37"/>
      <c r="B683" s="10"/>
      <c r="C683" s="38"/>
      <c r="D683" s="10"/>
      <c r="E683" s="10"/>
      <c r="F683" s="38"/>
    </row>
    <row r="684">
      <c r="A684" s="37"/>
      <c r="B684" s="10"/>
      <c r="C684" s="38"/>
      <c r="D684" s="10"/>
      <c r="E684" s="10"/>
      <c r="F684" s="38"/>
    </row>
    <row r="685">
      <c r="A685" s="37"/>
      <c r="B685" s="10"/>
      <c r="C685" s="38"/>
      <c r="D685" s="10"/>
      <c r="E685" s="10"/>
      <c r="F685" s="38"/>
    </row>
    <row r="686">
      <c r="A686" s="37"/>
      <c r="B686" s="10"/>
      <c r="C686" s="38"/>
      <c r="D686" s="10"/>
      <c r="E686" s="10"/>
      <c r="F686" s="38"/>
    </row>
    <row r="687">
      <c r="A687" s="37"/>
      <c r="B687" s="10"/>
      <c r="C687" s="38"/>
      <c r="D687" s="10"/>
      <c r="E687" s="10"/>
      <c r="F687" s="38"/>
    </row>
    <row r="688">
      <c r="A688" s="37"/>
      <c r="B688" s="10"/>
      <c r="C688" s="38"/>
      <c r="D688" s="10"/>
      <c r="E688" s="10"/>
      <c r="F688" s="38"/>
    </row>
    <row r="689">
      <c r="A689" s="37"/>
      <c r="B689" s="10"/>
      <c r="C689" s="38"/>
      <c r="D689" s="10"/>
      <c r="E689" s="10"/>
      <c r="F689" s="38"/>
    </row>
    <row r="690">
      <c r="A690" s="37"/>
      <c r="B690" s="10"/>
      <c r="C690" s="38"/>
      <c r="D690" s="10"/>
      <c r="E690" s="10"/>
      <c r="F690" s="38"/>
    </row>
    <row r="691">
      <c r="A691" s="37"/>
      <c r="B691" s="10"/>
      <c r="C691" s="38"/>
      <c r="D691" s="10"/>
      <c r="E691" s="10"/>
      <c r="F691" s="38"/>
    </row>
    <row r="692">
      <c r="A692" s="37"/>
      <c r="B692" s="10"/>
      <c r="C692" s="38"/>
      <c r="D692" s="10"/>
      <c r="E692" s="10"/>
      <c r="F692" s="38"/>
    </row>
    <row r="693">
      <c r="A693" s="37"/>
      <c r="B693" s="10"/>
      <c r="C693" s="38"/>
      <c r="D693" s="10"/>
      <c r="E693" s="10"/>
      <c r="F693" s="38"/>
    </row>
    <row r="694">
      <c r="A694" s="37"/>
      <c r="B694" s="10"/>
      <c r="C694" s="38"/>
      <c r="D694" s="10"/>
      <c r="E694" s="10"/>
      <c r="F694" s="38"/>
    </row>
    <row r="695">
      <c r="A695" s="37"/>
      <c r="B695" s="10"/>
      <c r="C695" s="38"/>
      <c r="D695" s="10"/>
      <c r="E695" s="10"/>
      <c r="F695" s="38"/>
    </row>
    <row r="696">
      <c r="A696" s="37"/>
      <c r="B696" s="10"/>
      <c r="C696" s="38"/>
      <c r="D696" s="10"/>
      <c r="E696" s="10"/>
      <c r="F696" s="38"/>
    </row>
    <row r="697">
      <c r="A697" s="37"/>
      <c r="B697" s="10"/>
      <c r="C697" s="38"/>
      <c r="D697" s="10"/>
      <c r="E697" s="10"/>
      <c r="F697" s="38"/>
    </row>
    <row r="698">
      <c r="A698" s="37"/>
      <c r="B698" s="10"/>
      <c r="C698" s="38"/>
      <c r="D698" s="10"/>
      <c r="E698" s="10"/>
      <c r="F698" s="38"/>
    </row>
    <row r="699">
      <c r="A699" s="37"/>
      <c r="B699" s="10"/>
      <c r="C699" s="38"/>
      <c r="D699" s="10"/>
      <c r="E699" s="10"/>
      <c r="F699" s="38"/>
    </row>
    <row r="700">
      <c r="A700" s="37"/>
      <c r="B700" s="10"/>
      <c r="C700" s="38"/>
      <c r="D700" s="10"/>
      <c r="E700" s="10"/>
      <c r="F700" s="38"/>
    </row>
    <row r="701">
      <c r="A701" s="37"/>
      <c r="B701" s="10"/>
      <c r="C701" s="38"/>
      <c r="D701" s="10"/>
      <c r="E701" s="10"/>
      <c r="F701" s="38"/>
    </row>
    <row r="702">
      <c r="A702" s="37"/>
      <c r="B702" s="10"/>
      <c r="C702" s="38"/>
      <c r="D702" s="10"/>
      <c r="E702" s="10"/>
      <c r="F702" s="38"/>
    </row>
    <row r="703">
      <c r="A703" s="37"/>
      <c r="B703" s="10"/>
      <c r="C703" s="38"/>
      <c r="D703" s="10"/>
      <c r="E703" s="10"/>
      <c r="F703" s="38"/>
    </row>
    <row r="704">
      <c r="A704" s="37"/>
      <c r="B704" s="10"/>
      <c r="C704" s="38"/>
      <c r="D704" s="10"/>
      <c r="E704" s="10"/>
      <c r="F704" s="38"/>
    </row>
    <row r="705">
      <c r="A705" s="37"/>
      <c r="B705" s="10"/>
      <c r="C705" s="38"/>
      <c r="D705" s="10"/>
      <c r="E705" s="10"/>
      <c r="F705" s="38"/>
    </row>
    <row r="706">
      <c r="A706" s="37"/>
      <c r="B706" s="10"/>
      <c r="C706" s="38"/>
      <c r="D706" s="10"/>
      <c r="E706" s="10"/>
      <c r="F706" s="38"/>
    </row>
    <row r="707">
      <c r="A707" s="37"/>
      <c r="B707" s="10"/>
      <c r="C707" s="38"/>
      <c r="D707" s="10"/>
      <c r="E707" s="10"/>
      <c r="F707" s="38"/>
    </row>
    <row r="708">
      <c r="A708" s="37"/>
      <c r="B708" s="10"/>
      <c r="C708" s="38"/>
      <c r="D708" s="10"/>
      <c r="E708" s="10"/>
      <c r="F708" s="38"/>
    </row>
    <row r="709">
      <c r="A709" s="37"/>
      <c r="B709" s="10"/>
      <c r="C709" s="38"/>
      <c r="D709" s="10"/>
      <c r="E709" s="10"/>
      <c r="F709" s="38"/>
    </row>
    <row r="710">
      <c r="A710" s="37"/>
      <c r="B710" s="10"/>
      <c r="C710" s="38"/>
      <c r="D710" s="10"/>
      <c r="E710" s="10"/>
      <c r="F710" s="38"/>
    </row>
    <row r="711">
      <c r="A711" s="37"/>
      <c r="B711" s="10"/>
      <c r="C711" s="38"/>
      <c r="D711" s="10"/>
      <c r="E711" s="10"/>
      <c r="F711" s="38"/>
    </row>
    <row r="712">
      <c r="A712" s="37"/>
      <c r="B712" s="10"/>
      <c r="C712" s="38"/>
      <c r="D712" s="10"/>
      <c r="E712" s="10"/>
      <c r="F712" s="38"/>
    </row>
    <row r="713">
      <c r="A713" s="37"/>
      <c r="B713" s="10"/>
      <c r="C713" s="38"/>
      <c r="D713" s="10"/>
      <c r="E713" s="10"/>
      <c r="F713" s="38"/>
    </row>
    <row r="714">
      <c r="A714" s="37"/>
      <c r="B714" s="10"/>
      <c r="C714" s="38"/>
      <c r="D714" s="10"/>
      <c r="E714" s="10"/>
      <c r="F714" s="38"/>
    </row>
    <row r="715">
      <c r="A715" s="37"/>
      <c r="B715" s="10"/>
      <c r="C715" s="38"/>
      <c r="D715" s="10"/>
      <c r="E715" s="10"/>
      <c r="F715" s="38"/>
    </row>
    <row r="716">
      <c r="A716" s="37"/>
      <c r="B716" s="10"/>
      <c r="C716" s="38"/>
      <c r="D716" s="10"/>
      <c r="E716" s="10"/>
      <c r="F716" s="38"/>
    </row>
    <row r="717">
      <c r="A717" s="37"/>
      <c r="B717" s="10"/>
      <c r="C717" s="38"/>
      <c r="D717" s="10"/>
      <c r="E717" s="10"/>
      <c r="F717" s="38"/>
    </row>
    <row r="718">
      <c r="A718" s="37"/>
      <c r="B718" s="10"/>
      <c r="C718" s="38"/>
      <c r="D718" s="10"/>
      <c r="E718" s="10"/>
      <c r="F718" s="38"/>
    </row>
    <row r="719">
      <c r="A719" s="37"/>
      <c r="B719" s="10"/>
      <c r="C719" s="38"/>
      <c r="D719" s="10"/>
      <c r="E719" s="10"/>
      <c r="F719" s="38"/>
    </row>
    <row r="720">
      <c r="A720" s="37"/>
      <c r="B720" s="10"/>
      <c r="C720" s="38"/>
      <c r="D720" s="10"/>
      <c r="E720" s="10"/>
      <c r="F720" s="38"/>
    </row>
    <row r="721">
      <c r="A721" s="37"/>
      <c r="B721" s="10"/>
      <c r="C721" s="38"/>
      <c r="D721" s="10"/>
      <c r="E721" s="10"/>
      <c r="F721" s="38"/>
    </row>
    <row r="722">
      <c r="A722" s="37"/>
      <c r="B722" s="10"/>
      <c r="C722" s="38"/>
      <c r="D722" s="10"/>
      <c r="E722" s="10"/>
      <c r="F722" s="38"/>
    </row>
    <row r="723">
      <c r="A723" s="37"/>
      <c r="B723" s="10"/>
      <c r="C723" s="38"/>
      <c r="D723" s="10"/>
      <c r="E723" s="10"/>
      <c r="F723" s="38"/>
    </row>
    <row r="724">
      <c r="A724" s="37"/>
      <c r="B724" s="10"/>
      <c r="C724" s="38"/>
      <c r="D724" s="10"/>
      <c r="E724" s="10"/>
      <c r="F724" s="38"/>
    </row>
    <row r="725">
      <c r="A725" s="37"/>
      <c r="B725" s="10"/>
      <c r="C725" s="38"/>
      <c r="D725" s="10"/>
      <c r="E725" s="10"/>
      <c r="F725" s="38"/>
    </row>
    <row r="726">
      <c r="A726" s="37"/>
      <c r="B726" s="10"/>
      <c r="C726" s="38"/>
      <c r="D726" s="10"/>
      <c r="E726" s="10"/>
      <c r="F726" s="38"/>
    </row>
    <row r="727">
      <c r="A727" s="37"/>
      <c r="B727" s="10"/>
      <c r="C727" s="38"/>
      <c r="D727" s="10"/>
      <c r="E727" s="10"/>
      <c r="F727" s="38"/>
    </row>
    <row r="728">
      <c r="A728" s="37"/>
      <c r="B728" s="10"/>
      <c r="C728" s="38"/>
      <c r="D728" s="10"/>
      <c r="E728" s="10"/>
      <c r="F728" s="38"/>
    </row>
    <row r="729">
      <c r="A729" s="37"/>
      <c r="B729" s="10"/>
      <c r="C729" s="38"/>
      <c r="D729" s="10"/>
      <c r="E729" s="10"/>
      <c r="F729" s="38"/>
    </row>
    <row r="730">
      <c r="A730" s="37"/>
      <c r="B730" s="10"/>
      <c r="C730" s="38"/>
      <c r="D730" s="10"/>
      <c r="E730" s="10"/>
      <c r="F730" s="38"/>
    </row>
    <row r="731">
      <c r="A731" s="37"/>
      <c r="B731" s="10"/>
      <c r="C731" s="38"/>
      <c r="D731" s="10"/>
      <c r="E731" s="10"/>
      <c r="F731" s="38"/>
    </row>
    <row r="732">
      <c r="A732" s="37"/>
      <c r="B732" s="10"/>
      <c r="C732" s="38"/>
      <c r="D732" s="10"/>
      <c r="E732" s="10"/>
      <c r="F732" s="38"/>
    </row>
    <row r="733">
      <c r="A733" s="37"/>
      <c r="B733" s="10"/>
      <c r="C733" s="38"/>
      <c r="D733" s="10"/>
      <c r="E733" s="10"/>
      <c r="F733" s="38"/>
    </row>
    <row r="734">
      <c r="A734" s="37"/>
      <c r="B734" s="10"/>
      <c r="C734" s="38"/>
      <c r="D734" s="10"/>
      <c r="E734" s="10"/>
      <c r="F734" s="38"/>
    </row>
    <row r="735">
      <c r="A735" s="37"/>
      <c r="B735" s="10"/>
      <c r="C735" s="38"/>
      <c r="D735" s="10"/>
      <c r="E735" s="10"/>
      <c r="F735" s="38"/>
    </row>
    <row r="736">
      <c r="A736" s="37"/>
      <c r="B736" s="10"/>
      <c r="C736" s="38"/>
      <c r="D736" s="10"/>
      <c r="E736" s="10"/>
      <c r="F736" s="38"/>
    </row>
    <row r="737">
      <c r="A737" s="37"/>
      <c r="B737" s="10"/>
      <c r="C737" s="38"/>
      <c r="D737" s="10"/>
      <c r="E737" s="10"/>
      <c r="F737" s="38"/>
    </row>
    <row r="738">
      <c r="A738" s="37"/>
      <c r="B738" s="10"/>
      <c r="C738" s="38"/>
      <c r="D738" s="10"/>
      <c r="E738" s="10"/>
      <c r="F738" s="38"/>
    </row>
    <row r="739">
      <c r="A739" s="37"/>
      <c r="B739" s="10"/>
      <c r="C739" s="38"/>
      <c r="D739" s="10"/>
      <c r="E739" s="10"/>
      <c r="F739" s="38"/>
    </row>
    <row r="740">
      <c r="A740" s="37"/>
      <c r="B740" s="10"/>
      <c r="C740" s="38"/>
      <c r="D740" s="10"/>
      <c r="E740" s="10"/>
      <c r="F740" s="38"/>
    </row>
    <row r="741">
      <c r="A741" s="37"/>
      <c r="B741" s="10"/>
      <c r="C741" s="38"/>
      <c r="D741" s="10"/>
      <c r="E741" s="10"/>
      <c r="F741" s="38"/>
    </row>
    <row r="742">
      <c r="A742" s="37"/>
      <c r="B742" s="10"/>
      <c r="C742" s="38"/>
      <c r="D742" s="10"/>
      <c r="E742" s="10"/>
      <c r="F742" s="38"/>
    </row>
    <row r="743">
      <c r="A743" s="37"/>
      <c r="B743" s="10"/>
      <c r="C743" s="38"/>
      <c r="D743" s="10"/>
      <c r="E743" s="10"/>
      <c r="F743" s="38"/>
    </row>
    <row r="744">
      <c r="A744" s="37"/>
      <c r="B744" s="10"/>
      <c r="C744" s="38"/>
      <c r="D744" s="10"/>
      <c r="E744" s="10"/>
      <c r="F744" s="38"/>
    </row>
    <row r="745">
      <c r="A745" s="37"/>
      <c r="B745" s="10"/>
      <c r="C745" s="38"/>
      <c r="D745" s="10"/>
      <c r="E745" s="10"/>
      <c r="F745" s="38"/>
    </row>
    <row r="746">
      <c r="A746" s="37"/>
      <c r="B746" s="10"/>
      <c r="C746" s="38"/>
      <c r="D746" s="10"/>
      <c r="E746" s="10"/>
      <c r="F746" s="38"/>
    </row>
    <row r="747">
      <c r="A747" s="37"/>
      <c r="B747" s="10"/>
      <c r="C747" s="38"/>
      <c r="D747" s="10"/>
      <c r="E747" s="10"/>
      <c r="F747" s="38"/>
    </row>
    <row r="748">
      <c r="A748" s="37"/>
      <c r="B748" s="10"/>
      <c r="C748" s="38"/>
      <c r="D748" s="10"/>
      <c r="E748" s="10"/>
      <c r="F748" s="38"/>
    </row>
    <row r="749">
      <c r="A749" s="37"/>
      <c r="B749" s="10"/>
      <c r="C749" s="38"/>
      <c r="D749" s="10"/>
      <c r="E749" s="10"/>
      <c r="F749" s="38"/>
    </row>
    <row r="750">
      <c r="A750" s="37"/>
      <c r="B750" s="10"/>
      <c r="C750" s="38"/>
      <c r="D750" s="10"/>
      <c r="E750" s="10"/>
      <c r="F750" s="38"/>
    </row>
    <row r="751">
      <c r="A751" s="37"/>
      <c r="B751" s="10"/>
      <c r="C751" s="38"/>
      <c r="D751" s="10"/>
      <c r="E751" s="10"/>
      <c r="F751" s="38"/>
    </row>
    <row r="752">
      <c r="A752" s="37"/>
      <c r="B752" s="10"/>
      <c r="C752" s="38"/>
      <c r="D752" s="10"/>
      <c r="E752" s="10"/>
      <c r="F752" s="38"/>
    </row>
    <row r="753">
      <c r="A753" s="37"/>
      <c r="B753" s="10"/>
      <c r="C753" s="38"/>
      <c r="D753" s="10"/>
      <c r="E753" s="10"/>
      <c r="F753" s="38"/>
    </row>
    <row r="754">
      <c r="A754" s="37"/>
      <c r="B754" s="10"/>
      <c r="C754" s="38"/>
      <c r="D754" s="10"/>
      <c r="E754" s="10"/>
      <c r="F754" s="38"/>
    </row>
    <row r="755">
      <c r="A755" s="37"/>
      <c r="B755" s="10"/>
      <c r="C755" s="38"/>
      <c r="D755" s="10"/>
      <c r="E755" s="10"/>
      <c r="F755" s="38"/>
    </row>
    <row r="756">
      <c r="A756" s="37"/>
      <c r="B756" s="10"/>
      <c r="C756" s="38"/>
      <c r="D756" s="10"/>
      <c r="E756" s="10"/>
      <c r="F756" s="38"/>
    </row>
    <row r="757">
      <c r="A757" s="37"/>
      <c r="B757" s="10"/>
      <c r="C757" s="38"/>
      <c r="D757" s="10"/>
      <c r="E757" s="10"/>
      <c r="F757" s="38"/>
    </row>
    <row r="758">
      <c r="A758" s="37"/>
      <c r="B758" s="10"/>
      <c r="C758" s="38"/>
      <c r="D758" s="10"/>
      <c r="E758" s="10"/>
      <c r="F758" s="38"/>
    </row>
    <row r="759">
      <c r="A759" s="37"/>
      <c r="B759" s="10"/>
      <c r="C759" s="38"/>
      <c r="D759" s="10"/>
      <c r="E759" s="10"/>
      <c r="F759" s="38"/>
    </row>
    <row r="760">
      <c r="A760" s="37"/>
      <c r="B760" s="10"/>
      <c r="C760" s="38"/>
      <c r="D760" s="10"/>
      <c r="E760" s="10"/>
      <c r="F760" s="38"/>
    </row>
    <row r="761">
      <c r="A761" s="37"/>
      <c r="B761" s="10"/>
      <c r="C761" s="38"/>
      <c r="D761" s="10"/>
      <c r="E761" s="10"/>
      <c r="F761" s="38"/>
    </row>
    <row r="762">
      <c r="A762" s="37"/>
      <c r="B762" s="10"/>
      <c r="C762" s="38"/>
      <c r="D762" s="10"/>
      <c r="E762" s="10"/>
      <c r="F762" s="38"/>
    </row>
    <row r="763">
      <c r="A763" s="37"/>
      <c r="B763" s="10"/>
      <c r="C763" s="38"/>
      <c r="D763" s="10"/>
      <c r="E763" s="10"/>
      <c r="F763" s="38"/>
    </row>
    <row r="764">
      <c r="A764" s="37"/>
      <c r="B764" s="10"/>
      <c r="C764" s="38"/>
      <c r="D764" s="10"/>
      <c r="E764" s="10"/>
      <c r="F764" s="38"/>
    </row>
    <row r="765">
      <c r="A765" s="37"/>
      <c r="B765" s="10"/>
      <c r="C765" s="38"/>
      <c r="D765" s="10"/>
      <c r="E765" s="10"/>
      <c r="F765" s="38"/>
    </row>
    <row r="766">
      <c r="A766" s="37"/>
      <c r="B766" s="10"/>
      <c r="C766" s="38"/>
      <c r="D766" s="10"/>
      <c r="E766" s="10"/>
      <c r="F766" s="38"/>
    </row>
    <row r="767">
      <c r="A767" s="37"/>
      <c r="B767" s="10"/>
      <c r="C767" s="38"/>
      <c r="D767" s="10"/>
      <c r="E767" s="10"/>
      <c r="F767" s="38"/>
    </row>
    <row r="768">
      <c r="A768" s="37"/>
      <c r="B768" s="10"/>
      <c r="C768" s="38"/>
      <c r="D768" s="10"/>
      <c r="E768" s="10"/>
      <c r="F768" s="38"/>
    </row>
    <row r="769">
      <c r="A769" s="37"/>
      <c r="B769" s="10"/>
      <c r="C769" s="38"/>
      <c r="D769" s="10"/>
      <c r="E769" s="10"/>
      <c r="F769" s="38"/>
    </row>
    <row r="770">
      <c r="A770" s="37"/>
      <c r="B770" s="10"/>
      <c r="C770" s="38"/>
      <c r="D770" s="10"/>
      <c r="E770" s="10"/>
      <c r="F770" s="38"/>
    </row>
    <row r="771">
      <c r="A771" s="37"/>
      <c r="B771" s="10"/>
      <c r="C771" s="38"/>
      <c r="D771" s="10"/>
      <c r="E771" s="10"/>
      <c r="F771" s="38"/>
    </row>
    <row r="772">
      <c r="A772" s="37"/>
      <c r="B772" s="10"/>
      <c r="C772" s="38"/>
      <c r="D772" s="10"/>
      <c r="E772" s="10"/>
      <c r="F772" s="38"/>
    </row>
    <row r="773">
      <c r="A773" s="37"/>
      <c r="B773" s="10"/>
      <c r="C773" s="38"/>
      <c r="D773" s="10"/>
      <c r="E773" s="10"/>
      <c r="F773" s="38"/>
    </row>
    <row r="774">
      <c r="A774" s="37"/>
      <c r="B774" s="10"/>
      <c r="C774" s="38"/>
      <c r="D774" s="10"/>
      <c r="E774" s="10"/>
      <c r="F774" s="38"/>
    </row>
    <row r="775">
      <c r="A775" s="37"/>
      <c r="B775" s="10"/>
      <c r="C775" s="38"/>
      <c r="D775" s="10"/>
      <c r="E775" s="10"/>
      <c r="F775" s="38"/>
    </row>
    <row r="776">
      <c r="A776" s="37"/>
      <c r="B776" s="10"/>
      <c r="C776" s="38"/>
      <c r="D776" s="10"/>
      <c r="E776" s="10"/>
      <c r="F776" s="38"/>
    </row>
    <row r="777">
      <c r="A777" s="37"/>
      <c r="B777" s="10"/>
      <c r="C777" s="38"/>
      <c r="D777" s="10"/>
      <c r="E777" s="10"/>
      <c r="F777" s="38"/>
    </row>
    <row r="778">
      <c r="A778" s="37"/>
      <c r="B778" s="10"/>
      <c r="C778" s="38"/>
      <c r="D778" s="10"/>
      <c r="E778" s="10"/>
      <c r="F778" s="38"/>
    </row>
    <row r="779">
      <c r="A779" s="37"/>
      <c r="B779" s="10"/>
      <c r="C779" s="38"/>
      <c r="D779" s="10"/>
      <c r="E779" s="10"/>
      <c r="F779" s="38"/>
    </row>
    <row r="780">
      <c r="A780" s="37"/>
      <c r="B780" s="10"/>
      <c r="C780" s="38"/>
      <c r="D780" s="10"/>
      <c r="E780" s="10"/>
      <c r="F780" s="38"/>
    </row>
    <row r="781">
      <c r="A781" s="37"/>
      <c r="B781" s="10"/>
      <c r="C781" s="38"/>
      <c r="D781" s="10"/>
      <c r="E781" s="10"/>
      <c r="F781" s="38"/>
    </row>
    <row r="782">
      <c r="A782" s="37"/>
      <c r="B782" s="10"/>
      <c r="C782" s="38"/>
      <c r="D782" s="10"/>
      <c r="E782" s="10"/>
      <c r="F782" s="38"/>
    </row>
    <row r="783">
      <c r="A783" s="37"/>
      <c r="B783" s="10"/>
      <c r="C783" s="38"/>
      <c r="D783" s="10"/>
      <c r="E783" s="10"/>
      <c r="F783" s="38"/>
    </row>
    <row r="784">
      <c r="A784" s="37"/>
      <c r="B784" s="10"/>
      <c r="C784" s="38"/>
      <c r="D784" s="10"/>
      <c r="E784" s="10"/>
      <c r="F784" s="38"/>
    </row>
    <row r="785">
      <c r="A785" s="37"/>
      <c r="B785" s="10"/>
      <c r="C785" s="38"/>
      <c r="D785" s="10"/>
      <c r="E785" s="10"/>
      <c r="F785" s="38"/>
    </row>
    <row r="786">
      <c r="A786" s="37"/>
      <c r="B786" s="10"/>
      <c r="C786" s="38"/>
      <c r="D786" s="10"/>
      <c r="E786" s="10"/>
      <c r="F786" s="38"/>
    </row>
    <row r="787">
      <c r="A787" s="37"/>
      <c r="B787" s="10"/>
      <c r="C787" s="38"/>
      <c r="D787" s="10"/>
      <c r="E787" s="10"/>
      <c r="F787" s="38"/>
    </row>
    <row r="788">
      <c r="A788" s="37"/>
      <c r="B788" s="10"/>
      <c r="C788" s="38"/>
      <c r="D788" s="10"/>
      <c r="E788" s="10"/>
      <c r="F788" s="38"/>
    </row>
    <row r="789">
      <c r="A789" s="37"/>
      <c r="B789" s="10"/>
      <c r="C789" s="38"/>
      <c r="D789" s="10"/>
      <c r="E789" s="10"/>
      <c r="F789" s="38"/>
    </row>
    <row r="790">
      <c r="A790" s="37"/>
      <c r="B790" s="10"/>
      <c r="C790" s="38"/>
      <c r="D790" s="10"/>
      <c r="E790" s="10"/>
      <c r="F790" s="38"/>
    </row>
    <row r="791">
      <c r="A791" s="37"/>
      <c r="B791" s="10"/>
      <c r="C791" s="38"/>
      <c r="D791" s="10"/>
      <c r="E791" s="10"/>
      <c r="F791" s="38"/>
    </row>
    <row r="792">
      <c r="A792" s="37"/>
      <c r="B792" s="10"/>
      <c r="C792" s="38"/>
      <c r="D792" s="10"/>
      <c r="E792" s="10"/>
      <c r="F792" s="38"/>
    </row>
    <row r="793">
      <c r="A793" s="37"/>
      <c r="B793" s="10"/>
      <c r="C793" s="38"/>
      <c r="D793" s="10"/>
      <c r="E793" s="10"/>
      <c r="F793" s="38"/>
    </row>
    <row r="794">
      <c r="A794" s="37"/>
      <c r="B794" s="10"/>
      <c r="C794" s="38"/>
      <c r="D794" s="10"/>
      <c r="E794" s="10"/>
      <c r="F794" s="38"/>
    </row>
    <row r="795">
      <c r="A795" s="37"/>
      <c r="B795" s="10"/>
      <c r="C795" s="38"/>
      <c r="D795" s="10"/>
      <c r="E795" s="10"/>
      <c r="F795" s="38"/>
    </row>
    <row r="796">
      <c r="A796" s="37"/>
      <c r="B796" s="10"/>
      <c r="C796" s="38"/>
      <c r="D796" s="10"/>
      <c r="E796" s="10"/>
      <c r="F796" s="38"/>
    </row>
    <row r="797">
      <c r="A797" s="37"/>
      <c r="B797" s="10"/>
      <c r="C797" s="38"/>
      <c r="D797" s="10"/>
      <c r="E797" s="10"/>
      <c r="F797" s="38"/>
    </row>
    <row r="798">
      <c r="A798" s="37"/>
      <c r="B798" s="10"/>
      <c r="C798" s="38"/>
      <c r="D798" s="10"/>
      <c r="E798" s="10"/>
      <c r="F798" s="38"/>
    </row>
    <row r="799">
      <c r="A799" s="37"/>
      <c r="B799" s="10"/>
      <c r="C799" s="38"/>
      <c r="D799" s="10"/>
      <c r="E799" s="10"/>
      <c r="F799" s="38"/>
    </row>
    <row r="800">
      <c r="A800" s="37"/>
      <c r="B800" s="10"/>
      <c r="C800" s="38"/>
      <c r="D800" s="10"/>
      <c r="E800" s="10"/>
      <c r="F800" s="38"/>
    </row>
    <row r="801">
      <c r="A801" s="37"/>
      <c r="B801" s="10"/>
      <c r="C801" s="38"/>
      <c r="D801" s="10"/>
      <c r="E801" s="10"/>
      <c r="F801" s="38"/>
    </row>
    <row r="802">
      <c r="A802" s="37"/>
      <c r="B802" s="10"/>
      <c r="C802" s="38"/>
      <c r="D802" s="10"/>
      <c r="E802" s="10"/>
      <c r="F802" s="38"/>
    </row>
    <row r="803">
      <c r="A803" s="37"/>
      <c r="B803" s="10"/>
      <c r="C803" s="38"/>
      <c r="D803" s="10"/>
      <c r="E803" s="10"/>
      <c r="F803" s="38"/>
    </row>
    <row r="804">
      <c r="A804" s="37"/>
      <c r="B804" s="10"/>
      <c r="C804" s="38"/>
      <c r="D804" s="10"/>
      <c r="E804" s="10"/>
      <c r="F804" s="38"/>
    </row>
    <row r="805">
      <c r="A805" s="37"/>
      <c r="B805" s="10"/>
      <c r="C805" s="38"/>
      <c r="D805" s="10"/>
      <c r="E805" s="10"/>
      <c r="F805" s="38"/>
    </row>
    <row r="806">
      <c r="A806" s="37"/>
      <c r="B806" s="10"/>
      <c r="C806" s="38"/>
      <c r="D806" s="10"/>
      <c r="E806" s="10"/>
      <c r="F806" s="38"/>
    </row>
    <row r="807">
      <c r="A807" s="37"/>
      <c r="B807" s="10"/>
      <c r="C807" s="38"/>
      <c r="D807" s="10"/>
      <c r="E807" s="10"/>
      <c r="F807" s="38"/>
    </row>
    <row r="808">
      <c r="A808" s="37"/>
      <c r="B808" s="10"/>
      <c r="C808" s="38"/>
      <c r="D808" s="10"/>
      <c r="E808" s="10"/>
      <c r="F808" s="38"/>
    </row>
    <row r="809">
      <c r="A809" s="37"/>
      <c r="B809" s="10"/>
      <c r="C809" s="38"/>
      <c r="D809" s="10"/>
      <c r="E809" s="10"/>
      <c r="F809" s="38"/>
    </row>
    <row r="810">
      <c r="A810" s="37"/>
      <c r="B810" s="10"/>
      <c r="C810" s="38"/>
      <c r="D810" s="10"/>
      <c r="E810" s="10"/>
      <c r="F810" s="38"/>
    </row>
    <row r="811">
      <c r="A811" s="37"/>
      <c r="B811" s="10"/>
      <c r="C811" s="38"/>
      <c r="D811" s="10"/>
      <c r="E811" s="10"/>
      <c r="F811" s="38"/>
    </row>
    <row r="812">
      <c r="A812" s="37"/>
      <c r="B812" s="10"/>
      <c r="C812" s="38"/>
      <c r="D812" s="10"/>
      <c r="E812" s="10"/>
      <c r="F812" s="38"/>
    </row>
    <row r="813">
      <c r="A813" s="37"/>
      <c r="B813" s="10"/>
      <c r="C813" s="38"/>
      <c r="D813" s="10"/>
      <c r="E813" s="10"/>
      <c r="F813" s="38"/>
    </row>
    <row r="814">
      <c r="A814" s="37"/>
      <c r="B814" s="10"/>
      <c r="C814" s="38"/>
      <c r="D814" s="10"/>
      <c r="E814" s="10"/>
      <c r="F814" s="38"/>
    </row>
    <row r="815">
      <c r="A815" s="37"/>
      <c r="B815" s="10"/>
      <c r="C815" s="38"/>
      <c r="D815" s="10"/>
      <c r="E815" s="10"/>
      <c r="F815" s="38"/>
    </row>
    <row r="816">
      <c r="A816" s="37"/>
      <c r="B816" s="10"/>
      <c r="C816" s="38"/>
      <c r="D816" s="10"/>
      <c r="E816" s="10"/>
      <c r="F816" s="38"/>
    </row>
    <row r="817">
      <c r="A817" s="37"/>
      <c r="B817" s="10"/>
      <c r="C817" s="38"/>
      <c r="D817" s="10"/>
      <c r="E817" s="10"/>
      <c r="F817" s="38"/>
    </row>
    <row r="818">
      <c r="A818" s="37"/>
      <c r="B818" s="10"/>
      <c r="C818" s="38"/>
      <c r="D818" s="10"/>
      <c r="E818" s="10"/>
      <c r="F818" s="38"/>
    </row>
    <row r="819">
      <c r="A819" s="37"/>
      <c r="B819" s="10"/>
      <c r="C819" s="38"/>
      <c r="D819" s="10"/>
      <c r="E819" s="10"/>
      <c r="F819" s="38"/>
    </row>
    <row r="820">
      <c r="A820" s="37"/>
      <c r="B820" s="10"/>
      <c r="C820" s="38"/>
      <c r="D820" s="10"/>
      <c r="E820" s="10"/>
      <c r="F820" s="38"/>
    </row>
    <row r="821">
      <c r="A821" s="37"/>
      <c r="B821" s="10"/>
      <c r="C821" s="38"/>
      <c r="D821" s="10"/>
      <c r="E821" s="10"/>
      <c r="F821" s="38"/>
    </row>
    <row r="822">
      <c r="A822" s="37"/>
      <c r="B822" s="10"/>
      <c r="C822" s="38"/>
      <c r="D822" s="10"/>
      <c r="E822" s="10"/>
      <c r="F822" s="38"/>
    </row>
    <row r="823">
      <c r="A823" s="37"/>
      <c r="B823" s="10"/>
      <c r="C823" s="38"/>
      <c r="D823" s="10"/>
      <c r="E823" s="10"/>
      <c r="F823" s="38"/>
    </row>
    <row r="824">
      <c r="A824" s="37"/>
      <c r="B824" s="10"/>
      <c r="C824" s="38"/>
      <c r="D824" s="10"/>
      <c r="E824" s="10"/>
      <c r="F824" s="38"/>
    </row>
    <row r="825">
      <c r="A825" s="37"/>
      <c r="B825" s="10"/>
      <c r="C825" s="38"/>
      <c r="D825" s="10"/>
      <c r="E825" s="10"/>
      <c r="F825" s="38"/>
    </row>
    <row r="826">
      <c r="A826" s="37"/>
      <c r="B826" s="10"/>
      <c r="C826" s="38"/>
      <c r="D826" s="10"/>
      <c r="E826" s="10"/>
      <c r="F826" s="38"/>
    </row>
    <row r="827">
      <c r="A827" s="37"/>
      <c r="B827" s="10"/>
      <c r="C827" s="38"/>
      <c r="D827" s="10"/>
      <c r="E827" s="10"/>
      <c r="F827" s="38"/>
    </row>
    <row r="828">
      <c r="A828" s="37"/>
      <c r="B828" s="10"/>
      <c r="C828" s="38"/>
      <c r="D828" s="10"/>
      <c r="E828" s="10"/>
      <c r="F828" s="38"/>
    </row>
    <row r="829">
      <c r="A829" s="37"/>
      <c r="B829" s="10"/>
      <c r="C829" s="38"/>
      <c r="D829" s="10"/>
      <c r="E829" s="10"/>
      <c r="F829" s="38"/>
    </row>
    <row r="830">
      <c r="A830" s="37"/>
      <c r="B830" s="10"/>
      <c r="C830" s="38"/>
      <c r="D830" s="10"/>
      <c r="E830" s="10"/>
      <c r="F830" s="38"/>
    </row>
    <row r="831">
      <c r="A831" s="37"/>
      <c r="B831" s="10"/>
      <c r="C831" s="38"/>
      <c r="D831" s="10"/>
      <c r="E831" s="10"/>
      <c r="F831" s="38"/>
    </row>
    <row r="832">
      <c r="A832" s="37"/>
      <c r="B832" s="10"/>
      <c r="C832" s="38"/>
      <c r="D832" s="10"/>
      <c r="E832" s="10"/>
      <c r="F832" s="38"/>
    </row>
    <row r="833">
      <c r="A833" s="37"/>
      <c r="B833" s="10"/>
      <c r="C833" s="38"/>
      <c r="D833" s="10"/>
      <c r="E833" s="10"/>
      <c r="F833" s="38"/>
    </row>
    <row r="834">
      <c r="A834" s="37"/>
      <c r="B834" s="10"/>
      <c r="C834" s="38"/>
      <c r="D834" s="10"/>
      <c r="E834" s="10"/>
      <c r="F834" s="38"/>
    </row>
    <row r="835">
      <c r="A835" s="37"/>
      <c r="B835" s="10"/>
      <c r="C835" s="38"/>
      <c r="D835" s="10"/>
      <c r="E835" s="10"/>
      <c r="F835" s="38"/>
    </row>
    <row r="836">
      <c r="A836" s="37"/>
      <c r="B836" s="10"/>
      <c r="C836" s="38"/>
      <c r="D836" s="10"/>
      <c r="E836" s="10"/>
      <c r="F836" s="38"/>
    </row>
    <row r="837">
      <c r="A837" s="37"/>
      <c r="B837" s="10"/>
      <c r="C837" s="38"/>
      <c r="D837" s="10"/>
      <c r="E837" s="10"/>
      <c r="F837" s="38"/>
    </row>
    <row r="838">
      <c r="A838" s="37"/>
      <c r="B838" s="10"/>
      <c r="C838" s="38"/>
      <c r="D838" s="10"/>
      <c r="E838" s="10"/>
      <c r="F838" s="38"/>
    </row>
    <row r="839">
      <c r="A839" s="37"/>
      <c r="B839" s="10"/>
      <c r="C839" s="38"/>
      <c r="D839" s="10"/>
      <c r="E839" s="10"/>
      <c r="F839" s="38"/>
    </row>
    <row r="840">
      <c r="A840" s="37"/>
      <c r="B840" s="10"/>
      <c r="C840" s="38"/>
      <c r="D840" s="10"/>
      <c r="E840" s="10"/>
      <c r="F840" s="38"/>
    </row>
    <row r="841">
      <c r="A841" s="37"/>
      <c r="B841" s="10"/>
      <c r="C841" s="38"/>
      <c r="D841" s="10"/>
      <c r="E841" s="10"/>
      <c r="F841" s="38"/>
    </row>
    <row r="842">
      <c r="A842" s="37"/>
      <c r="B842" s="10"/>
      <c r="C842" s="38"/>
      <c r="D842" s="10"/>
      <c r="E842" s="10"/>
      <c r="F842" s="38"/>
    </row>
    <row r="843">
      <c r="A843" s="37"/>
      <c r="B843" s="10"/>
      <c r="C843" s="38"/>
      <c r="D843" s="10"/>
      <c r="E843" s="10"/>
      <c r="F843" s="38"/>
    </row>
    <row r="844">
      <c r="A844" s="37"/>
      <c r="B844" s="10"/>
      <c r="C844" s="38"/>
      <c r="D844" s="10"/>
      <c r="E844" s="10"/>
      <c r="F844" s="38"/>
    </row>
    <row r="845">
      <c r="A845" s="37"/>
      <c r="B845" s="10"/>
      <c r="C845" s="38"/>
      <c r="D845" s="10"/>
      <c r="E845" s="10"/>
      <c r="F845" s="38"/>
    </row>
    <row r="846">
      <c r="A846" s="37"/>
      <c r="B846" s="10"/>
      <c r="C846" s="38"/>
      <c r="D846" s="10"/>
      <c r="E846" s="10"/>
      <c r="F846" s="38"/>
    </row>
    <row r="847">
      <c r="A847" s="37"/>
      <c r="B847" s="10"/>
      <c r="C847" s="38"/>
      <c r="D847" s="10"/>
      <c r="E847" s="10"/>
      <c r="F847" s="38"/>
    </row>
    <row r="848">
      <c r="A848" s="37"/>
      <c r="B848" s="10"/>
      <c r="C848" s="38"/>
      <c r="D848" s="10"/>
      <c r="E848" s="10"/>
      <c r="F848" s="38"/>
    </row>
    <row r="849">
      <c r="A849" s="37"/>
      <c r="B849" s="10"/>
      <c r="C849" s="38"/>
      <c r="D849" s="10"/>
      <c r="E849" s="10"/>
      <c r="F849" s="38"/>
    </row>
    <row r="850">
      <c r="A850" s="37"/>
      <c r="B850" s="10"/>
      <c r="C850" s="38"/>
      <c r="D850" s="10"/>
      <c r="E850" s="10"/>
      <c r="F850" s="38"/>
    </row>
    <row r="851">
      <c r="A851" s="37"/>
      <c r="B851" s="10"/>
      <c r="C851" s="38"/>
      <c r="D851" s="10"/>
      <c r="E851" s="10"/>
      <c r="F851" s="38"/>
    </row>
    <row r="852">
      <c r="A852" s="37"/>
      <c r="B852" s="10"/>
      <c r="C852" s="38"/>
      <c r="D852" s="10"/>
      <c r="E852" s="10"/>
      <c r="F852" s="38"/>
    </row>
    <row r="853">
      <c r="A853" s="37"/>
      <c r="B853" s="10"/>
      <c r="C853" s="38"/>
      <c r="D853" s="10"/>
      <c r="E853" s="10"/>
      <c r="F853" s="38"/>
    </row>
    <row r="854">
      <c r="A854" s="37"/>
      <c r="B854" s="10"/>
      <c r="C854" s="38"/>
      <c r="D854" s="10"/>
      <c r="E854" s="10"/>
      <c r="F854" s="38"/>
    </row>
    <row r="855">
      <c r="A855" s="37"/>
      <c r="B855" s="10"/>
      <c r="C855" s="38"/>
      <c r="D855" s="10"/>
      <c r="E855" s="10"/>
      <c r="F855" s="38"/>
    </row>
    <row r="856">
      <c r="A856" s="37"/>
      <c r="B856" s="10"/>
      <c r="C856" s="38"/>
      <c r="D856" s="10"/>
      <c r="E856" s="10"/>
      <c r="F856" s="38"/>
    </row>
    <row r="857">
      <c r="A857" s="37"/>
      <c r="B857" s="10"/>
      <c r="C857" s="38"/>
      <c r="D857" s="10"/>
      <c r="E857" s="10"/>
      <c r="F857" s="38"/>
    </row>
    <row r="858">
      <c r="A858" s="37"/>
      <c r="B858" s="10"/>
      <c r="C858" s="38"/>
      <c r="D858" s="10"/>
      <c r="E858" s="10"/>
      <c r="F858" s="38"/>
    </row>
    <row r="859">
      <c r="A859" s="37"/>
      <c r="B859" s="10"/>
      <c r="C859" s="38"/>
      <c r="D859" s="10"/>
      <c r="E859" s="10"/>
      <c r="F859" s="38"/>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row r="1001">
      <c r="A1001" s="36"/>
    </row>
  </sheetData>
  <autoFilter ref="$A$1:$F$859"/>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1</v>
      </c>
      <c r="B1" s="40" t="s">
        <v>470</v>
      </c>
      <c r="C1" s="40" t="s">
        <v>0</v>
      </c>
      <c r="D1" s="40" t="s">
        <v>36</v>
      </c>
      <c r="E1" s="40" t="s">
        <v>38</v>
      </c>
      <c r="F1" s="40" t="s">
        <v>471</v>
      </c>
    </row>
    <row r="2">
      <c r="A2" s="52" t="s">
        <v>3</v>
      </c>
      <c r="B2" s="40" t="s">
        <v>489</v>
      </c>
      <c r="C2" s="46">
        <v>2015.0</v>
      </c>
      <c r="D2" s="45" t="s">
        <v>4</v>
      </c>
      <c r="E2" s="45" t="s">
        <v>17</v>
      </c>
      <c r="F2" s="57">
        <f>ROUND(AVERAGE(F3:F34), 1)</f>
        <v>2.7</v>
      </c>
    </row>
    <row r="3">
      <c r="A3" s="52" t="s">
        <v>4</v>
      </c>
      <c r="B3" s="40" t="s">
        <v>472</v>
      </c>
      <c r="C3" s="46">
        <v>2015.0</v>
      </c>
      <c r="D3" s="45" t="s">
        <v>4</v>
      </c>
      <c r="E3" s="45" t="s">
        <v>17</v>
      </c>
      <c r="F3" s="46">
        <v>4.7</v>
      </c>
    </row>
    <row r="4">
      <c r="A4" s="40" t="s">
        <v>5</v>
      </c>
      <c r="B4" s="40" t="s">
        <v>473</v>
      </c>
      <c r="C4" s="46">
        <v>2015.0</v>
      </c>
      <c r="D4" s="46" t="s">
        <v>4</v>
      </c>
      <c r="E4" s="46" t="s">
        <v>17</v>
      </c>
      <c r="F4" s="46">
        <v>3.6</v>
      </c>
    </row>
    <row r="5">
      <c r="A5" s="40" t="s">
        <v>6</v>
      </c>
      <c r="B5" s="40" t="s">
        <v>474</v>
      </c>
      <c r="C5" s="46">
        <v>2015.0</v>
      </c>
      <c r="D5" s="46" t="s">
        <v>4</v>
      </c>
      <c r="E5" s="46" t="s">
        <v>17</v>
      </c>
      <c r="F5" s="46">
        <v>3.2</v>
      </c>
    </row>
    <row r="6">
      <c r="A6" s="40" t="s">
        <v>7</v>
      </c>
      <c r="B6" s="40" t="s">
        <v>475</v>
      </c>
      <c r="C6" s="46">
        <v>2015.0</v>
      </c>
      <c r="D6" s="46" t="s">
        <v>4</v>
      </c>
      <c r="E6" s="46" t="s">
        <v>17</v>
      </c>
      <c r="F6" s="46">
        <v>1.1</v>
      </c>
    </row>
    <row r="7">
      <c r="A7" s="40" t="s">
        <v>8</v>
      </c>
      <c r="B7" s="40" t="s">
        <v>479</v>
      </c>
      <c r="C7" s="46">
        <v>2015.0</v>
      </c>
      <c r="D7" s="46" t="s">
        <v>4</v>
      </c>
      <c r="E7" s="46" t="s">
        <v>17</v>
      </c>
      <c r="F7" s="46">
        <v>3.0</v>
      </c>
    </row>
    <row r="8">
      <c r="A8" s="40" t="s">
        <v>9</v>
      </c>
      <c r="B8" s="40" t="s">
        <v>480</v>
      </c>
      <c r="C8" s="46">
        <v>2015.0</v>
      </c>
      <c r="D8" s="46" t="s">
        <v>4</v>
      </c>
      <c r="E8" s="46" t="s">
        <v>17</v>
      </c>
      <c r="F8" s="46">
        <v>2.7</v>
      </c>
    </row>
    <row r="9">
      <c r="A9" s="40" t="s">
        <v>10</v>
      </c>
      <c r="B9" s="40" t="s">
        <v>478</v>
      </c>
      <c r="C9" s="46">
        <v>2015.0</v>
      </c>
      <c r="D9" s="46" t="s">
        <v>4</v>
      </c>
      <c r="E9" s="46" t="s">
        <v>17</v>
      </c>
      <c r="F9" s="46">
        <v>1.5</v>
      </c>
    </row>
    <row r="10">
      <c r="A10" s="40" t="s">
        <v>11</v>
      </c>
      <c r="B10" s="40" t="s">
        <v>477</v>
      </c>
      <c r="C10" s="46">
        <v>2015.0</v>
      </c>
      <c r="D10" s="46" t="s">
        <v>4</v>
      </c>
      <c r="E10" s="46" t="s">
        <v>17</v>
      </c>
      <c r="F10" s="46">
        <v>2.0</v>
      </c>
    </row>
    <row r="11">
      <c r="A11" s="40" t="s">
        <v>12</v>
      </c>
      <c r="B11" s="40" t="s">
        <v>476</v>
      </c>
      <c r="C11" s="46">
        <v>2015.0</v>
      </c>
      <c r="D11" s="46" t="s">
        <v>4</v>
      </c>
      <c r="E11" s="46" t="s">
        <v>17</v>
      </c>
      <c r="F11" s="46">
        <v>1.5</v>
      </c>
    </row>
    <row r="12">
      <c r="A12" s="40" t="s">
        <v>13</v>
      </c>
      <c r="B12" s="40" t="s">
        <v>481</v>
      </c>
      <c r="C12" s="46">
        <v>2015.0</v>
      </c>
      <c r="D12" s="46" t="s">
        <v>4</v>
      </c>
      <c r="E12" s="46" t="s">
        <v>17</v>
      </c>
      <c r="F12" s="46">
        <v>2.2</v>
      </c>
    </row>
    <row r="13">
      <c r="A13" s="40" t="s">
        <v>14</v>
      </c>
      <c r="B13" s="40" t="s">
        <v>483</v>
      </c>
      <c r="C13" s="46">
        <v>2015.0</v>
      </c>
      <c r="D13" s="46" t="s">
        <v>4</v>
      </c>
      <c r="E13" s="46" t="s">
        <v>17</v>
      </c>
      <c r="F13" s="46">
        <v>5.0</v>
      </c>
    </row>
    <row r="14">
      <c r="A14" s="40" t="s">
        <v>15</v>
      </c>
      <c r="B14" s="40" t="s">
        <v>482</v>
      </c>
      <c r="C14" s="46">
        <v>2015.0</v>
      </c>
      <c r="D14" s="46" t="s">
        <v>4</v>
      </c>
      <c r="E14" s="46" t="s">
        <v>17</v>
      </c>
      <c r="F14" s="46">
        <v>3.3</v>
      </c>
    </row>
    <row r="15">
      <c r="A15" s="40" t="s">
        <v>16</v>
      </c>
      <c r="B15" s="40" t="s">
        <v>484</v>
      </c>
      <c r="C15" s="46">
        <v>2015.0</v>
      </c>
      <c r="D15" s="46" t="s">
        <v>4</v>
      </c>
      <c r="E15" s="46" t="s">
        <v>17</v>
      </c>
      <c r="F15" s="46">
        <v>1.9</v>
      </c>
    </row>
    <row r="16">
      <c r="A16" s="40" t="s">
        <v>17</v>
      </c>
      <c r="B16" s="40" t="s">
        <v>485</v>
      </c>
      <c r="C16" s="46">
        <v>2015.0</v>
      </c>
      <c r="D16" s="46" t="s">
        <v>4</v>
      </c>
      <c r="E16" s="46" t="s">
        <v>17</v>
      </c>
      <c r="F16" s="46">
        <v>3.0</v>
      </c>
    </row>
    <row r="17">
      <c r="A17" s="40" t="s">
        <v>18</v>
      </c>
      <c r="B17" s="40" t="s">
        <v>486</v>
      </c>
      <c r="C17" s="46">
        <v>2015.0</v>
      </c>
      <c r="D17" s="46" t="s">
        <v>4</v>
      </c>
      <c r="E17" s="46" t="s">
        <v>17</v>
      </c>
      <c r="F17" s="46">
        <v>3.6</v>
      </c>
    </row>
    <row r="18">
      <c r="A18" s="40" t="s">
        <v>19</v>
      </c>
      <c r="B18" s="40" t="s">
        <v>487</v>
      </c>
      <c r="C18" s="46">
        <v>2015.0</v>
      </c>
      <c r="D18" s="46" t="s">
        <v>4</v>
      </c>
      <c r="E18" s="46" t="s">
        <v>17</v>
      </c>
      <c r="F18" s="46">
        <v>2.2</v>
      </c>
    </row>
    <row r="19">
      <c r="A19" s="40" t="s">
        <v>20</v>
      </c>
      <c r="B19" s="40" t="s">
        <v>488</v>
      </c>
      <c r="C19" s="46">
        <v>2015.0</v>
      </c>
      <c r="D19" s="46" t="s">
        <v>4</v>
      </c>
      <c r="E19" s="46" t="s">
        <v>17</v>
      </c>
      <c r="F19" s="46">
        <v>5.0</v>
      </c>
    </row>
    <row r="20">
      <c r="A20" s="40" t="s">
        <v>21</v>
      </c>
      <c r="B20" s="40" t="s">
        <v>490</v>
      </c>
      <c r="C20" s="46">
        <v>2015.0</v>
      </c>
      <c r="D20" s="46" t="s">
        <v>4</v>
      </c>
      <c r="E20" s="46" t="s">
        <v>17</v>
      </c>
      <c r="F20" s="46">
        <v>1.2</v>
      </c>
    </row>
    <row r="21">
      <c r="A21" s="40" t="s">
        <v>22</v>
      </c>
      <c r="B21" s="40" t="s">
        <v>491</v>
      </c>
      <c r="C21" s="46">
        <v>2015.0</v>
      </c>
      <c r="D21" s="46" t="s">
        <v>4</v>
      </c>
      <c r="E21" s="46" t="s">
        <v>17</v>
      </c>
      <c r="F21" s="46">
        <v>2.2</v>
      </c>
    </row>
    <row r="22">
      <c r="A22" s="40" t="s">
        <v>23</v>
      </c>
      <c r="B22" s="40" t="s">
        <v>492</v>
      </c>
      <c r="C22" s="46">
        <v>2015.0</v>
      </c>
      <c r="D22" s="46" t="s">
        <v>4</v>
      </c>
      <c r="E22" s="46" t="s">
        <v>17</v>
      </c>
      <c r="F22" s="46">
        <v>2.6</v>
      </c>
    </row>
    <row r="23">
      <c r="A23" s="40" t="s">
        <v>24</v>
      </c>
      <c r="B23" s="40" t="s">
        <v>493</v>
      </c>
      <c r="C23" s="46">
        <v>2015.0</v>
      </c>
      <c r="D23" s="46" t="s">
        <v>4</v>
      </c>
      <c r="E23" s="46" t="s">
        <v>17</v>
      </c>
      <c r="F23" s="46">
        <v>3.0</v>
      </c>
    </row>
    <row r="24">
      <c r="A24" s="40" t="s">
        <v>25</v>
      </c>
      <c r="B24" s="40" t="s">
        <v>494</v>
      </c>
      <c r="C24" s="46">
        <v>2015.0</v>
      </c>
      <c r="D24" s="46" t="s">
        <v>4</v>
      </c>
      <c r="E24" s="46" t="s">
        <v>17</v>
      </c>
      <c r="F24" s="46">
        <v>2.4</v>
      </c>
    </row>
    <row r="25">
      <c r="A25" s="40" t="s">
        <v>26</v>
      </c>
      <c r="B25" s="40" t="s">
        <v>495</v>
      </c>
      <c r="C25" s="46">
        <v>2015.0</v>
      </c>
      <c r="D25" s="46" t="s">
        <v>4</v>
      </c>
      <c r="E25" s="46" t="s">
        <v>17</v>
      </c>
      <c r="F25" s="46">
        <v>4.2</v>
      </c>
    </row>
    <row r="26">
      <c r="A26" s="40" t="s">
        <v>27</v>
      </c>
      <c r="B26" s="40" t="s">
        <v>497</v>
      </c>
      <c r="C26" s="46">
        <v>2015.0</v>
      </c>
      <c r="D26" s="46" t="s">
        <v>4</v>
      </c>
      <c r="E26" s="46" t="s">
        <v>17</v>
      </c>
      <c r="F26" s="46">
        <v>1.8</v>
      </c>
    </row>
    <row r="27">
      <c r="A27" s="40" t="s">
        <v>28</v>
      </c>
      <c r="B27" s="40" t="s">
        <v>496</v>
      </c>
      <c r="C27" s="46">
        <v>2015.0</v>
      </c>
      <c r="D27" s="46" t="s">
        <v>4</v>
      </c>
      <c r="E27" s="46" t="s">
        <v>17</v>
      </c>
      <c r="F27" s="46">
        <v>2.8</v>
      </c>
    </row>
    <row r="28">
      <c r="A28" s="40" t="s">
        <v>29</v>
      </c>
      <c r="B28" s="40" t="s">
        <v>498</v>
      </c>
      <c r="C28" s="46">
        <v>2015.0</v>
      </c>
      <c r="D28" s="46" t="s">
        <v>4</v>
      </c>
      <c r="E28" s="46" t="s">
        <v>17</v>
      </c>
      <c r="F28" s="46">
        <v>1.9</v>
      </c>
    </row>
    <row r="29">
      <c r="A29" s="40" t="s">
        <v>30</v>
      </c>
      <c r="B29" s="40" t="s">
        <v>499</v>
      </c>
      <c r="C29" s="46">
        <v>2015.0</v>
      </c>
      <c r="D29" s="46" t="s">
        <v>4</v>
      </c>
      <c r="E29" s="46" t="s">
        <v>17</v>
      </c>
      <c r="F29" s="46">
        <v>4.9</v>
      </c>
    </row>
    <row r="30">
      <c r="A30" s="40" t="s">
        <v>31</v>
      </c>
      <c r="B30" s="40" t="s">
        <v>500</v>
      </c>
      <c r="C30" s="46">
        <v>2015.0</v>
      </c>
      <c r="D30" s="46" t="s">
        <v>4</v>
      </c>
      <c r="E30" s="46" t="s">
        <v>17</v>
      </c>
      <c r="F30" s="46">
        <v>2.7</v>
      </c>
    </row>
    <row r="31">
      <c r="A31" s="40" t="s">
        <v>32</v>
      </c>
      <c r="B31" s="40" t="s">
        <v>501</v>
      </c>
      <c r="C31" s="46">
        <v>2015.0</v>
      </c>
      <c r="D31" s="46" t="s">
        <v>4</v>
      </c>
      <c r="E31" s="46" t="s">
        <v>17</v>
      </c>
      <c r="F31" s="46">
        <v>1.7</v>
      </c>
    </row>
    <row r="32">
      <c r="A32" s="40" t="s">
        <v>33</v>
      </c>
      <c r="B32" s="40" t="s">
        <v>502</v>
      </c>
      <c r="C32" s="46">
        <v>2015.0</v>
      </c>
      <c r="D32" s="46" t="s">
        <v>4</v>
      </c>
      <c r="E32" s="46" t="s">
        <v>17</v>
      </c>
      <c r="F32" s="46">
        <v>1.4</v>
      </c>
    </row>
    <row r="33">
      <c r="A33" s="40" t="s">
        <v>34</v>
      </c>
      <c r="B33" s="40" t="s">
        <v>503</v>
      </c>
      <c r="C33" s="46">
        <v>2015.0</v>
      </c>
      <c r="D33" s="46" t="s">
        <v>4</v>
      </c>
      <c r="E33" s="46" t="s">
        <v>17</v>
      </c>
      <c r="F33" s="46">
        <v>1.8</v>
      </c>
    </row>
    <row r="34">
      <c r="A34" s="40" t="s">
        <v>35</v>
      </c>
      <c r="B34" s="40" t="s">
        <v>504</v>
      </c>
      <c r="C34" s="46">
        <v>2015.0</v>
      </c>
      <c r="D34" s="46" t="s">
        <v>4</v>
      </c>
      <c r="E34" s="46" t="s">
        <v>17</v>
      </c>
      <c r="F34" s="46">
        <v>2.6</v>
      </c>
    </row>
    <row r="35">
      <c r="A35" s="52" t="s">
        <v>3</v>
      </c>
      <c r="B35" s="40" t="s">
        <v>489</v>
      </c>
      <c r="C35" s="46">
        <v>2017.0</v>
      </c>
      <c r="D35" s="46" t="s">
        <v>4</v>
      </c>
      <c r="E35" s="46" t="s">
        <v>17</v>
      </c>
      <c r="F35" s="57">
        <f>ROUND(AVERAGE(F36:F67), 1)</f>
        <v>2.4</v>
      </c>
    </row>
    <row r="36">
      <c r="A36" s="52" t="s">
        <v>4</v>
      </c>
      <c r="B36" s="40" t="s">
        <v>472</v>
      </c>
      <c r="C36" s="46">
        <v>2017.0</v>
      </c>
      <c r="D36" s="46" t="s">
        <v>4</v>
      </c>
      <c r="E36" s="46" t="s">
        <v>17</v>
      </c>
      <c r="F36" s="46">
        <v>3.525</v>
      </c>
    </row>
    <row r="37">
      <c r="A37" s="40" t="s">
        <v>5</v>
      </c>
      <c r="B37" s="40" t="s">
        <v>473</v>
      </c>
      <c r="C37" s="46">
        <v>2017.0</v>
      </c>
      <c r="D37" s="46" t="s">
        <v>4</v>
      </c>
      <c r="E37" s="46" t="s">
        <v>17</v>
      </c>
      <c r="F37" s="46">
        <v>3.319</v>
      </c>
    </row>
    <row r="38">
      <c r="A38" s="40" t="s">
        <v>6</v>
      </c>
      <c r="B38" s="40" t="s">
        <v>474</v>
      </c>
      <c r="C38" s="46">
        <v>2017.0</v>
      </c>
      <c r="D38" s="46" t="s">
        <v>4</v>
      </c>
      <c r="E38" s="46" t="s">
        <v>17</v>
      </c>
      <c r="F38" s="46">
        <v>4.019</v>
      </c>
    </row>
    <row r="39">
      <c r="A39" s="40" t="s">
        <v>7</v>
      </c>
      <c r="B39" s="40" t="s">
        <v>475</v>
      </c>
      <c r="C39" s="46">
        <v>2017.0</v>
      </c>
      <c r="D39" s="46" t="s">
        <v>4</v>
      </c>
      <c r="E39" s="46" t="s">
        <v>17</v>
      </c>
      <c r="F39" s="46">
        <v>1.128</v>
      </c>
    </row>
    <row r="40">
      <c r="A40" s="40" t="s">
        <v>8</v>
      </c>
      <c r="B40" s="40" t="s">
        <v>479</v>
      </c>
      <c r="C40" s="46">
        <v>2017.0</v>
      </c>
      <c r="D40" s="46" t="s">
        <v>4</v>
      </c>
      <c r="E40" s="46" t="s">
        <v>17</v>
      </c>
      <c r="F40" s="46">
        <v>2.604</v>
      </c>
    </row>
    <row r="41">
      <c r="A41" s="40" t="s">
        <v>9</v>
      </c>
      <c r="B41" s="40" t="s">
        <v>480</v>
      </c>
      <c r="C41" s="46">
        <v>2017.0</v>
      </c>
      <c r="D41" s="46" t="s">
        <v>4</v>
      </c>
      <c r="E41" s="46" t="s">
        <v>17</v>
      </c>
      <c r="F41" s="46">
        <v>2.577</v>
      </c>
    </row>
    <row r="42">
      <c r="A42" s="40" t="s">
        <v>10</v>
      </c>
      <c r="B42" s="40" t="s">
        <v>478</v>
      </c>
      <c r="C42" s="46">
        <v>2017.0</v>
      </c>
      <c r="D42" s="46" t="s">
        <v>4</v>
      </c>
      <c r="E42" s="46" t="s">
        <v>17</v>
      </c>
      <c r="F42" s="46">
        <v>1.382</v>
      </c>
    </row>
    <row r="43">
      <c r="A43" s="40" t="s">
        <v>11</v>
      </c>
      <c r="B43" s="40" t="s">
        <v>477</v>
      </c>
      <c r="C43" s="46">
        <v>2017.0</v>
      </c>
      <c r="D43" s="46" t="s">
        <v>4</v>
      </c>
      <c r="E43" s="46" t="s">
        <v>17</v>
      </c>
      <c r="F43" s="46">
        <v>1.83</v>
      </c>
    </row>
    <row r="44">
      <c r="A44" s="40" t="s">
        <v>12</v>
      </c>
      <c r="B44" s="40" t="s">
        <v>476</v>
      </c>
      <c r="C44" s="46">
        <v>2017.0</v>
      </c>
      <c r="D44" s="46" t="s">
        <v>4</v>
      </c>
      <c r="E44" s="46" t="s">
        <v>17</v>
      </c>
      <c r="F44" s="46">
        <v>3.843</v>
      </c>
    </row>
    <row r="45">
      <c r="A45" s="40" t="s">
        <v>13</v>
      </c>
      <c r="B45" s="40" t="s">
        <v>481</v>
      </c>
      <c r="C45" s="46">
        <v>2017.0</v>
      </c>
      <c r="D45" s="46" t="s">
        <v>4</v>
      </c>
      <c r="E45" s="46" t="s">
        <v>17</v>
      </c>
      <c r="F45" s="46">
        <v>2.511</v>
      </c>
    </row>
    <row r="46">
      <c r="A46" s="40" t="s">
        <v>14</v>
      </c>
      <c r="B46" s="40" t="s">
        <v>483</v>
      </c>
      <c r="C46" s="46">
        <v>2017.0</v>
      </c>
      <c r="D46" s="46" t="s">
        <v>4</v>
      </c>
      <c r="E46" s="46" t="s">
        <v>17</v>
      </c>
      <c r="F46" s="46">
        <v>3.458</v>
      </c>
    </row>
    <row r="47">
      <c r="A47" s="40" t="s">
        <v>15</v>
      </c>
      <c r="B47" s="40" t="s">
        <v>482</v>
      </c>
      <c r="C47" s="46">
        <v>2017.0</v>
      </c>
      <c r="D47" s="46" t="s">
        <v>4</v>
      </c>
      <c r="E47" s="46" t="s">
        <v>17</v>
      </c>
      <c r="F47" s="46">
        <v>2.505</v>
      </c>
    </row>
    <row r="48">
      <c r="A48" s="40" t="s">
        <v>16</v>
      </c>
      <c r="B48" s="40" t="s">
        <v>484</v>
      </c>
      <c r="C48" s="46">
        <v>2017.0</v>
      </c>
      <c r="D48" s="46" t="s">
        <v>4</v>
      </c>
      <c r="E48" s="46" t="s">
        <v>17</v>
      </c>
      <c r="F48" s="46">
        <v>2.102</v>
      </c>
    </row>
    <row r="49">
      <c r="A49" s="40" t="s">
        <v>17</v>
      </c>
      <c r="B49" s="40" t="s">
        <v>485</v>
      </c>
      <c r="C49" s="46">
        <v>2017.0</v>
      </c>
      <c r="D49" s="46" t="s">
        <v>4</v>
      </c>
      <c r="E49" s="46" t="s">
        <v>17</v>
      </c>
      <c r="F49" s="46">
        <v>2.317</v>
      </c>
    </row>
    <row r="50">
      <c r="A50" s="40" t="s">
        <v>18</v>
      </c>
      <c r="B50" s="40" t="s">
        <v>486</v>
      </c>
      <c r="C50" s="46">
        <v>2017.0</v>
      </c>
      <c r="D50" s="46" t="s">
        <v>4</v>
      </c>
      <c r="E50" s="46" t="s">
        <v>17</v>
      </c>
      <c r="F50" s="46">
        <v>2.46</v>
      </c>
    </row>
    <row r="51">
      <c r="A51" s="40" t="s">
        <v>19</v>
      </c>
      <c r="B51" s="40" t="s">
        <v>487</v>
      </c>
      <c r="C51" s="46">
        <v>2017.0</v>
      </c>
      <c r="D51" s="46" t="s">
        <v>4</v>
      </c>
      <c r="E51" s="46" t="s">
        <v>17</v>
      </c>
      <c r="F51" s="46">
        <v>1.978</v>
      </c>
    </row>
    <row r="52">
      <c r="A52" s="40" t="s">
        <v>20</v>
      </c>
      <c r="B52" s="40" t="s">
        <v>488</v>
      </c>
      <c r="C52" s="46">
        <v>2017.0</v>
      </c>
      <c r="D52" s="46" t="s">
        <v>4</v>
      </c>
      <c r="E52" s="46" t="s">
        <v>17</v>
      </c>
      <c r="F52" s="46">
        <v>4.235</v>
      </c>
    </row>
    <row r="53">
      <c r="A53" s="40" t="s">
        <v>21</v>
      </c>
      <c r="B53" s="40" t="s">
        <v>490</v>
      </c>
      <c r="C53" s="46">
        <v>2017.0</v>
      </c>
      <c r="D53" s="46" t="s">
        <v>4</v>
      </c>
      <c r="E53" s="46" t="s">
        <v>17</v>
      </c>
      <c r="F53" s="46">
        <v>1.0</v>
      </c>
    </row>
    <row r="54">
      <c r="A54" s="40" t="s">
        <v>22</v>
      </c>
      <c r="B54" s="40" t="s">
        <v>491</v>
      </c>
      <c r="C54" s="46">
        <v>2017.0</v>
      </c>
      <c r="D54" s="46" t="s">
        <v>4</v>
      </c>
      <c r="E54" s="46" t="s">
        <v>17</v>
      </c>
      <c r="F54" s="46">
        <v>2.329</v>
      </c>
    </row>
    <row r="55">
      <c r="A55" s="40" t="s">
        <v>23</v>
      </c>
      <c r="B55" s="40" t="s">
        <v>492</v>
      </c>
      <c r="C55" s="46">
        <v>2017.0</v>
      </c>
      <c r="D55" s="46" t="s">
        <v>4</v>
      </c>
      <c r="E55" s="46" t="s">
        <v>17</v>
      </c>
      <c r="F55" s="46">
        <v>1.916</v>
      </c>
    </row>
    <row r="56">
      <c r="A56" s="40" t="s">
        <v>24</v>
      </c>
      <c r="B56" s="40" t="s">
        <v>493</v>
      </c>
      <c r="C56" s="46">
        <v>2017.0</v>
      </c>
      <c r="D56" s="46" t="s">
        <v>4</v>
      </c>
      <c r="E56" s="46" t="s">
        <v>17</v>
      </c>
      <c r="F56" s="46">
        <v>2.177</v>
      </c>
    </row>
    <row r="57">
      <c r="A57" s="40" t="s">
        <v>25</v>
      </c>
      <c r="B57" s="40" t="s">
        <v>494</v>
      </c>
      <c r="C57" s="46">
        <v>2017.0</v>
      </c>
      <c r="D57" s="46" t="s">
        <v>4</v>
      </c>
      <c r="E57" s="46" t="s">
        <v>17</v>
      </c>
      <c r="F57" s="46">
        <v>3.316</v>
      </c>
    </row>
    <row r="58">
      <c r="A58" s="40" t="s">
        <v>26</v>
      </c>
      <c r="B58" s="40" t="s">
        <v>495</v>
      </c>
      <c r="C58" s="46">
        <v>2017.0</v>
      </c>
      <c r="D58" s="46" t="s">
        <v>4</v>
      </c>
      <c r="E58" s="46" t="s">
        <v>17</v>
      </c>
      <c r="F58" s="46">
        <v>1.937</v>
      </c>
    </row>
    <row r="59">
      <c r="A59" s="40" t="s">
        <v>27</v>
      </c>
      <c r="B59" s="40" t="s">
        <v>497</v>
      </c>
      <c r="C59" s="46">
        <v>2017.0</v>
      </c>
      <c r="D59" s="46" t="s">
        <v>4</v>
      </c>
      <c r="E59" s="46" t="s">
        <v>17</v>
      </c>
      <c r="F59" s="46">
        <v>2.304</v>
      </c>
    </row>
    <row r="60">
      <c r="A60" s="40" t="s">
        <v>28</v>
      </c>
      <c r="B60" s="40" t="s">
        <v>496</v>
      </c>
      <c r="C60" s="46">
        <v>2017.0</v>
      </c>
      <c r="D60" s="46" t="s">
        <v>4</v>
      </c>
      <c r="E60" s="46" t="s">
        <v>17</v>
      </c>
      <c r="F60" s="46">
        <v>1.736</v>
      </c>
    </row>
    <row r="61">
      <c r="A61" s="40" t="s">
        <v>29</v>
      </c>
      <c r="B61" s="40" t="s">
        <v>498</v>
      </c>
      <c r="C61" s="46">
        <v>2017.0</v>
      </c>
      <c r="D61" s="46" t="s">
        <v>4</v>
      </c>
      <c r="E61" s="46" t="s">
        <v>17</v>
      </c>
      <c r="F61" s="46">
        <v>2.14</v>
      </c>
    </row>
    <row r="62">
      <c r="A62" s="40" t="s">
        <v>30</v>
      </c>
      <c r="B62" s="40" t="s">
        <v>499</v>
      </c>
      <c r="C62" s="46">
        <v>2017.0</v>
      </c>
      <c r="D62" s="46" t="s">
        <v>4</v>
      </c>
      <c r="E62" s="46" t="s">
        <v>17</v>
      </c>
      <c r="F62" s="46">
        <v>4.461</v>
      </c>
    </row>
    <row r="63">
      <c r="A63" s="40" t="s">
        <v>31</v>
      </c>
      <c r="B63" s="40" t="s">
        <v>500</v>
      </c>
      <c r="C63" s="46">
        <v>2017.0</v>
      </c>
      <c r="D63" s="46" t="s">
        <v>4</v>
      </c>
      <c r="E63" s="46" t="s">
        <v>17</v>
      </c>
      <c r="F63" s="46">
        <v>2.302</v>
      </c>
    </row>
    <row r="64">
      <c r="A64" s="40" t="s">
        <v>32</v>
      </c>
      <c r="B64" s="40" t="s">
        <v>501</v>
      </c>
      <c r="C64" s="46">
        <v>2017.0</v>
      </c>
      <c r="D64" s="46" t="s">
        <v>4</v>
      </c>
      <c r="E64" s="46" t="s">
        <v>17</v>
      </c>
      <c r="F64" s="46">
        <v>1.631</v>
      </c>
    </row>
    <row r="65">
      <c r="A65" s="40" t="s">
        <v>33</v>
      </c>
      <c r="B65" s="40" t="s">
        <v>502</v>
      </c>
      <c r="C65" s="46">
        <v>2017.0</v>
      </c>
      <c r="D65" s="46" t="s">
        <v>4</v>
      </c>
      <c r="E65" s="46" t="s">
        <v>17</v>
      </c>
      <c r="F65" s="46">
        <v>1.365</v>
      </c>
    </row>
    <row r="66">
      <c r="A66" s="40" t="s">
        <v>34</v>
      </c>
      <c r="B66" s="40" t="s">
        <v>503</v>
      </c>
      <c r="C66" s="46">
        <v>2017.0</v>
      </c>
      <c r="D66" s="46" t="s">
        <v>4</v>
      </c>
      <c r="E66" s="46" t="s">
        <v>17</v>
      </c>
      <c r="F66" s="46">
        <v>1.417</v>
      </c>
    </row>
    <row r="67">
      <c r="A67" s="40" t="s">
        <v>35</v>
      </c>
      <c r="B67" s="40" t="s">
        <v>504</v>
      </c>
      <c r="C67" s="46">
        <v>2017.0</v>
      </c>
      <c r="D67" s="46" t="s">
        <v>4</v>
      </c>
      <c r="E67" s="46" t="s">
        <v>17</v>
      </c>
      <c r="F67" s="46">
        <v>2.308</v>
      </c>
    </row>
    <row r="68">
      <c r="A68" s="52" t="s">
        <v>3</v>
      </c>
      <c r="B68" s="40" t="s">
        <v>489</v>
      </c>
      <c r="C68" s="46">
        <v>2018.0</v>
      </c>
      <c r="D68" s="46" t="s">
        <v>4</v>
      </c>
      <c r="E68" s="46" t="s">
        <v>17</v>
      </c>
      <c r="F68" s="57">
        <f>ROUND(AVERAGE(F69:F100), 1)</f>
        <v>2.9</v>
      </c>
    </row>
    <row r="69">
      <c r="A69" s="52" t="s">
        <v>4</v>
      </c>
      <c r="B69" s="40" t="s">
        <v>472</v>
      </c>
      <c r="C69" s="46">
        <v>2018.0</v>
      </c>
      <c r="D69" s="46" t="s">
        <v>4</v>
      </c>
      <c r="E69" s="46" t="s">
        <v>17</v>
      </c>
      <c r="F69" s="46">
        <v>4.396</v>
      </c>
    </row>
    <row r="70">
      <c r="A70" s="40" t="s">
        <v>5</v>
      </c>
      <c r="B70" s="40" t="s">
        <v>473</v>
      </c>
      <c r="C70" s="46">
        <v>2018.0</v>
      </c>
      <c r="D70" s="46" t="s">
        <v>4</v>
      </c>
      <c r="E70" s="46" t="s">
        <v>17</v>
      </c>
      <c r="F70" s="46">
        <v>4.66</v>
      </c>
    </row>
    <row r="71">
      <c r="A71" s="40" t="s">
        <v>6</v>
      </c>
      <c r="B71" s="40" t="s">
        <v>474</v>
      </c>
      <c r="C71" s="46">
        <v>2018.0</v>
      </c>
      <c r="D71" s="46" t="s">
        <v>4</v>
      </c>
      <c r="E71" s="46" t="s">
        <v>17</v>
      </c>
      <c r="F71" s="46">
        <v>4.249</v>
      </c>
    </row>
    <row r="72">
      <c r="A72" s="40" t="s">
        <v>7</v>
      </c>
      <c r="B72" s="40" t="s">
        <v>475</v>
      </c>
      <c r="C72" s="46">
        <v>2018.0</v>
      </c>
      <c r="D72" s="46" t="s">
        <v>4</v>
      </c>
      <c r="E72" s="46" t="s">
        <v>17</v>
      </c>
      <c r="F72" s="46">
        <v>1.117</v>
      </c>
    </row>
    <row r="73">
      <c r="A73" s="40" t="s">
        <v>8</v>
      </c>
      <c r="B73" s="40" t="s">
        <v>479</v>
      </c>
      <c r="C73" s="46">
        <v>2018.0</v>
      </c>
      <c r="D73" s="46" t="s">
        <v>4</v>
      </c>
      <c r="E73" s="46" t="s">
        <v>17</v>
      </c>
      <c r="F73" s="46">
        <v>2.242</v>
      </c>
    </row>
    <row r="74">
      <c r="A74" s="40" t="s">
        <v>9</v>
      </c>
      <c r="B74" s="40" t="s">
        <v>480</v>
      </c>
      <c r="C74" s="46">
        <v>2018.0</v>
      </c>
      <c r="D74" s="46" t="s">
        <v>4</v>
      </c>
      <c r="E74" s="46" t="s">
        <v>17</v>
      </c>
      <c r="F74" s="46">
        <v>3.146</v>
      </c>
    </row>
    <row r="75">
      <c r="A75" s="40" t="s">
        <v>10</v>
      </c>
      <c r="B75" s="40" t="s">
        <v>478</v>
      </c>
      <c r="C75" s="46">
        <v>2018.0</v>
      </c>
      <c r="D75" s="46" t="s">
        <v>4</v>
      </c>
      <c r="E75" s="46" t="s">
        <v>17</v>
      </c>
      <c r="F75" s="46">
        <v>1.468</v>
      </c>
    </row>
    <row r="76">
      <c r="A76" s="40" t="s">
        <v>11</v>
      </c>
      <c r="B76" s="40" t="s">
        <v>477</v>
      </c>
      <c r="C76" s="46">
        <v>2018.0</v>
      </c>
      <c r="D76" s="46" t="s">
        <v>4</v>
      </c>
      <c r="E76" s="46" t="s">
        <v>17</v>
      </c>
      <c r="F76" s="46">
        <v>2.544</v>
      </c>
    </row>
    <row r="77">
      <c r="A77" s="40" t="s">
        <v>12</v>
      </c>
      <c r="B77" s="40" t="s">
        <v>476</v>
      </c>
      <c r="C77" s="46">
        <v>2018.0</v>
      </c>
      <c r="D77" s="46" t="s">
        <v>4</v>
      </c>
      <c r="E77" s="46" t="s">
        <v>17</v>
      </c>
      <c r="F77" s="46">
        <v>5.0</v>
      </c>
    </row>
    <row r="78">
      <c r="A78" s="40" t="s">
        <v>13</v>
      </c>
      <c r="B78" s="40" t="s">
        <v>481</v>
      </c>
      <c r="C78" s="46">
        <v>2018.0</v>
      </c>
      <c r="D78" s="46" t="s">
        <v>4</v>
      </c>
      <c r="E78" s="46" t="s">
        <v>17</v>
      </c>
      <c r="F78" s="46">
        <v>2.902</v>
      </c>
    </row>
    <row r="79">
      <c r="A79" s="40" t="s">
        <v>14</v>
      </c>
      <c r="B79" s="40" t="s">
        <v>483</v>
      </c>
      <c r="C79" s="46">
        <v>2018.0</v>
      </c>
      <c r="D79" s="46" t="s">
        <v>4</v>
      </c>
      <c r="E79" s="46" t="s">
        <v>17</v>
      </c>
      <c r="F79" s="46">
        <v>3.927</v>
      </c>
    </row>
    <row r="80">
      <c r="A80" s="40" t="s">
        <v>15</v>
      </c>
      <c r="B80" s="40" t="s">
        <v>482</v>
      </c>
      <c r="C80" s="46">
        <v>2018.0</v>
      </c>
      <c r="D80" s="46" t="s">
        <v>4</v>
      </c>
      <c r="E80" s="46" t="s">
        <v>17</v>
      </c>
      <c r="F80" s="46">
        <v>2.644</v>
      </c>
    </row>
    <row r="81">
      <c r="A81" s="40" t="s">
        <v>16</v>
      </c>
      <c r="B81" s="40" t="s">
        <v>484</v>
      </c>
      <c r="C81" s="46">
        <v>2018.0</v>
      </c>
      <c r="D81" s="46" t="s">
        <v>4</v>
      </c>
      <c r="E81" s="46" t="s">
        <v>17</v>
      </c>
      <c r="F81" s="46">
        <v>2.833</v>
      </c>
    </row>
    <row r="82">
      <c r="A82" s="40" t="s">
        <v>17</v>
      </c>
      <c r="B82" s="40" t="s">
        <v>485</v>
      </c>
      <c r="C82" s="46">
        <v>2018.0</v>
      </c>
      <c r="D82" s="46" t="s">
        <v>4</v>
      </c>
      <c r="E82" s="46" t="s">
        <v>17</v>
      </c>
      <c r="F82" s="46">
        <v>2.876</v>
      </c>
    </row>
    <row r="83">
      <c r="A83" s="40" t="s">
        <v>18</v>
      </c>
      <c r="B83" s="40" t="s">
        <v>486</v>
      </c>
      <c r="C83" s="46">
        <v>2018.0</v>
      </c>
      <c r="D83" s="46" t="s">
        <v>4</v>
      </c>
      <c r="E83" s="46" t="s">
        <v>17</v>
      </c>
      <c r="F83" s="46">
        <v>4.8</v>
      </c>
    </row>
    <row r="84">
      <c r="A84" s="40" t="s">
        <v>19</v>
      </c>
      <c r="B84" s="40" t="s">
        <v>487</v>
      </c>
      <c r="C84" s="46">
        <v>2018.0</v>
      </c>
      <c r="D84" s="46" t="s">
        <v>4</v>
      </c>
      <c r="E84" s="46" t="s">
        <v>17</v>
      </c>
      <c r="F84" s="46">
        <v>2.247</v>
      </c>
    </row>
    <row r="85">
      <c r="A85" s="40" t="s">
        <v>20</v>
      </c>
      <c r="B85" s="40" t="s">
        <v>488</v>
      </c>
      <c r="C85" s="46">
        <v>2018.0</v>
      </c>
      <c r="D85" s="46" t="s">
        <v>4</v>
      </c>
      <c r="E85" s="46" t="s">
        <v>17</v>
      </c>
      <c r="F85" s="46">
        <v>4.247</v>
      </c>
    </row>
    <row r="86">
      <c r="A86" s="40" t="s">
        <v>21</v>
      </c>
      <c r="B86" s="40" t="s">
        <v>490</v>
      </c>
      <c r="C86" s="46">
        <v>2018.0</v>
      </c>
      <c r="D86" s="46" t="s">
        <v>4</v>
      </c>
      <c r="E86" s="46" t="s">
        <v>17</v>
      </c>
      <c r="F86" s="46">
        <v>1.0</v>
      </c>
    </row>
    <row r="87">
      <c r="A87" s="40" t="s">
        <v>22</v>
      </c>
      <c r="B87" s="40" t="s">
        <v>491</v>
      </c>
      <c r="C87" s="46">
        <v>2018.0</v>
      </c>
      <c r="D87" s="46" t="s">
        <v>4</v>
      </c>
      <c r="E87" s="46" t="s">
        <v>17</v>
      </c>
      <c r="F87" s="46">
        <v>2.557</v>
      </c>
    </row>
    <row r="88">
      <c r="A88" s="40" t="s">
        <v>23</v>
      </c>
      <c r="B88" s="40" t="s">
        <v>492</v>
      </c>
      <c r="C88" s="46">
        <v>2018.0</v>
      </c>
      <c r="D88" s="46" t="s">
        <v>4</v>
      </c>
      <c r="E88" s="46" t="s">
        <v>17</v>
      </c>
      <c r="F88" s="46">
        <v>2.084</v>
      </c>
    </row>
    <row r="89">
      <c r="A89" s="40" t="s">
        <v>24</v>
      </c>
      <c r="B89" s="40" t="s">
        <v>493</v>
      </c>
      <c r="C89" s="46">
        <v>2018.0</v>
      </c>
      <c r="D89" s="46" t="s">
        <v>4</v>
      </c>
      <c r="E89" s="46" t="s">
        <v>17</v>
      </c>
      <c r="F89" s="46">
        <v>2.382</v>
      </c>
    </row>
    <row r="90">
      <c r="A90" s="40" t="s">
        <v>25</v>
      </c>
      <c r="B90" s="40" t="s">
        <v>494</v>
      </c>
      <c r="C90" s="46">
        <v>2018.0</v>
      </c>
      <c r="D90" s="46" t="s">
        <v>4</v>
      </c>
      <c r="E90" s="46" t="s">
        <v>17</v>
      </c>
      <c r="F90" s="46">
        <v>4.527</v>
      </c>
    </row>
    <row r="91">
      <c r="A91" s="40" t="s">
        <v>26</v>
      </c>
      <c r="B91" s="40" t="s">
        <v>495</v>
      </c>
      <c r="C91" s="46">
        <v>2018.0</v>
      </c>
      <c r="D91" s="46" t="s">
        <v>4</v>
      </c>
      <c r="E91" s="46" t="s">
        <v>17</v>
      </c>
      <c r="F91" s="46">
        <v>2.978</v>
      </c>
    </row>
    <row r="92">
      <c r="A92" s="40" t="s">
        <v>27</v>
      </c>
      <c r="B92" s="40" t="s">
        <v>497</v>
      </c>
      <c r="C92" s="46">
        <v>2018.0</v>
      </c>
      <c r="D92" s="46" t="s">
        <v>4</v>
      </c>
      <c r="E92" s="46" t="s">
        <v>17</v>
      </c>
      <c r="F92" s="46">
        <v>3.236</v>
      </c>
    </row>
    <row r="93">
      <c r="A93" s="40" t="s">
        <v>28</v>
      </c>
      <c r="B93" s="40" t="s">
        <v>496</v>
      </c>
      <c r="C93" s="46">
        <v>2018.0</v>
      </c>
      <c r="D93" s="46" t="s">
        <v>4</v>
      </c>
      <c r="E93" s="46" t="s">
        <v>17</v>
      </c>
      <c r="F93" s="46">
        <v>1.981</v>
      </c>
    </row>
    <row r="94">
      <c r="A94" s="40" t="s">
        <v>29</v>
      </c>
      <c r="B94" s="40" t="s">
        <v>498</v>
      </c>
      <c r="C94" s="46">
        <v>2018.0</v>
      </c>
      <c r="D94" s="46" t="s">
        <v>4</v>
      </c>
      <c r="E94" s="46" t="s">
        <v>17</v>
      </c>
      <c r="F94" s="46">
        <v>1.89</v>
      </c>
    </row>
    <row r="95">
      <c r="A95" s="40" t="s">
        <v>30</v>
      </c>
      <c r="B95" s="40" t="s">
        <v>499</v>
      </c>
      <c r="C95" s="46">
        <v>2018.0</v>
      </c>
      <c r="D95" s="46" t="s">
        <v>4</v>
      </c>
      <c r="E95" s="46" t="s">
        <v>17</v>
      </c>
      <c r="F95" s="46">
        <v>4.769</v>
      </c>
    </row>
    <row r="96">
      <c r="A96" s="40" t="s">
        <v>31</v>
      </c>
      <c r="B96" s="40" t="s">
        <v>500</v>
      </c>
      <c r="C96" s="46">
        <v>2018.0</v>
      </c>
      <c r="D96" s="46" t="s">
        <v>4</v>
      </c>
      <c r="E96" s="46" t="s">
        <v>17</v>
      </c>
      <c r="F96" s="46">
        <v>2.659</v>
      </c>
    </row>
    <row r="97">
      <c r="A97" s="40" t="s">
        <v>32</v>
      </c>
      <c r="B97" s="40" t="s">
        <v>501</v>
      </c>
      <c r="C97" s="46">
        <v>2018.0</v>
      </c>
      <c r="D97" s="46" t="s">
        <v>4</v>
      </c>
      <c r="E97" s="46" t="s">
        <v>17</v>
      </c>
      <c r="F97" s="46">
        <v>1.848</v>
      </c>
    </row>
    <row r="98">
      <c r="A98" s="40" t="s">
        <v>33</v>
      </c>
      <c r="B98" s="40" t="s">
        <v>502</v>
      </c>
      <c r="C98" s="46">
        <v>2018.0</v>
      </c>
      <c r="D98" s="46" t="s">
        <v>4</v>
      </c>
      <c r="E98" s="46" t="s">
        <v>17</v>
      </c>
      <c r="F98" s="46">
        <v>1.587</v>
      </c>
    </row>
    <row r="99">
      <c r="A99" s="40" t="s">
        <v>34</v>
      </c>
      <c r="B99" s="40" t="s">
        <v>503</v>
      </c>
      <c r="C99" s="46">
        <v>2018.0</v>
      </c>
      <c r="D99" s="46" t="s">
        <v>4</v>
      </c>
      <c r="E99" s="46" t="s">
        <v>17</v>
      </c>
      <c r="F99" s="46">
        <v>1.329</v>
      </c>
    </row>
    <row r="100">
      <c r="A100" s="40" t="s">
        <v>35</v>
      </c>
      <c r="B100" s="40" t="s">
        <v>504</v>
      </c>
      <c r="C100" s="46">
        <v>2018.0</v>
      </c>
      <c r="D100" s="46" t="s">
        <v>4</v>
      </c>
      <c r="E100" s="46" t="s">
        <v>17</v>
      </c>
      <c r="F100" s="46">
        <v>2.332</v>
      </c>
    </row>
    <row r="101">
      <c r="A101" s="52" t="s">
        <v>3</v>
      </c>
      <c r="B101" s="40" t="s">
        <v>489</v>
      </c>
      <c r="C101" s="46">
        <v>2019.0</v>
      </c>
      <c r="D101" s="46" t="s">
        <v>4</v>
      </c>
      <c r="E101" s="46" t="s">
        <v>17</v>
      </c>
      <c r="F101" s="57">
        <f>ROUND(AVERAGE(F102:F133), 1)</f>
        <v>3.1</v>
      </c>
    </row>
    <row r="102">
      <c r="A102" s="52" t="s">
        <v>4</v>
      </c>
      <c r="B102" s="40" t="s">
        <v>472</v>
      </c>
      <c r="C102" s="46">
        <v>2019.0</v>
      </c>
      <c r="D102" s="46" t="s">
        <v>4</v>
      </c>
      <c r="E102" s="46" t="s">
        <v>17</v>
      </c>
      <c r="F102" s="46">
        <v>3.979</v>
      </c>
    </row>
    <row r="103">
      <c r="A103" s="40" t="s">
        <v>5</v>
      </c>
      <c r="B103" s="40" t="s">
        <v>473</v>
      </c>
      <c r="C103" s="46">
        <v>2019.0</v>
      </c>
      <c r="D103" s="46" t="s">
        <v>4</v>
      </c>
      <c r="E103" s="46" t="s">
        <v>17</v>
      </c>
      <c r="F103" s="46">
        <v>4.225</v>
      </c>
    </row>
    <row r="104">
      <c r="A104" s="40" t="s">
        <v>6</v>
      </c>
      <c r="B104" s="40" t="s">
        <v>474</v>
      </c>
      <c r="C104" s="46">
        <v>2019.0</v>
      </c>
      <c r="D104" s="46" t="s">
        <v>4</v>
      </c>
      <c r="E104" s="46" t="s">
        <v>17</v>
      </c>
      <c r="F104" s="46">
        <v>4.22</v>
      </c>
    </row>
    <row r="105">
      <c r="A105" s="40" t="s">
        <v>7</v>
      </c>
      <c r="B105" s="40" t="s">
        <v>475</v>
      </c>
      <c r="C105" s="46">
        <v>2019.0</v>
      </c>
      <c r="D105" s="46" t="s">
        <v>4</v>
      </c>
      <c r="E105" s="46" t="s">
        <v>17</v>
      </c>
      <c r="F105" s="46">
        <v>1.041</v>
      </c>
    </row>
    <row r="106">
      <c r="A106" s="40" t="s">
        <v>8</v>
      </c>
      <c r="B106" s="40" t="s">
        <v>479</v>
      </c>
      <c r="C106" s="46">
        <v>2019.0</v>
      </c>
      <c r="D106" s="46" t="s">
        <v>4</v>
      </c>
      <c r="E106" s="46" t="s">
        <v>17</v>
      </c>
      <c r="F106" s="46">
        <v>2.779</v>
      </c>
    </row>
    <row r="107">
      <c r="A107" s="40" t="s">
        <v>9</v>
      </c>
      <c r="B107" s="40" t="s">
        <v>480</v>
      </c>
      <c r="C107" s="46">
        <v>2019.0</v>
      </c>
      <c r="D107" s="46" t="s">
        <v>4</v>
      </c>
      <c r="E107" s="46" t="s">
        <v>17</v>
      </c>
      <c r="F107" s="46">
        <v>3.414</v>
      </c>
    </row>
    <row r="108">
      <c r="A108" s="40" t="s">
        <v>10</v>
      </c>
      <c r="B108" s="40" t="s">
        <v>478</v>
      </c>
      <c r="C108" s="46">
        <v>2019.0</v>
      </c>
      <c r="D108" s="46" t="s">
        <v>4</v>
      </c>
      <c r="E108" s="46" t="s">
        <v>17</v>
      </c>
      <c r="F108" s="46">
        <v>1.838</v>
      </c>
    </row>
    <row r="109">
      <c r="A109" s="40" t="s">
        <v>11</v>
      </c>
      <c r="B109" s="40" t="s">
        <v>477</v>
      </c>
      <c r="C109" s="46">
        <v>2019.0</v>
      </c>
      <c r="D109" s="46" t="s">
        <v>4</v>
      </c>
      <c r="E109" s="46" t="s">
        <v>17</v>
      </c>
      <c r="F109" s="46">
        <v>2.849</v>
      </c>
    </row>
    <row r="110">
      <c r="A110" s="40" t="s">
        <v>12</v>
      </c>
      <c r="B110" s="40" t="s">
        <v>476</v>
      </c>
      <c r="C110" s="46">
        <v>2019.0</v>
      </c>
      <c r="D110" s="46" t="s">
        <v>4</v>
      </c>
      <c r="E110" s="46" t="s">
        <v>17</v>
      </c>
      <c r="F110" s="46">
        <v>5.0</v>
      </c>
    </row>
    <row r="111">
      <c r="A111" s="40" t="s">
        <v>13</v>
      </c>
      <c r="B111" s="40" t="s">
        <v>481</v>
      </c>
      <c r="C111" s="46">
        <v>2019.0</v>
      </c>
      <c r="D111" s="46" t="s">
        <v>4</v>
      </c>
      <c r="E111" s="46" t="s">
        <v>17</v>
      </c>
      <c r="F111" s="46">
        <v>3.06</v>
      </c>
    </row>
    <row r="112">
      <c r="A112" s="40" t="s">
        <v>14</v>
      </c>
      <c r="B112" s="40" t="s">
        <v>483</v>
      </c>
      <c r="C112" s="46">
        <v>2019.0</v>
      </c>
      <c r="D112" s="46" t="s">
        <v>4</v>
      </c>
      <c r="E112" s="46" t="s">
        <v>17</v>
      </c>
      <c r="F112" s="46">
        <v>4.068</v>
      </c>
    </row>
    <row r="113">
      <c r="A113" s="40" t="s">
        <v>15</v>
      </c>
      <c r="B113" s="40" t="s">
        <v>482</v>
      </c>
      <c r="C113" s="46">
        <v>2019.0</v>
      </c>
      <c r="D113" s="46" t="s">
        <v>4</v>
      </c>
      <c r="E113" s="46" t="s">
        <v>17</v>
      </c>
      <c r="F113" s="46">
        <v>3.027</v>
      </c>
    </row>
    <row r="114">
      <c r="A114" s="40" t="s">
        <v>16</v>
      </c>
      <c r="B114" s="40" t="s">
        <v>484</v>
      </c>
      <c r="C114" s="46">
        <v>2019.0</v>
      </c>
      <c r="D114" s="46" t="s">
        <v>4</v>
      </c>
      <c r="E114" s="46" t="s">
        <v>17</v>
      </c>
      <c r="F114" s="46">
        <v>3.126</v>
      </c>
    </row>
    <row r="115">
      <c r="A115" s="40" t="s">
        <v>17</v>
      </c>
      <c r="B115" s="40" t="s">
        <v>485</v>
      </c>
      <c r="C115" s="46">
        <v>2019.0</v>
      </c>
      <c r="D115" s="46" t="s">
        <v>4</v>
      </c>
      <c r="E115" s="46" t="s">
        <v>17</v>
      </c>
      <c r="F115" s="46">
        <v>2.989</v>
      </c>
    </row>
    <row r="116">
      <c r="A116" s="40" t="s">
        <v>18</v>
      </c>
      <c r="B116" s="40" t="s">
        <v>486</v>
      </c>
      <c r="C116" s="46">
        <v>2019.0</v>
      </c>
      <c r="D116" s="46" t="s">
        <v>4</v>
      </c>
      <c r="E116" s="46" t="s">
        <v>17</v>
      </c>
      <c r="F116" s="46">
        <v>4.902</v>
      </c>
    </row>
    <row r="117">
      <c r="A117" s="40" t="s">
        <v>19</v>
      </c>
      <c r="B117" s="40" t="s">
        <v>487</v>
      </c>
      <c r="C117" s="46">
        <v>2019.0</v>
      </c>
      <c r="D117" s="46" t="s">
        <v>4</v>
      </c>
      <c r="E117" s="46" t="s">
        <v>17</v>
      </c>
      <c r="F117" s="46">
        <v>2.392</v>
      </c>
    </row>
    <row r="118">
      <c r="A118" s="40" t="s">
        <v>20</v>
      </c>
      <c r="B118" s="40" t="s">
        <v>488</v>
      </c>
      <c r="C118" s="46">
        <v>2019.0</v>
      </c>
      <c r="D118" s="46" t="s">
        <v>4</v>
      </c>
      <c r="E118" s="46" t="s">
        <v>17</v>
      </c>
      <c r="F118" s="46">
        <v>4.605</v>
      </c>
    </row>
    <row r="119">
      <c r="A119" s="40" t="s">
        <v>21</v>
      </c>
      <c r="B119" s="40" t="s">
        <v>490</v>
      </c>
      <c r="C119" s="46">
        <v>2019.0</v>
      </c>
      <c r="D119" s="46" t="s">
        <v>4</v>
      </c>
      <c r="E119" s="46" t="s">
        <v>17</v>
      </c>
      <c r="F119" s="46">
        <v>1.0</v>
      </c>
    </row>
    <row r="120">
      <c r="A120" s="40" t="s">
        <v>22</v>
      </c>
      <c r="B120" s="40" t="s">
        <v>491</v>
      </c>
      <c r="C120" s="46">
        <v>2019.0</v>
      </c>
      <c r="D120" s="46" t="s">
        <v>4</v>
      </c>
      <c r="E120" s="46" t="s">
        <v>17</v>
      </c>
      <c r="F120" s="46">
        <v>3.307</v>
      </c>
    </row>
    <row r="121">
      <c r="A121" s="40" t="s">
        <v>23</v>
      </c>
      <c r="B121" s="40" t="s">
        <v>492</v>
      </c>
      <c r="C121" s="46">
        <v>2019.0</v>
      </c>
      <c r="D121" s="46" t="s">
        <v>4</v>
      </c>
      <c r="E121" s="46" t="s">
        <v>17</v>
      </c>
      <c r="F121" s="46">
        <v>2.874</v>
      </c>
    </row>
    <row r="122">
      <c r="A122" s="40" t="s">
        <v>24</v>
      </c>
      <c r="B122" s="40" t="s">
        <v>493</v>
      </c>
      <c r="C122" s="46">
        <v>2019.0</v>
      </c>
      <c r="D122" s="46" t="s">
        <v>4</v>
      </c>
      <c r="E122" s="46" t="s">
        <v>17</v>
      </c>
      <c r="F122" s="46">
        <v>3.1</v>
      </c>
    </row>
    <row r="123">
      <c r="A123" s="40" t="s">
        <v>25</v>
      </c>
      <c r="B123" s="40" t="s">
        <v>494</v>
      </c>
      <c r="C123" s="46">
        <v>2019.0</v>
      </c>
      <c r="D123" s="46" t="s">
        <v>4</v>
      </c>
      <c r="E123" s="46" t="s">
        <v>17</v>
      </c>
      <c r="F123" s="46">
        <v>2.982</v>
      </c>
    </row>
    <row r="124">
      <c r="A124" s="40" t="s">
        <v>26</v>
      </c>
      <c r="B124" s="40" t="s">
        <v>495</v>
      </c>
      <c r="C124" s="46">
        <v>2019.0</v>
      </c>
      <c r="D124" s="46" t="s">
        <v>4</v>
      </c>
      <c r="E124" s="46" t="s">
        <v>17</v>
      </c>
      <c r="F124" s="46">
        <v>4.004</v>
      </c>
    </row>
    <row r="125">
      <c r="A125" s="40" t="s">
        <v>27</v>
      </c>
      <c r="B125" s="40" t="s">
        <v>497</v>
      </c>
      <c r="C125" s="46">
        <v>2019.0</v>
      </c>
      <c r="D125" s="46" t="s">
        <v>4</v>
      </c>
      <c r="E125" s="46" t="s">
        <v>17</v>
      </c>
      <c r="F125" s="46">
        <v>3.007</v>
      </c>
    </row>
    <row r="126">
      <c r="A126" s="40" t="s">
        <v>28</v>
      </c>
      <c r="B126" s="40" t="s">
        <v>496</v>
      </c>
      <c r="C126" s="46">
        <v>2019.0</v>
      </c>
      <c r="D126" s="46" t="s">
        <v>4</v>
      </c>
      <c r="E126" s="46" t="s">
        <v>17</v>
      </c>
      <c r="F126" s="46">
        <v>2.722</v>
      </c>
    </row>
    <row r="127">
      <c r="A127" s="40" t="s">
        <v>29</v>
      </c>
      <c r="B127" s="40" t="s">
        <v>498</v>
      </c>
      <c r="C127" s="46">
        <v>2019.0</v>
      </c>
      <c r="D127" s="46" t="s">
        <v>4</v>
      </c>
      <c r="E127" s="46" t="s">
        <v>17</v>
      </c>
      <c r="F127" s="46">
        <v>1.614</v>
      </c>
    </row>
    <row r="128">
      <c r="A128" s="40" t="s">
        <v>30</v>
      </c>
      <c r="B128" s="40" t="s">
        <v>499</v>
      </c>
      <c r="C128" s="46">
        <v>2019.0</v>
      </c>
      <c r="D128" s="46" t="s">
        <v>4</v>
      </c>
      <c r="E128" s="46" t="s">
        <v>17</v>
      </c>
      <c r="F128" s="46">
        <v>4.613</v>
      </c>
    </row>
    <row r="129">
      <c r="A129" s="40" t="s">
        <v>31</v>
      </c>
      <c r="B129" s="40" t="s">
        <v>500</v>
      </c>
      <c r="C129" s="46">
        <v>2019.0</v>
      </c>
      <c r="D129" s="46" t="s">
        <v>4</v>
      </c>
      <c r="E129" s="46" t="s">
        <v>17</v>
      </c>
      <c r="F129" s="46">
        <v>3.635</v>
      </c>
    </row>
    <row r="130">
      <c r="A130" s="40" t="s">
        <v>32</v>
      </c>
      <c r="B130" s="40" t="s">
        <v>501</v>
      </c>
      <c r="C130" s="46">
        <v>2019.0</v>
      </c>
      <c r="D130" s="46" t="s">
        <v>4</v>
      </c>
      <c r="E130" s="46" t="s">
        <v>17</v>
      </c>
      <c r="F130" s="46">
        <v>1.745</v>
      </c>
    </row>
    <row r="131">
      <c r="A131" s="40" t="s">
        <v>33</v>
      </c>
      <c r="B131" s="40" t="s">
        <v>502</v>
      </c>
      <c r="C131" s="46">
        <v>2019.0</v>
      </c>
      <c r="D131" s="46" t="s">
        <v>4</v>
      </c>
      <c r="E131" s="46" t="s">
        <v>17</v>
      </c>
      <c r="F131" s="46">
        <v>1.843</v>
      </c>
    </row>
    <row r="132">
      <c r="A132" s="40" t="s">
        <v>34</v>
      </c>
      <c r="B132" s="40" t="s">
        <v>503</v>
      </c>
      <c r="C132" s="46">
        <v>2019.0</v>
      </c>
      <c r="D132" s="46" t="s">
        <v>4</v>
      </c>
      <c r="E132" s="46" t="s">
        <v>17</v>
      </c>
      <c r="F132" s="46">
        <v>1.168</v>
      </c>
    </row>
    <row r="133">
      <c r="A133" s="40" t="s">
        <v>35</v>
      </c>
      <c r="B133" s="40" t="s">
        <v>504</v>
      </c>
      <c r="C133" s="46">
        <v>2019.0</v>
      </c>
      <c r="D133" s="46" t="s">
        <v>4</v>
      </c>
      <c r="E133" s="46" t="s">
        <v>17</v>
      </c>
      <c r="F133" s="46">
        <v>2.771</v>
      </c>
    </row>
    <row r="134">
      <c r="A134" s="52" t="s">
        <v>3</v>
      </c>
      <c r="B134" s="40" t="s">
        <v>489</v>
      </c>
      <c r="C134" s="46">
        <v>2020.0</v>
      </c>
      <c r="D134" s="46" t="s">
        <v>4</v>
      </c>
      <c r="E134" s="46" t="s">
        <v>17</v>
      </c>
      <c r="F134" s="57">
        <f>ROUND(AVERAGE(F135:F166), 1)</f>
        <v>3.2</v>
      </c>
    </row>
    <row r="135">
      <c r="A135" s="52" t="s">
        <v>4</v>
      </c>
      <c r="B135" s="40" t="s">
        <v>472</v>
      </c>
      <c r="C135" s="46">
        <v>2020.0</v>
      </c>
      <c r="D135" s="46" t="s">
        <v>4</v>
      </c>
      <c r="E135" s="46" t="s">
        <v>17</v>
      </c>
      <c r="F135" s="46">
        <v>3.948</v>
      </c>
    </row>
    <row r="136">
      <c r="A136" s="40" t="s">
        <v>5</v>
      </c>
      <c r="B136" s="40" t="s">
        <v>473</v>
      </c>
      <c r="C136" s="46">
        <v>2020.0</v>
      </c>
      <c r="D136" s="46" t="s">
        <v>4</v>
      </c>
      <c r="E136" s="46" t="s">
        <v>17</v>
      </c>
      <c r="F136" s="46">
        <v>4.206</v>
      </c>
    </row>
    <row r="137">
      <c r="A137" s="40" t="s">
        <v>6</v>
      </c>
      <c r="B137" s="40" t="s">
        <v>474</v>
      </c>
      <c r="C137" s="46">
        <v>2020.0</v>
      </c>
      <c r="D137" s="46" t="s">
        <v>4</v>
      </c>
      <c r="E137" s="46" t="s">
        <v>17</v>
      </c>
      <c r="F137" s="46">
        <v>4.107</v>
      </c>
    </row>
    <row r="138">
      <c r="A138" s="40" t="s">
        <v>7</v>
      </c>
      <c r="B138" s="40" t="s">
        <v>475</v>
      </c>
      <c r="C138" s="46">
        <v>2020.0</v>
      </c>
      <c r="D138" s="46" t="s">
        <v>4</v>
      </c>
      <c r="E138" s="46" t="s">
        <v>17</v>
      </c>
      <c r="F138" s="46">
        <v>1.299</v>
      </c>
    </row>
    <row r="139">
      <c r="A139" s="40" t="s">
        <v>8</v>
      </c>
      <c r="B139" s="40" t="s">
        <v>479</v>
      </c>
      <c r="C139" s="46">
        <v>2020.0</v>
      </c>
      <c r="D139" s="46" t="s">
        <v>4</v>
      </c>
      <c r="E139" s="46" t="s">
        <v>17</v>
      </c>
      <c r="F139" s="46">
        <v>2.776</v>
      </c>
    </row>
    <row r="140">
      <c r="A140" s="40" t="s">
        <v>9</v>
      </c>
      <c r="B140" s="40" t="s">
        <v>480</v>
      </c>
      <c r="C140" s="46">
        <v>2020.0</v>
      </c>
      <c r="D140" s="46" t="s">
        <v>4</v>
      </c>
      <c r="E140" s="46" t="s">
        <v>17</v>
      </c>
      <c r="F140" s="46">
        <v>3.452</v>
      </c>
    </row>
    <row r="141">
      <c r="A141" s="40" t="s">
        <v>10</v>
      </c>
      <c r="B141" s="40" t="s">
        <v>478</v>
      </c>
      <c r="C141" s="46">
        <v>2020.0</v>
      </c>
      <c r="D141" s="46" t="s">
        <v>4</v>
      </c>
      <c r="E141" s="46" t="s">
        <v>17</v>
      </c>
      <c r="F141" s="46">
        <v>1.823</v>
      </c>
    </row>
    <row r="142">
      <c r="A142" s="40" t="s">
        <v>11</v>
      </c>
      <c r="B142" s="40" t="s">
        <v>477</v>
      </c>
      <c r="C142" s="46">
        <v>2020.0</v>
      </c>
      <c r="D142" s="46" t="s">
        <v>4</v>
      </c>
      <c r="E142" s="46" t="s">
        <v>17</v>
      </c>
      <c r="F142" s="46">
        <v>3.052</v>
      </c>
    </row>
    <row r="143">
      <c r="A143" s="40" t="s">
        <v>12</v>
      </c>
      <c r="B143" s="40" t="s">
        <v>476</v>
      </c>
      <c r="C143" s="46">
        <v>2020.0</v>
      </c>
      <c r="D143" s="46" t="s">
        <v>4</v>
      </c>
      <c r="E143" s="46" t="s">
        <v>17</v>
      </c>
      <c r="F143" s="46">
        <v>5.0</v>
      </c>
    </row>
    <row r="144">
      <c r="A144" s="40" t="s">
        <v>13</v>
      </c>
      <c r="B144" s="40" t="s">
        <v>481</v>
      </c>
      <c r="C144" s="46">
        <v>2020.0</v>
      </c>
      <c r="D144" s="46" t="s">
        <v>4</v>
      </c>
      <c r="E144" s="46" t="s">
        <v>17</v>
      </c>
      <c r="F144" s="46">
        <v>3.115</v>
      </c>
    </row>
    <row r="145">
      <c r="A145" s="40" t="s">
        <v>14</v>
      </c>
      <c r="B145" s="40" t="s">
        <v>483</v>
      </c>
      <c r="C145" s="46">
        <v>2020.0</v>
      </c>
      <c r="D145" s="46" t="s">
        <v>4</v>
      </c>
      <c r="E145" s="46" t="s">
        <v>17</v>
      </c>
      <c r="F145" s="46">
        <v>4.252</v>
      </c>
    </row>
    <row r="146">
      <c r="A146" s="40" t="s">
        <v>15</v>
      </c>
      <c r="B146" s="40" t="s">
        <v>482</v>
      </c>
      <c r="C146" s="46">
        <v>2020.0</v>
      </c>
      <c r="D146" s="46" t="s">
        <v>4</v>
      </c>
      <c r="E146" s="46" t="s">
        <v>17</v>
      </c>
      <c r="F146" s="46">
        <v>2.845</v>
      </c>
    </row>
    <row r="147">
      <c r="A147" s="40" t="s">
        <v>16</v>
      </c>
      <c r="B147" s="40" t="s">
        <v>484</v>
      </c>
      <c r="C147" s="46">
        <v>2020.0</v>
      </c>
      <c r="D147" s="46" t="s">
        <v>4</v>
      </c>
      <c r="E147" s="46" t="s">
        <v>17</v>
      </c>
      <c r="F147" s="46">
        <v>3.423</v>
      </c>
    </row>
    <row r="148">
      <c r="A148" s="40" t="s">
        <v>17</v>
      </c>
      <c r="B148" s="40" t="s">
        <v>485</v>
      </c>
      <c r="C148" s="46">
        <v>2020.0</v>
      </c>
      <c r="D148" s="46" t="s">
        <v>4</v>
      </c>
      <c r="E148" s="46" t="s">
        <v>17</v>
      </c>
      <c r="F148" s="46">
        <v>3.795</v>
      </c>
    </row>
    <row r="149">
      <c r="A149" s="40" t="s">
        <v>18</v>
      </c>
      <c r="B149" s="40" t="s">
        <v>486</v>
      </c>
      <c r="C149" s="46">
        <v>2020.0</v>
      </c>
      <c r="D149" s="46" t="s">
        <v>4</v>
      </c>
      <c r="E149" s="46" t="s">
        <v>17</v>
      </c>
      <c r="F149" s="46">
        <v>5.0</v>
      </c>
    </row>
    <row r="150">
      <c r="A150" s="40" t="s">
        <v>19</v>
      </c>
      <c r="B150" s="40" t="s">
        <v>487</v>
      </c>
      <c r="C150" s="46">
        <v>2020.0</v>
      </c>
      <c r="D150" s="46" t="s">
        <v>4</v>
      </c>
      <c r="E150" s="46" t="s">
        <v>17</v>
      </c>
      <c r="F150" s="46">
        <v>2.453</v>
      </c>
    </row>
    <row r="151">
      <c r="A151" s="40" t="s">
        <v>20</v>
      </c>
      <c r="B151" s="40" t="s">
        <v>488</v>
      </c>
      <c r="C151" s="46">
        <v>2020.0</v>
      </c>
      <c r="D151" s="46" t="s">
        <v>4</v>
      </c>
      <c r="E151" s="46" t="s">
        <v>17</v>
      </c>
      <c r="F151" s="46">
        <v>3.871</v>
      </c>
    </row>
    <row r="152">
      <c r="A152" s="40" t="s">
        <v>21</v>
      </c>
      <c r="B152" s="40" t="s">
        <v>490</v>
      </c>
      <c r="C152" s="46">
        <v>2020.0</v>
      </c>
      <c r="D152" s="46" t="s">
        <v>4</v>
      </c>
      <c r="E152" s="46" t="s">
        <v>17</v>
      </c>
      <c r="F152" s="46">
        <v>1.308</v>
      </c>
    </row>
    <row r="153">
      <c r="A153" s="40" t="s">
        <v>22</v>
      </c>
      <c r="B153" s="40" t="s">
        <v>491</v>
      </c>
      <c r="C153" s="46">
        <v>2020.0</v>
      </c>
      <c r="D153" s="46" t="s">
        <v>4</v>
      </c>
      <c r="E153" s="46" t="s">
        <v>17</v>
      </c>
      <c r="F153" s="46">
        <v>3.086</v>
      </c>
    </row>
    <row r="154">
      <c r="A154" s="40" t="s">
        <v>23</v>
      </c>
      <c r="B154" s="40" t="s">
        <v>492</v>
      </c>
      <c r="C154" s="46">
        <v>2020.0</v>
      </c>
      <c r="D154" s="46" t="s">
        <v>4</v>
      </c>
      <c r="E154" s="46" t="s">
        <v>17</v>
      </c>
      <c r="F154" s="46">
        <v>3.049</v>
      </c>
    </row>
    <row r="155">
      <c r="A155" s="40" t="s">
        <v>24</v>
      </c>
      <c r="B155" s="40" t="s">
        <v>493</v>
      </c>
      <c r="C155" s="46">
        <v>2020.0</v>
      </c>
      <c r="D155" s="46" t="s">
        <v>4</v>
      </c>
      <c r="E155" s="46" t="s">
        <v>17</v>
      </c>
      <c r="F155" s="46">
        <v>3.599</v>
      </c>
    </row>
    <row r="156">
      <c r="A156" s="40" t="s">
        <v>25</v>
      </c>
      <c r="B156" s="40" t="s">
        <v>494</v>
      </c>
      <c r="C156" s="46">
        <v>2020.0</v>
      </c>
      <c r="D156" s="46" t="s">
        <v>4</v>
      </c>
      <c r="E156" s="46" t="s">
        <v>17</v>
      </c>
      <c r="F156" s="46">
        <v>3.425</v>
      </c>
    </row>
    <row r="157">
      <c r="A157" s="40" t="s">
        <v>26</v>
      </c>
      <c r="B157" s="40" t="s">
        <v>495</v>
      </c>
      <c r="C157" s="46">
        <v>2020.0</v>
      </c>
      <c r="D157" s="46" t="s">
        <v>4</v>
      </c>
      <c r="E157" s="46" t="s">
        <v>17</v>
      </c>
      <c r="F157" s="46">
        <v>5.0</v>
      </c>
    </row>
    <row r="158">
      <c r="A158" s="40" t="s">
        <v>27</v>
      </c>
      <c r="B158" s="40" t="s">
        <v>497</v>
      </c>
      <c r="C158" s="46">
        <v>2020.0</v>
      </c>
      <c r="D158" s="46" t="s">
        <v>4</v>
      </c>
      <c r="E158" s="46" t="s">
        <v>17</v>
      </c>
      <c r="F158" s="46">
        <v>3.623</v>
      </c>
    </row>
    <row r="159">
      <c r="A159" s="40" t="s">
        <v>28</v>
      </c>
      <c r="B159" s="40" t="s">
        <v>496</v>
      </c>
      <c r="C159" s="46">
        <v>2020.0</v>
      </c>
      <c r="D159" s="46" t="s">
        <v>4</v>
      </c>
      <c r="E159" s="46" t="s">
        <v>17</v>
      </c>
      <c r="F159" s="46">
        <v>2.917</v>
      </c>
    </row>
    <row r="160">
      <c r="A160" s="40" t="s">
        <v>29</v>
      </c>
      <c r="B160" s="40" t="s">
        <v>498</v>
      </c>
      <c r="C160" s="46">
        <v>2020.0</v>
      </c>
      <c r="D160" s="46" t="s">
        <v>4</v>
      </c>
      <c r="E160" s="46" t="s">
        <v>17</v>
      </c>
      <c r="F160" s="46">
        <v>2.008</v>
      </c>
    </row>
    <row r="161">
      <c r="A161" s="40" t="s">
        <v>30</v>
      </c>
      <c r="B161" s="40" t="s">
        <v>499</v>
      </c>
      <c r="C161" s="46">
        <v>2020.0</v>
      </c>
      <c r="D161" s="46" t="s">
        <v>4</v>
      </c>
      <c r="E161" s="46" t="s">
        <v>17</v>
      </c>
      <c r="F161" s="46">
        <v>4.993</v>
      </c>
    </row>
    <row r="162">
      <c r="A162" s="40" t="s">
        <v>31</v>
      </c>
      <c r="B162" s="40" t="s">
        <v>500</v>
      </c>
      <c r="C162" s="46">
        <v>2020.0</v>
      </c>
      <c r="D162" s="46" t="s">
        <v>4</v>
      </c>
      <c r="E162" s="46" t="s">
        <v>17</v>
      </c>
      <c r="F162" s="46">
        <v>3.67</v>
      </c>
    </row>
    <row r="163">
      <c r="A163" s="40" t="s">
        <v>32</v>
      </c>
      <c r="B163" s="40" t="s">
        <v>501</v>
      </c>
      <c r="C163" s="46">
        <v>2020.0</v>
      </c>
      <c r="D163" s="46" t="s">
        <v>4</v>
      </c>
      <c r="E163" s="46" t="s">
        <v>17</v>
      </c>
      <c r="F163" s="46">
        <v>1.428</v>
      </c>
    </row>
    <row r="164">
      <c r="A164" s="40" t="s">
        <v>33</v>
      </c>
      <c r="B164" s="40" t="s">
        <v>502</v>
      </c>
      <c r="C164" s="46">
        <v>2020.0</v>
      </c>
      <c r="D164" s="46" t="s">
        <v>4</v>
      </c>
      <c r="E164" s="46" t="s">
        <v>17</v>
      </c>
      <c r="F164" s="46">
        <v>1.995</v>
      </c>
    </row>
    <row r="165">
      <c r="A165" s="40" t="s">
        <v>34</v>
      </c>
      <c r="B165" s="40" t="s">
        <v>503</v>
      </c>
      <c r="C165" s="46">
        <v>2020.0</v>
      </c>
      <c r="D165" s="46" t="s">
        <v>4</v>
      </c>
      <c r="E165" s="46" t="s">
        <v>17</v>
      </c>
      <c r="F165" s="46">
        <v>1.322</v>
      </c>
    </row>
    <row r="166">
      <c r="A166" s="40" t="s">
        <v>35</v>
      </c>
      <c r="B166" s="40" t="s">
        <v>504</v>
      </c>
      <c r="C166" s="46">
        <v>2020.0</v>
      </c>
      <c r="D166" s="46" t="s">
        <v>4</v>
      </c>
      <c r="E166" s="46" t="s">
        <v>17</v>
      </c>
      <c r="F166" s="46">
        <v>3.041</v>
      </c>
    </row>
    <row r="167">
      <c r="A167" s="52" t="s">
        <v>3</v>
      </c>
      <c r="B167" s="40" t="s">
        <v>489</v>
      </c>
      <c r="C167" s="46">
        <v>2021.0</v>
      </c>
      <c r="D167" s="46" t="s">
        <v>4</v>
      </c>
      <c r="E167" s="46" t="s">
        <v>17</v>
      </c>
      <c r="F167" s="57">
        <f>ROUND(AVERAGE(F168:F199), 1)</f>
        <v>2.6</v>
      </c>
    </row>
    <row r="168">
      <c r="A168" s="52" t="s">
        <v>4</v>
      </c>
      <c r="B168" s="40" t="s">
        <v>472</v>
      </c>
      <c r="C168" s="46">
        <v>2021.0</v>
      </c>
      <c r="D168" s="46" t="s">
        <v>4</v>
      </c>
      <c r="E168" s="46" t="s">
        <v>17</v>
      </c>
      <c r="F168" s="46">
        <v>3.167</v>
      </c>
    </row>
    <row r="169">
      <c r="A169" s="40" t="s">
        <v>5</v>
      </c>
      <c r="B169" s="40" t="s">
        <v>473</v>
      </c>
      <c r="C169" s="46">
        <v>2021.0</v>
      </c>
      <c r="D169" s="46" t="s">
        <v>4</v>
      </c>
      <c r="E169" s="46" t="s">
        <v>17</v>
      </c>
      <c r="F169" s="46">
        <v>3.296</v>
      </c>
    </row>
    <row r="170">
      <c r="A170" s="40" t="s">
        <v>6</v>
      </c>
      <c r="B170" s="40" t="s">
        <v>474</v>
      </c>
      <c r="C170" s="46">
        <v>2021.0</v>
      </c>
      <c r="D170" s="46" t="s">
        <v>4</v>
      </c>
      <c r="E170" s="46" t="s">
        <v>17</v>
      </c>
      <c r="F170" s="46">
        <v>1.274</v>
      </c>
    </row>
    <row r="171">
      <c r="A171" s="40" t="s">
        <v>7</v>
      </c>
      <c r="B171" s="40" t="s">
        <v>475</v>
      </c>
      <c r="C171" s="46">
        <v>2021.0</v>
      </c>
      <c r="D171" s="46" t="s">
        <v>4</v>
      </c>
      <c r="E171" s="46" t="s">
        <v>17</v>
      </c>
      <c r="F171" s="46">
        <v>1.223</v>
      </c>
    </row>
    <row r="172">
      <c r="A172" s="40" t="s">
        <v>8</v>
      </c>
      <c r="B172" s="40" t="s">
        <v>479</v>
      </c>
      <c r="C172" s="46">
        <v>2021.0</v>
      </c>
      <c r="D172" s="46" t="s">
        <v>4</v>
      </c>
      <c r="E172" s="46" t="s">
        <v>17</v>
      </c>
      <c r="F172" s="46">
        <v>2.274</v>
      </c>
    </row>
    <row r="173">
      <c r="A173" s="40" t="s">
        <v>9</v>
      </c>
      <c r="B173" s="40" t="s">
        <v>480</v>
      </c>
      <c r="C173" s="46">
        <v>2021.0</v>
      </c>
      <c r="D173" s="46" t="s">
        <v>4</v>
      </c>
      <c r="E173" s="46" t="s">
        <v>17</v>
      </c>
      <c r="F173" s="46">
        <v>3.344</v>
      </c>
    </row>
    <row r="174">
      <c r="A174" s="40" t="s">
        <v>10</v>
      </c>
      <c r="B174" s="40" t="s">
        <v>478</v>
      </c>
      <c r="C174" s="46">
        <v>2021.0</v>
      </c>
      <c r="D174" s="46" t="s">
        <v>4</v>
      </c>
      <c r="E174" s="46" t="s">
        <v>17</v>
      </c>
      <c r="F174" s="46">
        <v>1.444</v>
      </c>
    </row>
    <row r="175">
      <c r="A175" s="40" t="s">
        <v>11</v>
      </c>
      <c r="B175" s="40" t="s">
        <v>477</v>
      </c>
      <c r="C175" s="46">
        <v>2021.0</v>
      </c>
      <c r="D175" s="46" t="s">
        <v>4</v>
      </c>
      <c r="E175" s="46" t="s">
        <v>17</v>
      </c>
      <c r="F175" s="46">
        <v>2.641</v>
      </c>
    </row>
    <row r="176">
      <c r="A176" s="40" t="s">
        <v>12</v>
      </c>
      <c r="B176" s="40" t="s">
        <v>476</v>
      </c>
      <c r="C176" s="46">
        <v>2021.0</v>
      </c>
      <c r="D176" s="46" t="s">
        <v>4</v>
      </c>
      <c r="E176" s="46" t="s">
        <v>17</v>
      </c>
      <c r="F176" s="46">
        <v>4.107</v>
      </c>
    </row>
    <row r="177">
      <c r="A177" s="40" t="s">
        <v>13</v>
      </c>
      <c r="B177" s="40" t="s">
        <v>481</v>
      </c>
      <c r="C177" s="46">
        <v>2021.0</v>
      </c>
      <c r="D177" s="46" t="s">
        <v>4</v>
      </c>
      <c r="E177" s="46" t="s">
        <v>17</v>
      </c>
      <c r="F177" s="46">
        <v>2.463</v>
      </c>
    </row>
    <row r="178">
      <c r="A178" s="40" t="s">
        <v>14</v>
      </c>
      <c r="B178" s="40" t="s">
        <v>483</v>
      </c>
      <c r="C178" s="46">
        <v>2021.0</v>
      </c>
      <c r="D178" s="46" t="s">
        <v>4</v>
      </c>
      <c r="E178" s="46" t="s">
        <v>17</v>
      </c>
      <c r="F178" s="46">
        <v>3.313</v>
      </c>
    </row>
    <row r="179">
      <c r="A179" s="40" t="s">
        <v>15</v>
      </c>
      <c r="B179" s="40" t="s">
        <v>482</v>
      </c>
      <c r="C179" s="46">
        <v>2021.0</v>
      </c>
      <c r="D179" s="46" t="s">
        <v>4</v>
      </c>
      <c r="E179" s="46" t="s">
        <v>17</v>
      </c>
      <c r="F179" s="46">
        <v>2.308</v>
      </c>
    </row>
    <row r="180">
      <c r="A180" s="40" t="s">
        <v>16</v>
      </c>
      <c r="B180" s="40" t="s">
        <v>484</v>
      </c>
      <c r="C180" s="46">
        <v>2021.0</v>
      </c>
      <c r="D180" s="46" t="s">
        <v>4</v>
      </c>
      <c r="E180" s="46" t="s">
        <v>17</v>
      </c>
      <c r="F180" s="46">
        <v>2.732</v>
      </c>
    </row>
    <row r="181">
      <c r="A181" s="40" t="s">
        <v>17</v>
      </c>
      <c r="B181" s="40" t="s">
        <v>485</v>
      </c>
      <c r="C181" s="46">
        <v>2021.0</v>
      </c>
      <c r="D181" s="46" t="s">
        <v>4</v>
      </c>
      <c r="E181" s="46" t="s">
        <v>17</v>
      </c>
      <c r="F181" s="46">
        <v>2.916</v>
      </c>
    </row>
    <row r="182">
      <c r="A182" s="40" t="s">
        <v>18</v>
      </c>
      <c r="B182" s="40" t="s">
        <v>486</v>
      </c>
      <c r="C182" s="46">
        <v>2021.0</v>
      </c>
      <c r="D182" s="46" t="s">
        <v>4</v>
      </c>
      <c r="E182" s="46" t="s">
        <v>17</v>
      </c>
      <c r="F182" s="46">
        <v>4.783</v>
      </c>
    </row>
    <row r="183">
      <c r="A183" s="40" t="s">
        <v>19</v>
      </c>
      <c r="B183" s="40" t="s">
        <v>487</v>
      </c>
      <c r="C183" s="46">
        <v>2021.0</v>
      </c>
      <c r="D183" s="46" t="s">
        <v>4</v>
      </c>
      <c r="E183" s="46" t="s">
        <v>17</v>
      </c>
      <c r="F183" s="46">
        <v>2.225</v>
      </c>
    </row>
    <row r="184">
      <c r="A184" s="40" t="s">
        <v>20</v>
      </c>
      <c r="B184" s="40" t="s">
        <v>488</v>
      </c>
      <c r="C184" s="46">
        <v>2021.0</v>
      </c>
      <c r="D184" s="46" t="s">
        <v>4</v>
      </c>
      <c r="E184" s="46" t="s">
        <v>17</v>
      </c>
      <c r="F184" s="46">
        <v>3.344</v>
      </c>
    </row>
    <row r="185">
      <c r="A185" s="40" t="s">
        <v>21</v>
      </c>
      <c r="B185" s="40" t="s">
        <v>490</v>
      </c>
      <c r="C185" s="46">
        <v>2021.0</v>
      </c>
      <c r="D185" s="46" t="s">
        <v>4</v>
      </c>
      <c r="E185" s="46" t="s">
        <v>17</v>
      </c>
      <c r="F185" s="46">
        <v>1.266</v>
      </c>
    </row>
    <row r="186">
      <c r="A186" s="40" t="s">
        <v>22</v>
      </c>
      <c r="B186" s="40" t="s">
        <v>491</v>
      </c>
      <c r="C186" s="46">
        <v>2021.0</v>
      </c>
      <c r="D186" s="46" t="s">
        <v>4</v>
      </c>
      <c r="E186" s="46" t="s">
        <v>17</v>
      </c>
      <c r="F186" s="46">
        <v>2.727</v>
      </c>
    </row>
    <row r="187">
      <c r="A187" s="40" t="s">
        <v>23</v>
      </c>
      <c r="B187" s="40" t="s">
        <v>492</v>
      </c>
      <c r="C187" s="46">
        <v>2021.0</v>
      </c>
      <c r="D187" s="46" t="s">
        <v>4</v>
      </c>
      <c r="E187" s="46" t="s">
        <v>17</v>
      </c>
      <c r="F187" s="46">
        <v>2.55</v>
      </c>
    </row>
    <row r="188">
      <c r="A188" s="40" t="s">
        <v>24</v>
      </c>
      <c r="B188" s="40" t="s">
        <v>493</v>
      </c>
      <c r="C188" s="46">
        <v>2021.0</v>
      </c>
      <c r="D188" s="46" t="s">
        <v>4</v>
      </c>
      <c r="E188" s="46" t="s">
        <v>17</v>
      </c>
      <c r="F188" s="46">
        <v>2.654</v>
      </c>
    </row>
    <row r="189">
      <c r="A189" s="40" t="s">
        <v>25</v>
      </c>
      <c r="B189" s="40" t="s">
        <v>494</v>
      </c>
      <c r="C189" s="46">
        <v>2021.0</v>
      </c>
      <c r="D189" s="46" t="s">
        <v>4</v>
      </c>
      <c r="E189" s="46" t="s">
        <v>17</v>
      </c>
      <c r="F189" s="46">
        <v>3.013</v>
      </c>
    </row>
    <row r="190">
      <c r="A190" s="40" t="s">
        <v>26</v>
      </c>
      <c r="B190" s="40" t="s">
        <v>495</v>
      </c>
      <c r="C190" s="46">
        <v>2021.0</v>
      </c>
      <c r="D190" s="46" t="s">
        <v>4</v>
      </c>
      <c r="E190" s="46" t="s">
        <v>17</v>
      </c>
      <c r="F190" s="46">
        <v>3.944</v>
      </c>
    </row>
    <row r="191">
      <c r="A191" s="40" t="s">
        <v>27</v>
      </c>
      <c r="B191" s="40" t="s">
        <v>497</v>
      </c>
      <c r="C191" s="46">
        <v>2021.0</v>
      </c>
      <c r="D191" s="46" t="s">
        <v>4</v>
      </c>
      <c r="E191" s="46" t="s">
        <v>17</v>
      </c>
      <c r="F191" s="46">
        <v>2.963</v>
      </c>
    </row>
    <row r="192">
      <c r="A192" s="40" t="s">
        <v>28</v>
      </c>
      <c r="B192" s="40" t="s">
        <v>496</v>
      </c>
      <c r="C192" s="46">
        <v>2021.0</v>
      </c>
      <c r="D192" s="46" t="s">
        <v>4</v>
      </c>
      <c r="E192" s="46" t="s">
        <v>17</v>
      </c>
      <c r="F192" s="46">
        <v>2.595</v>
      </c>
    </row>
    <row r="193">
      <c r="A193" s="40" t="s">
        <v>29</v>
      </c>
      <c r="B193" s="40" t="s">
        <v>498</v>
      </c>
      <c r="C193" s="46">
        <v>2021.0</v>
      </c>
      <c r="D193" s="46" t="s">
        <v>4</v>
      </c>
      <c r="E193" s="46" t="s">
        <v>17</v>
      </c>
      <c r="F193" s="46">
        <v>2.28</v>
      </c>
    </row>
    <row r="194">
      <c r="A194" s="40" t="s">
        <v>30</v>
      </c>
      <c r="B194" s="40" t="s">
        <v>499</v>
      </c>
      <c r="C194" s="46">
        <v>2021.0</v>
      </c>
      <c r="D194" s="46" t="s">
        <v>4</v>
      </c>
      <c r="E194" s="46" t="s">
        <v>17</v>
      </c>
      <c r="F194" s="46">
        <v>3.36</v>
      </c>
    </row>
    <row r="195">
      <c r="A195" s="40" t="s">
        <v>31</v>
      </c>
      <c r="B195" s="40" t="s">
        <v>500</v>
      </c>
      <c r="C195" s="46">
        <v>2021.0</v>
      </c>
      <c r="D195" s="46" t="s">
        <v>4</v>
      </c>
      <c r="E195" s="46" t="s">
        <v>17</v>
      </c>
      <c r="F195" s="46">
        <v>2.783</v>
      </c>
    </row>
    <row r="196">
      <c r="A196" s="40" t="s">
        <v>32</v>
      </c>
      <c r="B196" s="40" t="s">
        <v>501</v>
      </c>
      <c r="C196" s="46">
        <v>2021.0</v>
      </c>
      <c r="D196" s="46" t="s">
        <v>4</v>
      </c>
      <c r="E196" s="46" t="s">
        <v>17</v>
      </c>
      <c r="F196" s="46">
        <v>1.305</v>
      </c>
    </row>
    <row r="197">
      <c r="A197" s="40" t="s">
        <v>33</v>
      </c>
      <c r="B197" s="40" t="s">
        <v>502</v>
      </c>
      <c r="C197" s="46">
        <v>2021.0</v>
      </c>
      <c r="D197" s="46" t="s">
        <v>4</v>
      </c>
      <c r="E197" s="46" t="s">
        <v>17</v>
      </c>
      <c r="F197" s="46">
        <v>2.178</v>
      </c>
    </row>
    <row r="198">
      <c r="A198" s="40" t="s">
        <v>34</v>
      </c>
      <c r="B198" s="40" t="s">
        <v>503</v>
      </c>
      <c r="C198" s="46">
        <v>2021.0</v>
      </c>
      <c r="D198" s="46" t="s">
        <v>4</v>
      </c>
      <c r="E198" s="46" t="s">
        <v>17</v>
      </c>
      <c r="F198" s="46">
        <v>1.133</v>
      </c>
    </row>
    <row r="199">
      <c r="A199" s="40" t="s">
        <v>35</v>
      </c>
      <c r="B199" s="40" t="s">
        <v>504</v>
      </c>
      <c r="C199" s="46">
        <v>2021.0</v>
      </c>
      <c r="D199" s="46" t="s">
        <v>4</v>
      </c>
      <c r="E199" s="46" t="s">
        <v>17</v>
      </c>
      <c r="F199" s="46">
        <v>2.754</v>
      </c>
    </row>
    <row r="200">
      <c r="A200" s="52" t="s">
        <v>4</v>
      </c>
      <c r="B200" s="40" t="s">
        <v>472</v>
      </c>
      <c r="C200" s="40">
        <v>2022.0</v>
      </c>
      <c r="D200" s="46" t="s">
        <v>4</v>
      </c>
      <c r="E200" s="46" t="s">
        <v>17</v>
      </c>
      <c r="F200" s="40">
        <v>3.087</v>
      </c>
    </row>
    <row r="201">
      <c r="A201" s="40" t="s">
        <v>5</v>
      </c>
      <c r="B201" s="40" t="s">
        <v>473</v>
      </c>
      <c r="C201" s="40">
        <v>2022.0</v>
      </c>
      <c r="D201" s="46" t="s">
        <v>4</v>
      </c>
      <c r="E201" s="46" t="s">
        <v>17</v>
      </c>
      <c r="F201" s="40">
        <v>3.743</v>
      </c>
    </row>
    <row r="202">
      <c r="A202" s="40" t="s">
        <v>6</v>
      </c>
      <c r="B202" s="40" t="s">
        <v>474</v>
      </c>
      <c r="C202" s="40">
        <v>2022.0</v>
      </c>
      <c r="D202" s="46" t="s">
        <v>4</v>
      </c>
      <c r="E202" s="46" t="s">
        <v>17</v>
      </c>
      <c r="F202" s="40">
        <v>3.474</v>
      </c>
    </row>
    <row r="203">
      <c r="A203" s="40" t="s">
        <v>7</v>
      </c>
      <c r="B203" s="40" t="s">
        <v>475</v>
      </c>
      <c r="C203" s="40">
        <v>2022.0</v>
      </c>
      <c r="D203" s="46" t="s">
        <v>4</v>
      </c>
      <c r="E203" s="46" t="s">
        <v>17</v>
      </c>
      <c r="F203" s="40">
        <v>3.039</v>
      </c>
    </row>
    <row r="204">
      <c r="A204" s="40" t="s">
        <v>8</v>
      </c>
      <c r="B204" s="40" t="s">
        <v>479</v>
      </c>
      <c r="C204" s="40">
        <v>2022.0</v>
      </c>
      <c r="D204" s="46" t="s">
        <v>4</v>
      </c>
      <c r="E204" s="46" t="s">
        <v>17</v>
      </c>
      <c r="F204" s="40">
        <v>2.849</v>
      </c>
    </row>
    <row r="205">
      <c r="A205" s="40" t="s">
        <v>9</v>
      </c>
      <c r="B205" s="40" t="s">
        <v>480</v>
      </c>
      <c r="C205" s="40">
        <v>2022.0</v>
      </c>
      <c r="D205" s="46" t="s">
        <v>4</v>
      </c>
      <c r="E205" s="46" t="s">
        <v>17</v>
      </c>
      <c r="F205" s="40">
        <v>3.866</v>
      </c>
    </row>
    <row r="206">
      <c r="A206" s="40" t="s">
        <v>10</v>
      </c>
      <c r="B206" s="40" t="s">
        <v>478</v>
      </c>
      <c r="C206" s="40">
        <v>2022.0</v>
      </c>
      <c r="D206" s="46" t="s">
        <v>4</v>
      </c>
      <c r="E206" s="46" t="s">
        <v>17</v>
      </c>
      <c r="F206" s="40">
        <v>1.512</v>
      </c>
    </row>
    <row r="207">
      <c r="A207" s="40" t="s">
        <v>11</v>
      </c>
      <c r="B207" s="40" t="s">
        <v>477</v>
      </c>
      <c r="C207" s="40">
        <v>2022.0</v>
      </c>
      <c r="D207" s="46" t="s">
        <v>4</v>
      </c>
      <c r="E207" s="46" t="s">
        <v>17</v>
      </c>
      <c r="F207" s="40">
        <v>2.791</v>
      </c>
    </row>
    <row r="208">
      <c r="A208" s="40" t="s">
        <v>12</v>
      </c>
      <c r="B208" s="40" t="s">
        <v>476</v>
      </c>
      <c r="C208" s="40">
        <v>2022.0</v>
      </c>
      <c r="D208" s="46" t="s">
        <v>4</v>
      </c>
      <c r="E208" s="46" t="s">
        <v>17</v>
      </c>
      <c r="F208" s="40">
        <v>4.613</v>
      </c>
    </row>
    <row r="209">
      <c r="A209" s="40">
        <v>10.0</v>
      </c>
      <c r="B209" s="40" t="s">
        <v>481</v>
      </c>
      <c r="C209" s="40">
        <v>2022.0</v>
      </c>
      <c r="D209" s="46" t="s">
        <v>4</v>
      </c>
      <c r="E209" s="46" t="s">
        <v>17</v>
      </c>
      <c r="F209" s="40">
        <v>3.014</v>
      </c>
    </row>
    <row r="210">
      <c r="A210" s="40">
        <v>11.0</v>
      </c>
      <c r="B210" s="40" t="s">
        <v>483</v>
      </c>
      <c r="C210" s="40">
        <v>2022.0</v>
      </c>
      <c r="D210" s="46" t="s">
        <v>4</v>
      </c>
      <c r="E210" s="46" t="s">
        <v>17</v>
      </c>
      <c r="F210" s="40">
        <v>5.0</v>
      </c>
    </row>
    <row r="211">
      <c r="A211" s="40">
        <v>12.0</v>
      </c>
      <c r="B211" s="40" t="s">
        <v>482</v>
      </c>
      <c r="C211" s="40">
        <v>2022.0</v>
      </c>
      <c r="D211" s="46" t="s">
        <v>4</v>
      </c>
      <c r="E211" s="46" t="s">
        <v>17</v>
      </c>
      <c r="F211" s="40">
        <v>2.905</v>
      </c>
    </row>
    <row r="212">
      <c r="A212" s="40">
        <v>13.0</v>
      </c>
      <c r="B212" s="40" t="s">
        <v>484</v>
      </c>
      <c r="C212" s="40">
        <v>2022.0</v>
      </c>
      <c r="D212" s="46" t="s">
        <v>4</v>
      </c>
      <c r="E212" s="46" t="s">
        <v>17</v>
      </c>
      <c r="F212" s="40">
        <v>2.339</v>
      </c>
    </row>
    <row r="213">
      <c r="A213" s="40">
        <v>14.0</v>
      </c>
      <c r="B213" s="40" t="s">
        <v>485</v>
      </c>
      <c r="C213" s="40">
        <v>2022.0</v>
      </c>
      <c r="D213" s="46" t="s">
        <v>4</v>
      </c>
      <c r="E213" s="46" t="s">
        <v>17</v>
      </c>
      <c r="F213" s="40">
        <v>2.969</v>
      </c>
    </row>
    <row r="214">
      <c r="A214" s="40">
        <v>15.0</v>
      </c>
      <c r="B214" s="40" t="s">
        <v>486</v>
      </c>
      <c r="C214" s="40">
        <v>2022.0</v>
      </c>
      <c r="D214" s="46" t="s">
        <v>4</v>
      </c>
      <c r="E214" s="46" t="s">
        <v>17</v>
      </c>
      <c r="F214" s="40">
        <v>2.882</v>
      </c>
    </row>
    <row r="215">
      <c r="A215" s="40">
        <v>16.0</v>
      </c>
      <c r="B215" s="40" t="s">
        <v>487</v>
      </c>
      <c r="C215" s="40">
        <v>2022.0</v>
      </c>
      <c r="D215" s="46" t="s">
        <v>4</v>
      </c>
      <c r="E215" s="46" t="s">
        <v>17</v>
      </c>
      <c r="F215" s="40">
        <v>2.257</v>
      </c>
    </row>
    <row r="216">
      <c r="A216" s="40">
        <v>17.0</v>
      </c>
      <c r="B216" s="40" t="s">
        <v>488</v>
      </c>
      <c r="C216" s="40">
        <v>2022.0</v>
      </c>
      <c r="D216" s="46" t="s">
        <v>4</v>
      </c>
      <c r="E216" s="46" t="s">
        <v>17</v>
      </c>
      <c r="F216" s="40">
        <v>4.193</v>
      </c>
    </row>
    <row r="217">
      <c r="A217" s="40">
        <v>18.0</v>
      </c>
      <c r="B217" s="40" t="s">
        <v>490</v>
      </c>
      <c r="C217" s="40">
        <v>2022.0</v>
      </c>
      <c r="D217" s="46" t="s">
        <v>4</v>
      </c>
      <c r="E217" s="46" t="s">
        <v>17</v>
      </c>
      <c r="F217" s="40">
        <v>1.979</v>
      </c>
    </row>
    <row r="218">
      <c r="A218" s="40">
        <v>19.0</v>
      </c>
      <c r="B218" s="40" t="s">
        <v>491</v>
      </c>
      <c r="C218" s="40">
        <v>2022.0</v>
      </c>
      <c r="D218" s="46" t="s">
        <v>4</v>
      </c>
      <c r="E218" s="46" t="s">
        <v>17</v>
      </c>
      <c r="F218" s="40">
        <v>3.255</v>
      </c>
    </row>
    <row r="219">
      <c r="A219" s="40">
        <v>20.0</v>
      </c>
      <c r="B219" s="40" t="s">
        <v>492</v>
      </c>
      <c r="C219" s="40">
        <v>2022.0</v>
      </c>
      <c r="D219" s="46" t="s">
        <v>4</v>
      </c>
      <c r="E219" s="46" t="s">
        <v>17</v>
      </c>
      <c r="F219" s="40">
        <v>2.702</v>
      </c>
    </row>
    <row r="220">
      <c r="A220" s="40">
        <v>21.0</v>
      </c>
      <c r="B220" s="40" t="s">
        <v>493</v>
      </c>
      <c r="C220" s="40">
        <v>2022.0</v>
      </c>
      <c r="D220" s="46" t="s">
        <v>4</v>
      </c>
      <c r="E220" s="46" t="s">
        <v>17</v>
      </c>
      <c r="F220" s="40">
        <v>2.905</v>
      </c>
    </row>
    <row r="221">
      <c r="A221" s="40">
        <v>22.0</v>
      </c>
      <c r="B221" s="40" t="s">
        <v>494</v>
      </c>
      <c r="C221" s="40">
        <v>2022.0</v>
      </c>
      <c r="D221" s="46" t="s">
        <v>4</v>
      </c>
      <c r="E221" s="46" t="s">
        <v>17</v>
      </c>
      <c r="F221" s="40">
        <v>3.504</v>
      </c>
    </row>
    <row r="222">
      <c r="A222" s="40">
        <v>23.0</v>
      </c>
      <c r="B222" s="40" t="s">
        <v>495</v>
      </c>
      <c r="C222" s="40">
        <v>2022.0</v>
      </c>
      <c r="D222" s="46" t="s">
        <v>4</v>
      </c>
      <c r="E222" s="46" t="s">
        <v>17</v>
      </c>
      <c r="F222" s="40">
        <v>4.384</v>
      </c>
    </row>
    <row r="223">
      <c r="A223" s="40">
        <v>24.0</v>
      </c>
      <c r="B223" s="40" t="s">
        <v>497</v>
      </c>
      <c r="C223" s="40">
        <v>2022.0</v>
      </c>
      <c r="D223" s="46" t="s">
        <v>4</v>
      </c>
      <c r="E223" s="46" t="s">
        <v>17</v>
      </c>
      <c r="F223" s="40">
        <v>3.49</v>
      </c>
    </row>
    <row r="224">
      <c r="A224" s="40">
        <v>25.0</v>
      </c>
      <c r="B224" s="40" t="s">
        <v>496</v>
      </c>
      <c r="C224" s="40">
        <v>2022.0</v>
      </c>
      <c r="D224" s="46" t="s">
        <v>4</v>
      </c>
      <c r="E224" s="46" t="s">
        <v>17</v>
      </c>
      <c r="F224" s="40">
        <v>3.132</v>
      </c>
    </row>
    <row r="225">
      <c r="A225" s="40">
        <v>26.0</v>
      </c>
      <c r="B225" s="40" t="s">
        <v>498</v>
      </c>
      <c r="C225" s="40">
        <v>2022.0</v>
      </c>
      <c r="D225" s="46" t="s">
        <v>4</v>
      </c>
      <c r="E225" s="46" t="s">
        <v>17</v>
      </c>
      <c r="F225" s="40">
        <v>2.585</v>
      </c>
    </row>
    <row r="226">
      <c r="A226" s="40">
        <v>27.0</v>
      </c>
      <c r="B226" s="40" t="s">
        <v>499</v>
      </c>
      <c r="C226" s="40">
        <v>2022.0</v>
      </c>
      <c r="D226" s="46" t="s">
        <v>4</v>
      </c>
      <c r="E226" s="46" t="s">
        <v>17</v>
      </c>
      <c r="F226" s="40">
        <v>2.932</v>
      </c>
    </row>
    <row r="227">
      <c r="A227" s="40">
        <v>28.0</v>
      </c>
      <c r="B227" s="40" t="s">
        <v>500</v>
      </c>
      <c r="C227" s="40">
        <v>2022.0</v>
      </c>
      <c r="D227" s="46" t="s">
        <v>4</v>
      </c>
      <c r="E227" s="46" t="s">
        <v>17</v>
      </c>
      <c r="F227" s="40">
        <v>2.74</v>
      </c>
    </row>
    <row r="228">
      <c r="A228" s="40">
        <v>29.0</v>
      </c>
      <c r="B228" s="40" t="s">
        <v>501</v>
      </c>
      <c r="C228" s="40">
        <v>2022.0</v>
      </c>
      <c r="D228" s="46" t="s">
        <v>4</v>
      </c>
      <c r="E228" s="46" t="s">
        <v>17</v>
      </c>
      <c r="F228" s="40">
        <v>1.352</v>
      </c>
    </row>
    <row r="229">
      <c r="A229" s="40">
        <v>30.0</v>
      </c>
      <c r="B229" s="40" t="s">
        <v>502</v>
      </c>
      <c r="C229" s="40">
        <v>2022.0</v>
      </c>
      <c r="D229" s="46" t="s">
        <v>4</v>
      </c>
      <c r="E229" s="46" t="s">
        <v>17</v>
      </c>
      <c r="F229" s="40">
        <v>2.475</v>
      </c>
    </row>
    <row r="230">
      <c r="A230" s="40">
        <v>31.0</v>
      </c>
      <c r="B230" s="40" t="s">
        <v>503</v>
      </c>
      <c r="C230" s="40">
        <v>2022.0</v>
      </c>
      <c r="D230" s="46" t="s">
        <v>4</v>
      </c>
      <c r="E230" s="46" t="s">
        <v>17</v>
      </c>
      <c r="F230" s="40">
        <v>1.068</v>
      </c>
    </row>
    <row r="231">
      <c r="A231" s="40">
        <v>32.0</v>
      </c>
      <c r="B231" s="40" t="s">
        <v>504</v>
      </c>
      <c r="C231" s="40">
        <v>2022.0</v>
      </c>
      <c r="D231" s="46" t="s">
        <v>4</v>
      </c>
      <c r="E231" s="46" t="s">
        <v>17</v>
      </c>
      <c r="F231" s="40">
        <v>2.715</v>
      </c>
    </row>
    <row r="232">
      <c r="A232" s="52" t="s">
        <v>3</v>
      </c>
      <c r="B232" s="40" t="s">
        <v>489</v>
      </c>
      <c r="C232" s="40">
        <v>2022.0</v>
      </c>
      <c r="D232" s="46" t="s">
        <v>4</v>
      </c>
      <c r="E232" s="46" t="s">
        <v>17</v>
      </c>
      <c r="F232" s="40">
        <v>3.236</v>
      </c>
    </row>
    <row r="233">
      <c r="A233" s="52" t="s">
        <v>4</v>
      </c>
      <c r="B233" s="40" t="s">
        <v>472</v>
      </c>
      <c r="C233" s="40">
        <v>2023.0</v>
      </c>
      <c r="D233" s="46" t="s">
        <v>4</v>
      </c>
      <c r="E233" s="46" t="s">
        <v>17</v>
      </c>
      <c r="F233" s="40">
        <v>3.112</v>
      </c>
    </row>
    <row r="234">
      <c r="A234" s="40" t="s">
        <v>5</v>
      </c>
      <c r="B234" s="40" t="s">
        <v>473</v>
      </c>
      <c r="C234" s="40">
        <v>2023.0</v>
      </c>
      <c r="D234" s="46" t="s">
        <v>4</v>
      </c>
      <c r="E234" s="46" t="s">
        <v>17</v>
      </c>
      <c r="F234" s="40">
        <v>4.206</v>
      </c>
    </row>
    <row r="235">
      <c r="A235" s="40" t="s">
        <v>6</v>
      </c>
      <c r="B235" s="40" t="s">
        <v>474</v>
      </c>
      <c r="C235" s="40">
        <v>2023.0</v>
      </c>
      <c r="D235" s="46" t="s">
        <v>4</v>
      </c>
      <c r="E235" s="46" t="s">
        <v>17</v>
      </c>
      <c r="F235" s="40">
        <v>3.629</v>
      </c>
    </row>
    <row r="236">
      <c r="A236" s="40" t="s">
        <v>7</v>
      </c>
      <c r="B236" s="40" t="s">
        <v>475</v>
      </c>
      <c r="C236" s="40">
        <v>2023.0</v>
      </c>
      <c r="D236" s="46" t="s">
        <v>4</v>
      </c>
      <c r="E236" s="46" t="s">
        <v>17</v>
      </c>
      <c r="F236" s="40">
        <v>3.098</v>
      </c>
    </row>
    <row r="237">
      <c r="A237" s="40" t="s">
        <v>8</v>
      </c>
      <c r="B237" s="40" t="s">
        <v>479</v>
      </c>
      <c r="C237" s="40">
        <v>2023.0</v>
      </c>
      <c r="D237" s="46" t="s">
        <v>4</v>
      </c>
      <c r="E237" s="46" t="s">
        <v>17</v>
      </c>
      <c r="F237" s="40">
        <v>2.746</v>
      </c>
    </row>
    <row r="238">
      <c r="A238" s="40" t="s">
        <v>9</v>
      </c>
      <c r="B238" s="40" t="s">
        <v>480</v>
      </c>
      <c r="C238" s="40">
        <v>2023.0</v>
      </c>
      <c r="D238" s="46" t="s">
        <v>4</v>
      </c>
      <c r="E238" s="46" t="s">
        <v>17</v>
      </c>
      <c r="F238" s="40">
        <v>4.019</v>
      </c>
    </row>
    <row r="239">
      <c r="A239" s="40" t="s">
        <v>10</v>
      </c>
      <c r="B239" s="40" t="s">
        <v>478</v>
      </c>
      <c r="C239" s="40">
        <v>2023.0</v>
      </c>
      <c r="D239" s="46" t="s">
        <v>4</v>
      </c>
      <c r="E239" s="46" t="s">
        <v>17</v>
      </c>
      <c r="F239" s="40">
        <v>1.542</v>
      </c>
    </row>
    <row r="240">
      <c r="A240" s="40" t="s">
        <v>11</v>
      </c>
      <c r="B240" s="40" t="s">
        <v>477</v>
      </c>
      <c r="C240" s="40">
        <v>2023.0</v>
      </c>
      <c r="D240" s="46" t="s">
        <v>4</v>
      </c>
      <c r="E240" s="46" t="s">
        <v>17</v>
      </c>
      <c r="F240" s="40">
        <v>3.107</v>
      </c>
    </row>
    <row r="241">
      <c r="A241" s="40" t="s">
        <v>12</v>
      </c>
      <c r="B241" s="40" t="s">
        <v>476</v>
      </c>
      <c r="C241" s="40">
        <v>2023.0</v>
      </c>
      <c r="D241" s="46" t="s">
        <v>4</v>
      </c>
      <c r="E241" s="46" t="s">
        <v>17</v>
      </c>
      <c r="F241" s="40">
        <v>4.456</v>
      </c>
    </row>
    <row r="242">
      <c r="A242" s="40">
        <v>10.0</v>
      </c>
      <c r="B242" s="40" t="s">
        <v>481</v>
      </c>
      <c r="C242" s="40">
        <v>2023.0</v>
      </c>
      <c r="D242" s="46" t="s">
        <v>4</v>
      </c>
      <c r="E242" s="46" t="s">
        <v>17</v>
      </c>
      <c r="F242" s="40">
        <v>2.722</v>
      </c>
    </row>
    <row r="243">
      <c r="A243" s="40">
        <v>11.0</v>
      </c>
      <c r="B243" s="40" t="s">
        <v>483</v>
      </c>
      <c r="C243" s="40">
        <v>2023.0</v>
      </c>
      <c r="D243" s="46" t="s">
        <v>4</v>
      </c>
      <c r="E243" s="46" t="s">
        <v>17</v>
      </c>
      <c r="F243" s="40">
        <v>3.216</v>
      </c>
    </row>
    <row r="244">
      <c r="A244" s="40">
        <v>12.0</v>
      </c>
      <c r="B244" s="40" t="s">
        <v>482</v>
      </c>
      <c r="C244" s="40">
        <v>2023.0</v>
      </c>
      <c r="D244" s="46" t="s">
        <v>4</v>
      </c>
      <c r="E244" s="46" t="s">
        <v>17</v>
      </c>
      <c r="F244" s="40">
        <v>2.378</v>
      </c>
    </row>
    <row r="245">
      <c r="A245" s="40">
        <v>13.0</v>
      </c>
      <c r="B245" s="40" t="s">
        <v>484</v>
      </c>
      <c r="C245" s="40">
        <v>2023.0</v>
      </c>
      <c r="D245" s="46" t="s">
        <v>4</v>
      </c>
      <c r="E245" s="46" t="s">
        <v>17</v>
      </c>
      <c r="F245" s="40">
        <v>3.045</v>
      </c>
    </row>
    <row r="246">
      <c r="A246" s="40">
        <v>14.0</v>
      </c>
      <c r="B246" s="40" t="s">
        <v>485</v>
      </c>
      <c r="C246" s="40">
        <v>2023.0</v>
      </c>
      <c r="D246" s="46" t="s">
        <v>4</v>
      </c>
      <c r="E246" s="46" t="s">
        <v>17</v>
      </c>
      <c r="F246" s="40">
        <v>3.121</v>
      </c>
    </row>
    <row r="247">
      <c r="A247" s="40">
        <v>15.0</v>
      </c>
      <c r="B247" s="40" t="s">
        <v>486</v>
      </c>
      <c r="C247" s="40">
        <v>2023.0</v>
      </c>
      <c r="D247" s="46" t="s">
        <v>4</v>
      </c>
      <c r="E247" s="46" t="s">
        <v>17</v>
      </c>
      <c r="F247" s="40">
        <v>4.846</v>
      </c>
    </row>
    <row r="248">
      <c r="A248" s="40">
        <v>16.0</v>
      </c>
      <c r="B248" s="40" t="s">
        <v>487</v>
      </c>
      <c r="C248" s="40">
        <v>2023.0</v>
      </c>
      <c r="D248" s="46" t="s">
        <v>4</v>
      </c>
      <c r="E248" s="46" t="s">
        <v>17</v>
      </c>
      <c r="F248" s="40">
        <v>2.183</v>
      </c>
    </row>
    <row r="249">
      <c r="A249" s="40">
        <v>17.0</v>
      </c>
      <c r="B249" s="40" t="s">
        <v>488</v>
      </c>
      <c r="C249" s="40">
        <v>2023.0</v>
      </c>
      <c r="D249" s="46" t="s">
        <v>4</v>
      </c>
      <c r="E249" s="46" t="s">
        <v>17</v>
      </c>
      <c r="F249" s="40">
        <v>4.149</v>
      </c>
    </row>
    <row r="250">
      <c r="A250" s="40">
        <v>18.0</v>
      </c>
      <c r="B250" s="40" t="s">
        <v>490</v>
      </c>
      <c r="C250" s="40">
        <v>2023.0</v>
      </c>
      <c r="D250" s="46" t="s">
        <v>4</v>
      </c>
      <c r="E250" s="46" t="s">
        <v>17</v>
      </c>
      <c r="F250" s="40">
        <v>2.674</v>
      </c>
    </row>
    <row r="251">
      <c r="A251" s="40">
        <v>19.0</v>
      </c>
      <c r="B251" s="40" t="s">
        <v>491</v>
      </c>
      <c r="C251" s="40">
        <v>2023.0</v>
      </c>
      <c r="D251" s="46" t="s">
        <v>4</v>
      </c>
      <c r="E251" s="46" t="s">
        <v>17</v>
      </c>
      <c r="F251" s="40">
        <v>4.031</v>
      </c>
    </row>
    <row r="252">
      <c r="A252" s="40">
        <v>20.0</v>
      </c>
      <c r="B252" s="40" t="s">
        <v>492</v>
      </c>
      <c r="C252" s="40">
        <v>2023.0</v>
      </c>
      <c r="D252" s="46" t="s">
        <v>4</v>
      </c>
      <c r="E252" s="46" t="s">
        <v>17</v>
      </c>
      <c r="F252" s="40">
        <v>2.421</v>
      </c>
    </row>
    <row r="253">
      <c r="A253" s="40">
        <v>21.0</v>
      </c>
      <c r="B253" s="40" t="s">
        <v>493</v>
      </c>
      <c r="C253" s="40">
        <v>2023.0</v>
      </c>
      <c r="D253" s="46" t="s">
        <v>4</v>
      </c>
      <c r="E253" s="46" t="s">
        <v>17</v>
      </c>
      <c r="F253" s="40">
        <v>3.082</v>
      </c>
    </row>
    <row r="254">
      <c r="A254" s="40">
        <v>22.0</v>
      </c>
      <c r="B254" s="40" t="s">
        <v>494</v>
      </c>
      <c r="C254" s="40">
        <v>2023.0</v>
      </c>
      <c r="D254" s="46" t="s">
        <v>4</v>
      </c>
      <c r="E254" s="46" t="s">
        <v>17</v>
      </c>
      <c r="F254" s="40">
        <v>3.487</v>
      </c>
    </row>
    <row r="255">
      <c r="A255" s="40">
        <v>23.0</v>
      </c>
      <c r="B255" s="40" t="s">
        <v>495</v>
      </c>
      <c r="C255" s="40">
        <v>2023.0</v>
      </c>
      <c r="D255" s="46" t="s">
        <v>4</v>
      </c>
      <c r="E255" s="46" t="s">
        <v>17</v>
      </c>
      <c r="F255" s="40">
        <v>4.986</v>
      </c>
    </row>
    <row r="256">
      <c r="A256" s="40">
        <v>24.0</v>
      </c>
      <c r="B256" s="40" t="s">
        <v>497</v>
      </c>
      <c r="C256" s="40">
        <v>2023.0</v>
      </c>
      <c r="D256" s="46" t="s">
        <v>4</v>
      </c>
      <c r="E256" s="46" t="s">
        <v>17</v>
      </c>
      <c r="F256" s="40">
        <v>3.701</v>
      </c>
    </row>
    <row r="257">
      <c r="A257" s="40">
        <v>25.0</v>
      </c>
      <c r="B257" s="40" t="s">
        <v>496</v>
      </c>
      <c r="C257" s="40">
        <v>2023.0</v>
      </c>
      <c r="D257" s="46" t="s">
        <v>4</v>
      </c>
      <c r="E257" s="46" t="s">
        <v>17</v>
      </c>
      <c r="F257" s="40">
        <v>3.427</v>
      </c>
    </row>
    <row r="258">
      <c r="A258" s="40">
        <v>26.0</v>
      </c>
      <c r="B258" s="40" t="s">
        <v>498</v>
      </c>
      <c r="C258" s="40">
        <v>2023.0</v>
      </c>
      <c r="D258" s="46" t="s">
        <v>4</v>
      </c>
      <c r="E258" s="46" t="s">
        <v>17</v>
      </c>
      <c r="F258" s="40">
        <v>2.922</v>
      </c>
    </row>
    <row r="259">
      <c r="A259" s="40">
        <v>27.0</v>
      </c>
      <c r="B259" s="40" t="s">
        <v>499</v>
      </c>
      <c r="C259" s="40">
        <v>2023.0</v>
      </c>
      <c r="D259" s="46" t="s">
        <v>4</v>
      </c>
      <c r="E259" s="46" t="s">
        <v>17</v>
      </c>
      <c r="F259" s="40">
        <v>2.94</v>
      </c>
    </row>
    <row r="260">
      <c r="A260" s="40">
        <v>28.0</v>
      </c>
      <c r="B260" s="40" t="s">
        <v>500</v>
      </c>
      <c r="C260" s="40">
        <v>2023.0</v>
      </c>
      <c r="D260" s="46" t="s">
        <v>4</v>
      </c>
      <c r="E260" s="46" t="s">
        <v>17</v>
      </c>
      <c r="F260" s="40">
        <v>2.988</v>
      </c>
    </row>
    <row r="261">
      <c r="A261" s="40">
        <v>29.0</v>
      </c>
      <c r="B261" s="40" t="s">
        <v>501</v>
      </c>
      <c r="C261" s="40">
        <v>2023.0</v>
      </c>
      <c r="D261" s="46" t="s">
        <v>4</v>
      </c>
      <c r="E261" s="46" t="s">
        <v>17</v>
      </c>
      <c r="F261" s="40">
        <v>1.325</v>
      </c>
    </row>
    <row r="262">
      <c r="A262" s="40">
        <v>30.0</v>
      </c>
      <c r="B262" s="40" t="s">
        <v>502</v>
      </c>
      <c r="C262" s="40">
        <v>2023.0</v>
      </c>
      <c r="D262" s="46" t="s">
        <v>4</v>
      </c>
      <c r="E262" s="46" t="s">
        <v>17</v>
      </c>
      <c r="F262" s="40">
        <v>2.588</v>
      </c>
    </row>
    <row r="263">
      <c r="A263" s="40">
        <v>31.0</v>
      </c>
      <c r="B263" s="40" t="s">
        <v>503</v>
      </c>
      <c r="C263" s="40">
        <v>2023.0</v>
      </c>
      <c r="D263" s="46" t="s">
        <v>4</v>
      </c>
      <c r="E263" s="46" t="s">
        <v>17</v>
      </c>
      <c r="F263" s="40">
        <v>1.096</v>
      </c>
    </row>
    <row r="264">
      <c r="A264" s="40">
        <v>32.0</v>
      </c>
      <c r="B264" s="40" t="s">
        <v>504</v>
      </c>
      <c r="C264" s="40">
        <v>2023.0</v>
      </c>
      <c r="D264" s="46" t="s">
        <v>4</v>
      </c>
      <c r="E264" s="46" t="s">
        <v>17</v>
      </c>
      <c r="F264" s="40">
        <v>3.483</v>
      </c>
    </row>
    <row r="265">
      <c r="A265" s="52" t="s">
        <v>3</v>
      </c>
      <c r="B265" s="40" t="s">
        <v>489</v>
      </c>
      <c r="C265" s="40">
        <v>2023.0</v>
      </c>
      <c r="D265" s="46" t="s">
        <v>4</v>
      </c>
      <c r="E265" s="46" t="s">
        <v>17</v>
      </c>
      <c r="F265" s="40">
        <v>3.336</v>
      </c>
    </row>
    <row r="266">
      <c r="A266" s="58" t="s">
        <v>3</v>
      </c>
      <c r="B266" s="59" t="s">
        <v>489</v>
      </c>
      <c r="C266" s="60">
        <v>2024.0</v>
      </c>
      <c r="D266" s="61" t="s">
        <v>4</v>
      </c>
      <c r="E266" s="61" t="s">
        <v>17</v>
      </c>
      <c r="F266" s="62">
        <v>3.292</v>
      </c>
    </row>
    <row r="267">
      <c r="A267" s="58" t="s">
        <v>4</v>
      </c>
      <c r="B267" s="59" t="s">
        <v>472</v>
      </c>
      <c r="C267" s="60">
        <v>2024.0</v>
      </c>
      <c r="D267" s="61" t="s">
        <v>4</v>
      </c>
      <c r="E267" s="61" t="s">
        <v>17</v>
      </c>
      <c r="F267" s="63">
        <v>3.049</v>
      </c>
    </row>
    <row r="268">
      <c r="A268" s="59" t="s">
        <v>5</v>
      </c>
      <c r="B268" s="59" t="s">
        <v>473</v>
      </c>
      <c r="C268" s="60">
        <v>2024.0</v>
      </c>
      <c r="D268" s="61" t="s">
        <v>4</v>
      </c>
      <c r="E268" s="61" t="s">
        <v>17</v>
      </c>
      <c r="F268" s="63">
        <v>3.785</v>
      </c>
    </row>
    <row r="269">
      <c r="A269" s="59" t="s">
        <v>6</v>
      </c>
      <c r="B269" s="59" t="s">
        <v>474</v>
      </c>
      <c r="C269" s="60">
        <v>2024.0</v>
      </c>
      <c r="D269" s="61" t="s">
        <v>4</v>
      </c>
      <c r="E269" s="61" t="s">
        <v>17</v>
      </c>
      <c r="F269" s="63">
        <v>4.787</v>
      </c>
    </row>
    <row r="270">
      <c r="A270" s="59" t="s">
        <v>7</v>
      </c>
      <c r="B270" s="59" t="s">
        <v>475</v>
      </c>
      <c r="C270" s="60">
        <v>2024.0</v>
      </c>
      <c r="D270" s="61" t="s">
        <v>4</v>
      </c>
      <c r="E270" s="61" t="s">
        <v>17</v>
      </c>
      <c r="F270" s="63">
        <v>2.27</v>
      </c>
    </row>
    <row r="271">
      <c r="A271" s="59" t="s">
        <v>8</v>
      </c>
      <c r="B271" s="59" t="s">
        <v>479</v>
      </c>
      <c r="C271" s="60">
        <v>2024.0</v>
      </c>
      <c r="D271" s="61" t="s">
        <v>4</v>
      </c>
      <c r="E271" s="61" t="s">
        <v>17</v>
      </c>
      <c r="F271" s="63">
        <v>2.866</v>
      </c>
    </row>
    <row r="272">
      <c r="A272" s="59" t="s">
        <v>9</v>
      </c>
      <c r="B272" s="59" t="s">
        <v>480</v>
      </c>
      <c r="C272" s="60">
        <v>2024.0</v>
      </c>
      <c r="D272" s="61" t="s">
        <v>4</v>
      </c>
      <c r="E272" s="61" t="s">
        <v>17</v>
      </c>
      <c r="F272" s="63">
        <v>4.012</v>
      </c>
    </row>
    <row r="273">
      <c r="A273" s="59" t="s">
        <v>10</v>
      </c>
      <c r="B273" s="59" t="s">
        <v>478</v>
      </c>
      <c r="C273" s="60">
        <v>2024.0</v>
      </c>
      <c r="D273" s="61" t="s">
        <v>4</v>
      </c>
      <c r="E273" s="61" t="s">
        <v>17</v>
      </c>
      <c r="F273" s="63">
        <v>1.414</v>
      </c>
    </row>
    <row r="274">
      <c r="A274" s="59" t="s">
        <v>11</v>
      </c>
      <c r="B274" s="59" t="s">
        <v>477</v>
      </c>
      <c r="C274" s="60">
        <v>2024.0</v>
      </c>
      <c r="D274" s="61" t="s">
        <v>4</v>
      </c>
      <c r="E274" s="61" t="s">
        <v>17</v>
      </c>
      <c r="F274" s="63">
        <v>3.236</v>
      </c>
    </row>
    <row r="275">
      <c r="A275" s="59" t="s">
        <v>12</v>
      </c>
      <c r="B275" s="59" t="s">
        <v>476</v>
      </c>
      <c r="C275" s="60">
        <v>2024.0</v>
      </c>
      <c r="D275" s="61" t="s">
        <v>4</v>
      </c>
      <c r="E275" s="61" t="s">
        <v>17</v>
      </c>
      <c r="F275" s="63">
        <v>4.211</v>
      </c>
    </row>
    <row r="276">
      <c r="A276" s="60">
        <v>10.0</v>
      </c>
      <c r="B276" s="59" t="s">
        <v>481</v>
      </c>
      <c r="C276" s="60">
        <v>2024.0</v>
      </c>
      <c r="D276" s="61" t="s">
        <v>4</v>
      </c>
      <c r="E276" s="61" t="s">
        <v>17</v>
      </c>
      <c r="F276" s="63">
        <v>2.484</v>
      </c>
    </row>
    <row r="277">
      <c r="A277" s="60">
        <v>11.0</v>
      </c>
      <c r="B277" s="59" t="s">
        <v>483</v>
      </c>
      <c r="C277" s="60">
        <v>2024.0</v>
      </c>
      <c r="D277" s="61" t="s">
        <v>4</v>
      </c>
      <c r="E277" s="61" t="s">
        <v>17</v>
      </c>
      <c r="F277" s="63">
        <v>3.433</v>
      </c>
    </row>
    <row r="278">
      <c r="A278" s="60">
        <v>12.0</v>
      </c>
      <c r="B278" s="59" t="s">
        <v>482</v>
      </c>
      <c r="C278" s="60">
        <v>2024.0</v>
      </c>
      <c r="D278" s="61" t="s">
        <v>4</v>
      </c>
      <c r="E278" s="61" t="s">
        <v>17</v>
      </c>
      <c r="F278" s="63">
        <v>2.407</v>
      </c>
    </row>
    <row r="279">
      <c r="A279" s="60">
        <v>13.0</v>
      </c>
      <c r="B279" s="59" t="s">
        <v>484</v>
      </c>
      <c r="C279" s="60">
        <v>2024.0</v>
      </c>
      <c r="D279" s="61" t="s">
        <v>4</v>
      </c>
      <c r="E279" s="61" t="s">
        <v>17</v>
      </c>
      <c r="F279" s="63">
        <v>2.65</v>
      </c>
    </row>
    <row r="280">
      <c r="A280" s="60">
        <v>14.0</v>
      </c>
      <c r="B280" s="59" t="s">
        <v>485</v>
      </c>
      <c r="C280" s="60">
        <v>2024.0</v>
      </c>
      <c r="D280" s="61" t="s">
        <v>4</v>
      </c>
      <c r="E280" s="61" t="s">
        <v>17</v>
      </c>
      <c r="F280" s="63">
        <v>3.159</v>
      </c>
    </row>
    <row r="281">
      <c r="A281" s="60">
        <v>15.0</v>
      </c>
      <c r="B281" s="59" t="s">
        <v>486</v>
      </c>
      <c r="C281" s="60">
        <v>2024.0</v>
      </c>
      <c r="D281" s="61" t="s">
        <v>4</v>
      </c>
      <c r="E281" s="61" t="s">
        <v>17</v>
      </c>
      <c r="F281" s="63">
        <v>4.776</v>
      </c>
    </row>
    <row r="282">
      <c r="A282" s="60">
        <v>16.0</v>
      </c>
      <c r="B282" s="59" t="s">
        <v>487</v>
      </c>
      <c r="C282" s="60">
        <v>2024.0</v>
      </c>
      <c r="D282" s="61" t="s">
        <v>4</v>
      </c>
      <c r="E282" s="61" t="s">
        <v>17</v>
      </c>
      <c r="F282" s="63">
        <v>2.228</v>
      </c>
    </row>
    <row r="283">
      <c r="A283" s="60">
        <v>17.0</v>
      </c>
      <c r="B283" s="59" t="s">
        <v>488</v>
      </c>
      <c r="C283" s="60">
        <v>2024.0</v>
      </c>
      <c r="D283" s="61" t="s">
        <v>4</v>
      </c>
      <c r="E283" s="61" t="s">
        <v>17</v>
      </c>
      <c r="F283" s="63">
        <v>4.335</v>
      </c>
    </row>
    <row r="284">
      <c r="A284" s="60">
        <v>18.0</v>
      </c>
      <c r="B284" s="59" t="s">
        <v>490</v>
      </c>
      <c r="C284" s="60">
        <v>2024.0</v>
      </c>
      <c r="D284" s="61" t="s">
        <v>4</v>
      </c>
      <c r="E284" s="61" t="s">
        <v>17</v>
      </c>
      <c r="F284" s="63">
        <v>2.755</v>
      </c>
    </row>
    <row r="285">
      <c r="A285" s="60">
        <v>19.0</v>
      </c>
      <c r="B285" s="59" t="s">
        <v>491</v>
      </c>
      <c r="C285" s="60">
        <v>2024.0</v>
      </c>
      <c r="D285" s="61" t="s">
        <v>4</v>
      </c>
      <c r="E285" s="61" t="s">
        <v>17</v>
      </c>
      <c r="F285" s="63">
        <v>3.305</v>
      </c>
    </row>
    <row r="286">
      <c r="A286" s="60">
        <v>20.0</v>
      </c>
      <c r="B286" s="59" t="s">
        <v>492</v>
      </c>
      <c r="C286" s="60">
        <v>2024.0</v>
      </c>
      <c r="D286" s="61" t="s">
        <v>4</v>
      </c>
      <c r="E286" s="61" t="s">
        <v>17</v>
      </c>
      <c r="F286" s="63">
        <v>2.28</v>
      </c>
    </row>
    <row r="287">
      <c r="A287" s="60">
        <v>21.0</v>
      </c>
      <c r="B287" s="59" t="s">
        <v>493</v>
      </c>
      <c r="C287" s="60">
        <v>2024.0</v>
      </c>
      <c r="D287" s="61" t="s">
        <v>4</v>
      </c>
      <c r="E287" s="61" t="s">
        <v>17</v>
      </c>
      <c r="F287" s="63">
        <v>3.246</v>
      </c>
    </row>
    <row r="288">
      <c r="A288" s="60">
        <v>22.0</v>
      </c>
      <c r="B288" s="59" t="s">
        <v>494</v>
      </c>
      <c r="C288" s="60">
        <v>2024.0</v>
      </c>
      <c r="D288" s="61" t="s">
        <v>4</v>
      </c>
      <c r="E288" s="61" t="s">
        <v>17</v>
      </c>
      <c r="F288" s="63">
        <v>3.801</v>
      </c>
    </row>
    <row r="289">
      <c r="A289" s="60">
        <v>23.0</v>
      </c>
      <c r="B289" s="59" t="s">
        <v>495</v>
      </c>
      <c r="C289" s="60">
        <v>2024.0</v>
      </c>
      <c r="D289" s="61" t="s">
        <v>4</v>
      </c>
      <c r="E289" s="61" t="s">
        <v>17</v>
      </c>
      <c r="F289" s="63">
        <v>5.0</v>
      </c>
    </row>
    <row r="290">
      <c r="A290" s="60">
        <v>24.0</v>
      </c>
      <c r="B290" s="59" t="s">
        <v>497</v>
      </c>
      <c r="C290" s="60">
        <v>2024.0</v>
      </c>
      <c r="D290" s="61" t="s">
        <v>4</v>
      </c>
      <c r="E290" s="61" t="s">
        <v>17</v>
      </c>
      <c r="F290" s="63">
        <v>3.433</v>
      </c>
    </row>
    <row r="291">
      <c r="A291" s="60">
        <v>25.0</v>
      </c>
      <c r="B291" s="59" t="s">
        <v>496</v>
      </c>
      <c r="C291" s="60">
        <v>2024.0</v>
      </c>
      <c r="D291" s="61" t="s">
        <v>4</v>
      </c>
      <c r="E291" s="61" t="s">
        <v>17</v>
      </c>
      <c r="F291" s="63">
        <v>3.607</v>
      </c>
    </row>
    <row r="292">
      <c r="A292" s="60">
        <v>26.0</v>
      </c>
      <c r="B292" s="59" t="s">
        <v>498</v>
      </c>
      <c r="C292" s="60">
        <v>2024.0</v>
      </c>
      <c r="D292" s="61" t="s">
        <v>4</v>
      </c>
      <c r="E292" s="61" t="s">
        <v>17</v>
      </c>
      <c r="F292" s="63">
        <v>2.899</v>
      </c>
    </row>
    <row r="293">
      <c r="A293" s="60">
        <v>27.0</v>
      </c>
      <c r="B293" s="59" t="s">
        <v>499</v>
      </c>
      <c r="C293" s="60">
        <v>2024.0</v>
      </c>
      <c r="D293" s="61" t="s">
        <v>4</v>
      </c>
      <c r="E293" s="61" t="s">
        <v>17</v>
      </c>
      <c r="F293" s="63">
        <v>3.259</v>
      </c>
    </row>
    <row r="294">
      <c r="A294" s="60">
        <v>28.0</v>
      </c>
      <c r="B294" s="59" t="s">
        <v>500</v>
      </c>
      <c r="C294" s="60">
        <v>2024.0</v>
      </c>
      <c r="D294" s="61" t="s">
        <v>4</v>
      </c>
      <c r="E294" s="61" t="s">
        <v>17</v>
      </c>
      <c r="F294" s="63">
        <v>2.873</v>
      </c>
    </row>
    <row r="295">
      <c r="A295" s="60">
        <v>29.0</v>
      </c>
      <c r="B295" s="59" t="s">
        <v>501</v>
      </c>
      <c r="C295" s="60">
        <v>2024.0</v>
      </c>
      <c r="D295" s="61" t="s">
        <v>4</v>
      </c>
      <c r="E295" s="61" t="s">
        <v>17</v>
      </c>
      <c r="F295" s="63">
        <v>1.329</v>
      </c>
    </row>
    <row r="296">
      <c r="A296" s="60">
        <v>30.0</v>
      </c>
      <c r="B296" s="59" t="s">
        <v>502</v>
      </c>
      <c r="C296" s="60">
        <v>2024.0</v>
      </c>
      <c r="D296" s="61" t="s">
        <v>4</v>
      </c>
      <c r="E296" s="61" t="s">
        <v>17</v>
      </c>
      <c r="F296" s="63">
        <v>2.688</v>
      </c>
    </row>
    <row r="297">
      <c r="A297" s="60">
        <v>31.0</v>
      </c>
      <c r="B297" s="59" t="s">
        <v>503</v>
      </c>
      <c r="C297" s="60">
        <v>2024.0</v>
      </c>
      <c r="D297" s="61" t="s">
        <v>4</v>
      </c>
      <c r="E297" s="61" t="s">
        <v>17</v>
      </c>
      <c r="F297" s="63">
        <v>1.124</v>
      </c>
    </row>
    <row r="298">
      <c r="A298" s="60">
        <v>32.0</v>
      </c>
      <c r="B298" s="59" t="s">
        <v>504</v>
      </c>
      <c r="C298" s="60">
        <v>2024.0</v>
      </c>
      <c r="D298" s="61" t="s">
        <v>4</v>
      </c>
      <c r="E298" s="61" t="s">
        <v>17</v>
      </c>
      <c r="F298" s="63">
        <v>3.214</v>
      </c>
    </row>
  </sheetData>
  <autoFilter ref="$A$1:$F$298"/>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27" t="s">
        <v>471</v>
      </c>
    </row>
    <row r="2">
      <c r="A2" s="52" t="s">
        <v>3</v>
      </c>
      <c r="B2" s="40" t="s">
        <v>489</v>
      </c>
      <c r="C2" s="46">
        <v>2015.0</v>
      </c>
      <c r="D2" s="45" t="s">
        <v>4</v>
      </c>
      <c r="E2" s="45" t="s">
        <v>18</v>
      </c>
      <c r="F2" s="64">
        <f>AVERAGE(F3:F34)</f>
        <v>2.88425</v>
      </c>
    </row>
    <row r="3">
      <c r="A3" s="52" t="s">
        <v>4</v>
      </c>
      <c r="B3" s="40" t="s">
        <v>472</v>
      </c>
      <c r="C3" s="46">
        <v>2015.0</v>
      </c>
      <c r="D3" s="45" t="s">
        <v>4</v>
      </c>
      <c r="E3" s="45" t="s">
        <v>18</v>
      </c>
      <c r="F3" s="65">
        <v>2.691</v>
      </c>
    </row>
    <row r="4">
      <c r="A4" s="40" t="s">
        <v>5</v>
      </c>
      <c r="B4" s="40" t="s">
        <v>473</v>
      </c>
      <c r="C4" s="46">
        <v>2015.0</v>
      </c>
      <c r="D4" s="45" t="s">
        <v>4</v>
      </c>
      <c r="E4" s="45" t="s">
        <v>18</v>
      </c>
      <c r="F4" s="65">
        <v>4.967</v>
      </c>
    </row>
    <row r="5">
      <c r="A5" s="40" t="s">
        <v>6</v>
      </c>
      <c r="B5" s="40" t="s">
        <v>474</v>
      </c>
      <c r="C5" s="46">
        <v>2015.0</v>
      </c>
      <c r="D5" s="45" t="s">
        <v>4</v>
      </c>
      <c r="E5" s="45" t="s">
        <v>18</v>
      </c>
      <c r="F5" s="65">
        <v>3.898</v>
      </c>
    </row>
    <row r="6">
      <c r="A6" s="40" t="s">
        <v>7</v>
      </c>
      <c r="B6" s="40" t="s">
        <v>475</v>
      </c>
      <c r="C6" s="46">
        <v>2015.0</v>
      </c>
      <c r="D6" s="45" t="s">
        <v>4</v>
      </c>
      <c r="E6" s="45" t="s">
        <v>18</v>
      </c>
      <c r="F6" s="65">
        <v>1.944</v>
      </c>
    </row>
    <row r="7">
      <c r="A7" s="40" t="s">
        <v>8</v>
      </c>
      <c r="B7" s="40" t="s">
        <v>479</v>
      </c>
      <c r="C7" s="46">
        <v>2015.0</v>
      </c>
      <c r="D7" s="45" t="s">
        <v>4</v>
      </c>
      <c r="E7" s="45" t="s">
        <v>18</v>
      </c>
      <c r="F7" s="65">
        <v>4.861</v>
      </c>
    </row>
    <row r="8">
      <c r="A8" s="40" t="s">
        <v>9</v>
      </c>
      <c r="B8" s="40" t="s">
        <v>480</v>
      </c>
      <c r="C8" s="46">
        <v>2015.0</v>
      </c>
      <c r="D8" s="45" t="s">
        <v>4</v>
      </c>
      <c r="E8" s="45" t="s">
        <v>18</v>
      </c>
      <c r="F8" s="65">
        <v>2.789</v>
      </c>
    </row>
    <row r="9">
      <c r="A9" s="40" t="s">
        <v>10</v>
      </c>
      <c r="B9" s="40" t="s">
        <v>478</v>
      </c>
      <c r="C9" s="46">
        <v>2015.0</v>
      </c>
      <c r="D9" s="45" t="s">
        <v>4</v>
      </c>
      <c r="E9" s="45" t="s">
        <v>18</v>
      </c>
      <c r="F9" s="65">
        <v>2.405</v>
      </c>
    </row>
    <row r="10">
      <c r="A10" s="40" t="s">
        <v>11</v>
      </c>
      <c r="B10" s="40" t="s">
        <v>477</v>
      </c>
      <c r="C10" s="46">
        <v>2015.0</v>
      </c>
      <c r="D10" s="45" t="s">
        <v>4</v>
      </c>
      <c r="E10" s="45" t="s">
        <v>18</v>
      </c>
      <c r="F10" s="65">
        <v>2.421</v>
      </c>
    </row>
    <row r="11">
      <c r="A11" s="40" t="s">
        <v>12</v>
      </c>
      <c r="B11" s="40" t="s">
        <v>476</v>
      </c>
      <c r="C11" s="46">
        <v>2015.0</v>
      </c>
      <c r="D11" s="45" t="s">
        <v>4</v>
      </c>
      <c r="E11" s="45" t="s">
        <v>18</v>
      </c>
      <c r="F11" s="65">
        <v>2.814</v>
      </c>
    </row>
    <row r="12">
      <c r="A12" s="40" t="s">
        <v>13</v>
      </c>
      <c r="B12" s="40" t="s">
        <v>481</v>
      </c>
      <c r="C12" s="46">
        <v>2015.0</v>
      </c>
      <c r="D12" s="45" t="s">
        <v>4</v>
      </c>
      <c r="E12" s="45" t="s">
        <v>18</v>
      </c>
      <c r="F12" s="65">
        <v>2.528</v>
      </c>
    </row>
    <row r="13">
      <c r="A13" s="40" t="s">
        <v>14</v>
      </c>
      <c r="B13" s="40" t="s">
        <v>483</v>
      </c>
      <c r="C13" s="46">
        <v>2015.0</v>
      </c>
      <c r="D13" s="45" t="s">
        <v>4</v>
      </c>
      <c r="E13" s="45" t="s">
        <v>18</v>
      </c>
      <c r="F13" s="65">
        <v>1.824</v>
      </c>
    </row>
    <row r="14">
      <c r="A14" s="40" t="s">
        <v>15</v>
      </c>
      <c r="B14" s="40" t="s">
        <v>482</v>
      </c>
      <c r="C14" s="46">
        <v>2015.0</v>
      </c>
      <c r="D14" s="45" t="s">
        <v>4</v>
      </c>
      <c r="E14" s="45" t="s">
        <v>18</v>
      </c>
      <c r="F14" s="65">
        <v>4.096</v>
      </c>
    </row>
    <row r="15">
      <c r="A15" s="40" t="s">
        <v>16</v>
      </c>
      <c r="B15" s="40" t="s">
        <v>484</v>
      </c>
      <c r="C15" s="46">
        <v>2015.0</v>
      </c>
      <c r="D15" s="45" t="s">
        <v>4</v>
      </c>
      <c r="E15" s="45" t="s">
        <v>18</v>
      </c>
      <c r="F15" s="65">
        <v>1.389</v>
      </c>
    </row>
    <row r="16">
      <c r="A16" s="40" t="s">
        <v>17</v>
      </c>
      <c r="B16" s="40" t="s">
        <v>485</v>
      </c>
      <c r="C16" s="46">
        <v>2015.0</v>
      </c>
      <c r="D16" s="45" t="s">
        <v>4</v>
      </c>
      <c r="E16" s="45" t="s">
        <v>18</v>
      </c>
      <c r="F16" s="65">
        <v>3.713</v>
      </c>
    </row>
    <row r="17">
      <c r="A17" s="40" t="s">
        <v>18</v>
      </c>
      <c r="B17" s="40" t="s">
        <v>486</v>
      </c>
      <c r="C17" s="46">
        <v>2015.0</v>
      </c>
      <c r="D17" s="45" t="s">
        <v>4</v>
      </c>
      <c r="E17" s="45" t="s">
        <v>18</v>
      </c>
      <c r="F17" s="65">
        <v>2.035</v>
      </c>
    </row>
    <row r="18">
      <c r="A18" s="40" t="s">
        <v>19</v>
      </c>
      <c r="B18" s="40" t="s">
        <v>487</v>
      </c>
      <c r="C18" s="46">
        <v>2015.0</v>
      </c>
      <c r="D18" s="45" t="s">
        <v>4</v>
      </c>
      <c r="E18" s="45" t="s">
        <v>18</v>
      </c>
      <c r="F18" s="65">
        <v>2.845</v>
      </c>
    </row>
    <row r="19">
      <c r="A19" s="40" t="s">
        <v>20</v>
      </c>
      <c r="B19" s="40" t="s">
        <v>488</v>
      </c>
      <c r="C19" s="46">
        <v>2015.0</v>
      </c>
      <c r="D19" s="45" t="s">
        <v>4</v>
      </c>
      <c r="E19" s="45" t="s">
        <v>18</v>
      </c>
      <c r="F19" s="65">
        <v>3.003</v>
      </c>
    </row>
    <row r="20">
      <c r="A20" s="40" t="s">
        <v>21</v>
      </c>
      <c r="B20" s="40" t="s">
        <v>490</v>
      </c>
      <c r="C20" s="46">
        <v>2015.0</v>
      </c>
      <c r="D20" s="45" t="s">
        <v>4</v>
      </c>
      <c r="E20" s="45" t="s">
        <v>18</v>
      </c>
      <c r="F20" s="65">
        <v>2.108</v>
      </c>
    </row>
    <row r="21">
      <c r="A21" s="40" t="s">
        <v>22</v>
      </c>
      <c r="B21" s="40" t="s">
        <v>491</v>
      </c>
      <c r="C21" s="46">
        <v>2015.0</v>
      </c>
      <c r="D21" s="45" t="s">
        <v>4</v>
      </c>
      <c r="E21" s="45" t="s">
        <v>18</v>
      </c>
      <c r="F21" s="65">
        <v>3.841</v>
      </c>
    </row>
    <row r="22">
      <c r="A22" s="40" t="s">
        <v>23</v>
      </c>
      <c r="B22" s="40" t="s">
        <v>492</v>
      </c>
      <c r="C22" s="46">
        <v>2015.0</v>
      </c>
      <c r="D22" s="45" t="s">
        <v>4</v>
      </c>
      <c r="E22" s="45" t="s">
        <v>18</v>
      </c>
      <c r="F22" s="65">
        <v>1.502</v>
      </c>
    </row>
    <row r="23">
      <c r="A23" s="40" t="s">
        <v>24</v>
      </c>
      <c r="B23" s="40" t="s">
        <v>493</v>
      </c>
      <c r="C23" s="46">
        <v>2015.0</v>
      </c>
      <c r="D23" s="45" t="s">
        <v>4</v>
      </c>
      <c r="E23" s="45" t="s">
        <v>18</v>
      </c>
      <c r="F23" s="65">
        <v>2.156</v>
      </c>
    </row>
    <row r="24">
      <c r="A24" s="40" t="s">
        <v>25</v>
      </c>
      <c r="B24" s="40" t="s">
        <v>494</v>
      </c>
      <c r="C24" s="46">
        <v>2015.0</v>
      </c>
      <c r="D24" s="45" t="s">
        <v>4</v>
      </c>
      <c r="E24" s="45" t="s">
        <v>18</v>
      </c>
      <c r="F24" s="65">
        <v>1.685</v>
      </c>
    </row>
    <row r="25">
      <c r="A25" s="40" t="s">
        <v>26</v>
      </c>
      <c r="B25" s="40" t="s">
        <v>495</v>
      </c>
      <c r="C25" s="46">
        <v>2015.0</v>
      </c>
      <c r="D25" s="45" t="s">
        <v>4</v>
      </c>
      <c r="E25" s="45" t="s">
        <v>18</v>
      </c>
      <c r="F25" s="65">
        <v>3.155</v>
      </c>
    </row>
    <row r="26">
      <c r="A26" s="40" t="s">
        <v>27</v>
      </c>
      <c r="B26" s="40" t="s">
        <v>497</v>
      </c>
      <c r="C26" s="46">
        <v>2015.0</v>
      </c>
      <c r="D26" s="45" t="s">
        <v>4</v>
      </c>
      <c r="E26" s="45" t="s">
        <v>18</v>
      </c>
      <c r="F26" s="65">
        <v>2.777</v>
      </c>
    </row>
    <row r="27">
      <c r="A27" s="40" t="s">
        <v>28</v>
      </c>
      <c r="B27" s="40" t="s">
        <v>496</v>
      </c>
      <c r="C27" s="46">
        <v>2015.0</v>
      </c>
      <c r="D27" s="45" t="s">
        <v>4</v>
      </c>
      <c r="E27" s="45" t="s">
        <v>18</v>
      </c>
      <c r="F27" s="65">
        <v>4.263</v>
      </c>
    </row>
    <row r="28">
      <c r="A28" s="40" t="s">
        <v>29</v>
      </c>
      <c r="B28" s="40" t="s">
        <v>498</v>
      </c>
      <c r="C28" s="46">
        <v>2015.0</v>
      </c>
      <c r="D28" s="45" t="s">
        <v>4</v>
      </c>
      <c r="E28" s="45" t="s">
        <v>18</v>
      </c>
      <c r="F28" s="65">
        <v>5.0</v>
      </c>
    </row>
    <row r="29">
      <c r="A29" s="40" t="s">
        <v>30</v>
      </c>
      <c r="B29" s="40" t="s">
        <v>499</v>
      </c>
      <c r="C29" s="46">
        <v>2015.0</v>
      </c>
      <c r="D29" s="45" t="s">
        <v>4</v>
      </c>
      <c r="E29" s="45" t="s">
        <v>18</v>
      </c>
      <c r="F29" s="65">
        <v>3.191</v>
      </c>
    </row>
    <row r="30">
      <c r="A30" s="40" t="s">
        <v>31</v>
      </c>
      <c r="B30" s="40" t="s">
        <v>500</v>
      </c>
      <c r="C30" s="46">
        <v>2015.0</v>
      </c>
      <c r="D30" s="45" t="s">
        <v>4</v>
      </c>
      <c r="E30" s="45" t="s">
        <v>18</v>
      </c>
      <c r="F30" s="65">
        <v>5.0</v>
      </c>
    </row>
    <row r="31">
      <c r="A31" s="40" t="s">
        <v>32</v>
      </c>
      <c r="B31" s="40" t="s">
        <v>501</v>
      </c>
      <c r="C31" s="46">
        <v>2015.0</v>
      </c>
      <c r="D31" s="45" t="s">
        <v>4</v>
      </c>
      <c r="E31" s="45" t="s">
        <v>18</v>
      </c>
      <c r="F31" s="65">
        <v>1.331</v>
      </c>
    </row>
    <row r="32">
      <c r="A32" s="40" t="s">
        <v>33</v>
      </c>
      <c r="B32" s="40" t="s">
        <v>502</v>
      </c>
      <c r="C32" s="46">
        <v>2015.0</v>
      </c>
      <c r="D32" s="45" t="s">
        <v>4</v>
      </c>
      <c r="E32" s="45" t="s">
        <v>18</v>
      </c>
      <c r="F32" s="65">
        <v>1.625</v>
      </c>
    </row>
    <row r="33">
      <c r="A33" s="40" t="s">
        <v>34</v>
      </c>
      <c r="B33" s="40" t="s">
        <v>503</v>
      </c>
      <c r="C33" s="46">
        <v>2015.0</v>
      </c>
      <c r="D33" s="45" t="s">
        <v>4</v>
      </c>
      <c r="E33" s="45" t="s">
        <v>18</v>
      </c>
      <c r="F33" s="65">
        <v>1.655</v>
      </c>
    </row>
    <row r="34">
      <c r="A34" s="40" t="s">
        <v>35</v>
      </c>
      <c r="B34" s="40" t="s">
        <v>504</v>
      </c>
      <c r="C34" s="46">
        <v>2015.0</v>
      </c>
      <c r="D34" s="45" t="s">
        <v>4</v>
      </c>
      <c r="E34" s="45" t="s">
        <v>18</v>
      </c>
      <c r="F34" s="64">
        <v>2.784</v>
      </c>
    </row>
    <row r="35">
      <c r="A35" s="52" t="s">
        <v>3</v>
      </c>
      <c r="B35" s="40" t="s">
        <v>489</v>
      </c>
      <c r="C35" s="46">
        <v>2016.0</v>
      </c>
      <c r="D35" s="45" t="s">
        <v>4</v>
      </c>
      <c r="E35" s="45" t="s">
        <v>18</v>
      </c>
      <c r="F35" s="66">
        <f>AVERAGE(F36:F67)</f>
        <v>2.58475</v>
      </c>
    </row>
    <row r="36">
      <c r="A36" s="52" t="s">
        <v>4</v>
      </c>
      <c r="B36" s="40" t="s">
        <v>472</v>
      </c>
      <c r="C36" s="46">
        <v>2016.0</v>
      </c>
      <c r="D36" s="45" t="s">
        <v>4</v>
      </c>
      <c r="E36" s="45" t="s">
        <v>18</v>
      </c>
      <c r="F36" s="65">
        <v>2.33</v>
      </c>
    </row>
    <row r="37">
      <c r="A37" s="40" t="s">
        <v>5</v>
      </c>
      <c r="B37" s="40" t="s">
        <v>473</v>
      </c>
      <c r="C37" s="46">
        <v>2016.0</v>
      </c>
      <c r="D37" s="45" t="s">
        <v>4</v>
      </c>
      <c r="E37" s="45" t="s">
        <v>18</v>
      </c>
      <c r="F37" s="65">
        <v>3.903</v>
      </c>
    </row>
    <row r="38">
      <c r="A38" s="40" t="s">
        <v>6</v>
      </c>
      <c r="B38" s="40" t="s">
        <v>474</v>
      </c>
      <c r="C38" s="46">
        <v>2016.0</v>
      </c>
      <c r="D38" s="45" t="s">
        <v>4</v>
      </c>
      <c r="E38" s="45" t="s">
        <v>18</v>
      </c>
      <c r="F38" s="65">
        <v>4.76</v>
      </c>
    </row>
    <row r="39">
      <c r="A39" s="40" t="s">
        <v>7</v>
      </c>
      <c r="B39" s="40" t="s">
        <v>475</v>
      </c>
      <c r="C39" s="46">
        <v>2016.0</v>
      </c>
      <c r="D39" s="45" t="s">
        <v>4</v>
      </c>
      <c r="E39" s="45" t="s">
        <v>18</v>
      </c>
      <c r="F39" s="65">
        <v>1.454</v>
      </c>
    </row>
    <row r="40">
      <c r="A40" s="40" t="s">
        <v>8</v>
      </c>
      <c r="B40" s="40" t="s">
        <v>479</v>
      </c>
      <c r="C40" s="46">
        <v>2016.0</v>
      </c>
      <c r="D40" s="45" t="s">
        <v>4</v>
      </c>
      <c r="E40" s="45" t="s">
        <v>18</v>
      </c>
      <c r="F40" s="65">
        <v>2.396</v>
      </c>
    </row>
    <row r="41">
      <c r="A41" s="40" t="s">
        <v>9</v>
      </c>
      <c r="B41" s="40" t="s">
        <v>480</v>
      </c>
      <c r="C41" s="46">
        <v>2016.0</v>
      </c>
      <c r="D41" s="45" t="s">
        <v>4</v>
      </c>
      <c r="E41" s="45" t="s">
        <v>18</v>
      </c>
      <c r="F41" s="65">
        <v>3.19</v>
      </c>
    </row>
    <row r="42">
      <c r="A42" s="40" t="s">
        <v>10</v>
      </c>
      <c r="B42" s="40" t="s">
        <v>478</v>
      </c>
      <c r="C42" s="46">
        <v>2016.0</v>
      </c>
      <c r="D42" s="45" t="s">
        <v>4</v>
      </c>
      <c r="E42" s="45" t="s">
        <v>18</v>
      </c>
      <c r="F42" s="65">
        <v>2.007</v>
      </c>
    </row>
    <row r="43">
      <c r="A43" s="40" t="s">
        <v>11</v>
      </c>
      <c r="B43" s="40" t="s">
        <v>477</v>
      </c>
      <c r="C43" s="46">
        <v>2016.0</v>
      </c>
      <c r="D43" s="45" t="s">
        <v>4</v>
      </c>
      <c r="E43" s="45" t="s">
        <v>18</v>
      </c>
      <c r="F43" s="65">
        <v>2.773</v>
      </c>
    </row>
    <row r="44">
      <c r="A44" s="40" t="s">
        <v>12</v>
      </c>
      <c r="B44" s="40" t="s">
        <v>476</v>
      </c>
      <c r="C44" s="46">
        <v>2016.0</v>
      </c>
      <c r="D44" s="45" t="s">
        <v>4</v>
      </c>
      <c r="E44" s="45" t="s">
        <v>18</v>
      </c>
      <c r="F44" s="65">
        <v>2.52</v>
      </c>
    </row>
    <row r="45">
      <c r="A45" s="40" t="s">
        <v>13</v>
      </c>
      <c r="B45" s="40" t="s">
        <v>481</v>
      </c>
      <c r="C45" s="46">
        <v>2016.0</v>
      </c>
      <c r="D45" s="45" t="s">
        <v>4</v>
      </c>
      <c r="E45" s="45" t="s">
        <v>18</v>
      </c>
      <c r="F45" s="65">
        <v>2.386</v>
      </c>
    </row>
    <row r="46">
      <c r="A46" s="40" t="s">
        <v>14</v>
      </c>
      <c r="B46" s="40" t="s">
        <v>483</v>
      </c>
      <c r="C46" s="46">
        <v>2016.0</v>
      </c>
      <c r="D46" s="45" t="s">
        <v>4</v>
      </c>
      <c r="E46" s="45" t="s">
        <v>18</v>
      </c>
      <c r="F46" s="65">
        <v>1.641</v>
      </c>
    </row>
    <row r="47">
      <c r="A47" s="40" t="s">
        <v>15</v>
      </c>
      <c r="B47" s="40" t="s">
        <v>482</v>
      </c>
      <c r="C47" s="46">
        <v>2016.0</v>
      </c>
      <c r="D47" s="45" t="s">
        <v>4</v>
      </c>
      <c r="E47" s="45" t="s">
        <v>18</v>
      </c>
      <c r="F47" s="65">
        <v>4.708</v>
      </c>
    </row>
    <row r="48">
      <c r="A48" s="40" t="s">
        <v>16</v>
      </c>
      <c r="B48" s="40" t="s">
        <v>484</v>
      </c>
      <c r="C48" s="46">
        <v>2016.0</v>
      </c>
      <c r="D48" s="45" t="s">
        <v>4</v>
      </c>
      <c r="E48" s="45" t="s">
        <v>18</v>
      </c>
      <c r="F48" s="65">
        <v>1.46</v>
      </c>
    </row>
    <row r="49">
      <c r="A49" s="40" t="s">
        <v>17</v>
      </c>
      <c r="B49" s="40" t="s">
        <v>485</v>
      </c>
      <c r="C49" s="46">
        <v>2016.0</v>
      </c>
      <c r="D49" s="45" t="s">
        <v>4</v>
      </c>
      <c r="E49" s="45" t="s">
        <v>18</v>
      </c>
      <c r="F49" s="65">
        <v>2.94</v>
      </c>
    </row>
    <row r="50">
      <c r="A50" s="40" t="s">
        <v>18</v>
      </c>
      <c r="B50" s="40" t="s">
        <v>486</v>
      </c>
      <c r="C50" s="46">
        <v>2016.0</v>
      </c>
      <c r="D50" s="45" t="s">
        <v>4</v>
      </c>
      <c r="E50" s="45" t="s">
        <v>18</v>
      </c>
      <c r="F50" s="65">
        <v>2.195</v>
      </c>
    </row>
    <row r="51">
      <c r="A51" s="40" t="s">
        <v>19</v>
      </c>
      <c r="B51" s="40" t="s">
        <v>487</v>
      </c>
      <c r="C51" s="46">
        <v>2016.0</v>
      </c>
      <c r="D51" s="45" t="s">
        <v>4</v>
      </c>
      <c r="E51" s="45" t="s">
        <v>18</v>
      </c>
      <c r="F51" s="65">
        <v>2.227</v>
      </c>
    </row>
    <row r="52">
      <c r="A52" s="40" t="s">
        <v>20</v>
      </c>
      <c r="B52" s="40" t="s">
        <v>488</v>
      </c>
      <c r="C52" s="46">
        <v>2016.0</v>
      </c>
      <c r="D52" s="45" t="s">
        <v>4</v>
      </c>
      <c r="E52" s="45" t="s">
        <v>18</v>
      </c>
      <c r="F52" s="65">
        <v>2.099</v>
      </c>
    </row>
    <row r="53">
      <c r="A53" s="40" t="s">
        <v>21</v>
      </c>
      <c r="B53" s="40" t="s">
        <v>490</v>
      </c>
      <c r="C53" s="46">
        <v>2016.0</v>
      </c>
      <c r="D53" s="45" t="s">
        <v>4</v>
      </c>
      <c r="E53" s="45" t="s">
        <v>18</v>
      </c>
      <c r="F53" s="65">
        <v>1.512</v>
      </c>
    </row>
    <row r="54">
      <c r="A54" s="40" t="s">
        <v>22</v>
      </c>
      <c r="B54" s="40" t="s">
        <v>491</v>
      </c>
      <c r="C54" s="46">
        <v>2016.0</v>
      </c>
      <c r="D54" s="45" t="s">
        <v>4</v>
      </c>
      <c r="E54" s="45" t="s">
        <v>18</v>
      </c>
      <c r="F54" s="65">
        <v>4.217</v>
      </c>
    </row>
    <row r="55">
      <c r="A55" s="40" t="s">
        <v>23</v>
      </c>
      <c r="B55" s="40" t="s">
        <v>492</v>
      </c>
      <c r="C55" s="46">
        <v>2016.0</v>
      </c>
      <c r="D55" s="45" t="s">
        <v>4</v>
      </c>
      <c r="E55" s="45" t="s">
        <v>18</v>
      </c>
      <c r="F55" s="65">
        <v>1.421</v>
      </c>
    </row>
    <row r="56">
      <c r="A56" s="40" t="s">
        <v>24</v>
      </c>
      <c r="B56" s="40" t="s">
        <v>493</v>
      </c>
      <c r="C56" s="46">
        <v>2016.0</v>
      </c>
      <c r="D56" s="45" t="s">
        <v>4</v>
      </c>
      <c r="E56" s="45" t="s">
        <v>18</v>
      </c>
      <c r="F56" s="65">
        <v>1.447</v>
      </c>
    </row>
    <row r="57">
      <c r="A57" s="40" t="s">
        <v>25</v>
      </c>
      <c r="B57" s="40" t="s">
        <v>494</v>
      </c>
      <c r="C57" s="46">
        <v>2016.0</v>
      </c>
      <c r="D57" s="45" t="s">
        <v>4</v>
      </c>
      <c r="E57" s="45" t="s">
        <v>18</v>
      </c>
      <c r="F57" s="65">
        <v>1.927</v>
      </c>
    </row>
    <row r="58">
      <c r="A58" s="40" t="s">
        <v>26</v>
      </c>
      <c r="B58" s="40" t="s">
        <v>495</v>
      </c>
      <c r="C58" s="46">
        <v>2016.0</v>
      </c>
      <c r="D58" s="45" t="s">
        <v>4</v>
      </c>
      <c r="E58" s="45" t="s">
        <v>18</v>
      </c>
      <c r="F58" s="65">
        <v>2.523</v>
      </c>
    </row>
    <row r="59">
      <c r="A59" s="40" t="s">
        <v>27</v>
      </c>
      <c r="B59" s="40" t="s">
        <v>497</v>
      </c>
      <c r="C59" s="46">
        <v>2016.0</v>
      </c>
      <c r="D59" s="45" t="s">
        <v>4</v>
      </c>
      <c r="E59" s="45" t="s">
        <v>18</v>
      </c>
      <c r="F59" s="65">
        <v>3.02</v>
      </c>
    </row>
    <row r="60">
      <c r="A60" s="40" t="s">
        <v>28</v>
      </c>
      <c r="B60" s="40" t="s">
        <v>496</v>
      </c>
      <c r="C60" s="46">
        <v>2016.0</v>
      </c>
      <c r="D60" s="45" t="s">
        <v>4</v>
      </c>
      <c r="E60" s="45" t="s">
        <v>18</v>
      </c>
      <c r="F60" s="65">
        <v>2.968</v>
      </c>
    </row>
    <row r="61">
      <c r="A61" s="40" t="s">
        <v>29</v>
      </c>
      <c r="B61" s="40" t="s">
        <v>498</v>
      </c>
      <c r="C61" s="46">
        <v>2016.0</v>
      </c>
      <c r="D61" s="45" t="s">
        <v>4</v>
      </c>
      <c r="E61" s="45" t="s">
        <v>18</v>
      </c>
      <c r="F61" s="65">
        <v>4.677</v>
      </c>
    </row>
    <row r="62">
      <c r="A62" s="40" t="s">
        <v>30</v>
      </c>
      <c r="B62" s="40" t="s">
        <v>499</v>
      </c>
      <c r="C62" s="46">
        <v>2016.0</v>
      </c>
      <c r="D62" s="45" t="s">
        <v>4</v>
      </c>
      <c r="E62" s="45" t="s">
        <v>18</v>
      </c>
      <c r="F62" s="65">
        <v>2.919</v>
      </c>
    </row>
    <row r="63">
      <c r="A63" s="40" t="s">
        <v>31</v>
      </c>
      <c r="B63" s="40" t="s">
        <v>500</v>
      </c>
      <c r="C63" s="46">
        <v>2016.0</v>
      </c>
      <c r="D63" s="45" t="s">
        <v>4</v>
      </c>
      <c r="E63" s="45" t="s">
        <v>18</v>
      </c>
      <c r="F63" s="65">
        <v>4.127</v>
      </c>
    </row>
    <row r="64">
      <c r="A64" s="40" t="s">
        <v>32</v>
      </c>
      <c r="B64" s="40" t="s">
        <v>501</v>
      </c>
      <c r="C64" s="46">
        <v>2016.0</v>
      </c>
      <c r="D64" s="45" t="s">
        <v>4</v>
      </c>
      <c r="E64" s="45" t="s">
        <v>18</v>
      </c>
      <c r="F64" s="65">
        <v>1.165</v>
      </c>
    </row>
    <row r="65">
      <c r="A65" s="40" t="s">
        <v>33</v>
      </c>
      <c r="B65" s="40" t="s">
        <v>502</v>
      </c>
      <c r="C65" s="46">
        <v>2016.0</v>
      </c>
      <c r="D65" s="45" t="s">
        <v>4</v>
      </c>
      <c r="E65" s="45" t="s">
        <v>18</v>
      </c>
      <c r="F65" s="65">
        <v>1.771</v>
      </c>
    </row>
    <row r="66">
      <c r="A66" s="40" t="s">
        <v>34</v>
      </c>
      <c r="B66" s="40" t="s">
        <v>503</v>
      </c>
      <c r="C66" s="46">
        <v>2016.0</v>
      </c>
      <c r="D66" s="45" t="s">
        <v>4</v>
      </c>
      <c r="E66" s="45" t="s">
        <v>18</v>
      </c>
      <c r="F66" s="65">
        <v>1.621</v>
      </c>
    </row>
    <row r="67">
      <c r="A67" s="40" t="s">
        <v>35</v>
      </c>
      <c r="B67" s="40" t="s">
        <v>504</v>
      </c>
      <c r="C67" s="46">
        <v>2016.0</v>
      </c>
      <c r="D67" s="45" t="s">
        <v>4</v>
      </c>
      <c r="E67" s="45" t="s">
        <v>18</v>
      </c>
      <c r="F67" s="65">
        <v>2.408</v>
      </c>
    </row>
    <row r="68">
      <c r="A68" s="52" t="s">
        <v>3</v>
      </c>
      <c r="B68" s="40" t="s">
        <v>489</v>
      </c>
      <c r="C68" s="46">
        <v>2017.0</v>
      </c>
      <c r="D68" s="45" t="s">
        <v>4</v>
      </c>
      <c r="E68" s="45" t="s">
        <v>18</v>
      </c>
      <c r="F68" s="66">
        <f>AVERAGE(F69:F100)</f>
        <v>2.691875</v>
      </c>
    </row>
    <row r="69">
      <c r="A69" s="52" t="s">
        <v>4</v>
      </c>
      <c r="B69" s="40" t="s">
        <v>472</v>
      </c>
      <c r="C69" s="46">
        <v>2017.0</v>
      </c>
      <c r="D69" s="45" t="s">
        <v>4</v>
      </c>
      <c r="E69" s="45" t="s">
        <v>18</v>
      </c>
      <c r="F69" s="65">
        <v>2.872</v>
      </c>
    </row>
    <row r="70">
      <c r="A70" s="40" t="s">
        <v>5</v>
      </c>
      <c r="B70" s="40" t="s">
        <v>473</v>
      </c>
      <c r="C70" s="46">
        <v>2017.0</v>
      </c>
      <c r="D70" s="45" t="s">
        <v>4</v>
      </c>
      <c r="E70" s="45" t="s">
        <v>18</v>
      </c>
      <c r="F70" s="65">
        <v>4.122</v>
      </c>
    </row>
    <row r="71">
      <c r="A71" s="40" t="s">
        <v>6</v>
      </c>
      <c r="B71" s="40" t="s">
        <v>474</v>
      </c>
      <c r="C71" s="46">
        <v>2017.0</v>
      </c>
      <c r="D71" s="45" t="s">
        <v>4</v>
      </c>
      <c r="E71" s="45" t="s">
        <v>18</v>
      </c>
      <c r="F71" s="65">
        <v>5.0</v>
      </c>
    </row>
    <row r="72">
      <c r="A72" s="40" t="s">
        <v>7</v>
      </c>
      <c r="B72" s="40" t="s">
        <v>475</v>
      </c>
      <c r="C72" s="46">
        <v>2017.0</v>
      </c>
      <c r="D72" s="45" t="s">
        <v>4</v>
      </c>
      <c r="E72" s="45" t="s">
        <v>18</v>
      </c>
      <c r="F72" s="65">
        <v>1.557</v>
      </c>
    </row>
    <row r="73">
      <c r="A73" s="40" t="s">
        <v>8</v>
      </c>
      <c r="B73" s="40" t="s">
        <v>479</v>
      </c>
      <c r="C73" s="46">
        <v>2017.0</v>
      </c>
      <c r="D73" s="45" t="s">
        <v>4</v>
      </c>
      <c r="E73" s="45" t="s">
        <v>18</v>
      </c>
      <c r="F73" s="65">
        <v>2.343</v>
      </c>
    </row>
    <row r="74">
      <c r="A74" s="40" t="s">
        <v>9</v>
      </c>
      <c r="B74" s="40" t="s">
        <v>480</v>
      </c>
      <c r="C74" s="46">
        <v>2017.0</v>
      </c>
      <c r="D74" s="45" t="s">
        <v>4</v>
      </c>
      <c r="E74" s="45" t="s">
        <v>18</v>
      </c>
      <c r="F74" s="65">
        <v>2.509</v>
      </c>
    </row>
    <row r="75">
      <c r="A75" s="40" t="s">
        <v>10</v>
      </c>
      <c r="B75" s="40" t="s">
        <v>478</v>
      </c>
      <c r="C75" s="46">
        <v>2017.0</v>
      </c>
      <c r="D75" s="45" t="s">
        <v>4</v>
      </c>
      <c r="E75" s="45" t="s">
        <v>18</v>
      </c>
      <c r="F75" s="65">
        <v>1.989</v>
      </c>
    </row>
    <row r="76">
      <c r="A76" s="40" t="s">
        <v>11</v>
      </c>
      <c r="B76" s="40" t="s">
        <v>477</v>
      </c>
      <c r="C76" s="46">
        <v>2017.0</v>
      </c>
      <c r="D76" s="45" t="s">
        <v>4</v>
      </c>
      <c r="E76" s="45" t="s">
        <v>18</v>
      </c>
      <c r="F76" s="65">
        <v>3.415</v>
      </c>
    </row>
    <row r="77">
      <c r="A77" s="40" t="s">
        <v>12</v>
      </c>
      <c r="B77" s="40" t="s">
        <v>476</v>
      </c>
      <c r="C77" s="46">
        <v>2017.0</v>
      </c>
      <c r="D77" s="45" t="s">
        <v>4</v>
      </c>
      <c r="E77" s="45" t="s">
        <v>18</v>
      </c>
      <c r="F77" s="65">
        <v>2.339</v>
      </c>
    </row>
    <row r="78">
      <c r="A78" s="40" t="s">
        <v>13</v>
      </c>
      <c r="B78" s="40" t="s">
        <v>481</v>
      </c>
      <c r="C78" s="46">
        <v>2017.0</v>
      </c>
      <c r="D78" s="45" t="s">
        <v>4</v>
      </c>
      <c r="E78" s="45" t="s">
        <v>18</v>
      </c>
      <c r="F78" s="65">
        <v>3.027</v>
      </c>
    </row>
    <row r="79">
      <c r="A79" s="40" t="s">
        <v>14</v>
      </c>
      <c r="B79" s="40" t="s">
        <v>483</v>
      </c>
      <c r="C79" s="46">
        <v>2017.0</v>
      </c>
      <c r="D79" s="45" t="s">
        <v>4</v>
      </c>
      <c r="E79" s="45" t="s">
        <v>18</v>
      </c>
      <c r="F79" s="65">
        <v>1.893</v>
      </c>
    </row>
    <row r="80">
      <c r="A80" s="40" t="s">
        <v>15</v>
      </c>
      <c r="B80" s="40" t="s">
        <v>482</v>
      </c>
      <c r="C80" s="46">
        <v>2017.0</v>
      </c>
      <c r="D80" s="45" t="s">
        <v>4</v>
      </c>
      <c r="E80" s="45" t="s">
        <v>18</v>
      </c>
      <c r="F80" s="65">
        <v>3.981</v>
      </c>
    </row>
    <row r="81">
      <c r="A81" s="40" t="s">
        <v>16</v>
      </c>
      <c r="B81" s="40" t="s">
        <v>484</v>
      </c>
      <c r="C81" s="46">
        <v>2017.0</v>
      </c>
      <c r="D81" s="45" t="s">
        <v>4</v>
      </c>
      <c r="E81" s="45" t="s">
        <v>18</v>
      </c>
      <c r="F81" s="65">
        <v>1.6</v>
      </c>
    </row>
    <row r="82">
      <c r="A82" s="40" t="s">
        <v>17</v>
      </c>
      <c r="B82" s="40" t="s">
        <v>485</v>
      </c>
      <c r="C82" s="46">
        <v>2017.0</v>
      </c>
      <c r="D82" s="45" t="s">
        <v>4</v>
      </c>
      <c r="E82" s="45" t="s">
        <v>18</v>
      </c>
      <c r="F82" s="65">
        <v>2.617</v>
      </c>
    </row>
    <row r="83">
      <c r="A83" s="40" t="s">
        <v>18</v>
      </c>
      <c r="B83" s="40" t="s">
        <v>486</v>
      </c>
      <c r="C83" s="46">
        <v>2017.0</v>
      </c>
      <c r="D83" s="45" t="s">
        <v>4</v>
      </c>
      <c r="E83" s="45" t="s">
        <v>18</v>
      </c>
      <c r="F83" s="65">
        <v>2.08</v>
      </c>
    </row>
    <row r="84">
      <c r="A84" s="40" t="s">
        <v>19</v>
      </c>
      <c r="B84" s="40" t="s">
        <v>487</v>
      </c>
      <c r="C84" s="46">
        <v>2017.0</v>
      </c>
      <c r="D84" s="45" t="s">
        <v>4</v>
      </c>
      <c r="E84" s="45" t="s">
        <v>18</v>
      </c>
      <c r="F84" s="65">
        <v>2.151</v>
      </c>
    </row>
    <row r="85">
      <c r="A85" s="40" t="s">
        <v>20</v>
      </c>
      <c r="B85" s="40" t="s">
        <v>488</v>
      </c>
      <c r="C85" s="46">
        <v>2017.0</v>
      </c>
      <c r="D85" s="45" t="s">
        <v>4</v>
      </c>
      <c r="E85" s="45" t="s">
        <v>18</v>
      </c>
      <c r="F85" s="65">
        <v>1.922</v>
      </c>
    </row>
    <row r="86">
      <c r="A86" s="40" t="s">
        <v>21</v>
      </c>
      <c r="B86" s="40" t="s">
        <v>490</v>
      </c>
      <c r="C86" s="46">
        <v>2017.0</v>
      </c>
      <c r="D86" s="45" t="s">
        <v>4</v>
      </c>
      <c r="E86" s="45" t="s">
        <v>18</v>
      </c>
      <c r="F86" s="65">
        <v>1.783</v>
      </c>
    </row>
    <row r="87">
      <c r="A87" s="40" t="s">
        <v>22</v>
      </c>
      <c r="B87" s="40" t="s">
        <v>491</v>
      </c>
      <c r="C87" s="46">
        <v>2017.0</v>
      </c>
      <c r="D87" s="45" t="s">
        <v>4</v>
      </c>
      <c r="E87" s="45" t="s">
        <v>18</v>
      </c>
      <c r="F87" s="65">
        <v>4.635</v>
      </c>
    </row>
    <row r="88">
      <c r="A88" s="40" t="s">
        <v>23</v>
      </c>
      <c r="B88" s="40" t="s">
        <v>492</v>
      </c>
      <c r="C88" s="46">
        <v>2017.0</v>
      </c>
      <c r="D88" s="45" t="s">
        <v>4</v>
      </c>
      <c r="E88" s="45" t="s">
        <v>18</v>
      </c>
      <c r="F88" s="65">
        <v>1.514</v>
      </c>
    </row>
    <row r="89">
      <c r="A89" s="40" t="s">
        <v>24</v>
      </c>
      <c r="B89" s="40" t="s">
        <v>493</v>
      </c>
      <c r="C89" s="46">
        <v>2017.0</v>
      </c>
      <c r="D89" s="45" t="s">
        <v>4</v>
      </c>
      <c r="E89" s="45" t="s">
        <v>18</v>
      </c>
      <c r="F89" s="65">
        <v>1.464</v>
      </c>
    </row>
    <row r="90">
      <c r="A90" s="40" t="s">
        <v>25</v>
      </c>
      <c r="B90" s="40" t="s">
        <v>494</v>
      </c>
      <c r="C90" s="46">
        <v>2017.0</v>
      </c>
      <c r="D90" s="45" t="s">
        <v>4</v>
      </c>
      <c r="E90" s="45" t="s">
        <v>18</v>
      </c>
      <c r="F90" s="65">
        <v>1.998</v>
      </c>
    </row>
    <row r="91">
      <c r="A91" s="40" t="s">
        <v>26</v>
      </c>
      <c r="B91" s="40" t="s">
        <v>495</v>
      </c>
      <c r="C91" s="46">
        <v>2017.0</v>
      </c>
      <c r="D91" s="45" t="s">
        <v>4</v>
      </c>
      <c r="E91" s="45" t="s">
        <v>18</v>
      </c>
      <c r="F91" s="65">
        <v>2.977</v>
      </c>
    </row>
    <row r="92">
      <c r="A92" s="40" t="s">
        <v>27</v>
      </c>
      <c r="B92" s="40" t="s">
        <v>497</v>
      </c>
      <c r="C92" s="46">
        <v>2017.0</v>
      </c>
      <c r="D92" s="45" t="s">
        <v>4</v>
      </c>
      <c r="E92" s="45" t="s">
        <v>18</v>
      </c>
      <c r="F92" s="65">
        <v>2.925</v>
      </c>
    </row>
    <row r="93">
      <c r="A93" s="40" t="s">
        <v>28</v>
      </c>
      <c r="B93" s="40" t="s">
        <v>496</v>
      </c>
      <c r="C93" s="46">
        <v>2017.0</v>
      </c>
      <c r="D93" s="45" t="s">
        <v>4</v>
      </c>
      <c r="E93" s="45" t="s">
        <v>18</v>
      </c>
      <c r="F93" s="65">
        <v>3.234</v>
      </c>
    </row>
    <row r="94">
      <c r="A94" s="40" t="s">
        <v>29</v>
      </c>
      <c r="B94" s="40" t="s">
        <v>498</v>
      </c>
      <c r="C94" s="46">
        <v>2017.0</v>
      </c>
      <c r="D94" s="45" t="s">
        <v>4</v>
      </c>
      <c r="E94" s="45" t="s">
        <v>18</v>
      </c>
      <c r="F94" s="65">
        <v>3.449</v>
      </c>
    </row>
    <row r="95">
      <c r="A95" s="40" t="s">
        <v>30</v>
      </c>
      <c r="B95" s="40" t="s">
        <v>499</v>
      </c>
      <c r="C95" s="46">
        <v>2017.0</v>
      </c>
      <c r="D95" s="45" t="s">
        <v>4</v>
      </c>
      <c r="E95" s="45" t="s">
        <v>18</v>
      </c>
      <c r="F95" s="65">
        <v>3.44</v>
      </c>
    </row>
    <row r="96">
      <c r="A96" s="40" t="s">
        <v>31</v>
      </c>
      <c r="B96" s="40" t="s">
        <v>500</v>
      </c>
      <c r="C96" s="46">
        <v>2017.0</v>
      </c>
      <c r="D96" s="45" t="s">
        <v>4</v>
      </c>
      <c r="E96" s="45" t="s">
        <v>18</v>
      </c>
      <c r="F96" s="65">
        <v>3.956</v>
      </c>
    </row>
    <row r="97">
      <c r="A97" s="40" t="s">
        <v>32</v>
      </c>
      <c r="B97" s="40" t="s">
        <v>501</v>
      </c>
      <c r="C97" s="46">
        <v>2017.0</v>
      </c>
      <c r="D97" s="45" t="s">
        <v>4</v>
      </c>
      <c r="E97" s="45" t="s">
        <v>18</v>
      </c>
      <c r="F97" s="65">
        <v>1.251</v>
      </c>
    </row>
    <row r="98">
      <c r="A98" s="40" t="s">
        <v>33</v>
      </c>
      <c r="B98" s="40" t="s">
        <v>502</v>
      </c>
      <c r="C98" s="46">
        <v>2017.0</v>
      </c>
      <c r="D98" s="45" t="s">
        <v>4</v>
      </c>
      <c r="E98" s="45" t="s">
        <v>18</v>
      </c>
      <c r="F98" s="65">
        <v>2.46</v>
      </c>
    </row>
    <row r="99">
      <c r="A99" s="40" t="s">
        <v>34</v>
      </c>
      <c r="B99" s="40" t="s">
        <v>503</v>
      </c>
      <c r="C99" s="46">
        <v>2017.0</v>
      </c>
      <c r="D99" s="45" t="s">
        <v>4</v>
      </c>
      <c r="E99" s="45" t="s">
        <v>18</v>
      </c>
      <c r="F99" s="65">
        <v>1.506</v>
      </c>
    </row>
    <row r="100">
      <c r="A100" s="40" t="s">
        <v>35</v>
      </c>
      <c r="B100" s="40" t="s">
        <v>504</v>
      </c>
      <c r="C100" s="46">
        <v>2017.0</v>
      </c>
      <c r="D100" s="45" t="s">
        <v>4</v>
      </c>
      <c r="E100" s="45" t="s">
        <v>18</v>
      </c>
      <c r="F100" s="65">
        <v>4.131</v>
      </c>
    </row>
    <row r="101">
      <c r="A101" s="52" t="s">
        <v>3</v>
      </c>
      <c r="B101" s="40" t="s">
        <v>489</v>
      </c>
      <c r="C101" s="46">
        <v>2018.0</v>
      </c>
      <c r="D101" s="45" t="s">
        <v>4</v>
      </c>
      <c r="E101" s="45" t="s">
        <v>18</v>
      </c>
      <c r="F101" s="66">
        <f>AVERAGE(F102:F133)</f>
        <v>2.81209375</v>
      </c>
    </row>
    <row r="102">
      <c r="A102" s="52" t="s">
        <v>4</v>
      </c>
      <c r="B102" s="40" t="s">
        <v>472</v>
      </c>
      <c r="C102" s="46">
        <v>2018.0</v>
      </c>
      <c r="D102" s="45" t="s">
        <v>4</v>
      </c>
      <c r="E102" s="45" t="s">
        <v>18</v>
      </c>
      <c r="F102" s="65">
        <v>3.233</v>
      </c>
    </row>
    <row r="103">
      <c r="A103" s="40" t="s">
        <v>5</v>
      </c>
      <c r="B103" s="40" t="s">
        <v>473</v>
      </c>
      <c r="C103" s="46">
        <v>2018.0</v>
      </c>
      <c r="D103" s="45" t="s">
        <v>4</v>
      </c>
      <c r="E103" s="45" t="s">
        <v>18</v>
      </c>
      <c r="F103" s="65">
        <v>4.711</v>
      </c>
    </row>
    <row r="104">
      <c r="A104" s="40" t="s">
        <v>6</v>
      </c>
      <c r="B104" s="40" t="s">
        <v>474</v>
      </c>
      <c r="C104" s="46">
        <v>2018.0</v>
      </c>
      <c r="D104" s="45" t="s">
        <v>4</v>
      </c>
      <c r="E104" s="45" t="s">
        <v>18</v>
      </c>
      <c r="F104" s="65">
        <v>5.0</v>
      </c>
    </row>
    <row r="105">
      <c r="A105" s="40" t="s">
        <v>7</v>
      </c>
      <c r="B105" s="40" t="s">
        <v>475</v>
      </c>
      <c r="C105" s="46">
        <v>2018.0</v>
      </c>
      <c r="D105" s="45" t="s">
        <v>4</v>
      </c>
      <c r="E105" s="45" t="s">
        <v>18</v>
      </c>
      <c r="F105" s="65">
        <v>1.512</v>
      </c>
    </row>
    <row r="106">
      <c r="A106" s="40" t="s">
        <v>8</v>
      </c>
      <c r="B106" s="40" t="s">
        <v>479</v>
      </c>
      <c r="C106" s="46">
        <v>2018.0</v>
      </c>
      <c r="D106" s="45" t="s">
        <v>4</v>
      </c>
      <c r="E106" s="45" t="s">
        <v>18</v>
      </c>
      <c r="F106" s="65">
        <v>3.018</v>
      </c>
    </row>
    <row r="107">
      <c r="A107" s="40" t="s">
        <v>9</v>
      </c>
      <c r="B107" s="40" t="s">
        <v>480</v>
      </c>
      <c r="C107" s="46">
        <v>2018.0</v>
      </c>
      <c r="D107" s="45" t="s">
        <v>4</v>
      </c>
      <c r="E107" s="45" t="s">
        <v>18</v>
      </c>
      <c r="F107" s="65">
        <v>3.618</v>
      </c>
    </row>
    <row r="108">
      <c r="A108" s="40" t="s">
        <v>10</v>
      </c>
      <c r="B108" s="40" t="s">
        <v>478</v>
      </c>
      <c r="C108" s="46">
        <v>2018.0</v>
      </c>
      <c r="D108" s="45" t="s">
        <v>4</v>
      </c>
      <c r="E108" s="45" t="s">
        <v>18</v>
      </c>
      <c r="F108" s="65">
        <v>1.977</v>
      </c>
    </row>
    <row r="109">
      <c r="A109" s="40" t="s">
        <v>11</v>
      </c>
      <c r="B109" s="40" t="s">
        <v>477</v>
      </c>
      <c r="C109" s="46">
        <v>2018.0</v>
      </c>
      <c r="D109" s="45" t="s">
        <v>4</v>
      </c>
      <c r="E109" s="45" t="s">
        <v>18</v>
      </c>
      <c r="F109" s="65">
        <v>3.028</v>
      </c>
    </row>
    <row r="110">
      <c r="A110" s="40" t="s">
        <v>12</v>
      </c>
      <c r="B110" s="40" t="s">
        <v>476</v>
      </c>
      <c r="C110" s="46">
        <v>2018.0</v>
      </c>
      <c r="D110" s="45" t="s">
        <v>4</v>
      </c>
      <c r="E110" s="45" t="s">
        <v>18</v>
      </c>
      <c r="F110" s="65">
        <v>2.695</v>
      </c>
    </row>
    <row r="111">
      <c r="A111" s="40" t="s">
        <v>13</v>
      </c>
      <c r="B111" s="40" t="s">
        <v>481</v>
      </c>
      <c r="C111" s="46">
        <v>2018.0</v>
      </c>
      <c r="D111" s="45" t="s">
        <v>4</v>
      </c>
      <c r="E111" s="45" t="s">
        <v>18</v>
      </c>
      <c r="F111" s="65">
        <v>2.925</v>
      </c>
    </row>
    <row r="112">
      <c r="A112" s="40" t="s">
        <v>14</v>
      </c>
      <c r="B112" s="40" t="s">
        <v>483</v>
      </c>
      <c r="C112" s="46">
        <v>2018.0</v>
      </c>
      <c r="D112" s="45" t="s">
        <v>4</v>
      </c>
      <c r="E112" s="45" t="s">
        <v>18</v>
      </c>
      <c r="F112" s="65">
        <v>2.076</v>
      </c>
    </row>
    <row r="113">
      <c r="A113" s="40" t="s">
        <v>15</v>
      </c>
      <c r="B113" s="40" t="s">
        <v>482</v>
      </c>
      <c r="C113" s="46">
        <v>2018.0</v>
      </c>
      <c r="D113" s="45" t="s">
        <v>4</v>
      </c>
      <c r="E113" s="45" t="s">
        <v>18</v>
      </c>
      <c r="F113" s="65">
        <v>4.121</v>
      </c>
    </row>
    <row r="114">
      <c r="A114" s="40" t="s">
        <v>16</v>
      </c>
      <c r="B114" s="40" t="s">
        <v>484</v>
      </c>
      <c r="C114" s="46">
        <v>2018.0</v>
      </c>
      <c r="D114" s="45" t="s">
        <v>4</v>
      </c>
      <c r="E114" s="45" t="s">
        <v>18</v>
      </c>
      <c r="F114" s="65">
        <v>1.7</v>
      </c>
    </row>
    <row r="115">
      <c r="A115" s="40" t="s">
        <v>17</v>
      </c>
      <c r="B115" s="40" t="s">
        <v>485</v>
      </c>
      <c r="C115" s="46">
        <v>2018.0</v>
      </c>
      <c r="D115" s="45" t="s">
        <v>4</v>
      </c>
      <c r="E115" s="45" t="s">
        <v>18</v>
      </c>
      <c r="F115" s="65">
        <v>3.129</v>
      </c>
    </row>
    <row r="116">
      <c r="A116" s="40" t="s">
        <v>18</v>
      </c>
      <c r="B116" s="40" t="s">
        <v>486</v>
      </c>
      <c r="C116" s="46">
        <v>2018.0</v>
      </c>
      <c r="D116" s="45" t="s">
        <v>4</v>
      </c>
      <c r="E116" s="45" t="s">
        <v>18</v>
      </c>
      <c r="F116" s="65">
        <v>2.333</v>
      </c>
    </row>
    <row r="117">
      <c r="A117" s="40" t="s">
        <v>19</v>
      </c>
      <c r="B117" s="40" t="s">
        <v>487</v>
      </c>
      <c r="C117" s="46">
        <v>2018.0</v>
      </c>
      <c r="D117" s="45" t="s">
        <v>4</v>
      </c>
      <c r="E117" s="45" t="s">
        <v>18</v>
      </c>
      <c r="F117" s="65">
        <v>1.915</v>
      </c>
    </row>
    <row r="118">
      <c r="A118" s="40" t="s">
        <v>20</v>
      </c>
      <c r="B118" s="40" t="s">
        <v>488</v>
      </c>
      <c r="C118" s="46">
        <v>2018.0</v>
      </c>
      <c r="D118" s="45" t="s">
        <v>4</v>
      </c>
      <c r="E118" s="45" t="s">
        <v>18</v>
      </c>
      <c r="F118" s="65">
        <v>1.715</v>
      </c>
    </row>
    <row r="119">
      <c r="A119" s="40" t="s">
        <v>21</v>
      </c>
      <c r="B119" s="40" t="s">
        <v>490</v>
      </c>
      <c r="C119" s="46">
        <v>2018.0</v>
      </c>
      <c r="D119" s="45" t="s">
        <v>4</v>
      </c>
      <c r="E119" s="45" t="s">
        <v>18</v>
      </c>
      <c r="F119" s="65">
        <v>2.249</v>
      </c>
    </row>
    <row r="120">
      <c r="A120" s="40" t="s">
        <v>22</v>
      </c>
      <c r="B120" s="40" t="s">
        <v>491</v>
      </c>
      <c r="C120" s="46">
        <v>2018.0</v>
      </c>
      <c r="D120" s="45" t="s">
        <v>4</v>
      </c>
      <c r="E120" s="45" t="s">
        <v>18</v>
      </c>
      <c r="F120" s="65">
        <v>4.043</v>
      </c>
    </row>
    <row r="121">
      <c r="A121" s="40" t="s">
        <v>23</v>
      </c>
      <c r="B121" s="40" t="s">
        <v>492</v>
      </c>
      <c r="C121" s="46">
        <v>2018.0</v>
      </c>
      <c r="D121" s="45" t="s">
        <v>4</v>
      </c>
      <c r="E121" s="45" t="s">
        <v>18</v>
      </c>
      <c r="F121" s="65">
        <v>1.863</v>
      </c>
    </row>
    <row r="122">
      <c r="A122" s="40" t="s">
        <v>24</v>
      </c>
      <c r="B122" s="40" t="s">
        <v>493</v>
      </c>
      <c r="C122" s="46">
        <v>2018.0</v>
      </c>
      <c r="D122" s="45" t="s">
        <v>4</v>
      </c>
      <c r="E122" s="45" t="s">
        <v>18</v>
      </c>
      <c r="F122" s="65">
        <v>1.56</v>
      </c>
    </row>
    <row r="123">
      <c r="A123" s="40" t="s">
        <v>25</v>
      </c>
      <c r="B123" s="40" t="s">
        <v>494</v>
      </c>
      <c r="C123" s="46">
        <v>2018.0</v>
      </c>
      <c r="D123" s="45" t="s">
        <v>4</v>
      </c>
      <c r="E123" s="45" t="s">
        <v>18</v>
      </c>
      <c r="F123" s="65">
        <v>2.597</v>
      </c>
    </row>
    <row r="124">
      <c r="A124" s="40" t="s">
        <v>26</v>
      </c>
      <c r="B124" s="40" t="s">
        <v>495</v>
      </c>
      <c r="C124" s="46">
        <v>2018.0</v>
      </c>
      <c r="D124" s="45" t="s">
        <v>4</v>
      </c>
      <c r="E124" s="45" t="s">
        <v>18</v>
      </c>
      <c r="F124" s="65">
        <v>3.322</v>
      </c>
    </row>
    <row r="125">
      <c r="A125" s="40" t="s">
        <v>27</v>
      </c>
      <c r="B125" s="40" t="s">
        <v>497</v>
      </c>
      <c r="C125" s="46">
        <v>2018.0</v>
      </c>
      <c r="D125" s="45" t="s">
        <v>4</v>
      </c>
      <c r="E125" s="45" t="s">
        <v>18</v>
      </c>
      <c r="F125" s="65">
        <v>3.039</v>
      </c>
    </row>
    <row r="126">
      <c r="A126" s="40" t="s">
        <v>28</v>
      </c>
      <c r="B126" s="40" t="s">
        <v>496</v>
      </c>
      <c r="C126" s="46">
        <v>2018.0</v>
      </c>
      <c r="D126" s="45" t="s">
        <v>4</v>
      </c>
      <c r="E126" s="45" t="s">
        <v>18</v>
      </c>
      <c r="F126" s="65">
        <v>3.114</v>
      </c>
    </row>
    <row r="127">
      <c r="A127" s="40" t="s">
        <v>29</v>
      </c>
      <c r="B127" s="40" t="s">
        <v>498</v>
      </c>
      <c r="C127" s="46">
        <v>2018.0</v>
      </c>
      <c r="D127" s="45" t="s">
        <v>4</v>
      </c>
      <c r="E127" s="45" t="s">
        <v>18</v>
      </c>
      <c r="F127" s="65">
        <v>2.538</v>
      </c>
    </row>
    <row r="128">
      <c r="A128" s="40" t="s">
        <v>30</v>
      </c>
      <c r="B128" s="40" t="s">
        <v>499</v>
      </c>
      <c r="C128" s="46">
        <v>2018.0</v>
      </c>
      <c r="D128" s="45" t="s">
        <v>4</v>
      </c>
      <c r="E128" s="45" t="s">
        <v>18</v>
      </c>
      <c r="F128" s="65">
        <v>4.137</v>
      </c>
    </row>
    <row r="129">
      <c r="A129" s="40" t="s">
        <v>31</v>
      </c>
      <c r="B129" s="40" t="s">
        <v>500</v>
      </c>
      <c r="C129" s="46">
        <v>2018.0</v>
      </c>
      <c r="D129" s="45" t="s">
        <v>4</v>
      </c>
      <c r="E129" s="45" t="s">
        <v>18</v>
      </c>
      <c r="F129" s="65">
        <v>3.14</v>
      </c>
    </row>
    <row r="130">
      <c r="A130" s="40" t="s">
        <v>32</v>
      </c>
      <c r="B130" s="40" t="s">
        <v>501</v>
      </c>
      <c r="C130" s="46">
        <v>2018.0</v>
      </c>
      <c r="D130" s="45" t="s">
        <v>4</v>
      </c>
      <c r="E130" s="45" t="s">
        <v>18</v>
      </c>
      <c r="F130" s="65">
        <v>1.249</v>
      </c>
    </row>
    <row r="131">
      <c r="A131" s="40" t="s">
        <v>33</v>
      </c>
      <c r="B131" s="40" t="s">
        <v>502</v>
      </c>
      <c r="C131" s="46">
        <v>2018.0</v>
      </c>
      <c r="D131" s="45" t="s">
        <v>4</v>
      </c>
      <c r="E131" s="45" t="s">
        <v>18</v>
      </c>
      <c r="F131" s="65">
        <v>2.399</v>
      </c>
    </row>
    <row r="132">
      <c r="A132" s="40" t="s">
        <v>34</v>
      </c>
      <c r="B132" s="40" t="s">
        <v>503</v>
      </c>
      <c r="C132" s="46">
        <v>2018.0</v>
      </c>
      <c r="D132" s="45" t="s">
        <v>4</v>
      </c>
      <c r="E132" s="45" t="s">
        <v>18</v>
      </c>
      <c r="F132" s="65">
        <v>1.4</v>
      </c>
    </row>
    <row r="133">
      <c r="A133" s="40" t="s">
        <v>35</v>
      </c>
      <c r="B133" s="40" t="s">
        <v>504</v>
      </c>
      <c r="C133" s="46">
        <v>2018.0</v>
      </c>
      <c r="D133" s="45" t="s">
        <v>4</v>
      </c>
      <c r="E133" s="45" t="s">
        <v>18</v>
      </c>
      <c r="F133" s="65">
        <v>4.631</v>
      </c>
    </row>
    <row r="134">
      <c r="A134" s="52" t="s">
        <v>3</v>
      </c>
      <c r="B134" s="40" t="s">
        <v>489</v>
      </c>
      <c r="C134" s="46">
        <v>2019.0</v>
      </c>
      <c r="D134" s="45" t="s">
        <v>4</v>
      </c>
      <c r="E134" s="45" t="s">
        <v>18</v>
      </c>
      <c r="F134" s="67">
        <f>AVERAGE(F135:F166)</f>
        <v>3.1990625</v>
      </c>
    </row>
    <row r="135">
      <c r="A135" s="52" t="s">
        <v>4</v>
      </c>
      <c r="B135" s="40" t="s">
        <v>472</v>
      </c>
      <c r="C135" s="46">
        <v>2019.0</v>
      </c>
      <c r="D135" s="45" t="s">
        <v>4</v>
      </c>
      <c r="E135" s="45" t="s">
        <v>18</v>
      </c>
      <c r="F135" s="64">
        <v>3.415</v>
      </c>
    </row>
    <row r="136">
      <c r="A136" s="40" t="s">
        <v>5</v>
      </c>
      <c r="B136" s="40" t="s">
        <v>473</v>
      </c>
      <c r="C136" s="46">
        <v>2019.0</v>
      </c>
      <c r="D136" s="45" t="s">
        <v>4</v>
      </c>
      <c r="E136" s="45" t="s">
        <v>18</v>
      </c>
      <c r="F136" s="65">
        <v>5.0</v>
      </c>
    </row>
    <row r="137">
      <c r="A137" s="40" t="s">
        <v>6</v>
      </c>
      <c r="B137" s="40" t="s">
        <v>474</v>
      </c>
      <c r="C137" s="46">
        <v>2019.0</v>
      </c>
      <c r="D137" s="45" t="s">
        <v>4</v>
      </c>
      <c r="E137" s="45" t="s">
        <v>18</v>
      </c>
      <c r="F137" s="65">
        <v>5.0</v>
      </c>
    </row>
    <row r="138">
      <c r="A138" s="40" t="s">
        <v>7</v>
      </c>
      <c r="B138" s="40" t="s">
        <v>475</v>
      </c>
      <c r="C138" s="46">
        <v>2019.0</v>
      </c>
      <c r="D138" s="45" t="s">
        <v>4</v>
      </c>
      <c r="E138" s="45" t="s">
        <v>18</v>
      </c>
      <c r="F138" s="65">
        <v>3.375</v>
      </c>
    </row>
    <row r="139">
      <c r="A139" s="40" t="s">
        <v>8</v>
      </c>
      <c r="B139" s="40" t="s">
        <v>479</v>
      </c>
      <c r="C139" s="46">
        <v>2019.0</v>
      </c>
      <c r="D139" s="45" t="s">
        <v>4</v>
      </c>
      <c r="E139" s="45" t="s">
        <v>18</v>
      </c>
      <c r="F139" s="65">
        <v>3.418</v>
      </c>
    </row>
    <row r="140">
      <c r="A140" s="40" t="s">
        <v>9</v>
      </c>
      <c r="B140" s="40" t="s">
        <v>480</v>
      </c>
      <c r="C140" s="46">
        <v>2019.0</v>
      </c>
      <c r="D140" s="45" t="s">
        <v>4</v>
      </c>
      <c r="E140" s="45" t="s">
        <v>18</v>
      </c>
      <c r="F140" s="65">
        <v>4.804</v>
      </c>
    </row>
    <row r="141">
      <c r="A141" s="40" t="s">
        <v>10</v>
      </c>
      <c r="B141" s="40" t="s">
        <v>478</v>
      </c>
      <c r="C141" s="46">
        <v>2019.0</v>
      </c>
      <c r="D141" s="45" t="s">
        <v>4</v>
      </c>
      <c r="E141" s="45" t="s">
        <v>18</v>
      </c>
      <c r="F141" s="65">
        <v>1.923</v>
      </c>
    </row>
    <row r="142">
      <c r="A142" s="40" t="s">
        <v>11</v>
      </c>
      <c r="B142" s="40" t="s">
        <v>477</v>
      </c>
      <c r="C142" s="46">
        <v>2019.0</v>
      </c>
      <c r="D142" s="45" t="s">
        <v>4</v>
      </c>
      <c r="E142" s="45" t="s">
        <v>18</v>
      </c>
      <c r="F142" s="65">
        <v>3.558</v>
      </c>
    </row>
    <row r="143">
      <c r="A143" s="40" t="s">
        <v>12</v>
      </c>
      <c r="B143" s="40" t="s">
        <v>476</v>
      </c>
      <c r="C143" s="46">
        <v>2019.0</v>
      </c>
      <c r="D143" s="45" t="s">
        <v>4</v>
      </c>
      <c r="E143" s="45" t="s">
        <v>18</v>
      </c>
      <c r="F143" s="65">
        <v>3.517</v>
      </c>
    </row>
    <row r="144">
      <c r="A144" s="40" t="s">
        <v>13</v>
      </c>
      <c r="B144" s="40" t="s">
        <v>481</v>
      </c>
      <c r="C144" s="46">
        <v>2019.0</v>
      </c>
      <c r="D144" s="45" t="s">
        <v>4</v>
      </c>
      <c r="E144" s="45" t="s">
        <v>18</v>
      </c>
      <c r="F144" s="65">
        <v>3.184</v>
      </c>
    </row>
    <row r="145">
      <c r="A145" s="40" t="s">
        <v>14</v>
      </c>
      <c r="B145" s="40" t="s">
        <v>483</v>
      </c>
      <c r="C145" s="46">
        <v>2019.0</v>
      </c>
      <c r="D145" s="45" t="s">
        <v>4</v>
      </c>
      <c r="E145" s="45" t="s">
        <v>18</v>
      </c>
      <c r="F145" s="65">
        <v>2.149</v>
      </c>
    </row>
    <row r="146">
      <c r="A146" s="40" t="s">
        <v>15</v>
      </c>
      <c r="B146" s="40" t="s">
        <v>482</v>
      </c>
      <c r="C146" s="46">
        <v>2019.0</v>
      </c>
      <c r="D146" s="45" t="s">
        <v>4</v>
      </c>
      <c r="E146" s="45" t="s">
        <v>18</v>
      </c>
      <c r="F146" s="65">
        <v>4.655</v>
      </c>
    </row>
    <row r="147">
      <c r="A147" s="40" t="s">
        <v>16</v>
      </c>
      <c r="B147" s="40" t="s">
        <v>484</v>
      </c>
      <c r="C147" s="46">
        <v>2019.0</v>
      </c>
      <c r="D147" s="45" t="s">
        <v>4</v>
      </c>
      <c r="E147" s="45" t="s">
        <v>18</v>
      </c>
      <c r="F147" s="65">
        <v>2.091</v>
      </c>
    </row>
    <row r="148">
      <c r="A148" s="40" t="s">
        <v>17</v>
      </c>
      <c r="B148" s="40" t="s">
        <v>485</v>
      </c>
      <c r="C148" s="46">
        <v>2019.0</v>
      </c>
      <c r="D148" s="45" t="s">
        <v>4</v>
      </c>
      <c r="E148" s="45" t="s">
        <v>18</v>
      </c>
      <c r="F148" s="65">
        <v>2.777</v>
      </c>
    </row>
    <row r="149">
      <c r="A149" s="40" t="s">
        <v>18</v>
      </c>
      <c r="B149" s="40" t="s">
        <v>486</v>
      </c>
      <c r="C149" s="46">
        <v>2019.0</v>
      </c>
      <c r="D149" s="45" t="s">
        <v>4</v>
      </c>
      <c r="E149" s="45" t="s">
        <v>18</v>
      </c>
      <c r="F149" s="65">
        <v>3.165</v>
      </c>
    </row>
    <row r="150">
      <c r="A150" s="40" t="s">
        <v>19</v>
      </c>
      <c r="B150" s="40" t="s">
        <v>487</v>
      </c>
      <c r="C150" s="46">
        <v>2019.0</v>
      </c>
      <c r="D150" s="45" t="s">
        <v>4</v>
      </c>
      <c r="E150" s="45" t="s">
        <v>18</v>
      </c>
      <c r="F150" s="65">
        <v>2.102</v>
      </c>
    </row>
    <row r="151">
      <c r="A151" s="40" t="s">
        <v>20</v>
      </c>
      <c r="B151" s="40" t="s">
        <v>488</v>
      </c>
      <c r="C151" s="46">
        <v>2019.0</v>
      </c>
      <c r="D151" s="45" t="s">
        <v>4</v>
      </c>
      <c r="E151" s="45" t="s">
        <v>18</v>
      </c>
      <c r="F151" s="65">
        <v>3.226</v>
      </c>
    </row>
    <row r="152">
      <c r="A152" s="40" t="s">
        <v>21</v>
      </c>
      <c r="B152" s="40" t="s">
        <v>490</v>
      </c>
      <c r="C152" s="46">
        <v>2019.0</v>
      </c>
      <c r="D152" s="45" t="s">
        <v>4</v>
      </c>
      <c r="E152" s="45" t="s">
        <v>18</v>
      </c>
      <c r="F152" s="65">
        <v>2.107</v>
      </c>
    </row>
    <row r="153">
      <c r="A153" s="40" t="s">
        <v>22</v>
      </c>
      <c r="B153" s="40" t="s">
        <v>491</v>
      </c>
      <c r="C153" s="46">
        <v>2019.0</v>
      </c>
      <c r="D153" s="45" t="s">
        <v>4</v>
      </c>
      <c r="E153" s="45" t="s">
        <v>18</v>
      </c>
      <c r="F153" s="65">
        <v>4.227</v>
      </c>
    </row>
    <row r="154">
      <c r="A154" s="40" t="s">
        <v>23</v>
      </c>
      <c r="B154" s="40" t="s">
        <v>492</v>
      </c>
      <c r="C154" s="46">
        <v>2019.0</v>
      </c>
      <c r="D154" s="45" t="s">
        <v>4</v>
      </c>
      <c r="E154" s="45" t="s">
        <v>18</v>
      </c>
      <c r="F154" s="65">
        <v>1.722</v>
      </c>
    </row>
    <row r="155">
      <c r="A155" s="40" t="s">
        <v>24</v>
      </c>
      <c r="B155" s="40" t="s">
        <v>493</v>
      </c>
      <c r="C155" s="46">
        <v>2019.0</v>
      </c>
      <c r="D155" s="45" t="s">
        <v>4</v>
      </c>
      <c r="E155" s="45" t="s">
        <v>18</v>
      </c>
      <c r="F155" s="65">
        <v>1.695</v>
      </c>
    </row>
    <row r="156">
      <c r="A156" s="40" t="s">
        <v>25</v>
      </c>
      <c r="B156" s="40" t="s">
        <v>494</v>
      </c>
      <c r="C156" s="46">
        <v>2019.0</v>
      </c>
      <c r="D156" s="45" t="s">
        <v>4</v>
      </c>
      <c r="E156" s="45" t="s">
        <v>18</v>
      </c>
      <c r="F156" s="65">
        <v>4.162</v>
      </c>
    </row>
    <row r="157">
      <c r="A157" s="40" t="s">
        <v>26</v>
      </c>
      <c r="B157" s="40" t="s">
        <v>495</v>
      </c>
      <c r="C157" s="46">
        <v>2019.0</v>
      </c>
      <c r="D157" s="45" t="s">
        <v>4</v>
      </c>
      <c r="E157" s="45" t="s">
        <v>18</v>
      </c>
      <c r="F157" s="65">
        <v>5.0</v>
      </c>
    </row>
    <row r="158">
      <c r="A158" s="40" t="s">
        <v>27</v>
      </c>
      <c r="B158" s="40" t="s">
        <v>497</v>
      </c>
      <c r="C158" s="46">
        <v>2019.0</v>
      </c>
      <c r="D158" s="45" t="s">
        <v>4</v>
      </c>
      <c r="E158" s="45" t="s">
        <v>18</v>
      </c>
      <c r="F158" s="65">
        <v>3.603</v>
      </c>
    </row>
    <row r="159">
      <c r="A159" s="40" t="s">
        <v>28</v>
      </c>
      <c r="B159" s="40" t="s">
        <v>496</v>
      </c>
      <c r="C159" s="46">
        <v>2019.0</v>
      </c>
      <c r="D159" s="45" t="s">
        <v>4</v>
      </c>
      <c r="E159" s="45" t="s">
        <v>18</v>
      </c>
      <c r="F159" s="65">
        <v>3.146</v>
      </c>
    </row>
    <row r="160">
      <c r="A160" s="40" t="s">
        <v>29</v>
      </c>
      <c r="B160" s="40" t="s">
        <v>498</v>
      </c>
      <c r="C160" s="46">
        <v>2019.0</v>
      </c>
      <c r="D160" s="45" t="s">
        <v>4</v>
      </c>
      <c r="E160" s="45" t="s">
        <v>18</v>
      </c>
      <c r="F160" s="65">
        <v>3.118</v>
      </c>
    </row>
    <row r="161">
      <c r="A161" s="40" t="s">
        <v>30</v>
      </c>
      <c r="B161" s="40" t="s">
        <v>499</v>
      </c>
      <c r="C161" s="46">
        <v>2019.0</v>
      </c>
      <c r="D161" s="45" t="s">
        <v>4</v>
      </c>
      <c r="E161" s="45" t="s">
        <v>18</v>
      </c>
      <c r="F161" s="65">
        <v>2.908</v>
      </c>
    </row>
    <row r="162">
      <c r="A162" s="40" t="s">
        <v>31</v>
      </c>
      <c r="B162" s="40" t="s">
        <v>500</v>
      </c>
      <c r="C162" s="46">
        <v>2019.0</v>
      </c>
      <c r="D162" s="45" t="s">
        <v>4</v>
      </c>
      <c r="E162" s="45" t="s">
        <v>18</v>
      </c>
      <c r="F162" s="65">
        <v>2.553</v>
      </c>
    </row>
    <row r="163">
      <c r="A163" s="40" t="s">
        <v>32</v>
      </c>
      <c r="B163" s="40" t="s">
        <v>501</v>
      </c>
      <c r="C163" s="46">
        <v>2019.0</v>
      </c>
      <c r="D163" s="45" t="s">
        <v>4</v>
      </c>
      <c r="E163" s="45" t="s">
        <v>18</v>
      </c>
      <c r="F163" s="65">
        <v>1.326</v>
      </c>
    </row>
    <row r="164">
      <c r="A164" s="40" t="s">
        <v>33</v>
      </c>
      <c r="B164" s="40" t="s">
        <v>502</v>
      </c>
      <c r="C164" s="46">
        <v>2019.0</v>
      </c>
      <c r="D164" s="45" t="s">
        <v>4</v>
      </c>
      <c r="E164" s="45" t="s">
        <v>18</v>
      </c>
      <c r="F164" s="65">
        <v>2.843</v>
      </c>
    </row>
    <row r="165">
      <c r="A165" s="40" t="s">
        <v>34</v>
      </c>
      <c r="B165" s="40" t="s">
        <v>503</v>
      </c>
      <c r="C165" s="46">
        <v>2019.0</v>
      </c>
      <c r="D165" s="45" t="s">
        <v>4</v>
      </c>
      <c r="E165" s="45" t="s">
        <v>18</v>
      </c>
      <c r="F165" s="65">
        <v>1.601</v>
      </c>
    </row>
    <row r="166">
      <c r="A166" s="40" t="s">
        <v>35</v>
      </c>
      <c r="B166" s="40" t="s">
        <v>504</v>
      </c>
      <c r="C166" s="46">
        <v>2019.0</v>
      </c>
      <c r="D166" s="45" t="s">
        <v>4</v>
      </c>
      <c r="E166" s="45" t="s">
        <v>18</v>
      </c>
      <c r="F166" s="65">
        <v>5.0</v>
      </c>
    </row>
    <row r="167">
      <c r="A167" s="52" t="s">
        <v>3</v>
      </c>
      <c r="B167" s="40" t="s">
        <v>489</v>
      </c>
      <c r="C167" s="46">
        <v>2020.0</v>
      </c>
      <c r="D167" s="45" t="s">
        <v>4</v>
      </c>
      <c r="E167" s="45" t="s">
        <v>18</v>
      </c>
      <c r="F167" s="66">
        <f>AVERAGE(F168:F199)</f>
        <v>2.88359375</v>
      </c>
    </row>
    <row r="168">
      <c r="A168" s="52" t="s">
        <v>4</v>
      </c>
      <c r="B168" s="40" t="s">
        <v>472</v>
      </c>
      <c r="C168" s="46">
        <v>2020.0</v>
      </c>
      <c r="D168" s="45" t="s">
        <v>4</v>
      </c>
      <c r="E168" s="45" t="s">
        <v>18</v>
      </c>
      <c r="F168" s="65">
        <v>3.425</v>
      </c>
    </row>
    <row r="169">
      <c r="A169" s="40" t="s">
        <v>5</v>
      </c>
      <c r="B169" s="40" t="s">
        <v>473</v>
      </c>
      <c r="C169" s="46">
        <v>2020.0</v>
      </c>
      <c r="D169" s="45" t="s">
        <v>4</v>
      </c>
      <c r="E169" s="45" t="s">
        <v>18</v>
      </c>
      <c r="F169" s="65">
        <v>5.0</v>
      </c>
    </row>
    <row r="170">
      <c r="A170" s="40" t="s">
        <v>6</v>
      </c>
      <c r="B170" s="40" t="s">
        <v>474</v>
      </c>
      <c r="C170" s="46">
        <v>2020.0</v>
      </c>
      <c r="D170" s="45" t="s">
        <v>4</v>
      </c>
      <c r="E170" s="45" t="s">
        <v>18</v>
      </c>
      <c r="F170" s="65">
        <v>5.0</v>
      </c>
    </row>
    <row r="171">
      <c r="A171" s="40" t="s">
        <v>7</v>
      </c>
      <c r="B171" s="40" t="s">
        <v>475</v>
      </c>
      <c r="C171" s="46">
        <v>2020.0</v>
      </c>
      <c r="D171" s="45" t="s">
        <v>4</v>
      </c>
      <c r="E171" s="45" t="s">
        <v>18</v>
      </c>
      <c r="F171" s="65">
        <v>1.723</v>
      </c>
    </row>
    <row r="172">
      <c r="A172" s="40" t="s">
        <v>8</v>
      </c>
      <c r="B172" s="40" t="s">
        <v>479</v>
      </c>
      <c r="C172" s="46">
        <v>2020.0</v>
      </c>
      <c r="D172" s="45" t="s">
        <v>4</v>
      </c>
      <c r="E172" s="45" t="s">
        <v>18</v>
      </c>
      <c r="F172" s="65">
        <v>3.204</v>
      </c>
    </row>
    <row r="173">
      <c r="A173" s="40" t="s">
        <v>9</v>
      </c>
      <c r="B173" s="40" t="s">
        <v>480</v>
      </c>
      <c r="C173" s="46">
        <v>2020.0</v>
      </c>
      <c r="D173" s="45" t="s">
        <v>4</v>
      </c>
      <c r="E173" s="45" t="s">
        <v>18</v>
      </c>
      <c r="F173" s="65">
        <v>4.224</v>
      </c>
    </row>
    <row r="174">
      <c r="A174" s="40" t="s">
        <v>10</v>
      </c>
      <c r="B174" s="40" t="s">
        <v>478</v>
      </c>
      <c r="C174" s="46">
        <v>2020.0</v>
      </c>
      <c r="D174" s="45" t="s">
        <v>4</v>
      </c>
      <c r="E174" s="45" t="s">
        <v>18</v>
      </c>
      <c r="F174" s="65">
        <v>1.629</v>
      </c>
    </row>
    <row r="175">
      <c r="A175" s="40" t="s">
        <v>11</v>
      </c>
      <c r="B175" s="40" t="s">
        <v>477</v>
      </c>
      <c r="C175" s="46">
        <v>2020.0</v>
      </c>
      <c r="D175" s="45" t="s">
        <v>4</v>
      </c>
      <c r="E175" s="45" t="s">
        <v>18</v>
      </c>
      <c r="F175" s="65">
        <v>3.29</v>
      </c>
    </row>
    <row r="176">
      <c r="A176" s="40" t="s">
        <v>12</v>
      </c>
      <c r="B176" s="40" t="s">
        <v>476</v>
      </c>
      <c r="C176" s="46">
        <v>2020.0</v>
      </c>
      <c r="D176" s="45" t="s">
        <v>4</v>
      </c>
      <c r="E176" s="45" t="s">
        <v>18</v>
      </c>
      <c r="F176" s="65">
        <v>2.378</v>
      </c>
    </row>
    <row r="177">
      <c r="A177" s="40" t="s">
        <v>13</v>
      </c>
      <c r="B177" s="40" t="s">
        <v>481</v>
      </c>
      <c r="C177" s="46">
        <v>2020.0</v>
      </c>
      <c r="D177" s="45" t="s">
        <v>4</v>
      </c>
      <c r="E177" s="45" t="s">
        <v>18</v>
      </c>
      <c r="F177" s="65">
        <v>2.904</v>
      </c>
    </row>
    <row r="178">
      <c r="A178" s="40" t="s">
        <v>14</v>
      </c>
      <c r="B178" s="40" t="s">
        <v>483</v>
      </c>
      <c r="C178" s="46">
        <v>2020.0</v>
      </c>
      <c r="D178" s="45" t="s">
        <v>4</v>
      </c>
      <c r="E178" s="45" t="s">
        <v>18</v>
      </c>
      <c r="F178" s="65">
        <v>2.657</v>
      </c>
    </row>
    <row r="179">
      <c r="A179" s="40" t="s">
        <v>15</v>
      </c>
      <c r="B179" s="40" t="s">
        <v>482</v>
      </c>
      <c r="C179" s="46">
        <v>2020.0</v>
      </c>
      <c r="D179" s="45" t="s">
        <v>4</v>
      </c>
      <c r="E179" s="45" t="s">
        <v>18</v>
      </c>
      <c r="F179" s="65">
        <v>3.962</v>
      </c>
    </row>
    <row r="180">
      <c r="A180" s="40" t="s">
        <v>16</v>
      </c>
      <c r="B180" s="40" t="s">
        <v>484</v>
      </c>
      <c r="C180" s="46">
        <v>2020.0</v>
      </c>
      <c r="D180" s="45" t="s">
        <v>4</v>
      </c>
      <c r="E180" s="45" t="s">
        <v>18</v>
      </c>
      <c r="F180" s="65">
        <v>1.672</v>
      </c>
    </row>
    <row r="181">
      <c r="A181" s="40" t="s">
        <v>17</v>
      </c>
      <c r="B181" s="40" t="s">
        <v>485</v>
      </c>
      <c r="C181" s="46">
        <v>2020.0</v>
      </c>
      <c r="D181" s="45" t="s">
        <v>4</v>
      </c>
      <c r="E181" s="45" t="s">
        <v>18</v>
      </c>
      <c r="F181" s="65">
        <v>2.589</v>
      </c>
    </row>
    <row r="182">
      <c r="A182" s="40" t="s">
        <v>18</v>
      </c>
      <c r="B182" s="40" t="s">
        <v>486</v>
      </c>
      <c r="C182" s="46">
        <v>2020.0</v>
      </c>
      <c r="D182" s="45" t="s">
        <v>4</v>
      </c>
      <c r="E182" s="45" t="s">
        <v>18</v>
      </c>
      <c r="F182" s="65">
        <v>3.536</v>
      </c>
    </row>
    <row r="183">
      <c r="A183" s="40" t="s">
        <v>19</v>
      </c>
      <c r="B183" s="40" t="s">
        <v>487</v>
      </c>
      <c r="C183" s="46">
        <v>2020.0</v>
      </c>
      <c r="D183" s="45" t="s">
        <v>4</v>
      </c>
      <c r="E183" s="45" t="s">
        <v>18</v>
      </c>
      <c r="F183" s="65">
        <v>1.856</v>
      </c>
    </row>
    <row r="184">
      <c r="A184" s="40" t="s">
        <v>20</v>
      </c>
      <c r="B184" s="40" t="s">
        <v>488</v>
      </c>
      <c r="C184" s="46">
        <v>2020.0</v>
      </c>
      <c r="D184" s="45" t="s">
        <v>4</v>
      </c>
      <c r="E184" s="45" t="s">
        <v>18</v>
      </c>
      <c r="F184" s="65">
        <v>2.42</v>
      </c>
    </row>
    <row r="185">
      <c r="A185" s="40" t="s">
        <v>21</v>
      </c>
      <c r="B185" s="40" t="s">
        <v>490</v>
      </c>
      <c r="C185" s="46">
        <v>2020.0</v>
      </c>
      <c r="D185" s="45" t="s">
        <v>4</v>
      </c>
      <c r="E185" s="45" t="s">
        <v>18</v>
      </c>
      <c r="F185" s="65">
        <v>1.614</v>
      </c>
    </row>
    <row r="186">
      <c r="A186" s="40" t="s">
        <v>22</v>
      </c>
      <c r="B186" s="40" t="s">
        <v>491</v>
      </c>
      <c r="C186" s="46">
        <v>2020.0</v>
      </c>
      <c r="D186" s="45" t="s">
        <v>4</v>
      </c>
      <c r="E186" s="45" t="s">
        <v>18</v>
      </c>
      <c r="F186" s="65">
        <v>3.393</v>
      </c>
    </row>
    <row r="187">
      <c r="A187" s="40" t="s">
        <v>23</v>
      </c>
      <c r="B187" s="40" t="s">
        <v>492</v>
      </c>
      <c r="C187" s="46">
        <v>2020.0</v>
      </c>
      <c r="D187" s="45" t="s">
        <v>4</v>
      </c>
      <c r="E187" s="45" t="s">
        <v>18</v>
      </c>
      <c r="F187" s="65">
        <v>1.628</v>
      </c>
    </row>
    <row r="188">
      <c r="A188" s="40" t="s">
        <v>24</v>
      </c>
      <c r="B188" s="40" t="s">
        <v>493</v>
      </c>
      <c r="C188" s="46">
        <v>2020.0</v>
      </c>
      <c r="D188" s="45" t="s">
        <v>4</v>
      </c>
      <c r="E188" s="45" t="s">
        <v>18</v>
      </c>
      <c r="F188" s="65">
        <v>1.561</v>
      </c>
    </row>
    <row r="189">
      <c r="A189" s="40" t="s">
        <v>25</v>
      </c>
      <c r="B189" s="40" t="s">
        <v>494</v>
      </c>
      <c r="C189" s="46">
        <v>2020.0</v>
      </c>
      <c r="D189" s="45" t="s">
        <v>4</v>
      </c>
      <c r="E189" s="45" t="s">
        <v>18</v>
      </c>
      <c r="F189" s="65">
        <v>4.084</v>
      </c>
    </row>
    <row r="190">
      <c r="A190" s="40" t="s">
        <v>26</v>
      </c>
      <c r="B190" s="40" t="s">
        <v>495</v>
      </c>
      <c r="C190" s="46">
        <v>2020.0</v>
      </c>
      <c r="D190" s="45" t="s">
        <v>4</v>
      </c>
      <c r="E190" s="45" t="s">
        <v>18</v>
      </c>
      <c r="F190" s="65">
        <v>3.689</v>
      </c>
    </row>
    <row r="191">
      <c r="A191" s="40" t="s">
        <v>27</v>
      </c>
      <c r="B191" s="40" t="s">
        <v>497</v>
      </c>
      <c r="C191" s="46">
        <v>2020.0</v>
      </c>
      <c r="D191" s="45" t="s">
        <v>4</v>
      </c>
      <c r="E191" s="45" t="s">
        <v>18</v>
      </c>
      <c r="F191" s="65">
        <v>4.167</v>
      </c>
    </row>
    <row r="192">
      <c r="A192" s="40" t="s">
        <v>28</v>
      </c>
      <c r="B192" s="40" t="s">
        <v>496</v>
      </c>
      <c r="C192" s="46">
        <v>2020.0</v>
      </c>
      <c r="D192" s="45" t="s">
        <v>4</v>
      </c>
      <c r="E192" s="45" t="s">
        <v>18</v>
      </c>
      <c r="F192" s="65">
        <v>2.747</v>
      </c>
    </row>
    <row r="193">
      <c r="A193" s="40" t="s">
        <v>29</v>
      </c>
      <c r="B193" s="40" t="s">
        <v>498</v>
      </c>
      <c r="C193" s="46">
        <v>2020.0</v>
      </c>
      <c r="D193" s="45" t="s">
        <v>4</v>
      </c>
      <c r="E193" s="45" t="s">
        <v>18</v>
      </c>
      <c r="F193" s="65">
        <v>3.234</v>
      </c>
    </row>
    <row r="194">
      <c r="A194" s="40" t="s">
        <v>30</v>
      </c>
      <c r="B194" s="40" t="s">
        <v>499</v>
      </c>
      <c r="C194" s="46">
        <v>2020.0</v>
      </c>
      <c r="D194" s="45" t="s">
        <v>4</v>
      </c>
      <c r="E194" s="45" t="s">
        <v>18</v>
      </c>
      <c r="F194" s="65">
        <v>1.942</v>
      </c>
    </row>
    <row r="195">
      <c r="A195" s="40" t="s">
        <v>31</v>
      </c>
      <c r="B195" s="40" t="s">
        <v>500</v>
      </c>
      <c r="C195" s="46">
        <v>2020.0</v>
      </c>
      <c r="D195" s="45" t="s">
        <v>4</v>
      </c>
      <c r="E195" s="45" t="s">
        <v>18</v>
      </c>
      <c r="F195" s="65">
        <v>2.396</v>
      </c>
    </row>
    <row r="196">
      <c r="A196" s="40" t="s">
        <v>32</v>
      </c>
      <c r="B196" s="40" t="s">
        <v>501</v>
      </c>
      <c r="C196" s="46">
        <v>2020.0</v>
      </c>
      <c r="D196" s="45" t="s">
        <v>4</v>
      </c>
      <c r="E196" s="45" t="s">
        <v>18</v>
      </c>
      <c r="F196" s="65">
        <v>1.581</v>
      </c>
    </row>
    <row r="197">
      <c r="A197" s="40" t="s">
        <v>33</v>
      </c>
      <c r="B197" s="40" t="s">
        <v>502</v>
      </c>
      <c r="C197" s="46">
        <v>2020.0</v>
      </c>
      <c r="D197" s="45" t="s">
        <v>4</v>
      </c>
      <c r="E197" s="45" t="s">
        <v>18</v>
      </c>
      <c r="F197" s="65">
        <v>2.316</v>
      </c>
    </row>
    <row r="198">
      <c r="A198" s="40" t="s">
        <v>34</v>
      </c>
      <c r="B198" s="40" t="s">
        <v>503</v>
      </c>
      <c r="C198" s="46">
        <v>2020.0</v>
      </c>
      <c r="D198" s="45" t="s">
        <v>4</v>
      </c>
      <c r="E198" s="45" t="s">
        <v>18</v>
      </c>
      <c r="F198" s="65">
        <v>1.454</v>
      </c>
    </row>
    <row r="199">
      <c r="A199" s="40" t="s">
        <v>35</v>
      </c>
      <c r="B199" s="40" t="s">
        <v>504</v>
      </c>
      <c r="C199" s="46">
        <v>2020.0</v>
      </c>
      <c r="D199" s="45" t="s">
        <v>4</v>
      </c>
      <c r="E199" s="45" t="s">
        <v>18</v>
      </c>
      <c r="F199" s="65">
        <v>5.0</v>
      </c>
    </row>
    <row r="200">
      <c r="A200" s="52" t="s">
        <v>3</v>
      </c>
      <c r="B200" s="40" t="s">
        <v>489</v>
      </c>
      <c r="C200" s="46">
        <v>2021.0</v>
      </c>
      <c r="D200" s="45" t="s">
        <v>4</v>
      </c>
      <c r="E200" s="45" t="s">
        <v>18</v>
      </c>
      <c r="F200" s="66">
        <f>AVERAGE(F201:F232)</f>
        <v>2.8264375</v>
      </c>
    </row>
    <row r="201">
      <c r="A201" s="52" t="s">
        <v>4</v>
      </c>
      <c r="B201" s="40" t="s">
        <v>472</v>
      </c>
      <c r="C201" s="46">
        <v>2021.0</v>
      </c>
      <c r="D201" s="45" t="s">
        <v>4</v>
      </c>
      <c r="E201" s="45" t="s">
        <v>18</v>
      </c>
      <c r="F201" s="65">
        <v>2.675</v>
      </c>
    </row>
    <row r="202">
      <c r="A202" s="40" t="s">
        <v>5</v>
      </c>
      <c r="B202" s="40" t="s">
        <v>473</v>
      </c>
      <c r="C202" s="46">
        <v>2021.0</v>
      </c>
      <c r="D202" s="45" t="s">
        <v>4</v>
      </c>
      <c r="E202" s="45" t="s">
        <v>18</v>
      </c>
      <c r="F202" s="65">
        <v>4.732</v>
      </c>
    </row>
    <row r="203">
      <c r="A203" s="40" t="s">
        <v>6</v>
      </c>
      <c r="B203" s="40" t="s">
        <v>474</v>
      </c>
      <c r="C203" s="46">
        <v>2021.0</v>
      </c>
      <c r="D203" s="45" t="s">
        <v>4</v>
      </c>
      <c r="E203" s="45" t="s">
        <v>18</v>
      </c>
      <c r="F203" s="65">
        <v>5.0</v>
      </c>
    </row>
    <row r="204">
      <c r="A204" s="40" t="s">
        <v>7</v>
      </c>
      <c r="B204" s="40" t="s">
        <v>475</v>
      </c>
      <c r="C204" s="46">
        <v>2021.0</v>
      </c>
      <c r="D204" s="45" t="s">
        <v>4</v>
      </c>
      <c r="E204" s="45" t="s">
        <v>18</v>
      </c>
      <c r="F204" s="65">
        <v>1.785</v>
      </c>
    </row>
    <row r="205">
      <c r="A205" s="40" t="s">
        <v>8</v>
      </c>
      <c r="B205" s="40" t="s">
        <v>479</v>
      </c>
      <c r="C205" s="46">
        <v>2021.0</v>
      </c>
      <c r="D205" s="45" t="s">
        <v>4</v>
      </c>
      <c r="E205" s="45" t="s">
        <v>18</v>
      </c>
      <c r="F205" s="65">
        <v>3.251</v>
      </c>
    </row>
    <row r="206">
      <c r="A206" s="40" t="s">
        <v>9</v>
      </c>
      <c r="B206" s="40" t="s">
        <v>480</v>
      </c>
      <c r="C206" s="46">
        <v>2021.0</v>
      </c>
      <c r="D206" s="45" t="s">
        <v>4</v>
      </c>
      <c r="E206" s="45" t="s">
        <v>18</v>
      </c>
      <c r="F206" s="65">
        <v>4.251</v>
      </c>
    </row>
    <row r="207">
      <c r="A207" s="40" t="s">
        <v>10</v>
      </c>
      <c r="B207" s="40" t="s">
        <v>478</v>
      </c>
      <c r="C207" s="46">
        <v>2021.0</v>
      </c>
      <c r="D207" s="45" t="s">
        <v>4</v>
      </c>
      <c r="E207" s="45" t="s">
        <v>18</v>
      </c>
      <c r="F207" s="65">
        <v>1.56</v>
      </c>
    </row>
    <row r="208">
      <c r="A208" s="40" t="s">
        <v>11</v>
      </c>
      <c r="B208" s="40" t="s">
        <v>477</v>
      </c>
      <c r="C208" s="46">
        <v>2021.0</v>
      </c>
      <c r="D208" s="45" t="s">
        <v>4</v>
      </c>
      <c r="E208" s="45" t="s">
        <v>18</v>
      </c>
      <c r="F208" s="65">
        <v>2.876</v>
      </c>
    </row>
    <row r="209">
      <c r="A209" s="40" t="s">
        <v>12</v>
      </c>
      <c r="B209" s="40" t="s">
        <v>476</v>
      </c>
      <c r="C209" s="46">
        <v>2021.0</v>
      </c>
      <c r="D209" s="45" t="s">
        <v>4</v>
      </c>
      <c r="E209" s="45" t="s">
        <v>18</v>
      </c>
      <c r="F209" s="65">
        <v>2.36</v>
      </c>
    </row>
    <row r="210">
      <c r="A210" s="40" t="s">
        <v>13</v>
      </c>
      <c r="B210" s="40" t="s">
        <v>481</v>
      </c>
      <c r="C210" s="46">
        <v>2021.0</v>
      </c>
      <c r="D210" s="45" t="s">
        <v>4</v>
      </c>
      <c r="E210" s="45" t="s">
        <v>18</v>
      </c>
      <c r="F210" s="65">
        <v>2.717</v>
      </c>
    </row>
    <row r="211">
      <c r="A211" s="40" t="s">
        <v>14</v>
      </c>
      <c r="B211" s="40" t="s">
        <v>483</v>
      </c>
      <c r="C211" s="46">
        <v>2021.0</v>
      </c>
      <c r="D211" s="45" t="s">
        <v>4</v>
      </c>
      <c r="E211" s="45" t="s">
        <v>18</v>
      </c>
      <c r="F211" s="65">
        <v>3.809</v>
      </c>
    </row>
    <row r="212">
      <c r="A212" s="40" t="s">
        <v>15</v>
      </c>
      <c r="B212" s="40" t="s">
        <v>482</v>
      </c>
      <c r="C212" s="46">
        <v>2021.0</v>
      </c>
      <c r="D212" s="45" t="s">
        <v>4</v>
      </c>
      <c r="E212" s="45" t="s">
        <v>18</v>
      </c>
      <c r="F212" s="65">
        <v>3.517</v>
      </c>
    </row>
    <row r="213">
      <c r="A213" s="40" t="s">
        <v>16</v>
      </c>
      <c r="B213" s="40" t="s">
        <v>484</v>
      </c>
      <c r="C213" s="46">
        <v>2021.0</v>
      </c>
      <c r="D213" s="45" t="s">
        <v>4</v>
      </c>
      <c r="E213" s="45" t="s">
        <v>18</v>
      </c>
      <c r="F213" s="65">
        <v>1.682</v>
      </c>
    </row>
    <row r="214">
      <c r="A214" s="40" t="s">
        <v>17</v>
      </c>
      <c r="B214" s="40" t="s">
        <v>485</v>
      </c>
      <c r="C214" s="46">
        <v>2021.0</v>
      </c>
      <c r="D214" s="45" t="s">
        <v>4</v>
      </c>
      <c r="E214" s="45" t="s">
        <v>18</v>
      </c>
      <c r="F214" s="65">
        <v>2.371</v>
      </c>
    </row>
    <row r="215">
      <c r="A215" s="40" t="s">
        <v>18</v>
      </c>
      <c r="B215" s="40" t="s">
        <v>486</v>
      </c>
      <c r="C215" s="46">
        <v>2021.0</v>
      </c>
      <c r="D215" s="45" t="s">
        <v>4</v>
      </c>
      <c r="E215" s="45" t="s">
        <v>18</v>
      </c>
      <c r="F215" s="65">
        <v>3.569</v>
      </c>
    </row>
    <row r="216">
      <c r="A216" s="40" t="s">
        <v>19</v>
      </c>
      <c r="B216" s="40" t="s">
        <v>487</v>
      </c>
      <c r="C216" s="46">
        <v>2021.0</v>
      </c>
      <c r="D216" s="45" t="s">
        <v>4</v>
      </c>
      <c r="E216" s="45" t="s">
        <v>18</v>
      </c>
      <c r="F216" s="65">
        <v>1.896</v>
      </c>
    </row>
    <row r="217">
      <c r="A217" s="40" t="s">
        <v>20</v>
      </c>
      <c r="B217" s="40" t="s">
        <v>488</v>
      </c>
      <c r="C217" s="46">
        <v>2021.0</v>
      </c>
      <c r="D217" s="45" t="s">
        <v>4</v>
      </c>
      <c r="E217" s="45" t="s">
        <v>18</v>
      </c>
      <c r="F217" s="65">
        <v>2.473</v>
      </c>
    </row>
    <row r="218">
      <c r="A218" s="40" t="s">
        <v>21</v>
      </c>
      <c r="B218" s="40" t="s">
        <v>490</v>
      </c>
      <c r="C218" s="46">
        <v>2021.0</v>
      </c>
      <c r="D218" s="45" t="s">
        <v>4</v>
      </c>
      <c r="E218" s="45" t="s">
        <v>18</v>
      </c>
      <c r="F218" s="65">
        <v>1.573</v>
      </c>
    </row>
    <row r="219">
      <c r="A219" s="40" t="s">
        <v>22</v>
      </c>
      <c r="B219" s="40" t="s">
        <v>491</v>
      </c>
      <c r="C219" s="46">
        <v>2021.0</v>
      </c>
      <c r="D219" s="45" t="s">
        <v>4</v>
      </c>
      <c r="E219" s="45" t="s">
        <v>18</v>
      </c>
      <c r="F219" s="65">
        <v>4.404</v>
      </c>
    </row>
    <row r="220">
      <c r="A220" s="40" t="s">
        <v>23</v>
      </c>
      <c r="B220" s="40" t="s">
        <v>492</v>
      </c>
      <c r="C220" s="46">
        <v>2021.0</v>
      </c>
      <c r="D220" s="45" t="s">
        <v>4</v>
      </c>
      <c r="E220" s="45" t="s">
        <v>18</v>
      </c>
      <c r="F220" s="65">
        <v>2.162</v>
      </c>
    </row>
    <row r="221">
      <c r="A221" s="40" t="s">
        <v>24</v>
      </c>
      <c r="B221" s="40" t="s">
        <v>493</v>
      </c>
      <c r="C221" s="46">
        <v>2021.0</v>
      </c>
      <c r="D221" s="45" t="s">
        <v>4</v>
      </c>
      <c r="E221" s="45" t="s">
        <v>18</v>
      </c>
      <c r="F221" s="65">
        <v>1.583</v>
      </c>
    </row>
    <row r="222">
      <c r="A222" s="40" t="s">
        <v>25</v>
      </c>
      <c r="B222" s="40" t="s">
        <v>494</v>
      </c>
      <c r="C222" s="46">
        <v>2021.0</v>
      </c>
      <c r="D222" s="45" t="s">
        <v>4</v>
      </c>
      <c r="E222" s="45" t="s">
        <v>18</v>
      </c>
      <c r="F222" s="65">
        <v>4.139</v>
      </c>
    </row>
    <row r="223">
      <c r="A223" s="40" t="s">
        <v>26</v>
      </c>
      <c r="B223" s="40" t="s">
        <v>495</v>
      </c>
      <c r="C223" s="46">
        <v>2021.0</v>
      </c>
      <c r="D223" s="45" t="s">
        <v>4</v>
      </c>
      <c r="E223" s="45" t="s">
        <v>18</v>
      </c>
      <c r="F223" s="65">
        <v>2.799</v>
      </c>
    </row>
    <row r="224">
      <c r="A224" s="40" t="s">
        <v>27</v>
      </c>
      <c r="B224" s="40" t="s">
        <v>497</v>
      </c>
      <c r="C224" s="46">
        <v>2021.0</v>
      </c>
      <c r="D224" s="45" t="s">
        <v>4</v>
      </c>
      <c r="E224" s="45" t="s">
        <v>18</v>
      </c>
      <c r="F224" s="65">
        <v>3.18</v>
      </c>
    </row>
    <row r="225">
      <c r="A225" s="40" t="s">
        <v>28</v>
      </c>
      <c r="B225" s="40" t="s">
        <v>496</v>
      </c>
      <c r="C225" s="46">
        <v>2021.0</v>
      </c>
      <c r="D225" s="45" t="s">
        <v>4</v>
      </c>
      <c r="E225" s="45" t="s">
        <v>18</v>
      </c>
      <c r="F225" s="65">
        <v>2.762</v>
      </c>
    </row>
    <row r="226">
      <c r="A226" s="40" t="s">
        <v>29</v>
      </c>
      <c r="B226" s="40" t="s">
        <v>498</v>
      </c>
      <c r="C226" s="46">
        <v>2021.0</v>
      </c>
      <c r="D226" s="45" t="s">
        <v>4</v>
      </c>
      <c r="E226" s="45" t="s">
        <v>18</v>
      </c>
      <c r="F226" s="65">
        <v>3.639</v>
      </c>
    </row>
    <row r="227">
      <c r="A227" s="40" t="s">
        <v>30</v>
      </c>
      <c r="B227" s="40" t="s">
        <v>499</v>
      </c>
      <c r="C227" s="46">
        <v>2021.0</v>
      </c>
      <c r="D227" s="45" t="s">
        <v>4</v>
      </c>
      <c r="E227" s="45" t="s">
        <v>18</v>
      </c>
      <c r="F227" s="65">
        <v>1.755</v>
      </c>
    </row>
    <row r="228">
      <c r="A228" s="40" t="s">
        <v>31</v>
      </c>
      <c r="B228" s="40" t="s">
        <v>500</v>
      </c>
      <c r="C228" s="46">
        <v>2021.0</v>
      </c>
      <c r="D228" s="45" t="s">
        <v>4</v>
      </c>
      <c r="E228" s="45" t="s">
        <v>18</v>
      </c>
      <c r="F228" s="65">
        <v>2.201</v>
      </c>
    </row>
    <row r="229">
      <c r="A229" s="40" t="s">
        <v>32</v>
      </c>
      <c r="B229" s="40" t="s">
        <v>501</v>
      </c>
      <c r="C229" s="46">
        <v>2021.0</v>
      </c>
      <c r="D229" s="45" t="s">
        <v>4</v>
      </c>
      <c r="E229" s="45" t="s">
        <v>18</v>
      </c>
      <c r="F229" s="65">
        <v>1.226</v>
      </c>
    </row>
    <row r="230">
      <c r="A230" s="40" t="s">
        <v>33</v>
      </c>
      <c r="B230" s="40" t="s">
        <v>502</v>
      </c>
      <c r="C230" s="46">
        <v>2021.0</v>
      </c>
      <c r="D230" s="45" t="s">
        <v>4</v>
      </c>
      <c r="E230" s="45" t="s">
        <v>18</v>
      </c>
      <c r="F230" s="65">
        <v>2.181</v>
      </c>
    </row>
    <row r="231">
      <c r="A231" s="40" t="s">
        <v>34</v>
      </c>
      <c r="B231" s="40" t="s">
        <v>503</v>
      </c>
      <c r="C231" s="46">
        <v>2021.0</v>
      </c>
      <c r="D231" s="45" t="s">
        <v>4</v>
      </c>
      <c r="E231" s="45" t="s">
        <v>18</v>
      </c>
      <c r="F231" s="65">
        <v>1.318</v>
      </c>
    </row>
    <row r="232">
      <c r="A232" s="40" t="s">
        <v>35</v>
      </c>
      <c r="B232" s="40" t="s">
        <v>504</v>
      </c>
      <c r="C232" s="46">
        <v>2021.0</v>
      </c>
      <c r="D232" s="45" t="s">
        <v>4</v>
      </c>
      <c r="E232" s="45" t="s">
        <v>18</v>
      </c>
      <c r="F232" s="65">
        <v>5.0</v>
      </c>
    </row>
    <row r="233">
      <c r="A233" s="52" t="s">
        <v>4</v>
      </c>
      <c r="B233" s="40" t="s">
        <v>472</v>
      </c>
      <c r="C233" s="40">
        <v>2022.0</v>
      </c>
      <c r="D233" s="46" t="s">
        <v>4</v>
      </c>
      <c r="E233" s="46" t="s">
        <v>18</v>
      </c>
      <c r="F233" s="40">
        <v>2.516</v>
      </c>
    </row>
    <row r="234">
      <c r="A234" s="40" t="s">
        <v>5</v>
      </c>
      <c r="B234" s="40" t="s">
        <v>473</v>
      </c>
      <c r="C234" s="40">
        <v>2022.0</v>
      </c>
      <c r="D234" s="46" t="s">
        <v>4</v>
      </c>
      <c r="E234" s="46" t="s">
        <v>18</v>
      </c>
      <c r="F234" s="40">
        <v>3.879</v>
      </c>
    </row>
    <row r="235">
      <c r="A235" s="40" t="s">
        <v>6</v>
      </c>
      <c r="B235" s="40" t="s">
        <v>474</v>
      </c>
      <c r="C235" s="40">
        <v>2022.0</v>
      </c>
      <c r="D235" s="46" t="s">
        <v>4</v>
      </c>
      <c r="E235" s="46" t="s">
        <v>18</v>
      </c>
      <c r="F235" s="40">
        <v>4.292</v>
      </c>
    </row>
    <row r="236">
      <c r="A236" s="40" t="s">
        <v>7</v>
      </c>
      <c r="B236" s="40" t="s">
        <v>475</v>
      </c>
      <c r="C236" s="40">
        <v>2022.0</v>
      </c>
      <c r="D236" s="46" t="s">
        <v>4</v>
      </c>
      <c r="E236" s="46" t="s">
        <v>18</v>
      </c>
      <c r="F236" s="40">
        <v>2.035</v>
      </c>
    </row>
    <row r="237">
      <c r="A237" s="40" t="s">
        <v>8</v>
      </c>
      <c r="B237" s="40" t="s">
        <v>479</v>
      </c>
      <c r="C237" s="40">
        <v>2022.0</v>
      </c>
      <c r="D237" s="46" t="s">
        <v>4</v>
      </c>
      <c r="E237" s="46" t="s">
        <v>18</v>
      </c>
      <c r="F237" s="40">
        <v>2.724</v>
      </c>
    </row>
    <row r="238">
      <c r="A238" s="40" t="s">
        <v>9</v>
      </c>
      <c r="B238" s="40" t="s">
        <v>480</v>
      </c>
      <c r="C238" s="40">
        <v>2022.0</v>
      </c>
      <c r="D238" s="46" t="s">
        <v>4</v>
      </c>
      <c r="E238" s="46" t="s">
        <v>18</v>
      </c>
      <c r="F238" s="40">
        <v>5.0</v>
      </c>
    </row>
    <row r="239">
      <c r="A239" s="40" t="s">
        <v>10</v>
      </c>
      <c r="B239" s="40" t="s">
        <v>478</v>
      </c>
      <c r="C239" s="40">
        <v>2022.0</v>
      </c>
      <c r="D239" s="46" t="s">
        <v>4</v>
      </c>
      <c r="E239" s="46" t="s">
        <v>18</v>
      </c>
      <c r="F239" s="40">
        <v>1.35</v>
      </c>
    </row>
    <row r="240">
      <c r="A240" s="40" t="s">
        <v>11</v>
      </c>
      <c r="B240" s="40" t="s">
        <v>477</v>
      </c>
      <c r="C240" s="40">
        <v>2022.0</v>
      </c>
      <c r="D240" s="46" t="s">
        <v>4</v>
      </c>
      <c r="E240" s="46" t="s">
        <v>18</v>
      </c>
      <c r="F240" s="40">
        <v>2.106</v>
      </c>
    </row>
    <row r="241">
      <c r="A241" s="40" t="s">
        <v>12</v>
      </c>
      <c r="B241" s="40" t="s">
        <v>476</v>
      </c>
      <c r="C241" s="40">
        <v>2022.0</v>
      </c>
      <c r="D241" s="46" t="s">
        <v>4</v>
      </c>
      <c r="E241" s="46" t="s">
        <v>18</v>
      </c>
      <c r="F241" s="40">
        <v>1.86</v>
      </c>
    </row>
    <row r="242">
      <c r="A242" s="40">
        <v>10.0</v>
      </c>
      <c r="B242" s="40" t="s">
        <v>481</v>
      </c>
      <c r="C242" s="40">
        <v>2022.0</v>
      </c>
      <c r="D242" s="46" t="s">
        <v>4</v>
      </c>
      <c r="E242" s="46" t="s">
        <v>18</v>
      </c>
      <c r="F242" s="40">
        <v>2.123</v>
      </c>
    </row>
    <row r="243">
      <c r="A243" s="40">
        <v>11.0</v>
      </c>
      <c r="B243" s="40" t="s">
        <v>483</v>
      </c>
      <c r="C243" s="40">
        <v>2022.0</v>
      </c>
      <c r="D243" s="46" t="s">
        <v>4</v>
      </c>
      <c r="E243" s="46" t="s">
        <v>18</v>
      </c>
      <c r="F243" s="40">
        <v>3.717</v>
      </c>
    </row>
    <row r="244">
      <c r="A244" s="40">
        <v>12.0</v>
      </c>
      <c r="B244" s="40" t="s">
        <v>482</v>
      </c>
      <c r="C244" s="40">
        <v>2022.0</v>
      </c>
      <c r="D244" s="46" t="s">
        <v>4</v>
      </c>
      <c r="E244" s="46" t="s">
        <v>18</v>
      </c>
      <c r="F244" s="40">
        <v>3.504</v>
      </c>
    </row>
    <row r="245">
      <c r="A245" s="40">
        <v>13.0</v>
      </c>
      <c r="B245" s="40" t="s">
        <v>484</v>
      </c>
      <c r="C245" s="40">
        <v>2022.0</v>
      </c>
      <c r="D245" s="46" t="s">
        <v>4</v>
      </c>
      <c r="E245" s="46" t="s">
        <v>18</v>
      </c>
      <c r="F245" s="40">
        <v>3.265</v>
      </c>
    </row>
    <row r="246">
      <c r="A246" s="40">
        <v>14.0</v>
      </c>
      <c r="B246" s="40" t="s">
        <v>485</v>
      </c>
      <c r="C246" s="40">
        <v>2022.0</v>
      </c>
      <c r="D246" s="46" t="s">
        <v>4</v>
      </c>
      <c r="E246" s="46" t="s">
        <v>18</v>
      </c>
      <c r="F246" s="40">
        <v>1.826</v>
      </c>
    </row>
    <row r="247">
      <c r="A247" s="40">
        <v>15.0</v>
      </c>
      <c r="B247" s="40" t="s">
        <v>486</v>
      </c>
      <c r="C247" s="40">
        <v>2022.0</v>
      </c>
      <c r="D247" s="46" t="s">
        <v>4</v>
      </c>
      <c r="E247" s="46" t="s">
        <v>18</v>
      </c>
      <c r="F247" s="40">
        <v>2.151</v>
      </c>
    </row>
    <row r="248">
      <c r="A248" s="40">
        <v>16.0</v>
      </c>
      <c r="B248" s="40" t="s">
        <v>487</v>
      </c>
      <c r="C248" s="40">
        <v>2022.0</v>
      </c>
      <c r="D248" s="46" t="s">
        <v>4</v>
      </c>
      <c r="E248" s="46" t="s">
        <v>18</v>
      </c>
      <c r="F248" s="40">
        <v>1.704</v>
      </c>
    </row>
    <row r="249">
      <c r="A249" s="40">
        <v>17.0</v>
      </c>
      <c r="B249" s="40" t="s">
        <v>488</v>
      </c>
      <c r="C249" s="40">
        <v>2022.0</v>
      </c>
      <c r="D249" s="46" t="s">
        <v>4</v>
      </c>
      <c r="E249" s="46" t="s">
        <v>18</v>
      </c>
      <c r="F249" s="40">
        <v>2.172</v>
      </c>
    </row>
    <row r="250">
      <c r="A250" s="40">
        <v>18.0</v>
      </c>
      <c r="B250" s="40" t="s">
        <v>490</v>
      </c>
      <c r="C250" s="40">
        <v>2022.0</v>
      </c>
      <c r="D250" s="46" t="s">
        <v>4</v>
      </c>
      <c r="E250" s="46" t="s">
        <v>18</v>
      </c>
      <c r="F250" s="40">
        <v>1.626</v>
      </c>
    </row>
    <row r="251">
      <c r="A251" s="40">
        <v>19.0</v>
      </c>
      <c r="B251" s="40" t="s">
        <v>491</v>
      </c>
      <c r="C251" s="40">
        <v>2022.0</v>
      </c>
      <c r="D251" s="46" t="s">
        <v>4</v>
      </c>
      <c r="E251" s="46" t="s">
        <v>18</v>
      </c>
      <c r="F251" s="40">
        <v>4.704</v>
      </c>
    </row>
    <row r="252">
      <c r="A252" s="40">
        <v>20.0</v>
      </c>
      <c r="B252" s="40" t="s">
        <v>492</v>
      </c>
      <c r="C252" s="40">
        <v>2022.0</v>
      </c>
      <c r="D252" s="46" t="s">
        <v>4</v>
      </c>
      <c r="E252" s="46" t="s">
        <v>18</v>
      </c>
      <c r="F252" s="40">
        <v>1.697</v>
      </c>
    </row>
    <row r="253">
      <c r="A253" s="40">
        <v>21.0</v>
      </c>
      <c r="B253" s="40" t="s">
        <v>493</v>
      </c>
      <c r="C253" s="40">
        <v>2022.0</v>
      </c>
      <c r="D253" s="46" t="s">
        <v>4</v>
      </c>
      <c r="E253" s="46" t="s">
        <v>18</v>
      </c>
      <c r="F253" s="40">
        <v>1.508</v>
      </c>
    </row>
    <row r="254">
      <c r="A254" s="40">
        <v>22.0</v>
      </c>
      <c r="B254" s="40" t="s">
        <v>494</v>
      </c>
      <c r="C254" s="40">
        <v>2022.0</v>
      </c>
      <c r="D254" s="46" t="s">
        <v>4</v>
      </c>
      <c r="E254" s="46" t="s">
        <v>18</v>
      </c>
      <c r="F254" s="40">
        <v>3.285</v>
      </c>
    </row>
    <row r="255">
      <c r="A255" s="40">
        <v>23.0</v>
      </c>
      <c r="B255" s="40" t="s">
        <v>495</v>
      </c>
      <c r="C255" s="40">
        <v>2022.0</v>
      </c>
      <c r="D255" s="46" t="s">
        <v>4</v>
      </c>
      <c r="E255" s="46" t="s">
        <v>18</v>
      </c>
      <c r="F255" s="40">
        <v>2.501</v>
      </c>
    </row>
    <row r="256">
      <c r="A256" s="40">
        <v>24.0</v>
      </c>
      <c r="B256" s="40" t="s">
        <v>497</v>
      </c>
      <c r="C256" s="40">
        <v>2022.0</v>
      </c>
      <c r="D256" s="46" t="s">
        <v>4</v>
      </c>
      <c r="E256" s="46" t="s">
        <v>18</v>
      </c>
      <c r="F256" s="40">
        <v>2.253</v>
      </c>
    </row>
    <row r="257">
      <c r="A257" s="40">
        <v>25.0</v>
      </c>
      <c r="B257" s="40" t="s">
        <v>496</v>
      </c>
      <c r="C257" s="40">
        <v>2022.0</v>
      </c>
      <c r="D257" s="46" t="s">
        <v>4</v>
      </c>
      <c r="E257" s="46" t="s">
        <v>18</v>
      </c>
      <c r="F257" s="40">
        <v>2.42</v>
      </c>
    </row>
    <row r="258">
      <c r="A258" s="40">
        <v>26.0</v>
      </c>
      <c r="B258" s="40" t="s">
        <v>498</v>
      </c>
      <c r="C258" s="40">
        <v>2022.0</v>
      </c>
      <c r="D258" s="46" t="s">
        <v>4</v>
      </c>
      <c r="E258" s="46" t="s">
        <v>18</v>
      </c>
      <c r="F258" s="40">
        <v>2.545</v>
      </c>
    </row>
    <row r="259">
      <c r="A259" s="40">
        <v>27.0</v>
      </c>
      <c r="B259" s="40" t="s">
        <v>499</v>
      </c>
      <c r="C259" s="40">
        <v>2022.0</v>
      </c>
      <c r="D259" s="46" t="s">
        <v>4</v>
      </c>
      <c r="E259" s="46" t="s">
        <v>18</v>
      </c>
      <c r="F259" s="40">
        <v>1.705</v>
      </c>
    </row>
    <row r="260">
      <c r="A260" s="40">
        <v>28.0</v>
      </c>
      <c r="B260" s="40" t="s">
        <v>500</v>
      </c>
      <c r="C260" s="40">
        <v>2022.0</v>
      </c>
      <c r="D260" s="46" t="s">
        <v>4</v>
      </c>
      <c r="E260" s="46" t="s">
        <v>18</v>
      </c>
      <c r="F260" s="40">
        <v>1.94</v>
      </c>
    </row>
    <row r="261">
      <c r="A261" s="40">
        <v>29.0</v>
      </c>
      <c r="B261" s="40" t="s">
        <v>501</v>
      </c>
      <c r="C261" s="40">
        <v>2022.0</v>
      </c>
      <c r="D261" s="46" t="s">
        <v>4</v>
      </c>
      <c r="E261" s="46" t="s">
        <v>18</v>
      </c>
      <c r="F261" s="40">
        <v>1.261</v>
      </c>
    </row>
    <row r="262">
      <c r="A262" s="40">
        <v>30.0</v>
      </c>
      <c r="B262" s="40" t="s">
        <v>502</v>
      </c>
      <c r="C262" s="40">
        <v>2022.0</v>
      </c>
      <c r="D262" s="46" t="s">
        <v>4</v>
      </c>
      <c r="E262" s="46" t="s">
        <v>18</v>
      </c>
      <c r="F262" s="40">
        <v>2.177</v>
      </c>
    </row>
    <row r="263">
      <c r="A263" s="40">
        <v>31.0</v>
      </c>
      <c r="B263" s="40" t="s">
        <v>503</v>
      </c>
      <c r="C263" s="40">
        <v>2022.0</v>
      </c>
      <c r="D263" s="46" t="s">
        <v>4</v>
      </c>
      <c r="E263" s="46" t="s">
        <v>18</v>
      </c>
      <c r="F263" s="40">
        <v>1.378</v>
      </c>
    </row>
    <row r="264">
      <c r="A264" s="40">
        <v>32.0</v>
      </c>
      <c r="B264" s="40" t="s">
        <v>504</v>
      </c>
      <c r="C264" s="40">
        <v>2022.0</v>
      </c>
      <c r="D264" s="46" t="s">
        <v>4</v>
      </c>
      <c r="E264" s="46" t="s">
        <v>18</v>
      </c>
      <c r="F264" s="40">
        <v>5.0</v>
      </c>
    </row>
    <row r="265">
      <c r="A265" s="52" t="s">
        <v>3</v>
      </c>
      <c r="B265" s="40" t="s">
        <v>489</v>
      </c>
      <c r="C265" s="40">
        <v>2022.0</v>
      </c>
      <c r="D265" s="46" t="s">
        <v>4</v>
      </c>
      <c r="E265" s="46" t="s">
        <v>18</v>
      </c>
      <c r="F265" s="40">
        <v>2.621</v>
      </c>
    </row>
    <row r="266">
      <c r="A266" s="52" t="s">
        <v>4</v>
      </c>
      <c r="B266" s="40" t="s">
        <v>472</v>
      </c>
      <c r="C266" s="40">
        <v>2023.0</v>
      </c>
      <c r="D266" s="46" t="s">
        <v>4</v>
      </c>
      <c r="E266" s="46" t="s">
        <v>18</v>
      </c>
      <c r="F266" s="40">
        <v>1.779</v>
      </c>
    </row>
    <row r="267">
      <c r="A267" s="40" t="s">
        <v>5</v>
      </c>
      <c r="B267" s="40" t="s">
        <v>473</v>
      </c>
      <c r="C267" s="40">
        <v>2023.0</v>
      </c>
      <c r="D267" s="46" t="s">
        <v>4</v>
      </c>
      <c r="E267" s="46" t="s">
        <v>18</v>
      </c>
      <c r="F267" s="40">
        <v>4.088</v>
      </c>
    </row>
    <row r="268">
      <c r="A268" s="40" t="s">
        <v>6</v>
      </c>
      <c r="B268" s="40" t="s">
        <v>474</v>
      </c>
      <c r="C268" s="40">
        <v>2023.0</v>
      </c>
      <c r="D268" s="46" t="s">
        <v>4</v>
      </c>
      <c r="E268" s="46" t="s">
        <v>18</v>
      </c>
      <c r="F268" s="40">
        <v>1.131</v>
      </c>
    </row>
    <row r="269">
      <c r="A269" s="40" t="s">
        <v>7</v>
      </c>
      <c r="B269" s="40" t="s">
        <v>475</v>
      </c>
      <c r="C269" s="40">
        <v>2023.0</v>
      </c>
      <c r="D269" s="46" t="s">
        <v>4</v>
      </c>
      <c r="E269" s="46" t="s">
        <v>18</v>
      </c>
      <c r="F269" s="40">
        <v>2.097</v>
      </c>
    </row>
    <row r="270">
      <c r="A270" s="40" t="s">
        <v>8</v>
      </c>
      <c r="B270" s="40" t="s">
        <v>479</v>
      </c>
      <c r="C270" s="40">
        <v>2023.0</v>
      </c>
      <c r="D270" s="46" t="s">
        <v>4</v>
      </c>
      <c r="E270" s="46" t="s">
        <v>18</v>
      </c>
      <c r="F270" s="40">
        <v>1.198</v>
      </c>
    </row>
    <row r="271">
      <c r="A271" s="40" t="s">
        <v>9</v>
      </c>
      <c r="B271" s="40" t="s">
        <v>480</v>
      </c>
      <c r="C271" s="40">
        <v>2023.0</v>
      </c>
      <c r="D271" s="46" t="s">
        <v>4</v>
      </c>
      <c r="E271" s="46" t="s">
        <v>18</v>
      </c>
      <c r="F271" s="40">
        <v>5.0</v>
      </c>
    </row>
    <row r="272">
      <c r="A272" s="40" t="s">
        <v>10</v>
      </c>
      <c r="B272" s="40" t="s">
        <v>478</v>
      </c>
      <c r="C272" s="40">
        <v>2023.0</v>
      </c>
      <c r="D272" s="46" t="s">
        <v>4</v>
      </c>
      <c r="E272" s="46" t="s">
        <v>18</v>
      </c>
      <c r="F272" s="40">
        <v>1.451</v>
      </c>
    </row>
    <row r="273">
      <c r="A273" s="40" t="s">
        <v>11</v>
      </c>
      <c r="B273" s="40" t="s">
        <v>477</v>
      </c>
      <c r="C273" s="40">
        <v>2023.0</v>
      </c>
      <c r="D273" s="46" t="s">
        <v>4</v>
      </c>
      <c r="E273" s="46" t="s">
        <v>18</v>
      </c>
      <c r="F273" s="40">
        <v>4.091</v>
      </c>
    </row>
    <row r="274">
      <c r="A274" s="40" t="s">
        <v>12</v>
      </c>
      <c r="B274" s="40" t="s">
        <v>476</v>
      </c>
      <c r="C274" s="40">
        <v>2023.0</v>
      </c>
      <c r="D274" s="46" t="s">
        <v>4</v>
      </c>
      <c r="E274" s="46" t="s">
        <v>18</v>
      </c>
      <c r="F274" s="40">
        <v>2.135</v>
      </c>
    </row>
    <row r="275">
      <c r="A275" s="40">
        <v>10.0</v>
      </c>
      <c r="B275" s="40" t="s">
        <v>481</v>
      </c>
      <c r="C275" s="40">
        <v>2023.0</v>
      </c>
      <c r="D275" s="46" t="s">
        <v>4</v>
      </c>
      <c r="E275" s="46" t="s">
        <v>18</v>
      </c>
      <c r="F275" s="40">
        <v>1.277</v>
      </c>
    </row>
    <row r="276">
      <c r="A276" s="40">
        <v>11.0</v>
      </c>
      <c r="B276" s="40" t="s">
        <v>483</v>
      </c>
      <c r="C276" s="40">
        <v>2023.0</v>
      </c>
      <c r="D276" s="46" t="s">
        <v>4</v>
      </c>
      <c r="E276" s="46" t="s">
        <v>18</v>
      </c>
      <c r="F276" s="40">
        <v>5.0</v>
      </c>
    </row>
    <row r="277">
      <c r="A277" s="40">
        <v>12.0</v>
      </c>
      <c r="B277" s="40" t="s">
        <v>482</v>
      </c>
      <c r="C277" s="40">
        <v>2023.0</v>
      </c>
      <c r="D277" s="46" t="s">
        <v>4</v>
      </c>
      <c r="E277" s="46" t="s">
        <v>18</v>
      </c>
      <c r="F277" s="40">
        <v>3.945</v>
      </c>
    </row>
    <row r="278">
      <c r="A278" s="40">
        <v>13.0</v>
      </c>
      <c r="B278" s="40" t="s">
        <v>484</v>
      </c>
      <c r="C278" s="40">
        <v>2023.0</v>
      </c>
      <c r="D278" s="46" t="s">
        <v>4</v>
      </c>
      <c r="E278" s="46" t="s">
        <v>18</v>
      </c>
      <c r="F278" s="40">
        <v>1.718</v>
      </c>
    </row>
    <row r="279">
      <c r="A279" s="40">
        <v>14.0</v>
      </c>
      <c r="B279" s="40" t="s">
        <v>485</v>
      </c>
      <c r="C279" s="40">
        <v>2023.0</v>
      </c>
      <c r="D279" s="46" t="s">
        <v>4</v>
      </c>
      <c r="E279" s="46" t="s">
        <v>18</v>
      </c>
      <c r="F279" s="40">
        <v>2.591</v>
      </c>
    </row>
    <row r="280">
      <c r="A280" s="40">
        <v>15.0</v>
      </c>
      <c r="B280" s="40" t="s">
        <v>486</v>
      </c>
      <c r="C280" s="40">
        <v>2023.0</v>
      </c>
      <c r="D280" s="46" t="s">
        <v>4</v>
      </c>
      <c r="E280" s="46" t="s">
        <v>18</v>
      </c>
      <c r="F280" s="40">
        <v>2.785</v>
      </c>
    </row>
    <row r="281">
      <c r="A281" s="40">
        <v>16.0</v>
      </c>
      <c r="B281" s="40" t="s">
        <v>487</v>
      </c>
      <c r="C281" s="40">
        <v>2023.0</v>
      </c>
      <c r="D281" s="46" t="s">
        <v>4</v>
      </c>
      <c r="E281" s="46" t="s">
        <v>18</v>
      </c>
      <c r="F281" s="40">
        <v>3.762</v>
      </c>
    </row>
    <row r="282">
      <c r="A282" s="40">
        <v>17.0</v>
      </c>
      <c r="B282" s="40" t="s">
        <v>488</v>
      </c>
      <c r="C282" s="40">
        <v>2023.0</v>
      </c>
      <c r="D282" s="46" t="s">
        <v>4</v>
      </c>
      <c r="E282" s="46" t="s">
        <v>18</v>
      </c>
      <c r="F282" s="40">
        <v>4.04</v>
      </c>
    </row>
    <row r="283">
      <c r="A283" s="40">
        <v>18.0</v>
      </c>
      <c r="B283" s="40" t="s">
        <v>490</v>
      </c>
      <c r="C283" s="40">
        <v>2023.0</v>
      </c>
      <c r="D283" s="46" t="s">
        <v>4</v>
      </c>
      <c r="E283" s="46" t="s">
        <v>18</v>
      </c>
      <c r="F283" s="40">
        <v>1.597</v>
      </c>
    </row>
    <row r="284">
      <c r="A284" s="40">
        <v>19.0</v>
      </c>
      <c r="B284" s="40" t="s">
        <v>491</v>
      </c>
      <c r="C284" s="40">
        <v>2023.0</v>
      </c>
      <c r="D284" s="46" t="s">
        <v>4</v>
      </c>
      <c r="E284" s="46" t="s">
        <v>18</v>
      </c>
      <c r="F284" s="40">
        <v>3.513</v>
      </c>
    </row>
    <row r="285">
      <c r="A285" s="40">
        <v>20.0</v>
      </c>
      <c r="B285" s="40" t="s">
        <v>492</v>
      </c>
      <c r="C285" s="40">
        <v>2023.0</v>
      </c>
      <c r="D285" s="46" t="s">
        <v>4</v>
      </c>
      <c r="E285" s="46" t="s">
        <v>18</v>
      </c>
      <c r="F285" s="40">
        <v>2.704</v>
      </c>
    </row>
    <row r="286">
      <c r="A286" s="40">
        <v>21.0</v>
      </c>
      <c r="B286" s="40" t="s">
        <v>493</v>
      </c>
      <c r="C286" s="40">
        <v>2023.0</v>
      </c>
      <c r="D286" s="46" t="s">
        <v>4</v>
      </c>
      <c r="E286" s="46" t="s">
        <v>18</v>
      </c>
      <c r="F286" s="40">
        <v>2.096</v>
      </c>
    </row>
    <row r="287">
      <c r="A287" s="40">
        <v>22.0</v>
      </c>
      <c r="B287" s="40" t="s">
        <v>494</v>
      </c>
      <c r="C287" s="40">
        <v>2023.0</v>
      </c>
      <c r="D287" s="46" t="s">
        <v>4</v>
      </c>
      <c r="E287" s="46" t="s">
        <v>18</v>
      </c>
      <c r="F287" s="40">
        <v>1.947</v>
      </c>
    </row>
    <row r="288">
      <c r="A288" s="40">
        <v>23.0</v>
      </c>
      <c r="B288" s="40" t="s">
        <v>495</v>
      </c>
      <c r="C288" s="40">
        <v>2023.0</v>
      </c>
      <c r="D288" s="46" t="s">
        <v>4</v>
      </c>
      <c r="E288" s="46" t="s">
        <v>18</v>
      </c>
      <c r="F288" s="40">
        <v>2.921</v>
      </c>
    </row>
    <row r="289">
      <c r="A289" s="40">
        <v>24.0</v>
      </c>
      <c r="B289" s="40" t="s">
        <v>497</v>
      </c>
      <c r="C289" s="40">
        <v>2023.0</v>
      </c>
      <c r="D289" s="46" t="s">
        <v>4</v>
      </c>
      <c r="E289" s="46" t="s">
        <v>18</v>
      </c>
      <c r="F289" s="40">
        <v>2.306</v>
      </c>
    </row>
    <row r="290">
      <c r="A290" s="40">
        <v>25.0</v>
      </c>
      <c r="B290" s="40" t="s">
        <v>496</v>
      </c>
      <c r="C290" s="40">
        <v>2023.0</v>
      </c>
      <c r="D290" s="46" t="s">
        <v>4</v>
      </c>
      <c r="E290" s="46" t="s">
        <v>18</v>
      </c>
      <c r="F290" s="40">
        <v>2.107</v>
      </c>
    </row>
    <row r="291">
      <c r="A291" s="40">
        <v>26.0</v>
      </c>
      <c r="B291" s="40" t="s">
        <v>498</v>
      </c>
      <c r="C291" s="40">
        <v>2023.0</v>
      </c>
      <c r="D291" s="46" t="s">
        <v>4</v>
      </c>
      <c r="E291" s="46" t="s">
        <v>18</v>
      </c>
      <c r="F291" s="40">
        <v>2.961</v>
      </c>
    </row>
    <row r="292">
      <c r="A292" s="40">
        <v>27.0</v>
      </c>
      <c r="B292" s="40" t="s">
        <v>499</v>
      </c>
      <c r="C292" s="40">
        <v>2023.0</v>
      </c>
      <c r="D292" s="46" t="s">
        <v>4</v>
      </c>
      <c r="E292" s="46" t="s">
        <v>18</v>
      </c>
      <c r="F292" s="40">
        <v>1.915</v>
      </c>
    </row>
    <row r="293">
      <c r="A293" s="40">
        <v>28.0</v>
      </c>
      <c r="B293" s="40" t="s">
        <v>500</v>
      </c>
      <c r="C293" s="40">
        <v>2023.0</v>
      </c>
      <c r="D293" s="46" t="s">
        <v>4</v>
      </c>
      <c r="E293" s="46" t="s">
        <v>18</v>
      </c>
      <c r="F293" s="40">
        <v>1.549</v>
      </c>
    </row>
    <row r="294">
      <c r="A294" s="40">
        <v>29.0</v>
      </c>
      <c r="B294" s="40" t="s">
        <v>501</v>
      </c>
      <c r="C294" s="40">
        <v>2023.0</v>
      </c>
      <c r="D294" s="46" t="s">
        <v>4</v>
      </c>
      <c r="E294" s="46" t="s">
        <v>18</v>
      </c>
      <c r="F294" s="40">
        <v>1.305</v>
      </c>
    </row>
    <row r="295">
      <c r="A295" s="40">
        <v>30.0</v>
      </c>
      <c r="B295" s="40" t="s">
        <v>502</v>
      </c>
      <c r="C295" s="40">
        <v>2023.0</v>
      </c>
      <c r="D295" s="46" t="s">
        <v>4</v>
      </c>
      <c r="E295" s="46" t="s">
        <v>18</v>
      </c>
      <c r="F295" s="40">
        <v>2.058</v>
      </c>
    </row>
    <row r="296">
      <c r="A296" s="40">
        <v>31.0</v>
      </c>
      <c r="B296" s="40" t="s">
        <v>503</v>
      </c>
      <c r="C296" s="40">
        <v>2023.0</v>
      </c>
      <c r="D296" s="46" t="s">
        <v>4</v>
      </c>
      <c r="E296" s="46" t="s">
        <v>18</v>
      </c>
      <c r="F296" s="40">
        <v>1.041</v>
      </c>
    </row>
    <row r="297">
      <c r="A297" s="40">
        <v>32.0</v>
      </c>
      <c r="B297" s="40" t="s">
        <v>504</v>
      </c>
      <c r="C297" s="40">
        <v>2023.0</v>
      </c>
      <c r="D297" s="46" t="s">
        <v>4</v>
      </c>
      <c r="E297" s="46" t="s">
        <v>18</v>
      </c>
      <c r="F297" s="40">
        <v>4.144</v>
      </c>
    </row>
    <row r="298">
      <c r="A298" s="52" t="s">
        <v>3</v>
      </c>
      <c r="B298" s="40" t="s">
        <v>489</v>
      </c>
      <c r="C298" s="40">
        <v>2023.0</v>
      </c>
      <c r="D298" s="46" t="s">
        <v>4</v>
      </c>
      <c r="E298" s="46" t="s">
        <v>18</v>
      </c>
      <c r="F298" s="40">
        <v>2.678</v>
      </c>
    </row>
    <row r="299">
      <c r="A299" s="58" t="s">
        <v>4</v>
      </c>
      <c r="B299" s="59" t="s">
        <v>472</v>
      </c>
      <c r="C299" s="60">
        <v>2024.0</v>
      </c>
      <c r="D299" s="61" t="s">
        <v>4</v>
      </c>
      <c r="E299" s="61" t="s">
        <v>18</v>
      </c>
      <c r="F299" s="63">
        <v>2.995</v>
      </c>
    </row>
    <row r="300">
      <c r="A300" s="59" t="s">
        <v>5</v>
      </c>
      <c r="B300" s="59" t="s">
        <v>473</v>
      </c>
      <c r="C300" s="60">
        <v>2024.0</v>
      </c>
      <c r="D300" s="61" t="s">
        <v>4</v>
      </c>
      <c r="E300" s="61" t="s">
        <v>18</v>
      </c>
      <c r="F300" s="63">
        <v>3.913</v>
      </c>
    </row>
    <row r="301">
      <c r="A301" s="59" t="s">
        <v>6</v>
      </c>
      <c r="B301" s="59" t="s">
        <v>474</v>
      </c>
      <c r="C301" s="60">
        <v>2024.0</v>
      </c>
      <c r="D301" s="61" t="s">
        <v>4</v>
      </c>
      <c r="E301" s="61" t="s">
        <v>18</v>
      </c>
      <c r="F301" s="63">
        <v>4.567</v>
      </c>
    </row>
    <row r="302">
      <c r="A302" s="59" t="s">
        <v>7</v>
      </c>
      <c r="B302" s="59" t="s">
        <v>475</v>
      </c>
      <c r="C302" s="60">
        <v>2024.0</v>
      </c>
      <c r="D302" s="61" t="s">
        <v>4</v>
      </c>
      <c r="E302" s="61" t="s">
        <v>18</v>
      </c>
      <c r="F302" s="63">
        <v>2.146</v>
      </c>
    </row>
    <row r="303">
      <c r="A303" s="59" t="s">
        <v>8</v>
      </c>
      <c r="B303" s="59" t="s">
        <v>479</v>
      </c>
      <c r="C303" s="60">
        <v>2024.0</v>
      </c>
      <c r="D303" s="61" t="s">
        <v>4</v>
      </c>
      <c r="E303" s="61" t="s">
        <v>18</v>
      </c>
      <c r="F303" s="63">
        <v>2.942</v>
      </c>
    </row>
    <row r="304">
      <c r="A304" s="59" t="s">
        <v>9</v>
      </c>
      <c r="B304" s="59" t="s">
        <v>480</v>
      </c>
      <c r="C304" s="60">
        <v>2024.0</v>
      </c>
      <c r="D304" s="61" t="s">
        <v>4</v>
      </c>
      <c r="E304" s="61" t="s">
        <v>18</v>
      </c>
      <c r="F304" s="63">
        <v>5.0</v>
      </c>
    </row>
    <row r="305">
      <c r="A305" s="59" t="s">
        <v>10</v>
      </c>
      <c r="B305" s="59" t="s">
        <v>478</v>
      </c>
      <c r="C305" s="60">
        <v>2024.0</v>
      </c>
      <c r="D305" s="61" t="s">
        <v>4</v>
      </c>
      <c r="E305" s="61" t="s">
        <v>18</v>
      </c>
      <c r="F305" s="63">
        <v>1.484</v>
      </c>
    </row>
    <row r="306">
      <c r="A306" s="59" t="s">
        <v>11</v>
      </c>
      <c r="B306" s="59" t="s">
        <v>477</v>
      </c>
      <c r="C306" s="60">
        <v>2024.0</v>
      </c>
      <c r="D306" s="61" t="s">
        <v>4</v>
      </c>
      <c r="E306" s="61" t="s">
        <v>18</v>
      </c>
      <c r="F306" s="63">
        <v>2.827</v>
      </c>
    </row>
    <row r="307">
      <c r="A307" s="59" t="s">
        <v>12</v>
      </c>
      <c r="B307" s="59" t="s">
        <v>476</v>
      </c>
      <c r="C307" s="60">
        <v>2024.0</v>
      </c>
      <c r="D307" s="61" t="s">
        <v>4</v>
      </c>
      <c r="E307" s="61" t="s">
        <v>18</v>
      </c>
      <c r="F307" s="63">
        <v>2.237</v>
      </c>
    </row>
    <row r="308">
      <c r="A308" s="60">
        <v>10.0</v>
      </c>
      <c r="B308" s="59" t="s">
        <v>481</v>
      </c>
      <c r="C308" s="60">
        <v>2024.0</v>
      </c>
      <c r="D308" s="61" t="s">
        <v>4</v>
      </c>
      <c r="E308" s="61" t="s">
        <v>18</v>
      </c>
      <c r="F308" s="63">
        <v>1.955</v>
      </c>
    </row>
    <row r="309">
      <c r="A309" s="60">
        <v>11.0</v>
      </c>
      <c r="B309" s="59" t="s">
        <v>483</v>
      </c>
      <c r="C309" s="60">
        <v>2024.0</v>
      </c>
      <c r="D309" s="61" t="s">
        <v>4</v>
      </c>
      <c r="E309" s="61" t="s">
        <v>18</v>
      </c>
      <c r="F309" s="63">
        <v>4.873</v>
      </c>
    </row>
    <row r="310">
      <c r="A310" s="60">
        <v>12.0</v>
      </c>
      <c r="B310" s="59" t="s">
        <v>482</v>
      </c>
      <c r="C310" s="60">
        <v>2024.0</v>
      </c>
      <c r="D310" s="61" t="s">
        <v>4</v>
      </c>
      <c r="E310" s="61" t="s">
        <v>18</v>
      </c>
      <c r="F310" s="63">
        <v>2.501</v>
      </c>
    </row>
    <row r="311">
      <c r="A311" s="60">
        <v>13.0</v>
      </c>
      <c r="B311" s="59" t="s">
        <v>484</v>
      </c>
      <c r="C311" s="60">
        <v>2024.0</v>
      </c>
      <c r="D311" s="61" t="s">
        <v>4</v>
      </c>
      <c r="E311" s="61" t="s">
        <v>18</v>
      </c>
      <c r="F311" s="63">
        <v>2.269</v>
      </c>
    </row>
    <row r="312">
      <c r="A312" s="60">
        <v>14.0</v>
      </c>
      <c r="B312" s="59" t="s">
        <v>485</v>
      </c>
      <c r="C312" s="60">
        <v>2024.0</v>
      </c>
      <c r="D312" s="61" t="s">
        <v>4</v>
      </c>
      <c r="E312" s="61" t="s">
        <v>18</v>
      </c>
      <c r="F312" s="63">
        <v>2.173</v>
      </c>
    </row>
    <row r="313">
      <c r="A313" s="60">
        <v>15.0</v>
      </c>
      <c r="B313" s="59" t="s">
        <v>486</v>
      </c>
      <c r="C313" s="60">
        <v>2024.0</v>
      </c>
      <c r="D313" s="61" t="s">
        <v>4</v>
      </c>
      <c r="E313" s="61" t="s">
        <v>18</v>
      </c>
      <c r="F313" s="63">
        <v>3.814</v>
      </c>
    </row>
    <row r="314">
      <c r="A314" s="60">
        <v>16.0</v>
      </c>
      <c r="B314" s="59" t="s">
        <v>487</v>
      </c>
      <c r="C314" s="60">
        <v>2024.0</v>
      </c>
      <c r="D314" s="61" t="s">
        <v>4</v>
      </c>
      <c r="E314" s="61" t="s">
        <v>18</v>
      </c>
      <c r="F314" s="63">
        <v>2.567</v>
      </c>
    </row>
    <row r="315">
      <c r="A315" s="60">
        <v>17.0</v>
      </c>
      <c r="B315" s="59" t="s">
        <v>488</v>
      </c>
      <c r="C315" s="60">
        <v>2024.0</v>
      </c>
      <c r="D315" s="61" t="s">
        <v>4</v>
      </c>
      <c r="E315" s="61" t="s">
        <v>18</v>
      </c>
      <c r="F315" s="63">
        <v>3.128</v>
      </c>
    </row>
    <row r="316">
      <c r="A316" s="60">
        <v>18.0</v>
      </c>
      <c r="B316" s="59" t="s">
        <v>490</v>
      </c>
      <c r="C316" s="60">
        <v>2024.0</v>
      </c>
      <c r="D316" s="61" t="s">
        <v>4</v>
      </c>
      <c r="E316" s="61" t="s">
        <v>18</v>
      </c>
      <c r="F316" s="63">
        <v>1.69</v>
      </c>
    </row>
    <row r="317">
      <c r="A317" s="60">
        <v>19.0</v>
      </c>
      <c r="B317" s="59" t="s">
        <v>491</v>
      </c>
      <c r="C317" s="60">
        <v>2024.0</v>
      </c>
      <c r="D317" s="61" t="s">
        <v>4</v>
      </c>
      <c r="E317" s="61" t="s">
        <v>18</v>
      </c>
      <c r="F317" s="63">
        <v>4.409</v>
      </c>
    </row>
    <row r="318">
      <c r="A318" s="60">
        <v>20.0</v>
      </c>
      <c r="B318" s="59" t="s">
        <v>492</v>
      </c>
      <c r="C318" s="60">
        <v>2024.0</v>
      </c>
      <c r="D318" s="61" t="s">
        <v>4</v>
      </c>
      <c r="E318" s="61" t="s">
        <v>18</v>
      </c>
      <c r="F318" s="63">
        <v>2.011</v>
      </c>
    </row>
    <row r="319">
      <c r="A319" s="60">
        <v>21.0</v>
      </c>
      <c r="B319" s="59" t="s">
        <v>493</v>
      </c>
      <c r="C319" s="60">
        <v>2024.0</v>
      </c>
      <c r="D319" s="61" t="s">
        <v>4</v>
      </c>
      <c r="E319" s="61" t="s">
        <v>18</v>
      </c>
      <c r="F319" s="63">
        <v>1.654</v>
      </c>
    </row>
    <row r="320">
      <c r="A320" s="60">
        <v>22.0</v>
      </c>
      <c r="B320" s="59" t="s">
        <v>494</v>
      </c>
      <c r="C320" s="60">
        <v>2024.0</v>
      </c>
      <c r="D320" s="61" t="s">
        <v>4</v>
      </c>
      <c r="E320" s="61" t="s">
        <v>18</v>
      </c>
      <c r="F320" s="63">
        <v>3.377</v>
      </c>
    </row>
    <row r="321">
      <c r="A321" s="60">
        <v>23.0</v>
      </c>
      <c r="B321" s="59" t="s">
        <v>495</v>
      </c>
      <c r="C321" s="60">
        <v>2024.0</v>
      </c>
      <c r="D321" s="61" t="s">
        <v>4</v>
      </c>
      <c r="E321" s="61" t="s">
        <v>18</v>
      </c>
      <c r="F321" s="63">
        <v>3.698</v>
      </c>
    </row>
    <row r="322">
      <c r="A322" s="60">
        <v>24.0</v>
      </c>
      <c r="B322" s="59" t="s">
        <v>497</v>
      </c>
      <c r="C322" s="60">
        <v>2024.0</v>
      </c>
      <c r="D322" s="61" t="s">
        <v>4</v>
      </c>
      <c r="E322" s="61" t="s">
        <v>18</v>
      </c>
      <c r="F322" s="63">
        <v>3.515</v>
      </c>
    </row>
    <row r="323">
      <c r="A323" s="60">
        <v>25.0</v>
      </c>
      <c r="B323" s="59" t="s">
        <v>496</v>
      </c>
      <c r="C323" s="60">
        <v>2024.0</v>
      </c>
      <c r="D323" s="61" t="s">
        <v>4</v>
      </c>
      <c r="E323" s="61" t="s">
        <v>18</v>
      </c>
      <c r="F323" s="63">
        <v>3.459</v>
      </c>
    </row>
    <row r="324">
      <c r="A324" s="60">
        <v>26.0</v>
      </c>
      <c r="B324" s="59" t="s">
        <v>498</v>
      </c>
      <c r="C324" s="60">
        <v>2024.0</v>
      </c>
      <c r="D324" s="61" t="s">
        <v>4</v>
      </c>
      <c r="E324" s="61" t="s">
        <v>18</v>
      </c>
      <c r="F324" s="63">
        <v>3.102</v>
      </c>
    </row>
    <row r="325">
      <c r="A325" s="60">
        <v>27.0</v>
      </c>
      <c r="B325" s="59" t="s">
        <v>499</v>
      </c>
      <c r="C325" s="60">
        <v>2024.0</v>
      </c>
      <c r="D325" s="61" t="s">
        <v>4</v>
      </c>
      <c r="E325" s="61" t="s">
        <v>18</v>
      </c>
      <c r="F325" s="63">
        <v>2.319</v>
      </c>
    </row>
    <row r="326">
      <c r="A326" s="60">
        <v>28.0</v>
      </c>
      <c r="B326" s="59" t="s">
        <v>500</v>
      </c>
      <c r="C326" s="60">
        <v>2024.0</v>
      </c>
      <c r="D326" s="61" t="s">
        <v>4</v>
      </c>
      <c r="E326" s="61" t="s">
        <v>18</v>
      </c>
      <c r="F326" s="63">
        <v>2.542</v>
      </c>
    </row>
    <row r="327">
      <c r="A327" s="60">
        <v>29.0</v>
      </c>
      <c r="B327" s="59" t="s">
        <v>501</v>
      </c>
      <c r="C327" s="60">
        <v>2024.0</v>
      </c>
      <c r="D327" s="61" t="s">
        <v>4</v>
      </c>
      <c r="E327" s="61" t="s">
        <v>18</v>
      </c>
      <c r="F327" s="63">
        <v>1.174</v>
      </c>
    </row>
    <row r="328">
      <c r="A328" s="60">
        <v>30.0</v>
      </c>
      <c r="B328" s="59" t="s">
        <v>502</v>
      </c>
      <c r="C328" s="60">
        <v>2024.0</v>
      </c>
      <c r="D328" s="61" t="s">
        <v>4</v>
      </c>
      <c r="E328" s="61" t="s">
        <v>18</v>
      </c>
      <c r="F328" s="63">
        <v>2.447</v>
      </c>
    </row>
    <row r="329">
      <c r="A329" s="60">
        <v>31.0</v>
      </c>
      <c r="B329" s="59" t="s">
        <v>503</v>
      </c>
      <c r="C329" s="60">
        <v>2024.0</v>
      </c>
      <c r="D329" s="61" t="s">
        <v>4</v>
      </c>
      <c r="E329" s="61" t="s">
        <v>18</v>
      </c>
      <c r="F329" s="63">
        <v>1.25</v>
      </c>
    </row>
    <row r="330">
      <c r="A330" s="60">
        <v>32.0</v>
      </c>
      <c r="B330" s="59" t="s">
        <v>504</v>
      </c>
      <c r="C330" s="60">
        <v>2024.0</v>
      </c>
      <c r="D330" s="61" t="s">
        <v>4</v>
      </c>
      <c r="E330" s="61" t="s">
        <v>18</v>
      </c>
      <c r="F330" s="63">
        <v>2.165</v>
      </c>
    </row>
    <row r="331">
      <c r="A331" s="58" t="s">
        <v>3</v>
      </c>
      <c r="B331" s="59" t="s">
        <v>489</v>
      </c>
      <c r="C331" s="60">
        <v>2024.0</v>
      </c>
      <c r="D331" s="61" t="s">
        <v>4</v>
      </c>
      <c r="E331" s="61" t="s">
        <v>18</v>
      </c>
      <c r="F331" s="62">
        <v>2.871</v>
      </c>
    </row>
  </sheetData>
  <autoFilter ref="$A$1:$F$331"/>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1</v>
      </c>
      <c r="B1" s="40" t="s">
        <v>470</v>
      </c>
      <c r="C1" s="40" t="s">
        <v>0</v>
      </c>
      <c r="D1" s="40" t="s">
        <v>36</v>
      </c>
      <c r="E1" s="40" t="s">
        <v>38</v>
      </c>
      <c r="F1" s="40" t="s">
        <v>471</v>
      </c>
    </row>
    <row r="2">
      <c r="A2" s="52" t="s">
        <v>3</v>
      </c>
      <c r="B2" s="40" t="s">
        <v>489</v>
      </c>
      <c r="C2" s="40">
        <v>2011.0</v>
      </c>
      <c r="D2" s="52" t="s">
        <v>4</v>
      </c>
      <c r="E2" s="52" t="s">
        <v>19</v>
      </c>
      <c r="F2" s="68">
        <v>69.5</v>
      </c>
    </row>
    <row r="3">
      <c r="A3" s="52" t="s">
        <v>4</v>
      </c>
      <c r="B3" s="40" t="s">
        <v>472</v>
      </c>
      <c r="C3" s="40">
        <v>2011.0</v>
      </c>
      <c r="D3" s="52" t="s">
        <v>4</v>
      </c>
      <c r="E3" s="52" t="s">
        <v>19</v>
      </c>
      <c r="F3" s="68">
        <v>60.8</v>
      </c>
    </row>
    <row r="4">
      <c r="A4" s="40" t="s">
        <v>5</v>
      </c>
      <c r="B4" s="40" t="s">
        <v>473</v>
      </c>
      <c r="C4" s="40">
        <v>2011.0</v>
      </c>
      <c r="D4" s="52" t="s">
        <v>4</v>
      </c>
      <c r="E4" s="52" t="s">
        <v>19</v>
      </c>
      <c r="F4" s="68">
        <v>58.2</v>
      </c>
    </row>
    <row r="5">
      <c r="A5" s="40" t="s">
        <v>6</v>
      </c>
      <c r="B5" s="40" t="s">
        <v>474</v>
      </c>
      <c r="C5" s="40">
        <v>2011.0</v>
      </c>
      <c r="D5" s="52" t="s">
        <v>4</v>
      </c>
      <c r="E5" s="52" t="s">
        <v>19</v>
      </c>
      <c r="F5" s="68">
        <v>37.1</v>
      </c>
    </row>
    <row r="6">
      <c r="A6" s="40" t="s">
        <v>7</v>
      </c>
      <c r="B6" s="40" t="s">
        <v>475</v>
      </c>
      <c r="C6" s="40">
        <v>2011.0</v>
      </c>
      <c r="D6" s="52" t="s">
        <v>4</v>
      </c>
      <c r="E6" s="52" t="s">
        <v>19</v>
      </c>
      <c r="F6" s="68">
        <v>51.2</v>
      </c>
    </row>
    <row r="7">
      <c r="A7" s="40" t="s">
        <v>8</v>
      </c>
      <c r="B7" s="40" t="s">
        <v>479</v>
      </c>
      <c r="C7" s="40">
        <v>2011.0</v>
      </c>
      <c r="D7" s="52" t="s">
        <v>4</v>
      </c>
      <c r="E7" s="52" t="s">
        <v>19</v>
      </c>
      <c r="F7" s="68">
        <v>64.6</v>
      </c>
    </row>
    <row r="8">
      <c r="A8" s="40" t="s">
        <v>9</v>
      </c>
      <c r="B8" s="40" t="s">
        <v>480</v>
      </c>
      <c r="C8" s="40">
        <v>2011.0</v>
      </c>
      <c r="D8" s="52" t="s">
        <v>4</v>
      </c>
      <c r="E8" s="52" t="s">
        <v>19</v>
      </c>
      <c r="F8" s="68">
        <v>65.8</v>
      </c>
    </row>
    <row r="9">
      <c r="A9" s="40" t="s">
        <v>10</v>
      </c>
      <c r="B9" s="40" t="s">
        <v>478</v>
      </c>
      <c r="C9" s="40">
        <v>2011.0</v>
      </c>
      <c r="D9" s="52" t="s">
        <v>4</v>
      </c>
      <c r="E9" s="52" t="s">
        <v>19</v>
      </c>
      <c r="F9" s="68">
        <v>38.3</v>
      </c>
    </row>
    <row r="10">
      <c r="A10" s="40" t="s">
        <v>11</v>
      </c>
      <c r="B10" s="40" t="s">
        <v>477</v>
      </c>
      <c r="C10" s="40">
        <v>2011.0</v>
      </c>
      <c r="D10" s="52" t="s">
        <v>4</v>
      </c>
      <c r="E10" s="52" t="s">
        <v>19</v>
      </c>
      <c r="F10" s="68">
        <v>89.5</v>
      </c>
    </row>
    <row r="11">
      <c r="A11" s="40" t="s">
        <v>12</v>
      </c>
      <c r="B11" s="40" t="s">
        <v>476</v>
      </c>
      <c r="C11" s="40">
        <v>2011.0</v>
      </c>
      <c r="D11" s="52" t="s">
        <v>4</v>
      </c>
      <c r="E11" s="52" t="s">
        <v>19</v>
      </c>
      <c r="F11" s="68">
        <v>75.3</v>
      </c>
    </row>
    <row r="12">
      <c r="A12" s="40" t="s">
        <v>13</v>
      </c>
      <c r="B12" s="40" t="s">
        <v>481</v>
      </c>
      <c r="C12" s="40">
        <v>2011.0</v>
      </c>
      <c r="D12" s="52" t="s">
        <v>4</v>
      </c>
      <c r="E12" s="52" t="s">
        <v>19</v>
      </c>
      <c r="F12" s="68">
        <v>88.1</v>
      </c>
    </row>
    <row r="13">
      <c r="A13" s="40" t="s">
        <v>14</v>
      </c>
      <c r="B13" s="40" t="s">
        <v>483</v>
      </c>
      <c r="C13" s="40">
        <v>2011.0</v>
      </c>
      <c r="D13" s="52" t="s">
        <v>4</v>
      </c>
      <c r="E13" s="52" t="s">
        <v>19</v>
      </c>
      <c r="F13" s="68">
        <v>54.0</v>
      </c>
    </row>
    <row r="14">
      <c r="A14" s="40" t="s">
        <v>15</v>
      </c>
      <c r="B14" s="40" t="s">
        <v>482</v>
      </c>
      <c r="C14" s="40">
        <v>2011.0</v>
      </c>
      <c r="D14" s="52" t="s">
        <v>4</v>
      </c>
      <c r="E14" s="52" t="s">
        <v>19</v>
      </c>
      <c r="F14" s="68">
        <v>72.5</v>
      </c>
    </row>
    <row r="15">
      <c r="A15" s="40" t="s">
        <v>16</v>
      </c>
      <c r="B15" s="40" t="s">
        <v>484</v>
      </c>
      <c r="C15" s="40">
        <v>2011.0</v>
      </c>
      <c r="D15" s="52" t="s">
        <v>4</v>
      </c>
      <c r="E15" s="52" t="s">
        <v>19</v>
      </c>
      <c r="F15" s="68">
        <v>55.3</v>
      </c>
    </row>
    <row r="16">
      <c r="A16" s="40" t="s">
        <v>17</v>
      </c>
      <c r="B16" s="40" t="s">
        <v>485</v>
      </c>
      <c r="C16" s="40">
        <v>2011.0</v>
      </c>
      <c r="D16" s="52" t="s">
        <v>4</v>
      </c>
      <c r="E16" s="52" t="s">
        <v>19</v>
      </c>
      <c r="F16" s="68">
        <v>71.2</v>
      </c>
    </row>
    <row r="17">
      <c r="A17" s="40" t="s">
        <v>18</v>
      </c>
      <c r="B17" s="40" t="s">
        <v>486</v>
      </c>
      <c r="C17" s="40">
        <v>2011.0</v>
      </c>
      <c r="D17" s="52" t="s">
        <v>4</v>
      </c>
      <c r="E17" s="52" t="s">
        <v>19</v>
      </c>
      <c r="F17" s="68">
        <v>83.9</v>
      </c>
    </row>
    <row r="18">
      <c r="A18" s="40" t="s">
        <v>19</v>
      </c>
      <c r="B18" s="40" t="s">
        <v>487</v>
      </c>
      <c r="C18" s="40">
        <v>2011.0</v>
      </c>
      <c r="D18" s="52" t="s">
        <v>4</v>
      </c>
      <c r="E18" s="52" t="s">
        <v>19</v>
      </c>
      <c r="F18" s="68">
        <v>76.1</v>
      </c>
    </row>
    <row r="19">
      <c r="A19" s="40" t="s">
        <v>20</v>
      </c>
      <c r="B19" s="40" t="s">
        <v>488</v>
      </c>
      <c r="C19" s="40">
        <v>2011.0</v>
      </c>
      <c r="D19" s="52" t="s">
        <v>4</v>
      </c>
      <c r="E19" s="52" t="s">
        <v>19</v>
      </c>
      <c r="F19" s="68">
        <v>80.8</v>
      </c>
    </row>
    <row r="20">
      <c r="A20" s="40" t="s">
        <v>21</v>
      </c>
      <c r="B20" s="40" t="s">
        <v>490</v>
      </c>
      <c r="C20" s="40">
        <v>2011.0</v>
      </c>
      <c r="D20" s="52" t="s">
        <v>4</v>
      </c>
      <c r="E20" s="52" t="s">
        <v>19</v>
      </c>
      <c r="F20" s="68">
        <v>79.3</v>
      </c>
    </row>
    <row r="21">
      <c r="A21" s="40" t="s">
        <v>22</v>
      </c>
      <c r="B21" s="40" t="s">
        <v>491</v>
      </c>
      <c r="C21" s="40">
        <v>2011.0</v>
      </c>
      <c r="D21" s="52" t="s">
        <v>4</v>
      </c>
      <c r="E21" s="52" t="s">
        <v>19</v>
      </c>
      <c r="F21" s="68">
        <v>84.6</v>
      </c>
    </row>
    <row r="22">
      <c r="A22" s="40" t="s">
        <v>23</v>
      </c>
      <c r="B22" s="40" t="s">
        <v>492</v>
      </c>
      <c r="C22" s="40">
        <v>2011.0</v>
      </c>
      <c r="D22" s="52" t="s">
        <v>4</v>
      </c>
      <c r="E22" s="52" t="s">
        <v>19</v>
      </c>
      <c r="F22" s="68">
        <v>73.3</v>
      </c>
    </row>
    <row r="23">
      <c r="A23" s="40" t="s">
        <v>24</v>
      </c>
      <c r="B23" s="40" t="s">
        <v>493</v>
      </c>
      <c r="C23" s="40">
        <v>2011.0</v>
      </c>
      <c r="D23" s="52" t="s">
        <v>4</v>
      </c>
      <c r="E23" s="52" t="s">
        <v>19</v>
      </c>
      <c r="F23" s="68">
        <v>64.0</v>
      </c>
    </row>
    <row r="24">
      <c r="A24" s="40" t="s">
        <v>25</v>
      </c>
      <c r="B24" s="40" t="s">
        <v>494</v>
      </c>
      <c r="C24" s="40">
        <v>2011.0</v>
      </c>
      <c r="D24" s="52" t="s">
        <v>4</v>
      </c>
      <c r="E24" s="52" t="s">
        <v>19</v>
      </c>
      <c r="F24" s="68">
        <v>30.2</v>
      </c>
    </row>
    <row r="25">
      <c r="A25" s="40" t="s">
        <v>26</v>
      </c>
      <c r="B25" s="40" t="s">
        <v>495</v>
      </c>
      <c r="C25" s="40">
        <v>2011.0</v>
      </c>
      <c r="D25" s="52" t="s">
        <v>4</v>
      </c>
      <c r="E25" s="52" t="s">
        <v>19</v>
      </c>
      <c r="F25" s="68">
        <v>63.9</v>
      </c>
    </row>
    <row r="26">
      <c r="A26" s="40" t="s">
        <v>27</v>
      </c>
      <c r="B26" s="40" t="s">
        <v>497</v>
      </c>
      <c r="C26" s="40">
        <v>2011.0</v>
      </c>
      <c r="D26" s="52" t="s">
        <v>4</v>
      </c>
      <c r="E26" s="52" t="s">
        <v>19</v>
      </c>
      <c r="F26" s="68">
        <v>76.3</v>
      </c>
    </row>
    <row r="27">
      <c r="A27" s="40" t="s">
        <v>28</v>
      </c>
      <c r="B27" s="40" t="s">
        <v>496</v>
      </c>
      <c r="C27" s="40">
        <v>2011.0</v>
      </c>
      <c r="D27" s="52" t="s">
        <v>4</v>
      </c>
      <c r="E27" s="52" t="s">
        <v>19</v>
      </c>
      <c r="F27" s="68">
        <v>80.8</v>
      </c>
    </row>
    <row r="28">
      <c r="A28" s="40" t="s">
        <v>29</v>
      </c>
      <c r="B28" s="40" t="s">
        <v>498</v>
      </c>
      <c r="C28" s="40">
        <v>2011.0</v>
      </c>
      <c r="D28" s="52" t="s">
        <v>4</v>
      </c>
      <c r="E28" s="52" t="s">
        <v>19</v>
      </c>
      <c r="F28" s="68">
        <v>46.0</v>
      </c>
    </row>
    <row r="29">
      <c r="A29" s="40" t="s">
        <v>30</v>
      </c>
      <c r="B29" s="40" t="s">
        <v>499</v>
      </c>
      <c r="C29" s="40">
        <v>2011.0</v>
      </c>
      <c r="D29" s="52" t="s">
        <v>4</v>
      </c>
      <c r="E29" s="52" t="s">
        <v>19</v>
      </c>
      <c r="F29" s="68">
        <v>77.7</v>
      </c>
    </row>
    <row r="30">
      <c r="A30" s="40" t="s">
        <v>31</v>
      </c>
      <c r="B30" s="40" t="s">
        <v>500</v>
      </c>
      <c r="C30" s="40">
        <v>2011.0</v>
      </c>
      <c r="D30" s="52" t="s">
        <v>4</v>
      </c>
      <c r="E30" s="52" t="s">
        <v>19</v>
      </c>
      <c r="F30" s="68">
        <v>83.4</v>
      </c>
    </row>
    <row r="31">
      <c r="A31" s="40" t="s">
        <v>32</v>
      </c>
      <c r="B31" s="40" t="s">
        <v>501</v>
      </c>
      <c r="C31" s="40">
        <v>2011.0</v>
      </c>
      <c r="D31" s="52" t="s">
        <v>4</v>
      </c>
      <c r="E31" s="52" t="s">
        <v>19</v>
      </c>
      <c r="F31" s="68">
        <v>41.6</v>
      </c>
    </row>
    <row r="32">
      <c r="A32" s="40" t="s">
        <v>33</v>
      </c>
      <c r="B32" s="40" t="s">
        <v>502</v>
      </c>
      <c r="C32" s="40">
        <v>2011.0</v>
      </c>
      <c r="D32" s="52" t="s">
        <v>4</v>
      </c>
      <c r="E32" s="52" t="s">
        <v>19</v>
      </c>
      <c r="F32" s="68">
        <v>64.8</v>
      </c>
    </row>
    <row r="33">
      <c r="A33" s="40" t="s">
        <v>34</v>
      </c>
      <c r="B33" s="40" t="s">
        <v>503</v>
      </c>
      <c r="C33" s="40">
        <v>2011.0</v>
      </c>
      <c r="D33" s="52" t="s">
        <v>4</v>
      </c>
      <c r="E33" s="52" t="s">
        <v>19</v>
      </c>
      <c r="F33" s="68">
        <v>26.6</v>
      </c>
    </row>
    <row r="34">
      <c r="A34" s="40" t="s">
        <v>35</v>
      </c>
      <c r="B34" s="40" t="s">
        <v>504</v>
      </c>
      <c r="C34" s="40">
        <v>2011.0</v>
      </c>
      <c r="D34" s="52" t="s">
        <v>4</v>
      </c>
      <c r="E34" s="52" t="s">
        <v>19</v>
      </c>
      <c r="F34" s="68">
        <v>83.1</v>
      </c>
    </row>
    <row r="35">
      <c r="A35" s="52" t="s">
        <v>3</v>
      </c>
      <c r="B35" s="40" t="s">
        <v>489</v>
      </c>
      <c r="C35" s="40">
        <v>2012.0</v>
      </c>
      <c r="D35" s="52" t="s">
        <v>4</v>
      </c>
      <c r="E35" s="52" t="s">
        <v>19</v>
      </c>
      <c r="F35" s="68">
        <v>66.6</v>
      </c>
    </row>
    <row r="36">
      <c r="A36" s="52" t="s">
        <v>4</v>
      </c>
      <c r="B36" s="40" t="s">
        <v>472</v>
      </c>
      <c r="C36" s="40">
        <v>2012.0</v>
      </c>
      <c r="D36" s="52" t="s">
        <v>4</v>
      </c>
      <c r="E36" s="52" t="s">
        <v>19</v>
      </c>
      <c r="F36" s="68">
        <v>46.5</v>
      </c>
    </row>
    <row r="37">
      <c r="A37" s="40" t="s">
        <v>5</v>
      </c>
      <c r="B37" s="40" t="s">
        <v>473</v>
      </c>
      <c r="C37" s="40">
        <v>2012.0</v>
      </c>
      <c r="D37" s="52" t="s">
        <v>4</v>
      </c>
      <c r="E37" s="52" t="s">
        <v>19</v>
      </c>
      <c r="F37" s="68">
        <v>51.6</v>
      </c>
    </row>
    <row r="38">
      <c r="A38" s="40" t="s">
        <v>6</v>
      </c>
      <c r="B38" s="40" t="s">
        <v>474</v>
      </c>
      <c r="C38" s="40">
        <v>2012.0</v>
      </c>
      <c r="D38" s="52" t="s">
        <v>4</v>
      </c>
      <c r="E38" s="52" t="s">
        <v>19</v>
      </c>
      <c r="F38" s="68">
        <v>24.4</v>
      </c>
    </row>
    <row r="39">
      <c r="A39" s="40" t="s">
        <v>7</v>
      </c>
      <c r="B39" s="40" t="s">
        <v>475</v>
      </c>
      <c r="C39" s="40">
        <v>2012.0</v>
      </c>
      <c r="D39" s="52" t="s">
        <v>4</v>
      </c>
      <c r="E39" s="52" t="s">
        <v>19</v>
      </c>
      <c r="F39" s="68">
        <v>44.6</v>
      </c>
    </row>
    <row r="40">
      <c r="A40" s="40" t="s">
        <v>8</v>
      </c>
      <c r="B40" s="40" t="s">
        <v>479</v>
      </c>
      <c r="C40" s="40">
        <v>2012.0</v>
      </c>
      <c r="D40" s="52" t="s">
        <v>4</v>
      </c>
      <c r="E40" s="52" t="s">
        <v>19</v>
      </c>
      <c r="F40" s="68">
        <v>74.6</v>
      </c>
    </row>
    <row r="41">
      <c r="A41" s="40" t="s">
        <v>9</v>
      </c>
      <c r="B41" s="40" t="s">
        <v>480</v>
      </c>
      <c r="C41" s="40">
        <v>2012.0</v>
      </c>
      <c r="D41" s="52" t="s">
        <v>4</v>
      </c>
      <c r="E41" s="52" t="s">
        <v>19</v>
      </c>
      <c r="F41" s="68">
        <v>70.8</v>
      </c>
    </row>
    <row r="42">
      <c r="A42" s="40" t="s">
        <v>10</v>
      </c>
      <c r="B42" s="40" t="s">
        <v>478</v>
      </c>
      <c r="C42" s="40">
        <v>2012.0</v>
      </c>
      <c r="D42" s="52" t="s">
        <v>4</v>
      </c>
      <c r="E42" s="52" t="s">
        <v>19</v>
      </c>
      <c r="F42" s="68">
        <v>37.9</v>
      </c>
    </row>
    <row r="43">
      <c r="A43" s="40" t="s">
        <v>11</v>
      </c>
      <c r="B43" s="40" t="s">
        <v>477</v>
      </c>
      <c r="C43" s="40">
        <v>2012.0</v>
      </c>
      <c r="D43" s="52" t="s">
        <v>4</v>
      </c>
      <c r="E43" s="52" t="s">
        <v>19</v>
      </c>
      <c r="F43" s="68">
        <v>82.7</v>
      </c>
    </row>
    <row r="44">
      <c r="A44" s="40" t="s">
        <v>12</v>
      </c>
      <c r="B44" s="40" t="s">
        <v>476</v>
      </c>
      <c r="C44" s="40">
        <v>2012.0</v>
      </c>
      <c r="D44" s="52" t="s">
        <v>4</v>
      </c>
      <c r="E44" s="52" t="s">
        <v>19</v>
      </c>
      <c r="F44" s="68">
        <v>70.8</v>
      </c>
    </row>
    <row r="45">
      <c r="A45" s="40" t="s">
        <v>13</v>
      </c>
      <c r="B45" s="40" t="s">
        <v>481</v>
      </c>
      <c r="C45" s="40">
        <v>2012.0</v>
      </c>
      <c r="D45" s="52" t="s">
        <v>4</v>
      </c>
      <c r="E45" s="52" t="s">
        <v>19</v>
      </c>
      <c r="F45" s="68">
        <v>81.8</v>
      </c>
    </row>
    <row r="46">
      <c r="A46" s="40" t="s">
        <v>14</v>
      </c>
      <c r="B46" s="40" t="s">
        <v>483</v>
      </c>
      <c r="C46" s="40">
        <v>2012.0</v>
      </c>
      <c r="D46" s="52" t="s">
        <v>4</v>
      </c>
      <c r="E46" s="52" t="s">
        <v>19</v>
      </c>
      <c r="F46" s="68">
        <v>54.1</v>
      </c>
    </row>
    <row r="47">
      <c r="A47" s="40" t="s">
        <v>15</v>
      </c>
      <c r="B47" s="40" t="s">
        <v>482</v>
      </c>
      <c r="C47" s="40">
        <v>2012.0</v>
      </c>
      <c r="D47" s="52" t="s">
        <v>4</v>
      </c>
      <c r="E47" s="52" t="s">
        <v>19</v>
      </c>
      <c r="F47" s="68">
        <v>74.4</v>
      </c>
    </row>
    <row r="48">
      <c r="A48" s="40" t="s">
        <v>16</v>
      </c>
      <c r="B48" s="40" t="s">
        <v>484</v>
      </c>
      <c r="C48" s="40">
        <v>2012.0</v>
      </c>
      <c r="D48" s="52" t="s">
        <v>4</v>
      </c>
      <c r="E48" s="52" t="s">
        <v>19</v>
      </c>
      <c r="F48" s="68">
        <v>49.2</v>
      </c>
    </row>
    <row r="49">
      <c r="A49" s="40" t="s">
        <v>17</v>
      </c>
      <c r="B49" s="40" t="s">
        <v>485</v>
      </c>
      <c r="C49" s="40">
        <v>2012.0</v>
      </c>
      <c r="D49" s="52" t="s">
        <v>4</v>
      </c>
      <c r="E49" s="52" t="s">
        <v>19</v>
      </c>
      <c r="F49" s="68">
        <v>61.5</v>
      </c>
    </row>
    <row r="50">
      <c r="A50" s="40" t="s">
        <v>18</v>
      </c>
      <c r="B50" s="40" t="s">
        <v>486</v>
      </c>
      <c r="C50" s="40">
        <v>2012.0</v>
      </c>
      <c r="D50" s="52" t="s">
        <v>4</v>
      </c>
      <c r="E50" s="52" t="s">
        <v>19</v>
      </c>
      <c r="F50" s="68">
        <v>84.5</v>
      </c>
    </row>
    <row r="51">
      <c r="A51" s="40" t="s">
        <v>19</v>
      </c>
      <c r="B51" s="40" t="s">
        <v>487</v>
      </c>
      <c r="C51" s="40">
        <v>2012.0</v>
      </c>
      <c r="D51" s="52" t="s">
        <v>4</v>
      </c>
      <c r="E51" s="52" t="s">
        <v>19</v>
      </c>
      <c r="F51" s="68">
        <v>76.0</v>
      </c>
    </row>
    <row r="52">
      <c r="A52" s="40" t="s">
        <v>20</v>
      </c>
      <c r="B52" s="40" t="s">
        <v>488</v>
      </c>
      <c r="C52" s="40">
        <v>2012.0</v>
      </c>
      <c r="D52" s="52" t="s">
        <v>4</v>
      </c>
      <c r="E52" s="52" t="s">
        <v>19</v>
      </c>
      <c r="F52" s="68">
        <v>81.2</v>
      </c>
    </row>
    <row r="53">
      <c r="A53" s="40" t="s">
        <v>21</v>
      </c>
      <c r="B53" s="40" t="s">
        <v>490</v>
      </c>
      <c r="C53" s="40">
        <v>2012.0</v>
      </c>
      <c r="D53" s="52" t="s">
        <v>4</v>
      </c>
      <c r="E53" s="52" t="s">
        <v>19</v>
      </c>
      <c r="F53" s="68">
        <v>72.9</v>
      </c>
    </row>
    <row r="54">
      <c r="A54" s="40" t="s">
        <v>22</v>
      </c>
      <c r="B54" s="40" t="s">
        <v>491</v>
      </c>
      <c r="C54" s="40">
        <v>2012.0</v>
      </c>
      <c r="D54" s="52" t="s">
        <v>4</v>
      </c>
      <c r="E54" s="52" t="s">
        <v>19</v>
      </c>
      <c r="F54" s="68">
        <v>86.7</v>
      </c>
    </row>
    <row r="55">
      <c r="A55" s="40" t="s">
        <v>23</v>
      </c>
      <c r="B55" s="40" t="s">
        <v>492</v>
      </c>
      <c r="C55" s="40">
        <v>2012.0</v>
      </c>
      <c r="D55" s="52" t="s">
        <v>4</v>
      </c>
      <c r="E55" s="52" t="s">
        <v>19</v>
      </c>
      <c r="F55" s="68">
        <v>60.7</v>
      </c>
    </row>
    <row r="56">
      <c r="A56" s="40" t="s">
        <v>24</v>
      </c>
      <c r="B56" s="40" t="s">
        <v>493</v>
      </c>
      <c r="C56" s="40">
        <v>2012.0</v>
      </c>
      <c r="D56" s="52" t="s">
        <v>4</v>
      </c>
      <c r="E56" s="52" t="s">
        <v>19</v>
      </c>
      <c r="F56" s="68">
        <v>57.1</v>
      </c>
    </row>
    <row r="57">
      <c r="A57" s="40" t="s">
        <v>25</v>
      </c>
      <c r="B57" s="40" t="s">
        <v>494</v>
      </c>
      <c r="C57" s="40">
        <v>2012.0</v>
      </c>
      <c r="D57" s="52" t="s">
        <v>4</v>
      </c>
      <c r="E57" s="52" t="s">
        <v>19</v>
      </c>
      <c r="F57" s="68">
        <v>29.4</v>
      </c>
    </row>
    <row r="58">
      <c r="A58" s="40" t="s">
        <v>26</v>
      </c>
      <c r="B58" s="40" t="s">
        <v>495</v>
      </c>
      <c r="C58" s="40">
        <v>2012.0</v>
      </c>
      <c r="D58" s="52" t="s">
        <v>4</v>
      </c>
      <c r="E58" s="52" t="s">
        <v>19</v>
      </c>
      <c r="F58" s="68">
        <v>59.9</v>
      </c>
    </row>
    <row r="59">
      <c r="A59" s="40" t="s">
        <v>27</v>
      </c>
      <c r="B59" s="40" t="s">
        <v>497</v>
      </c>
      <c r="C59" s="40">
        <v>2012.0</v>
      </c>
      <c r="D59" s="52" t="s">
        <v>4</v>
      </c>
      <c r="E59" s="52" t="s">
        <v>19</v>
      </c>
      <c r="F59" s="68">
        <v>60.0</v>
      </c>
    </row>
    <row r="60">
      <c r="A60" s="40" t="s">
        <v>28</v>
      </c>
      <c r="B60" s="40" t="s">
        <v>496</v>
      </c>
      <c r="C60" s="40">
        <v>2012.0</v>
      </c>
      <c r="D60" s="52" t="s">
        <v>4</v>
      </c>
      <c r="E60" s="52" t="s">
        <v>19</v>
      </c>
      <c r="F60" s="68">
        <v>77.4</v>
      </c>
    </row>
    <row r="61">
      <c r="A61" s="40" t="s">
        <v>29</v>
      </c>
      <c r="B61" s="40" t="s">
        <v>498</v>
      </c>
      <c r="C61" s="40">
        <v>2012.0</v>
      </c>
      <c r="D61" s="52" t="s">
        <v>4</v>
      </c>
      <c r="E61" s="52" t="s">
        <v>19</v>
      </c>
      <c r="F61" s="68">
        <v>42.4</v>
      </c>
    </row>
    <row r="62">
      <c r="A62" s="40" t="s">
        <v>30</v>
      </c>
      <c r="B62" s="40" t="s">
        <v>499</v>
      </c>
      <c r="C62" s="40">
        <v>2012.0</v>
      </c>
      <c r="D62" s="52" t="s">
        <v>4</v>
      </c>
      <c r="E62" s="52" t="s">
        <v>19</v>
      </c>
      <c r="F62" s="68">
        <v>71.2</v>
      </c>
    </row>
    <row r="63">
      <c r="A63" s="40" t="s">
        <v>31</v>
      </c>
      <c r="B63" s="40" t="s">
        <v>500</v>
      </c>
      <c r="C63" s="40">
        <v>2012.0</v>
      </c>
      <c r="D63" s="52" t="s">
        <v>4</v>
      </c>
      <c r="E63" s="52" t="s">
        <v>19</v>
      </c>
      <c r="F63" s="68">
        <v>82.9</v>
      </c>
    </row>
    <row r="64">
      <c r="A64" s="40" t="s">
        <v>32</v>
      </c>
      <c r="B64" s="40" t="s">
        <v>501</v>
      </c>
      <c r="C64" s="40">
        <v>2012.0</v>
      </c>
      <c r="D64" s="52" t="s">
        <v>4</v>
      </c>
      <c r="E64" s="52" t="s">
        <v>19</v>
      </c>
      <c r="F64" s="68">
        <v>40.1</v>
      </c>
    </row>
    <row r="65">
      <c r="A65" s="40" t="s">
        <v>33</v>
      </c>
      <c r="B65" s="40" t="s">
        <v>502</v>
      </c>
      <c r="C65" s="40">
        <v>2012.0</v>
      </c>
      <c r="D65" s="52" t="s">
        <v>4</v>
      </c>
      <c r="E65" s="52" t="s">
        <v>19</v>
      </c>
      <c r="F65" s="68">
        <v>70.0</v>
      </c>
    </row>
    <row r="66">
      <c r="A66" s="40" t="s">
        <v>34</v>
      </c>
      <c r="B66" s="40" t="s">
        <v>503</v>
      </c>
      <c r="C66" s="40">
        <v>2012.0</v>
      </c>
      <c r="D66" s="52" t="s">
        <v>4</v>
      </c>
      <c r="E66" s="52" t="s">
        <v>19</v>
      </c>
      <c r="F66" s="68">
        <v>19.2</v>
      </c>
    </row>
    <row r="67">
      <c r="A67" s="40" t="s">
        <v>35</v>
      </c>
      <c r="B67" s="40" t="s">
        <v>504</v>
      </c>
      <c r="C67" s="40">
        <v>2012.0</v>
      </c>
      <c r="D67" s="52" t="s">
        <v>4</v>
      </c>
      <c r="E67" s="52" t="s">
        <v>19</v>
      </c>
      <c r="F67" s="68">
        <v>80.5</v>
      </c>
    </row>
    <row r="68">
      <c r="A68" s="52" t="s">
        <v>3</v>
      </c>
      <c r="B68" s="40" t="s">
        <v>489</v>
      </c>
      <c r="C68" s="40">
        <v>2013.0</v>
      </c>
      <c r="D68" s="52" t="s">
        <v>4</v>
      </c>
      <c r="E68" s="52" t="s">
        <v>19</v>
      </c>
      <c r="F68" s="68">
        <v>72.3</v>
      </c>
    </row>
    <row r="69">
      <c r="A69" s="52" t="s">
        <v>4</v>
      </c>
      <c r="B69" s="40" t="s">
        <v>472</v>
      </c>
      <c r="C69" s="40">
        <v>2013.0</v>
      </c>
      <c r="D69" s="52" t="s">
        <v>4</v>
      </c>
      <c r="E69" s="52" t="s">
        <v>19</v>
      </c>
      <c r="F69" s="68">
        <v>51.8</v>
      </c>
    </row>
    <row r="70">
      <c r="A70" s="40" t="s">
        <v>5</v>
      </c>
      <c r="B70" s="40" t="s">
        <v>473</v>
      </c>
      <c r="C70" s="40">
        <v>2013.0</v>
      </c>
      <c r="D70" s="52" t="s">
        <v>4</v>
      </c>
      <c r="E70" s="52" t="s">
        <v>19</v>
      </c>
      <c r="F70" s="68">
        <v>51.5</v>
      </c>
    </row>
    <row r="71">
      <c r="A71" s="40" t="s">
        <v>6</v>
      </c>
      <c r="B71" s="40" t="s">
        <v>474</v>
      </c>
      <c r="C71" s="40">
        <v>2013.0</v>
      </c>
      <c r="D71" s="52" t="s">
        <v>4</v>
      </c>
      <c r="E71" s="52" t="s">
        <v>19</v>
      </c>
      <c r="F71" s="68">
        <v>30.1</v>
      </c>
    </row>
    <row r="72">
      <c r="A72" s="40" t="s">
        <v>7</v>
      </c>
      <c r="B72" s="40" t="s">
        <v>475</v>
      </c>
      <c r="C72" s="40">
        <v>2013.0</v>
      </c>
      <c r="D72" s="52" t="s">
        <v>4</v>
      </c>
      <c r="E72" s="52" t="s">
        <v>19</v>
      </c>
      <c r="F72" s="68">
        <v>56.7</v>
      </c>
    </row>
    <row r="73">
      <c r="A73" s="40" t="s">
        <v>8</v>
      </c>
      <c r="B73" s="40" t="s">
        <v>479</v>
      </c>
      <c r="C73" s="40">
        <v>2013.0</v>
      </c>
      <c r="D73" s="52" t="s">
        <v>4</v>
      </c>
      <c r="E73" s="52" t="s">
        <v>19</v>
      </c>
      <c r="F73" s="68">
        <v>82.0</v>
      </c>
    </row>
    <row r="74">
      <c r="A74" s="40" t="s">
        <v>9</v>
      </c>
      <c r="B74" s="40" t="s">
        <v>480</v>
      </c>
      <c r="C74" s="40">
        <v>2013.0</v>
      </c>
      <c r="D74" s="52" t="s">
        <v>4</v>
      </c>
      <c r="E74" s="52" t="s">
        <v>19</v>
      </c>
      <c r="F74" s="68">
        <v>71.1</v>
      </c>
    </row>
    <row r="75">
      <c r="A75" s="40" t="s">
        <v>10</v>
      </c>
      <c r="B75" s="40" t="s">
        <v>478</v>
      </c>
      <c r="C75" s="40">
        <v>2013.0</v>
      </c>
      <c r="D75" s="52" t="s">
        <v>4</v>
      </c>
      <c r="E75" s="52" t="s">
        <v>19</v>
      </c>
      <c r="F75" s="68">
        <v>51.0</v>
      </c>
    </row>
    <row r="76">
      <c r="A76" s="40" t="s">
        <v>11</v>
      </c>
      <c r="B76" s="40" t="s">
        <v>477</v>
      </c>
      <c r="C76" s="40">
        <v>2013.0</v>
      </c>
      <c r="D76" s="52" t="s">
        <v>4</v>
      </c>
      <c r="E76" s="52" t="s">
        <v>19</v>
      </c>
      <c r="F76" s="68">
        <v>78.0</v>
      </c>
    </row>
    <row r="77">
      <c r="A77" s="40" t="s">
        <v>12</v>
      </c>
      <c r="B77" s="40" t="s">
        <v>476</v>
      </c>
      <c r="C77" s="40">
        <v>2013.0</v>
      </c>
      <c r="D77" s="52" t="s">
        <v>4</v>
      </c>
      <c r="E77" s="52" t="s">
        <v>19</v>
      </c>
      <c r="F77" s="68">
        <v>73.0</v>
      </c>
    </row>
    <row r="78">
      <c r="A78" s="40" t="s">
        <v>13</v>
      </c>
      <c r="B78" s="40" t="s">
        <v>481</v>
      </c>
      <c r="C78" s="40">
        <v>2013.0</v>
      </c>
      <c r="D78" s="52" t="s">
        <v>4</v>
      </c>
      <c r="E78" s="52" t="s">
        <v>19</v>
      </c>
      <c r="F78" s="68">
        <v>77.8</v>
      </c>
    </row>
    <row r="79">
      <c r="A79" s="40" t="s">
        <v>14</v>
      </c>
      <c r="B79" s="40" t="s">
        <v>483</v>
      </c>
      <c r="C79" s="40">
        <v>2013.0</v>
      </c>
      <c r="D79" s="52" t="s">
        <v>4</v>
      </c>
      <c r="E79" s="52" t="s">
        <v>19</v>
      </c>
      <c r="F79" s="68">
        <v>58.8</v>
      </c>
    </row>
    <row r="80">
      <c r="A80" s="40" t="s">
        <v>15</v>
      </c>
      <c r="B80" s="40" t="s">
        <v>482</v>
      </c>
      <c r="C80" s="40">
        <v>2013.0</v>
      </c>
      <c r="D80" s="52" t="s">
        <v>4</v>
      </c>
      <c r="E80" s="52" t="s">
        <v>19</v>
      </c>
      <c r="F80" s="68">
        <v>86.9</v>
      </c>
    </row>
    <row r="81">
      <c r="A81" s="40" t="s">
        <v>16</v>
      </c>
      <c r="B81" s="40" t="s">
        <v>484</v>
      </c>
      <c r="C81" s="40">
        <v>2013.0</v>
      </c>
      <c r="D81" s="52" t="s">
        <v>4</v>
      </c>
      <c r="E81" s="52" t="s">
        <v>19</v>
      </c>
      <c r="F81" s="68">
        <v>56.3</v>
      </c>
    </row>
    <row r="82">
      <c r="A82" s="40" t="s">
        <v>17</v>
      </c>
      <c r="B82" s="40" t="s">
        <v>485</v>
      </c>
      <c r="C82" s="40">
        <v>2013.0</v>
      </c>
      <c r="D82" s="52" t="s">
        <v>4</v>
      </c>
      <c r="E82" s="52" t="s">
        <v>19</v>
      </c>
      <c r="F82" s="68">
        <v>75.9</v>
      </c>
    </row>
    <row r="83">
      <c r="A83" s="40" t="s">
        <v>18</v>
      </c>
      <c r="B83" s="40" t="s">
        <v>486</v>
      </c>
      <c r="C83" s="40">
        <v>2013.0</v>
      </c>
      <c r="D83" s="52" t="s">
        <v>4</v>
      </c>
      <c r="E83" s="52" t="s">
        <v>19</v>
      </c>
      <c r="F83" s="68">
        <v>90.7</v>
      </c>
    </row>
    <row r="84">
      <c r="A84" s="40" t="s">
        <v>19</v>
      </c>
      <c r="B84" s="40" t="s">
        <v>487</v>
      </c>
      <c r="C84" s="40">
        <v>2013.0</v>
      </c>
      <c r="D84" s="52" t="s">
        <v>4</v>
      </c>
      <c r="E84" s="52" t="s">
        <v>19</v>
      </c>
      <c r="F84" s="68">
        <v>80.3</v>
      </c>
    </row>
    <row r="85">
      <c r="A85" s="40" t="s">
        <v>20</v>
      </c>
      <c r="B85" s="40" t="s">
        <v>488</v>
      </c>
      <c r="C85" s="40">
        <v>2013.0</v>
      </c>
      <c r="D85" s="52" t="s">
        <v>4</v>
      </c>
      <c r="E85" s="52" t="s">
        <v>19</v>
      </c>
      <c r="F85" s="68">
        <v>86.5</v>
      </c>
    </row>
    <row r="86">
      <c r="A86" s="40" t="s">
        <v>21</v>
      </c>
      <c r="B86" s="40" t="s">
        <v>490</v>
      </c>
      <c r="C86" s="40">
        <v>2013.0</v>
      </c>
      <c r="D86" s="52" t="s">
        <v>4</v>
      </c>
      <c r="E86" s="52" t="s">
        <v>19</v>
      </c>
      <c r="F86" s="68">
        <v>56.6</v>
      </c>
    </row>
    <row r="87">
      <c r="A87" s="40" t="s">
        <v>22</v>
      </c>
      <c r="B87" s="40" t="s">
        <v>491</v>
      </c>
      <c r="C87" s="40">
        <v>2013.0</v>
      </c>
      <c r="D87" s="52" t="s">
        <v>4</v>
      </c>
      <c r="E87" s="52" t="s">
        <v>19</v>
      </c>
      <c r="F87" s="68">
        <v>80.2</v>
      </c>
    </row>
    <row r="88">
      <c r="A88" s="40" t="s">
        <v>23</v>
      </c>
      <c r="B88" s="40" t="s">
        <v>492</v>
      </c>
      <c r="C88" s="40">
        <v>2013.0</v>
      </c>
      <c r="D88" s="52" t="s">
        <v>4</v>
      </c>
      <c r="E88" s="52" t="s">
        <v>19</v>
      </c>
      <c r="F88" s="68">
        <v>66.9</v>
      </c>
    </row>
    <row r="89">
      <c r="A89" s="40" t="s">
        <v>24</v>
      </c>
      <c r="B89" s="40" t="s">
        <v>493</v>
      </c>
      <c r="C89" s="40">
        <v>2013.0</v>
      </c>
      <c r="D89" s="52" t="s">
        <v>4</v>
      </c>
      <c r="E89" s="52" t="s">
        <v>19</v>
      </c>
      <c r="F89" s="68">
        <v>63.3</v>
      </c>
    </row>
    <row r="90">
      <c r="A90" s="40" t="s">
        <v>25</v>
      </c>
      <c r="B90" s="40" t="s">
        <v>494</v>
      </c>
      <c r="C90" s="40">
        <v>2013.0</v>
      </c>
      <c r="D90" s="52" t="s">
        <v>4</v>
      </c>
      <c r="E90" s="52" t="s">
        <v>19</v>
      </c>
      <c r="F90" s="68">
        <v>41.1</v>
      </c>
    </row>
    <row r="91">
      <c r="A91" s="40" t="s">
        <v>26</v>
      </c>
      <c r="B91" s="40" t="s">
        <v>495</v>
      </c>
      <c r="C91" s="40">
        <v>2013.0</v>
      </c>
      <c r="D91" s="52" t="s">
        <v>4</v>
      </c>
      <c r="E91" s="52" t="s">
        <v>19</v>
      </c>
      <c r="F91" s="68">
        <v>70.0</v>
      </c>
    </row>
    <row r="92">
      <c r="A92" s="40" t="s">
        <v>27</v>
      </c>
      <c r="B92" s="40" t="s">
        <v>497</v>
      </c>
      <c r="C92" s="40">
        <v>2013.0</v>
      </c>
      <c r="D92" s="52" t="s">
        <v>4</v>
      </c>
      <c r="E92" s="52" t="s">
        <v>19</v>
      </c>
      <c r="F92" s="68">
        <v>77.8</v>
      </c>
    </row>
    <row r="93">
      <c r="A93" s="40" t="s">
        <v>28</v>
      </c>
      <c r="B93" s="40" t="s">
        <v>496</v>
      </c>
      <c r="C93" s="40">
        <v>2013.0</v>
      </c>
      <c r="D93" s="52" t="s">
        <v>4</v>
      </c>
      <c r="E93" s="52" t="s">
        <v>19</v>
      </c>
      <c r="F93" s="68">
        <v>77.7</v>
      </c>
    </row>
    <row r="94">
      <c r="A94" s="40" t="s">
        <v>29</v>
      </c>
      <c r="B94" s="40" t="s">
        <v>498</v>
      </c>
      <c r="C94" s="40">
        <v>2013.0</v>
      </c>
      <c r="D94" s="52" t="s">
        <v>4</v>
      </c>
      <c r="E94" s="52" t="s">
        <v>19</v>
      </c>
      <c r="F94" s="68">
        <v>52.5</v>
      </c>
    </row>
    <row r="95">
      <c r="A95" s="40" t="s">
        <v>30</v>
      </c>
      <c r="B95" s="40" t="s">
        <v>499</v>
      </c>
      <c r="C95" s="40">
        <v>2013.0</v>
      </c>
      <c r="D95" s="52" t="s">
        <v>4</v>
      </c>
      <c r="E95" s="52" t="s">
        <v>19</v>
      </c>
      <c r="F95" s="68">
        <v>83.4</v>
      </c>
    </row>
    <row r="96">
      <c r="A96" s="40" t="s">
        <v>31</v>
      </c>
      <c r="B96" s="40" t="s">
        <v>500</v>
      </c>
      <c r="C96" s="40">
        <v>2013.0</v>
      </c>
      <c r="D96" s="52" t="s">
        <v>4</v>
      </c>
      <c r="E96" s="52" t="s">
        <v>19</v>
      </c>
      <c r="F96" s="68">
        <v>84.1</v>
      </c>
    </row>
    <row r="97">
      <c r="A97" s="40" t="s">
        <v>32</v>
      </c>
      <c r="B97" s="40" t="s">
        <v>501</v>
      </c>
      <c r="C97" s="40">
        <v>2013.0</v>
      </c>
      <c r="D97" s="52" t="s">
        <v>4</v>
      </c>
      <c r="E97" s="52" t="s">
        <v>19</v>
      </c>
      <c r="F97" s="68">
        <v>52.1</v>
      </c>
    </row>
    <row r="98">
      <c r="A98" s="40" t="s">
        <v>33</v>
      </c>
      <c r="B98" s="40" t="s">
        <v>502</v>
      </c>
      <c r="C98" s="40">
        <v>2013.0</v>
      </c>
      <c r="D98" s="52" t="s">
        <v>4</v>
      </c>
      <c r="E98" s="52" t="s">
        <v>19</v>
      </c>
      <c r="F98" s="68">
        <v>75.4</v>
      </c>
    </row>
    <row r="99">
      <c r="A99" s="40" t="s">
        <v>34</v>
      </c>
      <c r="B99" s="40" t="s">
        <v>503</v>
      </c>
      <c r="C99" s="40">
        <v>2013.0</v>
      </c>
      <c r="D99" s="52" t="s">
        <v>4</v>
      </c>
      <c r="E99" s="52" t="s">
        <v>19</v>
      </c>
      <c r="F99" s="68">
        <v>32.2</v>
      </c>
    </row>
    <row r="100">
      <c r="A100" s="40" t="s">
        <v>35</v>
      </c>
      <c r="B100" s="40" t="s">
        <v>504</v>
      </c>
      <c r="C100" s="40">
        <v>2013.0</v>
      </c>
      <c r="D100" s="52" t="s">
        <v>4</v>
      </c>
      <c r="E100" s="52" t="s">
        <v>19</v>
      </c>
      <c r="F100" s="68">
        <v>84.7</v>
      </c>
    </row>
    <row r="101">
      <c r="A101" s="52" t="s">
        <v>3</v>
      </c>
      <c r="B101" s="40" t="s">
        <v>489</v>
      </c>
      <c r="C101" s="40">
        <v>2014.0</v>
      </c>
      <c r="D101" s="52" t="s">
        <v>4</v>
      </c>
      <c r="E101" s="52" t="s">
        <v>19</v>
      </c>
      <c r="F101" s="68">
        <v>73.3</v>
      </c>
    </row>
    <row r="102">
      <c r="A102" s="52" t="s">
        <v>4</v>
      </c>
      <c r="B102" s="40" t="s">
        <v>472</v>
      </c>
      <c r="C102" s="40">
        <v>2014.0</v>
      </c>
      <c r="D102" s="52" t="s">
        <v>4</v>
      </c>
      <c r="E102" s="52" t="s">
        <v>19</v>
      </c>
      <c r="F102" s="68">
        <v>49.1</v>
      </c>
    </row>
    <row r="103">
      <c r="A103" s="40" t="s">
        <v>5</v>
      </c>
      <c r="B103" s="40" t="s">
        <v>473</v>
      </c>
      <c r="C103" s="40">
        <v>2014.0</v>
      </c>
      <c r="D103" s="52" t="s">
        <v>4</v>
      </c>
      <c r="E103" s="52" t="s">
        <v>19</v>
      </c>
      <c r="F103" s="68">
        <v>53.7</v>
      </c>
    </row>
    <row r="104">
      <c r="A104" s="40" t="s">
        <v>6</v>
      </c>
      <c r="B104" s="40" t="s">
        <v>474</v>
      </c>
      <c r="C104" s="40">
        <v>2014.0</v>
      </c>
      <c r="D104" s="52" t="s">
        <v>4</v>
      </c>
      <c r="E104" s="52" t="s">
        <v>19</v>
      </c>
      <c r="F104" s="68">
        <v>39.3</v>
      </c>
    </row>
    <row r="105">
      <c r="A105" s="40" t="s">
        <v>7</v>
      </c>
      <c r="B105" s="40" t="s">
        <v>475</v>
      </c>
      <c r="C105" s="40">
        <v>2014.0</v>
      </c>
      <c r="D105" s="52" t="s">
        <v>4</v>
      </c>
      <c r="E105" s="52" t="s">
        <v>19</v>
      </c>
      <c r="F105" s="68">
        <v>58.9</v>
      </c>
    </row>
    <row r="106">
      <c r="A106" s="40" t="s">
        <v>8</v>
      </c>
      <c r="B106" s="40" t="s">
        <v>479</v>
      </c>
      <c r="C106" s="40">
        <v>2014.0</v>
      </c>
      <c r="D106" s="52" t="s">
        <v>4</v>
      </c>
      <c r="E106" s="52" t="s">
        <v>19</v>
      </c>
      <c r="F106" s="68">
        <v>78.5</v>
      </c>
    </row>
    <row r="107">
      <c r="A107" s="40" t="s">
        <v>9</v>
      </c>
      <c r="B107" s="40" t="s">
        <v>480</v>
      </c>
      <c r="C107" s="40">
        <v>2014.0</v>
      </c>
      <c r="D107" s="52" t="s">
        <v>4</v>
      </c>
      <c r="E107" s="52" t="s">
        <v>19</v>
      </c>
      <c r="F107" s="68">
        <v>56.9</v>
      </c>
    </row>
    <row r="108">
      <c r="A108" s="40" t="s">
        <v>10</v>
      </c>
      <c r="B108" s="40" t="s">
        <v>478</v>
      </c>
      <c r="C108" s="40">
        <v>2014.0</v>
      </c>
      <c r="D108" s="52" t="s">
        <v>4</v>
      </c>
      <c r="E108" s="52" t="s">
        <v>19</v>
      </c>
      <c r="F108" s="68">
        <v>62.1</v>
      </c>
    </row>
    <row r="109">
      <c r="A109" s="40" t="s">
        <v>11</v>
      </c>
      <c r="B109" s="40" t="s">
        <v>477</v>
      </c>
      <c r="C109" s="40">
        <v>2014.0</v>
      </c>
      <c r="D109" s="52" t="s">
        <v>4</v>
      </c>
      <c r="E109" s="52" t="s">
        <v>19</v>
      </c>
      <c r="F109" s="68">
        <v>75.2</v>
      </c>
    </row>
    <row r="110">
      <c r="A110" s="40" t="s">
        <v>12</v>
      </c>
      <c r="B110" s="40" t="s">
        <v>476</v>
      </c>
      <c r="C110" s="40">
        <v>2014.0</v>
      </c>
      <c r="D110" s="52" t="s">
        <v>4</v>
      </c>
      <c r="E110" s="52" t="s">
        <v>19</v>
      </c>
      <c r="F110" s="68">
        <v>77.6</v>
      </c>
    </row>
    <row r="111">
      <c r="A111" s="40" t="s">
        <v>13</v>
      </c>
      <c r="B111" s="40" t="s">
        <v>481</v>
      </c>
      <c r="C111" s="40">
        <v>2014.0</v>
      </c>
      <c r="D111" s="52" t="s">
        <v>4</v>
      </c>
      <c r="E111" s="52" t="s">
        <v>19</v>
      </c>
      <c r="F111" s="68">
        <v>73.5</v>
      </c>
    </row>
    <row r="112">
      <c r="A112" s="40" t="s">
        <v>14</v>
      </c>
      <c r="B112" s="40" t="s">
        <v>483</v>
      </c>
      <c r="C112" s="40">
        <v>2014.0</v>
      </c>
      <c r="D112" s="52" t="s">
        <v>4</v>
      </c>
      <c r="E112" s="52" t="s">
        <v>19</v>
      </c>
      <c r="F112" s="68">
        <v>64.8</v>
      </c>
    </row>
    <row r="113">
      <c r="A113" s="40" t="s">
        <v>15</v>
      </c>
      <c r="B113" s="40" t="s">
        <v>482</v>
      </c>
      <c r="C113" s="40">
        <v>2014.0</v>
      </c>
      <c r="D113" s="52" t="s">
        <v>4</v>
      </c>
      <c r="E113" s="52" t="s">
        <v>19</v>
      </c>
      <c r="F113" s="68">
        <v>78.9</v>
      </c>
    </row>
    <row r="114">
      <c r="A114" s="40" t="s">
        <v>16</v>
      </c>
      <c r="B114" s="40" t="s">
        <v>484</v>
      </c>
      <c r="C114" s="40">
        <v>2014.0</v>
      </c>
      <c r="D114" s="52" t="s">
        <v>4</v>
      </c>
      <c r="E114" s="52" t="s">
        <v>19</v>
      </c>
      <c r="F114" s="68">
        <v>65.5</v>
      </c>
    </row>
    <row r="115">
      <c r="A115" s="40" t="s">
        <v>17</v>
      </c>
      <c r="B115" s="40" t="s">
        <v>485</v>
      </c>
      <c r="C115" s="40">
        <v>2014.0</v>
      </c>
      <c r="D115" s="52" t="s">
        <v>4</v>
      </c>
      <c r="E115" s="52" t="s">
        <v>19</v>
      </c>
      <c r="F115" s="68">
        <v>68.0</v>
      </c>
    </row>
    <row r="116">
      <c r="A116" s="40" t="s">
        <v>18</v>
      </c>
      <c r="B116" s="40" t="s">
        <v>486</v>
      </c>
      <c r="C116" s="40">
        <v>2014.0</v>
      </c>
      <c r="D116" s="52" t="s">
        <v>4</v>
      </c>
      <c r="E116" s="52" t="s">
        <v>19</v>
      </c>
      <c r="F116" s="68">
        <v>92.6</v>
      </c>
    </row>
    <row r="117">
      <c r="A117" s="40" t="s">
        <v>19</v>
      </c>
      <c r="B117" s="40" t="s">
        <v>487</v>
      </c>
      <c r="C117" s="40">
        <v>2014.0</v>
      </c>
      <c r="D117" s="52" t="s">
        <v>4</v>
      </c>
      <c r="E117" s="52" t="s">
        <v>19</v>
      </c>
      <c r="F117" s="68">
        <v>82.0</v>
      </c>
    </row>
    <row r="118">
      <c r="A118" s="40" t="s">
        <v>20</v>
      </c>
      <c r="B118" s="40" t="s">
        <v>488</v>
      </c>
      <c r="C118" s="40">
        <v>2014.0</v>
      </c>
      <c r="D118" s="52" t="s">
        <v>4</v>
      </c>
      <c r="E118" s="52" t="s">
        <v>19</v>
      </c>
      <c r="F118" s="68">
        <v>89.0</v>
      </c>
    </row>
    <row r="119">
      <c r="A119" s="40" t="s">
        <v>21</v>
      </c>
      <c r="B119" s="40" t="s">
        <v>490</v>
      </c>
      <c r="C119" s="40">
        <v>2014.0</v>
      </c>
      <c r="D119" s="52" t="s">
        <v>4</v>
      </c>
      <c r="E119" s="52" t="s">
        <v>19</v>
      </c>
      <c r="F119" s="68">
        <v>51.1</v>
      </c>
    </row>
    <row r="120">
      <c r="A120" s="40" t="s">
        <v>22</v>
      </c>
      <c r="B120" s="40" t="s">
        <v>491</v>
      </c>
      <c r="C120" s="40">
        <v>2014.0</v>
      </c>
      <c r="D120" s="52" t="s">
        <v>4</v>
      </c>
      <c r="E120" s="52" t="s">
        <v>19</v>
      </c>
      <c r="F120" s="68">
        <v>73.0</v>
      </c>
    </row>
    <row r="121">
      <c r="A121" s="40" t="s">
        <v>23</v>
      </c>
      <c r="B121" s="40" t="s">
        <v>492</v>
      </c>
      <c r="C121" s="40">
        <v>2014.0</v>
      </c>
      <c r="D121" s="52" t="s">
        <v>4</v>
      </c>
      <c r="E121" s="52" t="s">
        <v>19</v>
      </c>
      <c r="F121" s="68">
        <v>77.1</v>
      </c>
    </row>
    <row r="122">
      <c r="A122" s="40" t="s">
        <v>24</v>
      </c>
      <c r="B122" s="40" t="s">
        <v>493</v>
      </c>
      <c r="C122" s="40">
        <v>2014.0</v>
      </c>
      <c r="D122" s="52" t="s">
        <v>4</v>
      </c>
      <c r="E122" s="52" t="s">
        <v>19</v>
      </c>
      <c r="F122" s="68">
        <v>63.6</v>
      </c>
    </row>
    <row r="123">
      <c r="A123" s="40" t="s">
        <v>25</v>
      </c>
      <c r="B123" s="40" t="s">
        <v>494</v>
      </c>
      <c r="C123" s="40">
        <v>2014.0</v>
      </c>
      <c r="D123" s="52" t="s">
        <v>4</v>
      </c>
      <c r="E123" s="52" t="s">
        <v>19</v>
      </c>
      <c r="F123" s="68">
        <v>38.5</v>
      </c>
    </row>
    <row r="124">
      <c r="A124" s="40" t="s">
        <v>26</v>
      </c>
      <c r="B124" s="40" t="s">
        <v>495</v>
      </c>
      <c r="C124" s="40">
        <v>2014.0</v>
      </c>
      <c r="D124" s="52" t="s">
        <v>4</v>
      </c>
      <c r="E124" s="52" t="s">
        <v>19</v>
      </c>
      <c r="F124" s="68">
        <v>67.0</v>
      </c>
    </row>
    <row r="125">
      <c r="A125" s="40" t="s">
        <v>27</v>
      </c>
      <c r="B125" s="40" t="s">
        <v>497</v>
      </c>
      <c r="C125" s="40">
        <v>2014.0</v>
      </c>
      <c r="D125" s="52" t="s">
        <v>4</v>
      </c>
      <c r="E125" s="52" t="s">
        <v>19</v>
      </c>
      <c r="F125" s="68">
        <v>73.1</v>
      </c>
    </row>
    <row r="126">
      <c r="A126" s="40" t="s">
        <v>28</v>
      </c>
      <c r="B126" s="40" t="s">
        <v>496</v>
      </c>
      <c r="C126" s="40">
        <v>2014.0</v>
      </c>
      <c r="D126" s="52" t="s">
        <v>4</v>
      </c>
      <c r="E126" s="52" t="s">
        <v>19</v>
      </c>
      <c r="F126" s="68">
        <v>72.1</v>
      </c>
    </row>
    <row r="127">
      <c r="A127" s="40" t="s">
        <v>29</v>
      </c>
      <c r="B127" s="40" t="s">
        <v>498</v>
      </c>
      <c r="C127" s="40">
        <v>2014.0</v>
      </c>
      <c r="D127" s="52" t="s">
        <v>4</v>
      </c>
      <c r="E127" s="52" t="s">
        <v>19</v>
      </c>
      <c r="F127" s="68">
        <v>57.2</v>
      </c>
    </row>
    <row r="128">
      <c r="A128" s="40" t="s">
        <v>30</v>
      </c>
      <c r="B128" s="40" t="s">
        <v>499</v>
      </c>
      <c r="C128" s="40">
        <v>2014.0</v>
      </c>
      <c r="D128" s="52" t="s">
        <v>4</v>
      </c>
      <c r="E128" s="52" t="s">
        <v>19</v>
      </c>
      <c r="F128" s="68">
        <v>86.1</v>
      </c>
    </row>
    <row r="129">
      <c r="A129" s="40" t="s">
        <v>31</v>
      </c>
      <c r="B129" s="40" t="s">
        <v>500</v>
      </c>
      <c r="C129" s="40">
        <v>2014.0</v>
      </c>
      <c r="D129" s="52" t="s">
        <v>4</v>
      </c>
      <c r="E129" s="52" t="s">
        <v>19</v>
      </c>
      <c r="F129" s="68">
        <v>83.9</v>
      </c>
    </row>
    <row r="130">
      <c r="A130" s="40" t="s">
        <v>32</v>
      </c>
      <c r="B130" s="40" t="s">
        <v>501</v>
      </c>
      <c r="C130" s="40">
        <v>2014.0</v>
      </c>
      <c r="D130" s="52" t="s">
        <v>4</v>
      </c>
      <c r="E130" s="52" t="s">
        <v>19</v>
      </c>
      <c r="F130" s="68">
        <v>60.0</v>
      </c>
    </row>
    <row r="131">
      <c r="A131" s="40" t="s">
        <v>33</v>
      </c>
      <c r="B131" s="40" t="s">
        <v>502</v>
      </c>
      <c r="C131" s="40">
        <v>2014.0</v>
      </c>
      <c r="D131" s="52" t="s">
        <v>4</v>
      </c>
      <c r="E131" s="52" t="s">
        <v>19</v>
      </c>
      <c r="F131" s="68">
        <v>80.7</v>
      </c>
    </row>
    <row r="132">
      <c r="A132" s="40" t="s">
        <v>34</v>
      </c>
      <c r="B132" s="40" t="s">
        <v>503</v>
      </c>
      <c r="C132" s="40">
        <v>2014.0</v>
      </c>
      <c r="D132" s="52" t="s">
        <v>4</v>
      </c>
      <c r="E132" s="52" t="s">
        <v>19</v>
      </c>
      <c r="F132" s="68">
        <v>29.5</v>
      </c>
    </row>
    <row r="133">
      <c r="A133" s="40" t="s">
        <v>35</v>
      </c>
      <c r="B133" s="40" t="s">
        <v>504</v>
      </c>
      <c r="C133" s="40">
        <v>2014.0</v>
      </c>
      <c r="D133" s="52" t="s">
        <v>4</v>
      </c>
      <c r="E133" s="52" t="s">
        <v>19</v>
      </c>
      <c r="F133" s="68">
        <v>80.3</v>
      </c>
    </row>
    <row r="134">
      <c r="A134" s="52" t="s">
        <v>3</v>
      </c>
      <c r="B134" s="40" t="s">
        <v>489</v>
      </c>
      <c r="C134" s="40">
        <v>2015.0</v>
      </c>
      <c r="D134" s="52" t="s">
        <v>4</v>
      </c>
      <c r="E134" s="52" t="s">
        <v>19</v>
      </c>
      <c r="F134" s="68">
        <v>73.2</v>
      </c>
    </row>
    <row r="135">
      <c r="A135" s="52" t="s">
        <v>4</v>
      </c>
      <c r="B135" s="40" t="s">
        <v>472</v>
      </c>
      <c r="C135" s="40">
        <v>2015.0</v>
      </c>
      <c r="D135" s="52" t="s">
        <v>4</v>
      </c>
      <c r="E135" s="52" t="s">
        <v>19</v>
      </c>
      <c r="F135" s="68">
        <v>43.2</v>
      </c>
    </row>
    <row r="136">
      <c r="A136" s="40" t="s">
        <v>5</v>
      </c>
      <c r="B136" s="40" t="s">
        <v>473</v>
      </c>
      <c r="C136" s="40">
        <v>2015.0</v>
      </c>
      <c r="D136" s="52" t="s">
        <v>4</v>
      </c>
      <c r="E136" s="52" t="s">
        <v>19</v>
      </c>
      <c r="F136" s="68">
        <v>53.2</v>
      </c>
    </row>
    <row r="137">
      <c r="A137" s="40" t="s">
        <v>6</v>
      </c>
      <c r="B137" s="40" t="s">
        <v>474</v>
      </c>
      <c r="C137" s="40">
        <v>2015.0</v>
      </c>
      <c r="D137" s="52" t="s">
        <v>4</v>
      </c>
      <c r="E137" s="52" t="s">
        <v>19</v>
      </c>
      <c r="F137" s="68">
        <v>61.8</v>
      </c>
    </row>
    <row r="138">
      <c r="A138" s="40" t="s">
        <v>7</v>
      </c>
      <c r="B138" s="40" t="s">
        <v>475</v>
      </c>
      <c r="C138" s="40">
        <v>2015.0</v>
      </c>
      <c r="D138" s="52" t="s">
        <v>4</v>
      </c>
      <c r="E138" s="52" t="s">
        <v>19</v>
      </c>
      <c r="F138" s="68">
        <v>53.7</v>
      </c>
    </row>
    <row r="139">
      <c r="A139" s="40" t="s">
        <v>8</v>
      </c>
      <c r="B139" s="40" t="s">
        <v>479</v>
      </c>
      <c r="C139" s="40">
        <v>2015.0</v>
      </c>
      <c r="D139" s="52" t="s">
        <v>4</v>
      </c>
      <c r="E139" s="52" t="s">
        <v>19</v>
      </c>
      <c r="F139" s="68">
        <v>74.9</v>
      </c>
    </row>
    <row r="140">
      <c r="A140" s="40" t="s">
        <v>9</v>
      </c>
      <c r="B140" s="40" t="s">
        <v>480</v>
      </c>
      <c r="C140" s="40">
        <v>2015.0</v>
      </c>
      <c r="D140" s="52" t="s">
        <v>4</v>
      </c>
      <c r="E140" s="52" t="s">
        <v>19</v>
      </c>
      <c r="F140" s="68">
        <v>56.5</v>
      </c>
    </row>
    <row r="141">
      <c r="A141" s="40" t="s">
        <v>10</v>
      </c>
      <c r="B141" s="40" t="s">
        <v>478</v>
      </c>
      <c r="C141" s="40">
        <v>2015.0</v>
      </c>
      <c r="D141" s="52" t="s">
        <v>4</v>
      </c>
      <c r="E141" s="52" t="s">
        <v>19</v>
      </c>
      <c r="F141" s="68">
        <v>54.6</v>
      </c>
    </row>
    <row r="142">
      <c r="A142" s="40" t="s">
        <v>11</v>
      </c>
      <c r="B142" s="40" t="s">
        <v>477</v>
      </c>
      <c r="C142" s="40">
        <v>2015.0</v>
      </c>
      <c r="D142" s="52" t="s">
        <v>4</v>
      </c>
      <c r="E142" s="52" t="s">
        <v>19</v>
      </c>
      <c r="F142" s="68">
        <v>73.6</v>
      </c>
    </row>
    <row r="143">
      <c r="A143" s="40" t="s">
        <v>12</v>
      </c>
      <c r="B143" s="40" t="s">
        <v>476</v>
      </c>
      <c r="C143" s="40">
        <v>2015.0</v>
      </c>
      <c r="D143" s="52" t="s">
        <v>4</v>
      </c>
      <c r="E143" s="52" t="s">
        <v>19</v>
      </c>
      <c r="F143" s="68">
        <v>78.5</v>
      </c>
    </row>
    <row r="144">
      <c r="A144" s="40" t="s">
        <v>13</v>
      </c>
      <c r="B144" s="40" t="s">
        <v>481</v>
      </c>
      <c r="C144" s="40">
        <v>2015.0</v>
      </c>
      <c r="D144" s="52" t="s">
        <v>4</v>
      </c>
      <c r="E144" s="52" t="s">
        <v>19</v>
      </c>
      <c r="F144" s="68">
        <v>68.0</v>
      </c>
    </row>
    <row r="145">
      <c r="A145" s="40" t="s">
        <v>14</v>
      </c>
      <c r="B145" s="40" t="s">
        <v>483</v>
      </c>
      <c r="C145" s="40">
        <v>2015.0</v>
      </c>
      <c r="D145" s="52" t="s">
        <v>4</v>
      </c>
      <c r="E145" s="52" t="s">
        <v>19</v>
      </c>
      <c r="F145" s="68">
        <v>64.8</v>
      </c>
    </row>
    <row r="146">
      <c r="A146" s="40" t="s">
        <v>15</v>
      </c>
      <c r="B146" s="40" t="s">
        <v>482</v>
      </c>
      <c r="C146" s="40">
        <v>2015.0</v>
      </c>
      <c r="D146" s="52" t="s">
        <v>4</v>
      </c>
      <c r="E146" s="52" t="s">
        <v>19</v>
      </c>
      <c r="F146" s="68">
        <v>86.8</v>
      </c>
    </row>
    <row r="147">
      <c r="A147" s="40" t="s">
        <v>16</v>
      </c>
      <c r="B147" s="40" t="s">
        <v>484</v>
      </c>
      <c r="C147" s="40">
        <v>2015.0</v>
      </c>
      <c r="D147" s="52" t="s">
        <v>4</v>
      </c>
      <c r="E147" s="52" t="s">
        <v>19</v>
      </c>
      <c r="F147" s="68">
        <v>62.1</v>
      </c>
    </row>
    <row r="148">
      <c r="A148" s="40" t="s">
        <v>17</v>
      </c>
      <c r="B148" s="40" t="s">
        <v>485</v>
      </c>
      <c r="C148" s="40">
        <v>2015.0</v>
      </c>
      <c r="D148" s="52" t="s">
        <v>4</v>
      </c>
      <c r="E148" s="52" t="s">
        <v>19</v>
      </c>
      <c r="F148" s="68">
        <v>69.6</v>
      </c>
    </row>
    <row r="149">
      <c r="A149" s="40" t="s">
        <v>18</v>
      </c>
      <c r="B149" s="40" t="s">
        <v>486</v>
      </c>
      <c r="C149" s="40">
        <v>2015.0</v>
      </c>
      <c r="D149" s="52" t="s">
        <v>4</v>
      </c>
      <c r="E149" s="52" t="s">
        <v>19</v>
      </c>
      <c r="F149" s="68">
        <v>90.6</v>
      </c>
    </row>
    <row r="150">
      <c r="A150" s="40" t="s">
        <v>19</v>
      </c>
      <c r="B150" s="40" t="s">
        <v>487</v>
      </c>
      <c r="C150" s="40">
        <v>2015.0</v>
      </c>
      <c r="D150" s="52" t="s">
        <v>4</v>
      </c>
      <c r="E150" s="52" t="s">
        <v>19</v>
      </c>
      <c r="F150" s="68">
        <v>79.8</v>
      </c>
    </row>
    <row r="151">
      <c r="A151" s="40" t="s">
        <v>20</v>
      </c>
      <c r="B151" s="40" t="s">
        <v>488</v>
      </c>
      <c r="C151" s="40">
        <v>2015.0</v>
      </c>
      <c r="D151" s="52" t="s">
        <v>4</v>
      </c>
      <c r="E151" s="52" t="s">
        <v>19</v>
      </c>
      <c r="F151" s="68">
        <v>86.3</v>
      </c>
    </row>
    <row r="152">
      <c r="A152" s="40" t="s">
        <v>21</v>
      </c>
      <c r="B152" s="40" t="s">
        <v>490</v>
      </c>
      <c r="C152" s="40">
        <v>2015.0</v>
      </c>
      <c r="D152" s="52" t="s">
        <v>4</v>
      </c>
      <c r="E152" s="52" t="s">
        <v>19</v>
      </c>
      <c r="F152" s="68">
        <v>55.5</v>
      </c>
    </row>
    <row r="153">
      <c r="A153" s="40" t="s">
        <v>22</v>
      </c>
      <c r="B153" s="40" t="s">
        <v>491</v>
      </c>
      <c r="C153" s="40">
        <v>2015.0</v>
      </c>
      <c r="D153" s="52" t="s">
        <v>4</v>
      </c>
      <c r="E153" s="52" t="s">
        <v>19</v>
      </c>
      <c r="F153" s="68">
        <v>70.7</v>
      </c>
    </row>
    <row r="154">
      <c r="A154" s="40" t="s">
        <v>23</v>
      </c>
      <c r="B154" s="40" t="s">
        <v>492</v>
      </c>
      <c r="C154" s="40">
        <v>2015.0</v>
      </c>
      <c r="D154" s="52" t="s">
        <v>4</v>
      </c>
      <c r="E154" s="52" t="s">
        <v>19</v>
      </c>
      <c r="F154" s="68">
        <v>77.7</v>
      </c>
    </row>
    <row r="155">
      <c r="A155" s="40" t="s">
        <v>24</v>
      </c>
      <c r="B155" s="40" t="s">
        <v>493</v>
      </c>
      <c r="C155" s="40">
        <v>2015.0</v>
      </c>
      <c r="D155" s="52" t="s">
        <v>4</v>
      </c>
      <c r="E155" s="52" t="s">
        <v>19</v>
      </c>
      <c r="F155" s="68">
        <v>67.4</v>
      </c>
    </row>
    <row r="156">
      <c r="A156" s="40" t="s">
        <v>25</v>
      </c>
      <c r="B156" s="40" t="s">
        <v>494</v>
      </c>
      <c r="C156" s="40">
        <v>2015.0</v>
      </c>
      <c r="D156" s="52" t="s">
        <v>4</v>
      </c>
      <c r="E156" s="52" t="s">
        <v>19</v>
      </c>
      <c r="F156" s="68">
        <v>50.7</v>
      </c>
    </row>
    <row r="157">
      <c r="A157" s="40" t="s">
        <v>26</v>
      </c>
      <c r="B157" s="40" t="s">
        <v>495</v>
      </c>
      <c r="C157" s="40">
        <v>2015.0</v>
      </c>
      <c r="D157" s="52" t="s">
        <v>4</v>
      </c>
      <c r="E157" s="52" t="s">
        <v>19</v>
      </c>
      <c r="F157" s="68">
        <v>61.0</v>
      </c>
    </row>
    <row r="158">
      <c r="A158" s="40" t="s">
        <v>27</v>
      </c>
      <c r="B158" s="40" t="s">
        <v>497</v>
      </c>
      <c r="C158" s="40">
        <v>2015.0</v>
      </c>
      <c r="D158" s="52" t="s">
        <v>4</v>
      </c>
      <c r="E158" s="52" t="s">
        <v>19</v>
      </c>
      <c r="F158" s="68">
        <v>69.2</v>
      </c>
    </row>
    <row r="159">
      <c r="A159" s="40" t="s">
        <v>28</v>
      </c>
      <c r="B159" s="40" t="s">
        <v>496</v>
      </c>
      <c r="C159" s="40">
        <v>2015.0</v>
      </c>
      <c r="D159" s="52" t="s">
        <v>4</v>
      </c>
      <c r="E159" s="52" t="s">
        <v>19</v>
      </c>
      <c r="F159" s="68">
        <v>70.5</v>
      </c>
    </row>
    <row r="160">
      <c r="A160" s="40" t="s">
        <v>29</v>
      </c>
      <c r="B160" s="40" t="s">
        <v>498</v>
      </c>
      <c r="C160" s="40">
        <v>2015.0</v>
      </c>
      <c r="D160" s="52" t="s">
        <v>4</v>
      </c>
      <c r="E160" s="52" t="s">
        <v>19</v>
      </c>
      <c r="F160" s="68">
        <v>62.5</v>
      </c>
    </row>
    <row r="161">
      <c r="A161" s="40" t="s">
        <v>30</v>
      </c>
      <c r="B161" s="40" t="s">
        <v>499</v>
      </c>
      <c r="C161" s="40">
        <v>2015.0</v>
      </c>
      <c r="D161" s="52" t="s">
        <v>4</v>
      </c>
      <c r="E161" s="52" t="s">
        <v>19</v>
      </c>
      <c r="F161" s="68">
        <v>88.9</v>
      </c>
    </row>
    <row r="162">
      <c r="A162" s="40" t="s">
        <v>31</v>
      </c>
      <c r="B162" s="40" t="s">
        <v>500</v>
      </c>
      <c r="C162" s="40">
        <v>2015.0</v>
      </c>
      <c r="D162" s="52" t="s">
        <v>4</v>
      </c>
      <c r="E162" s="52" t="s">
        <v>19</v>
      </c>
      <c r="F162" s="68">
        <v>86.9</v>
      </c>
    </row>
    <row r="163">
      <c r="A163" s="40" t="s">
        <v>32</v>
      </c>
      <c r="B163" s="40" t="s">
        <v>501</v>
      </c>
      <c r="C163" s="40">
        <v>2015.0</v>
      </c>
      <c r="D163" s="52" t="s">
        <v>4</v>
      </c>
      <c r="E163" s="52" t="s">
        <v>19</v>
      </c>
      <c r="F163" s="68">
        <v>59.2</v>
      </c>
    </row>
    <row r="164">
      <c r="A164" s="40" t="s">
        <v>33</v>
      </c>
      <c r="B164" s="40" t="s">
        <v>502</v>
      </c>
      <c r="C164" s="40">
        <v>2015.0</v>
      </c>
      <c r="D164" s="52" t="s">
        <v>4</v>
      </c>
      <c r="E164" s="52" t="s">
        <v>19</v>
      </c>
      <c r="F164" s="68">
        <v>80.5</v>
      </c>
    </row>
    <row r="165">
      <c r="A165" s="40" t="s">
        <v>34</v>
      </c>
      <c r="B165" s="40" t="s">
        <v>503</v>
      </c>
      <c r="C165" s="40">
        <v>2015.0</v>
      </c>
      <c r="D165" s="52" t="s">
        <v>4</v>
      </c>
      <c r="E165" s="52" t="s">
        <v>19</v>
      </c>
      <c r="F165" s="68">
        <v>33.8</v>
      </c>
    </row>
    <row r="166">
      <c r="A166" s="40" t="s">
        <v>35</v>
      </c>
      <c r="B166" s="40" t="s">
        <v>504</v>
      </c>
      <c r="C166" s="40">
        <v>2015.0</v>
      </c>
      <c r="D166" s="52" t="s">
        <v>4</v>
      </c>
      <c r="E166" s="52" t="s">
        <v>19</v>
      </c>
      <c r="F166" s="68">
        <v>80.9</v>
      </c>
    </row>
    <row r="167">
      <c r="A167" s="52" t="s">
        <v>3</v>
      </c>
      <c r="B167" s="40" t="s">
        <v>489</v>
      </c>
      <c r="C167" s="40">
        <v>2016.0</v>
      </c>
      <c r="D167" s="52" t="s">
        <v>4</v>
      </c>
      <c r="E167" s="52" t="s">
        <v>19</v>
      </c>
      <c r="F167" s="68">
        <v>72.4</v>
      </c>
    </row>
    <row r="168">
      <c r="A168" s="52" t="s">
        <v>4</v>
      </c>
      <c r="B168" s="40" t="s">
        <v>472</v>
      </c>
      <c r="C168" s="40">
        <v>2016.0</v>
      </c>
      <c r="D168" s="52" t="s">
        <v>4</v>
      </c>
      <c r="E168" s="52" t="s">
        <v>19</v>
      </c>
      <c r="F168" s="68">
        <v>42.5</v>
      </c>
    </row>
    <row r="169">
      <c r="A169" s="40" t="s">
        <v>5</v>
      </c>
      <c r="B169" s="40" t="s">
        <v>473</v>
      </c>
      <c r="C169" s="40">
        <v>2016.0</v>
      </c>
      <c r="D169" s="52" t="s">
        <v>4</v>
      </c>
      <c r="E169" s="52" t="s">
        <v>19</v>
      </c>
      <c r="F169" s="68">
        <v>56.8</v>
      </c>
    </row>
    <row r="170">
      <c r="A170" s="40" t="s">
        <v>6</v>
      </c>
      <c r="B170" s="40" t="s">
        <v>474</v>
      </c>
      <c r="C170" s="40">
        <v>2016.0</v>
      </c>
      <c r="D170" s="52" t="s">
        <v>4</v>
      </c>
      <c r="E170" s="52" t="s">
        <v>19</v>
      </c>
      <c r="F170" s="68">
        <v>44.2</v>
      </c>
    </row>
    <row r="171">
      <c r="A171" s="40" t="s">
        <v>7</v>
      </c>
      <c r="B171" s="40" t="s">
        <v>475</v>
      </c>
      <c r="C171" s="40">
        <v>2016.0</v>
      </c>
      <c r="D171" s="52" t="s">
        <v>4</v>
      </c>
      <c r="E171" s="52" t="s">
        <v>19</v>
      </c>
      <c r="F171" s="68">
        <v>54.4</v>
      </c>
    </row>
    <row r="172">
      <c r="A172" s="40" t="s">
        <v>8</v>
      </c>
      <c r="B172" s="40" t="s">
        <v>479</v>
      </c>
      <c r="C172" s="40">
        <v>2016.0</v>
      </c>
      <c r="D172" s="52" t="s">
        <v>4</v>
      </c>
      <c r="E172" s="52" t="s">
        <v>19</v>
      </c>
      <c r="F172" s="68">
        <v>55.9</v>
      </c>
    </row>
    <row r="173">
      <c r="A173" s="40" t="s">
        <v>9</v>
      </c>
      <c r="B173" s="40" t="s">
        <v>480</v>
      </c>
      <c r="C173" s="40">
        <v>2016.0</v>
      </c>
      <c r="D173" s="52" t="s">
        <v>4</v>
      </c>
      <c r="E173" s="52" t="s">
        <v>19</v>
      </c>
      <c r="F173" s="68">
        <v>72.0</v>
      </c>
    </row>
    <row r="174">
      <c r="A174" s="40" t="s">
        <v>10</v>
      </c>
      <c r="B174" s="40" t="s">
        <v>478</v>
      </c>
      <c r="C174" s="40">
        <v>2016.0</v>
      </c>
      <c r="D174" s="52" t="s">
        <v>4</v>
      </c>
      <c r="E174" s="52" t="s">
        <v>19</v>
      </c>
      <c r="F174" s="68">
        <v>57.2</v>
      </c>
    </row>
    <row r="175">
      <c r="A175" s="40" t="s">
        <v>11</v>
      </c>
      <c r="B175" s="40" t="s">
        <v>477</v>
      </c>
      <c r="C175" s="40">
        <v>2016.0</v>
      </c>
      <c r="D175" s="52" t="s">
        <v>4</v>
      </c>
      <c r="E175" s="52" t="s">
        <v>19</v>
      </c>
      <c r="F175" s="68">
        <v>63.1</v>
      </c>
    </row>
    <row r="176">
      <c r="A176" s="40" t="s">
        <v>12</v>
      </c>
      <c r="B176" s="40" t="s">
        <v>476</v>
      </c>
      <c r="C176" s="40">
        <v>2016.0</v>
      </c>
      <c r="D176" s="52" t="s">
        <v>4</v>
      </c>
      <c r="E176" s="52" t="s">
        <v>19</v>
      </c>
      <c r="F176" s="68">
        <v>84.6</v>
      </c>
    </row>
    <row r="177">
      <c r="A177" s="40" t="s">
        <v>13</v>
      </c>
      <c r="B177" s="40" t="s">
        <v>481</v>
      </c>
      <c r="C177" s="40">
        <v>2016.0</v>
      </c>
      <c r="D177" s="52" t="s">
        <v>4</v>
      </c>
      <c r="E177" s="52" t="s">
        <v>19</v>
      </c>
      <c r="F177" s="68">
        <v>57.0</v>
      </c>
    </row>
    <row r="178">
      <c r="A178" s="40" t="s">
        <v>14</v>
      </c>
      <c r="B178" s="40" t="s">
        <v>483</v>
      </c>
      <c r="C178" s="40">
        <v>2016.0</v>
      </c>
      <c r="D178" s="52" t="s">
        <v>4</v>
      </c>
      <c r="E178" s="52" t="s">
        <v>19</v>
      </c>
      <c r="F178" s="68">
        <v>59.6</v>
      </c>
    </row>
    <row r="179">
      <c r="A179" s="40" t="s">
        <v>15</v>
      </c>
      <c r="B179" s="40" t="s">
        <v>482</v>
      </c>
      <c r="C179" s="40">
        <v>2016.0</v>
      </c>
      <c r="D179" s="52" t="s">
        <v>4</v>
      </c>
      <c r="E179" s="52" t="s">
        <v>19</v>
      </c>
      <c r="F179" s="68">
        <v>84.7</v>
      </c>
    </row>
    <row r="180">
      <c r="A180" s="40" t="s">
        <v>16</v>
      </c>
      <c r="B180" s="40" t="s">
        <v>484</v>
      </c>
      <c r="C180" s="40">
        <v>2016.0</v>
      </c>
      <c r="D180" s="52" t="s">
        <v>4</v>
      </c>
      <c r="E180" s="52" t="s">
        <v>19</v>
      </c>
      <c r="F180" s="68">
        <v>56.6</v>
      </c>
    </row>
    <row r="181">
      <c r="A181" s="40" t="s">
        <v>17</v>
      </c>
      <c r="B181" s="40" t="s">
        <v>485</v>
      </c>
      <c r="C181" s="40">
        <v>2016.0</v>
      </c>
      <c r="D181" s="52" t="s">
        <v>4</v>
      </c>
      <c r="E181" s="52" t="s">
        <v>19</v>
      </c>
      <c r="F181" s="68">
        <v>69.1</v>
      </c>
    </row>
    <row r="182">
      <c r="A182" s="40" t="s">
        <v>18</v>
      </c>
      <c r="B182" s="40" t="s">
        <v>486</v>
      </c>
      <c r="C182" s="40">
        <v>2016.0</v>
      </c>
      <c r="D182" s="52" t="s">
        <v>4</v>
      </c>
      <c r="E182" s="52" t="s">
        <v>19</v>
      </c>
      <c r="F182" s="68">
        <v>90.6</v>
      </c>
    </row>
    <row r="183">
      <c r="A183" s="40" t="s">
        <v>19</v>
      </c>
      <c r="B183" s="40" t="s">
        <v>487</v>
      </c>
      <c r="C183" s="40">
        <v>2016.0</v>
      </c>
      <c r="D183" s="52" t="s">
        <v>4</v>
      </c>
      <c r="E183" s="52" t="s">
        <v>19</v>
      </c>
      <c r="F183" s="68">
        <v>71.7</v>
      </c>
    </row>
    <row r="184">
      <c r="A184" s="40" t="s">
        <v>20</v>
      </c>
      <c r="B184" s="40" t="s">
        <v>488</v>
      </c>
      <c r="C184" s="40">
        <v>2016.0</v>
      </c>
      <c r="D184" s="52" t="s">
        <v>4</v>
      </c>
      <c r="E184" s="52" t="s">
        <v>19</v>
      </c>
      <c r="F184" s="68">
        <v>84.3</v>
      </c>
    </row>
    <row r="185">
      <c r="A185" s="40" t="s">
        <v>21</v>
      </c>
      <c r="B185" s="40" t="s">
        <v>490</v>
      </c>
      <c r="C185" s="40">
        <v>2016.0</v>
      </c>
      <c r="D185" s="52" t="s">
        <v>4</v>
      </c>
      <c r="E185" s="52" t="s">
        <v>19</v>
      </c>
      <c r="F185" s="68">
        <v>48.5</v>
      </c>
    </row>
    <row r="186">
      <c r="A186" s="40" t="s">
        <v>22</v>
      </c>
      <c r="B186" s="40" t="s">
        <v>491</v>
      </c>
      <c r="C186" s="40">
        <v>2016.0</v>
      </c>
      <c r="D186" s="52" t="s">
        <v>4</v>
      </c>
      <c r="E186" s="52" t="s">
        <v>19</v>
      </c>
      <c r="F186" s="68">
        <v>73.5</v>
      </c>
    </row>
    <row r="187">
      <c r="A187" s="40" t="s">
        <v>23</v>
      </c>
      <c r="B187" s="40" t="s">
        <v>492</v>
      </c>
      <c r="C187" s="40">
        <v>2016.0</v>
      </c>
      <c r="D187" s="52" t="s">
        <v>4</v>
      </c>
      <c r="E187" s="52" t="s">
        <v>19</v>
      </c>
      <c r="F187" s="68">
        <v>75.3</v>
      </c>
    </row>
    <row r="188">
      <c r="A188" s="40" t="s">
        <v>24</v>
      </c>
      <c r="B188" s="40" t="s">
        <v>493</v>
      </c>
      <c r="C188" s="40">
        <v>2016.0</v>
      </c>
      <c r="D188" s="52" t="s">
        <v>4</v>
      </c>
      <c r="E188" s="52" t="s">
        <v>19</v>
      </c>
      <c r="F188" s="68">
        <v>68.4</v>
      </c>
    </row>
    <row r="189">
      <c r="A189" s="40" t="s">
        <v>25</v>
      </c>
      <c r="B189" s="40" t="s">
        <v>494</v>
      </c>
      <c r="C189" s="40">
        <v>2016.0</v>
      </c>
      <c r="D189" s="52" t="s">
        <v>4</v>
      </c>
      <c r="E189" s="52" t="s">
        <v>19</v>
      </c>
      <c r="F189" s="68">
        <v>62.1</v>
      </c>
    </row>
    <row r="190">
      <c r="A190" s="40" t="s">
        <v>26</v>
      </c>
      <c r="B190" s="40" t="s">
        <v>495</v>
      </c>
      <c r="C190" s="40">
        <v>2016.0</v>
      </c>
      <c r="D190" s="52" t="s">
        <v>4</v>
      </c>
      <c r="E190" s="52" t="s">
        <v>19</v>
      </c>
      <c r="F190" s="68">
        <v>58.8</v>
      </c>
    </row>
    <row r="191">
      <c r="A191" s="40" t="s">
        <v>27</v>
      </c>
      <c r="B191" s="40" t="s">
        <v>497</v>
      </c>
      <c r="C191" s="40">
        <v>2016.0</v>
      </c>
      <c r="D191" s="52" t="s">
        <v>4</v>
      </c>
      <c r="E191" s="52" t="s">
        <v>19</v>
      </c>
      <c r="F191" s="68">
        <v>72.1</v>
      </c>
    </row>
    <row r="192">
      <c r="A192" s="40" t="s">
        <v>28</v>
      </c>
      <c r="B192" s="40" t="s">
        <v>496</v>
      </c>
      <c r="C192" s="40">
        <v>2016.0</v>
      </c>
      <c r="D192" s="52" t="s">
        <v>4</v>
      </c>
      <c r="E192" s="52" t="s">
        <v>19</v>
      </c>
      <c r="F192" s="68">
        <v>72.2</v>
      </c>
    </row>
    <row r="193">
      <c r="A193" s="40" t="s">
        <v>29</v>
      </c>
      <c r="B193" s="40" t="s">
        <v>498</v>
      </c>
      <c r="C193" s="40">
        <v>2016.0</v>
      </c>
      <c r="D193" s="52" t="s">
        <v>4</v>
      </c>
      <c r="E193" s="52" t="s">
        <v>19</v>
      </c>
      <c r="F193" s="68">
        <v>51.3</v>
      </c>
    </row>
    <row r="194">
      <c r="A194" s="40" t="s">
        <v>30</v>
      </c>
      <c r="B194" s="40" t="s">
        <v>499</v>
      </c>
      <c r="C194" s="40">
        <v>2016.0</v>
      </c>
      <c r="D194" s="52" t="s">
        <v>4</v>
      </c>
      <c r="E194" s="52" t="s">
        <v>19</v>
      </c>
      <c r="F194" s="68">
        <v>87.9</v>
      </c>
    </row>
    <row r="195">
      <c r="A195" s="40" t="s">
        <v>31</v>
      </c>
      <c r="B195" s="40" t="s">
        <v>500</v>
      </c>
      <c r="C195" s="40">
        <v>2016.0</v>
      </c>
      <c r="D195" s="52" t="s">
        <v>4</v>
      </c>
      <c r="E195" s="52" t="s">
        <v>19</v>
      </c>
      <c r="F195" s="68">
        <v>86.2</v>
      </c>
    </row>
    <row r="196">
      <c r="A196" s="40" t="s">
        <v>32</v>
      </c>
      <c r="B196" s="40" t="s">
        <v>501</v>
      </c>
      <c r="C196" s="40">
        <v>2016.0</v>
      </c>
      <c r="D196" s="52" t="s">
        <v>4</v>
      </c>
      <c r="E196" s="52" t="s">
        <v>19</v>
      </c>
      <c r="F196" s="68">
        <v>55.1</v>
      </c>
    </row>
    <row r="197">
      <c r="A197" s="40" t="s">
        <v>33</v>
      </c>
      <c r="B197" s="40" t="s">
        <v>502</v>
      </c>
      <c r="C197" s="40">
        <v>2016.0</v>
      </c>
      <c r="D197" s="52" t="s">
        <v>4</v>
      </c>
      <c r="E197" s="52" t="s">
        <v>19</v>
      </c>
      <c r="F197" s="68">
        <v>85.1</v>
      </c>
    </row>
    <row r="198">
      <c r="A198" s="40" t="s">
        <v>34</v>
      </c>
      <c r="B198" s="40" t="s">
        <v>503</v>
      </c>
      <c r="C198" s="40">
        <v>2016.0</v>
      </c>
      <c r="D198" s="52" t="s">
        <v>4</v>
      </c>
      <c r="E198" s="52" t="s">
        <v>19</v>
      </c>
      <c r="F198" s="68">
        <v>31.5</v>
      </c>
    </row>
    <row r="199">
      <c r="A199" s="40" t="s">
        <v>35</v>
      </c>
      <c r="B199" s="40" t="s">
        <v>504</v>
      </c>
      <c r="C199" s="40">
        <v>2016.0</v>
      </c>
      <c r="D199" s="52" t="s">
        <v>4</v>
      </c>
      <c r="E199" s="52" t="s">
        <v>19</v>
      </c>
      <c r="F199" s="68">
        <v>82.5</v>
      </c>
    </row>
    <row r="200">
      <c r="A200" s="52" t="s">
        <v>3</v>
      </c>
      <c r="B200" s="40" t="s">
        <v>489</v>
      </c>
      <c r="C200" s="40">
        <v>2017.0</v>
      </c>
      <c r="D200" s="52" t="s">
        <v>4</v>
      </c>
      <c r="E200" s="52" t="s">
        <v>19</v>
      </c>
      <c r="F200" s="68">
        <v>74.3</v>
      </c>
    </row>
    <row r="201">
      <c r="A201" s="52" t="s">
        <v>4</v>
      </c>
      <c r="B201" s="40" t="s">
        <v>472</v>
      </c>
      <c r="C201" s="40">
        <v>2017.0</v>
      </c>
      <c r="D201" s="52" t="s">
        <v>4</v>
      </c>
      <c r="E201" s="52" t="s">
        <v>19</v>
      </c>
      <c r="F201" s="68">
        <v>43.7</v>
      </c>
    </row>
    <row r="202">
      <c r="A202" s="40" t="s">
        <v>5</v>
      </c>
      <c r="B202" s="40" t="s">
        <v>473</v>
      </c>
      <c r="C202" s="40">
        <v>2017.0</v>
      </c>
      <c r="D202" s="52" t="s">
        <v>4</v>
      </c>
      <c r="E202" s="52" t="s">
        <v>19</v>
      </c>
      <c r="F202" s="68">
        <v>58.0</v>
      </c>
    </row>
    <row r="203">
      <c r="A203" s="40" t="s">
        <v>6</v>
      </c>
      <c r="B203" s="40" t="s">
        <v>474</v>
      </c>
      <c r="C203" s="40">
        <v>2017.0</v>
      </c>
      <c r="D203" s="52" t="s">
        <v>4</v>
      </c>
      <c r="E203" s="52" t="s">
        <v>19</v>
      </c>
      <c r="F203" s="68">
        <v>60.9</v>
      </c>
    </row>
    <row r="204">
      <c r="A204" s="40" t="s">
        <v>7</v>
      </c>
      <c r="B204" s="40" t="s">
        <v>475</v>
      </c>
      <c r="C204" s="40">
        <v>2017.0</v>
      </c>
      <c r="D204" s="52" t="s">
        <v>4</v>
      </c>
      <c r="E204" s="52" t="s">
        <v>19</v>
      </c>
      <c r="F204" s="68">
        <v>57.6</v>
      </c>
    </row>
    <row r="205">
      <c r="A205" s="40" t="s">
        <v>8</v>
      </c>
      <c r="B205" s="40" t="s">
        <v>479</v>
      </c>
      <c r="C205" s="40">
        <v>2017.0</v>
      </c>
      <c r="D205" s="52" t="s">
        <v>4</v>
      </c>
      <c r="E205" s="52" t="s">
        <v>19</v>
      </c>
      <c r="F205" s="68">
        <v>56.4</v>
      </c>
    </row>
    <row r="206">
      <c r="A206" s="40" t="s">
        <v>9</v>
      </c>
      <c r="B206" s="40" t="s">
        <v>480</v>
      </c>
      <c r="C206" s="40">
        <v>2017.0</v>
      </c>
      <c r="D206" s="52" t="s">
        <v>4</v>
      </c>
      <c r="E206" s="52" t="s">
        <v>19</v>
      </c>
      <c r="F206" s="68">
        <v>74.5</v>
      </c>
    </row>
    <row r="207">
      <c r="A207" s="40" t="s">
        <v>10</v>
      </c>
      <c r="B207" s="40" t="s">
        <v>478</v>
      </c>
      <c r="C207" s="40">
        <v>2017.0</v>
      </c>
      <c r="D207" s="52" t="s">
        <v>4</v>
      </c>
      <c r="E207" s="52" t="s">
        <v>19</v>
      </c>
      <c r="F207" s="68">
        <v>61.1</v>
      </c>
    </row>
    <row r="208">
      <c r="A208" s="40" t="s">
        <v>11</v>
      </c>
      <c r="B208" s="40" t="s">
        <v>477</v>
      </c>
      <c r="C208" s="40">
        <v>2017.0</v>
      </c>
      <c r="D208" s="52" t="s">
        <v>4</v>
      </c>
      <c r="E208" s="52" t="s">
        <v>19</v>
      </c>
      <c r="F208" s="68">
        <v>74.2</v>
      </c>
    </row>
    <row r="209">
      <c r="A209" s="40" t="s">
        <v>12</v>
      </c>
      <c r="B209" s="40" t="s">
        <v>476</v>
      </c>
      <c r="C209" s="40">
        <v>2017.0</v>
      </c>
      <c r="D209" s="52" t="s">
        <v>4</v>
      </c>
      <c r="E209" s="52" t="s">
        <v>19</v>
      </c>
      <c r="F209" s="68">
        <v>85.7</v>
      </c>
    </row>
    <row r="210">
      <c r="A210" s="40" t="s">
        <v>13</v>
      </c>
      <c r="B210" s="40" t="s">
        <v>481</v>
      </c>
      <c r="C210" s="40">
        <v>2017.0</v>
      </c>
      <c r="D210" s="52" t="s">
        <v>4</v>
      </c>
      <c r="E210" s="52" t="s">
        <v>19</v>
      </c>
      <c r="F210" s="68">
        <v>57.4</v>
      </c>
    </row>
    <row r="211">
      <c r="A211" s="40" t="s">
        <v>14</v>
      </c>
      <c r="B211" s="40" t="s">
        <v>483</v>
      </c>
      <c r="C211" s="40">
        <v>2017.0</v>
      </c>
      <c r="D211" s="52" t="s">
        <v>4</v>
      </c>
      <c r="E211" s="52" t="s">
        <v>19</v>
      </c>
      <c r="F211" s="68">
        <v>75.2</v>
      </c>
    </row>
    <row r="212">
      <c r="A212" s="40" t="s">
        <v>15</v>
      </c>
      <c r="B212" s="40" t="s">
        <v>482</v>
      </c>
      <c r="C212" s="40">
        <v>2017.0</v>
      </c>
      <c r="D212" s="52" t="s">
        <v>4</v>
      </c>
      <c r="E212" s="52" t="s">
        <v>19</v>
      </c>
      <c r="F212" s="68">
        <v>83.1</v>
      </c>
    </row>
    <row r="213">
      <c r="A213" s="40" t="s">
        <v>16</v>
      </c>
      <c r="B213" s="40" t="s">
        <v>484</v>
      </c>
      <c r="C213" s="40">
        <v>2017.0</v>
      </c>
      <c r="D213" s="52" t="s">
        <v>4</v>
      </c>
      <c r="E213" s="52" t="s">
        <v>19</v>
      </c>
      <c r="F213" s="68">
        <v>55.1</v>
      </c>
    </row>
    <row r="214">
      <c r="A214" s="40" t="s">
        <v>17</v>
      </c>
      <c r="B214" s="40" t="s">
        <v>485</v>
      </c>
      <c r="C214" s="40">
        <v>2017.0</v>
      </c>
      <c r="D214" s="52" t="s">
        <v>4</v>
      </c>
      <c r="E214" s="52" t="s">
        <v>19</v>
      </c>
      <c r="F214" s="68">
        <v>65.7</v>
      </c>
    </row>
    <row r="215">
      <c r="A215" s="40" t="s">
        <v>18</v>
      </c>
      <c r="B215" s="40" t="s">
        <v>486</v>
      </c>
      <c r="C215" s="40">
        <v>2017.0</v>
      </c>
      <c r="D215" s="52" t="s">
        <v>4</v>
      </c>
      <c r="E215" s="52" t="s">
        <v>19</v>
      </c>
      <c r="F215" s="68">
        <v>90.7</v>
      </c>
    </row>
    <row r="216">
      <c r="A216" s="40" t="s">
        <v>19</v>
      </c>
      <c r="B216" s="40" t="s">
        <v>487</v>
      </c>
      <c r="C216" s="40">
        <v>2017.0</v>
      </c>
      <c r="D216" s="52" t="s">
        <v>4</v>
      </c>
      <c r="E216" s="52" t="s">
        <v>19</v>
      </c>
      <c r="F216" s="68">
        <v>77.6</v>
      </c>
    </row>
    <row r="217">
      <c r="A217" s="40" t="s">
        <v>20</v>
      </c>
      <c r="B217" s="40" t="s">
        <v>488</v>
      </c>
      <c r="C217" s="40">
        <v>2017.0</v>
      </c>
      <c r="D217" s="52" t="s">
        <v>4</v>
      </c>
      <c r="E217" s="52" t="s">
        <v>19</v>
      </c>
      <c r="F217" s="68">
        <v>86.3</v>
      </c>
    </row>
    <row r="218">
      <c r="A218" s="40" t="s">
        <v>21</v>
      </c>
      <c r="B218" s="40" t="s">
        <v>490</v>
      </c>
      <c r="C218" s="40">
        <v>2017.0</v>
      </c>
      <c r="D218" s="52" t="s">
        <v>4</v>
      </c>
      <c r="E218" s="52" t="s">
        <v>19</v>
      </c>
      <c r="F218" s="68">
        <v>58.6</v>
      </c>
    </row>
    <row r="219">
      <c r="A219" s="40" t="s">
        <v>22</v>
      </c>
      <c r="B219" s="40" t="s">
        <v>491</v>
      </c>
      <c r="C219" s="40">
        <v>2017.0</v>
      </c>
      <c r="D219" s="52" t="s">
        <v>4</v>
      </c>
      <c r="E219" s="52" t="s">
        <v>19</v>
      </c>
      <c r="F219" s="68">
        <v>71.1</v>
      </c>
    </row>
    <row r="220">
      <c r="A220" s="40" t="s">
        <v>23</v>
      </c>
      <c r="B220" s="40" t="s">
        <v>492</v>
      </c>
      <c r="C220" s="40">
        <v>2017.0</v>
      </c>
      <c r="D220" s="52" t="s">
        <v>4</v>
      </c>
      <c r="E220" s="52" t="s">
        <v>19</v>
      </c>
      <c r="F220" s="68">
        <v>74.1</v>
      </c>
    </row>
    <row r="221">
      <c r="A221" s="40" t="s">
        <v>24</v>
      </c>
      <c r="B221" s="40" t="s">
        <v>493</v>
      </c>
      <c r="C221" s="40">
        <v>2017.0</v>
      </c>
      <c r="D221" s="52" t="s">
        <v>4</v>
      </c>
      <c r="E221" s="52" t="s">
        <v>19</v>
      </c>
      <c r="F221" s="68">
        <v>68.1</v>
      </c>
    </row>
    <row r="222">
      <c r="A222" s="40" t="s">
        <v>25</v>
      </c>
      <c r="B222" s="40" t="s">
        <v>494</v>
      </c>
      <c r="C222" s="40">
        <v>2017.0</v>
      </c>
      <c r="D222" s="52" t="s">
        <v>4</v>
      </c>
      <c r="E222" s="52" t="s">
        <v>19</v>
      </c>
      <c r="F222" s="68">
        <v>54.4</v>
      </c>
    </row>
    <row r="223">
      <c r="A223" s="40" t="s">
        <v>26</v>
      </c>
      <c r="B223" s="40" t="s">
        <v>495</v>
      </c>
      <c r="C223" s="40">
        <v>2017.0</v>
      </c>
      <c r="D223" s="52" t="s">
        <v>4</v>
      </c>
      <c r="E223" s="52" t="s">
        <v>19</v>
      </c>
      <c r="F223" s="68">
        <v>68.5</v>
      </c>
    </row>
    <row r="224">
      <c r="A224" s="40" t="s">
        <v>27</v>
      </c>
      <c r="B224" s="40" t="s">
        <v>497</v>
      </c>
      <c r="C224" s="40">
        <v>2017.0</v>
      </c>
      <c r="D224" s="52" t="s">
        <v>4</v>
      </c>
      <c r="E224" s="52" t="s">
        <v>19</v>
      </c>
      <c r="F224" s="68">
        <v>73.7</v>
      </c>
    </row>
    <row r="225">
      <c r="A225" s="40" t="s">
        <v>28</v>
      </c>
      <c r="B225" s="40" t="s">
        <v>496</v>
      </c>
      <c r="C225" s="40">
        <v>2017.0</v>
      </c>
      <c r="D225" s="52" t="s">
        <v>4</v>
      </c>
      <c r="E225" s="52" t="s">
        <v>19</v>
      </c>
      <c r="F225" s="68">
        <v>74.5</v>
      </c>
    </row>
    <row r="226">
      <c r="A226" s="40" t="s">
        <v>29</v>
      </c>
      <c r="B226" s="40" t="s">
        <v>498</v>
      </c>
      <c r="C226" s="40">
        <v>2017.0</v>
      </c>
      <c r="D226" s="52" t="s">
        <v>4</v>
      </c>
      <c r="E226" s="52" t="s">
        <v>19</v>
      </c>
      <c r="F226" s="68">
        <v>57.4</v>
      </c>
    </row>
    <row r="227">
      <c r="A227" s="40" t="s">
        <v>30</v>
      </c>
      <c r="B227" s="40" t="s">
        <v>499</v>
      </c>
      <c r="C227" s="40">
        <v>2017.0</v>
      </c>
      <c r="D227" s="52" t="s">
        <v>4</v>
      </c>
      <c r="E227" s="52" t="s">
        <v>19</v>
      </c>
      <c r="F227" s="68">
        <v>88.8</v>
      </c>
    </row>
    <row r="228">
      <c r="A228" s="40" t="s">
        <v>31</v>
      </c>
      <c r="B228" s="40" t="s">
        <v>500</v>
      </c>
      <c r="C228" s="40">
        <v>2017.0</v>
      </c>
      <c r="D228" s="52" t="s">
        <v>4</v>
      </c>
      <c r="E228" s="52" t="s">
        <v>19</v>
      </c>
      <c r="F228" s="68">
        <v>85.2</v>
      </c>
    </row>
    <row r="229">
      <c r="A229" s="40" t="s">
        <v>32</v>
      </c>
      <c r="B229" s="40" t="s">
        <v>501</v>
      </c>
      <c r="C229" s="40">
        <v>2017.0</v>
      </c>
      <c r="D229" s="52" t="s">
        <v>4</v>
      </c>
      <c r="E229" s="52" t="s">
        <v>19</v>
      </c>
      <c r="F229" s="68">
        <v>59.1</v>
      </c>
    </row>
    <row r="230">
      <c r="A230" s="40" t="s">
        <v>33</v>
      </c>
      <c r="B230" s="40" t="s">
        <v>502</v>
      </c>
      <c r="C230" s="40">
        <v>2017.0</v>
      </c>
      <c r="D230" s="52" t="s">
        <v>4</v>
      </c>
      <c r="E230" s="52" t="s">
        <v>19</v>
      </c>
      <c r="F230" s="68">
        <v>89.9</v>
      </c>
    </row>
    <row r="231">
      <c r="A231" s="40" t="s">
        <v>34</v>
      </c>
      <c r="B231" s="40" t="s">
        <v>503</v>
      </c>
      <c r="C231" s="40">
        <v>2017.0</v>
      </c>
      <c r="D231" s="52" t="s">
        <v>4</v>
      </c>
      <c r="E231" s="52" t="s">
        <v>19</v>
      </c>
      <c r="F231" s="68">
        <v>27.2</v>
      </c>
    </row>
    <row r="232">
      <c r="A232" s="40" t="s">
        <v>35</v>
      </c>
      <c r="B232" s="40" t="s">
        <v>504</v>
      </c>
      <c r="C232" s="40">
        <v>2017.0</v>
      </c>
      <c r="D232" s="52" t="s">
        <v>4</v>
      </c>
      <c r="E232" s="52" t="s">
        <v>19</v>
      </c>
      <c r="F232" s="68">
        <v>84.4</v>
      </c>
    </row>
    <row r="233">
      <c r="A233" s="52" t="s">
        <v>3</v>
      </c>
      <c r="B233" s="40" t="s">
        <v>489</v>
      </c>
      <c r="C233" s="40">
        <v>2018.0</v>
      </c>
      <c r="D233" s="52" t="s">
        <v>4</v>
      </c>
      <c r="E233" s="52" t="s">
        <v>19</v>
      </c>
      <c r="F233" s="68">
        <v>79.4</v>
      </c>
    </row>
    <row r="234">
      <c r="A234" s="52" t="s">
        <v>4</v>
      </c>
      <c r="B234" s="40" t="s">
        <v>472</v>
      </c>
      <c r="C234" s="40">
        <v>2018.0</v>
      </c>
      <c r="D234" s="52" t="s">
        <v>4</v>
      </c>
      <c r="E234" s="52" t="s">
        <v>19</v>
      </c>
      <c r="F234" s="68">
        <v>60.9</v>
      </c>
    </row>
    <row r="235">
      <c r="A235" s="40" t="s">
        <v>5</v>
      </c>
      <c r="B235" s="40" t="s">
        <v>473</v>
      </c>
      <c r="C235" s="40">
        <v>2018.0</v>
      </c>
      <c r="D235" s="52" t="s">
        <v>4</v>
      </c>
      <c r="E235" s="52" t="s">
        <v>19</v>
      </c>
      <c r="F235" s="68">
        <v>72.7</v>
      </c>
    </row>
    <row r="236">
      <c r="A236" s="40" t="s">
        <v>6</v>
      </c>
      <c r="B236" s="40" t="s">
        <v>474</v>
      </c>
      <c r="C236" s="40">
        <v>2018.0</v>
      </c>
      <c r="D236" s="52" t="s">
        <v>4</v>
      </c>
      <c r="E236" s="52" t="s">
        <v>19</v>
      </c>
      <c r="F236" s="68">
        <v>65.3</v>
      </c>
    </row>
    <row r="237">
      <c r="A237" s="40" t="s">
        <v>7</v>
      </c>
      <c r="B237" s="40" t="s">
        <v>475</v>
      </c>
      <c r="C237" s="40">
        <v>2018.0</v>
      </c>
      <c r="D237" s="52" t="s">
        <v>4</v>
      </c>
      <c r="E237" s="52" t="s">
        <v>19</v>
      </c>
      <c r="F237" s="68">
        <v>57.8</v>
      </c>
    </row>
    <row r="238">
      <c r="A238" s="40" t="s">
        <v>8</v>
      </c>
      <c r="B238" s="40" t="s">
        <v>479</v>
      </c>
      <c r="C238" s="40">
        <v>2018.0</v>
      </c>
      <c r="D238" s="52" t="s">
        <v>4</v>
      </c>
      <c r="E238" s="52" t="s">
        <v>19</v>
      </c>
      <c r="F238" s="68">
        <v>64.0</v>
      </c>
    </row>
    <row r="239">
      <c r="A239" s="40" t="s">
        <v>9</v>
      </c>
      <c r="B239" s="40" t="s">
        <v>480</v>
      </c>
      <c r="C239" s="40">
        <v>2018.0</v>
      </c>
      <c r="D239" s="52" t="s">
        <v>4</v>
      </c>
      <c r="E239" s="52" t="s">
        <v>19</v>
      </c>
      <c r="F239" s="68">
        <v>80.5</v>
      </c>
    </row>
    <row r="240">
      <c r="A240" s="40" t="s">
        <v>10</v>
      </c>
      <c r="B240" s="40" t="s">
        <v>478</v>
      </c>
      <c r="C240" s="40">
        <v>2018.0</v>
      </c>
      <c r="D240" s="52" t="s">
        <v>4</v>
      </c>
      <c r="E240" s="52" t="s">
        <v>19</v>
      </c>
      <c r="F240" s="68">
        <v>71.4</v>
      </c>
    </row>
    <row r="241">
      <c r="A241" s="40" t="s">
        <v>11</v>
      </c>
      <c r="B241" s="40" t="s">
        <v>477</v>
      </c>
      <c r="C241" s="40">
        <v>2018.0</v>
      </c>
      <c r="D241" s="52" t="s">
        <v>4</v>
      </c>
      <c r="E241" s="52" t="s">
        <v>19</v>
      </c>
      <c r="F241" s="68">
        <v>80.9</v>
      </c>
    </row>
    <row r="242">
      <c r="A242" s="40" t="s">
        <v>12</v>
      </c>
      <c r="B242" s="40" t="s">
        <v>476</v>
      </c>
      <c r="C242" s="40">
        <v>2018.0</v>
      </c>
      <c r="D242" s="52" t="s">
        <v>4</v>
      </c>
      <c r="E242" s="52" t="s">
        <v>19</v>
      </c>
      <c r="F242" s="68">
        <v>88.3</v>
      </c>
    </row>
    <row r="243">
      <c r="A243" s="40" t="s">
        <v>13</v>
      </c>
      <c r="B243" s="40" t="s">
        <v>481</v>
      </c>
      <c r="C243" s="40">
        <v>2018.0</v>
      </c>
      <c r="D243" s="52" t="s">
        <v>4</v>
      </c>
      <c r="E243" s="52" t="s">
        <v>19</v>
      </c>
      <c r="F243" s="68">
        <v>60.4</v>
      </c>
    </row>
    <row r="244">
      <c r="A244" s="40" t="s">
        <v>14</v>
      </c>
      <c r="B244" s="40" t="s">
        <v>483</v>
      </c>
      <c r="C244" s="40">
        <v>2018.0</v>
      </c>
      <c r="D244" s="52" t="s">
        <v>4</v>
      </c>
      <c r="E244" s="52" t="s">
        <v>19</v>
      </c>
      <c r="F244" s="68">
        <v>83.0</v>
      </c>
    </row>
    <row r="245">
      <c r="A245" s="40" t="s">
        <v>15</v>
      </c>
      <c r="B245" s="40" t="s">
        <v>482</v>
      </c>
      <c r="C245" s="40">
        <v>2018.0</v>
      </c>
      <c r="D245" s="52" t="s">
        <v>4</v>
      </c>
      <c r="E245" s="52" t="s">
        <v>19</v>
      </c>
      <c r="F245" s="68">
        <v>84.2</v>
      </c>
    </row>
    <row r="246">
      <c r="A246" s="40" t="s">
        <v>16</v>
      </c>
      <c r="B246" s="40" t="s">
        <v>484</v>
      </c>
      <c r="C246" s="40">
        <v>2018.0</v>
      </c>
      <c r="D246" s="52" t="s">
        <v>4</v>
      </c>
      <c r="E246" s="52" t="s">
        <v>19</v>
      </c>
      <c r="F246" s="68">
        <v>63.3</v>
      </c>
    </row>
    <row r="247">
      <c r="A247" s="40" t="s">
        <v>17</v>
      </c>
      <c r="B247" s="40" t="s">
        <v>485</v>
      </c>
      <c r="C247" s="40">
        <v>2018.0</v>
      </c>
      <c r="D247" s="52" t="s">
        <v>4</v>
      </c>
      <c r="E247" s="52" t="s">
        <v>19</v>
      </c>
      <c r="F247" s="68">
        <v>73.6</v>
      </c>
    </row>
    <row r="248">
      <c r="A248" s="40" t="s">
        <v>18</v>
      </c>
      <c r="B248" s="40" t="s">
        <v>486</v>
      </c>
      <c r="C248" s="40">
        <v>2018.0</v>
      </c>
      <c r="D248" s="52" t="s">
        <v>4</v>
      </c>
      <c r="E248" s="52" t="s">
        <v>19</v>
      </c>
      <c r="F248" s="68">
        <v>91.8</v>
      </c>
    </row>
    <row r="249">
      <c r="A249" s="40" t="s">
        <v>19</v>
      </c>
      <c r="B249" s="40" t="s">
        <v>487</v>
      </c>
      <c r="C249" s="40">
        <v>2018.0</v>
      </c>
      <c r="D249" s="52" t="s">
        <v>4</v>
      </c>
      <c r="E249" s="52" t="s">
        <v>19</v>
      </c>
      <c r="F249" s="68">
        <v>81.9</v>
      </c>
    </row>
    <row r="250">
      <c r="A250" s="40" t="s">
        <v>20</v>
      </c>
      <c r="B250" s="40" t="s">
        <v>488</v>
      </c>
      <c r="C250" s="40">
        <v>2018.0</v>
      </c>
      <c r="D250" s="52" t="s">
        <v>4</v>
      </c>
      <c r="E250" s="52" t="s">
        <v>19</v>
      </c>
      <c r="F250" s="68">
        <v>86.4</v>
      </c>
    </row>
    <row r="251">
      <c r="A251" s="40" t="s">
        <v>21</v>
      </c>
      <c r="B251" s="40" t="s">
        <v>490</v>
      </c>
      <c r="C251" s="40">
        <v>2018.0</v>
      </c>
      <c r="D251" s="52" t="s">
        <v>4</v>
      </c>
      <c r="E251" s="52" t="s">
        <v>19</v>
      </c>
      <c r="F251" s="68">
        <v>83.5</v>
      </c>
    </row>
    <row r="252">
      <c r="A252" s="40" t="s">
        <v>22</v>
      </c>
      <c r="B252" s="40" t="s">
        <v>491</v>
      </c>
      <c r="C252" s="40">
        <v>2018.0</v>
      </c>
      <c r="D252" s="52" t="s">
        <v>4</v>
      </c>
      <c r="E252" s="52" t="s">
        <v>19</v>
      </c>
      <c r="F252" s="68">
        <v>75.1</v>
      </c>
    </row>
    <row r="253">
      <c r="A253" s="40" t="s">
        <v>23</v>
      </c>
      <c r="B253" s="40" t="s">
        <v>492</v>
      </c>
      <c r="C253" s="40">
        <v>2018.0</v>
      </c>
      <c r="D253" s="52" t="s">
        <v>4</v>
      </c>
      <c r="E253" s="52" t="s">
        <v>19</v>
      </c>
      <c r="F253" s="68">
        <v>76.6</v>
      </c>
    </row>
    <row r="254">
      <c r="A254" s="40" t="s">
        <v>24</v>
      </c>
      <c r="B254" s="40" t="s">
        <v>493</v>
      </c>
      <c r="C254" s="40">
        <v>2018.0</v>
      </c>
      <c r="D254" s="52" t="s">
        <v>4</v>
      </c>
      <c r="E254" s="52" t="s">
        <v>19</v>
      </c>
      <c r="F254" s="68">
        <v>81.4</v>
      </c>
    </row>
    <row r="255">
      <c r="A255" s="40" t="s">
        <v>25</v>
      </c>
      <c r="B255" s="40" t="s">
        <v>494</v>
      </c>
      <c r="C255" s="40">
        <v>2018.0</v>
      </c>
      <c r="D255" s="52" t="s">
        <v>4</v>
      </c>
      <c r="E255" s="52" t="s">
        <v>19</v>
      </c>
      <c r="F255" s="68">
        <v>62.0</v>
      </c>
    </row>
    <row r="256">
      <c r="A256" s="40" t="s">
        <v>26</v>
      </c>
      <c r="B256" s="40" t="s">
        <v>495</v>
      </c>
      <c r="C256" s="40">
        <v>2018.0</v>
      </c>
      <c r="D256" s="52" t="s">
        <v>4</v>
      </c>
      <c r="E256" s="52" t="s">
        <v>19</v>
      </c>
      <c r="F256" s="68">
        <v>73.3</v>
      </c>
    </row>
    <row r="257">
      <c r="A257" s="40" t="s">
        <v>27</v>
      </c>
      <c r="B257" s="40" t="s">
        <v>497</v>
      </c>
      <c r="C257" s="40">
        <v>2018.0</v>
      </c>
      <c r="D257" s="52" t="s">
        <v>4</v>
      </c>
      <c r="E257" s="52" t="s">
        <v>19</v>
      </c>
      <c r="F257" s="68">
        <v>81.3</v>
      </c>
    </row>
    <row r="258">
      <c r="A258" s="40" t="s">
        <v>28</v>
      </c>
      <c r="B258" s="40" t="s">
        <v>496</v>
      </c>
      <c r="C258" s="40">
        <v>2018.0</v>
      </c>
      <c r="D258" s="52" t="s">
        <v>4</v>
      </c>
      <c r="E258" s="52" t="s">
        <v>19</v>
      </c>
      <c r="F258" s="68">
        <v>72.6</v>
      </c>
    </row>
    <row r="259">
      <c r="A259" s="40" t="s">
        <v>29</v>
      </c>
      <c r="B259" s="40" t="s">
        <v>498</v>
      </c>
      <c r="C259" s="40">
        <v>2018.0</v>
      </c>
      <c r="D259" s="52" t="s">
        <v>4</v>
      </c>
      <c r="E259" s="52" t="s">
        <v>19</v>
      </c>
      <c r="F259" s="68">
        <v>66.9</v>
      </c>
    </row>
    <row r="260">
      <c r="A260" s="40" t="s">
        <v>30</v>
      </c>
      <c r="B260" s="40" t="s">
        <v>499</v>
      </c>
      <c r="C260" s="40">
        <v>2018.0</v>
      </c>
      <c r="D260" s="52" t="s">
        <v>4</v>
      </c>
      <c r="E260" s="52" t="s">
        <v>19</v>
      </c>
      <c r="F260" s="68">
        <v>91.9</v>
      </c>
    </row>
    <row r="261">
      <c r="A261" s="40" t="s">
        <v>31</v>
      </c>
      <c r="B261" s="40" t="s">
        <v>500</v>
      </c>
      <c r="C261" s="40">
        <v>2018.0</v>
      </c>
      <c r="D261" s="52" t="s">
        <v>4</v>
      </c>
      <c r="E261" s="52" t="s">
        <v>19</v>
      </c>
      <c r="F261" s="68">
        <v>86.4</v>
      </c>
    </row>
    <row r="262">
      <c r="A262" s="40" t="s">
        <v>32</v>
      </c>
      <c r="B262" s="40" t="s">
        <v>501</v>
      </c>
      <c r="C262" s="40">
        <v>2018.0</v>
      </c>
      <c r="D262" s="52" t="s">
        <v>4</v>
      </c>
      <c r="E262" s="52" t="s">
        <v>19</v>
      </c>
      <c r="F262" s="68">
        <v>68.8</v>
      </c>
    </row>
    <row r="263">
      <c r="A263" s="40" t="s">
        <v>33</v>
      </c>
      <c r="B263" s="40" t="s">
        <v>502</v>
      </c>
      <c r="C263" s="40">
        <v>2018.0</v>
      </c>
      <c r="D263" s="52" t="s">
        <v>4</v>
      </c>
      <c r="E263" s="52" t="s">
        <v>19</v>
      </c>
      <c r="F263" s="68">
        <v>88.8</v>
      </c>
    </row>
    <row r="264">
      <c r="A264" s="40" t="s">
        <v>34</v>
      </c>
      <c r="B264" s="40" t="s">
        <v>503</v>
      </c>
      <c r="C264" s="40">
        <v>2018.0</v>
      </c>
      <c r="D264" s="52" t="s">
        <v>4</v>
      </c>
      <c r="E264" s="52" t="s">
        <v>19</v>
      </c>
      <c r="F264" s="68">
        <v>32.5</v>
      </c>
    </row>
    <row r="265">
      <c r="A265" s="40" t="s">
        <v>35</v>
      </c>
      <c r="B265" s="40" t="s">
        <v>504</v>
      </c>
      <c r="C265" s="40">
        <v>2018.0</v>
      </c>
      <c r="D265" s="52" t="s">
        <v>4</v>
      </c>
      <c r="E265" s="52" t="s">
        <v>19</v>
      </c>
      <c r="F265" s="68">
        <v>89.5</v>
      </c>
    </row>
    <row r="266">
      <c r="A266" s="52" t="s">
        <v>3</v>
      </c>
      <c r="B266" s="40" t="s">
        <v>489</v>
      </c>
      <c r="C266" s="69">
        <v>2019.0</v>
      </c>
      <c r="D266" s="52" t="s">
        <v>4</v>
      </c>
      <c r="E266" s="52" t="s">
        <v>19</v>
      </c>
      <c r="F266" s="68">
        <v>78.9</v>
      </c>
    </row>
    <row r="267">
      <c r="A267" s="52" t="s">
        <v>4</v>
      </c>
      <c r="B267" s="40" t="s">
        <v>472</v>
      </c>
      <c r="C267" s="69">
        <v>2019.0</v>
      </c>
      <c r="D267" s="52" t="s">
        <v>4</v>
      </c>
      <c r="E267" s="52" t="s">
        <v>19</v>
      </c>
      <c r="F267" s="68">
        <v>56.4</v>
      </c>
    </row>
    <row r="268">
      <c r="A268" s="40" t="s">
        <v>5</v>
      </c>
      <c r="B268" s="40" t="s">
        <v>473</v>
      </c>
      <c r="C268" s="69">
        <v>2019.0</v>
      </c>
      <c r="D268" s="52" t="s">
        <v>4</v>
      </c>
      <c r="E268" s="52" t="s">
        <v>19</v>
      </c>
      <c r="F268" s="68">
        <v>66.4</v>
      </c>
    </row>
    <row r="269">
      <c r="A269" s="40" t="s">
        <v>6</v>
      </c>
      <c r="B269" s="40" t="s">
        <v>474</v>
      </c>
      <c r="C269" s="69">
        <v>2019.0</v>
      </c>
      <c r="D269" s="52" t="s">
        <v>4</v>
      </c>
      <c r="E269" s="52" t="s">
        <v>19</v>
      </c>
      <c r="F269" s="68">
        <v>48.2</v>
      </c>
    </row>
    <row r="270">
      <c r="A270" s="40" t="s">
        <v>7</v>
      </c>
      <c r="B270" s="40" t="s">
        <v>475</v>
      </c>
      <c r="C270" s="69">
        <v>2019.0</v>
      </c>
      <c r="D270" s="52" t="s">
        <v>4</v>
      </c>
      <c r="E270" s="52" t="s">
        <v>19</v>
      </c>
      <c r="F270" s="68">
        <v>61.0</v>
      </c>
    </row>
    <row r="271">
      <c r="A271" s="40" t="s">
        <v>8</v>
      </c>
      <c r="B271" s="40" t="s">
        <v>479</v>
      </c>
      <c r="C271" s="69">
        <v>2019.0</v>
      </c>
      <c r="D271" s="52" t="s">
        <v>4</v>
      </c>
      <c r="E271" s="52" t="s">
        <v>19</v>
      </c>
      <c r="F271" s="68">
        <v>57.1</v>
      </c>
    </row>
    <row r="272">
      <c r="A272" s="40" t="s">
        <v>9</v>
      </c>
      <c r="B272" s="40" t="s">
        <v>480</v>
      </c>
      <c r="C272" s="69">
        <v>2019.0</v>
      </c>
      <c r="D272" s="52" t="s">
        <v>4</v>
      </c>
      <c r="E272" s="52" t="s">
        <v>19</v>
      </c>
      <c r="F272" s="68">
        <v>77.8</v>
      </c>
    </row>
    <row r="273">
      <c r="A273" s="40" t="s">
        <v>10</v>
      </c>
      <c r="B273" s="40" t="s">
        <v>478</v>
      </c>
      <c r="C273" s="69">
        <v>2019.0</v>
      </c>
      <c r="D273" s="52" t="s">
        <v>4</v>
      </c>
      <c r="E273" s="52" t="s">
        <v>19</v>
      </c>
      <c r="F273" s="68">
        <v>68.8</v>
      </c>
    </row>
    <row r="274">
      <c r="A274" s="40" t="s">
        <v>11</v>
      </c>
      <c r="B274" s="40" t="s">
        <v>477</v>
      </c>
      <c r="C274" s="69">
        <v>2019.0</v>
      </c>
      <c r="D274" s="52" t="s">
        <v>4</v>
      </c>
      <c r="E274" s="52" t="s">
        <v>19</v>
      </c>
      <c r="F274" s="68">
        <v>80.8</v>
      </c>
    </row>
    <row r="275">
      <c r="A275" s="40" t="s">
        <v>12</v>
      </c>
      <c r="B275" s="40" t="s">
        <v>476</v>
      </c>
      <c r="C275" s="69">
        <v>2019.0</v>
      </c>
      <c r="D275" s="52" t="s">
        <v>4</v>
      </c>
      <c r="E275" s="52" t="s">
        <v>19</v>
      </c>
      <c r="F275" s="68">
        <v>89.2</v>
      </c>
    </row>
    <row r="276">
      <c r="A276" s="40" t="s">
        <v>13</v>
      </c>
      <c r="B276" s="40" t="s">
        <v>481</v>
      </c>
      <c r="C276" s="69">
        <v>2019.0</v>
      </c>
      <c r="D276" s="52" t="s">
        <v>4</v>
      </c>
      <c r="E276" s="52" t="s">
        <v>19</v>
      </c>
      <c r="F276" s="68">
        <v>64.7</v>
      </c>
    </row>
    <row r="277">
      <c r="A277" s="40" t="s">
        <v>14</v>
      </c>
      <c r="B277" s="40" t="s">
        <v>483</v>
      </c>
      <c r="C277" s="69">
        <v>2019.0</v>
      </c>
      <c r="D277" s="52" t="s">
        <v>4</v>
      </c>
      <c r="E277" s="52" t="s">
        <v>19</v>
      </c>
      <c r="F277" s="68">
        <v>88.8</v>
      </c>
    </row>
    <row r="278">
      <c r="A278" s="40" t="s">
        <v>15</v>
      </c>
      <c r="B278" s="40" t="s">
        <v>482</v>
      </c>
      <c r="C278" s="69">
        <v>2019.0</v>
      </c>
      <c r="D278" s="52" t="s">
        <v>4</v>
      </c>
      <c r="E278" s="52" t="s">
        <v>19</v>
      </c>
      <c r="F278" s="68">
        <v>84.7</v>
      </c>
    </row>
    <row r="279">
      <c r="A279" s="40" t="s">
        <v>16</v>
      </c>
      <c r="B279" s="40" t="s">
        <v>484</v>
      </c>
      <c r="C279" s="69">
        <v>2019.0</v>
      </c>
      <c r="D279" s="52" t="s">
        <v>4</v>
      </c>
      <c r="E279" s="52" t="s">
        <v>19</v>
      </c>
      <c r="F279" s="68">
        <v>65.5</v>
      </c>
    </row>
    <row r="280">
      <c r="A280" s="40" t="s">
        <v>17</v>
      </c>
      <c r="B280" s="40" t="s">
        <v>485</v>
      </c>
      <c r="C280" s="69">
        <v>2019.0</v>
      </c>
      <c r="D280" s="52" t="s">
        <v>4</v>
      </c>
      <c r="E280" s="52" t="s">
        <v>19</v>
      </c>
      <c r="F280" s="68">
        <v>77.7</v>
      </c>
    </row>
    <row r="281">
      <c r="A281" s="40" t="s">
        <v>18</v>
      </c>
      <c r="B281" s="40" t="s">
        <v>486</v>
      </c>
      <c r="C281" s="69">
        <v>2019.0</v>
      </c>
      <c r="D281" s="52" t="s">
        <v>4</v>
      </c>
      <c r="E281" s="52" t="s">
        <v>19</v>
      </c>
      <c r="F281" s="68">
        <v>88.8</v>
      </c>
    </row>
    <row r="282">
      <c r="A282" s="40" t="s">
        <v>19</v>
      </c>
      <c r="B282" s="40" t="s">
        <v>487</v>
      </c>
      <c r="C282" s="69">
        <v>2019.0</v>
      </c>
      <c r="D282" s="52" t="s">
        <v>4</v>
      </c>
      <c r="E282" s="52" t="s">
        <v>19</v>
      </c>
      <c r="F282" s="68">
        <v>80.2</v>
      </c>
    </row>
    <row r="283">
      <c r="A283" s="40" t="s">
        <v>20</v>
      </c>
      <c r="B283" s="40" t="s">
        <v>488</v>
      </c>
      <c r="C283" s="69">
        <v>2019.0</v>
      </c>
      <c r="D283" s="52" t="s">
        <v>4</v>
      </c>
      <c r="E283" s="52" t="s">
        <v>19</v>
      </c>
      <c r="F283" s="68">
        <v>88.5</v>
      </c>
    </row>
    <row r="284">
      <c r="A284" s="40" t="s">
        <v>21</v>
      </c>
      <c r="B284" s="40" t="s">
        <v>490</v>
      </c>
      <c r="C284" s="69">
        <v>2019.0</v>
      </c>
      <c r="D284" s="52" t="s">
        <v>4</v>
      </c>
      <c r="E284" s="52" t="s">
        <v>19</v>
      </c>
      <c r="F284" s="68">
        <v>60.5</v>
      </c>
    </row>
    <row r="285">
      <c r="A285" s="40" t="s">
        <v>22</v>
      </c>
      <c r="B285" s="40" t="s">
        <v>491</v>
      </c>
      <c r="C285" s="69">
        <v>2019.0</v>
      </c>
      <c r="D285" s="52" t="s">
        <v>4</v>
      </c>
      <c r="E285" s="52" t="s">
        <v>19</v>
      </c>
      <c r="F285" s="68">
        <v>81.7</v>
      </c>
    </row>
    <row r="286">
      <c r="A286" s="40" t="s">
        <v>23</v>
      </c>
      <c r="B286" s="40" t="s">
        <v>492</v>
      </c>
      <c r="C286" s="69">
        <v>2019.0</v>
      </c>
      <c r="D286" s="52" t="s">
        <v>4</v>
      </c>
      <c r="E286" s="52" t="s">
        <v>19</v>
      </c>
      <c r="F286" s="68">
        <v>71.2</v>
      </c>
    </row>
    <row r="287">
      <c r="A287" s="40" t="s">
        <v>24</v>
      </c>
      <c r="B287" s="40" t="s">
        <v>493</v>
      </c>
      <c r="C287" s="69">
        <v>2019.0</v>
      </c>
      <c r="D287" s="52" t="s">
        <v>4</v>
      </c>
      <c r="E287" s="52" t="s">
        <v>19</v>
      </c>
      <c r="F287" s="68">
        <v>87.7</v>
      </c>
    </row>
    <row r="288">
      <c r="A288" s="40" t="s">
        <v>25</v>
      </c>
      <c r="B288" s="40" t="s">
        <v>494</v>
      </c>
      <c r="C288" s="69">
        <v>2019.0</v>
      </c>
      <c r="D288" s="52" t="s">
        <v>4</v>
      </c>
      <c r="E288" s="52" t="s">
        <v>19</v>
      </c>
      <c r="F288" s="68">
        <v>62.0</v>
      </c>
    </row>
    <row r="289">
      <c r="A289" s="40" t="s">
        <v>26</v>
      </c>
      <c r="B289" s="40" t="s">
        <v>495</v>
      </c>
      <c r="C289" s="69">
        <v>2019.0</v>
      </c>
      <c r="D289" s="52" t="s">
        <v>4</v>
      </c>
      <c r="E289" s="52" t="s">
        <v>19</v>
      </c>
      <c r="F289" s="68">
        <v>82.1</v>
      </c>
    </row>
    <row r="290">
      <c r="A290" s="40" t="s">
        <v>27</v>
      </c>
      <c r="B290" s="40" t="s">
        <v>497</v>
      </c>
      <c r="C290" s="69">
        <v>2019.0</v>
      </c>
      <c r="D290" s="52" t="s">
        <v>4</v>
      </c>
      <c r="E290" s="52" t="s">
        <v>19</v>
      </c>
      <c r="F290" s="68">
        <v>77.6</v>
      </c>
    </row>
    <row r="291">
      <c r="A291" s="40" t="s">
        <v>28</v>
      </c>
      <c r="B291" s="40" t="s">
        <v>496</v>
      </c>
      <c r="C291" s="69">
        <v>2019.0</v>
      </c>
      <c r="D291" s="52" t="s">
        <v>4</v>
      </c>
      <c r="E291" s="52" t="s">
        <v>19</v>
      </c>
      <c r="F291" s="68">
        <v>64.6</v>
      </c>
    </row>
    <row r="292">
      <c r="A292" s="40" t="s">
        <v>29</v>
      </c>
      <c r="B292" s="40" t="s">
        <v>498</v>
      </c>
      <c r="C292" s="69">
        <v>2019.0</v>
      </c>
      <c r="D292" s="52" t="s">
        <v>4</v>
      </c>
      <c r="E292" s="52" t="s">
        <v>19</v>
      </c>
      <c r="F292" s="68">
        <v>68.3</v>
      </c>
    </row>
    <row r="293">
      <c r="A293" s="40" t="s">
        <v>30</v>
      </c>
      <c r="B293" s="40" t="s">
        <v>499</v>
      </c>
      <c r="C293" s="69">
        <v>2019.0</v>
      </c>
      <c r="D293" s="52" t="s">
        <v>4</v>
      </c>
      <c r="E293" s="52" t="s">
        <v>19</v>
      </c>
      <c r="F293" s="68">
        <v>90.2</v>
      </c>
    </row>
    <row r="294">
      <c r="A294" s="40" t="s">
        <v>31</v>
      </c>
      <c r="B294" s="40" t="s">
        <v>500</v>
      </c>
      <c r="C294" s="69">
        <v>2019.0</v>
      </c>
      <c r="D294" s="52" t="s">
        <v>4</v>
      </c>
      <c r="E294" s="52" t="s">
        <v>19</v>
      </c>
      <c r="F294" s="68">
        <v>83.1</v>
      </c>
    </row>
    <row r="295">
      <c r="A295" s="40" t="s">
        <v>32</v>
      </c>
      <c r="B295" s="40" t="s">
        <v>501</v>
      </c>
      <c r="C295" s="69">
        <v>2019.0</v>
      </c>
      <c r="D295" s="52" t="s">
        <v>4</v>
      </c>
      <c r="E295" s="52" t="s">
        <v>19</v>
      </c>
      <c r="F295" s="68">
        <v>69.4</v>
      </c>
    </row>
    <row r="296">
      <c r="A296" s="40" t="s">
        <v>33</v>
      </c>
      <c r="B296" s="40" t="s">
        <v>502</v>
      </c>
      <c r="C296" s="69">
        <v>2019.0</v>
      </c>
      <c r="D296" s="52" t="s">
        <v>4</v>
      </c>
      <c r="E296" s="52" t="s">
        <v>19</v>
      </c>
      <c r="F296" s="68">
        <v>87.6</v>
      </c>
    </row>
    <row r="297">
      <c r="A297" s="40" t="s">
        <v>34</v>
      </c>
      <c r="B297" s="40" t="s">
        <v>503</v>
      </c>
      <c r="C297" s="69">
        <v>2019.0</v>
      </c>
      <c r="D297" s="52" t="s">
        <v>4</v>
      </c>
      <c r="E297" s="52" t="s">
        <v>19</v>
      </c>
      <c r="F297" s="68">
        <v>37.5</v>
      </c>
    </row>
    <row r="298">
      <c r="A298" s="40" t="s">
        <v>35</v>
      </c>
      <c r="B298" s="40" t="s">
        <v>504</v>
      </c>
      <c r="C298" s="69">
        <v>2019.0</v>
      </c>
      <c r="D298" s="52" t="s">
        <v>4</v>
      </c>
      <c r="E298" s="52" t="s">
        <v>19</v>
      </c>
      <c r="F298" s="68">
        <v>80.6</v>
      </c>
    </row>
    <row r="299">
      <c r="A299" s="52" t="s">
        <v>3</v>
      </c>
      <c r="B299" s="40" t="s">
        <v>489</v>
      </c>
      <c r="C299" s="69">
        <v>2020.0</v>
      </c>
      <c r="D299" s="52" t="s">
        <v>4</v>
      </c>
      <c r="E299" s="52" t="s">
        <v>19</v>
      </c>
      <c r="F299" s="70">
        <v>78.6</v>
      </c>
    </row>
    <row r="300">
      <c r="A300" s="52" t="s">
        <v>4</v>
      </c>
      <c r="B300" s="40" t="s">
        <v>472</v>
      </c>
      <c r="C300" s="69">
        <v>2020.0</v>
      </c>
      <c r="D300" s="52" t="s">
        <v>4</v>
      </c>
      <c r="E300" s="52" t="s">
        <v>19</v>
      </c>
      <c r="F300" s="71">
        <v>54.6</v>
      </c>
    </row>
    <row r="301">
      <c r="A301" s="40" t="s">
        <v>5</v>
      </c>
      <c r="B301" s="40" t="s">
        <v>473</v>
      </c>
      <c r="C301" s="69">
        <v>2020.0</v>
      </c>
      <c r="D301" s="52" t="s">
        <v>4</v>
      </c>
      <c r="E301" s="52" t="s">
        <v>19</v>
      </c>
      <c r="F301" s="71">
        <v>64.2</v>
      </c>
    </row>
    <row r="302">
      <c r="A302" s="40" t="s">
        <v>6</v>
      </c>
      <c r="B302" s="40" t="s">
        <v>474</v>
      </c>
      <c r="C302" s="69">
        <v>2020.0</v>
      </c>
      <c r="D302" s="52" t="s">
        <v>4</v>
      </c>
      <c r="E302" s="52" t="s">
        <v>19</v>
      </c>
      <c r="F302" s="71">
        <v>35.7</v>
      </c>
    </row>
    <row r="303">
      <c r="A303" s="40" t="s">
        <v>7</v>
      </c>
      <c r="B303" s="40" t="s">
        <v>475</v>
      </c>
      <c r="C303" s="69">
        <v>2020.0</v>
      </c>
      <c r="D303" s="52" t="s">
        <v>4</v>
      </c>
      <c r="E303" s="52" t="s">
        <v>19</v>
      </c>
      <c r="F303" s="71">
        <v>56.1</v>
      </c>
    </row>
    <row r="304">
      <c r="A304" s="40" t="s">
        <v>8</v>
      </c>
      <c r="B304" s="40" t="s">
        <v>479</v>
      </c>
      <c r="C304" s="69">
        <v>2020.0</v>
      </c>
      <c r="D304" s="52" t="s">
        <v>4</v>
      </c>
      <c r="E304" s="52" t="s">
        <v>19</v>
      </c>
      <c r="F304" s="71">
        <v>53.0</v>
      </c>
    </row>
    <row r="305">
      <c r="A305" s="40" t="s">
        <v>9</v>
      </c>
      <c r="B305" s="40" t="s">
        <v>480</v>
      </c>
      <c r="C305" s="69">
        <v>2020.0</v>
      </c>
      <c r="D305" s="52" t="s">
        <v>4</v>
      </c>
      <c r="E305" s="52" t="s">
        <v>19</v>
      </c>
      <c r="F305" s="71">
        <v>73.3</v>
      </c>
    </row>
    <row r="306">
      <c r="A306" s="40" t="s">
        <v>10</v>
      </c>
      <c r="B306" s="40" t="s">
        <v>478</v>
      </c>
      <c r="C306" s="69">
        <v>2020.0</v>
      </c>
      <c r="D306" s="52" t="s">
        <v>4</v>
      </c>
      <c r="E306" s="52" t="s">
        <v>19</v>
      </c>
      <c r="F306" s="71">
        <v>67.0</v>
      </c>
    </row>
    <row r="307">
      <c r="A307" s="40" t="s">
        <v>11</v>
      </c>
      <c r="B307" s="40" t="s">
        <v>477</v>
      </c>
      <c r="C307" s="69">
        <v>2020.0</v>
      </c>
      <c r="D307" s="52" t="s">
        <v>4</v>
      </c>
      <c r="E307" s="52" t="s">
        <v>19</v>
      </c>
      <c r="F307" s="71">
        <v>75.7</v>
      </c>
    </row>
    <row r="308">
      <c r="A308" s="40" t="s">
        <v>12</v>
      </c>
      <c r="B308" s="40" t="s">
        <v>476</v>
      </c>
      <c r="C308" s="69">
        <v>2020.0</v>
      </c>
      <c r="D308" s="52" t="s">
        <v>4</v>
      </c>
      <c r="E308" s="52" t="s">
        <v>19</v>
      </c>
      <c r="F308" s="71">
        <v>85.8</v>
      </c>
    </row>
    <row r="309">
      <c r="A309" s="40" t="s">
        <v>13</v>
      </c>
      <c r="B309" s="40" t="s">
        <v>481</v>
      </c>
      <c r="C309" s="69">
        <v>2020.0</v>
      </c>
      <c r="D309" s="52" t="s">
        <v>4</v>
      </c>
      <c r="E309" s="52" t="s">
        <v>19</v>
      </c>
      <c r="F309" s="71">
        <v>54.3</v>
      </c>
    </row>
    <row r="310">
      <c r="A310" s="40" t="s">
        <v>14</v>
      </c>
      <c r="B310" s="40" t="s">
        <v>483</v>
      </c>
      <c r="C310" s="69">
        <v>2020.0</v>
      </c>
      <c r="D310" s="52" t="s">
        <v>4</v>
      </c>
      <c r="E310" s="52" t="s">
        <v>19</v>
      </c>
      <c r="F310" s="71">
        <v>84.2</v>
      </c>
    </row>
    <row r="311">
      <c r="A311" s="40" t="s">
        <v>15</v>
      </c>
      <c r="B311" s="40" t="s">
        <v>482</v>
      </c>
      <c r="C311" s="69">
        <v>2020.0</v>
      </c>
      <c r="D311" s="52" t="s">
        <v>4</v>
      </c>
      <c r="E311" s="52" t="s">
        <v>19</v>
      </c>
      <c r="F311" s="71">
        <v>88.5</v>
      </c>
    </row>
    <row r="312">
      <c r="A312" s="40" t="s">
        <v>16</v>
      </c>
      <c r="B312" s="40" t="s">
        <v>484</v>
      </c>
      <c r="C312" s="69">
        <v>2020.0</v>
      </c>
      <c r="D312" s="52" t="s">
        <v>4</v>
      </c>
      <c r="E312" s="52" t="s">
        <v>19</v>
      </c>
      <c r="F312" s="71">
        <v>66.1</v>
      </c>
    </row>
    <row r="313">
      <c r="A313" s="40" t="s">
        <v>17</v>
      </c>
      <c r="B313" s="40" t="s">
        <v>485</v>
      </c>
      <c r="C313" s="69">
        <v>2020.0</v>
      </c>
      <c r="D313" s="52" t="s">
        <v>4</v>
      </c>
      <c r="E313" s="52" t="s">
        <v>19</v>
      </c>
      <c r="F313" s="71">
        <v>83.1</v>
      </c>
    </row>
    <row r="314">
      <c r="A314" s="40" t="s">
        <v>18</v>
      </c>
      <c r="B314" s="40" t="s">
        <v>486</v>
      </c>
      <c r="C314" s="69">
        <v>2020.0</v>
      </c>
      <c r="D314" s="52" t="s">
        <v>4</v>
      </c>
      <c r="E314" s="52" t="s">
        <v>19</v>
      </c>
      <c r="F314" s="71">
        <v>92.4</v>
      </c>
    </row>
    <row r="315">
      <c r="A315" s="40" t="s">
        <v>19</v>
      </c>
      <c r="B315" s="40" t="s">
        <v>487</v>
      </c>
      <c r="C315" s="69">
        <v>2020.0</v>
      </c>
      <c r="D315" s="52" t="s">
        <v>4</v>
      </c>
      <c r="E315" s="52" t="s">
        <v>19</v>
      </c>
      <c r="F315" s="71">
        <v>83.0</v>
      </c>
    </row>
    <row r="316">
      <c r="A316" s="40" t="s">
        <v>20</v>
      </c>
      <c r="B316" s="40" t="s">
        <v>488</v>
      </c>
      <c r="C316" s="69">
        <v>2020.0</v>
      </c>
      <c r="D316" s="52" t="s">
        <v>4</v>
      </c>
      <c r="E316" s="52" t="s">
        <v>19</v>
      </c>
      <c r="F316" s="71">
        <v>87.3</v>
      </c>
    </row>
    <row r="317">
      <c r="A317" s="40" t="s">
        <v>21</v>
      </c>
      <c r="B317" s="40" t="s">
        <v>490</v>
      </c>
      <c r="C317" s="69">
        <v>2020.0</v>
      </c>
      <c r="D317" s="52" t="s">
        <v>4</v>
      </c>
      <c r="E317" s="52" t="s">
        <v>19</v>
      </c>
      <c r="F317" s="71">
        <v>52.4</v>
      </c>
    </row>
    <row r="318">
      <c r="A318" s="40" t="s">
        <v>22</v>
      </c>
      <c r="B318" s="40" t="s">
        <v>491</v>
      </c>
      <c r="C318" s="69">
        <v>2020.0</v>
      </c>
      <c r="D318" s="52" t="s">
        <v>4</v>
      </c>
      <c r="E318" s="52" t="s">
        <v>19</v>
      </c>
      <c r="F318" s="71">
        <v>71.9</v>
      </c>
    </row>
    <row r="319">
      <c r="A319" s="40" t="s">
        <v>23</v>
      </c>
      <c r="B319" s="40" t="s">
        <v>492</v>
      </c>
      <c r="C319" s="69">
        <v>2020.0</v>
      </c>
      <c r="D319" s="52" t="s">
        <v>4</v>
      </c>
      <c r="E319" s="52" t="s">
        <v>19</v>
      </c>
      <c r="F319" s="71">
        <v>75.3</v>
      </c>
    </row>
    <row r="320">
      <c r="A320" s="40" t="s">
        <v>24</v>
      </c>
      <c r="B320" s="40" t="s">
        <v>493</v>
      </c>
      <c r="C320" s="69">
        <v>2020.0</v>
      </c>
      <c r="D320" s="52" t="s">
        <v>4</v>
      </c>
      <c r="E320" s="52" t="s">
        <v>19</v>
      </c>
      <c r="F320" s="71">
        <v>87.5</v>
      </c>
    </row>
    <row r="321">
      <c r="A321" s="40" t="s">
        <v>25</v>
      </c>
      <c r="B321" s="40" t="s">
        <v>494</v>
      </c>
      <c r="C321" s="69">
        <v>2020.0</v>
      </c>
      <c r="D321" s="52" t="s">
        <v>4</v>
      </c>
      <c r="E321" s="52" t="s">
        <v>19</v>
      </c>
      <c r="F321" s="71">
        <v>48.9</v>
      </c>
    </row>
    <row r="322">
      <c r="A322" s="40" t="s">
        <v>26</v>
      </c>
      <c r="B322" s="40" t="s">
        <v>495</v>
      </c>
      <c r="C322" s="69">
        <v>2020.0</v>
      </c>
      <c r="D322" s="52" t="s">
        <v>4</v>
      </c>
      <c r="E322" s="52" t="s">
        <v>19</v>
      </c>
      <c r="F322" s="71">
        <v>83.1</v>
      </c>
    </row>
    <row r="323">
      <c r="A323" s="40" t="s">
        <v>27</v>
      </c>
      <c r="B323" s="40" t="s">
        <v>497</v>
      </c>
      <c r="C323" s="69">
        <v>2020.0</v>
      </c>
      <c r="D323" s="52" t="s">
        <v>4</v>
      </c>
      <c r="E323" s="52" t="s">
        <v>19</v>
      </c>
      <c r="F323" s="71">
        <v>80.2</v>
      </c>
    </row>
    <row r="324">
      <c r="A324" s="40" t="s">
        <v>28</v>
      </c>
      <c r="B324" s="40" t="s">
        <v>496</v>
      </c>
      <c r="C324" s="69">
        <v>2020.0</v>
      </c>
      <c r="D324" s="52" t="s">
        <v>4</v>
      </c>
      <c r="E324" s="52" t="s">
        <v>19</v>
      </c>
      <c r="F324" s="71">
        <v>67.4</v>
      </c>
    </row>
    <row r="325">
      <c r="A325" s="40" t="s">
        <v>29</v>
      </c>
      <c r="B325" s="40" t="s">
        <v>498</v>
      </c>
      <c r="C325" s="69">
        <v>2020.0</v>
      </c>
      <c r="D325" s="52" t="s">
        <v>4</v>
      </c>
      <c r="E325" s="52" t="s">
        <v>19</v>
      </c>
      <c r="F325" s="71">
        <v>68.4</v>
      </c>
    </row>
    <row r="326">
      <c r="A326" s="40" t="s">
        <v>30</v>
      </c>
      <c r="B326" s="40" t="s">
        <v>499</v>
      </c>
      <c r="C326" s="69">
        <v>2020.0</v>
      </c>
      <c r="D326" s="52" t="s">
        <v>4</v>
      </c>
      <c r="E326" s="52" t="s">
        <v>19</v>
      </c>
      <c r="F326" s="71">
        <v>90.1</v>
      </c>
    </row>
    <row r="327">
      <c r="A327" s="40" t="s">
        <v>31</v>
      </c>
      <c r="B327" s="40" t="s">
        <v>500</v>
      </c>
      <c r="C327" s="69">
        <v>2020.0</v>
      </c>
      <c r="D327" s="52" t="s">
        <v>4</v>
      </c>
      <c r="E327" s="52" t="s">
        <v>19</v>
      </c>
      <c r="F327" s="71">
        <v>79.8</v>
      </c>
    </row>
    <row r="328">
      <c r="A328" s="40" t="s">
        <v>32</v>
      </c>
      <c r="B328" s="40" t="s">
        <v>501</v>
      </c>
      <c r="C328" s="69">
        <v>2020.0</v>
      </c>
      <c r="D328" s="52" t="s">
        <v>4</v>
      </c>
      <c r="E328" s="52" t="s">
        <v>19</v>
      </c>
      <c r="F328" s="71">
        <v>67.7</v>
      </c>
    </row>
    <row r="329">
      <c r="A329" s="40" t="s">
        <v>33</v>
      </c>
      <c r="B329" s="40" t="s">
        <v>502</v>
      </c>
      <c r="C329" s="69">
        <v>2020.0</v>
      </c>
      <c r="D329" s="52" t="s">
        <v>4</v>
      </c>
      <c r="E329" s="52" t="s">
        <v>19</v>
      </c>
      <c r="F329" s="71">
        <v>86.1</v>
      </c>
    </row>
    <row r="330">
      <c r="A330" s="40" t="s">
        <v>34</v>
      </c>
      <c r="B330" s="40" t="s">
        <v>503</v>
      </c>
      <c r="C330" s="69">
        <v>2020.0</v>
      </c>
      <c r="D330" s="52" t="s">
        <v>4</v>
      </c>
      <c r="E330" s="52" t="s">
        <v>19</v>
      </c>
      <c r="F330" s="71">
        <v>26.6</v>
      </c>
    </row>
    <row r="331">
      <c r="A331" s="40" t="s">
        <v>35</v>
      </c>
      <c r="B331" s="40" t="s">
        <v>504</v>
      </c>
      <c r="C331" s="69">
        <v>2020.0</v>
      </c>
      <c r="D331" s="52" t="s">
        <v>4</v>
      </c>
      <c r="E331" s="52" t="s">
        <v>19</v>
      </c>
      <c r="F331" s="71">
        <v>84.8</v>
      </c>
    </row>
    <row r="332">
      <c r="A332" s="52" t="s">
        <v>3</v>
      </c>
      <c r="B332" s="40" t="s">
        <v>489</v>
      </c>
      <c r="C332" s="69">
        <v>2021.0</v>
      </c>
      <c r="D332" s="52" t="s">
        <v>4</v>
      </c>
      <c r="E332" s="52" t="s">
        <v>19</v>
      </c>
      <c r="F332" s="72">
        <v>75.6</v>
      </c>
    </row>
    <row r="333">
      <c r="A333" s="52" t="s">
        <v>4</v>
      </c>
      <c r="B333" s="40" t="s">
        <v>472</v>
      </c>
      <c r="C333" s="69">
        <v>2021.0</v>
      </c>
      <c r="D333" s="52" t="s">
        <v>4</v>
      </c>
      <c r="E333" s="52" t="s">
        <v>19</v>
      </c>
      <c r="F333" s="73">
        <v>51.5</v>
      </c>
    </row>
    <row r="334">
      <c r="A334" s="40" t="s">
        <v>5</v>
      </c>
      <c r="B334" s="40" t="s">
        <v>473</v>
      </c>
      <c r="C334" s="69">
        <v>2021.0</v>
      </c>
      <c r="D334" s="52" t="s">
        <v>4</v>
      </c>
      <c r="E334" s="52" t="s">
        <v>19</v>
      </c>
      <c r="F334" s="73">
        <v>68.1</v>
      </c>
    </row>
    <row r="335">
      <c r="A335" s="40" t="s">
        <v>6</v>
      </c>
      <c r="B335" s="40" t="s">
        <v>474</v>
      </c>
      <c r="C335" s="69">
        <v>2021.0</v>
      </c>
      <c r="D335" s="52" t="s">
        <v>4</v>
      </c>
      <c r="E335" s="52" t="s">
        <v>19</v>
      </c>
      <c r="F335" s="73">
        <v>34.3</v>
      </c>
    </row>
    <row r="336">
      <c r="A336" s="40" t="s">
        <v>7</v>
      </c>
      <c r="B336" s="40" t="s">
        <v>475</v>
      </c>
      <c r="C336" s="69">
        <v>2021.0</v>
      </c>
      <c r="D336" s="52" t="s">
        <v>4</v>
      </c>
      <c r="E336" s="52" t="s">
        <v>19</v>
      </c>
      <c r="F336" s="73">
        <v>53.2</v>
      </c>
    </row>
    <row r="337">
      <c r="A337" s="40" t="s">
        <v>8</v>
      </c>
      <c r="B337" s="40" t="s">
        <v>479</v>
      </c>
      <c r="C337" s="69">
        <v>2021.0</v>
      </c>
      <c r="D337" s="52" t="s">
        <v>4</v>
      </c>
      <c r="E337" s="52" t="s">
        <v>19</v>
      </c>
      <c r="F337" s="73">
        <v>53.4</v>
      </c>
    </row>
    <row r="338">
      <c r="A338" s="40" t="s">
        <v>9</v>
      </c>
      <c r="B338" s="40" t="s">
        <v>480</v>
      </c>
      <c r="C338" s="69">
        <v>2021.0</v>
      </c>
      <c r="D338" s="52" t="s">
        <v>4</v>
      </c>
      <c r="E338" s="52" t="s">
        <v>19</v>
      </c>
      <c r="F338" s="73">
        <v>72.5</v>
      </c>
    </row>
    <row r="339">
      <c r="A339" s="40" t="s">
        <v>10</v>
      </c>
      <c r="B339" s="40" t="s">
        <v>478</v>
      </c>
      <c r="C339" s="69">
        <v>2021.0</v>
      </c>
      <c r="D339" s="52" t="s">
        <v>4</v>
      </c>
      <c r="E339" s="52" t="s">
        <v>19</v>
      </c>
      <c r="F339" s="73">
        <v>66.7</v>
      </c>
    </row>
    <row r="340">
      <c r="A340" s="40" t="s">
        <v>11</v>
      </c>
      <c r="B340" s="40" t="s">
        <v>477</v>
      </c>
      <c r="C340" s="69">
        <v>2021.0</v>
      </c>
      <c r="D340" s="52" t="s">
        <v>4</v>
      </c>
      <c r="E340" s="52" t="s">
        <v>19</v>
      </c>
      <c r="F340" s="73">
        <v>73.6</v>
      </c>
    </row>
    <row r="341">
      <c r="A341" s="40" t="s">
        <v>12</v>
      </c>
      <c r="B341" s="40" t="s">
        <v>476</v>
      </c>
      <c r="C341" s="69">
        <v>2021.0</v>
      </c>
      <c r="D341" s="52" t="s">
        <v>4</v>
      </c>
      <c r="E341" s="52" t="s">
        <v>19</v>
      </c>
      <c r="F341" s="73">
        <v>85.3</v>
      </c>
    </row>
    <row r="342">
      <c r="A342" s="40" t="s">
        <v>13</v>
      </c>
      <c r="B342" s="40" t="s">
        <v>481</v>
      </c>
      <c r="C342" s="69">
        <v>2021.0</v>
      </c>
      <c r="D342" s="52" t="s">
        <v>4</v>
      </c>
      <c r="E342" s="52" t="s">
        <v>19</v>
      </c>
      <c r="F342" s="73">
        <v>59.3</v>
      </c>
    </row>
    <row r="343">
      <c r="A343" s="40" t="s">
        <v>14</v>
      </c>
      <c r="B343" s="40" t="s">
        <v>483</v>
      </c>
      <c r="C343" s="69">
        <v>2021.0</v>
      </c>
      <c r="D343" s="52" t="s">
        <v>4</v>
      </c>
      <c r="E343" s="52" t="s">
        <v>19</v>
      </c>
      <c r="F343" s="73">
        <v>84.3</v>
      </c>
    </row>
    <row r="344">
      <c r="A344" s="40" t="s">
        <v>15</v>
      </c>
      <c r="B344" s="40" t="s">
        <v>482</v>
      </c>
      <c r="C344" s="69">
        <v>2021.0</v>
      </c>
      <c r="D344" s="52" t="s">
        <v>4</v>
      </c>
      <c r="E344" s="52" t="s">
        <v>19</v>
      </c>
      <c r="F344" s="73">
        <v>77.3</v>
      </c>
    </row>
    <row r="345">
      <c r="A345" s="40" t="s">
        <v>16</v>
      </c>
      <c r="B345" s="40" t="s">
        <v>484</v>
      </c>
      <c r="C345" s="69">
        <v>2021.0</v>
      </c>
      <c r="D345" s="52" t="s">
        <v>4</v>
      </c>
      <c r="E345" s="52" t="s">
        <v>19</v>
      </c>
      <c r="F345" s="73">
        <v>65.0</v>
      </c>
    </row>
    <row r="346">
      <c r="A346" s="40" t="s">
        <v>17</v>
      </c>
      <c r="B346" s="40" t="s">
        <v>485</v>
      </c>
      <c r="C346" s="69">
        <v>2021.0</v>
      </c>
      <c r="D346" s="52" t="s">
        <v>4</v>
      </c>
      <c r="E346" s="52" t="s">
        <v>19</v>
      </c>
      <c r="F346" s="73">
        <v>76.0</v>
      </c>
    </row>
    <row r="347">
      <c r="A347" s="40" t="s">
        <v>18</v>
      </c>
      <c r="B347" s="40" t="s">
        <v>486</v>
      </c>
      <c r="C347" s="69">
        <v>2021.0</v>
      </c>
      <c r="D347" s="52" t="s">
        <v>4</v>
      </c>
      <c r="E347" s="52" t="s">
        <v>19</v>
      </c>
      <c r="F347" s="73">
        <v>91.3</v>
      </c>
    </row>
    <row r="348">
      <c r="A348" s="40" t="s">
        <v>19</v>
      </c>
      <c r="B348" s="40" t="s">
        <v>487</v>
      </c>
      <c r="C348" s="69">
        <v>2021.0</v>
      </c>
      <c r="D348" s="52" t="s">
        <v>4</v>
      </c>
      <c r="E348" s="52" t="s">
        <v>19</v>
      </c>
      <c r="F348" s="73">
        <v>79.5</v>
      </c>
    </row>
    <row r="349">
      <c r="A349" s="40" t="s">
        <v>20</v>
      </c>
      <c r="B349" s="40" t="s">
        <v>488</v>
      </c>
      <c r="C349" s="69">
        <v>2021.0</v>
      </c>
      <c r="D349" s="52" t="s">
        <v>4</v>
      </c>
      <c r="E349" s="52" t="s">
        <v>19</v>
      </c>
      <c r="F349" s="73">
        <v>86.6</v>
      </c>
    </row>
    <row r="350">
      <c r="A350" s="40" t="s">
        <v>21</v>
      </c>
      <c r="B350" s="40" t="s">
        <v>490</v>
      </c>
      <c r="C350" s="69">
        <v>2021.0</v>
      </c>
      <c r="D350" s="52" t="s">
        <v>4</v>
      </c>
      <c r="E350" s="52" t="s">
        <v>19</v>
      </c>
      <c r="F350" s="73">
        <v>52.2</v>
      </c>
    </row>
    <row r="351">
      <c r="A351" s="40" t="s">
        <v>22</v>
      </c>
      <c r="B351" s="40" t="s">
        <v>491</v>
      </c>
      <c r="C351" s="69">
        <v>2021.0</v>
      </c>
      <c r="D351" s="52" t="s">
        <v>4</v>
      </c>
      <c r="E351" s="52" t="s">
        <v>19</v>
      </c>
      <c r="F351" s="73">
        <v>61.2</v>
      </c>
    </row>
    <row r="352">
      <c r="A352" s="40" t="s">
        <v>23</v>
      </c>
      <c r="B352" s="40" t="s">
        <v>492</v>
      </c>
      <c r="C352" s="69">
        <v>2021.0</v>
      </c>
      <c r="D352" s="52" t="s">
        <v>4</v>
      </c>
      <c r="E352" s="52" t="s">
        <v>19</v>
      </c>
      <c r="F352" s="73">
        <v>72.6</v>
      </c>
    </row>
    <row r="353">
      <c r="A353" s="40" t="s">
        <v>24</v>
      </c>
      <c r="B353" s="40" t="s">
        <v>493</v>
      </c>
      <c r="C353" s="69">
        <v>2021.0</v>
      </c>
      <c r="D353" s="52" t="s">
        <v>4</v>
      </c>
      <c r="E353" s="52" t="s">
        <v>19</v>
      </c>
      <c r="F353" s="73">
        <v>85.6</v>
      </c>
    </row>
    <row r="354">
      <c r="A354" s="40" t="s">
        <v>25</v>
      </c>
      <c r="B354" s="40" t="s">
        <v>494</v>
      </c>
      <c r="C354" s="69">
        <v>2021.0</v>
      </c>
      <c r="D354" s="52" t="s">
        <v>4</v>
      </c>
      <c r="E354" s="52" t="s">
        <v>19</v>
      </c>
      <c r="F354" s="73">
        <v>57.7</v>
      </c>
    </row>
    <row r="355">
      <c r="A355" s="40" t="s">
        <v>26</v>
      </c>
      <c r="B355" s="40" t="s">
        <v>495</v>
      </c>
      <c r="C355" s="69">
        <v>2021.0</v>
      </c>
      <c r="D355" s="52" t="s">
        <v>4</v>
      </c>
      <c r="E355" s="52" t="s">
        <v>19</v>
      </c>
      <c r="F355" s="73">
        <v>75.8</v>
      </c>
    </row>
    <row r="356">
      <c r="A356" s="40" t="s">
        <v>27</v>
      </c>
      <c r="B356" s="40" t="s">
        <v>497</v>
      </c>
      <c r="C356" s="69">
        <v>2021.0</v>
      </c>
      <c r="D356" s="52" t="s">
        <v>4</v>
      </c>
      <c r="E356" s="52" t="s">
        <v>19</v>
      </c>
      <c r="F356" s="73">
        <v>81.6</v>
      </c>
    </row>
    <row r="357">
      <c r="A357" s="40" t="s">
        <v>28</v>
      </c>
      <c r="B357" s="40" t="s">
        <v>496</v>
      </c>
      <c r="C357" s="69">
        <v>2021.0</v>
      </c>
      <c r="D357" s="52" t="s">
        <v>4</v>
      </c>
      <c r="E357" s="52" t="s">
        <v>19</v>
      </c>
      <c r="F357" s="73">
        <v>60.3</v>
      </c>
    </row>
    <row r="358">
      <c r="A358" s="40" t="s">
        <v>29</v>
      </c>
      <c r="B358" s="40" t="s">
        <v>498</v>
      </c>
      <c r="C358" s="69">
        <v>2021.0</v>
      </c>
      <c r="D358" s="52" t="s">
        <v>4</v>
      </c>
      <c r="E358" s="52" t="s">
        <v>19</v>
      </c>
      <c r="F358" s="73">
        <v>76.5</v>
      </c>
    </row>
    <row r="359">
      <c r="A359" s="40" t="s">
        <v>30</v>
      </c>
      <c r="B359" s="40" t="s">
        <v>499</v>
      </c>
      <c r="C359" s="69">
        <v>2021.0</v>
      </c>
      <c r="D359" s="52" t="s">
        <v>4</v>
      </c>
      <c r="E359" s="52" t="s">
        <v>19</v>
      </c>
      <c r="F359" s="73">
        <v>84.8</v>
      </c>
    </row>
    <row r="360">
      <c r="A360" s="40" t="s">
        <v>31</v>
      </c>
      <c r="B360" s="40" t="s">
        <v>500</v>
      </c>
      <c r="C360" s="69">
        <v>2021.0</v>
      </c>
      <c r="D360" s="52" t="s">
        <v>4</v>
      </c>
      <c r="E360" s="52" t="s">
        <v>19</v>
      </c>
      <c r="F360" s="73">
        <v>76.2</v>
      </c>
    </row>
    <row r="361">
      <c r="A361" s="40" t="s">
        <v>32</v>
      </c>
      <c r="B361" s="40" t="s">
        <v>501</v>
      </c>
      <c r="C361" s="69">
        <v>2021.0</v>
      </c>
      <c r="D361" s="52" t="s">
        <v>4</v>
      </c>
      <c r="E361" s="52" t="s">
        <v>19</v>
      </c>
      <c r="F361" s="73">
        <v>63.0</v>
      </c>
    </row>
    <row r="362">
      <c r="A362" s="40" t="s">
        <v>33</v>
      </c>
      <c r="B362" s="40" t="s">
        <v>502</v>
      </c>
      <c r="C362" s="69">
        <v>2021.0</v>
      </c>
      <c r="D362" s="52" t="s">
        <v>4</v>
      </c>
      <c r="E362" s="52" t="s">
        <v>19</v>
      </c>
      <c r="F362" s="73">
        <v>82.6</v>
      </c>
    </row>
    <row r="363">
      <c r="A363" s="40" t="s">
        <v>34</v>
      </c>
      <c r="B363" s="40" t="s">
        <v>503</v>
      </c>
      <c r="C363" s="69">
        <v>2021.0</v>
      </c>
      <c r="D363" s="52" t="s">
        <v>4</v>
      </c>
      <c r="E363" s="52" t="s">
        <v>19</v>
      </c>
      <c r="F363" s="73">
        <v>27.2</v>
      </c>
    </row>
    <row r="364">
      <c r="A364" s="40" t="s">
        <v>35</v>
      </c>
      <c r="B364" s="40" t="s">
        <v>504</v>
      </c>
      <c r="C364" s="69">
        <v>2021.0</v>
      </c>
      <c r="D364" s="52" t="s">
        <v>4</v>
      </c>
      <c r="E364" s="52" t="s">
        <v>19</v>
      </c>
      <c r="F364" s="73">
        <v>83.9</v>
      </c>
    </row>
    <row r="365">
      <c r="A365" s="52" t="s">
        <v>4</v>
      </c>
      <c r="B365" s="40" t="s">
        <v>472</v>
      </c>
      <c r="C365" s="69">
        <v>2022.0</v>
      </c>
      <c r="D365" s="52" t="s">
        <v>4</v>
      </c>
      <c r="E365" s="52" t="s">
        <v>19</v>
      </c>
      <c r="F365" s="73">
        <v>54.2</v>
      </c>
    </row>
    <row r="366">
      <c r="A366" s="40" t="s">
        <v>5</v>
      </c>
      <c r="B366" s="40" t="s">
        <v>473</v>
      </c>
      <c r="C366" s="69">
        <v>2022.0</v>
      </c>
      <c r="D366" s="40" t="s">
        <v>4</v>
      </c>
      <c r="E366" s="40" t="s">
        <v>19</v>
      </c>
      <c r="F366" s="73">
        <v>76.1</v>
      </c>
    </row>
    <row r="367">
      <c r="A367" s="40" t="s">
        <v>6</v>
      </c>
      <c r="B367" s="40" t="s">
        <v>474</v>
      </c>
      <c r="C367" s="69">
        <v>2022.0</v>
      </c>
      <c r="D367" s="40" t="s">
        <v>4</v>
      </c>
      <c r="E367" s="40" t="s">
        <v>19</v>
      </c>
      <c r="F367" s="73">
        <v>34.9</v>
      </c>
    </row>
    <row r="368">
      <c r="A368" s="40" t="s">
        <v>7</v>
      </c>
      <c r="B368" s="40" t="s">
        <v>475</v>
      </c>
      <c r="C368" s="69">
        <v>2022.0</v>
      </c>
      <c r="D368" s="40" t="s">
        <v>4</v>
      </c>
      <c r="E368" s="40" t="s">
        <v>19</v>
      </c>
      <c r="F368" s="73">
        <v>54.1</v>
      </c>
    </row>
    <row r="369">
      <c r="A369" s="40" t="s">
        <v>8</v>
      </c>
      <c r="B369" s="40" t="s">
        <v>479</v>
      </c>
      <c r="C369" s="69">
        <v>2022.0</v>
      </c>
      <c r="D369" s="40" t="s">
        <v>4</v>
      </c>
      <c r="E369" s="40" t="s">
        <v>19</v>
      </c>
      <c r="F369" s="73">
        <v>50.4</v>
      </c>
    </row>
    <row r="370">
      <c r="A370" s="40" t="s">
        <v>9</v>
      </c>
      <c r="B370" s="40" t="s">
        <v>480</v>
      </c>
      <c r="C370" s="69">
        <v>2022.0</v>
      </c>
      <c r="D370" s="40" t="s">
        <v>4</v>
      </c>
      <c r="E370" s="40" t="s">
        <v>19</v>
      </c>
      <c r="F370" s="73">
        <v>85.8</v>
      </c>
    </row>
    <row r="371">
      <c r="A371" s="40" t="s">
        <v>10</v>
      </c>
      <c r="B371" s="40" t="s">
        <v>478</v>
      </c>
      <c r="C371" s="69">
        <v>2022.0</v>
      </c>
      <c r="D371" s="40" t="s">
        <v>4</v>
      </c>
      <c r="E371" s="40" t="s">
        <v>19</v>
      </c>
      <c r="F371" s="73">
        <v>72.6</v>
      </c>
    </row>
    <row r="372">
      <c r="A372" s="40" t="s">
        <v>11</v>
      </c>
      <c r="B372" s="40" t="s">
        <v>477</v>
      </c>
      <c r="C372" s="69">
        <v>2022.0</v>
      </c>
      <c r="D372" s="40" t="s">
        <v>4</v>
      </c>
      <c r="E372" s="40" t="s">
        <v>19</v>
      </c>
      <c r="F372" s="73">
        <v>71.6</v>
      </c>
    </row>
    <row r="373">
      <c r="A373" s="40" t="s">
        <v>12</v>
      </c>
      <c r="B373" s="40" t="s">
        <v>476</v>
      </c>
      <c r="C373" s="69">
        <v>2022.0</v>
      </c>
      <c r="D373" s="40" t="s">
        <v>4</v>
      </c>
      <c r="E373" s="40" t="s">
        <v>19</v>
      </c>
      <c r="F373" s="73">
        <v>83.2</v>
      </c>
    </row>
    <row r="374">
      <c r="A374" s="40">
        <v>10.0</v>
      </c>
      <c r="B374" s="40" t="s">
        <v>481</v>
      </c>
      <c r="C374" s="69">
        <v>2022.0</v>
      </c>
      <c r="D374" s="40" t="s">
        <v>4</v>
      </c>
      <c r="E374" s="40" t="s">
        <v>19</v>
      </c>
      <c r="F374" s="73">
        <v>56.0</v>
      </c>
    </row>
    <row r="375">
      <c r="A375" s="40">
        <v>11.0</v>
      </c>
      <c r="B375" s="40" t="s">
        <v>483</v>
      </c>
      <c r="C375" s="69">
        <v>2022.0</v>
      </c>
      <c r="D375" s="40" t="s">
        <v>4</v>
      </c>
      <c r="E375" s="40" t="s">
        <v>19</v>
      </c>
      <c r="F375" s="73">
        <v>87.4</v>
      </c>
    </row>
    <row r="376">
      <c r="A376" s="40">
        <v>12.0</v>
      </c>
      <c r="B376" s="40" t="s">
        <v>482</v>
      </c>
      <c r="C376" s="69">
        <v>2022.0</v>
      </c>
      <c r="D376" s="40" t="s">
        <v>4</v>
      </c>
      <c r="E376" s="40" t="s">
        <v>19</v>
      </c>
      <c r="F376" s="73">
        <v>73.9</v>
      </c>
    </row>
    <row r="377">
      <c r="A377" s="40">
        <v>13.0</v>
      </c>
      <c r="B377" s="40" t="s">
        <v>484</v>
      </c>
      <c r="C377" s="69">
        <v>2022.0</v>
      </c>
      <c r="D377" s="40" t="s">
        <v>4</v>
      </c>
      <c r="E377" s="40" t="s">
        <v>19</v>
      </c>
      <c r="F377" s="73">
        <v>63.8</v>
      </c>
    </row>
    <row r="378">
      <c r="A378" s="40">
        <v>14.0</v>
      </c>
      <c r="B378" s="40" t="s">
        <v>485</v>
      </c>
      <c r="C378" s="69">
        <v>2022.0</v>
      </c>
      <c r="D378" s="40" t="s">
        <v>4</v>
      </c>
      <c r="E378" s="40" t="s">
        <v>19</v>
      </c>
      <c r="F378" s="73">
        <v>79.1</v>
      </c>
    </row>
    <row r="379">
      <c r="A379" s="40">
        <v>15.0</v>
      </c>
      <c r="B379" s="40" t="s">
        <v>486</v>
      </c>
      <c r="C379" s="69">
        <v>2022.0</v>
      </c>
      <c r="D379" s="40" t="s">
        <v>4</v>
      </c>
      <c r="E379" s="40" t="s">
        <v>19</v>
      </c>
      <c r="F379" s="73">
        <v>90.6</v>
      </c>
    </row>
    <row r="380">
      <c r="A380" s="40">
        <v>16.0</v>
      </c>
      <c r="B380" s="40" t="s">
        <v>487</v>
      </c>
      <c r="C380" s="69">
        <v>2022.0</v>
      </c>
      <c r="D380" s="40" t="s">
        <v>4</v>
      </c>
      <c r="E380" s="40" t="s">
        <v>19</v>
      </c>
      <c r="F380" s="73">
        <v>83.1</v>
      </c>
    </row>
    <row r="381">
      <c r="A381" s="40">
        <v>17.0</v>
      </c>
      <c r="B381" s="40" t="s">
        <v>488</v>
      </c>
      <c r="C381" s="69">
        <v>2022.0</v>
      </c>
      <c r="D381" s="40" t="s">
        <v>4</v>
      </c>
      <c r="E381" s="40" t="s">
        <v>19</v>
      </c>
      <c r="F381" s="73">
        <v>86.8</v>
      </c>
    </row>
    <row r="382">
      <c r="A382" s="40">
        <v>18.0</v>
      </c>
      <c r="B382" s="40" t="s">
        <v>490</v>
      </c>
      <c r="C382" s="69">
        <v>2022.0</v>
      </c>
      <c r="D382" s="40" t="s">
        <v>4</v>
      </c>
      <c r="E382" s="40" t="s">
        <v>19</v>
      </c>
      <c r="F382" s="73">
        <v>53.4</v>
      </c>
    </row>
    <row r="383">
      <c r="A383" s="40">
        <v>19.0</v>
      </c>
      <c r="B383" s="40" t="s">
        <v>491</v>
      </c>
      <c r="C383" s="69">
        <v>2022.0</v>
      </c>
      <c r="D383" s="40" t="s">
        <v>4</v>
      </c>
      <c r="E383" s="40" t="s">
        <v>19</v>
      </c>
      <c r="F383" s="73">
        <v>67.9</v>
      </c>
    </row>
    <row r="384">
      <c r="A384" s="40">
        <v>20.0</v>
      </c>
      <c r="B384" s="40" t="s">
        <v>492</v>
      </c>
      <c r="C384" s="69">
        <v>2022.0</v>
      </c>
      <c r="D384" s="40" t="s">
        <v>4</v>
      </c>
      <c r="E384" s="40" t="s">
        <v>19</v>
      </c>
      <c r="F384" s="73">
        <v>71.2</v>
      </c>
    </row>
    <row r="385">
      <c r="A385" s="40">
        <v>21.0</v>
      </c>
      <c r="B385" s="40" t="s">
        <v>493</v>
      </c>
      <c r="C385" s="69">
        <v>2022.0</v>
      </c>
      <c r="D385" s="40" t="s">
        <v>4</v>
      </c>
      <c r="E385" s="40" t="s">
        <v>19</v>
      </c>
      <c r="F385" s="73">
        <v>78.1</v>
      </c>
    </row>
    <row r="386">
      <c r="A386" s="40">
        <v>22.0</v>
      </c>
      <c r="B386" s="40" t="s">
        <v>494</v>
      </c>
      <c r="C386" s="69">
        <v>2022.0</v>
      </c>
      <c r="D386" s="40" t="s">
        <v>4</v>
      </c>
      <c r="E386" s="40" t="s">
        <v>19</v>
      </c>
      <c r="F386" s="73">
        <v>56.4</v>
      </c>
    </row>
    <row r="387">
      <c r="A387" s="40">
        <v>23.0</v>
      </c>
      <c r="B387" s="40" t="s">
        <v>495</v>
      </c>
      <c r="C387" s="69">
        <v>2022.0</v>
      </c>
      <c r="D387" s="40" t="s">
        <v>4</v>
      </c>
      <c r="E387" s="40" t="s">
        <v>19</v>
      </c>
      <c r="F387" s="73">
        <v>78.3</v>
      </c>
    </row>
    <row r="388">
      <c r="A388" s="40">
        <v>24.0</v>
      </c>
      <c r="B388" s="40" t="s">
        <v>497</v>
      </c>
      <c r="C388" s="69">
        <v>2022.0</v>
      </c>
      <c r="D388" s="40" t="s">
        <v>4</v>
      </c>
      <c r="E388" s="40" t="s">
        <v>19</v>
      </c>
      <c r="F388" s="73">
        <v>74.9</v>
      </c>
    </row>
    <row r="389">
      <c r="A389" s="40">
        <v>25.0</v>
      </c>
      <c r="B389" s="40" t="s">
        <v>496</v>
      </c>
      <c r="C389" s="69">
        <v>2022.0</v>
      </c>
      <c r="D389" s="40" t="s">
        <v>4</v>
      </c>
      <c r="E389" s="40" t="s">
        <v>19</v>
      </c>
      <c r="F389" s="73">
        <v>57.2</v>
      </c>
    </row>
    <row r="390">
      <c r="A390" s="40">
        <v>26.0</v>
      </c>
      <c r="B390" s="40" t="s">
        <v>498</v>
      </c>
      <c r="C390" s="69">
        <v>2022.0</v>
      </c>
      <c r="D390" s="40" t="s">
        <v>4</v>
      </c>
      <c r="E390" s="40" t="s">
        <v>19</v>
      </c>
      <c r="F390" s="73">
        <v>79.6</v>
      </c>
    </row>
    <row r="391">
      <c r="A391" s="40">
        <v>27.0</v>
      </c>
      <c r="B391" s="40" t="s">
        <v>499</v>
      </c>
      <c r="C391" s="69">
        <v>2022.0</v>
      </c>
      <c r="D391" s="40" t="s">
        <v>4</v>
      </c>
      <c r="E391" s="40" t="s">
        <v>19</v>
      </c>
      <c r="F391" s="73">
        <v>85.0</v>
      </c>
    </row>
    <row r="392">
      <c r="A392" s="40">
        <v>28.0</v>
      </c>
      <c r="B392" s="40" t="s">
        <v>500</v>
      </c>
      <c r="C392" s="69">
        <v>2022.0</v>
      </c>
      <c r="D392" s="40" t="s">
        <v>4</v>
      </c>
      <c r="E392" s="40" t="s">
        <v>19</v>
      </c>
      <c r="F392" s="73">
        <v>78.1</v>
      </c>
    </row>
    <row r="393">
      <c r="A393" s="40">
        <v>29.0</v>
      </c>
      <c r="B393" s="40" t="s">
        <v>501</v>
      </c>
      <c r="C393" s="69">
        <v>2022.0</v>
      </c>
      <c r="D393" s="40" t="s">
        <v>4</v>
      </c>
      <c r="E393" s="40" t="s">
        <v>19</v>
      </c>
      <c r="F393" s="73">
        <v>60.2</v>
      </c>
    </row>
    <row r="394">
      <c r="A394" s="40">
        <v>30.0</v>
      </c>
      <c r="B394" s="40" t="s">
        <v>502</v>
      </c>
      <c r="C394" s="69">
        <v>2022.0</v>
      </c>
      <c r="D394" s="40" t="s">
        <v>4</v>
      </c>
      <c r="E394" s="40" t="s">
        <v>19</v>
      </c>
      <c r="F394" s="73">
        <v>80.2</v>
      </c>
    </row>
    <row r="395">
      <c r="A395" s="40">
        <v>31.0</v>
      </c>
      <c r="B395" s="40" t="s">
        <v>503</v>
      </c>
      <c r="C395" s="69">
        <v>2022.0</v>
      </c>
      <c r="D395" s="40" t="s">
        <v>4</v>
      </c>
      <c r="E395" s="40" t="s">
        <v>19</v>
      </c>
      <c r="F395" s="73">
        <v>30.6</v>
      </c>
    </row>
    <row r="396">
      <c r="A396" s="40">
        <v>32.0</v>
      </c>
      <c r="B396" s="40" t="s">
        <v>504</v>
      </c>
      <c r="C396" s="69">
        <v>2022.0</v>
      </c>
      <c r="D396" s="40" t="s">
        <v>4</v>
      </c>
      <c r="E396" s="40" t="s">
        <v>19</v>
      </c>
      <c r="F396" s="73">
        <v>90.9</v>
      </c>
    </row>
    <row r="397">
      <c r="A397" s="52" t="s">
        <v>3</v>
      </c>
      <c r="B397" s="40" t="s">
        <v>489</v>
      </c>
      <c r="C397" s="69">
        <v>2022.0</v>
      </c>
      <c r="D397" s="40" t="s">
        <v>4</v>
      </c>
      <c r="E397" s="40" t="s">
        <v>19</v>
      </c>
      <c r="F397" s="72">
        <v>75.9</v>
      </c>
    </row>
    <row r="398">
      <c r="A398" s="52" t="s">
        <v>4</v>
      </c>
      <c r="B398" s="40" t="s">
        <v>472</v>
      </c>
      <c r="C398" s="40">
        <v>2023.0</v>
      </c>
      <c r="D398" s="40" t="s">
        <v>4</v>
      </c>
      <c r="E398" s="40" t="s">
        <v>19</v>
      </c>
      <c r="F398" s="74">
        <v>49.7</v>
      </c>
    </row>
    <row r="399">
      <c r="A399" s="40" t="s">
        <v>5</v>
      </c>
      <c r="B399" s="40" t="s">
        <v>473</v>
      </c>
      <c r="C399" s="40">
        <v>2023.0</v>
      </c>
      <c r="D399" s="40" t="s">
        <v>4</v>
      </c>
      <c r="E399" s="40" t="s">
        <v>19</v>
      </c>
      <c r="F399" s="75">
        <v>68.5</v>
      </c>
    </row>
    <row r="400">
      <c r="A400" s="40" t="s">
        <v>6</v>
      </c>
      <c r="B400" s="40" t="s">
        <v>474</v>
      </c>
      <c r="C400" s="40">
        <v>2023.0</v>
      </c>
      <c r="D400" s="40" t="s">
        <v>4</v>
      </c>
      <c r="E400" s="40" t="s">
        <v>19</v>
      </c>
      <c r="F400" s="75">
        <v>33.4</v>
      </c>
    </row>
    <row r="401">
      <c r="A401" s="40" t="s">
        <v>7</v>
      </c>
      <c r="B401" s="40" t="s">
        <v>475</v>
      </c>
      <c r="C401" s="40">
        <v>2023.0</v>
      </c>
      <c r="D401" s="40" t="s">
        <v>4</v>
      </c>
      <c r="E401" s="40" t="s">
        <v>19</v>
      </c>
      <c r="F401" s="75">
        <v>61.6</v>
      </c>
    </row>
    <row r="402">
      <c r="A402" s="40" t="s">
        <v>8</v>
      </c>
      <c r="B402" s="40" t="s">
        <v>479</v>
      </c>
      <c r="C402" s="40">
        <v>2023.0</v>
      </c>
      <c r="D402" s="40" t="s">
        <v>4</v>
      </c>
      <c r="E402" s="40" t="s">
        <v>19</v>
      </c>
      <c r="F402" s="75">
        <v>44.1</v>
      </c>
    </row>
    <row r="403">
      <c r="A403" s="40" t="s">
        <v>9</v>
      </c>
      <c r="B403" s="40" t="s">
        <v>480</v>
      </c>
      <c r="C403" s="40">
        <v>2023.0</v>
      </c>
      <c r="D403" s="40" t="s">
        <v>4</v>
      </c>
      <c r="E403" s="40" t="s">
        <v>19</v>
      </c>
      <c r="F403" s="75">
        <v>80.9</v>
      </c>
    </row>
    <row r="404">
      <c r="A404" s="40" t="s">
        <v>10</v>
      </c>
      <c r="B404" s="40" t="s">
        <v>478</v>
      </c>
      <c r="C404" s="40">
        <v>2023.0</v>
      </c>
      <c r="D404" s="40" t="s">
        <v>4</v>
      </c>
      <c r="E404" s="40" t="s">
        <v>19</v>
      </c>
      <c r="F404" s="75">
        <v>68.1</v>
      </c>
    </row>
    <row r="405">
      <c r="A405" s="40" t="s">
        <v>11</v>
      </c>
      <c r="B405" s="40" t="s">
        <v>477</v>
      </c>
      <c r="C405" s="40">
        <v>2023.0</v>
      </c>
      <c r="D405" s="40" t="s">
        <v>4</v>
      </c>
      <c r="E405" s="40" t="s">
        <v>19</v>
      </c>
      <c r="F405" s="75">
        <v>78.1</v>
      </c>
    </row>
    <row r="406">
      <c r="A406" s="40" t="s">
        <v>12</v>
      </c>
      <c r="B406" s="40" t="s">
        <v>476</v>
      </c>
      <c r="C406" s="40">
        <v>2023.0</v>
      </c>
      <c r="D406" s="40" t="s">
        <v>4</v>
      </c>
      <c r="E406" s="40" t="s">
        <v>19</v>
      </c>
      <c r="F406" s="75">
        <v>80.1</v>
      </c>
    </row>
    <row r="407">
      <c r="A407" s="40">
        <v>10.0</v>
      </c>
      <c r="B407" s="40" t="s">
        <v>481</v>
      </c>
      <c r="C407" s="40">
        <v>2023.0</v>
      </c>
      <c r="D407" s="40" t="s">
        <v>4</v>
      </c>
      <c r="E407" s="40" t="s">
        <v>19</v>
      </c>
      <c r="F407" s="75">
        <v>51.7</v>
      </c>
    </row>
    <row r="408">
      <c r="A408" s="40">
        <v>11.0</v>
      </c>
      <c r="B408" s="40" t="s">
        <v>483</v>
      </c>
      <c r="C408" s="40">
        <v>2023.0</v>
      </c>
      <c r="D408" s="40" t="s">
        <v>4</v>
      </c>
      <c r="E408" s="40" t="s">
        <v>19</v>
      </c>
      <c r="F408" s="75">
        <v>82.9</v>
      </c>
    </row>
    <row r="409">
      <c r="A409" s="40">
        <v>12.0</v>
      </c>
      <c r="B409" s="40" t="s">
        <v>482</v>
      </c>
      <c r="C409" s="40">
        <v>2023.0</v>
      </c>
      <c r="D409" s="40" t="s">
        <v>4</v>
      </c>
      <c r="E409" s="40" t="s">
        <v>19</v>
      </c>
      <c r="F409" s="75">
        <v>76.7</v>
      </c>
    </row>
    <row r="410">
      <c r="A410" s="40">
        <v>13.0</v>
      </c>
      <c r="B410" s="40" t="s">
        <v>484</v>
      </c>
      <c r="C410" s="40">
        <v>2023.0</v>
      </c>
      <c r="D410" s="40" t="s">
        <v>4</v>
      </c>
      <c r="E410" s="40" t="s">
        <v>19</v>
      </c>
      <c r="F410" s="75">
        <v>63.0</v>
      </c>
    </row>
    <row r="411">
      <c r="A411" s="40">
        <v>14.0</v>
      </c>
      <c r="B411" s="40" t="s">
        <v>485</v>
      </c>
      <c r="C411" s="40">
        <v>2023.0</v>
      </c>
      <c r="D411" s="40" t="s">
        <v>4</v>
      </c>
      <c r="E411" s="40" t="s">
        <v>19</v>
      </c>
      <c r="F411" s="75">
        <v>78.7</v>
      </c>
    </row>
    <row r="412">
      <c r="A412" s="40">
        <v>15.0</v>
      </c>
      <c r="B412" s="40" t="s">
        <v>486</v>
      </c>
      <c r="C412" s="40">
        <v>2023.0</v>
      </c>
      <c r="D412" s="40" t="s">
        <v>4</v>
      </c>
      <c r="E412" s="40" t="s">
        <v>19</v>
      </c>
      <c r="F412" s="75">
        <v>88.0</v>
      </c>
    </row>
    <row r="413">
      <c r="A413" s="40">
        <v>16.0</v>
      </c>
      <c r="B413" s="40" t="s">
        <v>487</v>
      </c>
      <c r="C413" s="40">
        <v>2023.0</v>
      </c>
      <c r="D413" s="40" t="s">
        <v>4</v>
      </c>
      <c r="E413" s="40" t="s">
        <v>19</v>
      </c>
      <c r="F413" s="75">
        <v>80.8</v>
      </c>
    </row>
    <row r="414">
      <c r="A414" s="40">
        <v>17.0</v>
      </c>
      <c r="B414" s="40" t="s">
        <v>488</v>
      </c>
      <c r="C414" s="40">
        <v>2023.0</v>
      </c>
      <c r="D414" s="40" t="s">
        <v>4</v>
      </c>
      <c r="E414" s="40" t="s">
        <v>19</v>
      </c>
      <c r="F414" s="75">
        <v>87.0</v>
      </c>
    </row>
    <row r="415">
      <c r="A415" s="40">
        <v>18.0</v>
      </c>
      <c r="B415" s="40" t="s">
        <v>490</v>
      </c>
      <c r="C415" s="40">
        <v>2023.0</v>
      </c>
      <c r="D415" s="40" t="s">
        <v>4</v>
      </c>
      <c r="E415" s="40" t="s">
        <v>19</v>
      </c>
      <c r="F415" s="75">
        <v>46.2</v>
      </c>
    </row>
    <row r="416">
      <c r="A416" s="40">
        <v>19.0</v>
      </c>
      <c r="B416" s="40" t="s">
        <v>491</v>
      </c>
      <c r="C416" s="40">
        <v>2023.0</v>
      </c>
      <c r="D416" s="40" t="s">
        <v>4</v>
      </c>
      <c r="E416" s="40" t="s">
        <v>19</v>
      </c>
      <c r="F416" s="75">
        <v>67.0</v>
      </c>
    </row>
    <row r="417">
      <c r="A417" s="40">
        <v>20.0</v>
      </c>
      <c r="B417" s="40" t="s">
        <v>492</v>
      </c>
      <c r="C417" s="40">
        <v>2023.0</v>
      </c>
      <c r="D417" s="40" t="s">
        <v>4</v>
      </c>
      <c r="E417" s="40" t="s">
        <v>19</v>
      </c>
      <c r="F417" s="75">
        <v>74.4</v>
      </c>
    </row>
    <row r="418">
      <c r="A418" s="40">
        <v>21.0</v>
      </c>
      <c r="B418" s="40" t="s">
        <v>493</v>
      </c>
      <c r="C418" s="40">
        <v>2023.0</v>
      </c>
      <c r="D418" s="40" t="s">
        <v>4</v>
      </c>
      <c r="E418" s="40" t="s">
        <v>19</v>
      </c>
      <c r="F418" s="75">
        <v>78.3</v>
      </c>
    </row>
    <row r="419">
      <c r="A419" s="40">
        <v>22.0</v>
      </c>
      <c r="B419" s="40" t="s">
        <v>494</v>
      </c>
      <c r="C419" s="40">
        <v>2023.0</v>
      </c>
      <c r="D419" s="40" t="s">
        <v>4</v>
      </c>
      <c r="E419" s="40" t="s">
        <v>19</v>
      </c>
      <c r="F419" s="75">
        <v>54.5</v>
      </c>
    </row>
    <row r="420">
      <c r="A420" s="40">
        <v>23.0</v>
      </c>
      <c r="B420" s="40" t="s">
        <v>495</v>
      </c>
      <c r="C420" s="40">
        <v>2023.0</v>
      </c>
      <c r="D420" s="40" t="s">
        <v>4</v>
      </c>
      <c r="E420" s="40" t="s">
        <v>19</v>
      </c>
      <c r="F420" s="75">
        <v>78.1</v>
      </c>
    </row>
    <row r="421">
      <c r="A421" s="40">
        <v>24.0</v>
      </c>
      <c r="B421" s="40" t="s">
        <v>497</v>
      </c>
      <c r="C421" s="40">
        <v>2023.0</v>
      </c>
      <c r="D421" s="40" t="s">
        <v>4</v>
      </c>
      <c r="E421" s="40" t="s">
        <v>19</v>
      </c>
      <c r="F421" s="75">
        <v>76.5</v>
      </c>
    </row>
    <row r="422">
      <c r="A422" s="40">
        <v>25.0</v>
      </c>
      <c r="B422" s="40" t="s">
        <v>496</v>
      </c>
      <c r="C422" s="40">
        <v>2023.0</v>
      </c>
      <c r="D422" s="40" t="s">
        <v>4</v>
      </c>
      <c r="E422" s="40" t="s">
        <v>19</v>
      </c>
      <c r="F422" s="75">
        <v>62.5</v>
      </c>
    </row>
    <row r="423">
      <c r="A423" s="40">
        <v>26.0</v>
      </c>
      <c r="B423" s="40" t="s">
        <v>498</v>
      </c>
      <c r="C423" s="40">
        <v>2023.0</v>
      </c>
      <c r="D423" s="40" t="s">
        <v>4</v>
      </c>
      <c r="E423" s="40" t="s">
        <v>19</v>
      </c>
      <c r="F423" s="75">
        <v>76.2</v>
      </c>
    </row>
    <row r="424">
      <c r="A424" s="40">
        <v>27.0</v>
      </c>
      <c r="B424" s="40" t="s">
        <v>499</v>
      </c>
      <c r="C424" s="40">
        <v>2023.0</v>
      </c>
      <c r="D424" s="40" t="s">
        <v>4</v>
      </c>
      <c r="E424" s="40" t="s">
        <v>19</v>
      </c>
      <c r="F424" s="75">
        <v>78.2</v>
      </c>
    </row>
    <row r="425">
      <c r="A425" s="40">
        <v>28.0</v>
      </c>
      <c r="B425" s="40" t="s">
        <v>500</v>
      </c>
      <c r="C425" s="40">
        <v>2023.0</v>
      </c>
      <c r="D425" s="40" t="s">
        <v>4</v>
      </c>
      <c r="E425" s="40" t="s">
        <v>19</v>
      </c>
      <c r="F425" s="75">
        <v>74.9</v>
      </c>
    </row>
    <row r="426">
      <c r="A426" s="40">
        <v>29.0</v>
      </c>
      <c r="B426" s="40" t="s">
        <v>501</v>
      </c>
      <c r="C426" s="40">
        <v>2023.0</v>
      </c>
      <c r="D426" s="40" t="s">
        <v>4</v>
      </c>
      <c r="E426" s="40" t="s">
        <v>19</v>
      </c>
      <c r="F426" s="75">
        <v>62.4</v>
      </c>
    </row>
    <row r="427">
      <c r="A427" s="40">
        <v>30.0</v>
      </c>
      <c r="B427" s="40" t="s">
        <v>502</v>
      </c>
      <c r="C427" s="40">
        <v>2023.0</v>
      </c>
      <c r="D427" s="40" t="s">
        <v>4</v>
      </c>
      <c r="E427" s="40" t="s">
        <v>19</v>
      </c>
      <c r="F427" s="75">
        <v>81.4</v>
      </c>
    </row>
    <row r="428">
      <c r="A428" s="40">
        <v>31.0</v>
      </c>
      <c r="B428" s="40" t="s">
        <v>503</v>
      </c>
      <c r="C428" s="40">
        <v>2023.0</v>
      </c>
      <c r="D428" s="40" t="s">
        <v>4</v>
      </c>
      <c r="E428" s="40" t="s">
        <v>19</v>
      </c>
      <c r="F428" s="75">
        <v>37.8</v>
      </c>
    </row>
    <row r="429">
      <c r="A429" s="40">
        <v>32.0</v>
      </c>
      <c r="B429" s="40" t="s">
        <v>504</v>
      </c>
      <c r="C429" s="40">
        <v>2023.0</v>
      </c>
      <c r="D429" s="40" t="s">
        <v>4</v>
      </c>
      <c r="E429" s="40" t="s">
        <v>19</v>
      </c>
      <c r="F429" s="75">
        <v>91.9</v>
      </c>
    </row>
    <row r="430">
      <c r="A430" s="52" t="s">
        <v>3</v>
      </c>
      <c r="B430" s="40" t="s">
        <v>489</v>
      </c>
      <c r="C430" s="40">
        <v>2023.0</v>
      </c>
      <c r="D430" s="40" t="s">
        <v>4</v>
      </c>
      <c r="E430" s="40" t="s">
        <v>19</v>
      </c>
      <c r="F430" s="75">
        <v>74.6</v>
      </c>
    </row>
    <row r="431">
      <c r="A431" s="52" t="s">
        <v>4</v>
      </c>
      <c r="B431" s="40" t="s">
        <v>472</v>
      </c>
      <c r="C431" s="40">
        <v>2024.0</v>
      </c>
      <c r="D431" s="40" t="s">
        <v>4</v>
      </c>
      <c r="E431" s="40" t="s">
        <v>19</v>
      </c>
      <c r="F431" s="74">
        <v>50.8</v>
      </c>
    </row>
    <row r="432">
      <c r="A432" s="40" t="s">
        <v>5</v>
      </c>
      <c r="B432" s="40" t="s">
        <v>473</v>
      </c>
      <c r="C432" s="40">
        <v>2024.0</v>
      </c>
      <c r="D432" s="40" t="s">
        <v>4</v>
      </c>
      <c r="E432" s="40" t="s">
        <v>19</v>
      </c>
      <c r="F432" s="75">
        <v>73.5</v>
      </c>
    </row>
    <row r="433">
      <c r="A433" s="40" t="s">
        <v>6</v>
      </c>
      <c r="B433" s="40" t="s">
        <v>474</v>
      </c>
      <c r="C433" s="40">
        <v>2024.0</v>
      </c>
      <c r="D433" s="40" t="s">
        <v>4</v>
      </c>
      <c r="E433" s="40" t="s">
        <v>19</v>
      </c>
      <c r="F433" s="75">
        <v>30.1</v>
      </c>
    </row>
    <row r="434">
      <c r="A434" s="40" t="s">
        <v>7</v>
      </c>
      <c r="B434" s="40" t="s">
        <v>475</v>
      </c>
      <c r="C434" s="40">
        <v>2024.0</v>
      </c>
      <c r="D434" s="40" t="s">
        <v>4</v>
      </c>
      <c r="E434" s="40" t="s">
        <v>19</v>
      </c>
      <c r="F434" s="75">
        <v>63.1</v>
      </c>
    </row>
    <row r="435">
      <c r="A435" s="40" t="s">
        <v>8</v>
      </c>
      <c r="B435" s="40" t="s">
        <v>479</v>
      </c>
      <c r="C435" s="40">
        <v>2024.0</v>
      </c>
      <c r="D435" s="40" t="s">
        <v>4</v>
      </c>
      <c r="E435" s="40" t="s">
        <v>19</v>
      </c>
      <c r="F435" s="75">
        <v>37.6</v>
      </c>
    </row>
    <row r="436">
      <c r="A436" s="40" t="s">
        <v>9</v>
      </c>
      <c r="B436" s="40" t="s">
        <v>480</v>
      </c>
      <c r="C436" s="40">
        <v>2024.0</v>
      </c>
      <c r="D436" s="40" t="s">
        <v>4</v>
      </c>
      <c r="E436" s="40" t="s">
        <v>19</v>
      </c>
      <c r="F436" s="75">
        <v>79.7</v>
      </c>
    </row>
    <row r="437">
      <c r="A437" s="40" t="s">
        <v>10</v>
      </c>
      <c r="B437" s="40" t="s">
        <v>478</v>
      </c>
      <c r="C437" s="40">
        <v>2024.0</v>
      </c>
      <c r="D437" s="40" t="s">
        <v>4</v>
      </c>
      <c r="E437" s="40" t="s">
        <v>19</v>
      </c>
      <c r="F437" s="75">
        <v>77.5</v>
      </c>
    </row>
    <row r="438">
      <c r="A438" s="40" t="s">
        <v>11</v>
      </c>
      <c r="B438" s="40" t="s">
        <v>477</v>
      </c>
      <c r="C438" s="40">
        <v>2024.0</v>
      </c>
      <c r="D438" s="40" t="s">
        <v>4</v>
      </c>
      <c r="E438" s="40" t="s">
        <v>19</v>
      </c>
      <c r="F438" s="75">
        <v>67.7</v>
      </c>
    </row>
    <row r="439">
      <c r="A439" s="40" t="s">
        <v>12</v>
      </c>
      <c r="B439" s="40" t="s">
        <v>476</v>
      </c>
      <c r="C439" s="40">
        <v>2024.0</v>
      </c>
      <c r="D439" s="40" t="s">
        <v>4</v>
      </c>
      <c r="E439" s="40" t="s">
        <v>19</v>
      </c>
      <c r="F439" s="75">
        <v>76.1</v>
      </c>
    </row>
    <row r="440">
      <c r="A440" s="40">
        <v>10.0</v>
      </c>
      <c r="B440" s="40" t="s">
        <v>481</v>
      </c>
      <c r="C440" s="40">
        <v>2024.0</v>
      </c>
      <c r="D440" s="40" t="s">
        <v>4</v>
      </c>
      <c r="E440" s="40" t="s">
        <v>19</v>
      </c>
      <c r="F440" s="75">
        <v>45.7</v>
      </c>
    </row>
    <row r="441">
      <c r="A441" s="40">
        <v>11.0</v>
      </c>
      <c r="B441" s="40" t="s">
        <v>483</v>
      </c>
      <c r="C441" s="40">
        <v>2024.0</v>
      </c>
      <c r="D441" s="40" t="s">
        <v>4</v>
      </c>
      <c r="E441" s="40" t="s">
        <v>19</v>
      </c>
      <c r="F441" s="75">
        <v>87.5</v>
      </c>
    </row>
    <row r="442">
      <c r="A442" s="40">
        <v>12.0</v>
      </c>
      <c r="B442" s="40" t="s">
        <v>482</v>
      </c>
      <c r="C442" s="40">
        <v>2024.0</v>
      </c>
      <c r="D442" s="40" t="s">
        <v>4</v>
      </c>
      <c r="E442" s="40" t="s">
        <v>19</v>
      </c>
      <c r="F442" s="75">
        <v>81.0</v>
      </c>
    </row>
    <row r="443">
      <c r="A443" s="40">
        <v>13.0</v>
      </c>
      <c r="B443" s="40" t="s">
        <v>484</v>
      </c>
      <c r="C443" s="40">
        <v>2024.0</v>
      </c>
      <c r="D443" s="40" t="s">
        <v>4</v>
      </c>
      <c r="E443" s="40" t="s">
        <v>19</v>
      </c>
      <c r="F443" s="75">
        <v>62.1</v>
      </c>
    </row>
    <row r="444">
      <c r="A444" s="40">
        <v>14.0</v>
      </c>
      <c r="B444" s="40" t="s">
        <v>485</v>
      </c>
      <c r="C444" s="40">
        <v>2024.0</v>
      </c>
      <c r="D444" s="40" t="s">
        <v>4</v>
      </c>
      <c r="E444" s="40" t="s">
        <v>19</v>
      </c>
      <c r="F444" s="75">
        <v>74.6</v>
      </c>
    </row>
    <row r="445">
      <c r="A445" s="40">
        <v>15.0</v>
      </c>
      <c r="B445" s="40" t="s">
        <v>486</v>
      </c>
      <c r="C445" s="40">
        <v>2024.0</v>
      </c>
      <c r="D445" s="40" t="s">
        <v>4</v>
      </c>
      <c r="E445" s="40" t="s">
        <v>19</v>
      </c>
      <c r="F445" s="75">
        <v>87.3</v>
      </c>
    </row>
    <row r="446">
      <c r="A446" s="40">
        <v>16.0</v>
      </c>
      <c r="B446" s="40" t="s">
        <v>487</v>
      </c>
      <c r="C446" s="40">
        <v>2024.0</v>
      </c>
      <c r="D446" s="40" t="s">
        <v>4</v>
      </c>
      <c r="E446" s="40" t="s">
        <v>19</v>
      </c>
      <c r="F446" s="75">
        <v>79.6</v>
      </c>
    </row>
    <row r="447">
      <c r="A447" s="40">
        <v>17.0</v>
      </c>
      <c r="B447" s="40" t="s">
        <v>488</v>
      </c>
      <c r="C447" s="40">
        <v>2024.0</v>
      </c>
      <c r="D447" s="40" t="s">
        <v>4</v>
      </c>
      <c r="E447" s="40" t="s">
        <v>19</v>
      </c>
      <c r="F447" s="75">
        <v>90.1</v>
      </c>
    </row>
    <row r="448">
      <c r="A448" s="40">
        <v>18.0</v>
      </c>
      <c r="B448" s="40" t="s">
        <v>490</v>
      </c>
      <c r="C448" s="40">
        <v>2024.0</v>
      </c>
      <c r="D448" s="40" t="s">
        <v>4</v>
      </c>
      <c r="E448" s="40" t="s">
        <v>19</v>
      </c>
      <c r="F448" s="75">
        <v>43.6</v>
      </c>
    </row>
    <row r="449">
      <c r="A449" s="40">
        <v>19.0</v>
      </c>
      <c r="B449" s="40" t="s">
        <v>491</v>
      </c>
      <c r="C449" s="40">
        <v>2024.0</v>
      </c>
      <c r="D449" s="40" t="s">
        <v>4</v>
      </c>
      <c r="E449" s="40" t="s">
        <v>19</v>
      </c>
      <c r="F449" s="75">
        <v>72.8</v>
      </c>
    </row>
    <row r="450">
      <c r="A450" s="40">
        <v>20.0</v>
      </c>
      <c r="B450" s="40" t="s">
        <v>492</v>
      </c>
      <c r="C450" s="40">
        <v>2024.0</v>
      </c>
      <c r="D450" s="40" t="s">
        <v>4</v>
      </c>
      <c r="E450" s="40" t="s">
        <v>19</v>
      </c>
      <c r="F450" s="75">
        <v>68.5</v>
      </c>
    </row>
    <row r="451">
      <c r="A451" s="40">
        <v>21.0</v>
      </c>
      <c r="B451" s="40" t="s">
        <v>493</v>
      </c>
      <c r="C451" s="40">
        <v>2024.0</v>
      </c>
      <c r="D451" s="40" t="s">
        <v>4</v>
      </c>
      <c r="E451" s="40" t="s">
        <v>19</v>
      </c>
      <c r="F451" s="75">
        <v>75.7</v>
      </c>
    </row>
    <row r="452">
      <c r="A452" s="40">
        <v>22.0</v>
      </c>
      <c r="B452" s="40" t="s">
        <v>494</v>
      </c>
      <c r="C452" s="40">
        <v>2024.0</v>
      </c>
      <c r="D452" s="40" t="s">
        <v>4</v>
      </c>
      <c r="E452" s="40" t="s">
        <v>19</v>
      </c>
      <c r="F452" s="75">
        <v>54.4</v>
      </c>
    </row>
    <row r="453">
      <c r="A453" s="40">
        <v>23.0</v>
      </c>
      <c r="B453" s="40" t="s">
        <v>495</v>
      </c>
      <c r="C453" s="40">
        <v>2024.0</v>
      </c>
      <c r="D453" s="40" t="s">
        <v>4</v>
      </c>
      <c r="E453" s="40" t="s">
        <v>19</v>
      </c>
      <c r="F453" s="75">
        <v>79.9</v>
      </c>
    </row>
    <row r="454">
      <c r="A454" s="40">
        <v>24.0</v>
      </c>
      <c r="B454" s="40" t="s">
        <v>497</v>
      </c>
      <c r="C454" s="40">
        <v>2024.0</v>
      </c>
      <c r="D454" s="40" t="s">
        <v>4</v>
      </c>
      <c r="E454" s="40" t="s">
        <v>19</v>
      </c>
      <c r="F454" s="75">
        <v>74.4</v>
      </c>
    </row>
    <row r="455">
      <c r="A455" s="40">
        <v>25.0</v>
      </c>
      <c r="B455" s="40" t="s">
        <v>496</v>
      </c>
      <c r="C455" s="40">
        <v>2024.0</v>
      </c>
      <c r="D455" s="40" t="s">
        <v>4</v>
      </c>
      <c r="E455" s="40" t="s">
        <v>19</v>
      </c>
      <c r="F455" s="75">
        <v>54.9</v>
      </c>
    </row>
    <row r="456">
      <c r="A456" s="40">
        <v>26.0</v>
      </c>
      <c r="B456" s="40" t="s">
        <v>498</v>
      </c>
      <c r="C456" s="40">
        <v>2024.0</v>
      </c>
      <c r="D456" s="40" t="s">
        <v>4</v>
      </c>
      <c r="E456" s="40" t="s">
        <v>19</v>
      </c>
      <c r="F456" s="75">
        <v>71.5</v>
      </c>
    </row>
    <row r="457">
      <c r="A457" s="40">
        <v>27.0</v>
      </c>
      <c r="B457" s="40" t="s">
        <v>499</v>
      </c>
      <c r="C457" s="40">
        <v>2024.0</v>
      </c>
      <c r="D457" s="40" t="s">
        <v>4</v>
      </c>
      <c r="E457" s="40" t="s">
        <v>19</v>
      </c>
      <c r="F457" s="75">
        <v>84.8</v>
      </c>
    </row>
    <row r="458">
      <c r="A458" s="40">
        <v>28.0</v>
      </c>
      <c r="B458" s="40" t="s">
        <v>500</v>
      </c>
      <c r="C458" s="40">
        <v>2024.0</v>
      </c>
      <c r="D458" s="40" t="s">
        <v>4</v>
      </c>
      <c r="E458" s="40" t="s">
        <v>19</v>
      </c>
      <c r="F458" s="75">
        <v>75.1</v>
      </c>
    </row>
    <row r="459">
      <c r="A459" s="40">
        <v>29.0</v>
      </c>
      <c r="B459" s="40" t="s">
        <v>501</v>
      </c>
      <c r="C459" s="40">
        <v>2024.0</v>
      </c>
      <c r="D459" s="40" t="s">
        <v>4</v>
      </c>
      <c r="E459" s="40" t="s">
        <v>19</v>
      </c>
      <c r="F459" s="75">
        <v>63.3</v>
      </c>
    </row>
    <row r="460">
      <c r="A460" s="40">
        <v>30.0</v>
      </c>
      <c r="B460" s="40" t="s">
        <v>502</v>
      </c>
      <c r="C460" s="40">
        <v>2024.0</v>
      </c>
      <c r="D460" s="40" t="s">
        <v>4</v>
      </c>
      <c r="E460" s="40" t="s">
        <v>19</v>
      </c>
      <c r="F460" s="75">
        <v>79.3</v>
      </c>
    </row>
    <row r="461">
      <c r="A461" s="40">
        <v>31.0</v>
      </c>
      <c r="B461" s="40" t="s">
        <v>503</v>
      </c>
      <c r="C461" s="40">
        <v>2024.0</v>
      </c>
      <c r="D461" s="40" t="s">
        <v>4</v>
      </c>
      <c r="E461" s="40" t="s">
        <v>19</v>
      </c>
      <c r="F461" s="75">
        <v>30.6</v>
      </c>
    </row>
    <row r="462">
      <c r="A462" s="40">
        <v>32.0</v>
      </c>
      <c r="B462" s="40" t="s">
        <v>504</v>
      </c>
      <c r="C462" s="40">
        <v>2024.0</v>
      </c>
      <c r="D462" s="40" t="s">
        <v>4</v>
      </c>
      <c r="E462" s="40" t="s">
        <v>19</v>
      </c>
      <c r="F462" s="75">
        <v>87.4</v>
      </c>
    </row>
    <row r="463">
      <c r="A463" s="52" t="s">
        <v>3</v>
      </c>
      <c r="B463" s="40" t="s">
        <v>489</v>
      </c>
      <c r="C463" s="40">
        <v>2024.0</v>
      </c>
      <c r="D463" s="40" t="s">
        <v>4</v>
      </c>
      <c r="E463" s="40" t="s">
        <v>19</v>
      </c>
      <c r="F463" s="75">
        <v>73.6</v>
      </c>
    </row>
    <row r="464">
      <c r="A464" s="52" t="s">
        <v>4</v>
      </c>
      <c r="B464" s="40" t="s">
        <v>472</v>
      </c>
      <c r="C464" s="40">
        <v>2025.0</v>
      </c>
      <c r="D464" s="40" t="s">
        <v>4</v>
      </c>
      <c r="E464" s="40" t="s">
        <v>19</v>
      </c>
      <c r="F464" s="74">
        <v>49.0</v>
      </c>
    </row>
    <row r="465">
      <c r="A465" s="40" t="s">
        <v>5</v>
      </c>
      <c r="B465" s="40" t="s">
        <v>473</v>
      </c>
      <c r="C465" s="40">
        <v>2025.0</v>
      </c>
      <c r="D465" s="40" t="s">
        <v>4</v>
      </c>
      <c r="E465" s="40" t="s">
        <v>19</v>
      </c>
      <c r="F465" s="75">
        <v>72.6</v>
      </c>
    </row>
    <row r="466">
      <c r="A466" s="40" t="s">
        <v>6</v>
      </c>
      <c r="B466" s="40" t="s">
        <v>474</v>
      </c>
      <c r="C466" s="40">
        <v>2025.0</v>
      </c>
      <c r="D466" s="40" t="s">
        <v>4</v>
      </c>
      <c r="E466" s="40" t="s">
        <v>19</v>
      </c>
      <c r="F466" s="75">
        <v>37.4</v>
      </c>
    </row>
    <row r="467">
      <c r="A467" s="40" t="s">
        <v>7</v>
      </c>
      <c r="B467" s="40" t="s">
        <v>475</v>
      </c>
      <c r="C467" s="40">
        <v>2025.0</v>
      </c>
      <c r="D467" s="40" t="s">
        <v>4</v>
      </c>
      <c r="E467" s="40" t="s">
        <v>19</v>
      </c>
      <c r="F467" s="75">
        <v>68.9</v>
      </c>
    </row>
    <row r="468">
      <c r="A468" s="40" t="s">
        <v>8</v>
      </c>
      <c r="B468" s="40" t="s">
        <v>479</v>
      </c>
      <c r="C468" s="40">
        <v>2025.0</v>
      </c>
      <c r="D468" s="40" t="s">
        <v>4</v>
      </c>
      <c r="E468" s="40" t="s">
        <v>19</v>
      </c>
      <c r="F468" s="75">
        <v>37.7</v>
      </c>
    </row>
    <row r="469">
      <c r="A469" s="40" t="s">
        <v>9</v>
      </c>
      <c r="B469" s="40" t="s">
        <v>480</v>
      </c>
      <c r="C469" s="40">
        <v>2025.0</v>
      </c>
      <c r="D469" s="40" t="s">
        <v>4</v>
      </c>
      <c r="E469" s="40" t="s">
        <v>19</v>
      </c>
      <c r="F469" s="75">
        <v>81.2</v>
      </c>
    </row>
    <row r="470">
      <c r="A470" s="40" t="s">
        <v>10</v>
      </c>
      <c r="B470" s="40" t="s">
        <v>478</v>
      </c>
      <c r="C470" s="40">
        <v>2025.0</v>
      </c>
      <c r="D470" s="40" t="s">
        <v>4</v>
      </c>
      <c r="E470" s="40" t="s">
        <v>19</v>
      </c>
      <c r="F470" s="75">
        <v>74.0</v>
      </c>
    </row>
    <row r="471">
      <c r="A471" s="40" t="s">
        <v>11</v>
      </c>
      <c r="B471" s="40" t="s">
        <v>477</v>
      </c>
      <c r="C471" s="40">
        <v>2025.0</v>
      </c>
      <c r="D471" s="40" t="s">
        <v>4</v>
      </c>
      <c r="E471" s="40" t="s">
        <v>19</v>
      </c>
      <c r="F471" s="75">
        <v>71.5</v>
      </c>
    </row>
    <row r="472">
      <c r="A472" s="40" t="s">
        <v>12</v>
      </c>
      <c r="B472" s="40" t="s">
        <v>476</v>
      </c>
      <c r="C472" s="40">
        <v>2025.0</v>
      </c>
      <c r="D472" s="40" t="s">
        <v>4</v>
      </c>
      <c r="E472" s="40" t="s">
        <v>19</v>
      </c>
      <c r="F472" s="75">
        <v>75.6</v>
      </c>
    </row>
    <row r="473">
      <c r="A473" s="40">
        <v>10.0</v>
      </c>
      <c r="B473" s="40" t="s">
        <v>481</v>
      </c>
      <c r="C473" s="40">
        <v>2025.0</v>
      </c>
      <c r="D473" s="40" t="s">
        <v>4</v>
      </c>
      <c r="E473" s="40" t="s">
        <v>19</v>
      </c>
      <c r="F473" s="75">
        <v>52.2</v>
      </c>
    </row>
    <row r="474">
      <c r="A474" s="40">
        <v>11.0</v>
      </c>
      <c r="B474" s="40" t="s">
        <v>483</v>
      </c>
      <c r="C474" s="40">
        <v>2025.0</v>
      </c>
      <c r="D474" s="40" t="s">
        <v>4</v>
      </c>
      <c r="E474" s="40" t="s">
        <v>19</v>
      </c>
      <c r="F474" s="75">
        <v>88.5</v>
      </c>
    </row>
    <row r="475">
      <c r="A475" s="40">
        <v>12.0</v>
      </c>
      <c r="B475" s="40" t="s">
        <v>482</v>
      </c>
      <c r="C475" s="40">
        <v>2025.0</v>
      </c>
      <c r="D475" s="40" t="s">
        <v>4</v>
      </c>
      <c r="E475" s="40" t="s">
        <v>19</v>
      </c>
      <c r="F475" s="75">
        <v>81.2</v>
      </c>
    </row>
    <row r="476">
      <c r="A476" s="40">
        <v>13.0</v>
      </c>
      <c r="B476" s="40" t="s">
        <v>484</v>
      </c>
      <c r="C476" s="40">
        <v>2025.0</v>
      </c>
      <c r="D476" s="40" t="s">
        <v>4</v>
      </c>
      <c r="E476" s="40" t="s">
        <v>19</v>
      </c>
      <c r="F476" s="75">
        <v>65.5</v>
      </c>
    </row>
    <row r="477">
      <c r="A477" s="40">
        <v>14.0</v>
      </c>
      <c r="B477" s="40" t="s">
        <v>485</v>
      </c>
      <c r="C477" s="40">
        <v>2025.0</v>
      </c>
      <c r="D477" s="40" t="s">
        <v>4</v>
      </c>
      <c r="E477" s="40" t="s">
        <v>19</v>
      </c>
      <c r="F477" s="75">
        <v>77.4</v>
      </c>
    </row>
    <row r="478">
      <c r="A478" s="40">
        <v>15.0</v>
      </c>
      <c r="B478" s="40" t="s">
        <v>486</v>
      </c>
      <c r="C478" s="40">
        <v>2025.0</v>
      </c>
      <c r="D478" s="40" t="s">
        <v>4</v>
      </c>
      <c r="E478" s="40" t="s">
        <v>19</v>
      </c>
      <c r="F478" s="75">
        <v>87.8</v>
      </c>
    </row>
    <row r="479">
      <c r="A479" s="40">
        <v>16.0</v>
      </c>
      <c r="B479" s="40" t="s">
        <v>487</v>
      </c>
      <c r="C479" s="40">
        <v>2025.0</v>
      </c>
      <c r="D479" s="40" t="s">
        <v>4</v>
      </c>
      <c r="E479" s="40" t="s">
        <v>19</v>
      </c>
      <c r="F479" s="75">
        <v>80.9</v>
      </c>
    </row>
    <row r="480">
      <c r="A480" s="40">
        <v>17.0</v>
      </c>
      <c r="B480" s="40" t="s">
        <v>488</v>
      </c>
      <c r="C480" s="40">
        <v>2025.0</v>
      </c>
      <c r="D480" s="40" t="s">
        <v>4</v>
      </c>
      <c r="E480" s="40" t="s">
        <v>19</v>
      </c>
      <c r="F480" s="75">
        <v>90.1</v>
      </c>
    </row>
    <row r="481">
      <c r="A481" s="40">
        <v>18.0</v>
      </c>
      <c r="B481" s="40" t="s">
        <v>490</v>
      </c>
      <c r="C481" s="40">
        <v>2025.0</v>
      </c>
      <c r="D481" s="40" t="s">
        <v>4</v>
      </c>
      <c r="E481" s="40" t="s">
        <v>19</v>
      </c>
      <c r="F481" s="75">
        <v>54.2</v>
      </c>
    </row>
    <row r="482">
      <c r="A482" s="40">
        <v>19.0</v>
      </c>
      <c r="B482" s="40" t="s">
        <v>491</v>
      </c>
      <c r="C482" s="40">
        <v>2025.0</v>
      </c>
      <c r="D482" s="40" t="s">
        <v>4</v>
      </c>
      <c r="E482" s="40" t="s">
        <v>19</v>
      </c>
      <c r="F482" s="75">
        <v>67.8</v>
      </c>
    </row>
    <row r="483">
      <c r="A483" s="40">
        <v>20.0</v>
      </c>
      <c r="B483" s="40" t="s">
        <v>492</v>
      </c>
      <c r="C483" s="40">
        <v>2025.0</v>
      </c>
      <c r="D483" s="40" t="s">
        <v>4</v>
      </c>
      <c r="E483" s="40" t="s">
        <v>19</v>
      </c>
      <c r="F483" s="75">
        <v>70.9</v>
      </c>
    </row>
    <row r="484">
      <c r="A484" s="40">
        <v>21.0</v>
      </c>
      <c r="B484" s="40" t="s">
        <v>493</v>
      </c>
      <c r="C484" s="40">
        <v>2025.0</v>
      </c>
      <c r="D484" s="40" t="s">
        <v>4</v>
      </c>
      <c r="E484" s="40" t="s">
        <v>19</v>
      </c>
      <c r="F484" s="75">
        <v>78.2</v>
      </c>
    </row>
    <row r="485">
      <c r="A485" s="40">
        <v>22.0</v>
      </c>
      <c r="B485" s="40" t="s">
        <v>494</v>
      </c>
      <c r="C485" s="40">
        <v>2025.0</v>
      </c>
      <c r="D485" s="40" t="s">
        <v>4</v>
      </c>
      <c r="E485" s="40" t="s">
        <v>19</v>
      </c>
      <c r="F485" s="75">
        <v>57.1</v>
      </c>
    </row>
    <row r="486">
      <c r="A486" s="40">
        <v>23.0</v>
      </c>
      <c r="B486" s="40" t="s">
        <v>495</v>
      </c>
      <c r="C486" s="40">
        <v>2025.0</v>
      </c>
      <c r="D486" s="40" t="s">
        <v>4</v>
      </c>
      <c r="E486" s="40" t="s">
        <v>19</v>
      </c>
      <c r="F486" s="75">
        <v>80.3</v>
      </c>
    </row>
    <row r="487">
      <c r="A487" s="40">
        <v>24.0</v>
      </c>
      <c r="B487" s="40" t="s">
        <v>497</v>
      </c>
      <c r="C487" s="40">
        <v>2025.0</v>
      </c>
      <c r="D487" s="40" t="s">
        <v>4</v>
      </c>
      <c r="E487" s="40" t="s">
        <v>19</v>
      </c>
      <c r="F487" s="75">
        <v>76.3</v>
      </c>
    </row>
    <row r="488">
      <c r="A488" s="40">
        <v>25.0</v>
      </c>
      <c r="B488" s="40" t="s">
        <v>496</v>
      </c>
      <c r="C488" s="40">
        <v>2025.0</v>
      </c>
      <c r="D488" s="40" t="s">
        <v>4</v>
      </c>
      <c r="E488" s="40" t="s">
        <v>19</v>
      </c>
      <c r="F488" s="75">
        <v>80.5</v>
      </c>
    </row>
    <row r="489">
      <c r="A489" s="40">
        <v>26.0</v>
      </c>
      <c r="B489" s="40" t="s">
        <v>498</v>
      </c>
      <c r="C489" s="40">
        <v>2025.0</v>
      </c>
      <c r="D489" s="40" t="s">
        <v>4</v>
      </c>
      <c r="E489" s="40" t="s">
        <v>19</v>
      </c>
      <c r="F489" s="75">
        <v>71.2</v>
      </c>
    </row>
    <row r="490">
      <c r="A490" s="40">
        <v>27.0</v>
      </c>
      <c r="B490" s="40" t="s">
        <v>499</v>
      </c>
      <c r="C490" s="40">
        <v>2025.0</v>
      </c>
      <c r="D490" s="40" t="s">
        <v>4</v>
      </c>
      <c r="E490" s="40" t="s">
        <v>19</v>
      </c>
      <c r="F490" s="75">
        <v>89.8</v>
      </c>
    </row>
    <row r="491">
      <c r="A491" s="40">
        <v>28.0</v>
      </c>
      <c r="B491" s="40" t="s">
        <v>500</v>
      </c>
      <c r="C491" s="40">
        <v>2025.0</v>
      </c>
      <c r="D491" s="40" t="s">
        <v>4</v>
      </c>
      <c r="E491" s="40" t="s">
        <v>19</v>
      </c>
      <c r="F491" s="75">
        <v>77.4</v>
      </c>
    </row>
    <row r="492">
      <c r="A492" s="40">
        <v>29.0</v>
      </c>
      <c r="B492" s="40" t="s">
        <v>501</v>
      </c>
      <c r="C492" s="40">
        <v>2025.0</v>
      </c>
      <c r="D492" s="40" t="s">
        <v>4</v>
      </c>
      <c r="E492" s="40" t="s">
        <v>19</v>
      </c>
      <c r="F492" s="75">
        <v>77.3</v>
      </c>
    </row>
    <row r="493">
      <c r="A493" s="40">
        <v>30.0</v>
      </c>
      <c r="B493" s="40" t="s">
        <v>502</v>
      </c>
      <c r="C493" s="40">
        <v>2025.0</v>
      </c>
      <c r="D493" s="40" t="s">
        <v>4</v>
      </c>
      <c r="E493" s="40" t="s">
        <v>19</v>
      </c>
      <c r="F493" s="75">
        <v>82.4</v>
      </c>
    </row>
    <row r="494">
      <c r="A494" s="40">
        <v>31.0</v>
      </c>
      <c r="B494" s="40" t="s">
        <v>503</v>
      </c>
      <c r="C494" s="40">
        <v>2025.0</v>
      </c>
      <c r="D494" s="40" t="s">
        <v>4</v>
      </c>
      <c r="E494" s="40" t="s">
        <v>19</v>
      </c>
      <c r="F494" s="75">
        <v>39.6</v>
      </c>
    </row>
    <row r="495">
      <c r="A495" s="40">
        <v>32.0</v>
      </c>
      <c r="B495" s="40" t="s">
        <v>504</v>
      </c>
      <c r="C495" s="40">
        <v>2025.0</v>
      </c>
      <c r="D495" s="40" t="s">
        <v>4</v>
      </c>
      <c r="E495" s="40" t="s">
        <v>19</v>
      </c>
      <c r="F495" s="75">
        <v>87.3</v>
      </c>
    </row>
    <row r="496">
      <c r="A496" s="52" t="s">
        <v>3</v>
      </c>
      <c r="B496" s="40" t="s">
        <v>489</v>
      </c>
      <c r="C496" s="40">
        <v>2025.0</v>
      </c>
      <c r="D496" s="40" t="s">
        <v>4</v>
      </c>
      <c r="E496" s="40" t="s">
        <v>19</v>
      </c>
      <c r="F496" s="75">
        <v>75.6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470</v>
      </c>
      <c r="C1" s="1" t="s">
        <v>0</v>
      </c>
      <c r="D1" s="1" t="s">
        <v>36</v>
      </c>
      <c r="E1" s="1" t="s">
        <v>38</v>
      </c>
      <c r="F1" s="1" t="s">
        <v>471</v>
      </c>
      <c r="H1" s="20"/>
    </row>
    <row r="2">
      <c r="A2" s="52" t="s">
        <v>3</v>
      </c>
      <c r="B2" s="40" t="s">
        <v>489</v>
      </c>
      <c r="C2" s="1">
        <v>2009.0</v>
      </c>
      <c r="D2" s="2" t="s">
        <v>5</v>
      </c>
      <c r="E2" s="9" t="s">
        <v>20</v>
      </c>
      <c r="F2" s="76">
        <v>66.72925</v>
      </c>
      <c r="I2" s="77"/>
      <c r="J2" s="77"/>
      <c r="K2" s="77"/>
      <c r="L2" s="77"/>
      <c r="M2" s="77"/>
      <c r="N2" s="77"/>
      <c r="O2" s="77"/>
      <c r="P2" s="77"/>
    </row>
    <row r="3">
      <c r="A3" s="52" t="s">
        <v>4</v>
      </c>
      <c r="B3" s="40" t="s">
        <v>472</v>
      </c>
      <c r="C3" s="1">
        <v>2009.0</v>
      </c>
      <c r="D3" s="2" t="s">
        <v>5</v>
      </c>
      <c r="E3" s="9" t="s">
        <v>20</v>
      </c>
      <c r="F3" s="76">
        <v>60.58048</v>
      </c>
      <c r="I3" s="77"/>
      <c r="J3" s="77"/>
      <c r="K3" s="77"/>
    </row>
    <row r="4">
      <c r="A4" s="40" t="s">
        <v>5</v>
      </c>
      <c r="B4" s="40" t="s">
        <v>473</v>
      </c>
      <c r="C4" s="1">
        <v>2009.0</v>
      </c>
      <c r="D4" s="2" t="s">
        <v>5</v>
      </c>
      <c r="E4" s="7" t="s">
        <v>20</v>
      </c>
      <c r="F4" s="76">
        <v>55.32817</v>
      </c>
      <c r="K4" s="77"/>
      <c r="L4" s="77"/>
      <c r="M4" s="77"/>
      <c r="N4" s="77"/>
      <c r="O4" s="77"/>
      <c r="P4" s="77"/>
    </row>
    <row r="5">
      <c r="A5" s="40" t="s">
        <v>6</v>
      </c>
      <c r="B5" s="40" t="s">
        <v>474</v>
      </c>
      <c r="C5" s="1">
        <v>2009.0</v>
      </c>
      <c r="D5" s="2" t="s">
        <v>5</v>
      </c>
      <c r="E5" s="7" t="s">
        <v>20</v>
      </c>
      <c r="F5" s="76">
        <v>64.25758</v>
      </c>
    </row>
    <row r="6">
      <c r="A6" s="40" t="s">
        <v>7</v>
      </c>
      <c r="B6" s="40" t="s">
        <v>475</v>
      </c>
      <c r="C6" s="1">
        <v>2009.0</v>
      </c>
      <c r="D6" s="2" t="s">
        <v>5</v>
      </c>
      <c r="E6" s="7" t="s">
        <v>20</v>
      </c>
      <c r="F6" s="76">
        <v>66.52028</v>
      </c>
    </row>
    <row r="7">
      <c r="A7" s="40" t="s">
        <v>8</v>
      </c>
      <c r="B7" s="40" t="s">
        <v>479</v>
      </c>
      <c r="C7" s="1">
        <v>2009.0</v>
      </c>
      <c r="D7" s="2" t="s">
        <v>5</v>
      </c>
      <c r="E7" s="7" t="s">
        <v>20</v>
      </c>
      <c r="F7" s="76">
        <v>68.14899</v>
      </c>
    </row>
    <row r="8">
      <c r="A8" s="40" t="s">
        <v>9</v>
      </c>
      <c r="B8" s="40" t="s">
        <v>480</v>
      </c>
      <c r="C8" s="1">
        <v>2009.0</v>
      </c>
      <c r="D8" s="2" t="s">
        <v>5</v>
      </c>
      <c r="E8" s="7" t="s">
        <v>20</v>
      </c>
      <c r="F8" s="76">
        <v>63.52159</v>
      </c>
    </row>
    <row r="9">
      <c r="A9" s="40" t="s">
        <v>10</v>
      </c>
      <c r="B9" s="40" t="s">
        <v>478</v>
      </c>
      <c r="C9" s="1">
        <v>2009.0</v>
      </c>
      <c r="D9" s="2" t="s">
        <v>5</v>
      </c>
      <c r="E9" s="7" t="s">
        <v>20</v>
      </c>
      <c r="F9" s="76">
        <v>73.23642</v>
      </c>
    </row>
    <row r="10">
      <c r="A10" s="40" t="s">
        <v>11</v>
      </c>
      <c r="B10" s="40" t="s">
        <v>477</v>
      </c>
      <c r="C10" s="1">
        <v>2009.0</v>
      </c>
      <c r="D10" s="2" t="s">
        <v>5</v>
      </c>
      <c r="E10" s="7" t="s">
        <v>20</v>
      </c>
      <c r="F10" s="76">
        <v>57.25764</v>
      </c>
    </row>
    <row r="11">
      <c r="A11" s="40" t="s">
        <v>12</v>
      </c>
      <c r="B11" s="40" t="s">
        <v>476</v>
      </c>
      <c r="C11" s="1">
        <v>2009.0</v>
      </c>
      <c r="D11" s="2" t="s">
        <v>5</v>
      </c>
      <c r="E11" s="7" t="s">
        <v>20</v>
      </c>
      <c r="F11" s="76">
        <v>72.79002</v>
      </c>
    </row>
    <row r="12">
      <c r="A12" s="40" t="s">
        <v>13</v>
      </c>
      <c r="B12" s="40" t="s">
        <v>481</v>
      </c>
      <c r="C12" s="1">
        <v>2009.0</v>
      </c>
      <c r="D12" s="2" t="s">
        <v>5</v>
      </c>
      <c r="E12" s="7" t="s">
        <v>20</v>
      </c>
      <c r="F12" s="76">
        <v>62.33634</v>
      </c>
    </row>
    <row r="13">
      <c r="A13" s="40" t="s">
        <v>14</v>
      </c>
      <c r="B13" s="40" t="s">
        <v>483</v>
      </c>
      <c r="C13" s="1">
        <v>2009.0</v>
      </c>
      <c r="D13" s="2" t="s">
        <v>5</v>
      </c>
      <c r="E13" s="7" t="s">
        <v>20</v>
      </c>
      <c r="F13" s="76">
        <v>67.82529</v>
      </c>
    </row>
    <row r="14">
      <c r="A14" s="40" t="s">
        <v>15</v>
      </c>
      <c r="B14" s="40" t="s">
        <v>482</v>
      </c>
      <c r="C14" s="1">
        <v>2009.0</v>
      </c>
      <c r="D14" s="2" t="s">
        <v>5</v>
      </c>
      <c r="E14" s="7" t="s">
        <v>20</v>
      </c>
      <c r="F14" s="76">
        <v>77.295</v>
      </c>
    </row>
    <row r="15">
      <c r="A15" s="40" t="s">
        <v>16</v>
      </c>
      <c r="B15" s="40" t="s">
        <v>484</v>
      </c>
      <c r="C15" s="1">
        <v>2009.0</v>
      </c>
      <c r="D15" s="2" t="s">
        <v>5</v>
      </c>
      <c r="E15" s="7" t="s">
        <v>20</v>
      </c>
      <c r="F15" s="76">
        <v>70.6421</v>
      </c>
    </row>
    <row r="16">
      <c r="A16" s="40" t="s">
        <v>17</v>
      </c>
      <c r="B16" s="40" t="s">
        <v>485</v>
      </c>
      <c r="C16" s="1">
        <v>2009.0</v>
      </c>
      <c r="D16" s="2" t="s">
        <v>5</v>
      </c>
      <c r="E16" s="7" t="s">
        <v>20</v>
      </c>
      <c r="F16" s="76">
        <v>68.53349</v>
      </c>
    </row>
    <row r="17">
      <c r="A17" s="40" t="s">
        <v>18</v>
      </c>
      <c r="B17" s="40" t="s">
        <v>486</v>
      </c>
      <c r="C17" s="1">
        <v>2009.0</v>
      </c>
      <c r="D17" s="2" t="s">
        <v>5</v>
      </c>
      <c r="E17" s="7" t="s">
        <v>20</v>
      </c>
      <c r="F17" s="76">
        <v>60.00891</v>
      </c>
    </row>
    <row r="18">
      <c r="A18" s="40" t="s">
        <v>19</v>
      </c>
      <c r="B18" s="40" t="s">
        <v>487</v>
      </c>
      <c r="C18" s="1">
        <v>2009.0</v>
      </c>
      <c r="D18" s="2" t="s">
        <v>5</v>
      </c>
      <c r="E18" s="7" t="s">
        <v>20</v>
      </c>
      <c r="F18" s="76">
        <v>64.77674</v>
      </c>
    </row>
    <row r="19">
      <c r="A19" s="40" t="s">
        <v>20</v>
      </c>
      <c r="B19" s="40" t="s">
        <v>488</v>
      </c>
      <c r="C19" s="1">
        <v>2009.0</v>
      </c>
      <c r="D19" s="2" t="s">
        <v>5</v>
      </c>
      <c r="E19" s="7" t="s">
        <v>20</v>
      </c>
      <c r="F19" s="76">
        <v>64.46767</v>
      </c>
    </row>
    <row r="20">
      <c r="A20" s="40" t="s">
        <v>21</v>
      </c>
      <c r="B20" s="40" t="s">
        <v>490</v>
      </c>
      <c r="C20" s="1">
        <v>2009.0</v>
      </c>
      <c r="D20" s="2" t="s">
        <v>5</v>
      </c>
      <c r="E20" s="7" t="s">
        <v>20</v>
      </c>
      <c r="F20" s="76">
        <v>67.15513</v>
      </c>
    </row>
    <row r="21">
      <c r="A21" s="40" t="s">
        <v>22</v>
      </c>
      <c r="B21" s="40" t="s">
        <v>491</v>
      </c>
      <c r="C21" s="1">
        <v>2009.0</v>
      </c>
      <c r="D21" s="2" t="s">
        <v>5</v>
      </c>
      <c r="E21" s="7" t="s">
        <v>20</v>
      </c>
      <c r="F21" s="76">
        <v>71.94567</v>
      </c>
    </row>
    <row r="22">
      <c r="A22" s="40" t="s">
        <v>23</v>
      </c>
      <c r="B22" s="40" t="s">
        <v>492</v>
      </c>
      <c r="C22" s="1">
        <v>2009.0</v>
      </c>
      <c r="D22" s="2" t="s">
        <v>5</v>
      </c>
      <c r="E22" s="7" t="s">
        <v>20</v>
      </c>
      <c r="F22" s="76">
        <v>70.15682</v>
      </c>
    </row>
    <row r="23">
      <c r="A23" s="40" t="s">
        <v>24</v>
      </c>
      <c r="B23" s="40" t="s">
        <v>493</v>
      </c>
      <c r="C23" s="1">
        <v>2009.0</v>
      </c>
      <c r="D23" s="2" t="s">
        <v>5</v>
      </c>
      <c r="E23" s="7" t="s">
        <v>20</v>
      </c>
      <c r="F23" s="76">
        <v>70.46437</v>
      </c>
    </row>
    <row r="24">
      <c r="A24" s="40" t="s">
        <v>25</v>
      </c>
      <c r="B24" s="40" t="s">
        <v>494</v>
      </c>
      <c r="C24" s="1">
        <v>2009.0</v>
      </c>
      <c r="D24" s="2" t="s">
        <v>5</v>
      </c>
      <c r="E24" s="7" t="s">
        <v>20</v>
      </c>
      <c r="F24" s="76">
        <v>71.12374</v>
      </c>
    </row>
    <row r="25">
      <c r="A25" s="40" t="s">
        <v>26</v>
      </c>
      <c r="B25" s="40" t="s">
        <v>495</v>
      </c>
      <c r="C25" s="1">
        <v>2009.0</v>
      </c>
      <c r="D25" s="2" t="s">
        <v>5</v>
      </c>
      <c r="E25" s="7" t="s">
        <v>20</v>
      </c>
      <c r="F25" s="76">
        <v>61.35898</v>
      </c>
    </row>
    <row r="26">
      <c r="A26" s="40" t="s">
        <v>27</v>
      </c>
      <c r="B26" s="40" t="s">
        <v>497</v>
      </c>
      <c r="C26" s="1">
        <v>2009.0</v>
      </c>
      <c r="D26" s="2" t="s">
        <v>5</v>
      </c>
      <c r="E26" s="7" t="s">
        <v>20</v>
      </c>
      <c r="F26" s="76">
        <v>77.94467</v>
      </c>
    </row>
    <row r="27">
      <c r="A27" s="40" t="s">
        <v>28</v>
      </c>
      <c r="B27" s="40" t="s">
        <v>496</v>
      </c>
      <c r="C27" s="1">
        <v>2009.0</v>
      </c>
      <c r="D27" s="2" t="s">
        <v>5</v>
      </c>
      <c r="E27" s="7" t="s">
        <v>20</v>
      </c>
      <c r="F27" s="76">
        <v>68.26922</v>
      </c>
    </row>
    <row r="28">
      <c r="A28" s="40" t="s">
        <v>29</v>
      </c>
      <c r="B28" s="40" t="s">
        <v>498</v>
      </c>
      <c r="C28" s="1">
        <v>2009.0</v>
      </c>
      <c r="D28" s="2" t="s">
        <v>5</v>
      </c>
      <c r="E28" s="7" t="s">
        <v>20</v>
      </c>
      <c r="F28" s="76">
        <v>58.69478</v>
      </c>
    </row>
    <row r="29">
      <c r="A29" s="40" t="s">
        <v>30</v>
      </c>
      <c r="B29" s="40" t="s">
        <v>499</v>
      </c>
      <c r="C29" s="1">
        <v>2009.0</v>
      </c>
      <c r="D29" s="2" t="s">
        <v>5</v>
      </c>
      <c r="E29" s="7" t="s">
        <v>20</v>
      </c>
      <c r="F29" s="76">
        <v>80.13523</v>
      </c>
    </row>
    <row r="30">
      <c r="A30" s="40" t="s">
        <v>31</v>
      </c>
      <c r="B30" s="40" t="s">
        <v>500</v>
      </c>
      <c r="C30" s="1">
        <v>2009.0</v>
      </c>
      <c r="D30" s="2" t="s">
        <v>5</v>
      </c>
      <c r="E30" s="7" t="s">
        <v>20</v>
      </c>
      <c r="F30" s="76">
        <v>60.03807</v>
      </c>
    </row>
    <row r="31">
      <c r="A31" s="40" t="s">
        <v>32</v>
      </c>
      <c r="B31" s="40" t="s">
        <v>501</v>
      </c>
      <c r="C31" s="1">
        <v>2009.0</v>
      </c>
      <c r="D31" s="2" t="s">
        <v>5</v>
      </c>
      <c r="E31" s="7" t="s">
        <v>20</v>
      </c>
      <c r="F31" s="76">
        <v>67.79883</v>
      </c>
    </row>
    <row r="32">
      <c r="A32" s="40" t="s">
        <v>33</v>
      </c>
      <c r="B32" s="40" t="s">
        <v>502</v>
      </c>
      <c r="C32" s="1">
        <v>2009.0</v>
      </c>
      <c r="D32" s="2" t="s">
        <v>5</v>
      </c>
      <c r="E32" s="7" t="s">
        <v>20</v>
      </c>
      <c r="F32" s="76">
        <v>58.93175</v>
      </c>
    </row>
    <row r="33">
      <c r="A33" s="40" t="s">
        <v>34</v>
      </c>
      <c r="B33" s="40" t="s">
        <v>503</v>
      </c>
      <c r="C33" s="1">
        <v>2009.0</v>
      </c>
      <c r="D33" s="2" t="s">
        <v>5</v>
      </c>
      <c r="E33" s="7" t="s">
        <v>20</v>
      </c>
      <c r="F33" s="76">
        <v>75.22149</v>
      </c>
    </row>
    <row r="34">
      <c r="A34" s="40" t="s">
        <v>35</v>
      </c>
      <c r="B34" s="40" t="s">
        <v>504</v>
      </c>
      <c r="C34" s="1">
        <v>2009.0</v>
      </c>
      <c r="D34" s="2" t="s">
        <v>5</v>
      </c>
      <c r="E34" s="7" t="s">
        <v>20</v>
      </c>
      <c r="F34" s="76">
        <v>69.07324</v>
      </c>
    </row>
    <row r="35">
      <c r="A35" s="52" t="s">
        <v>3</v>
      </c>
      <c r="B35" s="40" t="s">
        <v>489</v>
      </c>
      <c r="C35" s="1">
        <v>2010.0</v>
      </c>
      <c r="D35" s="2" t="s">
        <v>5</v>
      </c>
      <c r="E35" s="7" t="s">
        <v>20</v>
      </c>
      <c r="F35" s="76">
        <v>67.10887</v>
      </c>
    </row>
    <row r="36">
      <c r="A36" s="52" t="s">
        <v>4</v>
      </c>
      <c r="B36" s="40" t="s">
        <v>472</v>
      </c>
      <c r="C36" s="1">
        <v>2010.0</v>
      </c>
      <c r="D36" s="2" t="s">
        <v>5</v>
      </c>
      <c r="E36" s="7" t="s">
        <v>20</v>
      </c>
      <c r="F36" s="76">
        <v>57.88592</v>
      </c>
    </row>
    <row r="37">
      <c r="A37" s="40" t="s">
        <v>5</v>
      </c>
      <c r="B37" s="40" t="s">
        <v>473</v>
      </c>
      <c r="C37" s="1">
        <v>2010.0</v>
      </c>
      <c r="D37" s="2" t="s">
        <v>5</v>
      </c>
      <c r="E37" s="7" t="s">
        <v>20</v>
      </c>
      <c r="F37" s="76">
        <v>55.5714</v>
      </c>
    </row>
    <row r="38">
      <c r="A38" s="40" t="s">
        <v>6</v>
      </c>
      <c r="B38" s="40" t="s">
        <v>474</v>
      </c>
      <c r="C38" s="1">
        <v>2010.0</v>
      </c>
      <c r="D38" s="2" t="s">
        <v>5</v>
      </c>
      <c r="E38" s="7" t="s">
        <v>20</v>
      </c>
      <c r="F38" s="76">
        <v>64.22143</v>
      </c>
    </row>
    <row r="39">
      <c r="A39" s="40" t="s">
        <v>7</v>
      </c>
      <c r="B39" s="40" t="s">
        <v>475</v>
      </c>
      <c r="C39" s="1">
        <v>2010.0</v>
      </c>
      <c r="D39" s="2" t="s">
        <v>5</v>
      </c>
      <c r="E39" s="7" t="s">
        <v>20</v>
      </c>
      <c r="F39" s="76">
        <v>67.69327</v>
      </c>
    </row>
    <row r="40">
      <c r="A40" s="40" t="s">
        <v>8</v>
      </c>
      <c r="B40" s="40" t="s">
        <v>479</v>
      </c>
      <c r="C40" s="1">
        <v>2010.0</v>
      </c>
      <c r="D40" s="2" t="s">
        <v>5</v>
      </c>
      <c r="E40" s="7" t="s">
        <v>20</v>
      </c>
      <c r="F40" s="76">
        <v>70.27155</v>
      </c>
    </row>
    <row r="41">
      <c r="A41" s="40" t="s">
        <v>9</v>
      </c>
      <c r="B41" s="40" t="s">
        <v>480</v>
      </c>
      <c r="C41" s="1">
        <v>2010.0</v>
      </c>
      <c r="D41" s="2" t="s">
        <v>5</v>
      </c>
      <c r="E41" s="7" t="s">
        <v>20</v>
      </c>
      <c r="F41" s="76">
        <v>62.53224</v>
      </c>
    </row>
    <row r="42">
      <c r="A42" s="40" t="s">
        <v>10</v>
      </c>
      <c r="B42" s="40" t="s">
        <v>478</v>
      </c>
      <c r="C42" s="1">
        <v>2010.0</v>
      </c>
      <c r="D42" s="2" t="s">
        <v>5</v>
      </c>
      <c r="E42" s="7" t="s">
        <v>20</v>
      </c>
      <c r="F42" s="76">
        <v>73.8441</v>
      </c>
    </row>
    <row r="43">
      <c r="A43" s="40" t="s">
        <v>11</v>
      </c>
      <c r="B43" s="40" t="s">
        <v>477</v>
      </c>
      <c r="C43" s="1">
        <v>2010.0</v>
      </c>
      <c r="D43" s="2" t="s">
        <v>5</v>
      </c>
      <c r="E43" s="7" t="s">
        <v>20</v>
      </c>
      <c r="F43" s="76">
        <v>58.56847</v>
      </c>
    </row>
    <row r="44">
      <c r="A44" s="40" t="s">
        <v>12</v>
      </c>
      <c r="B44" s="40" t="s">
        <v>476</v>
      </c>
      <c r="C44" s="1">
        <v>2010.0</v>
      </c>
      <c r="D44" s="2" t="s">
        <v>5</v>
      </c>
      <c r="E44" s="7" t="s">
        <v>20</v>
      </c>
      <c r="F44" s="76">
        <v>73.52414</v>
      </c>
    </row>
    <row r="45">
      <c r="A45" s="40" t="s">
        <v>13</v>
      </c>
      <c r="B45" s="40" t="s">
        <v>481</v>
      </c>
      <c r="C45" s="1">
        <v>2010.0</v>
      </c>
      <c r="D45" s="2" t="s">
        <v>5</v>
      </c>
      <c r="E45" s="7" t="s">
        <v>20</v>
      </c>
      <c r="F45" s="76">
        <v>62.00792</v>
      </c>
    </row>
    <row r="46">
      <c r="A46" s="40" t="s">
        <v>14</v>
      </c>
      <c r="B46" s="40" t="s">
        <v>483</v>
      </c>
      <c r="C46" s="1">
        <v>2010.0</v>
      </c>
      <c r="D46" s="2" t="s">
        <v>5</v>
      </c>
      <c r="E46" s="7" t="s">
        <v>20</v>
      </c>
      <c r="F46" s="76">
        <v>65.89905</v>
      </c>
    </row>
    <row r="47">
      <c r="A47" s="40" t="s">
        <v>15</v>
      </c>
      <c r="B47" s="40" t="s">
        <v>482</v>
      </c>
      <c r="C47" s="1">
        <v>2010.0</v>
      </c>
      <c r="D47" s="2" t="s">
        <v>5</v>
      </c>
      <c r="E47" s="7" t="s">
        <v>20</v>
      </c>
      <c r="F47" s="76">
        <v>77.74376</v>
      </c>
    </row>
    <row r="48">
      <c r="A48" s="40" t="s">
        <v>16</v>
      </c>
      <c r="B48" s="40" t="s">
        <v>484</v>
      </c>
      <c r="C48" s="1">
        <v>2010.0</v>
      </c>
      <c r="D48" s="2" t="s">
        <v>5</v>
      </c>
      <c r="E48" s="7" t="s">
        <v>20</v>
      </c>
      <c r="F48" s="76">
        <v>70.1229</v>
      </c>
    </row>
    <row r="49">
      <c r="A49" s="40" t="s">
        <v>17</v>
      </c>
      <c r="B49" s="40" t="s">
        <v>485</v>
      </c>
      <c r="C49" s="1">
        <v>2010.0</v>
      </c>
      <c r="D49" s="2" t="s">
        <v>5</v>
      </c>
      <c r="E49" s="7" t="s">
        <v>20</v>
      </c>
      <c r="F49" s="76">
        <v>68.12043</v>
      </c>
    </row>
    <row r="50">
      <c r="A50" s="40" t="s">
        <v>18</v>
      </c>
      <c r="B50" s="40" t="s">
        <v>486</v>
      </c>
      <c r="C50" s="1">
        <v>2010.0</v>
      </c>
      <c r="D50" s="2" t="s">
        <v>5</v>
      </c>
      <c r="E50" s="7" t="s">
        <v>20</v>
      </c>
      <c r="F50" s="76">
        <v>61.32601</v>
      </c>
    </row>
    <row r="51">
      <c r="A51" s="40" t="s">
        <v>19</v>
      </c>
      <c r="B51" s="40" t="s">
        <v>487</v>
      </c>
      <c r="C51" s="1">
        <v>2010.0</v>
      </c>
      <c r="D51" s="2" t="s">
        <v>5</v>
      </c>
      <c r="E51" s="7" t="s">
        <v>20</v>
      </c>
      <c r="F51" s="76">
        <v>66.21369</v>
      </c>
    </row>
    <row r="52">
      <c r="A52" s="40" t="s">
        <v>20</v>
      </c>
      <c r="B52" s="40" t="s">
        <v>488</v>
      </c>
      <c r="C52" s="1">
        <v>2010.0</v>
      </c>
      <c r="D52" s="2" t="s">
        <v>5</v>
      </c>
      <c r="E52" s="7" t="s">
        <v>20</v>
      </c>
      <c r="F52" s="76">
        <v>65.68527</v>
      </c>
    </row>
    <row r="53">
      <c r="A53" s="40" t="s">
        <v>21</v>
      </c>
      <c r="B53" s="40" t="s">
        <v>490</v>
      </c>
      <c r="C53" s="1">
        <v>2010.0</v>
      </c>
      <c r="D53" s="2" t="s">
        <v>5</v>
      </c>
      <c r="E53" s="7" t="s">
        <v>20</v>
      </c>
      <c r="F53" s="76">
        <v>66.94237</v>
      </c>
    </row>
    <row r="54">
      <c r="A54" s="40" t="s">
        <v>22</v>
      </c>
      <c r="B54" s="40" t="s">
        <v>491</v>
      </c>
      <c r="C54" s="1">
        <v>2010.0</v>
      </c>
      <c r="D54" s="2" t="s">
        <v>5</v>
      </c>
      <c r="E54" s="7" t="s">
        <v>20</v>
      </c>
      <c r="F54" s="76">
        <v>71.8856</v>
      </c>
    </row>
    <row r="55">
      <c r="A55" s="40" t="s">
        <v>23</v>
      </c>
      <c r="B55" s="40" t="s">
        <v>492</v>
      </c>
      <c r="C55" s="1">
        <v>2010.0</v>
      </c>
      <c r="D55" s="2" t="s">
        <v>5</v>
      </c>
      <c r="E55" s="7" t="s">
        <v>20</v>
      </c>
      <c r="F55" s="76">
        <v>72.6473</v>
      </c>
    </row>
    <row r="56">
      <c r="A56" s="40" t="s">
        <v>24</v>
      </c>
      <c r="B56" s="40" t="s">
        <v>493</v>
      </c>
      <c r="C56" s="1">
        <v>2010.0</v>
      </c>
      <c r="D56" s="2" t="s">
        <v>5</v>
      </c>
      <c r="E56" s="7" t="s">
        <v>20</v>
      </c>
      <c r="F56" s="76">
        <v>69.74442</v>
      </c>
    </row>
    <row r="57">
      <c r="A57" s="40" t="s">
        <v>25</v>
      </c>
      <c r="B57" s="40" t="s">
        <v>494</v>
      </c>
      <c r="C57" s="1">
        <v>2010.0</v>
      </c>
      <c r="D57" s="2" t="s">
        <v>5</v>
      </c>
      <c r="E57" s="7" t="s">
        <v>20</v>
      </c>
      <c r="F57" s="76">
        <v>71.21438</v>
      </c>
    </row>
    <row r="58">
      <c r="A58" s="40" t="s">
        <v>26</v>
      </c>
      <c r="B58" s="40" t="s">
        <v>495</v>
      </c>
      <c r="C58" s="1">
        <v>2010.0</v>
      </c>
      <c r="D58" s="2" t="s">
        <v>5</v>
      </c>
      <c r="E58" s="7" t="s">
        <v>20</v>
      </c>
      <c r="F58" s="76">
        <v>60.1398</v>
      </c>
    </row>
    <row r="59">
      <c r="A59" s="40" t="s">
        <v>27</v>
      </c>
      <c r="B59" s="40" t="s">
        <v>497</v>
      </c>
      <c r="C59" s="1">
        <v>2010.0</v>
      </c>
      <c r="D59" s="2" t="s">
        <v>5</v>
      </c>
      <c r="E59" s="7" t="s">
        <v>20</v>
      </c>
      <c r="F59" s="76">
        <v>77.7905</v>
      </c>
    </row>
    <row r="60">
      <c r="A60" s="40" t="s">
        <v>28</v>
      </c>
      <c r="B60" s="40" t="s">
        <v>496</v>
      </c>
      <c r="C60" s="1">
        <v>2010.0</v>
      </c>
      <c r="D60" s="2" t="s">
        <v>5</v>
      </c>
      <c r="E60" s="7" t="s">
        <v>20</v>
      </c>
      <c r="F60" s="76">
        <v>68.9435</v>
      </c>
    </row>
    <row r="61">
      <c r="A61" s="40" t="s">
        <v>29</v>
      </c>
      <c r="B61" s="40" t="s">
        <v>498</v>
      </c>
      <c r="C61" s="1">
        <v>2010.0</v>
      </c>
      <c r="D61" s="2" t="s">
        <v>5</v>
      </c>
      <c r="E61" s="7" t="s">
        <v>20</v>
      </c>
      <c r="F61" s="76">
        <v>59.68435</v>
      </c>
    </row>
    <row r="62">
      <c r="A62" s="40" t="s">
        <v>30</v>
      </c>
      <c r="B62" s="40" t="s">
        <v>499</v>
      </c>
      <c r="C62" s="1">
        <v>2010.0</v>
      </c>
      <c r="D62" s="2" t="s">
        <v>5</v>
      </c>
      <c r="E62" s="7" t="s">
        <v>20</v>
      </c>
      <c r="F62" s="76">
        <v>78.94859</v>
      </c>
    </row>
    <row r="63">
      <c r="A63" s="40" t="s">
        <v>31</v>
      </c>
      <c r="B63" s="40" t="s">
        <v>500</v>
      </c>
      <c r="C63" s="1">
        <v>2010.0</v>
      </c>
      <c r="D63" s="2" t="s">
        <v>5</v>
      </c>
      <c r="E63" s="7" t="s">
        <v>20</v>
      </c>
      <c r="F63" s="76">
        <v>59.74197</v>
      </c>
    </row>
    <row r="64">
      <c r="A64" s="40" t="s">
        <v>32</v>
      </c>
      <c r="B64" s="40" t="s">
        <v>501</v>
      </c>
      <c r="C64" s="1">
        <v>2010.0</v>
      </c>
      <c r="D64" s="2" t="s">
        <v>5</v>
      </c>
      <c r="E64" s="7" t="s">
        <v>20</v>
      </c>
      <c r="F64" s="76">
        <v>67.10621</v>
      </c>
    </row>
    <row r="65">
      <c r="A65" s="40" t="s">
        <v>33</v>
      </c>
      <c r="B65" s="40" t="s">
        <v>502</v>
      </c>
      <c r="C65" s="1">
        <v>2010.0</v>
      </c>
      <c r="D65" s="2" t="s">
        <v>5</v>
      </c>
      <c r="E65" s="7" t="s">
        <v>20</v>
      </c>
      <c r="F65" s="76">
        <v>59.55072</v>
      </c>
    </row>
    <row r="66">
      <c r="A66" s="40" t="s">
        <v>34</v>
      </c>
      <c r="B66" s="40" t="s">
        <v>503</v>
      </c>
      <c r="C66" s="1">
        <v>2010.0</v>
      </c>
      <c r="D66" s="2" t="s">
        <v>5</v>
      </c>
      <c r="E66" s="7" t="s">
        <v>20</v>
      </c>
      <c r="F66" s="76">
        <v>74.94405</v>
      </c>
    </row>
    <row r="67">
      <c r="A67" s="40" t="s">
        <v>35</v>
      </c>
      <c r="B67" s="40" t="s">
        <v>504</v>
      </c>
      <c r="C67" s="1">
        <v>2010.0</v>
      </c>
      <c r="D67" s="2" t="s">
        <v>5</v>
      </c>
      <c r="E67" s="7" t="s">
        <v>20</v>
      </c>
      <c r="F67" s="76">
        <v>72.06476</v>
      </c>
    </row>
    <row r="68">
      <c r="A68" s="52" t="s">
        <v>3</v>
      </c>
      <c r="B68" s="40" t="s">
        <v>489</v>
      </c>
      <c r="C68" s="1">
        <v>2011.0</v>
      </c>
      <c r="D68" s="2" t="s">
        <v>5</v>
      </c>
      <c r="E68" s="7" t="s">
        <v>20</v>
      </c>
      <c r="F68" s="76">
        <v>67.82579</v>
      </c>
    </row>
    <row r="69">
      <c r="A69" s="52" t="s">
        <v>4</v>
      </c>
      <c r="B69" s="40" t="s">
        <v>472</v>
      </c>
      <c r="C69" s="1">
        <v>2011.0</v>
      </c>
      <c r="D69" s="2" t="s">
        <v>5</v>
      </c>
      <c r="E69" s="7" t="s">
        <v>20</v>
      </c>
      <c r="F69" s="76">
        <v>61.4</v>
      </c>
    </row>
    <row r="70">
      <c r="A70" s="40" t="s">
        <v>5</v>
      </c>
      <c r="B70" s="40" t="s">
        <v>473</v>
      </c>
      <c r="C70" s="1">
        <v>2011.0</v>
      </c>
      <c r="D70" s="2" t="s">
        <v>5</v>
      </c>
      <c r="E70" s="7" t="s">
        <v>20</v>
      </c>
      <c r="F70" s="76">
        <v>58.20476</v>
      </c>
    </row>
    <row r="71">
      <c r="A71" s="40" t="s">
        <v>6</v>
      </c>
      <c r="B71" s="40" t="s">
        <v>474</v>
      </c>
      <c r="C71" s="1">
        <v>2011.0</v>
      </c>
      <c r="D71" s="2" t="s">
        <v>5</v>
      </c>
      <c r="E71" s="7" t="s">
        <v>20</v>
      </c>
      <c r="F71" s="76">
        <v>64.2635</v>
      </c>
    </row>
    <row r="72">
      <c r="A72" s="40" t="s">
        <v>7</v>
      </c>
      <c r="B72" s="40" t="s">
        <v>475</v>
      </c>
      <c r="C72" s="1">
        <v>2011.0</v>
      </c>
      <c r="D72" s="2" t="s">
        <v>5</v>
      </c>
      <c r="E72" s="7" t="s">
        <v>20</v>
      </c>
      <c r="F72" s="76">
        <v>67.80855</v>
      </c>
    </row>
    <row r="73">
      <c r="A73" s="40" t="s">
        <v>8</v>
      </c>
      <c r="B73" s="40" t="s">
        <v>479</v>
      </c>
      <c r="C73" s="1">
        <v>2011.0</v>
      </c>
      <c r="D73" s="2" t="s">
        <v>5</v>
      </c>
      <c r="E73" s="7" t="s">
        <v>20</v>
      </c>
      <c r="F73" s="76">
        <v>70.53674</v>
      </c>
    </row>
    <row r="74">
      <c r="A74" s="40" t="s">
        <v>9</v>
      </c>
      <c r="B74" s="40" t="s">
        <v>480</v>
      </c>
      <c r="C74" s="1">
        <v>2011.0</v>
      </c>
      <c r="D74" s="2" t="s">
        <v>5</v>
      </c>
      <c r="E74" s="7" t="s">
        <v>20</v>
      </c>
      <c r="F74" s="76">
        <v>61.96476</v>
      </c>
    </row>
    <row r="75">
      <c r="A75" s="40" t="s">
        <v>10</v>
      </c>
      <c r="B75" s="40" t="s">
        <v>478</v>
      </c>
      <c r="C75" s="1">
        <v>2011.0</v>
      </c>
      <c r="D75" s="2" t="s">
        <v>5</v>
      </c>
      <c r="E75" s="7" t="s">
        <v>20</v>
      </c>
      <c r="F75" s="76">
        <v>74.86089</v>
      </c>
    </row>
    <row r="76">
      <c r="A76" s="40" t="s">
        <v>11</v>
      </c>
      <c r="B76" s="40" t="s">
        <v>477</v>
      </c>
      <c r="C76" s="1">
        <v>2011.0</v>
      </c>
      <c r="D76" s="2" t="s">
        <v>5</v>
      </c>
      <c r="E76" s="7" t="s">
        <v>20</v>
      </c>
      <c r="F76" s="76">
        <v>59.34561</v>
      </c>
    </row>
    <row r="77">
      <c r="A77" s="40" t="s">
        <v>12</v>
      </c>
      <c r="B77" s="40" t="s">
        <v>476</v>
      </c>
      <c r="C77" s="1">
        <v>2011.0</v>
      </c>
      <c r="D77" s="2" t="s">
        <v>5</v>
      </c>
      <c r="E77" s="7" t="s">
        <v>20</v>
      </c>
      <c r="F77" s="76">
        <v>76.08364</v>
      </c>
    </row>
    <row r="78">
      <c r="A78" s="40" t="s">
        <v>13</v>
      </c>
      <c r="B78" s="40" t="s">
        <v>481</v>
      </c>
      <c r="C78" s="1">
        <v>2011.0</v>
      </c>
      <c r="D78" s="2" t="s">
        <v>5</v>
      </c>
      <c r="E78" s="7" t="s">
        <v>20</v>
      </c>
      <c r="F78" s="76">
        <v>63.04324</v>
      </c>
    </row>
    <row r="79">
      <c r="A79" s="40" t="s">
        <v>14</v>
      </c>
      <c r="B79" s="40" t="s">
        <v>483</v>
      </c>
      <c r="C79" s="1">
        <v>2011.0</v>
      </c>
      <c r="D79" s="2" t="s">
        <v>5</v>
      </c>
      <c r="E79" s="7" t="s">
        <v>20</v>
      </c>
      <c r="F79" s="76">
        <v>66.52792</v>
      </c>
    </row>
    <row r="80">
      <c r="A80" s="40" t="s">
        <v>15</v>
      </c>
      <c r="B80" s="40" t="s">
        <v>482</v>
      </c>
      <c r="C80" s="1">
        <v>2011.0</v>
      </c>
      <c r="D80" s="2" t="s">
        <v>5</v>
      </c>
      <c r="E80" s="7" t="s">
        <v>20</v>
      </c>
      <c r="F80" s="76">
        <v>77.50909</v>
      </c>
    </row>
    <row r="81">
      <c r="A81" s="40" t="s">
        <v>16</v>
      </c>
      <c r="B81" s="40" t="s">
        <v>484</v>
      </c>
      <c r="C81" s="1">
        <v>2011.0</v>
      </c>
      <c r="D81" s="2" t="s">
        <v>5</v>
      </c>
      <c r="E81" s="7" t="s">
        <v>20</v>
      </c>
      <c r="F81" s="76">
        <v>69.99899</v>
      </c>
    </row>
    <row r="82">
      <c r="A82" s="40" t="s">
        <v>17</v>
      </c>
      <c r="B82" s="40" t="s">
        <v>485</v>
      </c>
      <c r="C82" s="1">
        <v>2011.0</v>
      </c>
      <c r="D82" s="2" t="s">
        <v>5</v>
      </c>
      <c r="E82" s="7" t="s">
        <v>20</v>
      </c>
      <c r="F82" s="76">
        <v>68.12502</v>
      </c>
    </row>
    <row r="83">
      <c r="A83" s="40" t="s">
        <v>18</v>
      </c>
      <c r="B83" s="40" t="s">
        <v>486</v>
      </c>
      <c r="C83" s="1">
        <v>2011.0</v>
      </c>
      <c r="D83" s="2" t="s">
        <v>5</v>
      </c>
      <c r="E83" s="7" t="s">
        <v>20</v>
      </c>
      <c r="F83" s="76">
        <v>62.10101</v>
      </c>
    </row>
    <row r="84">
      <c r="A84" s="40" t="s">
        <v>19</v>
      </c>
      <c r="B84" s="40" t="s">
        <v>487</v>
      </c>
      <c r="C84" s="1">
        <v>2011.0</v>
      </c>
      <c r="D84" s="2" t="s">
        <v>5</v>
      </c>
      <c r="E84" s="7" t="s">
        <v>20</v>
      </c>
      <c r="F84" s="76">
        <v>65.59205</v>
      </c>
    </row>
    <row r="85">
      <c r="A85" s="40" t="s">
        <v>20</v>
      </c>
      <c r="B85" s="40" t="s">
        <v>488</v>
      </c>
      <c r="C85" s="1">
        <v>2011.0</v>
      </c>
      <c r="D85" s="2" t="s">
        <v>5</v>
      </c>
      <c r="E85" s="7" t="s">
        <v>20</v>
      </c>
      <c r="F85" s="76">
        <v>66.4579</v>
      </c>
    </row>
    <row r="86">
      <c r="A86" s="40" t="s">
        <v>21</v>
      </c>
      <c r="B86" s="40" t="s">
        <v>490</v>
      </c>
      <c r="C86" s="1">
        <v>2011.0</v>
      </c>
      <c r="D86" s="2" t="s">
        <v>5</v>
      </c>
      <c r="E86" s="7" t="s">
        <v>20</v>
      </c>
      <c r="F86" s="76">
        <v>67.77663</v>
      </c>
    </row>
    <row r="87">
      <c r="A87" s="40" t="s">
        <v>22</v>
      </c>
      <c r="B87" s="40" t="s">
        <v>491</v>
      </c>
      <c r="C87" s="1">
        <v>2011.0</v>
      </c>
      <c r="D87" s="2" t="s">
        <v>5</v>
      </c>
      <c r="E87" s="7" t="s">
        <v>20</v>
      </c>
      <c r="F87" s="76">
        <v>71.47192</v>
      </c>
    </row>
    <row r="88">
      <c r="A88" s="40" t="s">
        <v>23</v>
      </c>
      <c r="B88" s="40" t="s">
        <v>492</v>
      </c>
      <c r="C88" s="1">
        <v>2011.0</v>
      </c>
      <c r="D88" s="2" t="s">
        <v>5</v>
      </c>
      <c r="E88" s="7" t="s">
        <v>20</v>
      </c>
      <c r="F88" s="76">
        <v>75.42661</v>
      </c>
    </row>
    <row r="89">
      <c r="A89" s="40" t="s">
        <v>24</v>
      </c>
      <c r="B89" s="40" t="s">
        <v>493</v>
      </c>
      <c r="C89" s="1">
        <v>2011.0</v>
      </c>
      <c r="D89" s="2" t="s">
        <v>5</v>
      </c>
      <c r="E89" s="7" t="s">
        <v>20</v>
      </c>
      <c r="F89" s="76">
        <v>70.79985</v>
      </c>
    </row>
    <row r="90">
      <c r="A90" s="40" t="s">
        <v>25</v>
      </c>
      <c r="B90" s="40" t="s">
        <v>494</v>
      </c>
      <c r="C90" s="1">
        <v>2011.0</v>
      </c>
      <c r="D90" s="2" t="s">
        <v>5</v>
      </c>
      <c r="E90" s="7" t="s">
        <v>20</v>
      </c>
      <c r="F90" s="76">
        <v>71.90071</v>
      </c>
    </row>
    <row r="91">
      <c r="A91" s="40" t="s">
        <v>26</v>
      </c>
      <c r="B91" s="40" t="s">
        <v>495</v>
      </c>
      <c r="C91" s="1">
        <v>2011.0</v>
      </c>
      <c r="D91" s="2" t="s">
        <v>5</v>
      </c>
      <c r="E91" s="7" t="s">
        <v>20</v>
      </c>
      <c r="F91" s="76">
        <v>59.78659</v>
      </c>
    </row>
    <row r="92">
      <c r="A92" s="40" t="s">
        <v>27</v>
      </c>
      <c r="B92" s="40" t="s">
        <v>497</v>
      </c>
      <c r="C92" s="1">
        <v>2011.0</v>
      </c>
      <c r="D92" s="2" t="s">
        <v>5</v>
      </c>
      <c r="E92" s="7" t="s">
        <v>20</v>
      </c>
      <c r="F92" s="76">
        <v>78.86685</v>
      </c>
    </row>
    <row r="93">
      <c r="A93" s="40" t="s">
        <v>28</v>
      </c>
      <c r="B93" s="40" t="s">
        <v>496</v>
      </c>
      <c r="C93" s="1">
        <v>2011.0</v>
      </c>
      <c r="D93" s="2" t="s">
        <v>5</v>
      </c>
      <c r="E93" s="7" t="s">
        <v>20</v>
      </c>
      <c r="F93" s="76">
        <v>68.13792</v>
      </c>
    </row>
    <row r="94">
      <c r="A94" s="40" t="s">
        <v>29</v>
      </c>
      <c r="B94" s="40" t="s">
        <v>498</v>
      </c>
      <c r="C94" s="1">
        <v>2011.0</v>
      </c>
      <c r="D94" s="2" t="s">
        <v>5</v>
      </c>
      <c r="E94" s="7" t="s">
        <v>20</v>
      </c>
      <c r="F94" s="76">
        <v>60.7356</v>
      </c>
    </row>
    <row r="95">
      <c r="A95" s="40" t="s">
        <v>30</v>
      </c>
      <c r="B95" s="40" t="s">
        <v>499</v>
      </c>
      <c r="C95" s="1">
        <v>2011.0</v>
      </c>
      <c r="D95" s="2" t="s">
        <v>5</v>
      </c>
      <c r="E95" s="7" t="s">
        <v>20</v>
      </c>
      <c r="F95" s="76">
        <v>79.60178</v>
      </c>
    </row>
    <row r="96">
      <c r="A96" s="40" t="s">
        <v>31</v>
      </c>
      <c r="B96" s="40" t="s">
        <v>500</v>
      </c>
      <c r="C96" s="1">
        <v>2011.0</v>
      </c>
      <c r="D96" s="2" t="s">
        <v>5</v>
      </c>
      <c r="E96" s="7" t="s">
        <v>20</v>
      </c>
      <c r="F96" s="76">
        <v>60.53526</v>
      </c>
    </row>
    <row r="97">
      <c r="A97" s="40" t="s">
        <v>32</v>
      </c>
      <c r="B97" s="40" t="s">
        <v>501</v>
      </c>
      <c r="C97" s="1">
        <v>2011.0</v>
      </c>
      <c r="D97" s="2" t="s">
        <v>5</v>
      </c>
      <c r="E97" s="7" t="s">
        <v>20</v>
      </c>
      <c r="F97" s="76">
        <v>67.16639</v>
      </c>
    </row>
    <row r="98">
      <c r="A98" s="40" t="s">
        <v>33</v>
      </c>
      <c r="B98" s="40" t="s">
        <v>502</v>
      </c>
      <c r="C98" s="1">
        <v>2011.0</v>
      </c>
      <c r="D98" s="2" t="s">
        <v>5</v>
      </c>
      <c r="E98" s="7" t="s">
        <v>20</v>
      </c>
      <c r="F98" s="76">
        <v>59.47113</v>
      </c>
    </row>
    <row r="99">
      <c r="A99" s="40" t="s">
        <v>34</v>
      </c>
      <c r="B99" s="40" t="s">
        <v>503</v>
      </c>
      <c r="C99" s="1">
        <v>2011.0</v>
      </c>
      <c r="D99" s="2" t="s">
        <v>5</v>
      </c>
      <c r="E99" s="7" t="s">
        <v>20</v>
      </c>
      <c r="F99" s="76">
        <v>75.09465</v>
      </c>
    </row>
    <row r="100">
      <c r="A100" s="40" t="s">
        <v>35</v>
      </c>
      <c r="B100" s="40" t="s">
        <v>504</v>
      </c>
      <c r="C100" s="1">
        <v>2011.0</v>
      </c>
      <c r="D100" s="2" t="s">
        <v>5</v>
      </c>
      <c r="E100" s="7" t="s">
        <v>20</v>
      </c>
      <c r="F100" s="76">
        <v>73.16976</v>
      </c>
    </row>
    <row r="101">
      <c r="A101" s="52" t="s">
        <v>3</v>
      </c>
      <c r="B101" s="40" t="s">
        <v>489</v>
      </c>
      <c r="C101" s="1">
        <v>2012.0</v>
      </c>
      <c r="D101" s="2" t="s">
        <v>5</v>
      </c>
      <c r="E101" s="7" t="s">
        <v>20</v>
      </c>
      <c r="F101" s="76">
        <v>68.43531</v>
      </c>
    </row>
    <row r="102">
      <c r="A102" s="52" t="s">
        <v>4</v>
      </c>
      <c r="B102" s="40" t="s">
        <v>472</v>
      </c>
      <c r="C102" s="1">
        <v>2012.0</v>
      </c>
      <c r="D102" s="2" t="s">
        <v>5</v>
      </c>
      <c r="E102" s="7" t="s">
        <v>20</v>
      </c>
      <c r="F102" s="76">
        <v>62.50717</v>
      </c>
    </row>
    <row r="103">
      <c r="A103" s="40" t="s">
        <v>5</v>
      </c>
      <c r="B103" s="40" t="s">
        <v>473</v>
      </c>
      <c r="C103" s="1">
        <v>2012.0</v>
      </c>
      <c r="D103" s="2" t="s">
        <v>5</v>
      </c>
      <c r="E103" s="7" t="s">
        <v>20</v>
      </c>
      <c r="F103" s="76">
        <v>57.66503</v>
      </c>
    </row>
    <row r="104">
      <c r="A104" s="40" t="s">
        <v>6</v>
      </c>
      <c r="B104" s="40" t="s">
        <v>474</v>
      </c>
      <c r="C104" s="1">
        <v>2012.0</v>
      </c>
      <c r="D104" s="2" t="s">
        <v>5</v>
      </c>
      <c r="E104" s="7" t="s">
        <v>20</v>
      </c>
      <c r="F104" s="76">
        <v>67.0681</v>
      </c>
    </row>
    <row r="105">
      <c r="A105" s="40" t="s">
        <v>7</v>
      </c>
      <c r="B105" s="40" t="s">
        <v>475</v>
      </c>
      <c r="C105" s="1">
        <v>2012.0</v>
      </c>
      <c r="D105" s="2" t="s">
        <v>5</v>
      </c>
      <c r="E105" s="7" t="s">
        <v>20</v>
      </c>
      <c r="F105" s="76">
        <v>68.15133</v>
      </c>
    </row>
    <row r="106">
      <c r="A106" s="40" t="s">
        <v>8</v>
      </c>
      <c r="B106" s="40" t="s">
        <v>479</v>
      </c>
      <c r="C106" s="1">
        <v>2012.0</v>
      </c>
      <c r="D106" s="2" t="s">
        <v>5</v>
      </c>
      <c r="E106" s="7" t="s">
        <v>20</v>
      </c>
      <c r="F106" s="76">
        <v>71.39215</v>
      </c>
    </row>
    <row r="107">
      <c r="A107" s="40" t="s">
        <v>9</v>
      </c>
      <c r="B107" s="40" t="s">
        <v>480</v>
      </c>
      <c r="C107" s="1">
        <v>2012.0</v>
      </c>
      <c r="D107" s="2" t="s">
        <v>5</v>
      </c>
      <c r="E107" s="7" t="s">
        <v>20</v>
      </c>
      <c r="F107" s="76">
        <v>61.2125</v>
      </c>
    </row>
    <row r="108">
      <c r="A108" s="40" t="s">
        <v>10</v>
      </c>
      <c r="B108" s="40" t="s">
        <v>478</v>
      </c>
      <c r="C108" s="1">
        <v>2012.0</v>
      </c>
      <c r="D108" s="2" t="s">
        <v>5</v>
      </c>
      <c r="E108" s="7" t="s">
        <v>20</v>
      </c>
      <c r="F108" s="76">
        <v>75.934</v>
      </c>
    </row>
    <row r="109">
      <c r="A109" s="40" t="s">
        <v>11</v>
      </c>
      <c r="B109" s="40" t="s">
        <v>477</v>
      </c>
      <c r="C109" s="1">
        <v>2012.0</v>
      </c>
      <c r="D109" s="2" t="s">
        <v>5</v>
      </c>
      <c r="E109" s="7" t="s">
        <v>20</v>
      </c>
      <c r="F109" s="76">
        <v>60.48747</v>
      </c>
    </row>
    <row r="110">
      <c r="A110" s="40" t="s">
        <v>12</v>
      </c>
      <c r="B110" s="40" t="s">
        <v>476</v>
      </c>
      <c r="C110" s="1">
        <v>2012.0</v>
      </c>
      <c r="D110" s="2" t="s">
        <v>5</v>
      </c>
      <c r="E110" s="7" t="s">
        <v>20</v>
      </c>
      <c r="F110" s="76">
        <v>76.31275</v>
      </c>
    </row>
    <row r="111">
      <c r="A111" s="40" t="s">
        <v>13</v>
      </c>
      <c r="B111" s="40" t="s">
        <v>481</v>
      </c>
      <c r="C111" s="1">
        <v>2012.0</v>
      </c>
      <c r="D111" s="2" t="s">
        <v>5</v>
      </c>
      <c r="E111" s="7" t="s">
        <v>20</v>
      </c>
      <c r="F111" s="76">
        <v>63.23022</v>
      </c>
    </row>
    <row r="112">
      <c r="A112" s="40" t="s">
        <v>14</v>
      </c>
      <c r="B112" s="40" t="s">
        <v>483</v>
      </c>
      <c r="C112" s="1">
        <v>2012.0</v>
      </c>
      <c r="D112" s="2" t="s">
        <v>5</v>
      </c>
      <c r="E112" s="7" t="s">
        <v>20</v>
      </c>
      <c r="F112" s="76">
        <v>66.72755</v>
      </c>
    </row>
    <row r="113">
      <c r="A113" s="40" t="s">
        <v>15</v>
      </c>
      <c r="B113" s="40" t="s">
        <v>482</v>
      </c>
      <c r="C113" s="1">
        <v>2012.0</v>
      </c>
      <c r="D113" s="2" t="s">
        <v>5</v>
      </c>
      <c r="E113" s="7" t="s">
        <v>20</v>
      </c>
      <c r="F113" s="76">
        <v>78.27132</v>
      </c>
    </row>
    <row r="114">
      <c r="A114" s="40" t="s">
        <v>16</v>
      </c>
      <c r="B114" s="40" t="s">
        <v>484</v>
      </c>
      <c r="C114" s="1">
        <v>2012.0</v>
      </c>
      <c r="D114" s="2" t="s">
        <v>5</v>
      </c>
      <c r="E114" s="7" t="s">
        <v>20</v>
      </c>
      <c r="F114" s="76">
        <v>70.86596</v>
      </c>
    </row>
    <row r="115">
      <c r="A115" s="40" t="s">
        <v>17</v>
      </c>
      <c r="B115" s="40" t="s">
        <v>485</v>
      </c>
      <c r="C115" s="1">
        <v>2012.0</v>
      </c>
      <c r="D115" s="2" t="s">
        <v>5</v>
      </c>
      <c r="E115" s="7" t="s">
        <v>20</v>
      </c>
      <c r="F115" s="76">
        <v>67.77364</v>
      </c>
    </row>
    <row r="116">
      <c r="A116" s="40" t="s">
        <v>18</v>
      </c>
      <c r="B116" s="40" t="s">
        <v>486</v>
      </c>
      <c r="C116" s="1">
        <v>2012.0</v>
      </c>
      <c r="D116" s="2" t="s">
        <v>5</v>
      </c>
      <c r="E116" s="7" t="s">
        <v>20</v>
      </c>
      <c r="F116" s="76">
        <v>62.38081</v>
      </c>
    </row>
    <row r="117">
      <c r="A117" s="40" t="s">
        <v>19</v>
      </c>
      <c r="B117" s="40" t="s">
        <v>487</v>
      </c>
      <c r="C117" s="1">
        <v>2012.0</v>
      </c>
      <c r="D117" s="2" t="s">
        <v>5</v>
      </c>
      <c r="E117" s="7" t="s">
        <v>20</v>
      </c>
      <c r="F117" s="76">
        <v>67.23594</v>
      </c>
    </row>
    <row r="118">
      <c r="A118" s="40" t="s">
        <v>20</v>
      </c>
      <c r="B118" s="40" t="s">
        <v>488</v>
      </c>
      <c r="C118" s="1">
        <v>2012.0</v>
      </c>
      <c r="D118" s="2" t="s">
        <v>5</v>
      </c>
      <c r="E118" s="7" t="s">
        <v>20</v>
      </c>
      <c r="F118" s="76">
        <v>66.30654</v>
      </c>
    </row>
    <row r="119">
      <c r="A119" s="40" t="s">
        <v>21</v>
      </c>
      <c r="B119" s="40" t="s">
        <v>490</v>
      </c>
      <c r="C119" s="1">
        <v>2012.0</v>
      </c>
      <c r="D119" s="2" t="s">
        <v>5</v>
      </c>
      <c r="E119" s="7" t="s">
        <v>20</v>
      </c>
      <c r="F119" s="76">
        <v>68.17029</v>
      </c>
    </row>
    <row r="120">
      <c r="A120" s="40" t="s">
        <v>22</v>
      </c>
      <c r="B120" s="40" t="s">
        <v>491</v>
      </c>
      <c r="C120" s="1">
        <v>2012.0</v>
      </c>
      <c r="D120" s="2" t="s">
        <v>5</v>
      </c>
      <c r="E120" s="7" t="s">
        <v>20</v>
      </c>
      <c r="F120" s="76">
        <v>71.78395</v>
      </c>
    </row>
    <row r="121">
      <c r="A121" s="40" t="s">
        <v>23</v>
      </c>
      <c r="B121" s="40" t="s">
        <v>492</v>
      </c>
      <c r="C121" s="1">
        <v>2012.0</v>
      </c>
      <c r="D121" s="2" t="s">
        <v>5</v>
      </c>
      <c r="E121" s="7" t="s">
        <v>20</v>
      </c>
      <c r="F121" s="76">
        <v>77.52644</v>
      </c>
    </row>
    <row r="122">
      <c r="A122" s="40" t="s">
        <v>24</v>
      </c>
      <c r="B122" s="40" t="s">
        <v>493</v>
      </c>
      <c r="C122" s="1">
        <v>2012.0</v>
      </c>
      <c r="D122" s="2" t="s">
        <v>5</v>
      </c>
      <c r="E122" s="7" t="s">
        <v>20</v>
      </c>
      <c r="F122" s="76">
        <v>71.52681</v>
      </c>
    </row>
    <row r="123">
      <c r="A123" s="40" t="s">
        <v>25</v>
      </c>
      <c r="B123" s="40" t="s">
        <v>494</v>
      </c>
      <c r="C123" s="1">
        <v>2012.0</v>
      </c>
      <c r="D123" s="2" t="s">
        <v>5</v>
      </c>
      <c r="E123" s="7" t="s">
        <v>20</v>
      </c>
      <c r="F123" s="76">
        <v>72.52989</v>
      </c>
    </row>
    <row r="124">
      <c r="A124" s="40" t="s">
        <v>26</v>
      </c>
      <c r="B124" s="40" t="s">
        <v>495</v>
      </c>
      <c r="C124" s="1">
        <v>2012.0</v>
      </c>
      <c r="D124" s="2" t="s">
        <v>5</v>
      </c>
      <c r="E124" s="7" t="s">
        <v>20</v>
      </c>
      <c r="F124" s="76">
        <v>60.29772</v>
      </c>
    </row>
    <row r="125">
      <c r="A125" s="40" t="s">
        <v>27</v>
      </c>
      <c r="B125" s="40" t="s">
        <v>497</v>
      </c>
      <c r="C125" s="1">
        <v>2012.0</v>
      </c>
      <c r="D125" s="2" t="s">
        <v>5</v>
      </c>
      <c r="E125" s="7" t="s">
        <v>20</v>
      </c>
      <c r="F125" s="76">
        <v>79.96462</v>
      </c>
    </row>
    <row r="126">
      <c r="A126" s="40" t="s">
        <v>28</v>
      </c>
      <c r="B126" s="40" t="s">
        <v>496</v>
      </c>
      <c r="C126" s="1">
        <v>2012.0</v>
      </c>
      <c r="D126" s="2" t="s">
        <v>5</v>
      </c>
      <c r="E126" s="7" t="s">
        <v>20</v>
      </c>
      <c r="F126" s="76">
        <v>68.42348</v>
      </c>
    </row>
    <row r="127">
      <c r="A127" s="40" t="s">
        <v>29</v>
      </c>
      <c r="B127" s="40" t="s">
        <v>498</v>
      </c>
      <c r="C127" s="1">
        <v>2012.0</v>
      </c>
      <c r="D127" s="2" t="s">
        <v>5</v>
      </c>
      <c r="E127" s="7" t="s">
        <v>20</v>
      </c>
      <c r="F127" s="76">
        <v>61.66979</v>
      </c>
    </row>
    <row r="128">
      <c r="A128" s="40" t="s">
        <v>30</v>
      </c>
      <c r="B128" s="40" t="s">
        <v>499</v>
      </c>
      <c r="C128" s="1">
        <v>2012.0</v>
      </c>
      <c r="D128" s="2" t="s">
        <v>5</v>
      </c>
      <c r="E128" s="7" t="s">
        <v>20</v>
      </c>
      <c r="F128" s="76">
        <v>81.49653</v>
      </c>
    </row>
    <row r="129">
      <c r="A129" s="40" t="s">
        <v>31</v>
      </c>
      <c r="B129" s="40" t="s">
        <v>500</v>
      </c>
      <c r="C129" s="1">
        <v>2012.0</v>
      </c>
      <c r="D129" s="2" t="s">
        <v>5</v>
      </c>
      <c r="E129" s="7" t="s">
        <v>20</v>
      </c>
      <c r="F129" s="76">
        <v>60.52442</v>
      </c>
    </row>
    <row r="130">
      <c r="A130" s="40" t="s">
        <v>32</v>
      </c>
      <c r="B130" s="40" t="s">
        <v>501</v>
      </c>
      <c r="C130" s="1">
        <v>2012.0</v>
      </c>
      <c r="D130" s="2" t="s">
        <v>5</v>
      </c>
      <c r="E130" s="7" t="s">
        <v>20</v>
      </c>
      <c r="F130" s="76">
        <v>67.45105</v>
      </c>
    </row>
    <row r="131">
      <c r="A131" s="40" t="s">
        <v>33</v>
      </c>
      <c r="B131" s="40" t="s">
        <v>502</v>
      </c>
      <c r="C131" s="1">
        <v>2012.0</v>
      </c>
      <c r="D131" s="2" t="s">
        <v>5</v>
      </c>
      <c r="E131" s="7" t="s">
        <v>20</v>
      </c>
      <c r="F131" s="76">
        <v>60.63898</v>
      </c>
    </row>
    <row r="132">
      <c r="A132" s="40" t="s">
        <v>34</v>
      </c>
      <c r="B132" s="40" t="s">
        <v>503</v>
      </c>
      <c r="C132" s="1">
        <v>2012.0</v>
      </c>
      <c r="D132" s="2" t="s">
        <v>5</v>
      </c>
      <c r="E132" s="7" t="s">
        <v>20</v>
      </c>
      <c r="F132" s="76">
        <v>75.45537</v>
      </c>
    </row>
    <row r="133">
      <c r="A133" s="40" t="s">
        <v>35</v>
      </c>
      <c r="B133" s="40" t="s">
        <v>504</v>
      </c>
      <c r="C133" s="1">
        <v>2012.0</v>
      </c>
      <c r="D133" s="2" t="s">
        <v>5</v>
      </c>
      <c r="E133" s="7" t="s">
        <v>20</v>
      </c>
      <c r="F133" s="76">
        <v>73.47033</v>
      </c>
    </row>
    <row r="134">
      <c r="A134" s="52" t="s">
        <v>3</v>
      </c>
      <c r="B134" s="40" t="s">
        <v>489</v>
      </c>
      <c r="C134" s="1">
        <v>2013.0</v>
      </c>
      <c r="D134" s="2" t="s">
        <v>5</v>
      </c>
      <c r="E134" s="7" t="s">
        <v>20</v>
      </c>
      <c r="F134" s="76">
        <v>68.75226</v>
      </c>
    </row>
    <row r="135">
      <c r="A135" s="52" t="s">
        <v>4</v>
      </c>
      <c r="B135" s="40" t="s">
        <v>472</v>
      </c>
      <c r="C135" s="1">
        <v>2013.0</v>
      </c>
      <c r="D135" s="2" t="s">
        <v>5</v>
      </c>
      <c r="E135" s="7" t="s">
        <v>20</v>
      </c>
      <c r="F135" s="76">
        <v>62.83465</v>
      </c>
    </row>
    <row r="136">
      <c r="A136" s="40" t="s">
        <v>5</v>
      </c>
      <c r="B136" s="40" t="s">
        <v>473</v>
      </c>
      <c r="C136" s="1">
        <v>2013.0</v>
      </c>
      <c r="D136" s="2" t="s">
        <v>5</v>
      </c>
      <c r="E136" s="7" t="s">
        <v>20</v>
      </c>
      <c r="F136" s="76">
        <v>57.91621</v>
      </c>
    </row>
    <row r="137">
      <c r="A137" s="40" t="s">
        <v>6</v>
      </c>
      <c r="B137" s="40" t="s">
        <v>474</v>
      </c>
      <c r="C137" s="1">
        <v>2013.0</v>
      </c>
      <c r="D137" s="2" t="s">
        <v>5</v>
      </c>
      <c r="E137" s="7" t="s">
        <v>20</v>
      </c>
      <c r="F137" s="76">
        <v>66.5404</v>
      </c>
    </row>
    <row r="138">
      <c r="A138" s="40" t="s">
        <v>7</v>
      </c>
      <c r="B138" s="40" t="s">
        <v>475</v>
      </c>
      <c r="C138" s="1">
        <v>2013.0</v>
      </c>
      <c r="D138" s="2" t="s">
        <v>5</v>
      </c>
      <c r="E138" s="7" t="s">
        <v>20</v>
      </c>
      <c r="F138" s="76">
        <v>69.50207</v>
      </c>
    </row>
    <row r="139">
      <c r="A139" s="40" t="s">
        <v>8</v>
      </c>
      <c r="B139" s="40" t="s">
        <v>479</v>
      </c>
      <c r="C139" s="1">
        <v>2013.0</v>
      </c>
      <c r="D139" s="2" t="s">
        <v>5</v>
      </c>
      <c r="E139" s="7" t="s">
        <v>20</v>
      </c>
      <c r="F139" s="76">
        <v>69.75773</v>
      </c>
    </row>
    <row r="140">
      <c r="A140" s="40" t="s">
        <v>9</v>
      </c>
      <c r="B140" s="40" t="s">
        <v>480</v>
      </c>
      <c r="C140" s="1">
        <v>2013.0</v>
      </c>
      <c r="D140" s="2" t="s">
        <v>5</v>
      </c>
      <c r="E140" s="7" t="s">
        <v>20</v>
      </c>
      <c r="F140" s="76">
        <v>63.18247</v>
      </c>
    </row>
    <row r="141">
      <c r="A141" s="40" t="s">
        <v>10</v>
      </c>
      <c r="B141" s="40" t="s">
        <v>478</v>
      </c>
      <c r="C141" s="1">
        <v>2013.0</v>
      </c>
      <c r="D141" s="2" t="s">
        <v>5</v>
      </c>
      <c r="E141" s="7" t="s">
        <v>20</v>
      </c>
      <c r="F141" s="76">
        <v>75.37137</v>
      </c>
    </row>
    <row r="142">
      <c r="A142" s="40" t="s">
        <v>11</v>
      </c>
      <c r="B142" s="40" t="s">
        <v>477</v>
      </c>
      <c r="C142" s="1">
        <v>2013.0</v>
      </c>
      <c r="D142" s="2" t="s">
        <v>5</v>
      </c>
      <c r="E142" s="7" t="s">
        <v>20</v>
      </c>
      <c r="F142" s="76">
        <v>60.18045</v>
      </c>
    </row>
    <row r="143">
      <c r="A143" s="40" t="s">
        <v>12</v>
      </c>
      <c r="B143" s="40" t="s">
        <v>476</v>
      </c>
      <c r="C143" s="1">
        <v>2013.0</v>
      </c>
      <c r="D143" s="2" t="s">
        <v>5</v>
      </c>
      <c r="E143" s="7" t="s">
        <v>20</v>
      </c>
      <c r="F143" s="76">
        <v>77.19675</v>
      </c>
    </row>
    <row r="144">
      <c r="A144" s="40" t="s">
        <v>13</v>
      </c>
      <c r="B144" s="40" t="s">
        <v>481</v>
      </c>
      <c r="C144" s="1">
        <v>2013.0</v>
      </c>
      <c r="D144" s="2" t="s">
        <v>5</v>
      </c>
      <c r="E144" s="7" t="s">
        <v>20</v>
      </c>
      <c r="F144" s="76">
        <v>64.08707</v>
      </c>
    </row>
    <row r="145">
      <c r="A145" s="40" t="s">
        <v>14</v>
      </c>
      <c r="B145" s="40" t="s">
        <v>483</v>
      </c>
      <c r="C145" s="1">
        <v>2013.0</v>
      </c>
      <c r="D145" s="2" t="s">
        <v>5</v>
      </c>
      <c r="E145" s="7" t="s">
        <v>20</v>
      </c>
      <c r="F145" s="76">
        <v>67.19512</v>
      </c>
    </row>
    <row r="146">
      <c r="A146" s="40" t="s">
        <v>15</v>
      </c>
      <c r="B146" s="40" t="s">
        <v>482</v>
      </c>
      <c r="C146" s="1">
        <v>2013.0</v>
      </c>
      <c r="D146" s="2" t="s">
        <v>5</v>
      </c>
      <c r="E146" s="7" t="s">
        <v>20</v>
      </c>
      <c r="F146" s="76">
        <v>79.05048</v>
      </c>
    </row>
    <row r="147">
      <c r="A147" s="40" t="s">
        <v>16</v>
      </c>
      <c r="B147" s="40" t="s">
        <v>484</v>
      </c>
      <c r="C147" s="1">
        <v>2013.0</v>
      </c>
      <c r="D147" s="2" t="s">
        <v>5</v>
      </c>
      <c r="E147" s="7" t="s">
        <v>20</v>
      </c>
      <c r="F147" s="76">
        <v>70.68346</v>
      </c>
    </row>
    <row r="148">
      <c r="A148" s="40" t="s">
        <v>17</v>
      </c>
      <c r="B148" s="40" t="s">
        <v>485</v>
      </c>
      <c r="C148" s="1">
        <v>2013.0</v>
      </c>
      <c r="D148" s="2" t="s">
        <v>5</v>
      </c>
      <c r="E148" s="7" t="s">
        <v>20</v>
      </c>
      <c r="F148" s="76">
        <v>67.40349</v>
      </c>
    </row>
    <row r="149">
      <c r="A149" s="40" t="s">
        <v>18</v>
      </c>
      <c r="B149" s="40" t="s">
        <v>486</v>
      </c>
      <c r="C149" s="1">
        <v>2013.0</v>
      </c>
      <c r="D149" s="2" t="s">
        <v>5</v>
      </c>
      <c r="E149" s="7" t="s">
        <v>20</v>
      </c>
      <c r="F149" s="76">
        <v>63.66901</v>
      </c>
    </row>
    <row r="150">
      <c r="A150" s="40" t="s">
        <v>19</v>
      </c>
      <c r="B150" s="40" t="s">
        <v>487</v>
      </c>
      <c r="C150" s="1">
        <v>2013.0</v>
      </c>
      <c r="D150" s="2" t="s">
        <v>5</v>
      </c>
      <c r="E150" s="7" t="s">
        <v>20</v>
      </c>
      <c r="F150" s="76">
        <v>69.25452</v>
      </c>
    </row>
    <row r="151">
      <c r="A151" s="40" t="s">
        <v>20</v>
      </c>
      <c r="B151" s="40" t="s">
        <v>488</v>
      </c>
      <c r="C151" s="1">
        <v>2013.0</v>
      </c>
      <c r="D151" s="2" t="s">
        <v>5</v>
      </c>
      <c r="E151" s="7" t="s">
        <v>20</v>
      </c>
      <c r="F151" s="76">
        <v>66.58879</v>
      </c>
    </row>
    <row r="152">
      <c r="A152" s="40" t="s">
        <v>21</v>
      </c>
      <c r="B152" s="40" t="s">
        <v>490</v>
      </c>
      <c r="C152" s="1">
        <v>2013.0</v>
      </c>
      <c r="D152" s="2" t="s">
        <v>5</v>
      </c>
      <c r="E152" s="7" t="s">
        <v>20</v>
      </c>
      <c r="F152" s="76">
        <v>67.07188</v>
      </c>
    </row>
    <row r="153">
      <c r="A153" s="40" t="s">
        <v>22</v>
      </c>
      <c r="B153" s="40" t="s">
        <v>491</v>
      </c>
      <c r="C153" s="1">
        <v>2013.0</v>
      </c>
      <c r="D153" s="2" t="s">
        <v>5</v>
      </c>
      <c r="E153" s="7" t="s">
        <v>20</v>
      </c>
      <c r="F153" s="76">
        <v>71.53687</v>
      </c>
    </row>
    <row r="154">
      <c r="A154" s="40" t="s">
        <v>23</v>
      </c>
      <c r="B154" s="40" t="s">
        <v>492</v>
      </c>
      <c r="C154" s="1">
        <v>2013.0</v>
      </c>
      <c r="D154" s="2" t="s">
        <v>5</v>
      </c>
      <c r="E154" s="7" t="s">
        <v>20</v>
      </c>
      <c r="F154" s="76">
        <v>76.36723</v>
      </c>
    </row>
    <row r="155">
      <c r="A155" s="40" t="s">
        <v>24</v>
      </c>
      <c r="B155" s="40" t="s">
        <v>493</v>
      </c>
      <c r="C155" s="1">
        <v>2013.0</v>
      </c>
      <c r="D155" s="2" t="s">
        <v>5</v>
      </c>
      <c r="E155" s="7" t="s">
        <v>20</v>
      </c>
      <c r="F155" s="76">
        <v>71.93349</v>
      </c>
    </row>
    <row r="156">
      <c r="A156" s="40" t="s">
        <v>25</v>
      </c>
      <c r="B156" s="40" t="s">
        <v>494</v>
      </c>
      <c r="C156" s="1">
        <v>2013.0</v>
      </c>
      <c r="D156" s="2" t="s">
        <v>5</v>
      </c>
      <c r="E156" s="7" t="s">
        <v>20</v>
      </c>
      <c r="F156" s="76">
        <v>72.19121</v>
      </c>
    </row>
    <row r="157">
      <c r="A157" s="40" t="s">
        <v>26</v>
      </c>
      <c r="B157" s="40" t="s">
        <v>495</v>
      </c>
      <c r="C157" s="1">
        <v>2013.0</v>
      </c>
      <c r="D157" s="2" t="s">
        <v>5</v>
      </c>
      <c r="E157" s="7" t="s">
        <v>20</v>
      </c>
      <c r="F157" s="76">
        <v>60.28164</v>
      </c>
    </row>
    <row r="158">
      <c r="A158" s="40" t="s">
        <v>27</v>
      </c>
      <c r="B158" s="40" t="s">
        <v>497</v>
      </c>
      <c r="C158" s="1">
        <v>2013.0</v>
      </c>
      <c r="D158" s="2" t="s">
        <v>5</v>
      </c>
      <c r="E158" s="7" t="s">
        <v>20</v>
      </c>
      <c r="F158" s="76">
        <v>79.89141</v>
      </c>
    </row>
    <row r="159">
      <c r="A159" s="40" t="s">
        <v>28</v>
      </c>
      <c r="B159" s="40" t="s">
        <v>496</v>
      </c>
      <c r="C159" s="1">
        <v>2013.0</v>
      </c>
      <c r="D159" s="2" t="s">
        <v>5</v>
      </c>
      <c r="E159" s="7" t="s">
        <v>20</v>
      </c>
      <c r="F159" s="76">
        <v>67.19955</v>
      </c>
    </row>
    <row r="160">
      <c r="A160" s="40" t="s">
        <v>29</v>
      </c>
      <c r="B160" s="40" t="s">
        <v>498</v>
      </c>
      <c r="C160" s="1">
        <v>2013.0</v>
      </c>
      <c r="D160" s="2" t="s">
        <v>5</v>
      </c>
      <c r="E160" s="7" t="s">
        <v>20</v>
      </c>
      <c r="F160" s="76">
        <v>61.05537</v>
      </c>
    </row>
    <row r="161">
      <c r="A161" s="40" t="s">
        <v>30</v>
      </c>
      <c r="B161" s="40" t="s">
        <v>499</v>
      </c>
      <c r="C161" s="1">
        <v>2013.0</v>
      </c>
      <c r="D161" s="2" t="s">
        <v>5</v>
      </c>
      <c r="E161" s="7" t="s">
        <v>20</v>
      </c>
      <c r="F161" s="76">
        <v>84.15036</v>
      </c>
    </row>
    <row r="162">
      <c r="A162" s="40" t="s">
        <v>31</v>
      </c>
      <c r="B162" s="40" t="s">
        <v>500</v>
      </c>
      <c r="C162" s="1">
        <v>2013.0</v>
      </c>
      <c r="D162" s="2" t="s">
        <v>5</v>
      </c>
      <c r="E162" s="7" t="s">
        <v>20</v>
      </c>
      <c r="F162" s="76">
        <v>61.53195</v>
      </c>
    </row>
    <row r="163">
      <c r="A163" s="40" t="s">
        <v>32</v>
      </c>
      <c r="B163" s="40" t="s">
        <v>501</v>
      </c>
      <c r="C163" s="1">
        <v>2013.0</v>
      </c>
      <c r="D163" s="2" t="s">
        <v>5</v>
      </c>
      <c r="E163" s="7" t="s">
        <v>20</v>
      </c>
      <c r="F163" s="76">
        <v>67.71358</v>
      </c>
    </row>
    <row r="164">
      <c r="A164" s="40" t="s">
        <v>33</v>
      </c>
      <c r="B164" s="40" t="s">
        <v>502</v>
      </c>
      <c r="C164" s="1">
        <v>2013.0</v>
      </c>
      <c r="D164" s="2" t="s">
        <v>5</v>
      </c>
      <c r="E164" s="7" t="s">
        <v>20</v>
      </c>
      <c r="F164" s="76">
        <v>60.95091</v>
      </c>
    </row>
    <row r="165">
      <c r="A165" s="40" t="s">
        <v>34</v>
      </c>
      <c r="B165" s="40" t="s">
        <v>503</v>
      </c>
      <c r="C165" s="1">
        <v>2013.0</v>
      </c>
      <c r="D165" s="2" t="s">
        <v>5</v>
      </c>
      <c r="E165" s="7" t="s">
        <v>20</v>
      </c>
      <c r="F165" s="76">
        <v>75.30136</v>
      </c>
    </row>
    <row r="166">
      <c r="A166" s="40" t="s">
        <v>35</v>
      </c>
      <c r="B166" s="40" t="s">
        <v>504</v>
      </c>
      <c r="C166" s="1">
        <v>2013.0</v>
      </c>
      <c r="D166" s="2" t="s">
        <v>5</v>
      </c>
      <c r="E166" s="7" t="s">
        <v>20</v>
      </c>
      <c r="F166" s="76">
        <v>74.05248</v>
      </c>
    </row>
    <row r="167">
      <c r="A167" s="52" t="s">
        <v>3</v>
      </c>
      <c r="B167" s="40" t="s">
        <v>489</v>
      </c>
      <c r="C167" s="1">
        <v>2014.0</v>
      </c>
      <c r="D167" s="2" t="s">
        <v>5</v>
      </c>
      <c r="E167" s="7" t="s">
        <v>20</v>
      </c>
      <c r="F167" s="76">
        <v>69.32162</v>
      </c>
    </row>
    <row r="168">
      <c r="A168" s="52" t="s">
        <v>4</v>
      </c>
      <c r="B168" s="40" t="s">
        <v>472</v>
      </c>
      <c r="C168" s="1">
        <v>2014.0</v>
      </c>
      <c r="D168" s="2" t="s">
        <v>5</v>
      </c>
      <c r="E168" s="7" t="s">
        <v>20</v>
      </c>
      <c r="F168" s="76">
        <v>62.91987</v>
      </c>
    </row>
    <row r="169">
      <c r="A169" s="40" t="s">
        <v>5</v>
      </c>
      <c r="B169" s="40" t="s">
        <v>473</v>
      </c>
      <c r="C169" s="1">
        <v>2014.0</v>
      </c>
      <c r="D169" s="2" t="s">
        <v>5</v>
      </c>
      <c r="E169" s="7" t="s">
        <v>20</v>
      </c>
      <c r="F169" s="76">
        <v>58.05095</v>
      </c>
    </row>
    <row r="170">
      <c r="A170" s="40" t="s">
        <v>6</v>
      </c>
      <c r="B170" s="40" t="s">
        <v>474</v>
      </c>
      <c r="C170" s="1">
        <v>2014.0</v>
      </c>
      <c r="D170" s="2" t="s">
        <v>5</v>
      </c>
      <c r="E170" s="7" t="s">
        <v>20</v>
      </c>
      <c r="F170" s="76">
        <v>65.82957</v>
      </c>
    </row>
    <row r="171">
      <c r="A171" s="40" t="s">
        <v>7</v>
      </c>
      <c r="B171" s="40" t="s">
        <v>475</v>
      </c>
      <c r="C171" s="1">
        <v>2014.0</v>
      </c>
      <c r="D171" s="2" t="s">
        <v>5</v>
      </c>
      <c r="E171" s="7" t="s">
        <v>20</v>
      </c>
      <c r="F171" s="76">
        <v>70.31504</v>
      </c>
    </row>
    <row r="172">
      <c r="A172" s="40" t="s">
        <v>8</v>
      </c>
      <c r="B172" s="40" t="s">
        <v>479</v>
      </c>
      <c r="C172" s="1">
        <v>2014.0</v>
      </c>
      <c r="D172" s="2" t="s">
        <v>5</v>
      </c>
      <c r="E172" s="7" t="s">
        <v>20</v>
      </c>
      <c r="F172" s="76">
        <v>69.05441</v>
      </c>
    </row>
    <row r="173">
      <c r="A173" s="40" t="s">
        <v>9</v>
      </c>
      <c r="B173" s="40" t="s">
        <v>480</v>
      </c>
      <c r="C173" s="1">
        <v>2014.0</v>
      </c>
      <c r="D173" s="2" t="s">
        <v>5</v>
      </c>
      <c r="E173" s="7" t="s">
        <v>20</v>
      </c>
      <c r="F173" s="76">
        <v>62.81872</v>
      </c>
    </row>
    <row r="174">
      <c r="A174" s="40" t="s">
        <v>10</v>
      </c>
      <c r="B174" s="40" t="s">
        <v>478</v>
      </c>
      <c r="C174" s="1">
        <v>2014.0</v>
      </c>
      <c r="D174" s="2" t="s">
        <v>5</v>
      </c>
      <c r="E174" s="7" t="s">
        <v>20</v>
      </c>
      <c r="F174" s="76">
        <v>76.56633</v>
      </c>
    </row>
    <row r="175">
      <c r="A175" s="40" t="s">
        <v>11</v>
      </c>
      <c r="B175" s="40" t="s">
        <v>477</v>
      </c>
      <c r="C175" s="1">
        <v>2014.0</v>
      </c>
      <c r="D175" s="2" t="s">
        <v>5</v>
      </c>
      <c r="E175" s="7" t="s">
        <v>20</v>
      </c>
      <c r="F175" s="76">
        <v>59.87335</v>
      </c>
    </row>
    <row r="176">
      <c r="A176" s="40" t="s">
        <v>12</v>
      </c>
      <c r="B176" s="40" t="s">
        <v>476</v>
      </c>
      <c r="C176" s="1">
        <v>2014.0</v>
      </c>
      <c r="D176" s="2" t="s">
        <v>5</v>
      </c>
      <c r="E176" s="7" t="s">
        <v>20</v>
      </c>
      <c r="F176" s="76">
        <v>77.01512</v>
      </c>
    </row>
    <row r="177">
      <c r="A177" s="40" t="s">
        <v>13</v>
      </c>
      <c r="B177" s="40" t="s">
        <v>481</v>
      </c>
      <c r="C177" s="1">
        <v>2014.0</v>
      </c>
      <c r="D177" s="2" t="s">
        <v>5</v>
      </c>
      <c r="E177" s="7" t="s">
        <v>20</v>
      </c>
      <c r="F177" s="76">
        <v>64.98956</v>
      </c>
    </row>
    <row r="178">
      <c r="A178" s="40" t="s">
        <v>14</v>
      </c>
      <c r="B178" s="40" t="s">
        <v>483</v>
      </c>
      <c r="C178" s="1">
        <v>2014.0</v>
      </c>
      <c r="D178" s="2" t="s">
        <v>5</v>
      </c>
      <c r="E178" s="7" t="s">
        <v>20</v>
      </c>
      <c r="F178" s="76">
        <v>68.27137</v>
      </c>
    </row>
    <row r="179">
      <c r="A179" s="40" t="s">
        <v>15</v>
      </c>
      <c r="B179" s="40" t="s">
        <v>482</v>
      </c>
      <c r="C179" s="1">
        <v>2014.0</v>
      </c>
      <c r="D179" s="2" t="s">
        <v>5</v>
      </c>
      <c r="E179" s="7" t="s">
        <v>20</v>
      </c>
      <c r="F179" s="76">
        <v>81.46865</v>
      </c>
    </row>
    <row r="180">
      <c r="A180" s="40" t="s">
        <v>16</v>
      </c>
      <c r="B180" s="40" t="s">
        <v>484</v>
      </c>
      <c r="C180" s="1">
        <v>2014.0</v>
      </c>
      <c r="D180" s="2" t="s">
        <v>5</v>
      </c>
      <c r="E180" s="7" t="s">
        <v>20</v>
      </c>
      <c r="F180" s="76">
        <v>70.79123</v>
      </c>
    </row>
    <row r="181">
      <c r="A181" s="40" t="s">
        <v>17</v>
      </c>
      <c r="B181" s="40" t="s">
        <v>485</v>
      </c>
      <c r="C181" s="1">
        <v>2014.0</v>
      </c>
      <c r="D181" s="2" t="s">
        <v>5</v>
      </c>
      <c r="E181" s="7" t="s">
        <v>20</v>
      </c>
      <c r="F181" s="76">
        <v>68.1805</v>
      </c>
    </row>
    <row r="182">
      <c r="A182" s="40" t="s">
        <v>18</v>
      </c>
      <c r="B182" s="40" t="s">
        <v>486</v>
      </c>
      <c r="C182" s="1">
        <v>2014.0</v>
      </c>
      <c r="D182" s="2" t="s">
        <v>5</v>
      </c>
      <c r="E182" s="7" t="s">
        <v>20</v>
      </c>
      <c r="F182" s="76">
        <v>63.5525</v>
      </c>
    </row>
    <row r="183">
      <c r="A183" s="40" t="s">
        <v>19</v>
      </c>
      <c r="B183" s="40" t="s">
        <v>487</v>
      </c>
      <c r="C183" s="1">
        <v>2014.0</v>
      </c>
      <c r="D183" s="2" t="s">
        <v>5</v>
      </c>
      <c r="E183" s="7" t="s">
        <v>20</v>
      </c>
      <c r="F183" s="76">
        <v>70.77204</v>
      </c>
    </row>
    <row r="184">
      <c r="A184" s="40" t="s">
        <v>20</v>
      </c>
      <c r="B184" s="40" t="s">
        <v>488</v>
      </c>
      <c r="C184" s="1">
        <v>2014.0</v>
      </c>
      <c r="D184" s="2" t="s">
        <v>5</v>
      </c>
      <c r="E184" s="7" t="s">
        <v>20</v>
      </c>
      <c r="F184" s="76">
        <v>66.98317</v>
      </c>
    </row>
    <row r="185">
      <c r="A185" s="40" t="s">
        <v>21</v>
      </c>
      <c r="B185" s="40" t="s">
        <v>490</v>
      </c>
      <c r="C185" s="1">
        <v>2014.0</v>
      </c>
      <c r="D185" s="2" t="s">
        <v>5</v>
      </c>
      <c r="E185" s="7" t="s">
        <v>20</v>
      </c>
      <c r="F185" s="76">
        <v>66.03979</v>
      </c>
    </row>
    <row r="186">
      <c r="A186" s="40" t="s">
        <v>22</v>
      </c>
      <c r="B186" s="40" t="s">
        <v>491</v>
      </c>
      <c r="C186" s="1">
        <v>2014.0</v>
      </c>
      <c r="D186" s="2" t="s">
        <v>5</v>
      </c>
      <c r="E186" s="7" t="s">
        <v>20</v>
      </c>
      <c r="F186" s="76">
        <v>71.36261</v>
      </c>
    </row>
    <row r="187">
      <c r="A187" s="40" t="s">
        <v>23</v>
      </c>
      <c r="B187" s="40" t="s">
        <v>492</v>
      </c>
      <c r="C187" s="1">
        <v>2014.0</v>
      </c>
      <c r="D187" s="2" t="s">
        <v>5</v>
      </c>
      <c r="E187" s="7" t="s">
        <v>20</v>
      </c>
      <c r="F187" s="76">
        <v>79.68893</v>
      </c>
    </row>
    <row r="188">
      <c r="A188" s="40" t="s">
        <v>24</v>
      </c>
      <c r="B188" s="40" t="s">
        <v>493</v>
      </c>
      <c r="C188" s="1">
        <v>2014.0</v>
      </c>
      <c r="D188" s="2" t="s">
        <v>5</v>
      </c>
      <c r="E188" s="7" t="s">
        <v>20</v>
      </c>
      <c r="F188" s="76">
        <v>75.2595</v>
      </c>
    </row>
    <row r="189">
      <c r="A189" s="40" t="s">
        <v>25</v>
      </c>
      <c r="B189" s="40" t="s">
        <v>494</v>
      </c>
      <c r="C189" s="1">
        <v>2014.0</v>
      </c>
      <c r="D189" s="2" t="s">
        <v>5</v>
      </c>
      <c r="E189" s="7" t="s">
        <v>20</v>
      </c>
      <c r="F189" s="76">
        <v>70.79444</v>
      </c>
    </row>
    <row r="190">
      <c r="A190" s="40" t="s">
        <v>26</v>
      </c>
      <c r="B190" s="40" t="s">
        <v>495</v>
      </c>
      <c r="C190" s="1">
        <v>2014.0</v>
      </c>
      <c r="D190" s="2" t="s">
        <v>5</v>
      </c>
      <c r="E190" s="7" t="s">
        <v>20</v>
      </c>
      <c r="F190" s="76">
        <v>61.27878</v>
      </c>
    </row>
    <row r="191">
      <c r="A191" s="40" t="s">
        <v>27</v>
      </c>
      <c r="B191" s="40" t="s">
        <v>497</v>
      </c>
      <c r="C191" s="1">
        <v>2014.0</v>
      </c>
      <c r="D191" s="2" t="s">
        <v>5</v>
      </c>
      <c r="E191" s="7" t="s">
        <v>20</v>
      </c>
      <c r="F191" s="76">
        <v>79.5257</v>
      </c>
    </row>
    <row r="192">
      <c r="A192" s="40" t="s">
        <v>28</v>
      </c>
      <c r="B192" s="40" t="s">
        <v>496</v>
      </c>
      <c r="C192" s="1">
        <v>2014.0</v>
      </c>
      <c r="D192" s="2" t="s">
        <v>5</v>
      </c>
      <c r="E192" s="7" t="s">
        <v>20</v>
      </c>
      <c r="F192" s="76">
        <v>66.25431</v>
      </c>
    </row>
    <row r="193">
      <c r="A193" s="40" t="s">
        <v>29</v>
      </c>
      <c r="B193" s="40" t="s">
        <v>498</v>
      </c>
      <c r="C193" s="1">
        <v>2014.0</v>
      </c>
      <c r="D193" s="2" t="s">
        <v>5</v>
      </c>
      <c r="E193" s="7" t="s">
        <v>20</v>
      </c>
      <c r="F193" s="76">
        <v>60.29619</v>
      </c>
    </row>
    <row r="194">
      <c r="A194" s="40" t="s">
        <v>30</v>
      </c>
      <c r="B194" s="40" t="s">
        <v>499</v>
      </c>
      <c r="C194" s="1">
        <v>2014.0</v>
      </c>
      <c r="D194" s="2" t="s">
        <v>5</v>
      </c>
      <c r="E194" s="7" t="s">
        <v>20</v>
      </c>
      <c r="F194" s="76">
        <v>84.93361</v>
      </c>
    </row>
    <row r="195">
      <c r="A195" s="40" t="s">
        <v>31</v>
      </c>
      <c r="B195" s="40" t="s">
        <v>500</v>
      </c>
      <c r="C195" s="1">
        <v>2014.0</v>
      </c>
      <c r="D195" s="2" t="s">
        <v>5</v>
      </c>
      <c r="E195" s="7" t="s">
        <v>20</v>
      </c>
      <c r="F195" s="76">
        <v>62.29228</v>
      </c>
    </row>
    <row r="196">
      <c r="A196" s="40" t="s">
        <v>32</v>
      </c>
      <c r="B196" s="40" t="s">
        <v>501</v>
      </c>
      <c r="C196" s="1">
        <v>2014.0</v>
      </c>
      <c r="D196" s="2" t="s">
        <v>5</v>
      </c>
      <c r="E196" s="7" t="s">
        <v>20</v>
      </c>
      <c r="F196" s="76">
        <v>66.93615</v>
      </c>
    </row>
    <row r="197">
      <c r="A197" s="40" t="s">
        <v>33</v>
      </c>
      <c r="B197" s="40" t="s">
        <v>502</v>
      </c>
      <c r="C197" s="1">
        <v>2014.0</v>
      </c>
      <c r="D197" s="2" t="s">
        <v>5</v>
      </c>
      <c r="E197" s="7" t="s">
        <v>20</v>
      </c>
      <c r="F197" s="76">
        <v>61.05335</v>
      </c>
    </row>
    <row r="198">
      <c r="A198" s="40" t="s">
        <v>34</v>
      </c>
      <c r="B198" s="40" t="s">
        <v>503</v>
      </c>
      <c r="C198" s="1">
        <v>2014.0</v>
      </c>
      <c r="D198" s="2" t="s">
        <v>5</v>
      </c>
      <c r="E198" s="7" t="s">
        <v>20</v>
      </c>
      <c r="F198" s="76">
        <v>74.72364</v>
      </c>
    </row>
    <row r="199">
      <c r="A199" s="40" t="s">
        <v>35</v>
      </c>
      <c r="B199" s="40" t="s">
        <v>504</v>
      </c>
      <c r="C199" s="1">
        <v>2014.0</v>
      </c>
      <c r="D199" s="2" t="s">
        <v>5</v>
      </c>
      <c r="E199" s="7" t="s">
        <v>20</v>
      </c>
      <c r="F199" s="76">
        <v>75.53502</v>
      </c>
    </row>
    <row r="200">
      <c r="A200" s="52" t="s">
        <v>3</v>
      </c>
      <c r="B200" s="40" t="s">
        <v>489</v>
      </c>
      <c r="C200" s="1">
        <v>2015.0</v>
      </c>
      <c r="D200" s="2" t="s">
        <v>5</v>
      </c>
      <c r="E200" s="7" t="s">
        <v>20</v>
      </c>
      <c r="F200" s="76">
        <v>70.05698</v>
      </c>
    </row>
    <row r="201">
      <c r="A201" s="52" t="s">
        <v>4</v>
      </c>
      <c r="B201" s="40" t="s">
        <v>472</v>
      </c>
      <c r="C201" s="1">
        <v>2015.0</v>
      </c>
      <c r="D201" s="2" t="s">
        <v>5</v>
      </c>
      <c r="E201" s="7" t="s">
        <v>20</v>
      </c>
      <c r="F201" s="76">
        <v>63.26698</v>
      </c>
    </row>
    <row r="202">
      <c r="A202" s="40" t="s">
        <v>5</v>
      </c>
      <c r="B202" s="40" t="s">
        <v>473</v>
      </c>
      <c r="C202" s="1">
        <v>2015.0</v>
      </c>
      <c r="D202" s="2" t="s">
        <v>5</v>
      </c>
      <c r="E202" s="7" t="s">
        <v>20</v>
      </c>
      <c r="F202" s="76">
        <v>58.15723</v>
      </c>
    </row>
    <row r="203">
      <c r="A203" s="40" t="s">
        <v>6</v>
      </c>
      <c r="B203" s="40" t="s">
        <v>474</v>
      </c>
      <c r="C203" s="1">
        <v>2015.0</v>
      </c>
      <c r="D203" s="2" t="s">
        <v>5</v>
      </c>
      <c r="E203" s="7" t="s">
        <v>20</v>
      </c>
      <c r="F203" s="76">
        <v>65.93491</v>
      </c>
    </row>
    <row r="204">
      <c r="A204" s="40" t="s">
        <v>7</v>
      </c>
      <c r="B204" s="40" t="s">
        <v>475</v>
      </c>
      <c r="C204" s="1">
        <v>2015.0</v>
      </c>
      <c r="D204" s="2" t="s">
        <v>5</v>
      </c>
      <c r="E204" s="7" t="s">
        <v>20</v>
      </c>
      <c r="F204" s="76">
        <v>69.95494</v>
      </c>
    </row>
    <row r="205">
      <c r="A205" s="40" t="s">
        <v>8</v>
      </c>
      <c r="B205" s="40" t="s">
        <v>479</v>
      </c>
      <c r="C205" s="1">
        <v>2015.0</v>
      </c>
      <c r="D205" s="2" t="s">
        <v>5</v>
      </c>
      <c r="E205" s="7" t="s">
        <v>20</v>
      </c>
      <c r="F205" s="76">
        <v>69.61408</v>
      </c>
    </row>
    <row r="206">
      <c r="A206" s="40" t="s">
        <v>9</v>
      </c>
      <c r="B206" s="40" t="s">
        <v>480</v>
      </c>
      <c r="C206" s="1">
        <v>2015.0</v>
      </c>
      <c r="D206" s="2" t="s">
        <v>5</v>
      </c>
      <c r="E206" s="7" t="s">
        <v>20</v>
      </c>
      <c r="F206" s="76">
        <v>63.72928</v>
      </c>
    </row>
    <row r="207">
      <c r="A207" s="40" t="s">
        <v>10</v>
      </c>
      <c r="B207" s="40" t="s">
        <v>478</v>
      </c>
      <c r="C207" s="1">
        <v>2015.0</v>
      </c>
      <c r="D207" s="2" t="s">
        <v>5</v>
      </c>
      <c r="E207" s="7" t="s">
        <v>20</v>
      </c>
      <c r="F207" s="76">
        <v>76.23846</v>
      </c>
    </row>
    <row r="208">
      <c r="A208" s="40" t="s">
        <v>11</v>
      </c>
      <c r="B208" s="40" t="s">
        <v>477</v>
      </c>
      <c r="C208" s="1">
        <v>2015.0</v>
      </c>
      <c r="D208" s="2" t="s">
        <v>5</v>
      </c>
      <c r="E208" s="7" t="s">
        <v>20</v>
      </c>
      <c r="F208" s="76">
        <v>60.40163</v>
      </c>
    </row>
    <row r="209">
      <c r="A209" s="40" t="s">
        <v>12</v>
      </c>
      <c r="B209" s="40" t="s">
        <v>476</v>
      </c>
      <c r="C209" s="1">
        <v>2015.0</v>
      </c>
      <c r="D209" s="2" t="s">
        <v>5</v>
      </c>
      <c r="E209" s="7" t="s">
        <v>20</v>
      </c>
      <c r="F209" s="76">
        <v>80.08616</v>
      </c>
    </row>
    <row r="210">
      <c r="A210" s="40" t="s">
        <v>13</v>
      </c>
      <c r="B210" s="40" t="s">
        <v>481</v>
      </c>
      <c r="C210" s="1">
        <v>2015.0</v>
      </c>
      <c r="D210" s="2" t="s">
        <v>5</v>
      </c>
      <c r="E210" s="7" t="s">
        <v>20</v>
      </c>
      <c r="F210" s="76">
        <v>65.69861</v>
      </c>
    </row>
    <row r="211">
      <c r="A211" s="40" t="s">
        <v>14</v>
      </c>
      <c r="B211" s="40" t="s">
        <v>483</v>
      </c>
      <c r="C211" s="1">
        <v>2015.0</v>
      </c>
      <c r="D211" s="2" t="s">
        <v>5</v>
      </c>
      <c r="E211" s="7" t="s">
        <v>20</v>
      </c>
      <c r="F211" s="76">
        <v>69.32559</v>
      </c>
    </row>
    <row r="212">
      <c r="A212" s="40" t="s">
        <v>15</v>
      </c>
      <c r="B212" s="40" t="s">
        <v>482</v>
      </c>
      <c r="C212" s="1">
        <v>2015.0</v>
      </c>
      <c r="D212" s="2" t="s">
        <v>5</v>
      </c>
      <c r="E212" s="7" t="s">
        <v>20</v>
      </c>
      <c r="F212" s="76">
        <v>82.89537</v>
      </c>
    </row>
    <row r="213">
      <c r="A213" s="40" t="s">
        <v>16</v>
      </c>
      <c r="B213" s="40" t="s">
        <v>484</v>
      </c>
      <c r="C213" s="1">
        <v>2015.0</v>
      </c>
      <c r="D213" s="2" t="s">
        <v>5</v>
      </c>
      <c r="E213" s="7" t="s">
        <v>20</v>
      </c>
      <c r="F213" s="76">
        <v>71.46136</v>
      </c>
    </row>
    <row r="214">
      <c r="A214" s="40" t="s">
        <v>17</v>
      </c>
      <c r="B214" s="40" t="s">
        <v>485</v>
      </c>
      <c r="C214" s="1">
        <v>2015.0</v>
      </c>
      <c r="D214" s="2" t="s">
        <v>5</v>
      </c>
      <c r="E214" s="7" t="s">
        <v>20</v>
      </c>
      <c r="F214" s="76">
        <v>69.13955</v>
      </c>
    </row>
    <row r="215">
      <c r="A215" s="40" t="s">
        <v>18</v>
      </c>
      <c r="B215" s="40" t="s">
        <v>486</v>
      </c>
      <c r="C215" s="1">
        <v>2015.0</v>
      </c>
      <c r="D215" s="2" t="s">
        <v>5</v>
      </c>
      <c r="E215" s="7" t="s">
        <v>20</v>
      </c>
      <c r="F215" s="76">
        <v>64.2524</v>
      </c>
    </row>
    <row r="216">
      <c r="A216" s="40" t="s">
        <v>19</v>
      </c>
      <c r="B216" s="40" t="s">
        <v>487</v>
      </c>
      <c r="C216" s="1">
        <v>2015.0</v>
      </c>
      <c r="D216" s="2" t="s">
        <v>5</v>
      </c>
      <c r="E216" s="7" t="s">
        <v>20</v>
      </c>
      <c r="F216" s="76">
        <v>72.09101</v>
      </c>
    </row>
    <row r="217">
      <c r="A217" s="40" t="s">
        <v>20</v>
      </c>
      <c r="B217" s="40" t="s">
        <v>488</v>
      </c>
      <c r="C217" s="1">
        <v>2015.0</v>
      </c>
      <c r="D217" s="2" t="s">
        <v>5</v>
      </c>
      <c r="E217" s="7" t="s">
        <v>20</v>
      </c>
      <c r="F217" s="76">
        <v>67.81576</v>
      </c>
    </row>
    <row r="218">
      <c r="A218" s="40" t="s">
        <v>21</v>
      </c>
      <c r="B218" s="40" t="s">
        <v>490</v>
      </c>
      <c r="C218" s="1">
        <v>2015.0</v>
      </c>
      <c r="D218" s="2" t="s">
        <v>5</v>
      </c>
      <c r="E218" s="7" t="s">
        <v>20</v>
      </c>
      <c r="F218" s="76">
        <v>65.95234</v>
      </c>
    </row>
    <row r="219">
      <c r="A219" s="40" t="s">
        <v>22</v>
      </c>
      <c r="B219" s="40" t="s">
        <v>491</v>
      </c>
      <c r="C219" s="1">
        <v>2015.0</v>
      </c>
      <c r="D219" s="2" t="s">
        <v>5</v>
      </c>
      <c r="E219" s="7" t="s">
        <v>20</v>
      </c>
      <c r="F219" s="76">
        <v>71.2643</v>
      </c>
    </row>
    <row r="220">
      <c r="A220" s="40" t="s">
        <v>23</v>
      </c>
      <c r="B220" s="40" t="s">
        <v>492</v>
      </c>
      <c r="C220" s="1">
        <v>2015.0</v>
      </c>
      <c r="D220" s="2" t="s">
        <v>5</v>
      </c>
      <c r="E220" s="7" t="s">
        <v>20</v>
      </c>
      <c r="F220" s="76">
        <v>82.39329</v>
      </c>
    </row>
    <row r="221">
      <c r="A221" s="40" t="s">
        <v>24</v>
      </c>
      <c r="B221" s="40" t="s">
        <v>493</v>
      </c>
      <c r="C221" s="1">
        <v>2015.0</v>
      </c>
      <c r="D221" s="2" t="s">
        <v>5</v>
      </c>
      <c r="E221" s="7" t="s">
        <v>20</v>
      </c>
      <c r="F221" s="76">
        <v>76.94191</v>
      </c>
    </row>
    <row r="222">
      <c r="A222" s="40" t="s">
        <v>25</v>
      </c>
      <c r="B222" s="40" t="s">
        <v>494</v>
      </c>
      <c r="C222" s="1">
        <v>2015.0</v>
      </c>
      <c r="D222" s="2" t="s">
        <v>5</v>
      </c>
      <c r="E222" s="7" t="s">
        <v>20</v>
      </c>
      <c r="F222" s="76">
        <v>72.25398</v>
      </c>
    </row>
    <row r="223">
      <c r="A223" s="40" t="s">
        <v>26</v>
      </c>
      <c r="B223" s="40" t="s">
        <v>495</v>
      </c>
      <c r="C223" s="1">
        <v>2015.0</v>
      </c>
      <c r="D223" s="2" t="s">
        <v>5</v>
      </c>
      <c r="E223" s="7" t="s">
        <v>20</v>
      </c>
      <c r="F223" s="76">
        <v>60.97779</v>
      </c>
    </row>
    <row r="224">
      <c r="A224" s="40" t="s">
        <v>27</v>
      </c>
      <c r="B224" s="40" t="s">
        <v>497</v>
      </c>
      <c r="C224" s="1">
        <v>2015.0</v>
      </c>
      <c r="D224" s="2" t="s">
        <v>5</v>
      </c>
      <c r="E224" s="7" t="s">
        <v>20</v>
      </c>
      <c r="F224" s="76">
        <v>79.51627</v>
      </c>
    </row>
    <row r="225">
      <c r="A225" s="40" t="s">
        <v>28</v>
      </c>
      <c r="B225" s="40" t="s">
        <v>496</v>
      </c>
      <c r="C225" s="1">
        <v>2015.0</v>
      </c>
      <c r="D225" s="2" t="s">
        <v>5</v>
      </c>
      <c r="E225" s="7" t="s">
        <v>20</v>
      </c>
      <c r="F225" s="76">
        <v>66.20966</v>
      </c>
    </row>
    <row r="226">
      <c r="A226" s="40" t="s">
        <v>29</v>
      </c>
      <c r="B226" s="40" t="s">
        <v>498</v>
      </c>
      <c r="C226" s="1">
        <v>2015.0</v>
      </c>
      <c r="D226" s="2" t="s">
        <v>5</v>
      </c>
      <c r="E226" s="7" t="s">
        <v>20</v>
      </c>
      <c r="F226" s="76">
        <v>57.63207</v>
      </c>
    </row>
    <row r="227">
      <c r="A227" s="40" t="s">
        <v>30</v>
      </c>
      <c r="B227" s="40" t="s">
        <v>499</v>
      </c>
      <c r="C227" s="1">
        <v>2015.0</v>
      </c>
      <c r="D227" s="2" t="s">
        <v>5</v>
      </c>
      <c r="E227" s="7" t="s">
        <v>20</v>
      </c>
      <c r="F227" s="76">
        <v>84.7616</v>
      </c>
    </row>
    <row r="228">
      <c r="A228" s="40" t="s">
        <v>31</v>
      </c>
      <c r="B228" s="40" t="s">
        <v>500</v>
      </c>
      <c r="C228" s="1">
        <v>2015.0</v>
      </c>
      <c r="D228" s="2" t="s">
        <v>5</v>
      </c>
      <c r="E228" s="7" t="s">
        <v>20</v>
      </c>
      <c r="F228" s="76">
        <v>61.95417</v>
      </c>
    </row>
    <row r="229">
      <c r="A229" s="40" t="s">
        <v>32</v>
      </c>
      <c r="B229" s="40" t="s">
        <v>501</v>
      </c>
      <c r="C229" s="1">
        <v>2015.0</v>
      </c>
      <c r="D229" s="2" t="s">
        <v>5</v>
      </c>
      <c r="E229" s="7" t="s">
        <v>20</v>
      </c>
      <c r="F229" s="76">
        <v>67.2316</v>
      </c>
    </row>
    <row r="230">
      <c r="A230" s="40" t="s">
        <v>33</v>
      </c>
      <c r="B230" s="40" t="s">
        <v>502</v>
      </c>
      <c r="C230" s="1">
        <v>2015.0</v>
      </c>
      <c r="D230" s="2" t="s">
        <v>5</v>
      </c>
      <c r="E230" s="7" t="s">
        <v>20</v>
      </c>
      <c r="F230" s="76">
        <v>61.77792</v>
      </c>
    </row>
    <row r="231">
      <c r="A231" s="40" t="s">
        <v>34</v>
      </c>
      <c r="B231" s="40" t="s">
        <v>503</v>
      </c>
      <c r="C231" s="1">
        <v>2015.0</v>
      </c>
      <c r="D231" s="2" t="s">
        <v>5</v>
      </c>
      <c r="E231" s="7" t="s">
        <v>20</v>
      </c>
      <c r="F231" s="76">
        <v>74.61301</v>
      </c>
    </row>
    <row r="232">
      <c r="A232" s="40" t="s">
        <v>35</v>
      </c>
      <c r="B232" s="40" t="s">
        <v>504</v>
      </c>
      <c r="C232" s="1">
        <v>2015.0</v>
      </c>
      <c r="D232" s="2" t="s">
        <v>5</v>
      </c>
      <c r="E232" s="7" t="s">
        <v>20</v>
      </c>
      <c r="F232" s="76">
        <v>76.21567</v>
      </c>
    </row>
    <row r="233">
      <c r="A233" s="52" t="s">
        <v>3</v>
      </c>
      <c r="B233" s="40" t="s">
        <v>489</v>
      </c>
      <c r="C233" s="1">
        <v>2016.0</v>
      </c>
      <c r="D233" s="2" t="s">
        <v>5</v>
      </c>
      <c r="E233" s="7" t="s">
        <v>20</v>
      </c>
      <c r="F233" s="76">
        <v>72.76507</v>
      </c>
    </row>
    <row r="234">
      <c r="A234" s="52" t="s">
        <v>4</v>
      </c>
      <c r="B234" s="40" t="s">
        <v>472</v>
      </c>
      <c r="C234" s="1">
        <v>2016.0</v>
      </c>
      <c r="D234" s="2" t="s">
        <v>5</v>
      </c>
      <c r="E234" s="7" t="s">
        <v>20</v>
      </c>
      <c r="F234" s="76">
        <v>65.88228</v>
      </c>
    </row>
    <row r="235">
      <c r="A235" s="40" t="s">
        <v>5</v>
      </c>
      <c r="B235" s="40" t="s">
        <v>473</v>
      </c>
      <c r="C235" s="1">
        <v>2016.0</v>
      </c>
      <c r="D235" s="2" t="s">
        <v>5</v>
      </c>
      <c r="E235" s="7" t="s">
        <v>20</v>
      </c>
      <c r="F235" s="76">
        <v>61.7092</v>
      </c>
    </row>
    <row r="236">
      <c r="A236" s="40" t="s">
        <v>6</v>
      </c>
      <c r="B236" s="40" t="s">
        <v>474</v>
      </c>
      <c r="C236" s="1">
        <v>2016.0</v>
      </c>
      <c r="D236" s="2" t="s">
        <v>5</v>
      </c>
      <c r="E236" s="7" t="s">
        <v>20</v>
      </c>
      <c r="F236" s="76">
        <v>70.49381</v>
      </c>
    </row>
    <row r="237">
      <c r="A237" s="40" t="s">
        <v>7</v>
      </c>
      <c r="B237" s="40" t="s">
        <v>475</v>
      </c>
      <c r="C237" s="1">
        <v>2016.0</v>
      </c>
      <c r="D237" s="2" t="s">
        <v>5</v>
      </c>
      <c r="E237" s="7" t="s">
        <v>20</v>
      </c>
      <c r="F237" s="76">
        <v>73.01208</v>
      </c>
    </row>
    <row r="238">
      <c r="A238" s="40" t="s">
        <v>8</v>
      </c>
      <c r="B238" s="40" t="s">
        <v>479</v>
      </c>
      <c r="C238" s="1">
        <v>2016.0</v>
      </c>
      <c r="D238" s="2" t="s">
        <v>5</v>
      </c>
      <c r="E238" s="7" t="s">
        <v>20</v>
      </c>
      <c r="F238" s="76">
        <v>71.36116</v>
      </c>
    </row>
    <row r="239">
      <c r="A239" s="40" t="s">
        <v>9</v>
      </c>
      <c r="B239" s="40" t="s">
        <v>480</v>
      </c>
      <c r="C239" s="1">
        <v>2016.0</v>
      </c>
      <c r="D239" s="2" t="s">
        <v>5</v>
      </c>
      <c r="E239" s="7" t="s">
        <v>20</v>
      </c>
      <c r="F239" s="76">
        <v>64.80287</v>
      </c>
    </row>
    <row r="240">
      <c r="A240" s="40" t="s">
        <v>10</v>
      </c>
      <c r="B240" s="40" t="s">
        <v>478</v>
      </c>
      <c r="C240" s="1">
        <v>2016.0</v>
      </c>
      <c r="D240" s="2" t="s">
        <v>5</v>
      </c>
      <c r="E240" s="7" t="s">
        <v>20</v>
      </c>
      <c r="F240" s="76">
        <v>78.38403</v>
      </c>
    </row>
    <row r="241">
      <c r="A241" s="40" t="s">
        <v>11</v>
      </c>
      <c r="B241" s="40" t="s">
        <v>477</v>
      </c>
      <c r="C241" s="1">
        <v>2016.0</v>
      </c>
      <c r="D241" s="2" t="s">
        <v>5</v>
      </c>
      <c r="E241" s="7" t="s">
        <v>20</v>
      </c>
      <c r="F241" s="76">
        <v>62.03964</v>
      </c>
    </row>
    <row r="242">
      <c r="A242" s="40" t="s">
        <v>12</v>
      </c>
      <c r="B242" s="40" t="s">
        <v>476</v>
      </c>
      <c r="C242" s="1">
        <v>2016.0</v>
      </c>
      <c r="D242" s="2" t="s">
        <v>5</v>
      </c>
      <c r="E242" s="7" t="s">
        <v>20</v>
      </c>
      <c r="F242" s="76">
        <v>82.67007</v>
      </c>
    </row>
    <row r="243">
      <c r="A243" s="40" t="s">
        <v>13</v>
      </c>
      <c r="B243" s="40" t="s">
        <v>481</v>
      </c>
      <c r="C243" s="1">
        <v>2016.0</v>
      </c>
      <c r="D243" s="2" t="s">
        <v>5</v>
      </c>
      <c r="E243" s="7" t="s">
        <v>20</v>
      </c>
      <c r="F243" s="76">
        <v>67.17279</v>
      </c>
    </row>
    <row r="244">
      <c r="A244" s="40" t="s">
        <v>14</v>
      </c>
      <c r="B244" s="40" t="s">
        <v>483</v>
      </c>
      <c r="C244" s="1">
        <v>2016.0</v>
      </c>
      <c r="D244" s="2" t="s">
        <v>5</v>
      </c>
      <c r="E244" s="7" t="s">
        <v>20</v>
      </c>
      <c r="F244" s="76">
        <v>73.7765</v>
      </c>
    </row>
    <row r="245">
      <c r="A245" s="40" t="s">
        <v>15</v>
      </c>
      <c r="B245" s="40" t="s">
        <v>482</v>
      </c>
      <c r="C245" s="1">
        <v>2016.0</v>
      </c>
      <c r="D245" s="2" t="s">
        <v>5</v>
      </c>
      <c r="E245" s="7" t="s">
        <v>20</v>
      </c>
      <c r="F245" s="76">
        <v>85.71385</v>
      </c>
    </row>
    <row r="246">
      <c r="A246" s="40" t="s">
        <v>16</v>
      </c>
      <c r="B246" s="40" t="s">
        <v>484</v>
      </c>
      <c r="C246" s="1">
        <v>2016.0</v>
      </c>
      <c r="D246" s="2" t="s">
        <v>5</v>
      </c>
      <c r="E246" s="7" t="s">
        <v>20</v>
      </c>
      <c r="F246" s="76">
        <v>73.45409</v>
      </c>
    </row>
    <row r="247">
      <c r="A247" s="40" t="s">
        <v>17</v>
      </c>
      <c r="B247" s="40" t="s">
        <v>485</v>
      </c>
      <c r="C247" s="1">
        <v>2016.0</v>
      </c>
      <c r="D247" s="2" t="s">
        <v>5</v>
      </c>
      <c r="E247" s="7" t="s">
        <v>20</v>
      </c>
      <c r="F247" s="76">
        <v>70.87878</v>
      </c>
    </row>
    <row r="248">
      <c r="A248" s="40" t="s">
        <v>18</v>
      </c>
      <c r="B248" s="40" t="s">
        <v>486</v>
      </c>
      <c r="C248" s="1">
        <v>2016.0</v>
      </c>
      <c r="D248" s="2" t="s">
        <v>5</v>
      </c>
      <c r="E248" s="7" t="s">
        <v>20</v>
      </c>
      <c r="F248" s="76">
        <v>67.50401</v>
      </c>
    </row>
    <row r="249">
      <c r="A249" s="40" t="s">
        <v>19</v>
      </c>
      <c r="B249" s="40" t="s">
        <v>487</v>
      </c>
      <c r="C249" s="1">
        <v>2016.0</v>
      </c>
      <c r="D249" s="2" t="s">
        <v>5</v>
      </c>
      <c r="E249" s="7" t="s">
        <v>20</v>
      </c>
      <c r="F249" s="76">
        <v>74.66642</v>
      </c>
    </row>
    <row r="250">
      <c r="A250" s="40" t="s">
        <v>20</v>
      </c>
      <c r="B250" s="40" t="s">
        <v>488</v>
      </c>
      <c r="C250" s="1">
        <v>2016.0</v>
      </c>
      <c r="D250" s="2" t="s">
        <v>5</v>
      </c>
      <c r="E250" s="7" t="s">
        <v>20</v>
      </c>
      <c r="F250" s="76">
        <v>69.76508</v>
      </c>
    </row>
    <row r="251">
      <c r="A251" s="40" t="s">
        <v>21</v>
      </c>
      <c r="B251" s="40" t="s">
        <v>490</v>
      </c>
      <c r="C251" s="1">
        <v>2016.0</v>
      </c>
      <c r="D251" s="2" t="s">
        <v>5</v>
      </c>
      <c r="E251" s="7" t="s">
        <v>20</v>
      </c>
      <c r="F251" s="76">
        <v>70.323</v>
      </c>
    </row>
    <row r="252">
      <c r="A252" s="40" t="s">
        <v>22</v>
      </c>
      <c r="B252" s="40" t="s">
        <v>491</v>
      </c>
      <c r="C252" s="1">
        <v>2016.0</v>
      </c>
      <c r="D252" s="2" t="s">
        <v>5</v>
      </c>
      <c r="E252" s="7" t="s">
        <v>20</v>
      </c>
      <c r="F252" s="76">
        <v>71.91449</v>
      </c>
    </row>
    <row r="253">
      <c r="A253" s="40" t="s">
        <v>23</v>
      </c>
      <c r="B253" s="40" t="s">
        <v>492</v>
      </c>
      <c r="C253" s="1">
        <v>2016.0</v>
      </c>
      <c r="D253" s="2" t="s">
        <v>5</v>
      </c>
      <c r="E253" s="7" t="s">
        <v>20</v>
      </c>
      <c r="F253" s="76">
        <v>83.90424</v>
      </c>
    </row>
    <row r="254">
      <c r="A254" s="40" t="s">
        <v>24</v>
      </c>
      <c r="B254" s="40" t="s">
        <v>493</v>
      </c>
      <c r="C254" s="1">
        <v>2016.0</v>
      </c>
      <c r="D254" s="2" t="s">
        <v>5</v>
      </c>
      <c r="E254" s="7" t="s">
        <v>20</v>
      </c>
      <c r="F254" s="76">
        <v>81.32852</v>
      </c>
    </row>
    <row r="255">
      <c r="A255" s="40" t="s">
        <v>25</v>
      </c>
      <c r="B255" s="40" t="s">
        <v>494</v>
      </c>
      <c r="C255" s="1">
        <v>2016.0</v>
      </c>
      <c r="D255" s="2" t="s">
        <v>5</v>
      </c>
      <c r="E255" s="7" t="s">
        <v>20</v>
      </c>
      <c r="F255" s="76">
        <v>73.81639</v>
      </c>
    </row>
    <row r="256">
      <c r="A256" s="40" t="s">
        <v>26</v>
      </c>
      <c r="B256" s="40" t="s">
        <v>495</v>
      </c>
      <c r="C256" s="1">
        <v>2016.0</v>
      </c>
      <c r="D256" s="2" t="s">
        <v>5</v>
      </c>
      <c r="E256" s="7" t="s">
        <v>20</v>
      </c>
      <c r="F256" s="76">
        <v>62.79085</v>
      </c>
    </row>
    <row r="257">
      <c r="A257" s="40" t="s">
        <v>27</v>
      </c>
      <c r="B257" s="40" t="s">
        <v>497</v>
      </c>
      <c r="C257" s="1">
        <v>2016.0</v>
      </c>
      <c r="D257" s="2" t="s">
        <v>5</v>
      </c>
      <c r="E257" s="7" t="s">
        <v>20</v>
      </c>
      <c r="F257" s="76">
        <v>83.17732</v>
      </c>
    </row>
    <row r="258">
      <c r="A258" s="40" t="s">
        <v>28</v>
      </c>
      <c r="B258" s="40" t="s">
        <v>496</v>
      </c>
      <c r="C258" s="1">
        <v>2016.0</v>
      </c>
      <c r="D258" s="2" t="s">
        <v>5</v>
      </c>
      <c r="E258" s="7" t="s">
        <v>20</v>
      </c>
      <c r="F258" s="76">
        <v>67.5534</v>
      </c>
    </row>
    <row r="259">
      <c r="A259" s="40" t="s">
        <v>29</v>
      </c>
      <c r="B259" s="40" t="s">
        <v>498</v>
      </c>
      <c r="C259" s="1">
        <v>2016.0</v>
      </c>
      <c r="D259" s="2" t="s">
        <v>5</v>
      </c>
      <c r="E259" s="7" t="s">
        <v>20</v>
      </c>
      <c r="F259" s="76">
        <v>62.98054</v>
      </c>
    </row>
    <row r="260">
      <c r="A260" s="40" t="s">
        <v>30</v>
      </c>
      <c r="B260" s="40" t="s">
        <v>499</v>
      </c>
      <c r="C260" s="1">
        <v>2016.0</v>
      </c>
      <c r="D260" s="2" t="s">
        <v>5</v>
      </c>
      <c r="E260" s="7" t="s">
        <v>20</v>
      </c>
      <c r="F260" s="76">
        <v>88.04391</v>
      </c>
    </row>
    <row r="261">
      <c r="A261" s="40" t="s">
        <v>31</v>
      </c>
      <c r="B261" s="40" t="s">
        <v>500</v>
      </c>
      <c r="C261" s="1">
        <v>2016.0</v>
      </c>
      <c r="D261" s="2" t="s">
        <v>5</v>
      </c>
      <c r="E261" s="7" t="s">
        <v>20</v>
      </c>
      <c r="F261" s="76">
        <v>63.28488</v>
      </c>
    </row>
    <row r="262">
      <c r="A262" s="40" t="s">
        <v>32</v>
      </c>
      <c r="B262" s="40" t="s">
        <v>501</v>
      </c>
      <c r="C262" s="1">
        <v>2016.0</v>
      </c>
      <c r="D262" s="2" t="s">
        <v>5</v>
      </c>
      <c r="E262" s="7" t="s">
        <v>20</v>
      </c>
      <c r="F262" s="76">
        <v>70.40692</v>
      </c>
    </row>
    <row r="263">
      <c r="A263" s="40" t="s">
        <v>33</v>
      </c>
      <c r="B263" s="40" t="s">
        <v>502</v>
      </c>
      <c r="C263" s="1">
        <v>2016.0</v>
      </c>
      <c r="D263" s="2" t="s">
        <v>5</v>
      </c>
      <c r="E263" s="7" t="s">
        <v>20</v>
      </c>
      <c r="F263" s="76">
        <v>65.8465</v>
      </c>
    </row>
    <row r="264">
      <c r="A264" s="40" t="s">
        <v>34</v>
      </c>
      <c r="B264" s="40" t="s">
        <v>503</v>
      </c>
      <c r="C264" s="1">
        <v>2016.0</v>
      </c>
      <c r="D264" s="2" t="s">
        <v>5</v>
      </c>
      <c r="E264" s="7" t="s">
        <v>20</v>
      </c>
      <c r="F264" s="76">
        <v>76.11327</v>
      </c>
    </row>
    <row r="265">
      <c r="A265" s="40" t="s">
        <v>35</v>
      </c>
      <c r="B265" s="40" t="s">
        <v>504</v>
      </c>
      <c r="C265" s="1">
        <v>2016.0</v>
      </c>
      <c r="D265" s="2" t="s">
        <v>5</v>
      </c>
      <c r="E265" s="7" t="s">
        <v>20</v>
      </c>
      <c r="F265" s="76">
        <v>77.2382</v>
      </c>
    </row>
    <row r="266">
      <c r="A266" s="52" t="s">
        <v>3</v>
      </c>
      <c r="B266" s="40" t="s">
        <v>489</v>
      </c>
      <c r="C266" s="1">
        <v>2017.0</v>
      </c>
      <c r="D266" s="2" t="s">
        <v>5</v>
      </c>
      <c r="E266" s="7" t="s">
        <v>20</v>
      </c>
      <c r="F266" s="76">
        <v>72.87542</v>
      </c>
    </row>
    <row r="267">
      <c r="A267" s="52" t="s">
        <v>4</v>
      </c>
      <c r="B267" s="40" t="s">
        <v>472</v>
      </c>
      <c r="C267" s="1">
        <v>2017.0</v>
      </c>
      <c r="D267" s="2" t="s">
        <v>5</v>
      </c>
      <c r="E267" s="7" t="s">
        <v>20</v>
      </c>
      <c r="F267" s="76">
        <v>66.8976</v>
      </c>
    </row>
    <row r="268">
      <c r="A268" s="40" t="s">
        <v>5</v>
      </c>
      <c r="B268" s="40" t="s">
        <v>473</v>
      </c>
      <c r="C268" s="1">
        <v>2017.0</v>
      </c>
      <c r="D268" s="2" t="s">
        <v>5</v>
      </c>
      <c r="E268" s="7" t="s">
        <v>20</v>
      </c>
      <c r="F268" s="76">
        <v>62.41819</v>
      </c>
    </row>
    <row r="269">
      <c r="A269" s="40" t="s">
        <v>6</v>
      </c>
      <c r="B269" s="40" t="s">
        <v>474</v>
      </c>
      <c r="C269" s="1">
        <v>2017.0</v>
      </c>
      <c r="D269" s="2" t="s">
        <v>5</v>
      </c>
      <c r="E269" s="7" t="s">
        <v>20</v>
      </c>
      <c r="F269" s="76">
        <v>70.98395</v>
      </c>
    </row>
    <row r="270">
      <c r="A270" s="40" t="s">
        <v>7</v>
      </c>
      <c r="B270" s="40" t="s">
        <v>475</v>
      </c>
      <c r="C270" s="1">
        <v>2017.0</v>
      </c>
      <c r="D270" s="2" t="s">
        <v>5</v>
      </c>
      <c r="E270" s="7" t="s">
        <v>20</v>
      </c>
      <c r="F270" s="76">
        <v>75.1657</v>
      </c>
    </row>
    <row r="271">
      <c r="A271" s="40" t="s">
        <v>8</v>
      </c>
      <c r="B271" s="40" t="s">
        <v>479</v>
      </c>
      <c r="C271" s="1">
        <v>2017.0</v>
      </c>
      <c r="D271" s="2" t="s">
        <v>5</v>
      </c>
      <c r="E271" s="7" t="s">
        <v>20</v>
      </c>
      <c r="F271" s="76">
        <v>74.03646</v>
      </c>
    </row>
    <row r="272">
      <c r="A272" s="40" t="s">
        <v>9</v>
      </c>
      <c r="B272" s="40" t="s">
        <v>480</v>
      </c>
      <c r="C272" s="1">
        <v>2017.0</v>
      </c>
      <c r="D272" s="2" t="s">
        <v>5</v>
      </c>
      <c r="E272" s="7" t="s">
        <v>20</v>
      </c>
      <c r="F272" s="76">
        <v>65.83829</v>
      </c>
    </row>
    <row r="273">
      <c r="A273" s="40" t="s">
        <v>10</v>
      </c>
      <c r="B273" s="40" t="s">
        <v>478</v>
      </c>
      <c r="C273" s="1">
        <v>2017.0</v>
      </c>
      <c r="D273" s="2" t="s">
        <v>5</v>
      </c>
      <c r="E273" s="7" t="s">
        <v>20</v>
      </c>
      <c r="F273" s="76">
        <v>78.06153</v>
      </c>
    </row>
    <row r="274">
      <c r="A274" s="40" t="s">
        <v>11</v>
      </c>
      <c r="B274" s="40" t="s">
        <v>477</v>
      </c>
      <c r="C274" s="1">
        <v>2017.0</v>
      </c>
      <c r="D274" s="2" t="s">
        <v>5</v>
      </c>
      <c r="E274" s="7" t="s">
        <v>20</v>
      </c>
      <c r="F274" s="76">
        <v>62.61961</v>
      </c>
    </row>
    <row r="275">
      <c r="A275" s="40" t="s">
        <v>12</v>
      </c>
      <c r="B275" s="40" t="s">
        <v>476</v>
      </c>
      <c r="C275" s="1">
        <v>2017.0</v>
      </c>
      <c r="D275" s="2" t="s">
        <v>5</v>
      </c>
      <c r="E275" s="7" t="s">
        <v>20</v>
      </c>
      <c r="F275" s="76">
        <v>80.63399</v>
      </c>
    </row>
    <row r="276">
      <c r="A276" s="40" t="s">
        <v>13</v>
      </c>
      <c r="B276" s="40" t="s">
        <v>481</v>
      </c>
      <c r="C276" s="1">
        <v>2017.0</v>
      </c>
      <c r="D276" s="2" t="s">
        <v>5</v>
      </c>
      <c r="E276" s="7" t="s">
        <v>20</v>
      </c>
      <c r="F276" s="76">
        <v>66.33385</v>
      </c>
    </row>
    <row r="277">
      <c r="A277" s="40" t="s">
        <v>14</v>
      </c>
      <c r="B277" s="40" t="s">
        <v>483</v>
      </c>
      <c r="C277" s="1">
        <v>2017.0</v>
      </c>
      <c r="D277" s="2" t="s">
        <v>5</v>
      </c>
      <c r="E277" s="7" t="s">
        <v>20</v>
      </c>
      <c r="F277" s="76">
        <v>73.4013</v>
      </c>
    </row>
    <row r="278">
      <c r="A278" s="40" t="s">
        <v>15</v>
      </c>
      <c r="B278" s="40" t="s">
        <v>482</v>
      </c>
      <c r="C278" s="1">
        <v>2017.0</v>
      </c>
      <c r="D278" s="2" t="s">
        <v>5</v>
      </c>
      <c r="E278" s="7" t="s">
        <v>20</v>
      </c>
      <c r="F278" s="76">
        <v>83.9899</v>
      </c>
    </row>
    <row r="279">
      <c r="A279" s="40" t="s">
        <v>16</v>
      </c>
      <c r="B279" s="40" t="s">
        <v>484</v>
      </c>
      <c r="C279" s="1">
        <v>2017.0</v>
      </c>
      <c r="D279" s="2" t="s">
        <v>5</v>
      </c>
      <c r="E279" s="7" t="s">
        <v>20</v>
      </c>
      <c r="F279" s="76">
        <v>74.41937</v>
      </c>
    </row>
    <row r="280">
      <c r="A280" s="40" t="s">
        <v>17</v>
      </c>
      <c r="B280" s="40" t="s">
        <v>485</v>
      </c>
      <c r="C280" s="1">
        <v>2017.0</v>
      </c>
      <c r="D280" s="2" t="s">
        <v>5</v>
      </c>
      <c r="E280" s="7" t="s">
        <v>20</v>
      </c>
      <c r="F280" s="76">
        <v>71.92389</v>
      </c>
    </row>
    <row r="281">
      <c r="A281" s="40" t="s">
        <v>18</v>
      </c>
      <c r="B281" s="40" t="s">
        <v>486</v>
      </c>
      <c r="C281" s="1">
        <v>2017.0</v>
      </c>
      <c r="D281" s="2" t="s">
        <v>5</v>
      </c>
      <c r="E281" s="7" t="s">
        <v>20</v>
      </c>
      <c r="F281" s="76">
        <v>67.74321</v>
      </c>
    </row>
    <row r="282">
      <c r="A282" s="40" t="s">
        <v>19</v>
      </c>
      <c r="B282" s="40" t="s">
        <v>487</v>
      </c>
      <c r="C282" s="1">
        <v>2017.0</v>
      </c>
      <c r="D282" s="2" t="s">
        <v>5</v>
      </c>
      <c r="E282" s="7" t="s">
        <v>20</v>
      </c>
      <c r="F282" s="76">
        <v>76.7524</v>
      </c>
    </row>
    <row r="283">
      <c r="A283" s="40" t="s">
        <v>20</v>
      </c>
      <c r="B283" s="40" t="s">
        <v>488</v>
      </c>
      <c r="C283" s="1">
        <v>2017.0</v>
      </c>
      <c r="D283" s="2" t="s">
        <v>5</v>
      </c>
      <c r="E283" s="7" t="s">
        <v>20</v>
      </c>
      <c r="F283" s="76">
        <v>70.12969</v>
      </c>
    </row>
    <row r="284">
      <c r="A284" s="40" t="s">
        <v>21</v>
      </c>
      <c r="B284" s="40" t="s">
        <v>490</v>
      </c>
      <c r="C284" s="1">
        <v>2017.0</v>
      </c>
      <c r="D284" s="2" t="s">
        <v>5</v>
      </c>
      <c r="E284" s="7" t="s">
        <v>20</v>
      </c>
      <c r="F284" s="76">
        <v>71.3206</v>
      </c>
    </row>
    <row r="285">
      <c r="A285" s="40" t="s">
        <v>22</v>
      </c>
      <c r="B285" s="40" t="s">
        <v>491</v>
      </c>
      <c r="C285" s="1">
        <v>2017.0</v>
      </c>
      <c r="D285" s="2" t="s">
        <v>5</v>
      </c>
      <c r="E285" s="7" t="s">
        <v>20</v>
      </c>
      <c r="F285" s="76">
        <v>70.85117</v>
      </c>
    </row>
    <row r="286">
      <c r="A286" s="40" t="s">
        <v>23</v>
      </c>
      <c r="B286" s="40" t="s">
        <v>492</v>
      </c>
      <c r="C286" s="1">
        <v>2017.0</v>
      </c>
      <c r="D286" s="2" t="s">
        <v>5</v>
      </c>
      <c r="E286" s="7" t="s">
        <v>20</v>
      </c>
      <c r="F286" s="76">
        <v>81.90171</v>
      </c>
    </row>
    <row r="287">
      <c r="A287" s="40" t="s">
        <v>24</v>
      </c>
      <c r="B287" s="40" t="s">
        <v>493</v>
      </c>
      <c r="C287" s="1">
        <v>2017.0</v>
      </c>
      <c r="D287" s="2" t="s">
        <v>5</v>
      </c>
      <c r="E287" s="7" t="s">
        <v>20</v>
      </c>
      <c r="F287" s="76">
        <v>81.51589</v>
      </c>
    </row>
    <row r="288">
      <c r="A288" s="40" t="s">
        <v>25</v>
      </c>
      <c r="B288" s="40" t="s">
        <v>494</v>
      </c>
      <c r="C288" s="1">
        <v>2017.0</v>
      </c>
      <c r="D288" s="2" t="s">
        <v>5</v>
      </c>
      <c r="E288" s="7" t="s">
        <v>20</v>
      </c>
      <c r="F288" s="76">
        <v>74.63722</v>
      </c>
    </row>
    <row r="289">
      <c r="A289" s="40" t="s">
        <v>26</v>
      </c>
      <c r="B289" s="40" t="s">
        <v>495</v>
      </c>
      <c r="C289" s="1">
        <v>2017.0</v>
      </c>
      <c r="D289" s="2" t="s">
        <v>5</v>
      </c>
      <c r="E289" s="7" t="s">
        <v>20</v>
      </c>
      <c r="F289" s="76">
        <v>63.01403</v>
      </c>
    </row>
    <row r="290">
      <c r="A290" s="40" t="s">
        <v>27</v>
      </c>
      <c r="B290" s="40" t="s">
        <v>497</v>
      </c>
      <c r="C290" s="1">
        <v>2017.0</v>
      </c>
      <c r="D290" s="2" t="s">
        <v>5</v>
      </c>
      <c r="E290" s="7" t="s">
        <v>20</v>
      </c>
      <c r="F290" s="76">
        <v>83.15074</v>
      </c>
    </row>
    <row r="291">
      <c r="A291" s="40" t="s">
        <v>28</v>
      </c>
      <c r="B291" s="40" t="s">
        <v>496</v>
      </c>
      <c r="C291" s="1">
        <v>2017.0</v>
      </c>
      <c r="D291" s="2" t="s">
        <v>5</v>
      </c>
      <c r="E291" s="7" t="s">
        <v>20</v>
      </c>
      <c r="F291" s="76">
        <v>69.08485</v>
      </c>
    </row>
    <row r="292">
      <c r="A292" s="40" t="s">
        <v>29</v>
      </c>
      <c r="B292" s="40" t="s">
        <v>498</v>
      </c>
      <c r="C292" s="1">
        <v>2017.0</v>
      </c>
      <c r="D292" s="2" t="s">
        <v>5</v>
      </c>
      <c r="E292" s="7" t="s">
        <v>20</v>
      </c>
      <c r="F292" s="76">
        <v>63.89755</v>
      </c>
    </row>
    <row r="293">
      <c r="A293" s="40" t="s">
        <v>30</v>
      </c>
      <c r="B293" s="40" t="s">
        <v>499</v>
      </c>
      <c r="C293" s="1">
        <v>2017.0</v>
      </c>
      <c r="D293" s="2" t="s">
        <v>5</v>
      </c>
      <c r="E293" s="7" t="s">
        <v>20</v>
      </c>
      <c r="F293" s="76">
        <v>87.29596</v>
      </c>
    </row>
    <row r="294">
      <c r="A294" s="40" t="s">
        <v>31</v>
      </c>
      <c r="B294" s="40" t="s">
        <v>500</v>
      </c>
      <c r="C294" s="1">
        <v>2017.0</v>
      </c>
      <c r="D294" s="2" t="s">
        <v>5</v>
      </c>
      <c r="E294" s="7" t="s">
        <v>20</v>
      </c>
      <c r="F294" s="76">
        <v>64.04177</v>
      </c>
    </row>
    <row r="295">
      <c r="A295" s="40" t="s">
        <v>32</v>
      </c>
      <c r="B295" s="40" t="s">
        <v>501</v>
      </c>
      <c r="C295" s="1">
        <v>2017.0</v>
      </c>
      <c r="D295" s="2" t="s">
        <v>5</v>
      </c>
      <c r="E295" s="7" t="s">
        <v>20</v>
      </c>
      <c r="F295" s="76">
        <v>71.43437</v>
      </c>
    </row>
    <row r="296">
      <c r="A296" s="40" t="s">
        <v>33</v>
      </c>
      <c r="B296" s="40" t="s">
        <v>502</v>
      </c>
      <c r="C296" s="1">
        <v>2017.0</v>
      </c>
      <c r="D296" s="2" t="s">
        <v>5</v>
      </c>
      <c r="E296" s="7" t="s">
        <v>20</v>
      </c>
      <c r="F296" s="76">
        <v>64.90895</v>
      </c>
    </row>
    <row r="297">
      <c r="A297" s="40" t="s">
        <v>34</v>
      </c>
      <c r="B297" s="40" t="s">
        <v>503</v>
      </c>
      <c r="C297" s="1">
        <v>2017.0</v>
      </c>
      <c r="D297" s="2" t="s">
        <v>5</v>
      </c>
      <c r="E297" s="7" t="s">
        <v>20</v>
      </c>
      <c r="F297" s="76">
        <v>77.40803</v>
      </c>
    </row>
    <row r="298">
      <c r="A298" s="40" t="s">
        <v>35</v>
      </c>
      <c r="B298" s="40" t="s">
        <v>504</v>
      </c>
      <c r="C298" s="1">
        <v>2017.0</v>
      </c>
      <c r="D298" s="2" t="s">
        <v>5</v>
      </c>
      <c r="E298" s="7" t="s">
        <v>20</v>
      </c>
      <c r="F298" s="76">
        <v>77.91276</v>
      </c>
    </row>
    <row r="299">
      <c r="A299" s="52" t="s">
        <v>3</v>
      </c>
      <c r="B299" s="40" t="s">
        <v>489</v>
      </c>
      <c r="C299" s="1">
        <v>2018.0</v>
      </c>
      <c r="D299" s="2" t="s">
        <v>5</v>
      </c>
      <c r="E299" s="7" t="s">
        <v>20</v>
      </c>
      <c r="F299" s="76">
        <v>72.01198</v>
      </c>
    </row>
    <row r="300">
      <c r="A300" s="52" t="s">
        <v>4</v>
      </c>
      <c r="B300" s="40" t="s">
        <v>472</v>
      </c>
      <c r="C300" s="1">
        <v>2018.0</v>
      </c>
      <c r="D300" s="2" t="s">
        <v>5</v>
      </c>
      <c r="E300" s="7" t="s">
        <v>20</v>
      </c>
      <c r="F300" s="76">
        <v>65.94672</v>
      </c>
    </row>
    <row r="301">
      <c r="A301" s="40" t="s">
        <v>5</v>
      </c>
      <c r="B301" s="40" t="s">
        <v>473</v>
      </c>
      <c r="C301" s="1">
        <v>2018.0</v>
      </c>
      <c r="D301" s="2" t="s">
        <v>5</v>
      </c>
      <c r="E301" s="7" t="s">
        <v>20</v>
      </c>
      <c r="F301" s="76">
        <v>61.69996</v>
      </c>
    </row>
    <row r="302">
      <c r="A302" s="40" t="s">
        <v>6</v>
      </c>
      <c r="B302" s="40" t="s">
        <v>474</v>
      </c>
      <c r="C302" s="1">
        <v>2018.0</v>
      </c>
      <c r="D302" s="2" t="s">
        <v>5</v>
      </c>
      <c r="E302" s="7" t="s">
        <v>20</v>
      </c>
      <c r="F302" s="76">
        <v>71.34326</v>
      </c>
    </row>
    <row r="303">
      <c r="A303" s="40" t="s">
        <v>7</v>
      </c>
      <c r="B303" s="40" t="s">
        <v>475</v>
      </c>
      <c r="C303" s="1">
        <v>2018.0</v>
      </c>
      <c r="D303" s="2" t="s">
        <v>5</v>
      </c>
      <c r="E303" s="7" t="s">
        <v>20</v>
      </c>
      <c r="F303" s="76">
        <v>76.88287</v>
      </c>
    </row>
    <row r="304">
      <c r="A304" s="40" t="s">
        <v>8</v>
      </c>
      <c r="B304" s="40" t="s">
        <v>479</v>
      </c>
      <c r="C304" s="1">
        <v>2018.0</v>
      </c>
      <c r="D304" s="2" t="s">
        <v>5</v>
      </c>
      <c r="E304" s="7" t="s">
        <v>20</v>
      </c>
      <c r="F304" s="76">
        <v>70.8832</v>
      </c>
    </row>
    <row r="305">
      <c r="A305" s="40" t="s">
        <v>9</v>
      </c>
      <c r="B305" s="40" t="s">
        <v>480</v>
      </c>
      <c r="C305" s="1">
        <v>2018.0</v>
      </c>
      <c r="D305" s="2" t="s">
        <v>5</v>
      </c>
      <c r="E305" s="7" t="s">
        <v>20</v>
      </c>
      <c r="F305" s="76">
        <v>66.07324</v>
      </c>
    </row>
    <row r="306">
      <c r="A306" s="40" t="s">
        <v>10</v>
      </c>
      <c r="B306" s="40" t="s">
        <v>478</v>
      </c>
      <c r="C306" s="1">
        <v>2018.0</v>
      </c>
      <c r="D306" s="2" t="s">
        <v>5</v>
      </c>
      <c r="E306" s="7" t="s">
        <v>20</v>
      </c>
      <c r="F306" s="76">
        <v>76.95</v>
      </c>
    </row>
    <row r="307">
      <c r="A307" s="40" t="s">
        <v>11</v>
      </c>
      <c r="B307" s="40" t="s">
        <v>477</v>
      </c>
      <c r="C307" s="1">
        <v>2018.0</v>
      </c>
      <c r="D307" s="2" t="s">
        <v>5</v>
      </c>
      <c r="E307" s="7" t="s">
        <v>20</v>
      </c>
      <c r="F307" s="76">
        <v>63.57817</v>
      </c>
    </row>
    <row r="308">
      <c r="A308" s="40" t="s">
        <v>12</v>
      </c>
      <c r="B308" s="40" t="s">
        <v>476</v>
      </c>
      <c r="C308" s="1">
        <v>2018.0</v>
      </c>
      <c r="D308" s="2" t="s">
        <v>5</v>
      </c>
      <c r="E308" s="7" t="s">
        <v>20</v>
      </c>
      <c r="F308" s="76">
        <v>80.2988</v>
      </c>
    </row>
    <row r="309">
      <c r="A309" s="40" t="s">
        <v>13</v>
      </c>
      <c r="B309" s="40" t="s">
        <v>481</v>
      </c>
      <c r="C309" s="1">
        <v>2018.0</v>
      </c>
      <c r="D309" s="2" t="s">
        <v>5</v>
      </c>
      <c r="E309" s="7" t="s">
        <v>20</v>
      </c>
      <c r="F309" s="76">
        <v>65.7937</v>
      </c>
    </row>
    <row r="310">
      <c r="A310" s="40" t="s">
        <v>14</v>
      </c>
      <c r="B310" s="40" t="s">
        <v>483</v>
      </c>
      <c r="C310" s="1">
        <v>2018.0</v>
      </c>
      <c r="D310" s="2" t="s">
        <v>5</v>
      </c>
      <c r="E310" s="7" t="s">
        <v>20</v>
      </c>
      <c r="F310" s="76">
        <v>73.01065</v>
      </c>
    </row>
    <row r="311">
      <c r="A311" s="40" t="s">
        <v>15</v>
      </c>
      <c r="B311" s="40" t="s">
        <v>482</v>
      </c>
      <c r="C311" s="1">
        <v>2018.0</v>
      </c>
      <c r="D311" s="2" t="s">
        <v>5</v>
      </c>
      <c r="E311" s="7" t="s">
        <v>20</v>
      </c>
      <c r="F311" s="76">
        <v>83.15561</v>
      </c>
    </row>
    <row r="312">
      <c r="A312" s="40" t="s">
        <v>16</v>
      </c>
      <c r="B312" s="40" t="s">
        <v>484</v>
      </c>
      <c r="C312" s="1">
        <v>2018.0</v>
      </c>
      <c r="D312" s="2" t="s">
        <v>5</v>
      </c>
      <c r="E312" s="7" t="s">
        <v>20</v>
      </c>
      <c r="F312" s="76">
        <v>73.90675</v>
      </c>
    </row>
    <row r="313">
      <c r="A313" s="40" t="s">
        <v>17</v>
      </c>
      <c r="B313" s="40" t="s">
        <v>485</v>
      </c>
      <c r="C313" s="1">
        <v>2018.0</v>
      </c>
      <c r="D313" s="2" t="s">
        <v>5</v>
      </c>
      <c r="E313" s="7" t="s">
        <v>20</v>
      </c>
      <c r="F313" s="76">
        <v>71.36765</v>
      </c>
    </row>
    <row r="314">
      <c r="A314" s="40" t="s">
        <v>18</v>
      </c>
      <c r="B314" s="40" t="s">
        <v>486</v>
      </c>
      <c r="C314" s="1">
        <v>2018.0</v>
      </c>
      <c r="D314" s="2" t="s">
        <v>5</v>
      </c>
      <c r="E314" s="7" t="s">
        <v>20</v>
      </c>
      <c r="F314" s="76">
        <v>67.25682</v>
      </c>
    </row>
    <row r="315">
      <c r="A315" s="40" t="s">
        <v>19</v>
      </c>
      <c r="B315" s="40" t="s">
        <v>487</v>
      </c>
      <c r="C315" s="1">
        <v>2018.0</v>
      </c>
      <c r="D315" s="2" t="s">
        <v>5</v>
      </c>
      <c r="E315" s="7" t="s">
        <v>20</v>
      </c>
      <c r="F315" s="76">
        <v>77.26237</v>
      </c>
    </row>
    <row r="316">
      <c r="A316" s="40" t="s">
        <v>20</v>
      </c>
      <c r="B316" s="40" t="s">
        <v>488</v>
      </c>
      <c r="C316" s="1">
        <v>2018.0</v>
      </c>
      <c r="D316" s="2" t="s">
        <v>5</v>
      </c>
      <c r="E316" s="7" t="s">
        <v>20</v>
      </c>
      <c r="F316" s="76">
        <v>69.4378</v>
      </c>
    </row>
    <row r="317">
      <c r="A317" s="40" t="s">
        <v>21</v>
      </c>
      <c r="B317" s="40" t="s">
        <v>490</v>
      </c>
      <c r="C317" s="1">
        <v>2018.0</v>
      </c>
      <c r="D317" s="2" t="s">
        <v>5</v>
      </c>
      <c r="E317" s="7" t="s">
        <v>20</v>
      </c>
      <c r="F317" s="76">
        <v>69.3906</v>
      </c>
    </row>
    <row r="318">
      <c r="A318" s="40" t="s">
        <v>22</v>
      </c>
      <c r="B318" s="40" t="s">
        <v>491</v>
      </c>
      <c r="C318" s="1">
        <v>2018.0</v>
      </c>
      <c r="D318" s="2" t="s">
        <v>5</v>
      </c>
      <c r="E318" s="7" t="s">
        <v>20</v>
      </c>
      <c r="F318" s="76">
        <v>70.79112</v>
      </c>
    </row>
    <row r="319">
      <c r="A319" s="40" t="s">
        <v>23</v>
      </c>
      <c r="B319" s="40" t="s">
        <v>492</v>
      </c>
      <c r="C319" s="1">
        <v>2018.0</v>
      </c>
      <c r="D319" s="2" t="s">
        <v>5</v>
      </c>
      <c r="E319" s="7" t="s">
        <v>20</v>
      </c>
      <c r="F319" s="76">
        <v>66.80607</v>
      </c>
    </row>
    <row r="320">
      <c r="A320" s="40" t="s">
        <v>24</v>
      </c>
      <c r="B320" s="40" t="s">
        <v>493</v>
      </c>
      <c r="C320" s="1">
        <v>2018.0</v>
      </c>
      <c r="D320" s="2" t="s">
        <v>5</v>
      </c>
      <c r="E320" s="7" t="s">
        <v>20</v>
      </c>
      <c r="F320" s="76">
        <v>80.7824</v>
      </c>
    </row>
    <row r="321">
      <c r="A321" s="40" t="s">
        <v>25</v>
      </c>
      <c r="B321" s="40" t="s">
        <v>494</v>
      </c>
      <c r="C321" s="1">
        <v>2018.0</v>
      </c>
      <c r="D321" s="2" t="s">
        <v>5</v>
      </c>
      <c r="E321" s="7" t="s">
        <v>20</v>
      </c>
      <c r="F321" s="76">
        <v>73.37468</v>
      </c>
    </row>
    <row r="322">
      <c r="A322" s="40" t="s">
        <v>26</v>
      </c>
      <c r="B322" s="40" t="s">
        <v>495</v>
      </c>
      <c r="C322" s="1">
        <v>2018.0</v>
      </c>
      <c r="D322" s="2" t="s">
        <v>5</v>
      </c>
      <c r="E322" s="7" t="s">
        <v>20</v>
      </c>
      <c r="F322" s="76">
        <v>63.20742</v>
      </c>
    </row>
    <row r="323">
      <c r="A323" s="40" t="s">
        <v>27</v>
      </c>
      <c r="B323" s="40" t="s">
        <v>497</v>
      </c>
      <c r="C323" s="1">
        <v>2018.0</v>
      </c>
      <c r="D323" s="2" t="s">
        <v>5</v>
      </c>
      <c r="E323" s="7" t="s">
        <v>20</v>
      </c>
      <c r="F323" s="76">
        <v>83.18091</v>
      </c>
    </row>
    <row r="324">
      <c r="A324" s="40" t="s">
        <v>28</v>
      </c>
      <c r="B324" s="40" t="s">
        <v>496</v>
      </c>
      <c r="C324" s="1">
        <v>2018.0</v>
      </c>
      <c r="D324" s="2" t="s">
        <v>5</v>
      </c>
      <c r="E324" s="7" t="s">
        <v>20</v>
      </c>
      <c r="F324" s="76">
        <v>69.61809</v>
      </c>
    </row>
    <row r="325">
      <c r="A325" s="40" t="s">
        <v>29</v>
      </c>
      <c r="B325" s="40" t="s">
        <v>498</v>
      </c>
      <c r="C325" s="1">
        <v>2018.0</v>
      </c>
      <c r="D325" s="2" t="s">
        <v>5</v>
      </c>
      <c r="E325" s="7" t="s">
        <v>20</v>
      </c>
      <c r="F325" s="76">
        <v>63.72055</v>
      </c>
    </row>
    <row r="326">
      <c r="A326" s="40" t="s">
        <v>30</v>
      </c>
      <c r="B326" s="40" t="s">
        <v>499</v>
      </c>
      <c r="C326" s="1">
        <v>2018.0</v>
      </c>
      <c r="D326" s="2" t="s">
        <v>5</v>
      </c>
      <c r="E326" s="7" t="s">
        <v>20</v>
      </c>
      <c r="F326" s="76">
        <v>88.69717</v>
      </c>
    </row>
    <row r="327">
      <c r="A327" s="40" t="s">
        <v>31</v>
      </c>
      <c r="B327" s="40" t="s">
        <v>500</v>
      </c>
      <c r="C327" s="1">
        <v>2018.0</v>
      </c>
      <c r="D327" s="2" t="s">
        <v>5</v>
      </c>
      <c r="E327" s="7" t="s">
        <v>20</v>
      </c>
      <c r="F327" s="76">
        <v>64.18719</v>
      </c>
    </row>
    <row r="328">
      <c r="A328" s="40" t="s">
        <v>32</v>
      </c>
      <c r="B328" s="40" t="s">
        <v>501</v>
      </c>
      <c r="C328" s="1">
        <v>2018.0</v>
      </c>
      <c r="D328" s="2" t="s">
        <v>5</v>
      </c>
      <c r="E328" s="7" t="s">
        <v>20</v>
      </c>
      <c r="F328" s="76">
        <v>75.32746</v>
      </c>
    </row>
    <row r="329">
      <c r="A329" s="40" t="s">
        <v>33</v>
      </c>
      <c r="B329" s="40" t="s">
        <v>502</v>
      </c>
      <c r="C329" s="1">
        <v>2018.0</v>
      </c>
      <c r="D329" s="2" t="s">
        <v>5</v>
      </c>
      <c r="E329" s="7" t="s">
        <v>20</v>
      </c>
      <c r="F329" s="76">
        <v>64.7602</v>
      </c>
    </row>
    <row r="330">
      <c r="A330" s="40" t="s">
        <v>34</v>
      </c>
      <c r="B330" s="40" t="s">
        <v>503</v>
      </c>
      <c r="C330" s="1">
        <v>2018.0</v>
      </c>
      <c r="D330" s="2" t="s">
        <v>5</v>
      </c>
      <c r="E330" s="7" t="s">
        <v>20</v>
      </c>
      <c r="F330" s="76">
        <v>76.79521</v>
      </c>
    </row>
    <row r="331">
      <c r="A331" s="40" t="s">
        <v>35</v>
      </c>
      <c r="B331" s="40" t="s">
        <v>504</v>
      </c>
      <c r="C331" s="1">
        <v>2018.0</v>
      </c>
      <c r="D331" s="2" t="s">
        <v>5</v>
      </c>
      <c r="E331" s="7" t="s">
        <v>20</v>
      </c>
      <c r="F331" s="76">
        <v>78.02357</v>
      </c>
    </row>
    <row r="332">
      <c r="A332" s="52" t="s">
        <v>3</v>
      </c>
      <c r="B332" s="40" t="s">
        <v>489</v>
      </c>
      <c r="C332" s="1">
        <v>2019.0</v>
      </c>
      <c r="D332" s="2" t="s">
        <v>5</v>
      </c>
      <c r="E332" s="7" t="s">
        <v>20</v>
      </c>
      <c r="F332" s="76">
        <v>72.16321</v>
      </c>
    </row>
    <row r="333">
      <c r="A333" s="52" t="s">
        <v>4</v>
      </c>
      <c r="B333" s="40" t="s">
        <v>472</v>
      </c>
      <c r="C333" s="1">
        <v>2019.0</v>
      </c>
      <c r="D333" s="2" t="s">
        <v>5</v>
      </c>
      <c r="E333" s="7" t="s">
        <v>20</v>
      </c>
      <c r="F333" s="76">
        <v>67.79239</v>
      </c>
    </row>
    <row r="334">
      <c r="A334" s="40" t="s">
        <v>5</v>
      </c>
      <c r="B334" s="40" t="s">
        <v>473</v>
      </c>
      <c r="C334" s="1">
        <v>2019.0</v>
      </c>
      <c r="D334" s="2" t="s">
        <v>5</v>
      </c>
      <c r="E334" s="7" t="s">
        <v>20</v>
      </c>
      <c r="F334" s="76">
        <v>59.91736</v>
      </c>
    </row>
    <row r="335">
      <c r="A335" s="40" t="s">
        <v>6</v>
      </c>
      <c r="B335" s="40" t="s">
        <v>474</v>
      </c>
      <c r="C335" s="1">
        <v>2019.0</v>
      </c>
      <c r="D335" s="2" t="s">
        <v>5</v>
      </c>
      <c r="E335" s="7" t="s">
        <v>20</v>
      </c>
      <c r="F335" s="76">
        <v>72.98533</v>
      </c>
    </row>
    <row r="336">
      <c r="A336" s="40" t="s">
        <v>7</v>
      </c>
      <c r="B336" s="40" t="s">
        <v>475</v>
      </c>
      <c r="C336" s="1">
        <v>2019.0</v>
      </c>
      <c r="D336" s="2" t="s">
        <v>5</v>
      </c>
      <c r="E336" s="7" t="s">
        <v>20</v>
      </c>
      <c r="F336" s="76">
        <v>75.89698</v>
      </c>
    </row>
    <row r="337">
      <c r="A337" s="40" t="s">
        <v>8</v>
      </c>
      <c r="B337" s="40" t="s">
        <v>479</v>
      </c>
      <c r="C337" s="1">
        <v>2019.0</v>
      </c>
      <c r="D337" s="2" t="s">
        <v>5</v>
      </c>
      <c r="E337" s="7" t="s">
        <v>20</v>
      </c>
      <c r="F337" s="76">
        <v>73.23732</v>
      </c>
    </row>
    <row r="338">
      <c r="A338" s="40" t="s">
        <v>9</v>
      </c>
      <c r="B338" s="40" t="s">
        <v>480</v>
      </c>
      <c r="C338" s="1">
        <v>2019.0</v>
      </c>
      <c r="D338" s="2" t="s">
        <v>5</v>
      </c>
      <c r="E338" s="7" t="s">
        <v>20</v>
      </c>
      <c r="F338" s="76">
        <v>70.17578</v>
      </c>
    </row>
    <row r="339">
      <c r="A339" s="40" t="s">
        <v>10</v>
      </c>
      <c r="B339" s="40" t="s">
        <v>478</v>
      </c>
      <c r="C339" s="1">
        <v>2019.0</v>
      </c>
      <c r="D339" s="2" t="s">
        <v>5</v>
      </c>
      <c r="E339" s="7" t="s">
        <v>20</v>
      </c>
      <c r="F339" s="76">
        <v>77.4637</v>
      </c>
    </row>
    <row r="340">
      <c r="A340" s="40" t="s">
        <v>11</v>
      </c>
      <c r="B340" s="40" t="s">
        <v>477</v>
      </c>
      <c r="C340" s="1">
        <v>2019.0</v>
      </c>
      <c r="D340" s="2" t="s">
        <v>5</v>
      </c>
      <c r="E340" s="7" t="s">
        <v>20</v>
      </c>
      <c r="F340" s="76">
        <v>64.75445</v>
      </c>
    </row>
    <row r="341">
      <c r="A341" s="40" t="s">
        <v>12</v>
      </c>
      <c r="B341" s="40" t="s">
        <v>476</v>
      </c>
      <c r="C341" s="1">
        <v>2019.0</v>
      </c>
      <c r="D341" s="2" t="s">
        <v>5</v>
      </c>
      <c r="E341" s="7" t="s">
        <v>20</v>
      </c>
      <c r="F341" s="76">
        <v>82.19678</v>
      </c>
    </row>
    <row r="342">
      <c r="A342" s="40" t="s">
        <v>13</v>
      </c>
      <c r="B342" s="40" t="s">
        <v>481</v>
      </c>
      <c r="C342" s="1">
        <v>2019.0</v>
      </c>
      <c r="D342" s="2" t="s">
        <v>5</v>
      </c>
      <c r="E342" s="7" t="s">
        <v>20</v>
      </c>
      <c r="F342" s="76">
        <v>67.23282</v>
      </c>
    </row>
    <row r="343">
      <c r="A343" s="40" t="s">
        <v>14</v>
      </c>
      <c r="B343" s="40" t="s">
        <v>483</v>
      </c>
      <c r="C343" s="1">
        <v>2019.0</v>
      </c>
      <c r="D343" s="2" t="s">
        <v>5</v>
      </c>
      <c r="E343" s="7" t="s">
        <v>20</v>
      </c>
      <c r="F343" s="76">
        <v>73.12452</v>
      </c>
    </row>
    <row r="344">
      <c r="A344" s="40" t="s">
        <v>15</v>
      </c>
      <c r="B344" s="40" t="s">
        <v>482</v>
      </c>
      <c r="C344" s="1">
        <v>2019.0</v>
      </c>
      <c r="D344" s="2" t="s">
        <v>5</v>
      </c>
      <c r="E344" s="7" t="s">
        <v>20</v>
      </c>
      <c r="F344" s="76">
        <v>82.39395</v>
      </c>
    </row>
    <row r="345">
      <c r="A345" s="40" t="s">
        <v>16</v>
      </c>
      <c r="B345" s="40" t="s">
        <v>484</v>
      </c>
      <c r="C345" s="1">
        <v>2019.0</v>
      </c>
      <c r="D345" s="2" t="s">
        <v>5</v>
      </c>
      <c r="E345" s="7" t="s">
        <v>20</v>
      </c>
      <c r="F345" s="76">
        <v>71.69135</v>
      </c>
    </row>
    <row r="346">
      <c r="A346" s="40" t="s">
        <v>17</v>
      </c>
      <c r="B346" s="40" t="s">
        <v>485</v>
      </c>
      <c r="C346" s="1">
        <v>2019.0</v>
      </c>
      <c r="D346" s="2" t="s">
        <v>5</v>
      </c>
      <c r="E346" s="7" t="s">
        <v>20</v>
      </c>
      <c r="F346" s="76">
        <v>71.56213</v>
      </c>
    </row>
    <row r="347">
      <c r="A347" s="40" t="s">
        <v>18</v>
      </c>
      <c r="B347" s="40" t="s">
        <v>486</v>
      </c>
      <c r="C347" s="1">
        <v>2019.0</v>
      </c>
      <c r="D347" s="2" t="s">
        <v>5</v>
      </c>
      <c r="E347" s="7" t="s">
        <v>20</v>
      </c>
      <c r="F347" s="76">
        <v>67.44058</v>
      </c>
    </row>
    <row r="348">
      <c r="A348" s="40" t="s">
        <v>19</v>
      </c>
      <c r="B348" s="40" t="s">
        <v>487</v>
      </c>
      <c r="C348" s="1">
        <v>2019.0</v>
      </c>
      <c r="D348" s="2" t="s">
        <v>5</v>
      </c>
      <c r="E348" s="7" t="s">
        <v>20</v>
      </c>
      <c r="F348" s="76">
        <v>74.48935</v>
      </c>
    </row>
    <row r="349">
      <c r="A349" s="40" t="s">
        <v>20</v>
      </c>
      <c r="B349" s="40" t="s">
        <v>488</v>
      </c>
      <c r="C349" s="1">
        <v>2019.0</v>
      </c>
      <c r="D349" s="2" t="s">
        <v>5</v>
      </c>
      <c r="E349" s="7" t="s">
        <v>20</v>
      </c>
      <c r="F349" s="76">
        <v>70.59395</v>
      </c>
    </row>
    <row r="350">
      <c r="A350" s="40" t="s">
        <v>21</v>
      </c>
      <c r="B350" s="40" t="s">
        <v>490</v>
      </c>
      <c r="C350" s="1">
        <v>2019.0</v>
      </c>
      <c r="D350" s="2" t="s">
        <v>5</v>
      </c>
      <c r="E350" s="7" t="s">
        <v>20</v>
      </c>
      <c r="F350" s="76">
        <v>70.55113</v>
      </c>
    </row>
    <row r="351">
      <c r="A351" s="40" t="s">
        <v>22</v>
      </c>
      <c r="B351" s="40" t="s">
        <v>491</v>
      </c>
      <c r="C351" s="1">
        <v>2019.0</v>
      </c>
      <c r="D351" s="2" t="s">
        <v>5</v>
      </c>
      <c r="E351" s="7" t="s">
        <v>20</v>
      </c>
      <c r="F351" s="76">
        <v>71.50815</v>
      </c>
    </row>
    <row r="352">
      <c r="A352" s="40" t="s">
        <v>23</v>
      </c>
      <c r="B352" s="40" t="s">
        <v>492</v>
      </c>
      <c r="C352" s="1">
        <v>2019.0</v>
      </c>
      <c r="D352" s="2" t="s">
        <v>5</v>
      </c>
      <c r="E352" s="7" t="s">
        <v>20</v>
      </c>
      <c r="F352" s="76">
        <v>67.99135</v>
      </c>
    </row>
    <row r="353">
      <c r="A353" s="40" t="s">
        <v>24</v>
      </c>
      <c r="B353" s="40" t="s">
        <v>493</v>
      </c>
      <c r="C353" s="1">
        <v>2019.0</v>
      </c>
      <c r="D353" s="2" t="s">
        <v>5</v>
      </c>
      <c r="E353" s="7" t="s">
        <v>20</v>
      </c>
      <c r="F353" s="76">
        <v>78.94358</v>
      </c>
    </row>
    <row r="354">
      <c r="A354" s="40" t="s">
        <v>25</v>
      </c>
      <c r="B354" s="40" t="s">
        <v>494</v>
      </c>
      <c r="C354" s="1">
        <v>2019.0</v>
      </c>
      <c r="D354" s="2" t="s">
        <v>5</v>
      </c>
      <c r="E354" s="7" t="s">
        <v>20</v>
      </c>
      <c r="F354" s="76">
        <v>74.16277</v>
      </c>
    </row>
    <row r="355">
      <c r="A355" s="40" t="s">
        <v>26</v>
      </c>
      <c r="B355" s="40" t="s">
        <v>495</v>
      </c>
      <c r="C355" s="1">
        <v>2019.0</v>
      </c>
      <c r="D355" s="2" t="s">
        <v>5</v>
      </c>
      <c r="E355" s="7" t="s">
        <v>20</v>
      </c>
      <c r="F355" s="76">
        <v>62.64017</v>
      </c>
    </row>
    <row r="356">
      <c r="A356" s="40" t="s">
        <v>27</v>
      </c>
      <c r="B356" s="40" t="s">
        <v>497</v>
      </c>
      <c r="C356" s="1">
        <v>2019.0</v>
      </c>
      <c r="D356" s="2" t="s">
        <v>5</v>
      </c>
      <c r="E356" s="7" t="s">
        <v>20</v>
      </c>
      <c r="F356" s="76">
        <v>83.2797</v>
      </c>
    </row>
    <row r="357">
      <c r="A357" s="40" t="s">
        <v>28</v>
      </c>
      <c r="B357" s="40" t="s">
        <v>496</v>
      </c>
      <c r="C357" s="1">
        <v>2019.0</v>
      </c>
      <c r="D357" s="2" t="s">
        <v>5</v>
      </c>
      <c r="E357" s="7" t="s">
        <v>20</v>
      </c>
      <c r="F357" s="76">
        <v>72.29475</v>
      </c>
    </row>
    <row r="358">
      <c r="A358" s="40" t="s">
        <v>29</v>
      </c>
      <c r="B358" s="40" t="s">
        <v>498</v>
      </c>
      <c r="C358" s="1">
        <v>2019.0</v>
      </c>
      <c r="D358" s="2" t="s">
        <v>5</v>
      </c>
      <c r="E358" s="7" t="s">
        <v>20</v>
      </c>
      <c r="F358" s="76">
        <v>65.46965</v>
      </c>
    </row>
    <row r="359">
      <c r="A359" s="40" t="s">
        <v>30</v>
      </c>
      <c r="B359" s="40" t="s">
        <v>499</v>
      </c>
      <c r="C359" s="1">
        <v>2019.0</v>
      </c>
      <c r="D359" s="2" t="s">
        <v>5</v>
      </c>
      <c r="E359" s="7" t="s">
        <v>20</v>
      </c>
      <c r="F359" s="76">
        <v>88.36331</v>
      </c>
    </row>
    <row r="360">
      <c r="A360" s="40" t="s">
        <v>31</v>
      </c>
      <c r="B360" s="40" t="s">
        <v>500</v>
      </c>
      <c r="C360" s="1">
        <v>2019.0</v>
      </c>
      <c r="D360" s="2" t="s">
        <v>5</v>
      </c>
      <c r="E360" s="7" t="s">
        <v>20</v>
      </c>
      <c r="F360" s="76">
        <v>63.81575</v>
      </c>
    </row>
    <row r="361">
      <c r="A361" s="40" t="s">
        <v>32</v>
      </c>
      <c r="B361" s="40" t="s">
        <v>501</v>
      </c>
      <c r="C361" s="1">
        <v>2019.0</v>
      </c>
      <c r="D361" s="2" t="s">
        <v>5</v>
      </c>
      <c r="E361" s="7" t="s">
        <v>20</v>
      </c>
      <c r="F361" s="76">
        <v>71.3359</v>
      </c>
    </row>
    <row r="362">
      <c r="A362" s="40" t="s">
        <v>33</v>
      </c>
      <c r="B362" s="40" t="s">
        <v>502</v>
      </c>
      <c r="C362" s="1">
        <v>2019.0</v>
      </c>
      <c r="D362" s="2" t="s">
        <v>5</v>
      </c>
      <c r="E362" s="7" t="s">
        <v>20</v>
      </c>
      <c r="F362" s="76">
        <v>64.69009</v>
      </c>
    </row>
    <row r="363">
      <c r="A363" s="40" t="s">
        <v>34</v>
      </c>
      <c r="B363" s="40" t="s">
        <v>503</v>
      </c>
      <c r="C363" s="1">
        <v>2019.0</v>
      </c>
      <c r="D363" s="2" t="s">
        <v>5</v>
      </c>
      <c r="E363" s="7" t="s">
        <v>20</v>
      </c>
      <c r="F363" s="76">
        <v>77.34429</v>
      </c>
    </row>
    <row r="364">
      <c r="A364" s="40" t="s">
        <v>35</v>
      </c>
      <c r="B364" s="40" t="s">
        <v>504</v>
      </c>
      <c r="C364" s="1">
        <v>2019.0</v>
      </c>
      <c r="D364" s="2" t="s">
        <v>5</v>
      </c>
      <c r="E364" s="7" t="s">
        <v>20</v>
      </c>
      <c r="F364" s="76">
        <v>78.07057</v>
      </c>
    </row>
    <row r="365">
      <c r="A365" s="52" t="s">
        <v>3</v>
      </c>
      <c r="B365" s="40" t="s">
        <v>489</v>
      </c>
      <c r="C365" s="1">
        <v>2020.0</v>
      </c>
      <c r="D365" s="2" t="s">
        <v>5</v>
      </c>
      <c r="E365" s="7" t="s">
        <v>20</v>
      </c>
      <c r="F365" s="76">
        <v>66.84593</v>
      </c>
    </row>
    <row r="366">
      <c r="A366" s="52" t="s">
        <v>4</v>
      </c>
      <c r="B366" s="40" t="s">
        <v>472</v>
      </c>
      <c r="C366" s="1">
        <v>2020.0</v>
      </c>
      <c r="D366" s="2" t="s">
        <v>5</v>
      </c>
      <c r="E366" s="7" t="s">
        <v>20</v>
      </c>
      <c r="F366" s="76">
        <v>64.0828</v>
      </c>
    </row>
    <row r="367">
      <c r="A367" s="40" t="s">
        <v>5</v>
      </c>
      <c r="B367" s="40" t="s">
        <v>473</v>
      </c>
      <c r="C367" s="1">
        <v>2020.0</v>
      </c>
      <c r="D367" s="2" t="s">
        <v>5</v>
      </c>
      <c r="E367" s="7" t="s">
        <v>20</v>
      </c>
      <c r="F367" s="76">
        <v>54.5658</v>
      </c>
    </row>
    <row r="368">
      <c r="A368" s="40" t="s">
        <v>6</v>
      </c>
      <c r="B368" s="40" t="s">
        <v>474</v>
      </c>
      <c r="C368" s="1">
        <v>2020.0</v>
      </c>
      <c r="D368" s="2" t="s">
        <v>5</v>
      </c>
      <c r="E368" s="7" t="s">
        <v>20</v>
      </c>
      <c r="F368" s="76">
        <v>65.26519</v>
      </c>
    </row>
    <row r="369">
      <c r="A369" s="40" t="s">
        <v>7</v>
      </c>
      <c r="B369" s="40" t="s">
        <v>475</v>
      </c>
      <c r="C369" s="1">
        <v>2020.0</v>
      </c>
      <c r="D369" s="2" t="s">
        <v>5</v>
      </c>
      <c r="E369" s="7" t="s">
        <v>20</v>
      </c>
      <c r="F369" s="76">
        <v>70.17113</v>
      </c>
    </row>
    <row r="370">
      <c r="A370" s="40" t="s">
        <v>8</v>
      </c>
      <c r="B370" s="40" t="s">
        <v>479</v>
      </c>
      <c r="C370" s="1">
        <v>2020.0</v>
      </c>
      <c r="D370" s="2" t="s">
        <v>5</v>
      </c>
      <c r="E370" s="7" t="s">
        <v>20</v>
      </c>
      <c r="F370" s="76">
        <v>73.04712</v>
      </c>
    </row>
    <row r="371">
      <c r="A371" s="40" t="s">
        <v>9</v>
      </c>
      <c r="B371" s="40" t="s">
        <v>480</v>
      </c>
      <c r="C371" s="1">
        <v>2020.0</v>
      </c>
      <c r="D371" s="2" t="s">
        <v>5</v>
      </c>
      <c r="E371" s="7" t="s">
        <v>20</v>
      </c>
      <c r="F371" s="76">
        <v>65.23543</v>
      </c>
    </row>
    <row r="372">
      <c r="A372" s="40" t="s">
        <v>10</v>
      </c>
      <c r="B372" s="40" t="s">
        <v>478</v>
      </c>
      <c r="C372" s="1">
        <v>2020.0</v>
      </c>
      <c r="D372" s="2" t="s">
        <v>5</v>
      </c>
      <c r="E372" s="7" t="s">
        <v>20</v>
      </c>
      <c r="F372" s="76">
        <v>74.13002</v>
      </c>
    </row>
    <row r="373">
      <c r="A373" s="40" t="s">
        <v>11</v>
      </c>
      <c r="B373" s="40" t="s">
        <v>477</v>
      </c>
      <c r="C373" s="1">
        <v>2020.0</v>
      </c>
      <c r="D373" s="2" t="s">
        <v>5</v>
      </c>
      <c r="E373" s="7" t="s">
        <v>20</v>
      </c>
      <c r="F373" s="76">
        <v>60.10664</v>
      </c>
    </row>
    <row r="374">
      <c r="A374" s="40" t="s">
        <v>12</v>
      </c>
      <c r="B374" s="40" t="s">
        <v>476</v>
      </c>
      <c r="C374" s="1">
        <v>2020.0</v>
      </c>
      <c r="D374" s="2" t="s">
        <v>5</v>
      </c>
      <c r="E374" s="7" t="s">
        <v>20</v>
      </c>
      <c r="F374" s="76">
        <v>71.5624</v>
      </c>
    </row>
    <row r="375">
      <c r="A375" s="40" t="s">
        <v>13</v>
      </c>
      <c r="B375" s="40" t="s">
        <v>481</v>
      </c>
      <c r="C375" s="1">
        <v>2020.0</v>
      </c>
      <c r="D375" s="2" t="s">
        <v>5</v>
      </c>
      <c r="E375" s="7" t="s">
        <v>20</v>
      </c>
      <c r="F375" s="76">
        <v>64.40353</v>
      </c>
    </row>
    <row r="376">
      <c r="A376" s="40" t="s">
        <v>14</v>
      </c>
      <c r="B376" s="40" t="s">
        <v>483</v>
      </c>
      <c r="C376" s="1">
        <v>2020.0</v>
      </c>
      <c r="D376" s="2" t="s">
        <v>5</v>
      </c>
      <c r="E376" s="7" t="s">
        <v>20</v>
      </c>
      <c r="F376" s="76">
        <v>68.66787</v>
      </c>
    </row>
    <row r="377">
      <c r="A377" s="40" t="s">
        <v>15</v>
      </c>
      <c r="B377" s="40" t="s">
        <v>482</v>
      </c>
      <c r="C377" s="1">
        <v>2020.0</v>
      </c>
      <c r="D377" s="2" t="s">
        <v>5</v>
      </c>
      <c r="E377" s="7" t="s">
        <v>20</v>
      </c>
      <c r="F377" s="76">
        <v>79.86528</v>
      </c>
    </row>
    <row r="378">
      <c r="A378" s="40" t="s">
        <v>16</v>
      </c>
      <c r="B378" s="40" t="s">
        <v>484</v>
      </c>
      <c r="C378" s="1">
        <v>2020.0</v>
      </c>
      <c r="D378" s="2" t="s">
        <v>5</v>
      </c>
      <c r="E378" s="7" t="s">
        <v>20</v>
      </c>
      <c r="F378" s="76">
        <v>67.06767</v>
      </c>
    </row>
    <row r="379">
      <c r="A379" s="40" t="s">
        <v>17</v>
      </c>
      <c r="B379" s="40" t="s">
        <v>485</v>
      </c>
      <c r="C379" s="1">
        <v>2020.0</v>
      </c>
      <c r="D379" s="2" t="s">
        <v>5</v>
      </c>
      <c r="E379" s="7" t="s">
        <v>20</v>
      </c>
      <c r="F379" s="76">
        <v>65.78171</v>
      </c>
    </row>
    <row r="380">
      <c r="A380" s="40" t="s">
        <v>18</v>
      </c>
      <c r="B380" s="40" t="s">
        <v>486</v>
      </c>
      <c r="C380" s="1">
        <v>2020.0</v>
      </c>
      <c r="D380" s="2" t="s">
        <v>5</v>
      </c>
      <c r="E380" s="7" t="s">
        <v>20</v>
      </c>
      <c r="F380" s="76">
        <v>59.60296</v>
      </c>
    </row>
    <row r="381">
      <c r="A381" s="40" t="s">
        <v>19</v>
      </c>
      <c r="B381" s="40" t="s">
        <v>487</v>
      </c>
      <c r="C381" s="1">
        <v>2020.0</v>
      </c>
      <c r="D381" s="2" t="s">
        <v>5</v>
      </c>
      <c r="E381" s="7" t="s">
        <v>20</v>
      </c>
      <c r="F381" s="76">
        <v>70.76188</v>
      </c>
    </row>
    <row r="382">
      <c r="A382" s="40" t="s">
        <v>20</v>
      </c>
      <c r="B382" s="40" t="s">
        <v>488</v>
      </c>
      <c r="C382" s="1">
        <v>2020.0</v>
      </c>
      <c r="D382" s="2" t="s">
        <v>5</v>
      </c>
      <c r="E382" s="7" t="s">
        <v>20</v>
      </c>
      <c r="F382" s="76">
        <v>61.55046</v>
      </c>
    </row>
    <row r="383">
      <c r="A383" s="40" t="s">
        <v>21</v>
      </c>
      <c r="B383" s="40" t="s">
        <v>490</v>
      </c>
      <c r="C383" s="1">
        <v>2020.0</v>
      </c>
      <c r="D383" s="2" t="s">
        <v>5</v>
      </c>
      <c r="E383" s="7" t="s">
        <v>20</v>
      </c>
      <c r="F383" s="76">
        <v>68.17051</v>
      </c>
    </row>
    <row r="384">
      <c r="A384" s="40" t="s">
        <v>22</v>
      </c>
      <c r="B384" s="40" t="s">
        <v>491</v>
      </c>
      <c r="C384" s="1">
        <v>2020.0</v>
      </c>
      <c r="D384" s="2" t="s">
        <v>5</v>
      </c>
      <c r="E384" s="7" t="s">
        <v>20</v>
      </c>
      <c r="F384" s="76">
        <v>65.54526</v>
      </c>
    </row>
    <row r="385">
      <c r="A385" s="40" t="s">
        <v>23</v>
      </c>
      <c r="B385" s="40" t="s">
        <v>492</v>
      </c>
      <c r="C385" s="1">
        <v>2020.0</v>
      </c>
      <c r="D385" s="2" t="s">
        <v>5</v>
      </c>
      <c r="E385" s="7" t="s">
        <v>20</v>
      </c>
      <c r="F385" s="76">
        <v>66.75843</v>
      </c>
    </row>
    <row r="386">
      <c r="A386" s="40" t="s">
        <v>24</v>
      </c>
      <c r="B386" s="40" t="s">
        <v>493</v>
      </c>
      <c r="C386" s="1">
        <v>2020.0</v>
      </c>
      <c r="D386" s="2" t="s">
        <v>5</v>
      </c>
      <c r="E386" s="7" t="s">
        <v>20</v>
      </c>
      <c r="F386" s="76">
        <v>71.75896</v>
      </c>
    </row>
    <row r="387">
      <c r="A387" s="40" t="s">
        <v>25</v>
      </c>
      <c r="B387" s="40" t="s">
        <v>494</v>
      </c>
      <c r="C387" s="1">
        <v>2020.0</v>
      </c>
      <c r="D387" s="2" t="s">
        <v>5</v>
      </c>
      <c r="E387" s="7" t="s">
        <v>20</v>
      </c>
      <c r="F387" s="76">
        <v>66.26832</v>
      </c>
    </row>
    <row r="388">
      <c r="A388" s="40" t="s">
        <v>26</v>
      </c>
      <c r="B388" s="40" t="s">
        <v>495</v>
      </c>
      <c r="C388" s="1">
        <v>2020.0</v>
      </c>
      <c r="D388" s="2" t="s">
        <v>5</v>
      </c>
      <c r="E388" s="7" t="s">
        <v>20</v>
      </c>
      <c r="F388" s="76">
        <v>53.91568</v>
      </c>
    </row>
    <row r="389">
      <c r="A389" s="40" t="s">
        <v>27</v>
      </c>
      <c r="B389" s="40" t="s">
        <v>497</v>
      </c>
      <c r="C389" s="1">
        <v>2020.0</v>
      </c>
      <c r="D389" s="2" t="s">
        <v>5</v>
      </c>
      <c r="E389" s="7" t="s">
        <v>20</v>
      </c>
      <c r="F389" s="76">
        <v>78.90559</v>
      </c>
    </row>
    <row r="390">
      <c r="A390" s="40" t="s">
        <v>28</v>
      </c>
      <c r="B390" s="40" t="s">
        <v>496</v>
      </c>
      <c r="C390" s="1">
        <v>2020.0</v>
      </c>
      <c r="D390" s="2" t="s">
        <v>5</v>
      </c>
      <c r="E390" s="7" t="s">
        <v>20</v>
      </c>
      <c r="F390" s="76">
        <v>71.02963</v>
      </c>
    </row>
    <row r="391">
      <c r="A391" s="40" t="s">
        <v>29</v>
      </c>
      <c r="B391" s="40" t="s">
        <v>498</v>
      </c>
      <c r="C391" s="1">
        <v>2020.0</v>
      </c>
      <c r="D391" s="2" t="s">
        <v>5</v>
      </c>
      <c r="E391" s="7" t="s">
        <v>20</v>
      </c>
      <c r="F391" s="76">
        <v>59.6896</v>
      </c>
    </row>
    <row r="392">
      <c r="A392" s="40" t="s">
        <v>30</v>
      </c>
      <c r="B392" s="40" t="s">
        <v>499</v>
      </c>
      <c r="C392" s="1">
        <v>2020.0</v>
      </c>
      <c r="D392" s="2" t="s">
        <v>5</v>
      </c>
      <c r="E392" s="7" t="s">
        <v>20</v>
      </c>
      <c r="F392" s="76">
        <v>85.31537</v>
      </c>
    </row>
    <row r="393">
      <c r="A393" s="40" t="s">
        <v>31</v>
      </c>
      <c r="B393" s="40" t="s">
        <v>500</v>
      </c>
      <c r="C393" s="1">
        <v>2020.0</v>
      </c>
      <c r="D393" s="2" t="s">
        <v>5</v>
      </c>
      <c r="E393" s="7" t="s">
        <v>20</v>
      </c>
      <c r="F393" s="76">
        <v>57.73764</v>
      </c>
    </row>
    <row r="394">
      <c r="A394" s="40" t="s">
        <v>32</v>
      </c>
      <c r="B394" s="40" t="s">
        <v>501</v>
      </c>
      <c r="C394" s="1">
        <v>2020.0</v>
      </c>
      <c r="D394" s="2" t="s">
        <v>5</v>
      </c>
      <c r="E394" s="7" t="s">
        <v>20</v>
      </c>
      <c r="F394" s="76">
        <v>67.42723</v>
      </c>
    </row>
    <row r="395">
      <c r="A395" s="40" t="s">
        <v>33</v>
      </c>
      <c r="B395" s="40" t="s">
        <v>502</v>
      </c>
      <c r="C395" s="1">
        <v>2020.0</v>
      </c>
      <c r="D395" s="2" t="s">
        <v>5</v>
      </c>
      <c r="E395" s="7" t="s">
        <v>20</v>
      </c>
      <c r="F395" s="76">
        <v>59.12476</v>
      </c>
    </row>
    <row r="396">
      <c r="A396" s="40" t="s">
        <v>34</v>
      </c>
      <c r="B396" s="40" t="s">
        <v>503</v>
      </c>
      <c r="C396" s="1">
        <v>2020.0</v>
      </c>
      <c r="D396" s="2" t="s">
        <v>5</v>
      </c>
      <c r="E396" s="7" t="s">
        <v>20</v>
      </c>
      <c r="F396" s="76">
        <v>71.01745</v>
      </c>
    </row>
    <row r="397">
      <c r="A397" s="40" t="s">
        <v>35</v>
      </c>
      <c r="B397" s="40" t="s">
        <v>504</v>
      </c>
      <c r="C397" s="1">
        <v>2020.0</v>
      </c>
      <c r="D397" s="2" t="s">
        <v>5</v>
      </c>
      <c r="E397" s="7" t="s">
        <v>20</v>
      </c>
      <c r="F397" s="76">
        <v>77.55923</v>
      </c>
    </row>
    <row r="398">
      <c r="A398" s="52" t="s">
        <v>3</v>
      </c>
      <c r="B398" s="40" t="s">
        <v>489</v>
      </c>
      <c r="C398" s="1">
        <v>2021.0</v>
      </c>
      <c r="D398" s="2" t="s">
        <v>5</v>
      </c>
      <c r="E398" s="7" t="s">
        <v>20</v>
      </c>
      <c r="F398" s="76">
        <v>64.93029</v>
      </c>
    </row>
    <row r="399">
      <c r="A399" s="52" t="s">
        <v>4</v>
      </c>
      <c r="B399" s="40" t="s">
        <v>472</v>
      </c>
      <c r="C399" s="1">
        <v>2021.0</v>
      </c>
      <c r="D399" s="2" t="s">
        <v>5</v>
      </c>
      <c r="E399" s="7" t="s">
        <v>20</v>
      </c>
      <c r="F399" s="76">
        <v>65.4516</v>
      </c>
    </row>
    <row r="400">
      <c r="A400" s="40" t="s">
        <v>5</v>
      </c>
      <c r="B400" s="40" t="s">
        <v>473</v>
      </c>
      <c r="C400" s="1">
        <v>2021.0</v>
      </c>
      <c r="D400" s="2" t="s">
        <v>5</v>
      </c>
      <c r="E400" s="7" t="s">
        <v>20</v>
      </c>
      <c r="F400" s="76">
        <v>52.72578</v>
      </c>
    </row>
    <row r="401">
      <c r="A401" s="40" t="s">
        <v>6</v>
      </c>
      <c r="B401" s="40" t="s">
        <v>474</v>
      </c>
      <c r="C401" s="1">
        <v>2021.0</v>
      </c>
      <c r="D401" s="2" t="s">
        <v>5</v>
      </c>
      <c r="E401" s="7" t="s">
        <v>20</v>
      </c>
      <c r="F401" s="76">
        <v>60.0373</v>
      </c>
    </row>
    <row r="402">
      <c r="A402" s="40" t="s">
        <v>7</v>
      </c>
      <c r="B402" s="40" t="s">
        <v>475</v>
      </c>
      <c r="C402" s="1">
        <v>2021.0</v>
      </c>
      <c r="D402" s="2" t="s">
        <v>5</v>
      </c>
      <c r="E402" s="7" t="s">
        <v>20</v>
      </c>
      <c r="F402" s="76">
        <v>65.78102</v>
      </c>
    </row>
    <row r="403">
      <c r="A403" s="40" t="s">
        <v>8</v>
      </c>
      <c r="B403" s="40" t="s">
        <v>479</v>
      </c>
      <c r="C403" s="1">
        <v>2021.0</v>
      </c>
      <c r="D403" s="2" t="s">
        <v>5</v>
      </c>
      <c r="E403" s="7" t="s">
        <v>20</v>
      </c>
      <c r="F403" s="76">
        <v>71.88123</v>
      </c>
    </row>
    <row r="404">
      <c r="A404" s="40" t="s">
        <v>9</v>
      </c>
      <c r="B404" s="40" t="s">
        <v>480</v>
      </c>
      <c r="C404" s="1">
        <v>2021.0</v>
      </c>
      <c r="D404" s="2" t="s">
        <v>5</v>
      </c>
      <c r="E404" s="7" t="s">
        <v>20</v>
      </c>
      <c r="F404" s="76">
        <v>65.09792</v>
      </c>
    </row>
    <row r="405">
      <c r="A405" s="40" t="s">
        <v>10</v>
      </c>
      <c r="B405" s="40" t="s">
        <v>478</v>
      </c>
      <c r="C405" s="1">
        <v>2021.0</v>
      </c>
      <c r="D405" s="2" t="s">
        <v>5</v>
      </c>
      <c r="E405" s="7" t="s">
        <v>20</v>
      </c>
      <c r="F405" s="76">
        <v>71.20697</v>
      </c>
    </row>
    <row r="406">
      <c r="A406" s="40" t="s">
        <v>11</v>
      </c>
      <c r="B406" s="40" t="s">
        <v>477</v>
      </c>
      <c r="C406" s="1">
        <v>2021.0</v>
      </c>
      <c r="D406" s="2" t="s">
        <v>5</v>
      </c>
      <c r="E406" s="7" t="s">
        <v>20</v>
      </c>
      <c r="F406" s="76">
        <v>60.18412</v>
      </c>
    </row>
    <row r="407">
      <c r="A407" s="40" t="s">
        <v>12</v>
      </c>
      <c r="B407" s="40" t="s">
        <v>476</v>
      </c>
      <c r="C407" s="1">
        <v>2021.0</v>
      </c>
      <c r="D407" s="2" t="s">
        <v>5</v>
      </c>
      <c r="E407" s="7" t="s">
        <v>20</v>
      </c>
      <c r="F407" s="76">
        <v>69.43468</v>
      </c>
    </row>
    <row r="408">
      <c r="A408" s="40" t="s">
        <v>13</v>
      </c>
      <c r="B408" s="40" t="s">
        <v>481</v>
      </c>
      <c r="C408" s="1">
        <v>2021.0</v>
      </c>
      <c r="D408" s="2" t="s">
        <v>5</v>
      </c>
      <c r="E408" s="7" t="s">
        <v>20</v>
      </c>
      <c r="F408" s="76">
        <v>63.39239</v>
      </c>
    </row>
    <row r="409">
      <c r="A409" s="40" t="s">
        <v>14</v>
      </c>
      <c r="B409" s="40" t="s">
        <v>483</v>
      </c>
      <c r="C409" s="1">
        <v>2021.0</v>
      </c>
      <c r="D409" s="2" t="s">
        <v>5</v>
      </c>
      <c r="E409" s="7" t="s">
        <v>20</v>
      </c>
      <c r="F409" s="76">
        <v>67.09989</v>
      </c>
    </row>
    <row r="410">
      <c r="A410" s="40" t="s">
        <v>15</v>
      </c>
      <c r="B410" s="40" t="s">
        <v>482</v>
      </c>
      <c r="C410" s="1">
        <v>2021.0</v>
      </c>
      <c r="D410" s="2" t="s">
        <v>5</v>
      </c>
      <c r="E410" s="7" t="s">
        <v>20</v>
      </c>
      <c r="F410" s="76">
        <v>78.01093</v>
      </c>
    </row>
    <row r="411">
      <c r="A411" s="40" t="s">
        <v>16</v>
      </c>
      <c r="B411" s="40" t="s">
        <v>484</v>
      </c>
      <c r="C411" s="1">
        <v>2021.0</v>
      </c>
      <c r="D411" s="2" t="s">
        <v>5</v>
      </c>
      <c r="E411" s="7" t="s">
        <v>20</v>
      </c>
      <c r="F411" s="76">
        <v>65.11139</v>
      </c>
    </row>
    <row r="412">
      <c r="A412" s="40" t="s">
        <v>17</v>
      </c>
      <c r="B412" s="40" t="s">
        <v>485</v>
      </c>
      <c r="C412" s="1">
        <v>2021.0</v>
      </c>
      <c r="D412" s="2" t="s">
        <v>5</v>
      </c>
      <c r="E412" s="7" t="s">
        <v>20</v>
      </c>
      <c r="F412" s="76">
        <v>65.12971</v>
      </c>
    </row>
    <row r="413">
      <c r="A413" s="40" t="s">
        <v>18</v>
      </c>
      <c r="B413" s="40" t="s">
        <v>486</v>
      </c>
      <c r="C413" s="1">
        <v>2021.0</v>
      </c>
      <c r="D413" s="2" t="s">
        <v>5</v>
      </c>
      <c r="E413" s="7" t="s">
        <v>20</v>
      </c>
      <c r="F413" s="76">
        <v>56.73413</v>
      </c>
    </row>
    <row r="414">
      <c r="A414" s="40" t="s">
        <v>19</v>
      </c>
      <c r="B414" s="40" t="s">
        <v>487</v>
      </c>
      <c r="C414" s="1">
        <v>2021.0</v>
      </c>
      <c r="D414" s="2" t="s">
        <v>5</v>
      </c>
      <c r="E414" s="7" t="s">
        <v>20</v>
      </c>
      <c r="F414" s="76">
        <v>68.25365</v>
      </c>
    </row>
    <row r="415">
      <c r="A415" s="40" t="s">
        <v>20</v>
      </c>
      <c r="B415" s="40" t="s">
        <v>488</v>
      </c>
      <c r="C415" s="1">
        <v>2021.0</v>
      </c>
      <c r="D415" s="2" t="s">
        <v>5</v>
      </c>
      <c r="E415" s="7" t="s">
        <v>20</v>
      </c>
      <c r="F415" s="76">
        <v>60.0101</v>
      </c>
    </row>
    <row r="416">
      <c r="A416" s="40" t="s">
        <v>21</v>
      </c>
      <c r="B416" s="40" t="s">
        <v>490</v>
      </c>
      <c r="C416" s="1">
        <v>2021.0</v>
      </c>
      <c r="D416" s="2" t="s">
        <v>5</v>
      </c>
      <c r="E416" s="7" t="s">
        <v>20</v>
      </c>
      <c r="F416" s="76">
        <v>66.94768</v>
      </c>
    </row>
    <row r="417">
      <c r="A417" s="40" t="s">
        <v>22</v>
      </c>
      <c r="B417" s="40" t="s">
        <v>491</v>
      </c>
      <c r="C417" s="1">
        <v>2021.0</v>
      </c>
      <c r="D417" s="2" t="s">
        <v>5</v>
      </c>
      <c r="E417" s="7" t="s">
        <v>20</v>
      </c>
      <c r="F417" s="76">
        <v>61.89555</v>
      </c>
    </row>
    <row r="418">
      <c r="A418" s="40" t="s">
        <v>23</v>
      </c>
      <c r="B418" s="40" t="s">
        <v>492</v>
      </c>
      <c r="C418" s="1">
        <v>2021.0</v>
      </c>
      <c r="D418" s="2" t="s">
        <v>5</v>
      </c>
      <c r="E418" s="7" t="s">
        <v>20</v>
      </c>
      <c r="F418" s="76">
        <v>67.60502</v>
      </c>
    </row>
    <row r="419">
      <c r="A419" s="40" t="s">
        <v>24</v>
      </c>
      <c r="B419" s="40" t="s">
        <v>493</v>
      </c>
      <c r="C419" s="1">
        <v>2021.0</v>
      </c>
      <c r="D419" s="2" t="s">
        <v>5</v>
      </c>
      <c r="E419" s="7" t="s">
        <v>20</v>
      </c>
      <c r="F419" s="76">
        <v>70.10889</v>
      </c>
    </row>
    <row r="420">
      <c r="A420" s="40" t="s">
        <v>25</v>
      </c>
      <c r="B420" s="40" t="s">
        <v>494</v>
      </c>
      <c r="C420" s="1">
        <v>2021.0</v>
      </c>
      <c r="D420" s="2" t="s">
        <v>5</v>
      </c>
      <c r="E420" s="7" t="s">
        <v>20</v>
      </c>
      <c r="F420" s="76">
        <v>64.99139</v>
      </c>
    </row>
    <row r="421">
      <c r="A421" s="40" t="s">
        <v>26</v>
      </c>
      <c r="B421" s="40" t="s">
        <v>495</v>
      </c>
      <c r="C421" s="1">
        <v>2021.0</v>
      </c>
      <c r="D421" s="2" t="s">
        <v>5</v>
      </c>
      <c r="E421" s="7" t="s">
        <v>20</v>
      </c>
      <c r="F421" s="76">
        <v>49.82266</v>
      </c>
    </row>
    <row r="422">
      <c r="A422" s="40" t="s">
        <v>27</v>
      </c>
      <c r="B422" s="40" t="s">
        <v>497</v>
      </c>
      <c r="C422" s="1">
        <v>2021.0</v>
      </c>
      <c r="D422" s="2" t="s">
        <v>5</v>
      </c>
      <c r="E422" s="7" t="s">
        <v>20</v>
      </c>
      <c r="F422" s="76">
        <v>75.45979</v>
      </c>
    </row>
    <row r="423">
      <c r="A423" s="40" t="s">
        <v>28</v>
      </c>
      <c r="B423" s="40" t="s">
        <v>496</v>
      </c>
      <c r="C423" s="1">
        <v>2021.0</v>
      </c>
      <c r="D423" s="2" t="s">
        <v>5</v>
      </c>
      <c r="E423" s="7" t="s">
        <v>20</v>
      </c>
      <c r="F423" s="76">
        <v>72.60116</v>
      </c>
    </row>
    <row r="424">
      <c r="A424" s="40" t="s">
        <v>29</v>
      </c>
      <c r="B424" s="40" t="s">
        <v>498</v>
      </c>
      <c r="C424" s="1">
        <v>2021.0</v>
      </c>
      <c r="D424" s="2" t="s">
        <v>5</v>
      </c>
      <c r="E424" s="7" t="s">
        <v>20</v>
      </c>
      <c r="F424" s="76">
        <v>57.90088</v>
      </c>
    </row>
    <row r="425">
      <c r="A425" s="40" t="s">
        <v>30</v>
      </c>
      <c r="B425" s="40" t="s">
        <v>499</v>
      </c>
      <c r="C425" s="1">
        <v>2021.0</v>
      </c>
      <c r="D425" s="2" t="s">
        <v>5</v>
      </c>
      <c r="E425" s="7" t="s">
        <v>20</v>
      </c>
      <c r="F425" s="76">
        <v>83.2075</v>
      </c>
    </row>
    <row r="426">
      <c r="A426" s="40" t="s">
        <v>31</v>
      </c>
      <c r="B426" s="40" t="s">
        <v>500</v>
      </c>
      <c r="C426" s="1">
        <v>2021.0</v>
      </c>
      <c r="D426" s="2" t="s">
        <v>5</v>
      </c>
      <c r="E426" s="7" t="s">
        <v>20</v>
      </c>
      <c r="F426" s="76">
        <v>53.65807</v>
      </c>
    </row>
    <row r="427">
      <c r="A427" s="40" t="s">
        <v>32</v>
      </c>
      <c r="B427" s="40" t="s">
        <v>501</v>
      </c>
      <c r="C427" s="1">
        <v>2021.0</v>
      </c>
      <c r="D427" s="2" t="s">
        <v>5</v>
      </c>
      <c r="E427" s="7" t="s">
        <v>20</v>
      </c>
      <c r="F427" s="76">
        <v>66.65373</v>
      </c>
    </row>
    <row r="428">
      <c r="A428" s="40" t="s">
        <v>33</v>
      </c>
      <c r="B428" s="40" t="s">
        <v>502</v>
      </c>
      <c r="C428" s="1">
        <v>2021.0</v>
      </c>
      <c r="D428" s="2" t="s">
        <v>5</v>
      </c>
      <c r="E428" s="7" t="s">
        <v>20</v>
      </c>
      <c r="F428" s="76">
        <v>56.4807</v>
      </c>
    </row>
    <row r="429">
      <c r="A429" s="40" t="s">
        <v>34</v>
      </c>
      <c r="B429" s="40" t="s">
        <v>503</v>
      </c>
      <c r="C429" s="1">
        <v>2021.0</v>
      </c>
      <c r="D429" s="2" t="s">
        <v>5</v>
      </c>
      <c r="E429" s="7" t="s">
        <v>20</v>
      </c>
      <c r="F429" s="76">
        <v>70.51122</v>
      </c>
    </row>
    <row r="430">
      <c r="A430" s="40" t="s">
        <v>35</v>
      </c>
      <c r="B430" s="40" t="s">
        <v>504</v>
      </c>
      <c r="C430" s="1">
        <v>2021.0</v>
      </c>
      <c r="D430" s="2" t="s">
        <v>5</v>
      </c>
      <c r="E430" s="7" t="s">
        <v>20</v>
      </c>
      <c r="F430" s="76">
        <v>74.55081</v>
      </c>
    </row>
    <row r="431">
      <c r="A431" s="52" t="s">
        <v>3</v>
      </c>
      <c r="B431" s="40" t="s">
        <v>489</v>
      </c>
      <c r="C431" s="1">
        <v>2022.0</v>
      </c>
      <c r="D431" s="2" t="s">
        <v>5</v>
      </c>
      <c r="E431" s="7" t="s">
        <v>20</v>
      </c>
      <c r="F431" s="76">
        <v>68.3778</v>
      </c>
    </row>
    <row r="432">
      <c r="A432" s="52" t="s">
        <v>4</v>
      </c>
      <c r="B432" s="40" t="s">
        <v>472</v>
      </c>
      <c r="C432" s="1">
        <v>2022.0</v>
      </c>
      <c r="D432" s="2" t="s">
        <v>5</v>
      </c>
      <c r="E432" s="7" t="s">
        <v>20</v>
      </c>
      <c r="F432" s="76">
        <v>68.55239</v>
      </c>
    </row>
    <row r="433">
      <c r="A433" s="40" t="s">
        <v>5</v>
      </c>
      <c r="B433" s="40" t="s">
        <v>473</v>
      </c>
      <c r="C433" s="1">
        <v>2022.0</v>
      </c>
      <c r="D433" s="2" t="s">
        <v>5</v>
      </c>
      <c r="E433" s="7" t="s">
        <v>20</v>
      </c>
      <c r="F433" s="76">
        <v>56.8375</v>
      </c>
    </row>
    <row r="434">
      <c r="A434" s="40" t="s">
        <v>6</v>
      </c>
      <c r="B434" s="40" t="s">
        <v>474</v>
      </c>
      <c r="C434" s="1">
        <v>2022.0</v>
      </c>
      <c r="D434" s="2" t="s">
        <v>5</v>
      </c>
      <c r="E434" s="7" t="s">
        <v>20</v>
      </c>
      <c r="F434" s="76">
        <v>62.93734</v>
      </c>
    </row>
    <row r="435">
      <c r="A435" s="40" t="s">
        <v>7</v>
      </c>
      <c r="B435" s="40" t="s">
        <v>475</v>
      </c>
      <c r="C435" s="1">
        <v>2022.0</v>
      </c>
      <c r="D435" s="2" t="s">
        <v>5</v>
      </c>
      <c r="E435" s="7" t="s">
        <v>20</v>
      </c>
      <c r="F435" s="76">
        <v>69.68952</v>
      </c>
    </row>
    <row r="436">
      <c r="A436" s="40" t="s">
        <v>8</v>
      </c>
      <c r="B436" s="40" t="s">
        <v>479</v>
      </c>
      <c r="C436" s="1">
        <v>2022.0</v>
      </c>
      <c r="D436" s="2" t="s">
        <v>5</v>
      </c>
      <c r="E436" s="7" t="s">
        <v>20</v>
      </c>
      <c r="F436" s="76">
        <v>74.02793</v>
      </c>
    </row>
    <row r="437">
      <c r="A437" s="40" t="s">
        <v>9</v>
      </c>
      <c r="B437" s="40" t="s">
        <v>480</v>
      </c>
      <c r="C437" s="1">
        <v>2022.0</v>
      </c>
      <c r="D437" s="2" t="s">
        <v>5</v>
      </c>
      <c r="E437" s="7" t="s">
        <v>20</v>
      </c>
      <c r="F437" s="76">
        <v>69.71288</v>
      </c>
    </row>
    <row r="438">
      <c r="A438" s="40" t="s">
        <v>10</v>
      </c>
      <c r="B438" s="40" t="s">
        <v>478</v>
      </c>
      <c r="C438" s="1">
        <v>2022.0</v>
      </c>
      <c r="D438" s="2" t="s">
        <v>5</v>
      </c>
      <c r="E438" s="7" t="s">
        <v>20</v>
      </c>
      <c r="F438" s="76">
        <v>73.98197</v>
      </c>
    </row>
    <row r="439">
      <c r="A439" s="40" t="s">
        <v>11</v>
      </c>
      <c r="B439" s="40" t="s">
        <v>477</v>
      </c>
      <c r="C439" s="1">
        <v>2022.0</v>
      </c>
      <c r="D439" s="2" t="s">
        <v>5</v>
      </c>
      <c r="E439" s="7" t="s">
        <v>20</v>
      </c>
      <c r="F439" s="76">
        <v>62.45993</v>
      </c>
    </row>
    <row r="440">
      <c r="A440" s="40" t="s">
        <v>12</v>
      </c>
      <c r="B440" s="40" t="s">
        <v>476</v>
      </c>
      <c r="C440" s="1">
        <v>2022.0</v>
      </c>
      <c r="D440" s="2" t="s">
        <v>5</v>
      </c>
      <c r="E440" s="7" t="s">
        <v>20</v>
      </c>
      <c r="F440" s="76">
        <v>75.37775</v>
      </c>
    </row>
    <row r="441">
      <c r="A441" s="40" t="s">
        <v>13</v>
      </c>
      <c r="B441" s="40" t="s">
        <v>481</v>
      </c>
      <c r="C441" s="1">
        <v>2022.0</v>
      </c>
      <c r="D441" s="2" t="s">
        <v>5</v>
      </c>
      <c r="E441" s="7" t="s">
        <v>20</v>
      </c>
      <c r="F441" s="76">
        <v>64.34714</v>
      </c>
    </row>
    <row r="442">
      <c r="A442" s="40" t="s">
        <v>14</v>
      </c>
      <c r="B442" s="40" t="s">
        <v>483</v>
      </c>
      <c r="C442" s="1">
        <v>2022.0</v>
      </c>
      <c r="D442" s="2" t="s">
        <v>5</v>
      </c>
      <c r="E442" s="7" t="s">
        <v>20</v>
      </c>
      <c r="F442" s="76">
        <v>69.6368</v>
      </c>
    </row>
    <row r="443">
      <c r="A443" s="40" t="s">
        <v>15</v>
      </c>
      <c r="B443" s="40" t="s">
        <v>482</v>
      </c>
      <c r="C443" s="1">
        <v>2022.0</v>
      </c>
      <c r="D443" s="2" t="s">
        <v>5</v>
      </c>
      <c r="E443" s="7" t="s">
        <v>20</v>
      </c>
      <c r="F443" s="76">
        <v>79.80124</v>
      </c>
    </row>
    <row r="444">
      <c r="A444" s="40" t="s">
        <v>16</v>
      </c>
      <c r="B444" s="40" t="s">
        <v>484</v>
      </c>
      <c r="C444" s="1">
        <v>2022.0</v>
      </c>
      <c r="D444" s="2" t="s">
        <v>5</v>
      </c>
      <c r="E444" s="7" t="s">
        <v>20</v>
      </c>
      <c r="F444" s="76">
        <v>67.14425</v>
      </c>
    </row>
    <row r="445">
      <c r="A445" s="40" t="s">
        <v>17</v>
      </c>
      <c r="B445" s="40" t="s">
        <v>485</v>
      </c>
      <c r="C445" s="1">
        <v>2022.0</v>
      </c>
      <c r="D445" s="2" t="s">
        <v>5</v>
      </c>
      <c r="E445" s="7" t="s">
        <v>20</v>
      </c>
      <c r="F445" s="76">
        <v>66.511</v>
      </c>
    </row>
    <row r="446">
      <c r="A446" s="40" t="s">
        <v>18</v>
      </c>
      <c r="B446" s="40" t="s">
        <v>486</v>
      </c>
      <c r="C446" s="1">
        <v>2022.0</v>
      </c>
      <c r="D446" s="2" t="s">
        <v>5</v>
      </c>
      <c r="E446" s="7" t="s">
        <v>20</v>
      </c>
      <c r="F446" s="76">
        <v>61.07002</v>
      </c>
    </row>
    <row r="447">
      <c r="A447" s="40" t="s">
        <v>19</v>
      </c>
      <c r="B447" s="40" t="s">
        <v>487</v>
      </c>
      <c r="C447" s="1">
        <v>2022.0</v>
      </c>
      <c r="D447" s="2" t="s">
        <v>5</v>
      </c>
      <c r="E447" s="7" t="s">
        <v>20</v>
      </c>
      <c r="F447" s="76">
        <v>69.18201</v>
      </c>
    </row>
    <row r="448">
      <c r="A448" s="40" t="s">
        <v>20</v>
      </c>
      <c r="B448" s="40" t="s">
        <v>488</v>
      </c>
      <c r="C448" s="1">
        <v>2022.0</v>
      </c>
      <c r="D448" s="2" t="s">
        <v>5</v>
      </c>
      <c r="E448" s="7" t="s">
        <v>20</v>
      </c>
      <c r="F448" s="76">
        <v>65.69841</v>
      </c>
    </row>
    <row r="449">
      <c r="A449" s="40" t="s">
        <v>21</v>
      </c>
      <c r="B449" s="40" t="s">
        <v>490</v>
      </c>
      <c r="C449" s="1">
        <v>2022.0</v>
      </c>
      <c r="D449" s="2" t="s">
        <v>5</v>
      </c>
      <c r="E449" s="7" t="s">
        <v>20</v>
      </c>
      <c r="F449" s="76">
        <v>70.83307</v>
      </c>
    </row>
    <row r="450">
      <c r="A450" s="40" t="s">
        <v>22</v>
      </c>
      <c r="B450" s="40" t="s">
        <v>491</v>
      </c>
      <c r="C450" s="1">
        <v>2022.0</v>
      </c>
      <c r="D450" s="2" t="s">
        <v>5</v>
      </c>
      <c r="E450" s="7" t="s">
        <v>20</v>
      </c>
      <c r="F450" s="76">
        <v>66.33668</v>
      </c>
    </row>
    <row r="451">
      <c r="A451" s="40" t="s">
        <v>23</v>
      </c>
      <c r="B451" s="40" t="s">
        <v>492</v>
      </c>
      <c r="C451" s="1">
        <v>2022.0</v>
      </c>
      <c r="D451" s="2" t="s">
        <v>5</v>
      </c>
      <c r="E451" s="7" t="s">
        <v>20</v>
      </c>
      <c r="F451" s="76">
        <v>69.73733</v>
      </c>
    </row>
    <row r="452">
      <c r="A452" s="40" t="s">
        <v>24</v>
      </c>
      <c r="B452" s="40" t="s">
        <v>493</v>
      </c>
      <c r="C452" s="1">
        <v>2022.0</v>
      </c>
      <c r="D452" s="2" t="s">
        <v>5</v>
      </c>
      <c r="E452" s="7" t="s">
        <v>20</v>
      </c>
      <c r="F452" s="76">
        <v>73.93196</v>
      </c>
    </row>
    <row r="453">
      <c r="A453" s="40" t="s">
        <v>25</v>
      </c>
      <c r="B453" s="40" t="s">
        <v>494</v>
      </c>
      <c r="C453" s="1">
        <v>2022.0</v>
      </c>
      <c r="D453" s="2" t="s">
        <v>5</v>
      </c>
      <c r="E453" s="7" t="s">
        <v>20</v>
      </c>
      <c r="F453" s="76">
        <v>67.02242</v>
      </c>
    </row>
    <row r="454">
      <c r="A454" s="40" t="s">
        <v>26</v>
      </c>
      <c r="B454" s="40" t="s">
        <v>495</v>
      </c>
      <c r="C454" s="1">
        <v>2022.0</v>
      </c>
      <c r="D454" s="2" t="s">
        <v>5</v>
      </c>
      <c r="E454" s="7" t="s">
        <v>20</v>
      </c>
      <c r="F454" s="76">
        <v>55.3193</v>
      </c>
    </row>
    <row r="455">
      <c r="A455" s="40" t="s">
        <v>27</v>
      </c>
      <c r="B455" s="40" t="s">
        <v>497</v>
      </c>
      <c r="C455" s="1">
        <v>2022.0</v>
      </c>
      <c r="D455" s="2" t="s">
        <v>5</v>
      </c>
      <c r="E455" s="7" t="s">
        <v>20</v>
      </c>
      <c r="F455" s="76">
        <v>77.61351</v>
      </c>
    </row>
    <row r="456">
      <c r="A456" s="40" t="s">
        <v>28</v>
      </c>
      <c r="B456" s="40" t="s">
        <v>496</v>
      </c>
      <c r="C456" s="1">
        <v>2022.0</v>
      </c>
      <c r="D456" s="2" t="s">
        <v>5</v>
      </c>
      <c r="E456" s="7" t="s">
        <v>20</v>
      </c>
      <c r="F456" s="76">
        <v>75.42259</v>
      </c>
    </row>
    <row r="457">
      <c r="A457" s="40" t="s">
        <v>29</v>
      </c>
      <c r="B457" s="40" t="s">
        <v>498</v>
      </c>
      <c r="C457" s="1">
        <v>2022.0</v>
      </c>
      <c r="D457" s="2" t="s">
        <v>5</v>
      </c>
      <c r="E457" s="7" t="s">
        <v>20</v>
      </c>
      <c r="F457" s="76">
        <v>61.93038</v>
      </c>
    </row>
    <row r="458">
      <c r="A458" s="40" t="s">
        <v>30</v>
      </c>
      <c r="B458" s="40" t="s">
        <v>499</v>
      </c>
      <c r="C458" s="1">
        <v>2022.0</v>
      </c>
      <c r="D458" s="2" t="s">
        <v>5</v>
      </c>
      <c r="E458" s="7" t="s">
        <v>20</v>
      </c>
      <c r="F458" s="76">
        <v>85.02253</v>
      </c>
    </row>
    <row r="459">
      <c r="A459" s="40" t="s">
        <v>31</v>
      </c>
      <c r="B459" s="40" t="s">
        <v>500</v>
      </c>
      <c r="C459" s="1">
        <v>2022.0</v>
      </c>
      <c r="D459" s="2" t="s">
        <v>5</v>
      </c>
      <c r="E459" s="7" t="s">
        <v>20</v>
      </c>
      <c r="F459" s="76">
        <v>59.74827</v>
      </c>
    </row>
    <row r="460">
      <c r="A460" s="40" t="s">
        <v>32</v>
      </c>
      <c r="B460" s="40" t="s">
        <v>501</v>
      </c>
      <c r="C460" s="1">
        <v>2022.0</v>
      </c>
      <c r="D460" s="2" t="s">
        <v>5</v>
      </c>
      <c r="E460" s="7" t="s">
        <v>20</v>
      </c>
      <c r="F460" s="76">
        <v>67.39418</v>
      </c>
    </row>
    <row r="461">
      <c r="A461" s="40" t="s">
        <v>33</v>
      </c>
      <c r="B461" s="40" t="s">
        <v>502</v>
      </c>
      <c r="C461" s="1">
        <v>2022.0</v>
      </c>
      <c r="D461" s="2" t="s">
        <v>5</v>
      </c>
      <c r="E461" s="7" t="s">
        <v>20</v>
      </c>
      <c r="F461" s="76">
        <v>60.68001</v>
      </c>
    </row>
    <row r="462">
      <c r="A462" s="40" t="s">
        <v>34</v>
      </c>
      <c r="B462" s="40" t="s">
        <v>503</v>
      </c>
      <c r="C462" s="1">
        <v>2022.0</v>
      </c>
      <c r="D462" s="2" t="s">
        <v>5</v>
      </c>
      <c r="E462" s="7" t="s">
        <v>20</v>
      </c>
      <c r="F462" s="76">
        <v>87.56381</v>
      </c>
    </row>
    <row r="463">
      <c r="A463" s="40" t="s">
        <v>35</v>
      </c>
      <c r="B463" s="40" t="s">
        <v>504</v>
      </c>
      <c r="C463" s="1">
        <v>2022.0</v>
      </c>
      <c r="D463" s="2" t="s">
        <v>5</v>
      </c>
      <c r="E463" s="7" t="s">
        <v>20</v>
      </c>
      <c r="F463" s="76">
        <v>75.17042</v>
      </c>
    </row>
    <row r="464">
      <c r="A464" s="52" t="s">
        <v>3</v>
      </c>
      <c r="B464" s="40" t="s">
        <v>489</v>
      </c>
      <c r="C464" s="1">
        <v>2023.0</v>
      </c>
      <c r="D464" s="2" t="s">
        <v>5</v>
      </c>
      <c r="E464" s="7" t="s">
        <v>20</v>
      </c>
      <c r="F464" s="76">
        <v>67.29559</v>
      </c>
    </row>
    <row r="465">
      <c r="A465" s="52" t="s">
        <v>4</v>
      </c>
      <c r="B465" s="40" t="s">
        <v>472</v>
      </c>
      <c r="C465" s="1">
        <v>2023.0</v>
      </c>
      <c r="D465" s="2" t="s">
        <v>5</v>
      </c>
      <c r="E465" s="7" t="s">
        <v>20</v>
      </c>
      <c r="F465" s="76">
        <v>67.6936</v>
      </c>
    </row>
    <row r="466">
      <c r="A466" s="40" t="s">
        <v>5</v>
      </c>
      <c r="B466" s="40" t="s">
        <v>473</v>
      </c>
      <c r="C466" s="1">
        <v>2023.0</v>
      </c>
      <c r="D466" s="2" t="s">
        <v>5</v>
      </c>
      <c r="E466" s="7" t="s">
        <v>20</v>
      </c>
      <c r="F466" s="76">
        <v>55.93161</v>
      </c>
    </row>
    <row r="467">
      <c r="A467" s="40" t="s">
        <v>6</v>
      </c>
      <c r="B467" s="40" t="s">
        <v>474</v>
      </c>
      <c r="C467" s="1">
        <v>2023.0</v>
      </c>
      <c r="D467" s="2" t="s">
        <v>5</v>
      </c>
      <c r="E467" s="7" t="s">
        <v>20</v>
      </c>
      <c r="F467" s="76">
        <v>63.72019</v>
      </c>
    </row>
    <row r="468">
      <c r="A468" s="40" t="s">
        <v>7</v>
      </c>
      <c r="B468" s="40" t="s">
        <v>475</v>
      </c>
      <c r="C468" s="1">
        <v>2023.0</v>
      </c>
      <c r="D468" s="2" t="s">
        <v>5</v>
      </c>
      <c r="E468" s="7" t="s">
        <v>20</v>
      </c>
      <c r="F468" s="76">
        <v>69.78018</v>
      </c>
    </row>
    <row r="469">
      <c r="A469" s="40" t="s">
        <v>8</v>
      </c>
      <c r="B469" s="40" t="s">
        <v>479</v>
      </c>
      <c r="C469" s="1">
        <v>2023.0</v>
      </c>
      <c r="D469" s="2" t="s">
        <v>5</v>
      </c>
      <c r="E469" s="7" t="s">
        <v>20</v>
      </c>
      <c r="F469" s="76">
        <v>74.97743</v>
      </c>
    </row>
    <row r="470">
      <c r="A470" s="40" t="s">
        <v>9</v>
      </c>
      <c r="B470" s="40" t="s">
        <v>480</v>
      </c>
      <c r="C470" s="1">
        <v>2023.0</v>
      </c>
      <c r="D470" s="2" t="s">
        <v>5</v>
      </c>
      <c r="E470" s="7" t="s">
        <v>20</v>
      </c>
      <c r="F470" s="76">
        <v>71.5905</v>
      </c>
    </row>
    <row r="471">
      <c r="A471" s="40" t="s">
        <v>10</v>
      </c>
      <c r="B471" s="40" t="s">
        <v>478</v>
      </c>
      <c r="C471" s="1">
        <v>2023.0</v>
      </c>
      <c r="D471" s="2" t="s">
        <v>5</v>
      </c>
      <c r="E471" s="7" t="s">
        <v>20</v>
      </c>
      <c r="F471" s="76">
        <v>73.08883</v>
      </c>
    </row>
    <row r="472">
      <c r="A472" s="40" t="s">
        <v>11</v>
      </c>
      <c r="B472" s="40" t="s">
        <v>477</v>
      </c>
      <c r="C472" s="1">
        <v>2023.0</v>
      </c>
      <c r="D472" s="2" t="s">
        <v>5</v>
      </c>
      <c r="E472" s="7" t="s">
        <v>20</v>
      </c>
      <c r="F472" s="76">
        <v>62.26187</v>
      </c>
    </row>
    <row r="473">
      <c r="A473" s="40" t="s">
        <v>12</v>
      </c>
      <c r="B473" s="40" t="s">
        <v>476</v>
      </c>
      <c r="C473" s="1">
        <v>2023.0</v>
      </c>
      <c r="D473" s="2" t="s">
        <v>5</v>
      </c>
      <c r="E473" s="7" t="s">
        <v>20</v>
      </c>
      <c r="F473" s="76">
        <v>74.93776</v>
      </c>
    </row>
    <row r="474">
      <c r="A474" s="40" t="s">
        <v>13</v>
      </c>
      <c r="B474" s="40" t="s">
        <v>481</v>
      </c>
      <c r="C474" s="1">
        <v>2023.0</v>
      </c>
      <c r="D474" s="2" t="s">
        <v>5</v>
      </c>
      <c r="E474" s="7" t="s">
        <v>20</v>
      </c>
      <c r="F474" s="76">
        <v>64.49237</v>
      </c>
    </row>
    <row r="475">
      <c r="A475" s="40" t="s">
        <v>14</v>
      </c>
      <c r="B475" s="40" t="s">
        <v>483</v>
      </c>
      <c r="C475" s="1">
        <v>2023.0</v>
      </c>
      <c r="D475" s="2" t="s">
        <v>5</v>
      </c>
      <c r="E475" s="7" t="s">
        <v>20</v>
      </c>
      <c r="F475" s="76">
        <v>67.82317</v>
      </c>
    </row>
    <row r="476">
      <c r="A476" s="40" t="s">
        <v>15</v>
      </c>
      <c r="B476" s="40" t="s">
        <v>482</v>
      </c>
      <c r="C476" s="1">
        <v>2023.0</v>
      </c>
      <c r="D476" s="2" t="s">
        <v>5</v>
      </c>
      <c r="E476" s="7" t="s">
        <v>20</v>
      </c>
      <c r="F476" s="76">
        <v>77.3655</v>
      </c>
    </row>
    <row r="477">
      <c r="A477" s="40" t="s">
        <v>16</v>
      </c>
      <c r="B477" s="40" t="s">
        <v>484</v>
      </c>
      <c r="C477" s="1">
        <v>2023.0</v>
      </c>
      <c r="D477" s="2" t="s">
        <v>5</v>
      </c>
      <c r="E477" s="7" t="s">
        <v>20</v>
      </c>
      <c r="F477" s="76">
        <v>66.46949</v>
      </c>
    </row>
    <row r="478">
      <c r="A478" s="40" t="s">
        <v>17</v>
      </c>
      <c r="B478" s="40" t="s">
        <v>485</v>
      </c>
      <c r="C478" s="1">
        <v>2023.0</v>
      </c>
      <c r="D478" s="2" t="s">
        <v>5</v>
      </c>
      <c r="E478" s="7" t="s">
        <v>20</v>
      </c>
      <c r="F478" s="76">
        <v>64.96884</v>
      </c>
    </row>
    <row r="479">
      <c r="A479" s="40" t="s">
        <v>18</v>
      </c>
      <c r="B479" s="40" t="s">
        <v>486</v>
      </c>
      <c r="C479" s="1">
        <v>2023.0</v>
      </c>
      <c r="D479" s="2" t="s">
        <v>5</v>
      </c>
      <c r="E479" s="7" t="s">
        <v>20</v>
      </c>
      <c r="F479" s="76">
        <v>58.065</v>
      </c>
    </row>
    <row r="480">
      <c r="A480" s="40" t="s">
        <v>19</v>
      </c>
      <c r="B480" s="40" t="s">
        <v>487</v>
      </c>
      <c r="C480" s="1">
        <v>2023.0</v>
      </c>
      <c r="D480" s="2" t="s">
        <v>5</v>
      </c>
      <c r="E480" s="7" t="s">
        <v>20</v>
      </c>
      <c r="F480" s="76">
        <v>68.36847</v>
      </c>
    </row>
    <row r="481">
      <c r="A481" s="40" t="s">
        <v>20</v>
      </c>
      <c r="B481" s="40" t="s">
        <v>488</v>
      </c>
      <c r="C481" s="1">
        <v>2023.0</v>
      </c>
      <c r="D481" s="2" t="s">
        <v>5</v>
      </c>
      <c r="E481" s="7" t="s">
        <v>20</v>
      </c>
      <c r="F481" s="76">
        <v>64.17739</v>
      </c>
    </row>
    <row r="482">
      <c r="A482" s="40" t="s">
        <v>21</v>
      </c>
      <c r="B482" s="40" t="s">
        <v>490</v>
      </c>
      <c r="C482" s="1">
        <v>2023.0</v>
      </c>
      <c r="D482" s="2" t="s">
        <v>5</v>
      </c>
      <c r="E482" s="7" t="s">
        <v>20</v>
      </c>
      <c r="F482" s="76">
        <v>69.47612</v>
      </c>
    </row>
    <row r="483">
      <c r="A483" s="40" t="s">
        <v>22</v>
      </c>
      <c r="B483" s="40" t="s">
        <v>491</v>
      </c>
      <c r="C483" s="1">
        <v>2023.0</v>
      </c>
      <c r="D483" s="2" t="s">
        <v>5</v>
      </c>
      <c r="E483" s="7" t="s">
        <v>20</v>
      </c>
      <c r="F483" s="76">
        <v>64.96834</v>
      </c>
    </row>
    <row r="484">
      <c r="A484" s="40" t="s">
        <v>23</v>
      </c>
      <c r="B484" s="40" t="s">
        <v>492</v>
      </c>
      <c r="C484" s="1">
        <v>2023.0</v>
      </c>
      <c r="D484" s="2" t="s">
        <v>5</v>
      </c>
      <c r="E484" s="7" t="s">
        <v>20</v>
      </c>
      <c r="F484" s="76">
        <v>80.04004</v>
      </c>
    </row>
    <row r="485">
      <c r="A485" s="40" t="s">
        <v>24</v>
      </c>
      <c r="B485" s="40" t="s">
        <v>493</v>
      </c>
      <c r="C485" s="1">
        <v>2023.0</v>
      </c>
      <c r="D485" s="2" t="s">
        <v>5</v>
      </c>
      <c r="E485" s="7" t="s">
        <v>20</v>
      </c>
      <c r="F485" s="76">
        <v>71.41762</v>
      </c>
    </row>
    <row r="486">
      <c r="A486" s="40" t="s">
        <v>25</v>
      </c>
      <c r="B486" s="40" t="s">
        <v>494</v>
      </c>
      <c r="C486" s="1">
        <v>2023.0</v>
      </c>
      <c r="D486" s="2" t="s">
        <v>5</v>
      </c>
      <c r="E486" s="7" t="s">
        <v>20</v>
      </c>
      <c r="F486" s="76">
        <v>65.12408</v>
      </c>
    </row>
    <row r="487">
      <c r="A487" s="40" t="s">
        <v>26</v>
      </c>
      <c r="B487" s="40" t="s">
        <v>495</v>
      </c>
      <c r="C487" s="1">
        <v>2023.0</v>
      </c>
      <c r="D487" s="2" t="s">
        <v>5</v>
      </c>
      <c r="E487" s="7" t="s">
        <v>20</v>
      </c>
      <c r="F487" s="76">
        <v>53.13259</v>
      </c>
    </row>
    <row r="488">
      <c r="A488" s="40" t="s">
        <v>27</v>
      </c>
      <c r="B488" s="40" t="s">
        <v>497</v>
      </c>
      <c r="C488" s="1">
        <v>2023.0</v>
      </c>
      <c r="D488" s="2" t="s">
        <v>5</v>
      </c>
      <c r="E488" s="7" t="s">
        <v>20</v>
      </c>
      <c r="F488" s="76">
        <v>76.93657</v>
      </c>
    </row>
    <row r="489">
      <c r="A489" s="40" t="s">
        <v>28</v>
      </c>
      <c r="B489" s="40" t="s">
        <v>496</v>
      </c>
      <c r="C489" s="1">
        <v>2023.0</v>
      </c>
      <c r="D489" s="2" t="s">
        <v>5</v>
      </c>
      <c r="E489" s="7" t="s">
        <v>20</v>
      </c>
      <c r="F489" s="76">
        <v>74.59708</v>
      </c>
    </row>
    <row r="490">
      <c r="A490" s="40" t="s">
        <v>29</v>
      </c>
      <c r="B490" s="40" t="s">
        <v>498</v>
      </c>
      <c r="C490" s="1">
        <v>2023.0</v>
      </c>
      <c r="D490" s="2" t="s">
        <v>5</v>
      </c>
      <c r="E490" s="7" t="s">
        <v>20</v>
      </c>
      <c r="F490" s="76">
        <v>62.21956</v>
      </c>
    </row>
    <row r="491">
      <c r="A491" s="40" t="s">
        <v>30</v>
      </c>
      <c r="B491" s="40" t="s">
        <v>499</v>
      </c>
      <c r="C491" s="1">
        <v>2023.0</v>
      </c>
      <c r="D491" s="2" t="s">
        <v>5</v>
      </c>
      <c r="E491" s="7" t="s">
        <v>20</v>
      </c>
      <c r="F491" s="76">
        <v>84.7256</v>
      </c>
    </row>
    <row r="492">
      <c r="A492" s="40" t="s">
        <v>31</v>
      </c>
      <c r="B492" s="40" t="s">
        <v>500</v>
      </c>
      <c r="C492" s="1">
        <v>2023.0</v>
      </c>
      <c r="D492" s="2" t="s">
        <v>5</v>
      </c>
      <c r="E492" s="7" t="s">
        <v>20</v>
      </c>
      <c r="F492" s="76">
        <v>61.26699</v>
      </c>
    </row>
    <row r="493">
      <c r="A493" s="40" t="s">
        <v>32</v>
      </c>
      <c r="B493" s="40" t="s">
        <v>501</v>
      </c>
      <c r="C493" s="1">
        <v>2023.0</v>
      </c>
      <c r="D493" s="2" t="s">
        <v>5</v>
      </c>
      <c r="E493" s="7" t="s">
        <v>20</v>
      </c>
      <c r="F493" s="76">
        <v>65.13292</v>
      </c>
    </row>
    <row r="494">
      <c r="A494" s="40" t="s">
        <v>33</v>
      </c>
      <c r="B494" s="40" t="s">
        <v>502</v>
      </c>
      <c r="C494" s="1">
        <v>2023.0</v>
      </c>
      <c r="D494" s="2" t="s">
        <v>5</v>
      </c>
      <c r="E494" s="7" t="s">
        <v>20</v>
      </c>
      <c r="F494" s="76">
        <v>60.45724</v>
      </c>
    </row>
    <row r="495">
      <c r="A495" s="40" t="s">
        <v>34</v>
      </c>
      <c r="B495" s="40" t="s">
        <v>503</v>
      </c>
      <c r="C495" s="1">
        <v>2023.0</v>
      </c>
      <c r="D495" s="2" t="s">
        <v>5</v>
      </c>
      <c r="E495" s="7" t="s">
        <v>20</v>
      </c>
      <c r="F495" s="76">
        <v>71.05463</v>
      </c>
    </row>
    <row r="496">
      <c r="A496" s="40" t="s">
        <v>35</v>
      </c>
      <c r="B496" s="40" t="s">
        <v>504</v>
      </c>
      <c r="C496" s="1">
        <v>2023.0</v>
      </c>
      <c r="D496" s="2" t="s">
        <v>5</v>
      </c>
      <c r="E496" s="7" t="s">
        <v>20</v>
      </c>
      <c r="F496" s="76">
        <v>73.4305</v>
      </c>
    </row>
    <row r="497">
      <c r="A497" s="52" t="s">
        <v>3</v>
      </c>
      <c r="B497" s="40" t="s">
        <v>489</v>
      </c>
      <c r="C497" s="7">
        <v>2024.0</v>
      </c>
      <c r="D497" s="2" t="s">
        <v>5</v>
      </c>
      <c r="E497" s="7" t="s">
        <v>20</v>
      </c>
      <c r="F497" s="76">
        <v>63.63686</v>
      </c>
    </row>
    <row r="498">
      <c r="A498" s="52" t="s">
        <v>4</v>
      </c>
      <c r="B498" s="40" t="s">
        <v>472</v>
      </c>
      <c r="C498" s="7">
        <v>2024.0</v>
      </c>
      <c r="D498" s="2" t="s">
        <v>5</v>
      </c>
      <c r="E498" s="7" t="s">
        <v>20</v>
      </c>
      <c r="F498" s="76">
        <v>64.86069</v>
      </c>
    </row>
    <row r="499">
      <c r="A499" s="40" t="s">
        <v>5</v>
      </c>
      <c r="B499" s="40" t="s">
        <v>473</v>
      </c>
      <c r="C499" s="7">
        <v>2024.0</v>
      </c>
      <c r="D499" s="2" t="s">
        <v>5</v>
      </c>
      <c r="E499" s="7" t="s">
        <v>20</v>
      </c>
      <c r="F499" s="76">
        <v>52.80376</v>
      </c>
    </row>
    <row r="500">
      <c r="A500" s="40" t="s">
        <v>6</v>
      </c>
      <c r="B500" s="40" t="s">
        <v>474</v>
      </c>
      <c r="C500" s="7">
        <v>2024.0</v>
      </c>
      <c r="D500" s="2" t="s">
        <v>5</v>
      </c>
      <c r="E500" s="7" t="s">
        <v>20</v>
      </c>
      <c r="F500" s="76">
        <v>60.2354</v>
      </c>
    </row>
    <row r="501">
      <c r="A501" s="40" t="s">
        <v>7</v>
      </c>
      <c r="B501" s="40" t="s">
        <v>475</v>
      </c>
      <c r="C501" s="7">
        <v>2024.0</v>
      </c>
      <c r="D501" s="2" t="s">
        <v>5</v>
      </c>
      <c r="E501" s="7" t="s">
        <v>20</v>
      </c>
      <c r="F501" s="76">
        <v>67.63069</v>
      </c>
    </row>
    <row r="502">
      <c r="A502" s="40" t="s">
        <v>8</v>
      </c>
      <c r="B502" s="40" t="s">
        <v>479</v>
      </c>
      <c r="C502" s="7">
        <v>2024.0</v>
      </c>
      <c r="D502" s="2" t="s">
        <v>5</v>
      </c>
      <c r="E502" s="7" t="s">
        <v>20</v>
      </c>
      <c r="F502" s="76">
        <v>68.94836</v>
      </c>
    </row>
    <row r="503">
      <c r="A503" s="40" t="s">
        <v>9</v>
      </c>
      <c r="B503" s="40" t="s">
        <v>480</v>
      </c>
      <c r="C503" s="7">
        <v>2024.0</v>
      </c>
      <c r="D503" s="2" t="s">
        <v>5</v>
      </c>
      <c r="E503" s="7" t="s">
        <v>20</v>
      </c>
      <c r="F503" s="76">
        <v>70.59355</v>
      </c>
    </row>
    <row r="504">
      <c r="A504" s="40" t="s">
        <v>10</v>
      </c>
      <c r="B504" s="40" t="s">
        <v>478</v>
      </c>
      <c r="C504" s="7">
        <v>2024.0</v>
      </c>
      <c r="D504" s="2" t="s">
        <v>5</v>
      </c>
      <c r="E504" s="7" t="s">
        <v>20</v>
      </c>
      <c r="F504" s="76">
        <v>70.87684</v>
      </c>
    </row>
    <row r="505">
      <c r="A505" s="40" t="s">
        <v>11</v>
      </c>
      <c r="B505" s="40" t="s">
        <v>477</v>
      </c>
      <c r="C505" s="7">
        <v>2024.0</v>
      </c>
      <c r="D505" s="2" t="s">
        <v>5</v>
      </c>
      <c r="E505" s="7" t="s">
        <v>20</v>
      </c>
      <c r="F505" s="76">
        <v>58.8173</v>
      </c>
    </row>
    <row r="506">
      <c r="A506" s="40" t="s">
        <v>12</v>
      </c>
      <c r="B506" s="40" t="s">
        <v>476</v>
      </c>
      <c r="C506" s="7">
        <v>2024.0</v>
      </c>
      <c r="D506" s="2" t="s">
        <v>5</v>
      </c>
      <c r="E506" s="7" t="s">
        <v>20</v>
      </c>
      <c r="F506" s="76">
        <v>71.49928</v>
      </c>
    </row>
    <row r="507">
      <c r="A507" s="40" t="s">
        <v>13</v>
      </c>
      <c r="B507" s="40" t="s">
        <v>481</v>
      </c>
      <c r="C507" s="7">
        <v>2024.0</v>
      </c>
      <c r="D507" s="2" t="s">
        <v>5</v>
      </c>
      <c r="E507" s="7" t="s">
        <v>20</v>
      </c>
      <c r="F507" s="76">
        <v>64.07543</v>
      </c>
    </row>
    <row r="508">
      <c r="A508" s="40" t="s">
        <v>14</v>
      </c>
      <c r="B508" s="40" t="s">
        <v>483</v>
      </c>
      <c r="C508" s="7">
        <v>2024.0</v>
      </c>
      <c r="D508" s="2" t="s">
        <v>5</v>
      </c>
      <c r="E508" s="7" t="s">
        <v>20</v>
      </c>
      <c r="F508" s="76">
        <v>65.16509</v>
      </c>
    </row>
    <row r="509">
      <c r="A509" s="40" t="s">
        <v>15</v>
      </c>
      <c r="B509" s="40" t="s">
        <v>482</v>
      </c>
      <c r="C509" s="7">
        <v>2024.0</v>
      </c>
      <c r="D509" s="2" t="s">
        <v>5</v>
      </c>
      <c r="E509" s="7" t="s">
        <v>20</v>
      </c>
      <c r="F509" s="76">
        <v>73.92166</v>
      </c>
    </row>
    <row r="510">
      <c r="A510" s="40" t="s">
        <v>16</v>
      </c>
      <c r="B510" s="40" t="s">
        <v>484</v>
      </c>
      <c r="C510" s="7">
        <v>2024.0</v>
      </c>
      <c r="D510" s="2" t="s">
        <v>5</v>
      </c>
      <c r="E510" s="7" t="s">
        <v>20</v>
      </c>
      <c r="F510" s="76">
        <v>62.40729</v>
      </c>
    </row>
    <row r="511">
      <c r="A511" s="40" t="s">
        <v>17</v>
      </c>
      <c r="B511" s="40" t="s">
        <v>485</v>
      </c>
      <c r="C511" s="7">
        <v>2024.0</v>
      </c>
      <c r="D511" s="2" t="s">
        <v>5</v>
      </c>
      <c r="E511" s="7" t="s">
        <v>20</v>
      </c>
      <c r="F511" s="76">
        <v>61.75409</v>
      </c>
    </row>
    <row r="512">
      <c r="A512" s="40" t="s">
        <v>18</v>
      </c>
      <c r="B512" s="40" t="s">
        <v>486</v>
      </c>
      <c r="C512" s="7">
        <v>2024.0</v>
      </c>
      <c r="D512" s="2" t="s">
        <v>5</v>
      </c>
      <c r="E512" s="7" t="s">
        <v>20</v>
      </c>
      <c r="F512" s="76">
        <v>53.9209</v>
      </c>
    </row>
    <row r="513">
      <c r="A513" s="40" t="s">
        <v>19</v>
      </c>
      <c r="B513" s="40" t="s">
        <v>487</v>
      </c>
      <c r="C513" s="7">
        <v>2024.0</v>
      </c>
      <c r="D513" s="2" t="s">
        <v>5</v>
      </c>
      <c r="E513" s="7" t="s">
        <v>20</v>
      </c>
      <c r="F513" s="76">
        <v>62.50647</v>
      </c>
    </row>
    <row r="514">
      <c r="A514" s="40" t="s">
        <v>20</v>
      </c>
      <c r="B514" s="40" t="s">
        <v>488</v>
      </c>
      <c r="C514" s="7">
        <v>2024.0</v>
      </c>
      <c r="D514" s="2" t="s">
        <v>5</v>
      </c>
      <c r="E514" s="7" t="s">
        <v>20</v>
      </c>
      <c r="F514" s="76">
        <v>61.02771</v>
      </c>
    </row>
    <row r="515">
      <c r="A515" s="40" t="s">
        <v>21</v>
      </c>
      <c r="B515" s="40" t="s">
        <v>490</v>
      </c>
      <c r="C515" s="7">
        <v>2024.0</v>
      </c>
      <c r="D515" s="2" t="s">
        <v>5</v>
      </c>
      <c r="E515" s="7" t="s">
        <v>20</v>
      </c>
      <c r="F515" s="76">
        <v>65.97198</v>
      </c>
    </row>
    <row r="516">
      <c r="A516" s="40" t="s">
        <v>22</v>
      </c>
      <c r="B516" s="40" t="s">
        <v>491</v>
      </c>
      <c r="C516" s="7">
        <v>2024.0</v>
      </c>
      <c r="D516" s="2" t="s">
        <v>5</v>
      </c>
      <c r="E516" s="7" t="s">
        <v>20</v>
      </c>
      <c r="F516" s="76">
        <v>61.02666</v>
      </c>
    </row>
    <row r="517">
      <c r="A517" s="40" t="s">
        <v>23</v>
      </c>
      <c r="B517" s="40" t="s">
        <v>492</v>
      </c>
      <c r="C517" s="7">
        <v>2024.0</v>
      </c>
      <c r="D517" s="2" t="s">
        <v>5</v>
      </c>
      <c r="E517" s="7" t="s">
        <v>20</v>
      </c>
      <c r="F517" s="76">
        <v>69.52907</v>
      </c>
    </row>
    <row r="518">
      <c r="A518" s="40" t="s">
        <v>24</v>
      </c>
      <c r="B518" s="40" t="s">
        <v>493</v>
      </c>
      <c r="C518" s="7">
        <v>2024.0</v>
      </c>
      <c r="D518" s="2" t="s">
        <v>5</v>
      </c>
      <c r="E518" s="7" t="s">
        <v>20</v>
      </c>
      <c r="F518" s="76">
        <v>66.62133</v>
      </c>
    </row>
    <row r="519">
      <c r="A519" s="40" t="s">
        <v>25</v>
      </c>
      <c r="B519" s="40" t="s">
        <v>494</v>
      </c>
      <c r="C519" s="7">
        <v>2024.0</v>
      </c>
      <c r="D519" s="2" t="s">
        <v>5</v>
      </c>
      <c r="E519" s="7" t="s">
        <v>20</v>
      </c>
      <c r="F519" s="76">
        <v>61.73308</v>
      </c>
    </row>
    <row r="520">
      <c r="A520" s="40" t="s">
        <v>26</v>
      </c>
      <c r="B520" s="40" t="s">
        <v>495</v>
      </c>
      <c r="C520" s="7">
        <v>2024.0</v>
      </c>
      <c r="D520" s="2" t="s">
        <v>5</v>
      </c>
      <c r="E520" s="7" t="s">
        <v>20</v>
      </c>
      <c r="F520" s="76">
        <v>49.9922</v>
      </c>
    </row>
    <row r="521">
      <c r="A521" s="40" t="s">
        <v>27</v>
      </c>
      <c r="B521" s="40" t="s">
        <v>497</v>
      </c>
      <c r="C521" s="7">
        <v>2024.0</v>
      </c>
      <c r="D521" s="2" t="s">
        <v>5</v>
      </c>
      <c r="E521" s="7" t="s">
        <v>20</v>
      </c>
      <c r="F521" s="76">
        <v>73.69618</v>
      </c>
    </row>
    <row r="522">
      <c r="A522" s="40" t="s">
        <v>28</v>
      </c>
      <c r="B522" s="40" t="s">
        <v>496</v>
      </c>
      <c r="C522" s="7">
        <v>2024.0</v>
      </c>
      <c r="D522" s="2" t="s">
        <v>5</v>
      </c>
      <c r="E522" s="7" t="s">
        <v>20</v>
      </c>
      <c r="F522" s="76">
        <v>71.69769</v>
      </c>
    </row>
    <row r="523">
      <c r="A523" s="40" t="s">
        <v>29</v>
      </c>
      <c r="B523" s="40" t="s">
        <v>498</v>
      </c>
      <c r="C523" s="7">
        <v>2024.0</v>
      </c>
      <c r="D523" s="2" t="s">
        <v>5</v>
      </c>
      <c r="E523" s="7" t="s">
        <v>20</v>
      </c>
      <c r="F523" s="76">
        <v>60.74495</v>
      </c>
    </row>
    <row r="524">
      <c r="A524" s="40" t="s">
        <v>30</v>
      </c>
      <c r="B524" s="40" t="s">
        <v>499</v>
      </c>
      <c r="C524" s="7">
        <v>2024.0</v>
      </c>
      <c r="D524" s="2" t="s">
        <v>5</v>
      </c>
      <c r="E524" s="7" t="s">
        <v>20</v>
      </c>
      <c r="F524" s="76">
        <v>82.30847</v>
      </c>
    </row>
    <row r="525">
      <c r="A525" s="40" t="s">
        <v>31</v>
      </c>
      <c r="B525" s="40" t="s">
        <v>500</v>
      </c>
      <c r="C525" s="7">
        <v>2024.0</v>
      </c>
      <c r="D525" s="2" t="s">
        <v>5</v>
      </c>
      <c r="E525" s="7" t="s">
        <v>20</v>
      </c>
      <c r="F525" s="76">
        <v>58.72182</v>
      </c>
    </row>
    <row r="526">
      <c r="A526" s="40" t="s">
        <v>32</v>
      </c>
      <c r="B526" s="40" t="s">
        <v>501</v>
      </c>
      <c r="C526" s="7">
        <v>2024.0</v>
      </c>
      <c r="D526" s="2" t="s">
        <v>5</v>
      </c>
      <c r="E526" s="7" t="s">
        <v>20</v>
      </c>
      <c r="F526" s="76">
        <v>61.69701</v>
      </c>
    </row>
    <row r="527">
      <c r="A527" s="40" t="s">
        <v>33</v>
      </c>
      <c r="B527" s="40" t="s">
        <v>502</v>
      </c>
      <c r="C527" s="7">
        <v>2024.0</v>
      </c>
      <c r="D527" s="2" t="s">
        <v>5</v>
      </c>
      <c r="E527" s="7" t="s">
        <v>20</v>
      </c>
      <c r="F527" s="76">
        <v>58.21017</v>
      </c>
    </row>
    <row r="528">
      <c r="A528" s="40" t="s">
        <v>34</v>
      </c>
      <c r="B528" s="40" t="s">
        <v>503</v>
      </c>
      <c r="C528" s="7">
        <v>2024.0</v>
      </c>
      <c r="D528" s="2" t="s">
        <v>5</v>
      </c>
      <c r="E528" s="7" t="s">
        <v>20</v>
      </c>
      <c r="F528" s="76">
        <v>69.44736</v>
      </c>
    </row>
    <row r="529">
      <c r="A529" s="40" t="s">
        <v>35</v>
      </c>
      <c r="B529" s="40" t="s">
        <v>504</v>
      </c>
      <c r="C529" s="7">
        <v>2024.0</v>
      </c>
      <c r="D529" s="2" t="s">
        <v>5</v>
      </c>
      <c r="E529" s="7" t="s">
        <v>20</v>
      </c>
      <c r="F529" s="76">
        <v>69.09201</v>
      </c>
    </row>
  </sheetData>
  <autoFilter ref="$A$1:$F$398">
    <sortState ref="A1:F398">
      <sortCondition ref="C1:C398"/>
    </sortState>
  </autoFilter>
  <mergeCells count="36">
    <mergeCell ref="I3:I4"/>
    <mergeCell ref="J3:J4"/>
    <mergeCell ref="K3:P3"/>
    <mergeCell ref="I5:I7"/>
    <mergeCell ref="I8:I10"/>
    <mergeCell ref="I11:I13"/>
    <mergeCell ref="I14:I16"/>
    <mergeCell ref="I17:I19"/>
    <mergeCell ref="I20:I22"/>
    <mergeCell ref="I23:I25"/>
    <mergeCell ref="I26:I28"/>
    <mergeCell ref="I29:I31"/>
    <mergeCell ref="I32:I34"/>
    <mergeCell ref="I35:I37"/>
    <mergeCell ref="I38:I40"/>
    <mergeCell ref="I41:I43"/>
    <mergeCell ref="I44:I46"/>
    <mergeCell ref="I47:I49"/>
    <mergeCell ref="I50:I52"/>
    <mergeCell ref="I53:I55"/>
    <mergeCell ref="I56:I58"/>
    <mergeCell ref="I80:I82"/>
    <mergeCell ref="I83:I85"/>
    <mergeCell ref="I86:I88"/>
    <mergeCell ref="I89:I91"/>
    <mergeCell ref="I92:I94"/>
    <mergeCell ref="I95:I97"/>
    <mergeCell ref="I98:I100"/>
    <mergeCell ref="I101:I103"/>
    <mergeCell ref="I59:I61"/>
    <mergeCell ref="I62:I64"/>
    <mergeCell ref="I65:I67"/>
    <mergeCell ref="I68:I70"/>
    <mergeCell ref="I71:I73"/>
    <mergeCell ref="I74:I76"/>
    <mergeCell ref="I77:I79"/>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1</v>
      </c>
      <c r="B1" s="27" t="s">
        <v>470</v>
      </c>
      <c r="C1" s="27" t="s">
        <v>0</v>
      </c>
      <c r="D1" s="27" t="s">
        <v>36</v>
      </c>
      <c r="E1" s="27" t="s">
        <v>38</v>
      </c>
      <c r="F1" s="78" t="s">
        <v>471</v>
      </c>
      <c r="G1" s="78"/>
    </row>
    <row r="2">
      <c r="A2" s="52" t="s">
        <v>4</v>
      </c>
      <c r="B2" s="27" t="s">
        <v>472</v>
      </c>
      <c r="C2" s="7">
        <v>2010.0</v>
      </c>
      <c r="D2" s="9" t="s">
        <v>5</v>
      </c>
      <c r="E2" s="9" t="s">
        <v>21</v>
      </c>
      <c r="F2" s="79">
        <v>3.2</v>
      </c>
    </row>
    <row r="3">
      <c r="A3" s="40" t="s">
        <v>5</v>
      </c>
      <c r="B3" s="27" t="s">
        <v>473</v>
      </c>
      <c r="C3" s="7">
        <v>2010.0</v>
      </c>
      <c r="D3" s="9" t="s">
        <v>5</v>
      </c>
      <c r="E3" s="9" t="s">
        <v>21</v>
      </c>
      <c r="F3" s="80">
        <v>2.48</v>
      </c>
    </row>
    <row r="4">
      <c r="A4" s="40" t="s">
        <v>6</v>
      </c>
      <c r="B4" s="27" t="s">
        <v>474</v>
      </c>
      <c r="C4" s="7">
        <v>2010.0</v>
      </c>
      <c r="D4" s="9" t="s">
        <v>5</v>
      </c>
      <c r="E4" s="9" t="s">
        <v>21</v>
      </c>
      <c r="F4" s="80">
        <v>3.11</v>
      </c>
    </row>
    <row r="5">
      <c r="A5" s="40" t="s">
        <v>7</v>
      </c>
      <c r="B5" s="27" t="s">
        <v>475</v>
      </c>
      <c r="C5" s="7">
        <v>2010.0</v>
      </c>
      <c r="D5" s="9" t="s">
        <v>5</v>
      </c>
      <c r="E5" s="9" t="s">
        <v>21</v>
      </c>
      <c r="F5" s="80">
        <v>8.12</v>
      </c>
    </row>
    <row r="6">
      <c r="A6" s="40" t="s">
        <v>8</v>
      </c>
      <c r="B6" s="27" t="s">
        <v>479</v>
      </c>
      <c r="C6" s="7">
        <v>2010.0</v>
      </c>
      <c r="D6" s="9" t="s">
        <v>5</v>
      </c>
      <c r="E6" s="9" t="s">
        <v>21</v>
      </c>
      <c r="F6" s="80">
        <v>2.54</v>
      </c>
    </row>
    <row r="7">
      <c r="A7" s="40" t="s">
        <v>9</v>
      </c>
      <c r="B7" s="27" t="s">
        <v>480</v>
      </c>
      <c r="C7" s="7">
        <v>2010.0</v>
      </c>
      <c r="D7" s="9" t="s">
        <v>5</v>
      </c>
      <c r="E7" s="9" t="s">
        <v>21</v>
      </c>
      <c r="F7" s="80">
        <v>4.96</v>
      </c>
    </row>
    <row r="8">
      <c r="A8" s="40" t="s">
        <v>10</v>
      </c>
      <c r="B8" s="27" t="s">
        <v>478</v>
      </c>
      <c r="C8" s="7">
        <v>2010.0</v>
      </c>
      <c r="D8" s="9" t="s">
        <v>5</v>
      </c>
      <c r="E8" s="9" t="s">
        <v>21</v>
      </c>
      <c r="F8" s="80">
        <v>17.6</v>
      </c>
    </row>
    <row r="9">
      <c r="A9" s="40" t="s">
        <v>11</v>
      </c>
      <c r="B9" s="27" t="s">
        <v>477</v>
      </c>
      <c r="C9" s="7">
        <v>2010.0</v>
      </c>
      <c r="D9" s="9" t="s">
        <v>5</v>
      </c>
      <c r="E9" s="9" t="s">
        <v>21</v>
      </c>
      <c r="F9" s="80">
        <v>3.51</v>
      </c>
    </row>
    <row r="10">
      <c r="A10" s="40" t="s">
        <v>12</v>
      </c>
      <c r="B10" s="27" t="s">
        <v>476</v>
      </c>
      <c r="C10" s="7">
        <v>2010.0</v>
      </c>
      <c r="D10" s="9" t="s">
        <v>5</v>
      </c>
      <c r="E10" s="9" t="s">
        <v>21</v>
      </c>
      <c r="F10" s="80">
        <v>1.99</v>
      </c>
    </row>
    <row r="11">
      <c r="A11" s="40">
        <v>10.0</v>
      </c>
      <c r="B11" s="27" t="s">
        <v>481</v>
      </c>
      <c r="C11" s="7">
        <v>2010.0</v>
      </c>
      <c r="D11" s="9" t="s">
        <v>5</v>
      </c>
      <c r="E11" s="9" t="s">
        <v>21</v>
      </c>
      <c r="F11" s="80">
        <v>3.76</v>
      </c>
    </row>
    <row r="12">
      <c r="A12" s="40">
        <v>11.0</v>
      </c>
      <c r="B12" s="27" t="s">
        <v>483</v>
      </c>
      <c r="C12" s="7">
        <v>2010.0</v>
      </c>
      <c r="D12" s="9" t="s">
        <v>5</v>
      </c>
      <c r="E12" s="9" t="s">
        <v>21</v>
      </c>
      <c r="F12" s="80">
        <v>7.93</v>
      </c>
    </row>
    <row r="13">
      <c r="A13" s="40">
        <v>12.0</v>
      </c>
      <c r="B13" s="27" t="s">
        <v>482</v>
      </c>
      <c r="C13" s="7">
        <v>2010.0</v>
      </c>
      <c r="D13" s="9" t="s">
        <v>5</v>
      </c>
      <c r="E13" s="9" t="s">
        <v>21</v>
      </c>
      <c r="F13" s="80">
        <v>16.39</v>
      </c>
    </row>
    <row r="14">
      <c r="A14" s="40">
        <v>13.0</v>
      </c>
      <c r="B14" s="27" t="s">
        <v>484</v>
      </c>
      <c r="C14" s="7">
        <v>2010.0</v>
      </c>
      <c r="D14" s="9" t="s">
        <v>5</v>
      </c>
      <c r="E14" s="9" t="s">
        <v>21</v>
      </c>
      <c r="F14" s="80">
        <v>10.04</v>
      </c>
    </row>
    <row r="15">
      <c r="A15" s="40">
        <v>14.0</v>
      </c>
      <c r="B15" s="27" t="s">
        <v>485</v>
      </c>
      <c r="C15" s="7">
        <v>2010.0</v>
      </c>
      <c r="D15" s="9" t="s">
        <v>5</v>
      </c>
      <c r="E15" s="9" t="s">
        <v>21</v>
      </c>
      <c r="F15" s="80">
        <v>4.28</v>
      </c>
    </row>
    <row r="16">
      <c r="A16" s="40">
        <v>15.0</v>
      </c>
      <c r="B16" s="27" t="s">
        <v>486</v>
      </c>
      <c r="C16" s="7">
        <v>2010.0</v>
      </c>
      <c r="D16" s="9" t="s">
        <v>5</v>
      </c>
      <c r="E16" s="9" t="s">
        <v>21</v>
      </c>
      <c r="F16" s="80">
        <v>4.23</v>
      </c>
    </row>
    <row r="17">
      <c r="A17" s="40">
        <v>16.0</v>
      </c>
      <c r="B17" s="27" t="s">
        <v>487</v>
      </c>
      <c r="C17" s="7">
        <v>2010.0</v>
      </c>
      <c r="D17" s="9" t="s">
        <v>5</v>
      </c>
      <c r="E17" s="9" t="s">
        <v>21</v>
      </c>
      <c r="F17" s="79">
        <v>9.96</v>
      </c>
    </row>
    <row r="18">
      <c r="A18" s="40">
        <v>17.0</v>
      </c>
      <c r="B18" s="27" t="s">
        <v>488</v>
      </c>
      <c r="C18" s="7">
        <v>2010.0</v>
      </c>
      <c r="D18" s="9" t="s">
        <v>5</v>
      </c>
      <c r="E18" s="9" t="s">
        <v>21</v>
      </c>
      <c r="F18" s="80">
        <v>6.21</v>
      </c>
    </row>
    <row r="19">
      <c r="A19" s="40">
        <v>18.0</v>
      </c>
      <c r="B19" s="27" t="s">
        <v>490</v>
      </c>
      <c r="C19" s="7">
        <v>2010.0</v>
      </c>
      <c r="D19" s="9" t="s">
        <v>5</v>
      </c>
      <c r="E19" s="9" t="s">
        <v>21</v>
      </c>
      <c r="F19" s="80">
        <v>6.17</v>
      </c>
    </row>
    <row r="20">
      <c r="A20" s="40">
        <v>19.0</v>
      </c>
      <c r="B20" s="27" t="s">
        <v>491</v>
      </c>
      <c r="C20" s="7">
        <v>2010.0</v>
      </c>
      <c r="D20" s="9" t="s">
        <v>5</v>
      </c>
      <c r="E20" s="9" t="s">
        <v>21</v>
      </c>
      <c r="F20" s="80">
        <v>2.11</v>
      </c>
    </row>
    <row r="21">
      <c r="A21" s="40">
        <v>20.0</v>
      </c>
      <c r="B21" s="27" t="s">
        <v>492</v>
      </c>
      <c r="C21" s="7">
        <v>2010.0</v>
      </c>
      <c r="D21" s="9" t="s">
        <v>5</v>
      </c>
      <c r="E21" s="9" t="s">
        <v>21</v>
      </c>
      <c r="F21" s="80">
        <v>16.07</v>
      </c>
    </row>
    <row r="22">
      <c r="A22" s="40">
        <v>21.0</v>
      </c>
      <c r="B22" s="27" t="s">
        <v>493</v>
      </c>
      <c r="C22" s="7">
        <v>2010.0</v>
      </c>
      <c r="D22" s="9" t="s">
        <v>5</v>
      </c>
      <c r="E22" s="9" t="s">
        <v>21</v>
      </c>
      <c r="F22" s="80">
        <v>10.18</v>
      </c>
    </row>
    <row r="23">
      <c r="A23" s="40">
        <v>22.0</v>
      </c>
      <c r="B23" s="27" t="s">
        <v>494</v>
      </c>
      <c r="C23" s="7">
        <v>2010.0</v>
      </c>
      <c r="D23" s="9" t="s">
        <v>5</v>
      </c>
      <c r="E23" s="9" t="s">
        <v>21</v>
      </c>
      <c r="F23" s="80">
        <v>6.07</v>
      </c>
    </row>
    <row r="24">
      <c r="A24" s="40">
        <v>23.0</v>
      </c>
      <c r="B24" s="27" t="s">
        <v>495</v>
      </c>
      <c r="C24" s="7">
        <v>2010.0</v>
      </c>
      <c r="D24" s="9" t="s">
        <v>5</v>
      </c>
      <c r="E24" s="9" t="s">
        <v>21</v>
      </c>
      <c r="F24" s="80">
        <v>4.7</v>
      </c>
    </row>
    <row r="25">
      <c r="A25" s="40">
        <v>24.0</v>
      </c>
      <c r="B25" s="27" t="s">
        <v>497</v>
      </c>
      <c r="C25" s="7">
        <v>2010.0</v>
      </c>
      <c r="D25" s="9" t="s">
        <v>5</v>
      </c>
      <c r="E25" s="9" t="s">
        <v>21</v>
      </c>
      <c r="F25" s="80">
        <v>7.74</v>
      </c>
    </row>
    <row r="26">
      <c r="A26" s="40">
        <v>25.0</v>
      </c>
      <c r="B26" s="27" t="s">
        <v>496</v>
      </c>
      <c r="C26" s="7">
        <v>2010.0</v>
      </c>
      <c r="D26" s="9" t="s">
        <v>5</v>
      </c>
      <c r="E26" s="9" t="s">
        <v>21</v>
      </c>
      <c r="F26" s="80">
        <v>4.91</v>
      </c>
    </row>
    <row r="27">
      <c r="A27" s="40">
        <v>26.0</v>
      </c>
      <c r="B27" s="27" t="s">
        <v>498</v>
      </c>
      <c r="C27" s="7">
        <v>2010.0</v>
      </c>
      <c r="D27" s="9" t="s">
        <v>5</v>
      </c>
      <c r="E27" s="9" t="s">
        <v>21</v>
      </c>
      <c r="F27" s="80">
        <v>2.92</v>
      </c>
    </row>
    <row r="28">
      <c r="A28" s="40">
        <v>27.0</v>
      </c>
      <c r="B28" s="27" t="s">
        <v>499</v>
      </c>
      <c r="C28" s="7">
        <v>2010.0</v>
      </c>
      <c r="D28" s="9" t="s">
        <v>5</v>
      </c>
      <c r="E28" s="9" t="s">
        <v>21</v>
      </c>
      <c r="F28" s="80">
        <v>6.98</v>
      </c>
    </row>
    <row r="29">
      <c r="A29" s="40">
        <v>28.0</v>
      </c>
      <c r="B29" s="27" t="s">
        <v>500</v>
      </c>
      <c r="C29" s="7">
        <v>2010.0</v>
      </c>
      <c r="D29" s="9" t="s">
        <v>5</v>
      </c>
      <c r="E29" s="9" t="s">
        <v>21</v>
      </c>
      <c r="F29" s="80">
        <v>3.57</v>
      </c>
    </row>
    <row r="30">
      <c r="A30" s="40">
        <v>29.0</v>
      </c>
      <c r="B30" s="27" t="s">
        <v>501</v>
      </c>
      <c r="C30" s="7">
        <v>2010.0</v>
      </c>
      <c r="D30" s="9" t="s">
        <v>5</v>
      </c>
      <c r="E30" s="9" t="s">
        <v>21</v>
      </c>
      <c r="F30" s="79">
        <v>5.01</v>
      </c>
    </row>
    <row r="31">
      <c r="A31" s="40">
        <v>30.0</v>
      </c>
      <c r="B31" s="27" t="s">
        <v>502</v>
      </c>
      <c r="C31" s="7">
        <v>2010.0</v>
      </c>
      <c r="D31" s="9" t="s">
        <v>5</v>
      </c>
      <c r="E31" s="9" t="s">
        <v>21</v>
      </c>
      <c r="F31" s="79">
        <v>11.17</v>
      </c>
    </row>
    <row r="32">
      <c r="A32" s="40">
        <v>31.0</v>
      </c>
      <c r="B32" s="27" t="s">
        <v>503</v>
      </c>
      <c r="C32" s="7">
        <v>2010.0</v>
      </c>
      <c r="D32" s="9" t="s">
        <v>5</v>
      </c>
      <c r="E32" s="9" t="s">
        <v>21</v>
      </c>
      <c r="F32" s="79">
        <v>9.02</v>
      </c>
    </row>
    <row r="33">
      <c r="A33" s="40">
        <v>32.0</v>
      </c>
      <c r="B33" s="27" t="s">
        <v>504</v>
      </c>
      <c r="C33" s="7">
        <v>2010.0</v>
      </c>
      <c r="D33" s="9" t="s">
        <v>5</v>
      </c>
      <c r="E33" s="9" t="s">
        <v>21</v>
      </c>
      <c r="F33" s="79">
        <v>5.46</v>
      </c>
    </row>
    <row r="34">
      <c r="A34" s="52" t="s">
        <v>3</v>
      </c>
      <c r="B34" s="27" t="s">
        <v>489</v>
      </c>
      <c r="C34" s="7">
        <v>2010.0</v>
      </c>
      <c r="D34" s="9" t="s">
        <v>5</v>
      </c>
      <c r="E34" s="9" t="s">
        <v>21</v>
      </c>
      <c r="F34" s="79">
        <v>6.71</v>
      </c>
    </row>
    <row r="35">
      <c r="A35" s="52" t="s">
        <v>4</v>
      </c>
      <c r="B35" s="27" t="s">
        <v>472</v>
      </c>
      <c r="C35" s="7">
        <v>2011.0</v>
      </c>
      <c r="D35" s="9" t="s">
        <v>5</v>
      </c>
      <c r="E35" s="9" t="s">
        <v>21</v>
      </c>
      <c r="F35" s="81">
        <v>3.08</v>
      </c>
    </row>
    <row r="36">
      <c r="A36" s="40" t="s">
        <v>5</v>
      </c>
      <c r="B36" s="27" t="s">
        <v>473</v>
      </c>
      <c r="C36" s="7">
        <v>2011.0</v>
      </c>
      <c r="D36" s="9" t="s">
        <v>5</v>
      </c>
      <c r="E36" s="9" t="s">
        <v>21</v>
      </c>
      <c r="F36" s="82">
        <v>2.35</v>
      </c>
    </row>
    <row r="37">
      <c r="A37" s="40" t="s">
        <v>6</v>
      </c>
      <c r="B37" s="27" t="s">
        <v>474</v>
      </c>
      <c r="C37" s="7">
        <v>2011.0</v>
      </c>
      <c r="D37" s="9" t="s">
        <v>5</v>
      </c>
      <c r="E37" s="9" t="s">
        <v>21</v>
      </c>
      <c r="F37" s="82">
        <v>2.95</v>
      </c>
    </row>
    <row r="38">
      <c r="A38" s="40" t="s">
        <v>7</v>
      </c>
      <c r="B38" s="27" t="s">
        <v>475</v>
      </c>
      <c r="C38" s="7">
        <v>2011.0</v>
      </c>
      <c r="D38" s="9" t="s">
        <v>5</v>
      </c>
      <c r="E38" s="9" t="s">
        <v>21</v>
      </c>
      <c r="F38" s="82">
        <v>7.76</v>
      </c>
    </row>
    <row r="39">
      <c r="A39" s="40" t="s">
        <v>8</v>
      </c>
      <c r="B39" s="27" t="s">
        <v>479</v>
      </c>
      <c r="C39" s="7">
        <v>2011.0</v>
      </c>
      <c r="D39" s="9" t="s">
        <v>5</v>
      </c>
      <c r="E39" s="9" t="s">
        <v>21</v>
      </c>
      <c r="F39" s="82">
        <v>2.4</v>
      </c>
    </row>
    <row r="40">
      <c r="A40" s="40" t="s">
        <v>9</v>
      </c>
      <c r="B40" s="27" t="s">
        <v>480</v>
      </c>
      <c r="C40" s="7">
        <v>2011.0</v>
      </c>
      <c r="D40" s="9" t="s">
        <v>5</v>
      </c>
      <c r="E40" s="9" t="s">
        <v>21</v>
      </c>
      <c r="F40" s="82">
        <v>4.7</v>
      </c>
    </row>
    <row r="41">
      <c r="A41" s="40" t="s">
        <v>10</v>
      </c>
      <c r="B41" s="27" t="s">
        <v>478</v>
      </c>
      <c r="C41" s="7">
        <v>2011.0</v>
      </c>
      <c r="D41" s="9" t="s">
        <v>5</v>
      </c>
      <c r="E41" s="9" t="s">
        <v>21</v>
      </c>
      <c r="F41" s="82">
        <v>16.95</v>
      </c>
    </row>
    <row r="42">
      <c r="A42" s="40" t="s">
        <v>11</v>
      </c>
      <c r="B42" s="27" t="s">
        <v>477</v>
      </c>
      <c r="C42" s="7">
        <v>2011.0</v>
      </c>
      <c r="D42" s="9" t="s">
        <v>5</v>
      </c>
      <c r="E42" s="9" t="s">
        <v>21</v>
      </c>
      <c r="F42" s="82">
        <v>3.29</v>
      </c>
    </row>
    <row r="43">
      <c r="A43" s="40" t="s">
        <v>12</v>
      </c>
      <c r="B43" s="27" t="s">
        <v>476</v>
      </c>
      <c r="C43" s="7">
        <v>2011.0</v>
      </c>
      <c r="D43" s="9" t="s">
        <v>5</v>
      </c>
      <c r="E43" s="9" t="s">
        <v>21</v>
      </c>
      <c r="F43" s="82">
        <v>1.86</v>
      </c>
    </row>
    <row r="44">
      <c r="A44" s="40">
        <v>10.0</v>
      </c>
      <c r="B44" s="27" t="s">
        <v>481</v>
      </c>
      <c r="C44" s="7">
        <v>2011.0</v>
      </c>
      <c r="D44" s="9" t="s">
        <v>5</v>
      </c>
      <c r="E44" s="9" t="s">
        <v>21</v>
      </c>
      <c r="F44" s="82">
        <v>3.61</v>
      </c>
    </row>
    <row r="45">
      <c r="A45" s="40">
        <v>11.0</v>
      </c>
      <c r="B45" s="27" t="s">
        <v>483</v>
      </c>
      <c r="C45" s="7">
        <v>2011.0</v>
      </c>
      <c r="D45" s="9" t="s">
        <v>5</v>
      </c>
      <c r="E45" s="9" t="s">
        <v>21</v>
      </c>
      <c r="F45" s="82">
        <v>7.55</v>
      </c>
    </row>
    <row r="46">
      <c r="A46" s="40">
        <v>12.0</v>
      </c>
      <c r="B46" s="27" t="s">
        <v>482</v>
      </c>
      <c r="C46" s="7">
        <v>2011.0</v>
      </c>
      <c r="D46" s="9" t="s">
        <v>5</v>
      </c>
      <c r="E46" s="9" t="s">
        <v>21</v>
      </c>
      <c r="F46" s="82">
        <v>15.73</v>
      </c>
    </row>
    <row r="47">
      <c r="A47" s="40">
        <v>13.0</v>
      </c>
      <c r="B47" s="27" t="s">
        <v>484</v>
      </c>
      <c r="C47" s="7">
        <v>2011.0</v>
      </c>
      <c r="D47" s="9" t="s">
        <v>5</v>
      </c>
      <c r="E47" s="9" t="s">
        <v>21</v>
      </c>
      <c r="F47" s="82">
        <v>9.59</v>
      </c>
    </row>
    <row r="48">
      <c r="A48" s="40">
        <v>14.0</v>
      </c>
      <c r="B48" s="27" t="s">
        <v>485</v>
      </c>
      <c r="C48" s="7">
        <v>2011.0</v>
      </c>
      <c r="D48" s="9" t="s">
        <v>5</v>
      </c>
      <c r="E48" s="9" t="s">
        <v>21</v>
      </c>
      <c r="F48" s="82">
        <v>4.1</v>
      </c>
    </row>
    <row r="49">
      <c r="A49" s="40">
        <v>15.0</v>
      </c>
      <c r="B49" s="27" t="s">
        <v>486</v>
      </c>
      <c r="C49" s="7">
        <v>2011.0</v>
      </c>
      <c r="D49" s="9" t="s">
        <v>5</v>
      </c>
      <c r="E49" s="9" t="s">
        <v>21</v>
      </c>
      <c r="F49" s="82">
        <v>4.01</v>
      </c>
    </row>
    <row r="50">
      <c r="A50" s="40">
        <v>16.0</v>
      </c>
      <c r="B50" s="27" t="s">
        <v>487</v>
      </c>
      <c r="C50" s="7">
        <v>2011.0</v>
      </c>
      <c r="D50" s="9" t="s">
        <v>5</v>
      </c>
      <c r="E50" s="9" t="s">
        <v>21</v>
      </c>
      <c r="F50" s="82">
        <v>9.56</v>
      </c>
    </row>
    <row r="51">
      <c r="A51" s="40">
        <v>17.0</v>
      </c>
      <c r="B51" s="27" t="s">
        <v>488</v>
      </c>
      <c r="C51" s="7">
        <v>2011.0</v>
      </c>
      <c r="D51" s="9" t="s">
        <v>5</v>
      </c>
      <c r="E51" s="9" t="s">
        <v>21</v>
      </c>
      <c r="F51" s="82">
        <v>5.9</v>
      </c>
    </row>
    <row r="52">
      <c r="A52" s="40">
        <v>18.0</v>
      </c>
      <c r="B52" s="27" t="s">
        <v>490</v>
      </c>
      <c r="C52" s="7">
        <v>2011.0</v>
      </c>
      <c r="D52" s="9" t="s">
        <v>5</v>
      </c>
      <c r="E52" s="9" t="s">
        <v>21</v>
      </c>
      <c r="F52" s="82">
        <v>5.89</v>
      </c>
    </row>
    <row r="53">
      <c r="A53" s="40">
        <v>19.0</v>
      </c>
      <c r="B53" s="27" t="s">
        <v>491</v>
      </c>
      <c r="C53" s="7">
        <v>2011.0</v>
      </c>
      <c r="D53" s="9" t="s">
        <v>5</v>
      </c>
      <c r="E53" s="9" t="s">
        <v>21</v>
      </c>
      <c r="F53" s="82">
        <v>1.99</v>
      </c>
    </row>
    <row r="54">
      <c r="A54" s="40">
        <v>20.0</v>
      </c>
      <c r="B54" s="27" t="s">
        <v>492</v>
      </c>
      <c r="C54" s="7">
        <v>2011.0</v>
      </c>
      <c r="D54" s="9" t="s">
        <v>5</v>
      </c>
      <c r="E54" s="9" t="s">
        <v>21</v>
      </c>
      <c r="F54" s="82">
        <v>15.41</v>
      </c>
    </row>
    <row r="55">
      <c r="A55" s="40">
        <v>21.0</v>
      </c>
      <c r="B55" s="27" t="s">
        <v>493</v>
      </c>
      <c r="C55" s="7">
        <v>2011.0</v>
      </c>
      <c r="D55" s="9" t="s">
        <v>5</v>
      </c>
      <c r="E55" s="9" t="s">
        <v>21</v>
      </c>
      <c r="F55" s="82">
        <v>9.74</v>
      </c>
    </row>
    <row r="56">
      <c r="A56" s="40">
        <v>22.0</v>
      </c>
      <c r="B56" s="27" t="s">
        <v>494</v>
      </c>
      <c r="C56" s="7">
        <v>2011.0</v>
      </c>
      <c r="D56" s="9" t="s">
        <v>5</v>
      </c>
      <c r="E56" s="9" t="s">
        <v>21</v>
      </c>
      <c r="F56" s="82">
        <v>5.71</v>
      </c>
    </row>
    <row r="57">
      <c r="A57" s="40">
        <v>23.0</v>
      </c>
      <c r="B57" s="27" t="s">
        <v>495</v>
      </c>
      <c r="C57" s="7">
        <v>2011.0</v>
      </c>
      <c r="D57" s="9" t="s">
        <v>5</v>
      </c>
      <c r="E57" s="9" t="s">
        <v>21</v>
      </c>
      <c r="F57" s="82">
        <v>4.5</v>
      </c>
    </row>
    <row r="58">
      <c r="A58" s="40">
        <v>24.0</v>
      </c>
      <c r="B58" s="27" t="s">
        <v>497</v>
      </c>
      <c r="C58" s="7">
        <v>2011.0</v>
      </c>
      <c r="D58" s="9" t="s">
        <v>5</v>
      </c>
      <c r="E58" s="9" t="s">
        <v>21</v>
      </c>
      <c r="F58" s="82">
        <v>7.39</v>
      </c>
    </row>
    <row r="59">
      <c r="A59" s="40">
        <v>25.0</v>
      </c>
      <c r="B59" s="27" t="s">
        <v>496</v>
      </c>
      <c r="C59" s="7">
        <v>2011.0</v>
      </c>
      <c r="D59" s="9" t="s">
        <v>5</v>
      </c>
      <c r="E59" s="9" t="s">
        <v>21</v>
      </c>
      <c r="F59" s="82">
        <v>4.72</v>
      </c>
    </row>
    <row r="60">
      <c r="A60" s="40">
        <v>26.0</v>
      </c>
      <c r="B60" s="27" t="s">
        <v>498</v>
      </c>
      <c r="C60" s="7">
        <v>2011.0</v>
      </c>
      <c r="D60" s="9" t="s">
        <v>5</v>
      </c>
      <c r="E60" s="9" t="s">
        <v>21</v>
      </c>
      <c r="F60" s="82">
        <v>2.74</v>
      </c>
    </row>
    <row r="61">
      <c r="A61" s="40">
        <v>27.0</v>
      </c>
      <c r="B61" s="27" t="s">
        <v>499</v>
      </c>
      <c r="C61" s="7">
        <v>2011.0</v>
      </c>
      <c r="D61" s="9" t="s">
        <v>5</v>
      </c>
      <c r="E61" s="9" t="s">
        <v>21</v>
      </c>
      <c r="F61" s="82">
        <v>6.58</v>
      </c>
    </row>
    <row r="62">
      <c r="A62" s="40">
        <v>28.0</v>
      </c>
      <c r="B62" s="27" t="s">
        <v>500</v>
      </c>
      <c r="C62" s="7">
        <v>2011.0</v>
      </c>
      <c r="D62" s="9" t="s">
        <v>5</v>
      </c>
      <c r="E62" s="9" t="s">
        <v>21</v>
      </c>
      <c r="F62" s="82">
        <v>3.44</v>
      </c>
    </row>
    <row r="63">
      <c r="A63" s="40">
        <v>29.0</v>
      </c>
      <c r="B63" s="27" t="s">
        <v>501</v>
      </c>
      <c r="C63" s="7">
        <v>2011.0</v>
      </c>
      <c r="D63" s="9" t="s">
        <v>5</v>
      </c>
      <c r="E63" s="9" t="s">
        <v>21</v>
      </c>
      <c r="F63" s="82">
        <v>4.75</v>
      </c>
    </row>
    <row r="64">
      <c r="A64" s="40">
        <v>30.0</v>
      </c>
      <c r="B64" s="27" t="s">
        <v>502</v>
      </c>
      <c r="C64" s="7">
        <v>2011.0</v>
      </c>
      <c r="D64" s="9" t="s">
        <v>5</v>
      </c>
      <c r="E64" s="9" t="s">
        <v>21</v>
      </c>
      <c r="F64" s="82">
        <v>10.75</v>
      </c>
    </row>
    <row r="65">
      <c r="A65" s="40">
        <v>31.0</v>
      </c>
      <c r="B65" s="27" t="s">
        <v>503</v>
      </c>
      <c r="C65" s="7">
        <v>2011.0</v>
      </c>
      <c r="D65" s="9" t="s">
        <v>5</v>
      </c>
      <c r="E65" s="9" t="s">
        <v>21</v>
      </c>
      <c r="F65" s="82">
        <v>8.63</v>
      </c>
    </row>
    <row r="66">
      <c r="A66" s="40">
        <v>32.0</v>
      </c>
      <c r="B66" s="27" t="s">
        <v>504</v>
      </c>
      <c r="C66" s="7">
        <v>2011.0</v>
      </c>
      <c r="D66" s="9" t="s">
        <v>5</v>
      </c>
      <c r="E66" s="9" t="s">
        <v>21</v>
      </c>
      <c r="F66" s="82">
        <v>5.22</v>
      </c>
    </row>
    <row r="67">
      <c r="A67" s="52" t="s">
        <v>3</v>
      </c>
      <c r="B67" s="27" t="s">
        <v>489</v>
      </c>
      <c r="C67" s="7">
        <v>2011.0</v>
      </c>
      <c r="D67" s="9" t="s">
        <v>5</v>
      </c>
      <c r="E67" s="9" t="s">
        <v>21</v>
      </c>
      <c r="F67" s="82">
        <v>6.41</v>
      </c>
    </row>
    <row r="68">
      <c r="A68" s="52" t="s">
        <v>4</v>
      </c>
      <c r="B68" s="27" t="s">
        <v>472</v>
      </c>
      <c r="C68" s="7">
        <v>2012.0</v>
      </c>
      <c r="D68" s="9" t="s">
        <v>5</v>
      </c>
      <c r="E68" s="9" t="s">
        <v>21</v>
      </c>
      <c r="F68" s="81">
        <v>2.96</v>
      </c>
    </row>
    <row r="69">
      <c r="A69" s="40" t="s">
        <v>5</v>
      </c>
      <c r="B69" s="27" t="s">
        <v>473</v>
      </c>
      <c r="C69" s="7">
        <v>2012.0</v>
      </c>
      <c r="D69" s="9" t="s">
        <v>5</v>
      </c>
      <c r="E69" s="9" t="s">
        <v>21</v>
      </c>
      <c r="F69" s="82">
        <v>2.22</v>
      </c>
    </row>
    <row r="70">
      <c r="A70" s="40" t="s">
        <v>6</v>
      </c>
      <c r="B70" s="27" t="s">
        <v>474</v>
      </c>
      <c r="C70" s="7">
        <v>2012.0</v>
      </c>
      <c r="D70" s="9" t="s">
        <v>5</v>
      </c>
      <c r="E70" s="9" t="s">
        <v>21</v>
      </c>
      <c r="F70" s="82">
        <v>2.8</v>
      </c>
    </row>
    <row r="71">
      <c r="A71" s="40" t="s">
        <v>7</v>
      </c>
      <c r="B71" s="27" t="s">
        <v>475</v>
      </c>
      <c r="C71" s="7">
        <v>2012.0</v>
      </c>
      <c r="D71" s="9" t="s">
        <v>5</v>
      </c>
      <c r="E71" s="9" t="s">
        <v>21</v>
      </c>
      <c r="F71" s="82">
        <v>7.4</v>
      </c>
    </row>
    <row r="72">
      <c r="A72" s="40" t="s">
        <v>8</v>
      </c>
      <c r="B72" s="27" t="s">
        <v>479</v>
      </c>
      <c r="C72" s="7">
        <v>2012.0</v>
      </c>
      <c r="D72" s="9" t="s">
        <v>5</v>
      </c>
      <c r="E72" s="9" t="s">
        <v>21</v>
      </c>
      <c r="F72" s="82">
        <v>2.26</v>
      </c>
    </row>
    <row r="73">
      <c r="A73" s="40" t="s">
        <v>9</v>
      </c>
      <c r="B73" s="27" t="s">
        <v>480</v>
      </c>
      <c r="C73" s="7">
        <v>2012.0</v>
      </c>
      <c r="D73" s="9" t="s">
        <v>5</v>
      </c>
      <c r="E73" s="9" t="s">
        <v>21</v>
      </c>
      <c r="F73" s="82">
        <v>4.44</v>
      </c>
    </row>
    <row r="74">
      <c r="A74" s="40" t="s">
        <v>10</v>
      </c>
      <c r="B74" s="27" t="s">
        <v>478</v>
      </c>
      <c r="C74" s="7">
        <v>2012.0</v>
      </c>
      <c r="D74" s="9" t="s">
        <v>5</v>
      </c>
      <c r="E74" s="9" t="s">
        <v>21</v>
      </c>
      <c r="F74" s="82">
        <v>16.3</v>
      </c>
    </row>
    <row r="75">
      <c r="A75" s="40" t="s">
        <v>11</v>
      </c>
      <c r="B75" s="27" t="s">
        <v>477</v>
      </c>
      <c r="C75" s="7">
        <v>2012.0</v>
      </c>
      <c r="D75" s="9" t="s">
        <v>5</v>
      </c>
      <c r="E75" s="9" t="s">
        <v>21</v>
      </c>
      <c r="F75" s="82">
        <v>3.07</v>
      </c>
    </row>
    <row r="76">
      <c r="A76" s="40" t="s">
        <v>12</v>
      </c>
      <c r="B76" s="27" t="s">
        <v>476</v>
      </c>
      <c r="C76" s="7">
        <v>2012.0</v>
      </c>
      <c r="D76" s="9" t="s">
        <v>5</v>
      </c>
      <c r="E76" s="9" t="s">
        <v>21</v>
      </c>
      <c r="F76" s="82">
        <v>1.73</v>
      </c>
    </row>
    <row r="77">
      <c r="A77" s="40">
        <v>10.0</v>
      </c>
      <c r="B77" s="27" t="s">
        <v>481</v>
      </c>
      <c r="C77" s="7">
        <v>2012.0</v>
      </c>
      <c r="D77" s="9" t="s">
        <v>5</v>
      </c>
      <c r="E77" s="9" t="s">
        <v>21</v>
      </c>
      <c r="F77" s="82">
        <v>3.47</v>
      </c>
    </row>
    <row r="78">
      <c r="A78" s="40">
        <v>11.0</v>
      </c>
      <c r="B78" s="27" t="s">
        <v>483</v>
      </c>
      <c r="C78" s="7">
        <v>2012.0</v>
      </c>
      <c r="D78" s="9" t="s">
        <v>5</v>
      </c>
      <c r="E78" s="9" t="s">
        <v>21</v>
      </c>
      <c r="F78" s="82">
        <v>7.16</v>
      </c>
    </row>
    <row r="79">
      <c r="A79" s="40">
        <v>12.0</v>
      </c>
      <c r="B79" s="27" t="s">
        <v>482</v>
      </c>
      <c r="C79" s="7">
        <v>2012.0</v>
      </c>
      <c r="D79" s="9" t="s">
        <v>5</v>
      </c>
      <c r="E79" s="9" t="s">
        <v>21</v>
      </c>
      <c r="F79" s="82">
        <v>15.07</v>
      </c>
    </row>
    <row r="80">
      <c r="A80" s="40">
        <v>13.0</v>
      </c>
      <c r="B80" s="27" t="s">
        <v>484</v>
      </c>
      <c r="C80" s="7">
        <v>2012.0</v>
      </c>
      <c r="D80" s="9" t="s">
        <v>5</v>
      </c>
      <c r="E80" s="9" t="s">
        <v>21</v>
      </c>
      <c r="F80" s="82">
        <v>9.15</v>
      </c>
    </row>
    <row r="81">
      <c r="A81" s="40">
        <v>14.0</v>
      </c>
      <c r="B81" s="27" t="s">
        <v>485</v>
      </c>
      <c r="C81" s="7">
        <v>2012.0</v>
      </c>
      <c r="D81" s="9" t="s">
        <v>5</v>
      </c>
      <c r="E81" s="9" t="s">
        <v>21</v>
      </c>
      <c r="F81" s="82">
        <v>3.91</v>
      </c>
    </row>
    <row r="82">
      <c r="A82" s="40">
        <v>15.0</v>
      </c>
      <c r="B82" s="27" t="s">
        <v>486</v>
      </c>
      <c r="C82" s="7">
        <v>2012.0</v>
      </c>
      <c r="D82" s="9" t="s">
        <v>5</v>
      </c>
      <c r="E82" s="9" t="s">
        <v>21</v>
      </c>
      <c r="F82" s="82">
        <v>3.8</v>
      </c>
    </row>
    <row r="83">
      <c r="A83" s="40">
        <v>16.0</v>
      </c>
      <c r="B83" s="27" t="s">
        <v>487</v>
      </c>
      <c r="C83" s="7">
        <v>2012.0</v>
      </c>
      <c r="D83" s="9" t="s">
        <v>5</v>
      </c>
      <c r="E83" s="9" t="s">
        <v>21</v>
      </c>
      <c r="F83" s="82">
        <v>9.15</v>
      </c>
    </row>
    <row r="84">
      <c r="A84" s="40">
        <v>17.0</v>
      </c>
      <c r="B84" s="27" t="s">
        <v>488</v>
      </c>
      <c r="C84" s="7">
        <v>2012.0</v>
      </c>
      <c r="D84" s="9" t="s">
        <v>5</v>
      </c>
      <c r="E84" s="9" t="s">
        <v>21</v>
      </c>
      <c r="F84" s="82">
        <v>5.59</v>
      </c>
    </row>
    <row r="85">
      <c r="A85" s="40">
        <v>18.0</v>
      </c>
      <c r="B85" s="27" t="s">
        <v>490</v>
      </c>
      <c r="C85" s="7">
        <v>2012.0</v>
      </c>
      <c r="D85" s="9" t="s">
        <v>5</v>
      </c>
      <c r="E85" s="9" t="s">
        <v>21</v>
      </c>
      <c r="F85" s="82">
        <v>5.61</v>
      </c>
    </row>
    <row r="86">
      <c r="A86" s="40">
        <v>19.0</v>
      </c>
      <c r="B86" s="27" t="s">
        <v>491</v>
      </c>
      <c r="C86" s="7">
        <v>2012.0</v>
      </c>
      <c r="D86" s="9" t="s">
        <v>5</v>
      </c>
      <c r="E86" s="9" t="s">
        <v>21</v>
      </c>
      <c r="F86" s="82">
        <v>1.87</v>
      </c>
    </row>
    <row r="87">
      <c r="A87" s="40">
        <v>20.0</v>
      </c>
      <c r="B87" s="27" t="s">
        <v>492</v>
      </c>
      <c r="C87" s="7">
        <v>2012.0</v>
      </c>
      <c r="D87" s="9" t="s">
        <v>5</v>
      </c>
      <c r="E87" s="9" t="s">
        <v>21</v>
      </c>
      <c r="F87" s="82">
        <v>14.76</v>
      </c>
    </row>
    <row r="88">
      <c r="A88" s="40">
        <v>21.0</v>
      </c>
      <c r="B88" s="27" t="s">
        <v>493</v>
      </c>
      <c r="C88" s="7">
        <v>2012.0</v>
      </c>
      <c r="D88" s="9" t="s">
        <v>5</v>
      </c>
      <c r="E88" s="9" t="s">
        <v>21</v>
      </c>
      <c r="F88" s="82">
        <v>9.29</v>
      </c>
    </row>
    <row r="89">
      <c r="A89" s="40">
        <v>22.0</v>
      </c>
      <c r="B89" s="27" t="s">
        <v>494</v>
      </c>
      <c r="C89" s="7">
        <v>2012.0</v>
      </c>
      <c r="D89" s="9" t="s">
        <v>5</v>
      </c>
      <c r="E89" s="9" t="s">
        <v>21</v>
      </c>
      <c r="F89" s="82">
        <v>5.34</v>
      </c>
    </row>
    <row r="90">
      <c r="A90" s="40">
        <v>23.0</v>
      </c>
      <c r="B90" s="27" t="s">
        <v>495</v>
      </c>
      <c r="C90" s="7">
        <v>2012.0</v>
      </c>
      <c r="D90" s="9" t="s">
        <v>5</v>
      </c>
      <c r="E90" s="9" t="s">
        <v>21</v>
      </c>
      <c r="F90" s="82">
        <v>4.3</v>
      </c>
    </row>
    <row r="91">
      <c r="A91" s="40">
        <v>24.0</v>
      </c>
      <c r="B91" s="27" t="s">
        <v>497</v>
      </c>
      <c r="C91" s="7">
        <v>2012.0</v>
      </c>
      <c r="D91" s="9" t="s">
        <v>5</v>
      </c>
      <c r="E91" s="9" t="s">
        <v>21</v>
      </c>
      <c r="F91" s="82">
        <v>7.05</v>
      </c>
    </row>
    <row r="92">
      <c r="A92" s="40">
        <v>25.0</v>
      </c>
      <c r="B92" s="27" t="s">
        <v>496</v>
      </c>
      <c r="C92" s="7">
        <v>2012.0</v>
      </c>
      <c r="D92" s="9" t="s">
        <v>5</v>
      </c>
      <c r="E92" s="9" t="s">
        <v>21</v>
      </c>
      <c r="F92" s="82">
        <v>4.54</v>
      </c>
    </row>
    <row r="93">
      <c r="A93" s="40">
        <v>26.0</v>
      </c>
      <c r="B93" s="27" t="s">
        <v>498</v>
      </c>
      <c r="C93" s="7">
        <v>2012.0</v>
      </c>
      <c r="D93" s="9" t="s">
        <v>5</v>
      </c>
      <c r="E93" s="9" t="s">
        <v>21</v>
      </c>
      <c r="F93" s="82">
        <v>2.55</v>
      </c>
    </row>
    <row r="94">
      <c r="A94" s="40">
        <v>27.0</v>
      </c>
      <c r="B94" s="27" t="s">
        <v>499</v>
      </c>
      <c r="C94" s="7">
        <v>2012.0</v>
      </c>
      <c r="D94" s="9" t="s">
        <v>5</v>
      </c>
      <c r="E94" s="9" t="s">
        <v>21</v>
      </c>
      <c r="F94" s="82">
        <v>6.18</v>
      </c>
    </row>
    <row r="95">
      <c r="A95" s="40">
        <v>28.0</v>
      </c>
      <c r="B95" s="27" t="s">
        <v>500</v>
      </c>
      <c r="C95" s="7">
        <v>2012.0</v>
      </c>
      <c r="D95" s="9" t="s">
        <v>5</v>
      </c>
      <c r="E95" s="9" t="s">
        <v>21</v>
      </c>
      <c r="F95" s="82">
        <v>3.3</v>
      </c>
    </row>
    <row r="96">
      <c r="A96" s="40">
        <v>29.0</v>
      </c>
      <c r="B96" s="27" t="s">
        <v>501</v>
      </c>
      <c r="C96" s="7">
        <v>2012.0</v>
      </c>
      <c r="D96" s="9" t="s">
        <v>5</v>
      </c>
      <c r="E96" s="9" t="s">
        <v>21</v>
      </c>
      <c r="F96" s="82">
        <v>4.49</v>
      </c>
    </row>
    <row r="97">
      <c r="A97" s="40">
        <v>30.0</v>
      </c>
      <c r="B97" s="27" t="s">
        <v>502</v>
      </c>
      <c r="C97" s="7">
        <v>2012.0</v>
      </c>
      <c r="D97" s="9" t="s">
        <v>5</v>
      </c>
      <c r="E97" s="9" t="s">
        <v>21</v>
      </c>
      <c r="F97" s="82">
        <v>10.34</v>
      </c>
    </row>
    <row r="98">
      <c r="A98" s="40">
        <v>31.0</v>
      </c>
      <c r="B98" s="27" t="s">
        <v>503</v>
      </c>
      <c r="C98" s="7">
        <v>2012.0</v>
      </c>
      <c r="D98" s="9" t="s">
        <v>5</v>
      </c>
      <c r="E98" s="9" t="s">
        <v>21</v>
      </c>
      <c r="F98" s="82">
        <v>8.24</v>
      </c>
    </row>
    <row r="99">
      <c r="A99" s="40">
        <v>32.0</v>
      </c>
      <c r="B99" s="27" t="s">
        <v>504</v>
      </c>
      <c r="C99" s="7">
        <v>2012.0</v>
      </c>
      <c r="D99" s="9" t="s">
        <v>5</v>
      </c>
      <c r="E99" s="9" t="s">
        <v>21</v>
      </c>
      <c r="F99" s="82">
        <v>4.99</v>
      </c>
    </row>
    <row r="100">
      <c r="A100" s="52" t="s">
        <v>3</v>
      </c>
      <c r="B100" s="27" t="s">
        <v>489</v>
      </c>
      <c r="C100" s="7">
        <v>2012.0</v>
      </c>
      <c r="D100" s="9" t="s">
        <v>5</v>
      </c>
      <c r="E100" s="9" t="s">
        <v>21</v>
      </c>
      <c r="F100" s="82">
        <v>6.12</v>
      </c>
    </row>
    <row r="101">
      <c r="A101" s="52" t="s">
        <v>4</v>
      </c>
      <c r="B101" s="27" t="s">
        <v>472</v>
      </c>
      <c r="C101" s="7">
        <v>2013.0</v>
      </c>
      <c r="D101" s="9" t="s">
        <v>5</v>
      </c>
      <c r="E101" s="9" t="s">
        <v>21</v>
      </c>
      <c r="F101" s="81">
        <v>2.84</v>
      </c>
    </row>
    <row r="102">
      <c r="A102" s="40" t="s">
        <v>5</v>
      </c>
      <c r="B102" s="27" t="s">
        <v>473</v>
      </c>
      <c r="C102" s="7">
        <v>2013.0</v>
      </c>
      <c r="D102" s="9" t="s">
        <v>5</v>
      </c>
      <c r="E102" s="9" t="s">
        <v>21</v>
      </c>
      <c r="F102" s="79">
        <v>2.09</v>
      </c>
    </row>
    <row r="103">
      <c r="A103" s="40" t="s">
        <v>6</v>
      </c>
      <c r="B103" s="27" t="s">
        <v>474</v>
      </c>
      <c r="C103" s="7">
        <v>2013.0</v>
      </c>
      <c r="D103" s="9" t="s">
        <v>5</v>
      </c>
      <c r="E103" s="9" t="s">
        <v>21</v>
      </c>
      <c r="F103" s="79">
        <v>2.64</v>
      </c>
    </row>
    <row r="104">
      <c r="A104" s="40" t="s">
        <v>7</v>
      </c>
      <c r="B104" s="27" t="s">
        <v>475</v>
      </c>
      <c r="C104" s="7">
        <v>2013.0</v>
      </c>
      <c r="D104" s="9" t="s">
        <v>5</v>
      </c>
      <c r="E104" s="9" t="s">
        <v>21</v>
      </c>
      <c r="F104" s="79">
        <v>7.04</v>
      </c>
    </row>
    <row r="105">
      <c r="A105" s="40" t="s">
        <v>8</v>
      </c>
      <c r="B105" s="27" t="s">
        <v>479</v>
      </c>
      <c r="C105" s="7">
        <v>2013.0</v>
      </c>
      <c r="D105" s="9" t="s">
        <v>5</v>
      </c>
      <c r="E105" s="9" t="s">
        <v>21</v>
      </c>
      <c r="F105" s="79">
        <v>2.12</v>
      </c>
    </row>
    <row r="106">
      <c r="A106" s="40" t="s">
        <v>9</v>
      </c>
      <c r="B106" s="27" t="s">
        <v>480</v>
      </c>
      <c r="C106" s="7">
        <v>2013.0</v>
      </c>
      <c r="D106" s="9" t="s">
        <v>5</v>
      </c>
      <c r="E106" s="9" t="s">
        <v>21</v>
      </c>
      <c r="F106" s="80">
        <v>4.17</v>
      </c>
    </row>
    <row r="107">
      <c r="A107" s="40" t="s">
        <v>10</v>
      </c>
      <c r="B107" s="27" t="s">
        <v>478</v>
      </c>
      <c r="C107" s="7">
        <v>2013.0</v>
      </c>
      <c r="D107" s="9" t="s">
        <v>5</v>
      </c>
      <c r="E107" s="9" t="s">
        <v>21</v>
      </c>
      <c r="F107" s="79">
        <v>15.64</v>
      </c>
    </row>
    <row r="108">
      <c r="A108" s="40" t="s">
        <v>11</v>
      </c>
      <c r="B108" s="27" t="s">
        <v>477</v>
      </c>
      <c r="C108" s="7">
        <v>2013.0</v>
      </c>
      <c r="D108" s="9" t="s">
        <v>5</v>
      </c>
      <c r="E108" s="9" t="s">
        <v>21</v>
      </c>
      <c r="F108" s="80">
        <v>2.84</v>
      </c>
    </row>
    <row r="109">
      <c r="A109" s="40" t="s">
        <v>12</v>
      </c>
      <c r="B109" s="27" t="s">
        <v>476</v>
      </c>
      <c r="C109" s="7">
        <v>2013.0</v>
      </c>
      <c r="D109" s="9" t="s">
        <v>5</v>
      </c>
      <c r="E109" s="9" t="s">
        <v>21</v>
      </c>
      <c r="F109" s="80">
        <v>1.61</v>
      </c>
    </row>
    <row r="110">
      <c r="A110" s="40">
        <v>10.0</v>
      </c>
      <c r="B110" s="27" t="s">
        <v>481</v>
      </c>
      <c r="C110" s="7">
        <v>2013.0</v>
      </c>
      <c r="D110" s="9" t="s">
        <v>5</v>
      </c>
      <c r="E110" s="9" t="s">
        <v>21</v>
      </c>
      <c r="F110" s="79">
        <v>3.32</v>
      </c>
    </row>
    <row r="111">
      <c r="A111" s="40">
        <v>11.0</v>
      </c>
      <c r="B111" s="27" t="s">
        <v>483</v>
      </c>
      <c r="C111" s="7">
        <v>2013.0</v>
      </c>
      <c r="D111" s="9" t="s">
        <v>5</v>
      </c>
      <c r="E111" s="9" t="s">
        <v>21</v>
      </c>
      <c r="F111" s="79">
        <v>6.77</v>
      </c>
    </row>
    <row r="112">
      <c r="A112" s="40">
        <v>12.0</v>
      </c>
      <c r="B112" s="27" t="s">
        <v>482</v>
      </c>
      <c r="C112" s="7">
        <v>2013.0</v>
      </c>
      <c r="D112" s="9" t="s">
        <v>5</v>
      </c>
      <c r="E112" s="9" t="s">
        <v>21</v>
      </c>
      <c r="F112" s="79">
        <v>14.42</v>
      </c>
    </row>
    <row r="113">
      <c r="A113" s="40">
        <v>13.0</v>
      </c>
      <c r="B113" s="27" t="s">
        <v>484</v>
      </c>
      <c r="C113" s="7">
        <v>2013.0</v>
      </c>
      <c r="D113" s="9" t="s">
        <v>5</v>
      </c>
      <c r="E113" s="9" t="s">
        <v>21</v>
      </c>
      <c r="F113" s="79">
        <v>8.7</v>
      </c>
    </row>
    <row r="114">
      <c r="A114" s="40">
        <v>14.0</v>
      </c>
      <c r="B114" s="27" t="s">
        <v>485</v>
      </c>
      <c r="C114" s="7">
        <v>2013.0</v>
      </c>
      <c r="D114" s="9" t="s">
        <v>5</v>
      </c>
      <c r="E114" s="9" t="s">
        <v>21</v>
      </c>
      <c r="F114" s="79">
        <v>3.72</v>
      </c>
    </row>
    <row r="115">
      <c r="A115" s="40">
        <v>15.0</v>
      </c>
      <c r="B115" s="27" t="s">
        <v>486</v>
      </c>
      <c r="C115" s="7">
        <v>2013.0</v>
      </c>
      <c r="D115" s="9" t="s">
        <v>5</v>
      </c>
      <c r="E115" s="9" t="s">
        <v>21</v>
      </c>
      <c r="F115" s="79">
        <v>3.58</v>
      </c>
    </row>
    <row r="116">
      <c r="A116" s="40">
        <v>16.0</v>
      </c>
      <c r="B116" s="27" t="s">
        <v>487</v>
      </c>
      <c r="C116" s="7">
        <v>2013.0</v>
      </c>
      <c r="D116" s="9" t="s">
        <v>5</v>
      </c>
      <c r="E116" s="9" t="s">
        <v>21</v>
      </c>
      <c r="F116" s="80">
        <v>8.75</v>
      </c>
    </row>
    <row r="117">
      <c r="A117" s="40">
        <v>17.0</v>
      </c>
      <c r="B117" s="27" t="s">
        <v>488</v>
      </c>
      <c r="C117" s="7">
        <v>2013.0</v>
      </c>
      <c r="D117" s="9" t="s">
        <v>5</v>
      </c>
      <c r="E117" s="9" t="s">
        <v>21</v>
      </c>
      <c r="F117" s="80">
        <v>5.29</v>
      </c>
    </row>
    <row r="118">
      <c r="A118" s="40">
        <v>18.0</v>
      </c>
      <c r="B118" s="27" t="s">
        <v>490</v>
      </c>
      <c r="C118" s="7">
        <v>2013.0</v>
      </c>
      <c r="D118" s="9" t="s">
        <v>5</v>
      </c>
      <c r="E118" s="9" t="s">
        <v>21</v>
      </c>
      <c r="F118" s="80">
        <v>5.33</v>
      </c>
    </row>
    <row r="119">
      <c r="A119" s="40">
        <v>19.0</v>
      </c>
      <c r="B119" s="27" t="s">
        <v>491</v>
      </c>
      <c r="C119" s="7">
        <v>2013.0</v>
      </c>
      <c r="D119" s="9" t="s">
        <v>5</v>
      </c>
      <c r="E119" s="9" t="s">
        <v>21</v>
      </c>
      <c r="F119" s="80">
        <v>1.75</v>
      </c>
    </row>
    <row r="120">
      <c r="A120" s="40">
        <v>20.0</v>
      </c>
      <c r="B120" s="27" t="s">
        <v>492</v>
      </c>
      <c r="C120" s="7">
        <v>2013.0</v>
      </c>
      <c r="D120" s="9" t="s">
        <v>5</v>
      </c>
      <c r="E120" s="9" t="s">
        <v>21</v>
      </c>
      <c r="F120" s="80">
        <v>14.1</v>
      </c>
    </row>
    <row r="121">
      <c r="A121" s="40">
        <v>21.0</v>
      </c>
      <c r="B121" s="27" t="s">
        <v>493</v>
      </c>
      <c r="C121" s="7">
        <v>2013.0</v>
      </c>
      <c r="D121" s="9" t="s">
        <v>5</v>
      </c>
      <c r="E121" s="9" t="s">
        <v>21</v>
      </c>
      <c r="F121" s="80">
        <v>8.85</v>
      </c>
    </row>
    <row r="122">
      <c r="A122" s="40">
        <v>22.0</v>
      </c>
      <c r="B122" s="27" t="s">
        <v>494</v>
      </c>
      <c r="C122" s="7">
        <v>2013.0</v>
      </c>
      <c r="D122" s="9" t="s">
        <v>5</v>
      </c>
      <c r="E122" s="9" t="s">
        <v>21</v>
      </c>
      <c r="F122" s="80">
        <v>4.97</v>
      </c>
    </row>
    <row r="123">
      <c r="A123" s="40">
        <v>23.0</v>
      </c>
      <c r="B123" s="27" t="s">
        <v>495</v>
      </c>
      <c r="C123" s="7">
        <v>2013.0</v>
      </c>
      <c r="D123" s="9" t="s">
        <v>5</v>
      </c>
      <c r="E123" s="9" t="s">
        <v>21</v>
      </c>
      <c r="F123" s="79">
        <v>4.11</v>
      </c>
    </row>
    <row r="124">
      <c r="A124" s="40">
        <v>24.0</v>
      </c>
      <c r="B124" s="27" t="s">
        <v>497</v>
      </c>
      <c r="C124" s="7">
        <v>2013.0</v>
      </c>
      <c r="D124" s="9" t="s">
        <v>5</v>
      </c>
      <c r="E124" s="9" t="s">
        <v>21</v>
      </c>
      <c r="F124" s="80">
        <v>6.7</v>
      </c>
    </row>
    <row r="125">
      <c r="A125" s="40">
        <v>25.0</v>
      </c>
      <c r="B125" s="27" t="s">
        <v>496</v>
      </c>
      <c r="C125" s="7">
        <v>2013.0</v>
      </c>
      <c r="D125" s="9" t="s">
        <v>5</v>
      </c>
      <c r="E125" s="9" t="s">
        <v>21</v>
      </c>
      <c r="F125" s="80">
        <v>4.35</v>
      </c>
    </row>
    <row r="126">
      <c r="A126" s="40">
        <v>26.0</v>
      </c>
      <c r="B126" s="27" t="s">
        <v>498</v>
      </c>
      <c r="C126" s="7">
        <v>2013.0</v>
      </c>
      <c r="D126" s="9" t="s">
        <v>5</v>
      </c>
      <c r="E126" s="9" t="s">
        <v>21</v>
      </c>
      <c r="F126" s="80">
        <v>2.37</v>
      </c>
    </row>
    <row r="127">
      <c r="A127" s="40">
        <v>27.0</v>
      </c>
      <c r="B127" s="27" t="s">
        <v>499</v>
      </c>
      <c r="C127" s="7">
        <v>2013.0</v>
      </c>
      <c r="D127" s="9" t="s">
        <v>5</v>
      </c>
      <c r="E127" s="9" t="s">
        <v>21</v>
      </c>
      <c r="F127" s="80">
        <v>5.79</v>
      </c>
    </row>
    <row r="128">
      <c r="A128" s="40">
        <v>28.0</v>
      </c>
      <c r="B128" s="27" t="s">
        <v>500</v>
      </c>
      <c r="C128" s="7">
        <v>2013.0</v>
      </c>
      <c r="D128" s="9" t="s">
        <v>5</v>
      </c>
      <c r="E128" s="9" t="s">
        <v>21</v>
      </c>
      <c r="F128" s="80">
        <v>3.17</v>
      </c>
    </row>
    <row r="129">
      <c r="A129" s="40">
        <v>29.0</v>
      </c>
      <c r="B129" s="27" t="s">
        <v>501</v>
      </c>
      <c r="C129" s="7">
        <v>2013.0</v>
      </c>
      <c r="D129" s="9" t="s">
        <v>5</v>
      </c>
      <c r="E129" s="9" t="s">
        <v>21</v>
      </c>
      <c r="F129" s="80">
        <v>4.23</v>
      </c>
    </row>
    <row r="130">
      <c r="A130" s="40">
        <v>30.0</v>
      </c>
      <c r="B130" s="27" t="s">
        <v>502</v>
      </c>
      <c r="C130" s="7">
        <v>2013.0</v>
      </c>
      <c r="D130" s="9" t="s">
        <v>5</v>
      </c>
      <c r="E130" s="9" t="s">
        <v>21</v>
      </c>
      <c r="F130" s="79">
        <v>9.92</v>
      </c>
    </row>
    <row r="131">
      <c r="A131" s="40">
        <v>31.0</v>
      </c>
      <c r="B131" s="27" t="s">
        <v>503</v>
      </c>
      <c r="C131" s="7">
        <v>2013.0</v>
      </c>
      <c r="D131" s="9" t="s">
        <v>5</v>
      </c>
      <c r="E131" s="9" t="s">
        <v>21</v>
      </c>
      <c r="F131" s="79">
        <v>7.85</v>
      </c>
    </row>
    <row r="132">
      <c r="A132" s="40">
        <v>32.0</v>
      </c>
      <c r="B132" s="27" t="s">
        <v>504</v>
      </c>
      <c r="C132" s="7">
        <v>2013.0</v>
      </c>
      <c r="D132" s="9" t="s">
        <v>5</v>
      </c>
      <c r="E132" s="9" t="s">
        <v>21</v>
      </c>
      <c r="F132" s="79">
        <v>4.75</v>
      </c>
    </row>
    <row r="133">
      <c r="A133" s="52" t="s">
        <v>3</v>
      </c>
      <c r="B133" s="27" t="s">
        <v>489</v>
      </c>
      <c r="C133" s="7">
        <v>2013.0</v>
      </c>
      <c r="D133" s="9" t="s">
        <v>5</v>
      </c>
      <c r="E133" s="9" t="s">
        <v>21</v>
      </c>
      <c r="F133" s="79">
        <v>5.82</v>
      </c>
    </row>
    <row r="134">
      <c r="A134" s="52" t="s">
        <v>4</v>
      </c>
      <c r="B134" s="27" t="s">
        <v>472</v>
      </c>
      <c r="C134" s="7">
        <v>2014.0</v>
      </c>
      <c r="D134" s="9" t="s">
        <v>5</v>
      </c>
      <c r="E134" s="9" t="s">
        <v>21</v>
      </c>
      <c r="F134" s="81">
        <v>2.71</v>
      </c>
    </row>
    <row r="135">
      <c r="A135" s="40" t="s">
        <v>5</v>
      </c>
      <c r="B135" s="27" t="s">
        <v>473</v>
      </c>
      <c r="C135" s="7">
        <v>2014.0</v>
      </c>
      <c r="D135" s="9" t="s">
        <v>5</v>
      </c>
      <c r="E135" s="9" t="s">
        <v>21</v>
      </c>
      <c r="F135" s="81">
        <v>1.95</v>
      </c>
    </row>
    <row r="136">
      <c r="A136" s="40" t="s">
        <v>6</v>
      </c>
      <c r="B136" s="27" t="s">
        <v>474</v>
      </c>
      <c r="C136" s="7">
        <v>2014.0</v>
      </c>
      <c r="D136" s="9" t="s">
        <v>5</v>
      </c>
      <c r="E136" s="9" t="s">
        <v>21</v>
      </c>
      <c r="F136" s="81">
        <v>2.49</v>
      </c>
    </row>
    <row r="137">
      <c r="A137" s="40" t="s">
        <v>7</v>
      </c>
      <c r="B137" s="27" t="s">
        <v>475</v>
      </c>
      <c r="C137" s="7">
        <v>2014.0</v>
      </c>
      <c r="D137" s="9" t="s">
        <v>5</v>
      </c>
      <c r="E137" s="9" t="s">
        <v>21</v>
      </c>
      <c r="F137" s="79">
        <v>6.68</v>
      </c>
    </row>
    <row r="138">
      <c r="A138" s="40" t="s">
        <v>8</v>
      </c>
      <c r="B138" s="27" t="s">
        <v>479</v>
      </c>
      <c r="C138" s="7">
        <v>2014.0</v>
      </c>
      <c r="D138" s="9" t="s">
        <v>5</v>
      </c>
      <c r="E138" s="9" t="s">
        <v>21</v>
      </c>
      <c r="F138" s="79">
        <v>1.98</v>
      </c>
    </row>
    <row r="139">
      <c r="A139" s="40" t="s">
        <v>9</v>
      </c>
      <c r="B139" s="27" t="s">
        <v>480</v>
      </c>
      <c r="C139" s="7">
        <v>2014.0</v>
      </c>
      <c r="D139" s="9" t="s">
        <v>5</v>
      </c>
      <c r="E139" s="9" t="s">
        <v>21</v>
      </c>
      <c r="F139" s="80">
        <v>3.91</v>
      </c>
    </row>
    <row r="140">
      <c r="A140" s="40" t="s">
        <v>10</v>
      </c>
      <c r="B140" s="27" t="s">
        <v>478</v>
      </c>
      <c r="C140" s="7">
        <v>2014.0</v>
      </c>
      <c r="D140" s="9" t="s">
        <v>5</v>
      </c>
      <c r="E140" s="9" t="s">
        <v>21</v>
      </c>
      <c r="F140" s="79">
        <v>14.99</v>
      </c>
    </row>
    <row r="141">
      <c r="A141" s="40" t="s">
        <v>11</v>
      </c>
      <c r="B141" s="27" t="s">
        <v>477</v>
      </c>
      <c r="C141" s="7">
        <v>2014.0</v>
      </c>
      <c r="D141" s="9" t="s">
        <v>5</v>
      </c>
      <c r="E141" s="9" t="s">
        <v>21</v>
      </c>
      <c r="F141" s="80">
        <v>2.62</v>
      </c>
    </row>
    <row r="142">
      <c r="A142" s="40" t="s">
        <v>12</v>
      </c>
      <c r="B142" s="27" t="s">
        <v>476</v>
      </c>
      <c r="C142" s="7">
        <v>2014.0</v>
      </c>
      <c r="D142" s="9" t="s">
        <v>5</v>
      </c>
      <c r="E142" s="9" t="s">
        <v>21</v>
      </c>
      <c r="F142" s="80">
        <v>1.48</v>
      </c>
    </row>
    <row r="143">
      <c r="A143" s="40">
        <v>10.0</v>
      </c>
      <c r="B143" s="27" t="s">
        <v>481</v>
      </c>
      <c r="C143" s="7">
        <v>2014.0</v>
      </c>
      <c r="D143" s="9" t="s">
        <v>5</v>
      </c>
      <c r="E143" s="9" t="s">
        <v>21</v>
      </c>
      <c r="F143" s="79">
        <v>3.18</v>
      </c>
    </row>
    <row r="144">
      <c r="A144" s="40">
        <v>11.0</v>
      </c>
      <c r="B144" s="27" t="s">
        <v>483</v>
      </c>
      <c r="C144" s="7">
        <v>2014.0</v>
      </c>
      <c r="D144" s="9" t="s">
        <v>5</v>
      </c>
      <c r="E144" s="9" t="s">
        <v>21</v>
      </c>
      <c r="F144" s="79">
        <v>6.39</v>
      </c>
    </row>
    <row r="145">
      <c r="A145" s="40">
        <v>12.0</v>
      </c>
      <c r="B145" s="27" t="s">
        <v>482</v>
      </c>
      <c r="C145" s="7">
        <v>2014.0</v>
      </c>
      <c r="D145" s="9" t="s">
        <v>5</v>
      </c>
      <c r="E145" s="9" t="s">
        <v>21</v>
      </c>
      <c r="F145" s="79">
        <v>13.76</v>
      </c>
    </row>
    <row r="146">
      <c r="A146" s="40">
        <v>13.0</v>
      </c>
      <c r="B146" s="27" t="s">
        <v>484</v>
      </c>
      <c r="C146" s="7">
        <v>2014.0</v>
      </c>
      <c r="D146" s="9" t="s">
        <v>5</v>
      </c>
      <c r="E146" s="9" t="s">
        <v>21</v>
      </c>
      <c r="F146" s="79">
        <v>8.26</v>
      </c>
    </row>
    <row r="147">
      <c r="A147" s="40">
        <v>14.0</v>
      </c>
      <c r="B147" s="27" t="s">
        <v>485</v>
      </c>
      <c r="C147" s="7">
        <v>2014.0</v>
      </c>
      <c r="D147" s="9" t="s">
        <v>5</v>
      </c>
      <c r="E147" s="9" t="s">
        <v>21</v>
      </c>
      <c r="F147" s="79">
        <v>3.54</v>
      </c>
    </row>
    <row r="148">
      <c r="A148" s="40">
        <v>15.0</v>
      </c>
      <c r="B148" s="27" t="s">
        <v>486</v>
      </c>
      <c r="C148" s="7">
        <v>2014.0</v>
      </c>
      <c r="D148" s="9" t="s">
        <v>5</v>
      </c>
      <c r="E148" s="9" t="s">
        <v>21</v>
      </c>
      <c r="F148" s="79">
        <v>3.36</v>
      </c>
    </row>
    <row r="149">
      <c r="A149" s="40">
        <v>16.0</v>
      </c>
      <c r="B149" s="27" t="s">
        <v>487</v>
      </c>
      <c r="C149" s="7">
        <v>2014.0</v>
      </c>
      <c r="D149" s="9" t="s">
        <v>5</v>
      </c>
      <c r="E149" s="9" t="s">
        <v>21</v>
      </c>
      <c r="F149" s="80">
        <v>8.34</v>
      </c>
    </row>
    <row r="150">
      <c r="A150" s="40">
        <v>17.0</v>
      </c>
      <c r="B150" s="27" t="s">
        <v>488</v>
      </c>
      <c r="C150" s="7">
        <v>2014.0</v>
      </c>
      <c r="D150" s="9" t="s">
        <v>5</v>
      </c>
      <c r="E150" s="9" t="s">
        <v>21</v>
      </c>
      <c r="F150" s="80">
        <v>4.98</v>
      </c>
    </row>
    <row r="151">
      <c r="A151" s="40">
        <v>18.0</v>
      </c>
      <c r="B151" s="27" t="s">
        <v>490</v>
      </c>
      <c r="C151" s="7">
        <v>2014.0</v>
      </c>
      <c r="D151" s="9" t="s">
        <v>5</v>
      </c>
      <c r="E151" s="9" t="s">
        <v>21</v>
      </c>
      <c r="F151" s="80">
        <v>5.04</v>
      </c>
    </row>
    <row r="152">
      <c r="A152" s="40">
        <v>19.0</v>
      </c>
      <c r="B152" s="27" t="s">
        <v>491</v>
      </c>
      <c r="C152" s="7">
        <v>2014.0</v>
      </c>
      <c r="D152" s="9" t="s">
        <v>5</v>
      </c>
      <c r="E152" s="9" t="s">
        <v>21</v>
      </c>
      <c r="F152" s="80">
        <v>1.63</v>
      </c>
    </row>
    <row r="153">
      <c r="A153" s="40">
        <v>20.0</v>
      </c>
      <c r="B153" s="27" t="s">
        <v>492</v>
      </c>
      <c r="C153" s="7">
        <v>2014.0</v>
      </c>
      <c r="D153" s="9" t="s">
        <v>5</v>
      </c>
      <c r="E153" s="9" t="s">
        <v>21</v>
      </c>
      <c r="F153" s="80">
        <v>13.44</v>
      </c>
    </row>
    <row r="154">
      <c r="A154" s="40">
        <v>21.0</v>
      </c>
      <c r="B154" s="27" t="s">
        <v>493</v>
      </c>
      <c r="C154" s="7">
        <v>2014.0</v>
      </c>
      <c r="D154" s="9" t="s">
        <v>5</v>
      </c>
      <c r="E154" s="9" t="s">
        <v>21</v>
      </c>
      <c r="F154" s="80">
        <v>8.41</v>
      </c>
    </row>
    <row r="155">
      <c r="A155" s="40">
        <v>22.0</v>
      </c>
      <c r="B155" s="27" t="s">
        <v>494</v>
      </c>
      <c r="C155" s="7">
        <v>2014.0</v>
      </c>
      <c r="D155" s="9" t="s">
        <v>5</v>
      </c>
      <c r="E155" s="9" t="s">
        <v>21</v>
      </c>
      <c r="F155" s="80">
        <v>4.6</v>
      </c>
    </row>
    <row r="156">
      <c r="A156" s="40">
        <v>23.0</v>
      </c>
      <c r="B156" s="27" t="s">
        <v>495</v>
      </c>
      <c r="C156" s="7">
        <v>2014.0</v>
      </c>
      <c r="D156" s="9" t="s">
        <v>5</v>
      </c>
      <c r="E156" s="9" t="s">
        <v>21</v>
      </c>
      <c r="F156" s="79">
        <v>3.91</v>
      </c>
    </row>
    <row r="157">
      <c r="A157" s="40">
        <v>24.0</v>
      </c>
      <c r="B157" s="27" t="s">
        <v>497</v>
      </c>
      <c r="C157" s="7">
        <v>2014.0</v>
      </c>
      <c r="D157" s="9" t="s">
        <v>5</v>
      </c>
      <c r="E157" s="9" t="s">
        <v>21</v>
      </c>
      <c r="F157" s="80">
        <v>6.35</v>
      </c>
    </row>
    <row r="158">
      <c r="A158" s="40">
        <v>25.0</v>
      </c>
      <c r="B158" s="27" t="s">
        <v>496</v>
      </c>
      <c r="C158" s="7">
        <v>2014.0</v>
      </c>
      <c r="D158" s="9" t="s">
        <v>5</v>
      </c>
      <c r="E158" s="9" t="s">
        <v>21</v>
      </c>
      <c r="F158" s="80">
        <v>4.17</v>
      </c>
    </row>
    <row r="159">
      <c r="A159" s="40">
        <v>26.0</v>
      </c>
      <c r="B159" s="27" t="s">
        <v>498</v>
      </c>
      <c r="C159" s="7">
        <v>2014.0</v>
      </c>
      <c r="D159" s="9" t="s">
        <v>5</v>
      </c>
      <c r="E159" s="9" t="s">
        <v>21</v>
      </c>
      <c r="F159" s="80">
        <v>2.19</v>
      </c>
    </row>
    <row r="160">
      <c r="A160" s="40">
        <v>27.0</v>
      </c>
      <c r="B160" s="27" t="s">
        <v>499</v>
      </c>
      <c r="C160" s="7">
        <v>2014.0</v>
      </c>
      <c r="D160" s="9" t="s">
        <v>5</v>
      </c>
      <c r="E160" s="9" t="s">
        <v>21</v>
      </c>
      <c r="F160" s="80">
        <v>5.39</v>
      </c>
    </row>
    <row r="161">
      <c r="A161" s="40">
        <v>28.0</v>
      </c>
      <c r="B161" s="27" t="s">
        <v>500</v>
      </c>
      <c r="C161" s="7">
        <v>2014.0</v>
      </c>
      <c r="D161" s="9" t="s">
        <v>5</v>
      </c>
      <c r="E161" s="9" t="s">
        <v>21</v>
      </c>
      <c r="F161" s="80">
        <v>3.04</v>
      </c>
    </row>
    <row r="162">
      <c r="A162" s="40">
        <v>29.0</v>
      </c>
      <c r="B162" s="27" t="s">
        <v>501</v>
      </c>
      <c r="C162" s="7">
        <v>2014.0</v>
      </c>
      <c r="D162" s="9" t="s">
        <v>5</v>
      </c>
      <c r="E162" s="9" t="s">
        <v>21</v>
      </c>
      <c r="F162" s="80">
        <v>3.97</v>
      </c>
    </row>
    <row r="163">
      <c r="A163" s="40">
        <v>30.0</v>
      </c>
      <c r="B163" s="27" t="s">
        <v>502</v>
      </c>
      <c r="C163" s="7">
        <v>2014.0</v>
      </c>
      <c r="D163" s="9" t="s">
        <v>5</v>
      </c>
      <c r="E163" s="9" t="s">
        <v>21</v>
      </c>
      <c r="F163" s="79">
        <v>9.5</v>
      </c>
    </row>
    <row r="164">
      <c r="A164" s="40">
        <v>31.0</v>
      </c>
      <c r="B164" s="27" t="s">
        <v>503</v>
      </c>
      <c r="C164" s="7">
        <v>2014.0</v>
      </c>
      <c r="D164" s="9" t="s">
        <v>5</v>
      </c>
      <c r="E164" s="9" t="s">
        <v>21</v>
      </c>
      <c r="F164" s="79">
        <v>7.46</v>
      </c>
    </row>
    <row r="165">
      <c r="A165" s="40">
        <v>32.0</v>
      </c>
      <c r="B165" s="27" t="s">
        <v>504</v>
      </c>
      <c r="C165" s="7">
        <v>2014.0</v>
      </c>
      <c r="D165" s="9" t="s">
        <v>5</v>
      </c>
      <c r="E165" s="9" t="s">
        <v>21</v>
      </c>
      <c r="F165" s="79">
        <v>4.52</v>
      </c>
    </row>
    <row r="166">
      <c r="A166" s="52" t="s">
        <v>3</v>
      </c>
      <c r="B166" s="27" t="s">
        <v>489</v>
      </c>
      <c r="C166" s="7">
        <v>2014.0</v>
      </c>
      <c r="D166" s="9" t="s">
        <v>5</v>
      </c>
      <c r="E166" s="9" t="s">
        <v>21</v>
      </c>
      <c r="F166" s="79">
        <v>5.52</v>
      </c>
    </row>
    <row r="167">
      <c r="A167" s="52" t="s">
        <v>4</v>
      </c>
      <c r="B167" s="27" t="s">
        <v>472</v>
      </c>
      <c r="C167" s="7">
        <v>2015.0</v>
      </c>
      <c r="D167" s="9" t="s">
        <v>5</v>
      </c>
      <c r="E167" s="9" t="s">
        <v>21</v>
      </c>
      <c r="F167" s="38">
        <v>2.6</v>
      </c>
      <c r="G167" s="81"/>
    </row>
    <row r="168">
      <c r="A168" s="40" t="s">
        <v>5</v>
      </c>
      <c r="B168" s="27" t="s">
        <v>473</v>
      </c>
      <c r="C168" s="7">
        <v>2015.0</v>
      </c>
      <c r="D168" s="9" t="s">
        <v>5</v>
      </c>
      <c r="E168" s="9" t="s">
        <v>21</v>
      </c>
      <c r="F168" s="38">
        <v>1.93</v>
      </c>
      <c r="G168" s="79"/>
    </row>
    <row r="169">
      <c r="A169" s="40" t="s">
        <v>6</v>
      </c>
      <c r="B169" s="27" t="s">
        <v>474</v>
      </c>
      <c r="C169" s="7">
        <v>2015.0</v>
      </c>
      <c r="D169" s="9" t="s">
        <v>5</v>
      </c>
      <c r="E169" s="9" t="s">
        <v>21</v>
      </c>
      <c r="F169" s="38">
        <v>2.45</v>
      </c>
      <c r="G169" s="79"/>
    </row>
    <row r="170">
      <c r="A170" s="40" t="s">
        <v>7</v>
      </c>
      <c r="B170" s="27" t="s">
        <v>475</v>
      </c>
      <c r="C170" s="7">
        <v>2015.0</v>
      </c>
      <c r="D170" s="9" t="s">
        <v>5</v>
      </c>
      <c r="E170" s="9" t="s">
        <v>21</v>
      </c>
      <c r="F170" s="38">
        <v>6.52</v>
      </c>
      <c r="G170" s="79"/>
    </row>
    <row r="171">
      <c r="A171" s="40" t="s">
        <v>8</v>
      </c>
      <c r="B171" s="27" t="s">
        <v>479</v>
      </c>
      <c r="C171" s="7">
        <v>2015.0</v>
      </c>
      <c r="D171" s="9" t="s">
        <v>5</v>
      </c>
      <c r="E171" s="9" t="s">
        <v>21</v>
      </c>
      <c r="F171" s="38">
        <v>1.92</v>
      </c>
      <c r="G171" s="79"/>
    </row>
    <row r="172">
      <c r="A172" s="40" t="s">
        <v>9</v>
      </c>
      <c r="B172" s="27" t="s">
        <v>480</v>
      </c>
      <c r="C172" s="7">
        <v>2015.0</v>
      </c>
      <c r="D172" s="9" t="s">
        <v>5</v>
      </c>
      <c r="E172" s="9" t="s">
        <v>21</v>
      </c>
      <c r="F172" s="38">
        <v>3.8</v>
      </c>
      <c r="G172" s="80"/>
    </row>
    <row r="173">
      <c r="A173" s="40" t="s">
        <v>10</v>
      </c>
      <c r="B173" s="27" t="s">
        <v>478</v>
      </c>
      <c r="C173" s="7">
        <v>2015.0</v>
      </c>
      <c r="D173" s="9" t="s">
        <v>5</v>
      </c>
      <c r="E173" s="9" t="s">
        <v>21</v>
      </c>
      <c r="F173" s="38">
        <v>14.74</v>
      </c>
      <c r="G173" s="79"/>
    </row>
    <row r="174">
      <c r="A174" s="40" t="s">
        <v>11</v>
      </c>
      <c r="B174" s="27" t="s">
        <v>477</v>
      </c>
      <c r="C174" s="7">
        <v>2015.0</v>
      </c>
      <c r="D174" s="9" t="s">
        <v>5</v>
      </c>
      <c r="E174" s="9" t="s">
        <v>21</v>
      </c>
      <c r="F174" s="38">
        <v>2.62</v>
      </c>
      <c r="G174" s="80"/>
    </row>
    <row r="175">
      <c r="A175" s="40" t="s">
        <v>12</v>
      </c>
      <c r="B175" s="27" t="s">
        <v>476</v>
      </c>
      <c r="C175" s="7">
        <v>2015.0</v>
      </c>
      <c r="D175" s="9" t="s">
        <v>5</v>
      </c>
      <c r="E175" s="9" t="s">
        <v>21</v>
      </c>
      <c r="F175" s="38">
        <v>1.47</v>
      </c>
      <c r="G175" s="80"/>
    </row>
    <row r="176">
      <c r="A176" s="40">
        <v>10.0</v>
      </c>
      <c r="B176" s="27" t="s">
        <v>481</v>
      </c>
      <c r="C176" s="7">
        <v>2015.0</v>
      </c>
      <c r="D176" s="9" t="s">
        <v>5</v>
      </c>
      <c r="E176" s="9" t="s">
        <v>21</v>
      </c>
      <c r="F176" s="38">
        <v>3.1</v>
      </c>
      <c r="G176" s="79"/>
    </row>
    <row r="177">
      <c r="A177" s="40">
        <v>11.0</v>
      </c>
      <c r="B177" s="27" t="s">
        <v>483</v>
      </c>
      <c r="C177" s="7">
        <v>2015.0</v>
      </c>
      <c r="D177" s="9" t="s">
        <v>5</v>
      </c>
      <c r="E177" s="9" t="s">
        <v>21</v>
      </c>
      <c r="F177" s="38">
        <v>6.17</v>
      </c>
      <c r="G177" s="79"/>
    </row>
    <row r="178">
      <c r="A178" s="40">
        <v>12.0</v>
      </c>
      <c r="B178" s="27" t="s">
        <v>482</v>
      </c>
      <c r="C178" s="7">
        <v>2015.0</v>
      </c>
      <c r="D178" s="9" t="s">
        <v>5</v>
      </c>
      <c r="E178" s="9" t="s">
        <v>21</v>
      </c>
      <c r="F178" s="38">
        <v>13.51</v>
      </c>
      <c r="G178" s="79"/>
    </row>
    <row r="179">
      <c r="A179" s="40">
        <v>13.0</v>
      </c>
      <c r="B179" s="27" t="s">
        <v>484</v>
      </c>
      <c r="C179" s="7">
        <v>2015.0</v>
      </c>
      <c r="D179" s="9" t="s">
        <v>5</v>
      </c>
      <c r="E179" s="9" t="s">
        <v>21</v>
      </c>
      <c r="F179" s="38">
        <v>7.93</v>
      </c>
      <c r="G179" s="79"/>
    </row>
    <row r="180">
      <c r="A180" s="40">
        <v>14.0</v>
      </c>
      <c r="B180" s="27" t="s">
        <v>485</v>
      </c>
      <c r="C180" s="7">
        <v>2015.0</v>
      </c>
      <c r="D180" s="9" t="s">
        <v>5</v>
      </c>
      <c r="E180" s="9" t="s">
        <v>21</v>
      </c>
      <c r="F180" s="38">
        <v>3.41</v>
      </c>
      <c r="G180" s="79"/>
    </row>
    <row r="181">
      <c r="A181" s="40">
        <v>15.0</v>
      </c>
      <c r="B181" s="27" t="s">
        <v>486</v>
      </c>
      <c r="C181" s="7">
        <v>2015.0</v>
      </c>
      <c r="D181" s="9" t="s">
        <v>5</v>
      </c>
      <c r="E181" s="9" t="s">
        <v>21</v>
      </c>
      <c r="F181" s="38">
        <v>3.27</v>
      </c>
      <c r="G181" s="79"/>
    </row>
    <row r="182">
      <c r="A182" s="40">
        <v>16.0</v>
      </c>
      <c r="B182" s="27" t="s">
        <v>487</v>
      </c>
      <c r="C182" s="7">
        <v>2015.0</v>
      </c>
      <c r="D182" s="9" t="s">
        <v>5</v>
      </c>
      <c r="E182" s="9" t="s">
        <v>21</v>
      </c>
      <c r="F182" s="38">
        <v>8.09</v>
      </c>
      <c r="G182" s="80"/>
    </row>
    <row r="183">
      <c r="A183" s="40">
        <v>17.0</v>
      </c>
      <c r="B183" s="27" t="s">
        <v>488</v>
      </c>
      <c r="C183" s="7">
        <v>2015.0</v>
      </c>
      <c r="D183" s="9" t="s">
        <v>5</v>
      </c>
      <c r="E183" s="9" t="s">
        <v>21</v>
      </c>
      <c r="F183" s="38">
        <v>4.87</v>
      </c>
      <c r="G183" s="80"/>
    </row>
    <row r="184">
      <c r="A184" s="40">
        <v>18.0</v>
      </c>
      <c r="B184" s="27" t="s">
        <v>490</v>
      </c>
      <c r="C184" s="7">
        <v>2015.0</v>
      </c>
      <c r="D184" s="9" t="s">
        <v>5</v>
      </c>
      <c r="E184" s="9" t="s">
        <v>21</v>
      </c>
      <c r="F184" s="38">
        <v>4.93</v>
      </c>
      <c r="G184" s="80"/>
    </row>
    <row r="185">
      <c r="A185" s="40">
        <v>19.0</v>
      </c>
      <c r="B185" s="27" t="s">
        <v>491</v>
      </c>
      <c r="C185" s="7">
        <v>2015.0</v>
      </c>
      <c r="D185" s="9" t="s">
        <v>5</v>
      </c>
      <c r="E185" s="9" t="s">
        <v>21</v>
      </c>
      <c r="F185" s="38">
        <v>1.6</v>
      </c>
      <c r="G185" s="80"/>
    </row>
    <row r="186">
      <c r="A186" s="40">
        <v>20.0</v>
      </c>
      <c r="B186" s="27" t="s">
        <v>492</v>
      </c>
      <c r="C186" s="7">
        <v>2015.0</v>
      </c>
      <c r="D186" s="9" t="s">
        <v>5</v>
      </c>
      <c r="E186" s="9" t="s">
        <v>21</v>
      </c>
      <c r="F186" s="38">
        <v>13.13</v>
      </c>
      <c r="G186" s="80"/>
    </row>
    <row r="187">
      <c r="A187" s="40">
        <v>21.0</v>
      </c>
      <c r="B187" s="27" t="s">
        <v>493</v>
      </c>
      <c r="C187" s="7">
        <v>2015.0</v>
      </c>
      <c r="D187" s="9" t="s">
        <v>5</v>
      </c>
      <c r="E187" s="9" t="s">
        <v>21</v>
      </c>
      <c r="F187" s="38">
        <v>8.13</v>
      </c>
      <c r="G187" s="80"/>
    </row>
    <row r="188">
      <c r="A188" s="40">
        <v>22.0</v>
      </c>
      <c r="B188" s="27" t="s">
        <v>494</v>
      </c>
      <c r="C188" s="7">
        <v>2015.0</v>
      </c>
      <c r="D188" s="9" t="s">
        <v>5</v>
      </c>
      <c r="E188" s="9" t="s">
        <v>21</v>
      </c>
      <c r="F188" s="38">
        <v>4.38</v>
      </c>
      <c r="G188" s="80"/>
    </row>
    <row r="189">
      <c r="A189" s="40">
        <v>23.0</v>
      </c>
      <c r="B189" s="27" t="s">
        <v>495</v>
      </c>
      <c r="C189" s="7">
        <v>2015.0</v>
      </c>
      <c r="D189" s="9" t="s">
        <v>5</v>
      </c>
      <c r="E189" s="9" t="s">
        <v>21</v>
      </c>
      <c r="F189" s="38">
        <v>3.74</v>
      </c>
      <c r="G189" s="79"/>
    </row>
    <row r="190">
      <c r="A190" s="40">
        <v>24.0</v>
      </c>
      <c r="B190" s="27" t="s">
        <v>497</v>
      </c>
      <c r="C190" s="7">
        <v>2015.0</v>
      </c>
      <c r="D190" s="9" t="s">
        <v>5</v>
      </c>
      <c r="E190" s="9" t="s">
        <v>21</v>
      </c>
      <c r="F190" s="38">
        <v>6.09</v>
      </c>
      <c r="G190" s="80"/>
    </row>
    <row r="191">
      <c r="A191" s="40">
        <v>25.0</v>
      </c>
      <c r="B191" s="27" t="s">
        <v>496</v>
      </c>
      <c r="C191" s="7">
        <v>2015.0</v>
      </c>
      <c r="D191" s="9" t="s">
        <v>5</v>
      </c>
      <c r="E191" s="9" t="s">
        <v>21</v>
      </c>
      <c r="F191" s="38">
        <v>4.05</v>
      </c>
      <c r="G191" s="80"/>
    </row>
    <row r="192">
      <c r="A192" s="40">
        <v>26.0</v>
      </c>
      <c r="B192" s="27" t="s">
        <v>498</v>
      </c>
      <c r="C192" s="7">
        <v>2015.0</v>
      </c>
      <c r="D192" s="9" t="s">
        <v>5</v>
      </c>
      <c r="E192" s="9" t="s">
        <v>21</v>
      </c>
      <c r="F192" s="38">
        <v>2.15</v>
      </c>
      <c r="G192" s="80"/>
    </row>
    <row r="193">
      <c r="A193" s="40">
        <v>27.0</v>
      </c>
      <c r="B193" s="27" t="s">
        <v>499</v>
      </c>
      <c r="C193" s="7">
        <v>2015.0</v>
      </c>
      <c r="D193" s="9" t="s">
        <v>5</v>
      </c>
      <c r="E193" s="9" t="s">
        <v>21</v>
      </c>
      <c r="F193" s="38">
        <v>5.33</v>
      </c>
      <c r="G193" s="80"/>
    </row>
    <row r="194">
      <c r="A194" s="40">
        <v>28.0</v>
      </c>
      <c r="B194" s="27" t="s">
        <v>500</v>
      </c>
      <c r="C194" s="7">
        <v>2015.0</v>
      </c>
      <c r="D194" s="9" t="s">
        <v>5</v>
      </c>
      <c r="E194" s="9" t="s">
        <v>21</v>
      </c>
      <c r="F194" s="38">
        <v>2.95</v>
      </c>
      <c r="G194" s="80"/>
    </row>
    <row r="195">
      <c r="A195" s="40">
        <v>29.0</v>
      </c>
      <c r="B195" s="27" t="s">
        <v>501</v>
      </c>
      <c r="C195" s="7">
        <v>2015.0</v>
      </c>
      <c r="D195" s="9" t="s">
        <v>5</v>
      </c>
      <c r="E195" s="9" t="s">
        <v>21</v>
      </c>
      <c r="F195" s="38">
        <v>3.85</v>
      </c>
      <c r="G195" s="80"/>
    </row>
    <row r="196">
      <c r="A196" s="40">
        <v>30.0</v>
      </c>
      <c r="B196" s="27" t="s">
        <v>502</v>
      </c>
      <c r="C196" s="7">
        <v>2015.0</v>
      </c>
      <c r="D196" s="9" t="s">
        <v>5</v>
      </c>
      <c r="E196" s="9" t="s">
        <v>21</v>
      </c>
      <c r="F196" s="38">
        <v>9.31</v>
      </c>
      <c r="G196" s="79"/>
    </row>
    <row r="197">
      <c r="A197" s="40">
        <v>31.0</v>
      </c>
      <c r="B197" s="27" t="s">
        <v>503</v>
      </c>
      <c r="C197" s="7">
        <v>2015.0</v>
      </c>
      <c r="D197" s="9" t="s">
        <v>5</v>
      </c>
      <c r="E197" s="9" t="s">
        <v>21</v>
      </c>
      <c r="F197" s="38">
        <v>7.16</v>
      </c>
      <c r="G197" s="79"/>
    </row>
    <row r="198">
      <c r="A198" s="40">
        <v>32.0</v>
      </c>
      <c r="B198" s="27" t="s">
        <v>504</v>
      </c>
      <c r="C198" s="7">
        <v>2015.0</v>
      </c>
      <c r="D198" s="9" t="s">
        <v>5</v>
      </c>
      <c r="E198" s="9" t="s">
        <v>21</v>
      </c>
      <c r="F198" s="38">
        <v>4.37</v>
      </c>
      <c r="G198" s="79"/>
    </row>
    <row r="199">
      <c r="A199" s="52" t="s">
        <v>3</v>
      </c>
      <c r="B199" s="27" t="s">
        <v>489</v>
      </c>
      <c r="C199" s="7">
        <v>2015.0</v>
      </c>
      <c r="D199" s="9" t="s">
        <v>5</v>
      </c>
      <c r="E199" s="9" t="s">
        <v>21</v>
      </c>
      <c r="F199" s="7">
        <v>5.37</v>
      </c>
      <c r="G199" s="79"/>
    </row>
    <row r="200">
      <c r="A200" s="52" t="s">
        <v>4</v>
      </c>
      <c r="B200" s="27" t="s">
        <v>472</v>
      </c>
      <c r="C200" s="7">
        <v>2016.0</v>
      </c>
      <c r="D200" s="9" t="s">
        <v>5</v>
      </c>
      <c r="E200" s="9" t="s">
        <v>21</v>
      </c>
      <c r="F200" s="38">
        <v>2.48</v>
      </c>
    </row>
    <row r="201">
      <c r="A201" s="40" t="s">
        <v>5</v>
      </c>
      <c r="B201" s="27" t="s">
        <v>473</v>
      </c>
      <c r="C201" s="7">
        <v>2016.0</v>
      </c>
      <c r="D201" s="9" t="s">
        <v>5</v>
      </c>
      <c r="E201" s="9" t="s">
        <v>21</v>
      </c>
      <c r="F201" s="38">
        <v>1.9</v>
      </c>
    </row>
    <row r="202">
      <c r="A202" s="40" t="s">
        <v>6</v>
      </c>
      <c r="B202" s="27" t="s">
        <v>474</v>
      </c>
      <c r="C202" s="7">
        <v>2016.0</v>
      </c>
      <c r="D202" s="7" t="s">
        <v>5</v>
      </c>
      <c r="E202" s="7" t="s">
        <v>21</v>
      </c>
      <c r="F202" s="38">
        <v>2.42</v>
      </c>
    </row>
    <row r="203">
      <c r="A203" s="40" t="s">
        <v>7</v>
      </c>
      <c r="B203" s="27" t="s">
        <v>475</v>
      </c>
      <c r="C203" s="7">
        <v>2016.0</v>
      </c>
      <c r="D203" s="7" t="s">
        <v>5</v>
      </c>
      <c r="E203" s="7" t="s">
        <v>21</v>
      </c>
      <c r="F203" s="38">
        <v>6.35</v>
      </c>
    </row>
    <row r="204">
      <c r="A204" s="40" t="s">
        <v>8</v>
      </c>
      <c r="B204" s="27" t="s">
        <v>479</v>
      </c>
      <c r="C204" s="7">
        <v>2016.0</v>
      </c>
      <c r="D204" s="7" t="s">
        <v>5</v>
      </c>
      <c r="E204" s="7" t="s">
        <v>21</v>
      </c>
      <c r="F204" s="38">
        <v>1.86</v>
      </c>
    </row>
    <row r="205">
      <c r="A205" s="40" t="s">
        <v>9</v>
      </c>
      <c r="B205" s="27" t="s">
        <v>480</v>
      </c>
      <c r="C205" s="7">
        <v>2016.0</v>
      </c>
      <c r="D205" s="7" t="s">
        <v>5</v>
      </c>
      <c r="E205" s="7" t="s">
        <v>21</v>
      </c>
      <c r="F205" s="38">
        <v>3.7</v>
      </c>
    </row>
    <row r="206">
      <c r="A206" s="40" t="s">
        <v>10</v>
      </c>
      <c r="B206" s="27" t="s">
        <v>478</v>
      </c>
      <c r="C206" s="7">
        <v>2016.0</v>
      </c>
      <c r="D206" s="7" t="s">
        <v>5</v>
      </c>
      <c r="E206" s="7" t="s">
        <v>21</v>
      </c>
      <c r="F206" s="38">
        <v>14.49</v>
      </c>
    </row>
    <row r="207">
      <c r="A207" s="40" t="s">
        <v>11</v>
      </c>
      <c r="B207" s="27" t="s">
        <v>477</v>
      </c>
      <c r="C207" s="7">
        <v>2016.0</v>
      </c>
      <c r="D207" s="7" t="s">
        <v>5</v>
      </c>
      <c r="E207" s="7" t="s">
        <v>21</v>
      </c>
      <c r="F207" s="38">
        <v>2.62</v>
      </c>
    </row>
    <row r="208">
      <c r="A208" s="40" t="s">
        <v>12</v>
      </c>
      <c r="B208" s="27" t="s">
        <v>476</v>
      </c>
      <c r="C208" s="7">
        <v>2016.0</v>
      </c>
      <c r="D208" s="7" t="s">
        <v>5</v>
      </c>
      <c r="E208" s="7" t="s">
        <v>21</v>
      </c>
      <c r="F208" s="38">
        <v>1.46</v>
      </c>
    </row>
    <row r="209">
      <c r="A209" s="53">
        <v>10.0</v>
      </c>
      <c r="B209" s="27" t="s">
        <v>481</v>
      </c>
      <c r="C209" s="7">
        <v>2016.0</v>
      </c>
      <c r="D209" s="7" t="s">
        <v>5</v>
      </c>
      <c r="E209" s="7" t="s">
        <v>21</v>
      </c>
      <c r="F209" s="38">
        <v>3.01</v>
      </c>
    </row>
    <row r="210">
      <c r="A210" s="53">
        <v>11.0</v>
      </c>
      <c r="B210" s="27" t="s">
        <v>483</v>
      </c>
      <c r="C210" s="7">
        <v>2016.0</v>
      </c>
      <c r="D210" s="7" t="s">
        <v>5</v>
      </c>
      <c r="E210" s="7" t="s">
        <v>21</v>
      </c>
      <c r="F210" s="38">
        <v>5.95</v>
      </c>
    </row>
    <row r="211">
      <c r="A211" s="53">
        <v>12.0</v>
      </c>
      <c r="B211" s="27" t="s">
        <v>482</v>
      </c>
      <c r="C211" s="7">
        <v>2016.0</v>
      </c>
      <c r="D211" s="7" t="s">
        <v>5</v>
      </c>
      <c r="E211" s="7" t="s">
        <v>21</v>
      </c>
      <c r="F211" s="38">
        <v>13.26</v>
      </c>
    </row>
    <row r="212">
      <c r="A212" s="53">
        <v>13.0</v>
      </c>
      <c r="B212" s="27" t="s">
        <v>484</v>
      </c>
      <c r="C212" s="7">
        <v>2016.0</v>
      </c>
      <c r="D212" s="7" t="s">
        <v>5</v>
      </c>
      <c r="E212" s="7" t="s">
        <v>21</v>
      </c>
      <c r="F212" s="38">
        <v>7.61</v>
      </c>
    </row>
    <row r="213">
      <c r="A213" s="53">
        <v>14.0</v>
      </c>
      <c r="B213" s="27" t="s">
        <v>485</v>
      </c>
      <c r="C213" s="7">
        <v>2016.0</v>
      </c>
      <c r="D213" s="7" t="s">
        <v>5</v>
      </c>
      <c r="E213" s="7" t="s">
        <v>21</v>
      </c>
      <c r="F213" s="38">
        <v>3.28</v>
      </c>
    </row>
    <row r="214">
      <c r="A214" s="53">
        <v>15.0</v>
      </c>
      <c r="B214" s="27" t="s">
        <v>486</v>
      </c>
      <c r="C214" s="7">
        <v>2016.0</v>
      </c>
      <c r="D214" s="7" t="s">
        <v>5</v>
      </c>
      <c r="E214" s="7" t="s">
        <v>21</v>
      </c>
      <c r="F214" s="38">
        <v>3.18</v>
      </c>
    </row>
    <row r="215">
      <c r="A215" s="53">
        <v>16.0</v>
      </c>
      <c r="B215" s="27" t="s">
        <v>487</v>
      </c>
      <c r="C215" s="7">
        <v>2016.0</v>
      </c>
      <c r="D215" s="7" t="s">
        <v>5</v>
      </c>
      <c r="E215" s="7" t="s">
        <v>21</v>
      </c>
      <c r="F215" s="38">
        <v>7.83</v>
      </c>
    </row>
    <row r="216">
      <c r="A216" s="53">
        <v>17.0</v>
      </c>
      <c r="B216" s="27" t="s">
        <v>488</v>
      </c>
      <c r="C216" s="7">
        <v>2016.0</v>
      </c>
      <c r="D216" s="7" t="s">
        <v>5</v>
      </c>
      <c r="E216" s="7" t="s">
        <v>21</v>
      </c>
      <c r="F216" s="38">
        <v>4.77</v>
      </c>
    </row>
    <row r="217">
      <c r="A217" s="53">
        <v>18.0</v>
      </c>
      <c r="B217" s="27" t="s">
        <v>490</v>
      </c>
      <c r="C217" s="7">
        <v>2016.0</v>
      </c>
      <c r="D217" s="7" t="s">
        <v>5</v>
      </c>
      <c r="E217" s="7" t="s">
        <v>21</v>
      </c>
      <c r="F217" s="38">
        <v>4.82</v>
      </c>
    </row>
    <row r="218">
      <c r="A218" s="53">
        <v>19.0</v>
      </c>
      <c r="B218" s="27" t="s">
        <v>491</v>
      </c>
      <c r="C218" s="7">
        <v>2016.0</v>
      </c>
      <c r="D218" s="7" t="s">
        <v>5</v>
      </c>
      <c r="E218" s="7" t="s">
        <v>21</v>
      </c>
      <c r="F218" s="38">
        <v>1.56</v>
      </c>
    </row>
    <row r="219">
      <c r="A219" s="53">
        <v>20.0</v>
      </c>
      <c r="B219" s="27" t="s">
        <v>492</v>
      </c>
      <c r="C219" s="7">
        <v>2016.0</v>
      </c>
      <c r="D219" s="7" t="s">
        <v>5</v>
      </c>
      <c r="E219" s="7" t="s">
        <v>21</v>
      </c>
      <c r="F219" s="38">
        <v>12.82</v>
      </c>
    </row>
    <row r="220">
      <c r="A220" s="53">
        <v>21.0</v>
      </c>
      <c r="B220" s="27" t="s">
        <v>493</v>
      </c>
      <c r="C220" s="7">
        <v>2016.0</v>
      </c>
      <c r="D220" s="7" t="s">
        <v>5</v>
      </c>
      <c r="E220" s="7" t="s">
        <v>21</v>
      </c>
      <c r="F220" s="38">
        <v>7.85</v>
      </c>
    </row>
    <row r="221">
      <c r="A221" s="53">
        <v>22.0</v>
      </c>
      <c r="B221" s="27" t="s">
        <v>494</v>
      </c>
      <c r="C221" s="7">
        <v>2016.0</v>
      </c>
      <c r="D221" s="7" t="s">
        <v>5</v>
      </c>
      <c r="E221" s="7" t="s">
        <v>21</v>
      </c>
      <c r="F221" s="38">
        <v>4.16</v>
      </c>
    </row>
    <row r="222">
      <c r="A222" s="53">
        <v>23.0</v>
      </c>
      <c r="B222" s="27" t="s">
        <v>495</v>
      </c>
      <c r="C222" s="7">
        <v>2016.0</v>
      </c>
      <c r="D222" s="7" t="s">
        <v>5</v>
      </c>
      <c r="E222" s="7" t="s">
        <v>21</v>
      </c>
      <c r="F222" s="38">
        <v>3.57</v>
      </c>
    </row>
    <row r="223">
      <c r="A223" s="53">
        <v>24.0</v>
      </c>
      <c r="B223" s="27" t="s">
        <v>497</v>
      </c>
      <c r="C223" s="7">
        <v>2016.0</v>
      </c>
      <c r="D223" s="7" t="s">
        <v>5</v>
      </c>
      <c r="E223" s="7" t="s">
        <v>21</v>
      </c>
      <c r="F223" s="38">
        <v>5.84</v>
      </c>
    </row>
    <row r="224">
      <c r="A224" s="53">
        <v>25.0</v>
      </c>
      <c r="B224" s="27" t="s">
        <v>496</v>
      </c>
      <c r="C224" s="7">
        <v>2016.0</v>
      </c>
      <c r="D224" s="7" t="s">
        <v>5</v>
      </c>
      <c r="E224" s="7" t="s">
        <v>21</v>
      </c>
      <c r="F224" s="38">
        <v>3.93</v>
      </c>
    </row>
    <row r="225">
      <c r="A225" s="53">
        <v>26.0</v>
      </c>
      <c r="B225" s="27" t="s">
        <v>498</v>
      </c>
      <c r="C225" s="7">
        <v>2016.0</v>
      </c>
      <c r="D225" s="7" t="s">
        <v>5</v>
      </c>
      <c r="E225" s="7" t="s">
        <v>21</v>
      </c>
      <c r="F225" s="38">
        <v>2.12</v>
      </c>
    </row>
    <row r="226">
      <c r="A226" s="53">
        <v>27.0</v>
      </c>
      <c r="B226" s="27" t="s">
        <v>499</v>
      </c>
      <c r="C226" s="7">
        <v>2016.0</v>
      </c>
      <c r="D226" s="7" t="s">
        <v>5</v>
      </c>
      <c r="E226" s="7" t="s">
        <v>21</v>
      </c>
      <c r="F226" s="38">
        <v>5.28</v>
      </c>
    </row>
    <row r="227">
      <c r="A227" s="53">
        <v>28.0</v>
      </c>
      <c r="B227" s="27" t="s">
        <v>500</v>
      </c>
      <c r="C227" s="7">
        <v>2016.0</v>
      </c>
      <c r="D227" s="7" t="s">
        <v>5</v>
      </c>
      <c r="E227" s="7" t="s">
        <v>21</v>
      </c>
      <c r="F227" s="38">
        <v>2.86</v>
      </c>
    </row>
    <row r="228">
      <c r="A228" s="53">
        <v>29.0</v>
      </c>
      <c r="B228" s="27" t="s">
        <v>501</v>
      </c>
      <c r="C228" s="7">
        <v>2016.0</v>
      </c>
      <c r="D228" s="7" t="s">
        <v>5</v>
      </c>
      <c r="E228" s="7" t="s">
        <v>21</v>
      </c>
      <c r="F228" s="38">
        <v>3.72</v>
      </c>
    </row>
    <row r="229">
      <c r="A229" s="53">
        <v>30.0</v>
      </c>
      <c r="B229" s="27" t="s">
        <v>502</v>
      </c>
      <c r="C229" s="7">
        <v>2016.0</v>
      </c>
      <c r="D229" s="7" t="s">
        <v>5</v>
      </c>
      <c r="E229" s="7" t="s">
        <v>21</v>
      </c>
      <c r="F229" s="38">
        <v>9.11</v>
      </c>
    </row>
    <row r="230">
      <c r="A230" s="53">
        <v>31.0</v>
      </c>
      <c r="B230" s="27" t="s">
        <v>503</v>
      </c>
      <c r="C230" s="7">
        <v>2016.0</v>
      </c>
      <c r="D230" s="7" t="s">
        <v>5</v>
      </c>
      <c r="E230" s="7" t="s">
        <v>21</v>
      </c>
      <c r="F230" s="38">
        <v>6.87</v>
      </c>
    </row>
    <row r="231">
      <c r="A231" s="53">
        <v>32.0</v>
      </c>
      <c r="B231" s="27" t="s">
        <v>504</v>
      </c>
      <c r="C231" s="7">
        <v>2016.0</v>
      </c>
      <c r="D231" s="7" t="s">
        <v>5</v>
      </c>
      <c r="E231" s="7" t="s">
        <v>21</v>
      </c>
      <c r="F231" s="38">
        <v>4.22</v>
      </c>
    </row>
    <row r="232">
      <c r="A232" s="52" t="s">
        <v>3</v>
      </c>
      <c r="B232" s="27" t="s">
        <v>489</v>
      </c>
      <c r="C232" s="7">
        <v>2016.0</v>
      </c>
      <c r="D232" s="7" t="s">
        <v>5</v>
      </c>
      <c r="E232" s="7" t="s">
        <v>21</v>
      </c>
      <c r="F232" s="7">
        <v>5.22</v>
      </c>
    </row>
    <row r="233">
      <c r="A233" s="52" t="s">
        <v>4</v>
      </c>
      <c r="B233" s="27" t="s">
        <v>472</v>
      </c>
      <c r="C233" s="7">
        <v>2017.0</v>
      </c>
      <c r="D233" s="9" t="s">
        <v>5</v>
      </c>
      <c r="E233" s="9" t="s">
        <v>21</v>
      </c>
      <c r="F233" s="38">
        <v>2.36</v>
      </c>
    </row>
    <row r="234">
      <c r="A234" s="40" t="s">
        <v>5</v>
      </c>
      <c r="B234" s="27" t="s">
        <v>473</v>
      </c>
      <c r="C234" s="7">
        <v>2017.0</v>
      </c>
      <c r="D234" s="9" t="s">
        <v>5</v>
      </c>
      <c r="E234" s="9" t="s">
        <v>21</v>
      </c>
      <c r="F234" s="38">
        <v>1.87</v>
      </c>
    </row>
    <row r="235">
      <c r="A235" s="40" t="s">
        <v>6</v>
      </c>
      <c r="B235" s="27" t="s">
        <v>474</v>
      </c>
      <c r="C235" s="7">
        <v>2017.0</v>
      </c>
      <c r="D235" s="7" t="s">
        <v>5</v>
      </c>
      <c r="E235" s="7" t="s">
        <v>21</v>
      </c>
      <c r="F235" s="38">
        <v>2.39</v>
      </c>
    </row>
    <row r="236">
      <c r="A236" s="40" t="s">
        <v>7</v>
      </c>
      <c r="B236" s="27" t="s">
        <v>475</v>
      </c>
      <c r="C236" s="7">
        <v>2017.0</v>
      </c>
      <c r="D236" s="7" t="s">
        <v>5</v>
      </c>
      <c r="E236" s="7" t="s">
        <v>21</v>
      </c>
      <c r="F236" s="38">
        <v>6.19</v>
      </c>
    </row>
    <row r="237">
      <c r="A237" s="40" t="s">
        <v>8</v>
      </c>
      <c r="B237" s="27" t="s">
        <v>479</v>
      </c>
      <c r="C237" s="7">
        <v>2017.0</v>
      </c>
      <c r="D237" s="7" t="s">
        <v>5</v>
      </c>
      <c r="E237" s="7" t="s">
        <v>21</v>
      </c>
      <c r="F237" s="38">
        <v>1.81</v>
      </c>
    </row>
    <row r="238">
      <c r="A238" s="40" t="s">
        <v>9</v>
      </c>
      <c r="B238" s="27" t="s">
        <v>480</v>
      </c>
      <c r="C238" s="7">
        <v>2017.0</v>
      </c>
      <c r="D238" s="7" t="s">
        <v>5</v>
      </c>
      <c r="E238" s="7" t="s">
        <v>21</v>
      </c>
      <c r="F238" s="38">
        <v>3.59</v>
      </c>
    </row>
    <row r="239">
      <c r="A239" s="40" t="s">
        <v>10</v>
      </c>
      <c r="B239" s="27" t="s">
        <v>478</v>
      </c>
      <c r="C239" s="7">
        <v>2017.0</v>
      </c>
      <c r="D239" s="7" t="s">
        <v>5</v>
      </c>
      <c r="E239" s="7" t="s">
        <v>21</v>
      </c>
      <c r="F239" s="38">
        <v>14.24</v>
      </c>
    </row>
    <row r="240">
      <c r="A240" s="40" t="s">
        <v>11</v>
      </c>
      <c r="B240" s="27" t="s">
        <v>477</v>
      </c>
      <c r="C240" s="7">
        <v>2017.0</v>
      </c>
      <c r="D240" s="7" t="s">
        <v>5</v>
      </c>
      <c r="E240" s="7" t="s">
        <v>21</v>
      </c>
      <c r="F240" s="38">
        <v>2.63</v>
      </c>
    </row>
    <row r="241">
      <c r="A241" s="40" t="s">
        <v>12</v>
      </c>
      <c r="B241" s="27" t="s">
        <v>476</v>
      </c>
      <c r="C241" s="7">
        <v>2017.0</v>
      </c>
      <c r="D241" s="7" t="s">
        <v>5</v>
      </c>
      <c r="E241" s="7" t="s">
        <v>21</v>
      </c>
      <c r="F241" s="38">
        <v>1.45</v>
      </c>
    </row>
    <row r="242">
      <c r="A242" s="53">
        <v>10.0</v>
      </c>
      <c r="B242" s="27" t="s">
        <v>481</v>
      </c>
      <c r="C242" s="7">
        <v>2017.0</v>
      </c>
      <c r="D242" s="7" t="s">
        <v>5</v>
      </c>
      <c r="E242" s="7" t="s">
        <v>21</v>
      </c>
      <c r="F242" s="38">
        <v>2.92</v>
      </c>
    </row>
    <row r="243">
      <c r="A243" s="53">
        <v>11.0</v>
      </c>
      <c r="B243" s="27" t="s">
        <v>483</v>
      </c>
      <c r="C243" s="7">
        <v>2017.0</v>
      </c>
      <c r="D243" s="7" t="s">
        <v>5</v>
      </c>
      <c r="E243" s="7" t="s">
        <v>21</v>
      </c>
      <c r="F243" s="38">
        <v>5.74</v>
      </c>
    </row>
    <row r="244">
      <c r="A244" s="53">
        <v>12.0</v>
      </c>
      <c r="B244" s="27" t="s">
        <v>482</v>
      </c>
      <c r="C244" s="7">
        <v>2017.0</v>
      </c>
      <c r="D244" s="7" t="s">
        <v>5</v>
      </c>
      <c r="E244" s="7" t="s">
        <v>21</v>
      </c>
      <c r="F244" s="38">
        <v>13.01</v>
      </c>
    </row>
    <row r="245">
      <c r="A245" s="53">
        <v>13.0</v>
      </c>
      <c r="B245" s="27" t="s">
        <v>484</v>
      </c>
      <c r="C245" s="7">
        <v>2017.0</v>
      </c>
      <c r="D245" s="7" t="s">
        <v>5</v>
      </c>
      <c r="E245" s="7" t="s">
        <v>21</v>
      </c>
      <c r="F245" s="38">
        <v>7.28</v>
      </c>
    </row>
    <row r="246">
      <c r="A246" s="53">
        <v>14.0</v>
      </c>
      <c r="B246" s="27" t="s">
        <v>485</v>
      </c>
      <c r="C246" s="7">
        <v>2017.0</v>
      </c>
      <c r="D246" s="7" t="s">
        <v>5</v>
      </c>
      <c r="E246" s="7" t="s">
        <v>21</v>
      </c>
      <c r="F246" s="38">
        <v>3.15</v>
      </c>
    </row>
    <row r="247">
      <c r="A247" s="53">
        <v>15.0</v>
      </c>
      <c r="B247" s="27" t="s">
        <v>486</v>
      </c>
      <c r="C247" s="7">
        <v>2017.0</v>
      </c>
      <c r="D247" s="7" t="s">
        <v>5</v>
      </c>
      <c r="E247" s="7" t="s">
        <v>21</v>
      </c>
      <c r="F247" s="38">
        <v>3.09</v>
      </c>
    </row>
    <row r="248">
      <c r="A248" s="53">
        <v>16.0</v>
      </c>
      <c r="B248" s="27" t="s">
        <v>487</v>
      </c>
      <c r="C248" s="7">
        <v>2017.0</v>
      </c>
      <c r="D248" s="7" t="s">
        <v>5</v>
      </c>
      <c r="E248" s="7" t="s">
        <v>21</v>
      </c>
      <c r="F248" s="38">
        <v>7.58</v>
      </c>
    </row>
    <row r="249">
      <c r="A249" s="53">
        <v>17.0</v>
      </c>
      <c r="B249" s="27" t="s">
        <v>488</v>
      </c>
      <c r="C249" s="7">
        <v>2017.0</v>
      </c>
      <c r="D249" s="7" t="s">
        <v>5</v>
      </c>
      <c r="E249" s="7" t="s">
        <v>21</v>
      </c>
      <c r="F249" s="38">
        <v>4.66</v>
      </c>
    </row>
    <row r="250">
      <c r="A250" s="53">
        <v>18.0</v>
      </c>
      <c r="B250" s="27" t="s">
        <v>490</v>
      </c>
      <c r="C250" s="7">
        <v>2017.0</v>
      </c>
      <c r="D250" s="7" t="s">
        <v>5</v>
      </c>
      <c r="E250" s="7" t="s">
        <v>21</v>
      </c>
      <c r="F250" s="38">
        <v>4.71</v>
      </c>
    </row>
    <row r="251">
      <c r="A251" s="53">
        <v>19.0</v>
      </c>
      <c r="B251" s="27" t="s">
        <v>491</v>
      </c>
      <c r="C251" s="7">
        <v>2017.0</v>
      </c>
      <c r="D251" s="7" t="s">
        <v>5</v>
      </c>
      <c r="E251" s="7" t="s">
        <v>21</v>
      </c>
      <c r="F251" s="38">
        <v>1.53</v>
      </c>
    </row>
    <row r="252">
      <c r="A252" s="53">
        <v>20.0</v>
      </c>
      <c r="B252" s="27" t="s">
        <v>492</v>
      </c>
      <c r="C252" s="7">
        <v>2017.0</v>
      </c>
      <c r="D252" s="7" t="s">
        <v>5</v>
      </c>
      <c r="E252" s="7" t="s">
        <v>21</v>
      </c>
      <c r="F252" s="38">
        <v>12.51</v>
      </c>
    </row>
    <row r="253">
      <c r="A253" s="53">
        <v>21.0</v>
      </c>
      <c r="B253" s="27" t="s">
        <v>493</v>
      </c>
      <c r="C253" s="7">
        <v>2017.0</v>
      </c>
      <c r="D253" s="7" t="s">
        <v>5</v>
      </c>
      <c r="E253" s="7" t="s">
        <v>21</v>
      </c>
      <c r="F253" s="38">
        <v>7.57</v>
      </c>
    </row>
    <row r="254">
      <c r="A254" s="53">
        <v>22.0</v>
      </c>
      <c r="B254" s="27" t="s">
        <v>494</v>
      </c>
      <c r="C254" s="7">
        <v>2017.0</v>
      </c>
      <c r="D254" s="7" t="s">
        <v>5</v>
      </c>
      <c r="E254" s="7" t="s">
        <v>21</v>
      </c>
      <c r="F254" s="38">
        <v>3.94</v>
      </c>
    </row>
    <row r="255">
      <c r="A255" s="53">
        <v>23.0</v>
      </c>
      <c r="B255" s="27" t="s">
        <v>495</v>
      </c>
      <c r="C255" s="7">
        <v>2017.0</v>
      </c>
      <c r="D255" s="7" t="s">
        <v>5</v>
      </c>
      <c r="E255" s="7" t="s">
        <v>21</v>
      </c>
      <c r="F255" s="38">
        <v>3.4</v>
      </c>
    </row>
    <row r="256">
      <c r="A256" s="53">
        <v>24.0</v>
      </c>
      <c r="B256" s="27" t="s">
        <v>497</v>
      </c>
      <c r="C256" s="7">
        <v>2017.0</v>
      </c>
      <c r="D256" s="7" t="s">
        <v>5</v>
      </c>
      <c r="E256" s="7" t="s">
        <v>21</v>
      </c>
      <c r="F256" s="38">
        <v>5.58</v>
      </c>
    </row>
    <row r="257">
      <c r="A257" s="53">
        <v>25.0</v>
      </c>
      <c r="B257" s="27" t="s">
        <v>496</v>
      </c>
      <c r="C257" s="7">
        <v>2017.0</v>
      </c>
      <c r="D257" s="7" t="s">
        <v>5</v>
      </c>
      <c r="E257" s="7" t="s">
        <v>21</v>
      </c>
      <c r="F257" s="38">
        <v>3.81</v>
      </c>
    </row>
    <row r="258">
      <c r="A258" s="53">
        <v>26.0</v>
      </c>
      <c r="B258" s="27" t="s">
        <v>498</v>
      </c>
      <c r="C258" s="7">
        <v>2017.0</v>
      </c>
      <c r="D258" s="7" t="s">
        <v>5</v>
      </c>
      <c r="E258" s="7" t="s">
        <v>21</v>
      </c>
      <c r="F258" s="38">
        <v>2.08</v>
      </c>
    </row>
    <row r="259">
      <c r="A259" s="53">
        <v>27.0</v>
      </c>
      <c r="B259" s="27" t="s">
        <v>499</v>
      </c>
      <c r="C259" s="7">
        <v>2017.0</v>
      </c>
      <c r="D259" s="7" t="s">
        <v>5</v>
      </c>
      <c r="E259" s="7" t="s">
        <v>21</v>
      </c>
      <c r="F259" s="38">
        <v>5.22</v>
      </c>
    </row>
    <row r="260">
      <c r="A260" s="53">
        <v>28.0</v>
      </c>
      <c r="B260" s="27" t="s">
        <v>500</v>
      </c>
      <c r="C260" s="7">
        <v>2017.0</v>
      </c>
      <c r="D260" s="7" t="s">
        <v>5</v>
      </c>
      <c r="E260" s="7" t="s">
        <v>21</v>
      </c>
      <c r="F260" s="38">
        <v>2.77</v>
      </c>
    </row>
    <row r="261">
      <c r="A261" s="53">
        <v>29.0</v>
      </c>
      <c r="B261" s="27" t="s">
        <v>501</v>
      </c>
      <c r="C261" s="7">
        <v>2017.0</v>
      </c>
      <c r="D261" s="7" t="s">
        <v>5</v>
      </c>
      <c r="E261" s="7" t="s">
        <v>21</v>
      </c>
      <c r="F261" s="38">
        <v>3.6</v>
      </c>
    </row>
    <row r="262">
      <c r="A262" s="53">
        <v>30.0</v>
      </c>
      <c r="B262" s="27" t="s">
        <v>502</v>
      </c>
      <c r="C262" s="7">
        <v>2017.0</v>
      </c>
      <c r="D262" s="7" t="s">
        <v>5</v>
      </c>
      <c r="E262" s="7" t="s">
        <v>21</v>
      </c>
      <c r="F262" s="38">
        <v>8.91</v>
      </c>
    </row>
    <row r="263">
      <c r="A263" s="53">
        <v>31.0</v>
      </c>
      <c r="B263" s="27" t="s">
        <v>503</v>
      </c>
      <c r="C263" s="7">
        <v>2017.0</v>
      </c>
      <c r="D263" s="7" t="s">
        <v>5</v>
      </c>
      <c r="E263" s="7" t="s">
        <v>21</v>
      </c>
      <c r="F263" s="38">
        <v>6.58</v>
      </c>
    </row>
    <row r="264">
      <c r="A264" s="53">
        <v>32.0</v>
      </c>
      <c r="B264" s="27" t="s">
        <v>504</v>
      </c>
      <c r="C264" s="7">
        <v>2017.0</v>
      </c>
      <c r="D264" s="7" t="s">
        <v>5</v>
      </c>
      <c r="E264" s="7" t="s">
        <v>21</v>
      </c>
      <c r="F264" s="38">
        <v>4.08</v>
      </c>
    </row>
    <row r="265">
      <c r="A265" s="52" t="s">
        <v>3</v>
      </c>
      <c r="B265" s="27" t="s">
        <v>489</v>
      </c>
      <c r="C265" s="7">
        <v>2017.0</v>
      </c>
      <c r="D265" s="7" t="s">
        <v>5</v>
      </c>
      <c r="E265" s="7" t="s">
        <v>21</v>
      </c>
      <c r="F265" s="7">
        <v>5.07</v>
      </c>
    </row>
    <row r="266">
      <c r="A266" s="52" t="s">
        <v>4</v>
      </c>
      <c r="B266" s="27" t="s">
        <v>472</v>
      </c>
      <c r="C266" s="7">
        <v>2018.0</v>
      </c>
      <c r="D266" s="9" t="s">
        <v>5</v>
      </c>
      <c r="E266" s="9" t="s">
        <v>21</v>
      </c>
      <c r="F266" s="38">
        <v>2.24</v>
      </c>
    </row>
    <row r="267">
      <c r="A267" s="40" t="s">
        <v>5</v>
      </c>
      <c r="B267" s="27" t="s">
        <v>473</v>
      </c>
      <c r="C267" s="83">
        <v>2018.0</v>
      </c>
      <c r="D267" s="9" t="s">
        <v>5</v>
      </c>
      <c r="E267" s="9" t="s">
        <v>21</v>
      </c>
      <c r="F267" s="38">
        <v>1.85</v>
      </c>
    </row>
    <row r="268">
      <c r="A268" s="40" t="s">
        <v>6</v>
      </c>
      <c r="B268" s="27" t="s">
        <v>474</v>
      </c>
      <c r="C268" s="7">
        <v>2018.0</v>
      </c>
      <c r="D268" s="7" t="s">
        <v>5</v>
      </c>
      <c r="E268" s="7" t="s">
        <v>21</v>
      </c>
      <c r="F268" s="38">
        <v>2.36</v>
      </c>
    </row>
    <row r="269">
      <c r="A269" s="40" t="s">
        <v>7</v>
      </c>
      <c r="B269" s="27" t="s">
        <v>475</v>
      </c>
      <c r="C269" s="83">
        <v>2018.0</v>
      </c>
      <c r="D269" s="7" t="s">
        <v>5</v>
      </c>
      <c r="E269" s="7" t="s">
        <v>21</v>
      </c>
      <c r="F269" s="38">
        <v>6.02</v>
      </c>
    </row>
    <row r="270">
      <c r="A270" s="40" t="s">
        <v>8</v>
      </c>
      <c r="B270" s="27" t="s">
        <v>479</v>
      </c>
      <c r="C270" s="7">
        <v>2018.0</v>
      </c>
      <c r="D270" s="7" t="s">
        <v>5</v>
      </c>
      <c r="E270" s="7" t="s">
        <v>21</v>
      </c>
      <c r="F270" s="38">
        <v>1.75</v>
      </c>
    </row>
    <row r="271">
      <c r="A271" s="40" t="s">
        <v>9</v>
      </c>
      <c r="B271" s="27" t="s">
        <v>480</v>
      </c>
      <c r="C271" s="83">
        <v>2018.0</v>
      </c>
      <c r="D271" s="7" t="s">
        <v>5</v>
      </c>
      <c r="E271" s="7" t="s">
        <v>21</v>
      </c>
      <c r="F271" s="38">
        <v>3.48</v>
      </c>
    </row>
    <row r="272">
      <c r="A272" s="40" t="s">
        <v>10</v>
      </c>
      <c r="B272" s="27" t="s">
        <v>478</v>
      </c>
      <c r="C272" s="7">
        <v>2018.0</v>
      </c>
      <c r="D272" s="7" t="s">
        <v>5</v>
      </c>
      <c r="E272" s="7" t="s">
        <v>21</v>
      </c>
      <c r="F272" s="38">
        <v>13.99</v>
      </c>
    </row>
    <row r="273">
      <c r="A273" s="40" t="s">
        <v>11</v>
      </c>
      <c r="B273" s="27" t="s">
        <v>477</v>
      </c>
      <c r="C273" s="83">
        <v>2018.0</v>
      </c>
      <c r="D273" s="7" t="s">
        <v>5</v>
      </c>
      <c r="E273" s="7" t="s">
        <v>21</v>
      </c>
      <c r="F273" s="38">
        <v>2.63</v>
      </c>
    </row>
    <row r="274">
      <c r="A274" s="40" t="s">
        <v>12</v>
      </c>
      <c r="B274" s="27" t="s">
        <v>476</v>
      </c>
      <c r="C274" s="7">
        <v>2018.0</v>
      </c>
      <c r="D274" s="7" t="s">
        <v>5</v>
      </c>
      <c r="E274" s="7" t="s">
        <v>21</v>
      </c>
      <c r="F274" s="38">
        <v>1.44</v>
      </c>
    </row>
    <row r="275">
      <c r="A275" s="53">
        <v>10.0</v>
      </c>
      <c r="B275" s="27" t="s">
        <v>481</v>
      </c>
      <c r="C275" s="83">
        <v>2018.0</v>
      </c>
      <c r="D275" s="7" t="s">
        <v>5</v>
      </c>
      <c r="E275" s="7" t="s">
        <v>21</v>
      </c>
      <c r="F275" s="38">
        <v>2.84</v>
      </c>
    </row>
    <row r="276">
      <c r="A276" s="53">
        <v>11.0</v>
      </c>
      <c r="B276" s="27" t="s">
        <v>483</v>
      </c>
      <c r="C276" s="7">
        <v>2018.0</v>
      </c>
      <c r="D276" s="7" t="s">
        <v>5</v>
      </c>
      <c r="E276" s="7" t="s">
        <v>21</v>
      </c>
      <c r="F276" s="38">
        <v>5.52</v>
      </c>
    </row>
    <row r="277">
      <c r="A277" s="53">
        <v>12.0</v>
      </c>
      <c r="B277" s="27" t="s">
        <v>482</v>
      </c>
      <c r="C277" s="83">
        <v>2018.0</v>
      </c>
      <c r="D277" s="7" t="s">
        <v>5</v>
      </c>
      <c r="E277" s="7" t="s">
        <v>21</v>
      </c>
      <c r="F277" s="38">
        <v>12.76</v>
      </c>
    </row>
    <row r="278">
      <c r="A278" s="53">
        <v>13.0</v>
      </c>
      <c r="B278" s="27" t="s">
        <v>484</v>
      </c>
      <c r="C278" s="7">
        <v>2018.0</v>
      </c>
      <c r="D278" s="7" t="s">
        <v>5</v>
      </c>
      <c r="E278" s="7" t="s">
        <v>21</v>
      </c>
      <c r="F278" s="38">
        <v>6.96</v>
      </c>
    </row>
    <row r="279">
      <c r="A279" s="53">
        <v>14.0</v>
      </c>
      <c r="B279" s="27" t="s">
        <v>485</v>
      </c>
      <c r="C279" s="83">
        <v>2018.0</v>
      </c>
      <c r="D279" s="7" t="s">
        <v>5</v>
      </c>
      <c r="E279" s="7" t="s">
        <v>21</v>
      </c>
      <c r="F279" s="38">
        <v>3.03</v>
      </c>
    </row>
    <row r="280">
      <c r="A280" s="53">
        <v>15.0</v>
      </c>
      <c r="B280" s="27" t="s">
        <v>486</v>
      </c>
      <c r="C280" s="7">
        <v>2018.0</v>
      </c>
      <c r="D280" s="7" t="s">
        <v>5</v>
      </c>
      <c r="E280" s="7" t="s">
        <v>21</v>
      </c>
      <c r="F280" s="38">
        <v>3.0</v>
      </c>
    </row>
    <row r="281">
      <c r="A281" s="53">
        <v>16.0</v>
      </c>
      <c r="B281" s="27" t="s">
        <v>487</v>
      </c>
      <c r="C281" s="83">
        <v>2018.0</v>
      </c>
      <c r="D281" s="7" t="s">
        <v>5</v>
      </c>
      <c r="E281" s="7" t="s">
        <v>21</v>
      </c>
      <c r="F281" s="38">
        <v>7.32</v>
      </c>
    </row>
    <row r="282">
      <c r="A282" s="53">
        <v>17.0</v>
      </c>
      <c r="B282" s="27" t="s">
        <v>488</v>
      </c>
      <c r="C282" s="7">
        <v>2018.0</v>
      </c>
      <c r="D282" s="7" t="s">
        <v>5</v>
      </c>
      <c r="E282" s="7" t="s">
        <v>21</v>
      </c>
      <c r="F282" s="38">
        <v>4.55</v>
      </c>
    </row>
    <row r="283">
      <c r="A283" s="53">
        <v>18.0</v>
      </c>
      <c r="B283" s="27" t="s">
        <v>490</v>
      </c>
      <c r="C283" s="83">
        <v>2018.0</v>
      </c>
      <c r="D283" s="7" t="s">
        <v>5</v>
      </c>
      <c r="E283" s="7" t="s">
        <v>21</v>
      </c>
      <c r="F283" s="38">
        <v>4.6</v>
      </c>
    </row>
    <row r="284">
      <c r="A284" s="53">
        <v>19.0</v>
      </c>
      <c r="B284" s="27" t="s">
        <v>491</v>
      </c>
      <c r="C284" s="7">
        <v>2018.0</v>
      </c>
      <c r="D284" s="7" t="s">
        <v>5</v>
      </c>
      <c r="E284" s="7" t="s">
        <v>21</v>
      </c>
      <c r="F284" s="38">
        <v>1.49</v>
      </c>
    </row>
    <row r="285">
      <c r="A285" s="53">
        <v>20.0</v>
      </c>
      <c r="B285" s="27" t="s">
        <v>492</v>
      </c>
      <c r="C285" s="83">
        <v>2018.0</v>
      </c>
      <c r="D285" s="7" t="s">
        <v>5</v>
      </c>
      <c r="E285" s="7" t="s">
        <v>21</v>
      </c>
      <c r="F285" s="38">
        <v>12.19</v>
      </c>
    </row>
    <row r="286">
      <c r="A286" s="53">
        <v>21.0</v>
      </c>
      <c r="B286" s="27" t="s">
        <v>493</v>
      </c>
      <c r="C286" s="7">
        <v>2018.0</v>
      </c>
      <c r="D286" s="7" t="s">
        <v>5</v>
      </c>
      <c r="E286" s="7" t="s">
        <v>21</v>
      </c>
      <c r="F286" s="38">
        <v>7.29</v>
      </c>
    </row>
    <row r="287">
      <c r="A287" s="53">
        <v>22.0</v>
      </c>
      <c r="B287" s="27" t="s">
        <v>494</v>
      </c>
      <c r="C287" s="83">
        <v>2018.0</v>
      </c>
      <c r="D287" s="7" t="s">
        <v>5</v>
      </c>
      <c r="E287" s="7" t="s">
        <v>21</v>
      </c>
      <c r="F287" s="38">
        <v>3.72</v>
      </c>
    </row>
    <row r="288">
      <c r="A288" s="53">
        <v>23.0</v>
      </c>
      <c r="B288" s="27" t="s">
        <v>495</v>
      </c>
      <c r="C288" s="7">
        <v>2018.0</v>
      </c>
      <c r="D288" s="7" t="s">
        <v>5</v>
      </c>
      <c r="E288" s="7" t="s">
        <v>21</v>
      </c>
      <c r="F288" s="38">
        <v>3.23</v>
      </c>
    </row>
    <row r="289">
      <c r="A289" s="53">
        <v>24.0</v>
      </c>
      <c r="B289" s="27" t="s">
        <v>497</v>
      </c>
      <c r="C289" s="83">
        <v>2018.0</v>
      </c>
      <c r="D289" s="7" t="s">
        <v>5</v>
      </c>
      <c r="E289" s="7" t="s">
        <v>21</v>
      </c>
      <c r="F289" s="38">
        <v>5.32</v>
      </c>
    </row>
    <row r="290">
      <c r="A290" s="53">
        <v>25.0</v>
      </c>
      <c r="B290" s="27" t="s">
        <v>496</v>
      </c>
      <c r="C290" s="7">
        <v>2018.0</v>
      </c>
      <c r="D290" s="7" t="s">
        <v>5</v>
      </c>
      <c r="E290" s="7" t="s">
        <v>21</v>
      </c>
      <c r="F290" s="38">
        <v>3.69</v>
      </c>
    </row>
    <row r="291">
      <c r="A291" s="53">
        <v>26.0</v>
      </c>
      <c r="B291" s="27" t="s">
        <v>498</v>
      </c>
      <c r="C291" s="83">
        <v>2018.0</v>
      </c>
      <c r="D291" s="7" t="s">
        <v>5</v>
      </c>
      <c r="E291" s="7" t="s">
        <v>21</v>
      </c>
      <c r="F291" s="38">
        <v>2.04</v>
      </c>
    </row>
    <row r="292">
      <c r="A292" s="53">
        <v>27.0</v>
      </c>
      <c r="B292" s="27" t="s">
        <v>499</v>
      </c>
      <c r="C292" s="7">
        <v>2018.0</v>
      </c>
      <c r="D292" s="7" t="s">
        <v>5</v>
      </c>
      <c r="E292" s="7" t="s">
        <v>21</v>
      </c>
      <c r="F292" s="38">
        <v>5.16</v>
      </c>
    </row>
    <row r="293">
      <c r="A293" s="53">
        <v>28.0</v>
      </c>
      <c r="B293" s="27" t="s">
        <v>500</v>
      </c>
      <c r="C293" s="83">
        <v>2018.0</v>
      </c>
      <c r="D293" s="7" t="s">
        <v>5</v>
      </c>
      <c r="E293" s="7" t="s">
        <v>21</v>
      </c>
      <c r="F293" s="38">
        <v>2.68</v>
      </c>
    </row>
    <row r="294">
      <c r="A294" s="53">
        <v>29.0</v>
      </c>
      <c r="B294" s="27" t="s">
        <v>501</v>
      </c>
      <c r="C294" s="7">
        <v>2018.0</v>
      </c>
      <c r="D294" s="7" t="s">
        <v>5</v>
      </c>
      <c r="E294" s="7" t="s">
        <v>21</v>
      </c>
      <c r="F294" s="38">
        <v>3.48</v>
      </c>
    </row>
    <row r="295">
      <c r="A295" s="53">
        <v>30.0</v>
      </c>
      <c r="B295" s="27" t="s">
        <v>502</v>
      </c>
      <c r="C295" s="83">
        <v>2018.0</v>
      </c>
      <c r="D295" s="7" t="s">
        <v>5</v>
      </c>
      <c r="E295" s="7" t="s">
        <v>21</v>
      </c>
      <c r="F295" s="38">
        <v>8.71</v>
      </c>
    </row>
    <row r="296">
      <c r="A296" s="53">
        <v>31.0</v>
      </c>
      <c r="B296" s="27" t="s">
        <v>503</v>
      </c>
      <c r="C296" s="7">
        <v>2018.0</v>
      </c>
      <c r="D296" s="7" t="s">
        <v>5</v>
      </c>
      <c r="E296" s="7" t="s">
        <v>21</v>
      </c>
      <c r="F296" s="38">
        <v>6.29</v>
      </c>
    </row>
    <row r="297">
      <c r="A297" s="53">
        <v>32.0</v>
      </c>
      <c r="B297" s="27" t="s">
        <v>504</v>
      </c>
      <c r="C297" s="83">
        <v>2018.0</v>
      </c>
      <c r="D297" s="7" t="s">
        <v>5</v>
      </c>
      <c r="E297" s="7" t="s">
        <v>21</v>
      </c>
      <c r="F297" s="38">
        <v>3.93</v>
      </c>
    </row>
    <row r="298">
      <c r="A298" s="52" t="s">
        <v>3</v>
      </c>
      <c r="B298" s="27" t="s">
        <v>489</v>
      </c>
      <c r="C298" s="7">
        <v>2018.0</v>
      </c>
      <c r="D298" s="7" t="s">
        <v>5</v>
      </c>
      <c r="E298" s="7" t="s">
        <v>21</v>
      </c>
      <c r="F298" s="7">
        <v>4.91</v>
      </c>
    </row>
    <row r="299">
      <c r="A299" s="52" t="s">
        <v>4</v>
      </c>
      <c r="B299" s="27" t="s">
        <v>472</v>
      </c>
      <c r="C299" s="7">
        <v>2019.0</v>
      </c>
      <c r="D299" s="9" t="s">
        <v>5</v>
      </c>
      <c r="E299" s="9" t="s">
        <v>21</v>
      </c>
      <c r="F299" s="38">
        <v>2.12</v>
      </c>
    </row>
    <row r="300">
      <c r="A300" s="40" t="s">
        <v>5</v>
      </c>
      <c r="B300" s="27" t="s">
        <v>473</v>
      </c>
      <c r="C300" s="83">
        <v>2019.0</v>
      </c>
      <c r="D300" s="9" t="s">
        <v>5</v>
      </c>
      <c r="E300" s="9" t="s">
        <v>21</v>
      </c>
      <c r="F300" s="38">
        <v>1.82</v>
      </c>
    </row>
    <row r="301">
      <c r="A301" s="40" t="s">
        <v>6</v>
      </c>
      <c r="B301" s="27" t="s">
        <v>474</v>
      </c>
      <c r="C301" s="7">
        <v>2019.0</v>
      </c>
      <c r="D301" s="7" t="s">
        <v>5</v>
      </c>
      <c r="E301" s="7" t="s">
        <v>21</v>
      </c>
      <c r="F301" s="38">
        <v>2.33</v>
      </c>
    </row>
    <row r="302">
      <c r="A302" s="40" t="s">
        <v>7</v>
      </c>
      <c r="B302" s="27" t="s">
        <v>475</v>
      </c>
      <c r="C302" s="83">
        <v>2019.0</v>
      </c>
      <c r="D302" s="7" t="s">
        <v>5</v>
      </c>
      <c r="E302" s="7" t="s">
        <v>21</v>
      </c>
      <c r="F302" s="38">
        <v>5.86</v>
      </c>
    </row>
    <row r="303">
      <c r="A303" s="40" t="s">
        <v>8</v>
      </c>
      <c r="B303" s="27" t="s">
        <v>479</v>
      </c>
      <c r="C303" s="7">
        <v>2019.0</v>
      </c>
      <c r="D303" s="7" t="s">
        <v>5</v>
      </c>
      <c r="E303" s="7" t="s">
        <v>21</v>
      </c>
      <c r="F303" s="38">
        <v>1.69</v>
      </c>
    </row>
    <row r="304">
      <c r="A304" s="40" t="s">
        <v>9</v>
      </c>
      <c r="B304" s="27" t="s">
        <v>480</v>
      </c>
      <c r="C304" s="83">
        <v>2019.0</v>
      </c>
      <c r="D304" s="7" t="s">
        <v>5</v>
      </c>
      <c r="E304" s="7" t="s">
        <v>21</v>
      </c>
      <c r="F304" s="38">
        <v>3.37</v>
      </c>
    </row>
    <row r="305">
      <c r="A305" s="40" t="s">
        <v>10</v>
      </c>
      <c r="B305" s="27" t="s">
        <v>478</v>
      </c>
      <c r="C305" s="7">
        <v>2019.0</v>
      </c>
      <c r="D305" s="7" t="s">
        <v>5</v>
      </c>
      <c r="E305" s="7" t="s">
        <v>21</v>
      </c>
      <c r="F305" s="38">
        <v>13.74</v>
      </c>
    </row>
    <row r="306">
      <c r="A306" s="40" t="s">
        <v>11</v>
      </c>
      <c r="B306" s="27" t="s">
        <v>477</v>
      </c>
      <c r="C306" s="83">
        <v>2019.0</v>
      </c>
      <c r="D306" s="7" t="s">
        <v>5</v>
      </c>
      <c r="E306" s="7" t="s">
        <v>21</v>
      </c>
      <c r="F306" s="38">
        <v>2.63</v>
      </c>
    </row>
    <row r="307">
      <c r="A307" s="40" t="s">
        <v>12</v>
      </c>
      <c r="B307" s="27" t="s">
        <v>476</v>
      </c>
      <c r="C307" s="7">
        <v>2019.0</v>
      </c>
      <c r="D307" s="7" t="s">
        <v>5</v>
      </c>
      <c r="E307" s="7" t="s">
        <v>21</v>
      </c>
      <c r="F307" s="38">
        <v>1.43</v>
      </c>
    </row>
    <row r="308">
      <c r="A308" s="53">
        <v>10.0</v>
      </c>
      <c r="B308" s="27" t="s">
        <v>481</v>
      </c>
      <c r="C308" s="83">
        <v>2019.0</v>
      </c>
      <c r="D308" s="7" t="s">
        <v>5</v>
      </c>
      <c r="E308" s="7" t="s">
        <v>21</v>
      </c>
      <c r="F308" s="38">
        <v>2.75</v>
      </c>
    </row>
    <row r="309">
      <c r="A309" s="53">
        <v>11.0</v>
      </c>
      <c r="B309" s="27" t="s">
        <v>483</v>
      </c>
      <c r="C309" s="7">
        <v>2019.0</v>
      </c>
      <c r="D309" s="7" t="s">
        <v>5</v>
      </c>
      <c r="E309" s="7" t="s">
        <v>21</v>
      </c>
      <c r="F309" s="38">
        <v>5.3</v>
      </c>
    </row>
    <row r="310">
      <c r="A310" s="53">
        <v>12.0</v>
      </c>
      <c r="B310" s="27" t="s">
        <v>482</v>
      </c>
      <c r="C310" s="83">
        <v>2019.0</v>
      </c>
      <c r="D310" s="7" t="s">
        <v>5</v>
      </c>
      <c r="E310" s="7" t="s">
        <v>21</v>
      </c>
      <c r="F310" s="38">
        <v>12.51</v>
      </c>
    </row>
    <row r="311">
      <c r="A311" s="53">
        <v>13.0</v>
      </c>
      <c r="B311" s="27" t="s">
        <v>484</v>
      </c>
      <c r="C311" s="7">
        <v>2019.0</v>
      </c>
      <c r="D311" s="7" t="s">
        <v>5</v>
      </c>
      <c r="E311" s="7" t="s">
        <v>21</v>
      </c>
      <c r="F311" s="38">
        <v>6.63</v>
      </c>
    </row>
    <row r="312">
      <c r="A312" s="53">
        <v>14.0</v>
      </c>
      <c r="B312" s="27" t="s">
        <v>485</v>
      </c>
      <c r="C312" s="83">
        <v>2019.0</v>
      </c>
      <c r="D312" s="7" t="s">
        <v>5</v>
      </c>
      <c r="E312" s="7" t="s">
        <v>21</v>
      </c>
      <c r="F312" s="38">
        <v>2.9</v>
      </c>
    </row>
    <row r="313">
      <c r="A313" s="53">
        <v>15.0</v>
      </c>
      <c r="B313" s="27" t="s">
        <v>486</v>
      </c>
      <c r="C313" s="7">
        <v>2019.0</v>
      </c>
      <c r="D313" s="7" t="s">
        <v>5</v>
      </c>
      <c r="E313" s="7" t="s">
        <v>21</v>
      </c>
      <c r="F313" s="38">
        <v>2.91</v>
      </c>
    </row>
    <row r="314">
      <c r="A314" s="53">
        <v>16.0</v>
      </c>
      <c r="B314" s="27" t="s">
        <v>487</v>
      </c>
      <c r="C314" s="83">
        <v>2019.0</v>
      </c>
      <c r="D314" s="7" t="s">
        <v>5</v>
      </c>
      <c r="E314" s="7" t="s">
        <v>21</v>
      </c>
      <c r="F314" s="38">
        <v>7.07</v>
      </c>
    </row>
    <row r="315">
      <c r="A315" s="53">
        <v>17.0</v>
      </c>
      <c r="B315" s="27" t="s">
        <v>488</v>
      </c>
      <c r="C315" s="7">
        <v>2019.0</v>
      </c>
      <c r="D315" s="7" t="s">
        <v>5</v>
      </c>
      <c r="E315" s="7" t="s">
        <v>21</v>
      </c>
      <c r="F315" s="38">
        <v>4.45</v>
      </c>
    </row>
    <row r="316">
      <c r="A316" s="53">
        <v>18.0</v>
      </c>
      <c r="B316" s="27" t="s">
        <v>490</v>
      </c>
      <c r="C316" s="83">
        <v>2019.0</v>
      </c>
      <c r="D316" s="7" t="s">
        <v>5</v>
      </c>
      <c r="E316" s="7" t="s">
        <v>21</v>
      </c>
      <c r="F316" s="38">
        <v>4.49</v>
      </c>
    </row>
    <row r="317">
      <c r="A317" s="53">
        <v>19.0</v>
      </c>
      <c r="B317" s="27" t="s">
        <v>491</v>
      </c>
      <c r="C317" s="7">
        <v>2019.0</v>
      </c>
      <c r="D317" s="7" t="s">
        <v>5</v>
      </c>
      <c r="E317" s="7" t="s">
        <v>21</v>
      </c>
      <c r="F317" s="38">
        <v>1.46</v>
      </c>
    </row>
    <row r="318">
      <c r="A318" s="53">
        <v>20.0</v>
      </c>
      <c r="B318" s="27" t="s">
        <v>492</v>
      </c>
      <c r="C318" s="83">
        <v>2019.0</v>
      </c>
      <c r="D318" s="7" t="s">
        <v>5</v>
      </c>
      <c r="E318" s="7" t="s">
        <v>21</v>
      </c>
      <c r="F318" s="38">
        <v>11.88</v>
      </c>
    </row>
    <row r="319">
      <c r="A319" s="53">
        <v>21.0</v>
      </c>
      <c r="B319" s="27" t="s">
        <v>493</v>
      </c>
      <c r="C319" s="7">
        <v>2019.0</v>
      </c>
      <c r="D319" s="7" t="s">
        <v>5</v>
      </c>
      <c r="E319" s="7" t="s">
        <v>21</v>
      </c>
      <c r="F319" s="38">
        <v>7.01</v>
      </c>
    </row>
    <row r="320">
      <c r="A320" s="53">
        <v>22.0</v>
      </c>
      <c r="B320" s="27" t="s">
        <v>494</v>
      </c>
      <c r="C320" s="83">
        <v>2019.0</v>
      </c>
      <c r="D320" s="7" t="s">
        <v>5</v>
      </c>
      <c r="E320" s="7" t="s">
        <v>21</v>
      </c>
      <c r="F320" s="38">
        <v>3.49</v>
      </c>
    </row>
    <row r="321">
      <c r="A321" s="53">
        <v>23.0</v>
      </c>
      <c r="B321" s="27" t="s">
        <v>495</v>
      </c>
      <c r="C321" s="7">
        <v>2019.0</v>
      </c>
      <c r="D321" s="7" t="s">
        <v>5</v>
      </c>
      <c r="E321" s="7" t="s">
        <v>21</v>
      </c>
      <c r="F321" s="38">
        <v>3.06</v>
      </c>
    </row>
    <row r="322">
      <c r="A322" s="53">
        <v>24.0</v>
      </c>
      <c r="B322" s="27" t="s">
        <v>497</v>
      </c>
      <c r="C322" s="83">
        <v>2019.0</v>
      </c>
      <c r="D322" s="7" t="s">
        <v>5</v>
      </c>
      <c r="E322" s="7" t="s">
        <v>21</v>
      </c>
      <c r="F322" s="38">
        <v>5.07</v>
      </c>
    </row>
    <row r="323">
      <c r="A323" s="53">
        <v>25.0</v>
      </c>
      <c r="B323" s="27" t="s">
        <v>496</v>
      </c>
      <c r="C323" s="7">
        <v>2019.0</v>
      </c>
      <c r="D323" s="7" t="s">
        <v>5</v>
      </c>
      <c r="E323" s="7" t="s">
        <v>21</v>
      </c>
      <c r="F323" s="38">
        <v>3.58</v>
      </c>
    </row>
    <row r="324">
      <c r="A324" s="53">
        <v>26.0</v>
      </c>
      <c r="B324" s="27" t="s">
        <v>498</v>
      </c>
      <c r="C324" s="83">
        <v>2019.0</v>
      </c>
      <c r="D324" s="7" t="s">
        <v>5</v>
      </c>
      <c r="E324" s="7" t="s">
        <v>21</v>
      </c>
      <c r="F324" s="38">
        <v>2.01</v>
      </c>
    </row>
    <row r="325">
      <c r="A325" s="53">
        <v>27.0</v>
      </c>
      <c r="B325" s="27" t="s">
        <v>499</v>
      </c>
      <c r="C325" s="7">
        <v>2019.0</v>
      </c>
      <c r="D325" s="7" t="s">
        <v>5</v>
      </c>
      <c r="E325" s="7" t="s">
        <v>21</v>
      </c>
      <c r="F325" s="38">
        <v>5.11</v>
      </c>
    </row>
    <row r="326">
      <c r="A326" s="53">
        <v>28.0</v>
      </c>
      <c r="B326" s="27" t="s">
        <v>500</v>
      </c>
      <c r="C326" s="83">
        <v>2019.0</v>
      </c>
      <c r="D326" s="7" t="s">
        <v>5</v>
      </c>
      <c r="E326" s="7" t="s">
        <v>21</v>
      </c>
      <c r="F326" s="38">
        <v>2.59</v>
      </c>
    </row>
    <row r="327">
      <c r="A327" s="53">
        <v>29.0</v>
      </c>
      <c r="B327" s="27" t="s">
        <v>501</v>
      </c>
      <c r="C327" s="7">
        <v>2019.0</v>
      </c>
      <c r="D327" s="7" t="s">
        <v>5</v>
      </c>
      <c r="E327" s="7" t="s">
        <v>21</v>
      </c>
      <c r="F327" s="38">
        <v>3.36</v>
      </c>
    </row>
    <row r="328">
      <c r="A328" s="53">
        <v>30.0</v>
      </c>
      <c r="B328" s="27" t="s">
        <v>502</v>
      </c>
      <c r="C328" s="83">
        <v>2019.0</v>
      </c>
      <c r="D328" s="7" t="s">
        <v>5</v>
      </c>
      <c r="E328" s="7" t="s">
        <v>21</v>
      </c>
      <c r="F328" s="38">
        <v>8.52</v>
      </c>
    </row>
    <row r="329">
      <c r="A329" s="53">
        <v>31.0</v>
      </c>
      <c r="B329" s="27" t="s">
        <v>503</v>
      </c>
      <c r="C329" s="7">
        <v>2019.0</v>
      </c>
      <c r="D329" s="7" t="s">
        <v>5</v>
      </c>
      <c r="E329" s="7" t="s">
        <v>21</v>
      </c>
      <c r="F329" s="38">
        <v>6.0</v>
      </c>
    </row>
    <row r="330">
      <c r="A330" s="53">
        <v>32.0</v>
      </c>
      <c r="B330" s="27" t="s">
        <v>504</v>
      </c>
      <c r="C330" s="83">
        <v>2019.0</v>
      </c>
      <c r="D330" s="7" t="s">
        <v>5</v>
      </c>
      <c r="E330" s="7" t="s">
        <v>21</v>
      </c>
      <c r="F330" s="38">
        <v>3.78</v>
      </c>
    </row>
    <row r="331">
      <c r="A331" s="52" t="s">
        <v>3</v>
      </c>
      <c r="B331" s="27" t="s">
        <v>489</v>
      </c>
      <c r="C331" s="7">
        <v>2019.0</v>
      </c>
      <c r="D331" s="7" t="s">
        <v>5</v>
      </c>
      <c r="E331" s="7" t="s">
        <v>21</v>
      </c>
      <c r="F331" s="7">
        <v>4.76</v>
      </c>
    </row>
    <row r="332">
      <c r="A332" s="52" t="s">
        <v>4</v>
      </c>
      <c r="B332" s="27" t="s">
        <v>472</v>
      </c>
      <c r="C332" s="7">
        <v>2020.0</v>
      </c>
      <c r="D332" s="9" t="s">
        <v>5</v>
      </c>
      <c r="E332" s="9" t="s">
        <v>21</v>
      </c>
      <c r="F332" s="38">
        <v>2.06</v>
      </c>
    </row>
    <row r="333">
      <c r="A333" s="40" t="s">
        <v>5</v>
      </c>
      <c r="B333" s="27" t="s">
        <v>473</v>
      </c>
      <c r="C333" s="83">
        <v>2020.0</v>
      </c>
      <c r="D333" s="9" t="s">
        <v>5</v>
      </c>
      <c r="E333" s="9" t="s">
        <v>21</v>
      </c>
      <c r="F333" s="38">
        <v>1.79</v>
      </c>
    </row>
    <row r="334">
      <c r="A334" s="40" t="s">
        <v>6</v>
      </c>
      <c r="B334" s="27" t="s">
        <v>474</v>
      </c>
      <c r="C334" s="7">
        <v>2020.0</v>
      </c>
      <c r="D334" s="7" t="s">
        <v>5</v>
      </c>
      <c r="E334" s="7" t="s">
        <v>21</v>
      </c>
      <c r="F334" s="38">
        <v>2.28</v>
      </c>
    </row>
    <row r="335">
      <c r="A335" s="40" t="s">
        <v>7</v>
      </c>
      <c r="B335" s="27" t="s">
        <v>475</v>
      </c>
      <c r="C335" s="83">
        <v>2020.0</v>
      </c>
      <c r="D335" s="7" t="s">
        <v>5</v>
      </c>
      <c r="E335" s="7" t="s">
        <v>21</v>
      </c>
      <c r="F335" s="38">
        <v>5.73</v>
      </c>
    </row>
    <row r="336">
      <c r="A336" s="40" t="s">
        <v>8</v>
      </c>
      <c r="B336" s="27" t="s">
        <v>479</v>
      </c>
      <c r="C336" s="7">
        <v>2020.0</v>
      </c>
      <c r="D336" s="7" t="s">
        <v>5</v>
      </c>
      <c r="E336" s="7" t="s">
        <v>21</v>
      </c>
      <c r="F336" s="38">
        <v>1.62</v>
      </c>
    </row>
    <row r="337">
      <c r="A337" s="40" t="s">
        <v>9</v>
      </c>
      <c r="B337" s="27" t="s">
        <v>480</v>
      </c>
      <c r="C337" s="83">
        <v>2020.0</v>
      </c>
      <c r="D337" s="7" t="s">
        <v>5</v>
      </c>
      <c r="E337" s="7" t="s">
        <v>21</v>
      </c>
      <c r="F337" s="38">
        <v>3.3</v>
      </c>
    </row>
    <row r="338">
      <c r="A338" s="40" t="s">
        <v>10</v>
      </c>
      <c r="B338" s="27" t="s">
        <v>478</v>
      </c>
      <c r="C338" s="7">
        <v>2020.0</v>
      </c>
      <c r="D338" s="7" t="s">
        <v>5</v>
      </c>
      <c r="E338" s="7" t="s">
        <v>21</v>
      </c>
      <c r="F338" s="38">
        <v>13.36</v>
      </c>
    </row>
    <row r="339">
      <c r="A339" s="40" t="s">
        <v>11</v>
      </c>
      <c r="B339" s="27" t="s">
        <v>477</v>
      </c>
      <c r="C339" s="83">
        <v>2020.0</v>
      </c>
      <c r="D339" s="7" t="s">
        <v>5</v>
      </c>
      <c r="E339" s="7" t="s">
        <v>21</v>
      </c>
      <c r="F339" s="38">
        <v>2.57</v>
      </c>
    </row>
    <row r="340">
      <c r="A340" s="40" t="s">
        <v>12</v>
      </c>
      <c r="B340" s="27" t="s">
        <v>476</v>
      </c>
      <c r="C340" s="7">
        <v>2020.0</v>
      </c>
      <c r="D340" s="7" t="s">
        <v>5</v>
      </c>
      <c r="E340" s="7" t="s">
        <v>21</v>
      </c>
      <c r="F340" s="38">
        <v>1.41</v>
      </c>
    </row>
    <row r="341">
      <c r="A341" s="53">
        <v>10.0</v>
      </c>
      <c r="B341" s="27" t="s">
        <v>481</v>
      </c>
      <c r="C341" s="83">
        <v>2020.0</v>
      </c>
      <c r="D341" s="7" t="s">
        <v>5</v>
      </c>
      <c r="E341" s="7" t="s">
        <v>21</v>
      </c>
      <c r="F341" s="38">
        <v>2.65</v>
      </c>
    </row>
    <row r="342">
      <c r="A342" s="53">
        <v>11.0</v>
      </c>
      <c r="B342" s="27" t="s">
        <v>483</v>
      </c>
      <c r="C342" s="7">
        <v>2020.0</v>
      </c>
      <c r="D342" s="7" t="s">
        <v>5</v>
      </c>
      <c r="E342" s="7" t="s">
        <v>21</v>
      </c>
      <c r="F342" s="38">
        <v>5.17</v>
      </c>
    </row>
    <row r="343">
      <c r="A343" s="53">
        <v>12.0</v>
      </c>
      <c r="B343" s="27" t="s">
        <v>482</v>
      </c>
      <c r="C343" s="83">
        <v>2020.0</v>
      </c>
      <c r="D343" s="7" t="s">
        <v>5</v>
      </c>
      <c r="E343" s="7" t="s">
        <v>21</v>
      </c>
      <c r="F343" s="38">
        <v>12.17</v>
      </c>
    </row>
    <row r="344">
      <c r="A344" s="53">
        <v>13.0</v>
      </c>
      <c r="B344" s="27" t="s">
        <v>484</v>
      </c>
      <c r="C344" s="7">
        <v>2020.0</v>
      </c>
      <c r="D344" s="7" t="s">
        <v>5</v>
      </c>
      <c r="E344" s="7" t="s">
        <v>21</v>
      </c>
      <c r="F344" s="38">
        <v>6.46</v>
      </c>
    </row>
    <row r="345">
      <c r="A345" s="53">
        <v>14.0</v>
      </c>
      <c r="B345" s="27" t="s">
        <v>485</v>
      </c>
      <c r="C345" s="83">
        <v>2020.0</v>
      </c>
      <c r="D345" s="7" t="s">
        <v>5</v>
      </c>
      <c r="E345" s="7" t="s">
        <v>21</v>
      </c>
      <c r="F345" s="38">
        <v>2.84</v>
      </c>
    </row>
    <row r="346">
      <c r="A346" s="53">
        <v>15.0</v>
      </c>
      <c r="B346" s="27" t="s">
        <v>486</v>
      </c>
      <c r="C346" s="7">
        <v>2020.0</v>
      </c>
      <c r="D346" s="7" t="s">
        <v>5</v>
      </c>
      <c r="E346" s="7" t="s">
        <v>21</v>
      </c>
      <c r="F346" s="38">
        <v>2.84</v>
      </c>
    </row>
    <row r="347">
      <c r="A347" s="53">
        <v>16.0</v>
      </c>
      <c r="B347" s="27" t="s">
        <v>487</v>
      </c>
      <c r="C347" s="83">
        <v>2020.0</v>
      </c>
      <c r="D347" s="7" t="s">
        <v>5</v>
      </c>
      <c r="E347" s="7" t="s">
        <v>21</v>
      </c>
      <c r="F347" s="38">
        <v>6.88</v>
      </c>
    </row>
    <row r="348">
      <c r="A348" s="53">
        <v>17.0</v>
      </c>
      <c r="B348" s="27" t="s">
        <v>488</v>
      </c>
      <c r="C348" s="7">
        <v>2020.0</v>
      </c>
      <c r="D348" s="7" t="s">
        <v>5</v>
      </c>
      <c r="E348" s="7" t="s">
        <v>21</v>
      </c>
      <c r="F348" s="38">
        <v>4.35</v>
      </c>
    </row>
    <row r="349">
      <c r="A349" s="53">
        <v>18.0</v>
      </c>
      <c r="B349" s="27" t="s">
        <v>490</v>
      </c>
      <c r="C349" s="83">
        <v>2020.0</v>
      </c>
      <c r="D349" s="7" t="s">
        <v>5</v>
      </c>
      <c r="E349" s="7" t="s">
        <v>21</v>
      </c>
      <c r="F349" s="38">
        <v>4.38</v>
      </c>
    </row>
    <row r="350">
      <c r="A350" s="53">
        <v>19.0</v>
      </c>
      <c r="B350" s="27" t="s">
        <v>491</v>
      </c>
      <c r="C350" s="7">
        <v>2020.0</v>
      </c>
      <c r="D350" s="7" t="s">
        <v>5</v>
      </c>
      <c r="E350" s="7" t="s">
        <v>21</v>
      </c>
      <c r="F350" s="38">
        <v>1.43</v>
      </c>
    </row>
    <row r="351">
      <c r="A351" s="53">
        <v>20.0</v>
      </c>
      <c r="B351" s="27" t="s">
        <v>492</v>
      </c>
      <c r="C351" s="83">
        <v>2020.0</v>
      </c>
      <c r="D351" s="7" t="s">
        <v>5</v>
      </c>
      <c r="E351" s="7" t="s">
        <v>21</v>
      </c>
      <c r="F351" s="38">
        <v>11.53</v>
      </c>
    </row>
    <row r="352">
      <c r="A352" s="53">
        <v>21.0</v>
      </c>
      <c r="B352" s="27" t="s">
        <v>493</v>
      </c>
      <c r="C352" s="7">
        <v>2020.0</v>
      </c>
      <c r="D352" s="7" t="s">
        <v>5</v>
      </c>
      <c r="E352" s="7" t="s">
        <v>21</v>
      </c>
      <c r="F352" s="38">
        <v>6.8</v>
      </c>
    </row>
    <row r="353">
      <c r="A353" s="53">
        <v>22.0</v>
      </c>
      <c r="B353" s="27" t="s">
        <v>494</v>
      </c>
      <c r="C353" s="83">
        <v>2020.0</v>
      </c>
      <c r="D353" s="7" t="s">
        <v>5</v>
      </c>
      <c r="E353" s="7" t="s">
        <v>21</v>
      </c>
      <c r="F353" s="38">
        <v>3.39</v>
      </c>
    </row>
    <row r="354">
      <c r="A354" s="53">
        <v>23.0</v>
      </c>
      <c r="B354" s="27" t="s">
        <v>495</v>
      </c>
      <c r="C354" s="7">
        <v>2020.0</v>
      </c>
      <c r="D354" s="7" t="s">
        <v>5</v>
      </c>
      <c r="E354" s="7" t="s">
        <v>21</v>
      </c>
      <c r="F354" s="38">
        <v>2.99</v>
      </c>
    </row>
    <row r="355">
      <c r="A355" s="53">
        <v>24.0</v>
      </c>
      <c r="B355" s="27" t="s">
        <v>497</v>
      </c>
      <c r="C355" s="83">
        <v>2020.0</v>
      </c>
      <c r="D355" s="7" t="s">
        <v>5</v>
      </c>
      <c r="E355" s="7" t="s">
        <v>21</v>
      </c>
      <c r="F355" s="38">
        <v>4.88</v>
      </c>
    </row>
    <row r="356">
      <c r="A356" s="53">
        <v>25.0</v>
      </c>
      <c r="B356" s="27" t="s">
        <v>496</v>
      </c>
      <c r="C356" s="7">
        <v>2020.0</v>
      </c>
      <c r="D356" s="7" t="s">
        <v>5</v>
      </c>
      <c r="E356" s="7" t="s">
        <v>21</v>
      </c>
      <c r="F356" s="38">
        <v>3.47</v>
      </c>
    </row>
    <row r="357">
      <c r="A357" s="53">
        <v>26.0</v>
      </c>
      <c r="B357" s="27" t="s">
        <v>498</v>
      </c>
      <c r="C357" s="83">
        <v>2020.0</v>
      </c>
      <c r="D357" s="7" t="s">
        <v>5</v>
      </c>
      <c r="E357" s="7" t="s">
        <v>21</v>
      </c>
      <c r="F357" s="38">
        <v>1.92</v>
      </c>
    </row>
    <row r="358">
      <c r="A358" s="53">
        <v>27.0</v>
      </c>
      <c r="B358" s="27" t="s">
        <v>499</v>
      </c>
      <c r="C358" s="7">
        <v>2020.0</v>
      </c>
      <c r="D358" s="7" t="s">
        <v>5</v>
      </c>
      <c r="E358" s="7" t="s">
        <v>21</v>
      </c>
      <c r="F358" s="38">
        <v>4.97</v>
      </c>
    </row>
    <row r="359">
      <c r="A359" s="53">
        <v>28.0</v>
      </c>
      <c r="B359" s="27" t="s">
        <v>500</v>
      </c>
      <c r="C359" s="83">
        <v>2020.0</v>
      </c>
      <c r="D359" s="7" t="s">
        <v>5</v>
      </c>
      <c r="E359" s="7" t="s">
        <v>21</v>
      </c>
      <c r="F359" s="38">
        <v>2.53</v>
      </c>
    </row>
    <row r="360">
      <c r="A360" s="53">
        <v>29.0</v>
      </c>
      <c r="B360" s="27" t="s">
        <v>501</v>
      </c>
      <c r="C360" s="7">
        <v>2020.0</v>
      </c>
      <c r="D360" s="7" t="s">
        <v>5</v>
      </c>
      <c r="E360" s="7" t="s">
        <v>21</v>
      </c>
      <c r="F360" s="38">
        <v>3.28</v>
      </c>
    </row>
    <row r="361">
      <c r="A361" s="53">
        <v>30.0</v>
      </c>
      <c r="B361" s="27" t="s">
        <v>502</v>
      </c>
      <c r="C361" s="83">
        <v>2020.0</v>
      </c>
      <c r="D361" s="7" t="s">
        <v>5</v>
      </c>
      <c r="E361" s="7" t="s">
        <v>21</v>
      </c>
      <c r="F361" s="38">
        <v>8.33</v>
      </c>
    </row>
    <row r="362">
      <c r="A362" s="53">
        <v>31.0</v>
      </c>
      <c r="B362" s="27" t="s">
        <v>503</v>
      </c>
      <c r="C362" s="7">
        <v>2020.0</v>
      </c>
      <c r="D362" s="7" t="s">
        <v>5</v>
      </c>
      <c r="E362" s="7" t="s">
        <v>21</v>
      </c>
      <c r="F362" s="38">
        <v>5.87</v>
      </c>
    </row>
    <row r="363">
      <c r="A363" s="53">
        <v>32.0</v>
      </c>
      <c r="B363" s="27" t="s">
        <v>504</v>
      </c>
      <c r="C363" s="83">
        <v>2020.0</v>
      </c>
      <c r="D363" s="7" t="s">
        <v>5</v>
      </c>
      <c r="E363" s="7" t="s">
        <v>21</v>
      </c>
      <c r="F363" s="38">
        <v>3.66</v>
      </c>
    </row>
    <row r="364">
      <c r="A364" s="52" t="s">
        <v>3</v>
      </c>
      <c r="B364" s="27" t="s">
        <v>489</v>
      </c>
      <c r="C364" s="7">
        <v>2020.0</v>
      </c>
      <c r="D364" s="7" t="s">
        <v>5</v>
      </c>
      <c r="E364" s="7" t="s">
        <v>21</v>
      </c>
      <c r="F364" s="7">
        <v>4.64</v>
      </c>
    </row>
    <row r="365">
      <c r="A365" s="52" t="s">
        <v>4</v>
      </c>
      <c r="B365" s="27" t="s">
        <v>472</v>
      </c>
      <c r="C365" s="7">
        <v>2021.0</v>
      </c>
      <c r="D365" s="9" t="s">
        <v>5</v>
      </c>
      <c r="E365" s="9" t="s">
        <v>21</v>
      </c>
      <c r="F365" s="38">
        <v>2.0</v>
      </c>
    </row>
    <row r="366">
      <c r="A366" s="40" t="s">
        <v>5</v>
      </c>
      <c r="B366" s="27" t="s">
        <v>473</v>
      </c>
      <c r="C366" s="83">
        <v>2021.0</v>
      </c>
      <c r="D366" s="9" t="s">
        <v>5</v>
      </c>
      <c r="E366" s="9" t="s">
        <v>21</v>
      </c>
      <c r="F366" s="38">
        <v>1.75</v>
      </c>
    </row>
    <row r="367">
      <c r="A367" s="40" t="s">
        <v>6</v>
      </c>
      <c r="B367" s="27" t="s">
        <v>474</v>
      </c>
      <c r="C367" s="7">
        <v>2021.0</v>
      </c>
      <c r="D367" s="7" t="s">
        <v>5</v>
      </c>
      <c r="E367" s="7" t="s">
        <v>21</v>
      </c>
      <c r="F367" s="38">
        <v>2.23</v>
      </c>
    </row>
    <row r="368">
      <c r="A368" s="40" t="s">
        <v>7</v>
      </c>
      <c r="B368" s="27" t="s">
        <v>475</v>
      </c>
      <c r="C368" s="83">
        <v>2021.0</v>
      </c>
      <c r="D368" s="7" t="s">
        <v>5</v>
      </c>
      <c r="E368" s="7" t="s">
        <v>21</v>
      </c>
      <c r="F368" s="38">
        <v>5.59</v>
      </c>
    </row>
    <row r="369">
      <c r="A369" s="40" t="s">
        <v>8</v>
      </c>
      <c r="B369" s="27" t="s">
        <v>479</v>
      </c>
      <c r="C369" s="7">
        <v>2021.0</v>
      </c>
      <c r="D369" s="7" t="s">
        <v>5</v>
      </c>
      <c r="E369" s="7" t="s">
        <v>21</v>
      </c>
      <c r="F369" s="38">
        <v>1.49</v>
      </c>
    </row>
    <row r="370">
      <c r="A370" s="40" t="s">
        <v>9</v>
      </c>
      <c r="B370" s="27" t="s">
        <v>480</v>
      </c>
      <c r="C370" s="83">
        <v>2021.0</v>
      </c>
      <c r="D370" s="7" t="s">
        <v>5</v>
      </c>
      <c r="E370" s="7" t="s">
        <v>21</v>
      </c>
      <c r="F370" s="38">
        <v>3.23</v>
      </c>
    </row>
    <row r="371">
      <c r="A371" s="40" t="s">
        <v>10</v>
      </c>
      <c r="B371" s="27" t="s">
        <v>478</v>
      </c>
      <c r="C371" s="7">
        <v>2021.0</v>
      </c>
      <c r="D371" s="7" t="s">
        <v>5</v>
      </c>
      <c r="E371" s="7" t="s">
        <v>21</v>
      </c>
      <c r="F371" s="38">
        <v>12.86</v>
      </c>
    </row>
    <row r="372">
      <c r="A372" s="40" t="s">
        <v>11</v>
      </c>
      <c r="B372" s="27" t="s">
        <v>477</v>
      </c>
      <c r="C372" s="83">
        <v>2021.0</v>
      </c>
      <c r="D372" s="7" t="s">
        <v>5</v>
      </c>
      <c r="E372" s="7" t="s">
        <v>21</v>
      </c>
      <c r="F372" s="38">
        <v>2.51</v>
      </c>
    </row>
    <row r="373">
      <c r="A373" s="40" t="s">
        <v>12</v>
      </c>
      <c r="B373" s="27" t="s">
        <v>476</v>
      </c>
      <c r="C373" s="7">
        <v>2021.0</v>
      </c>
      <c r="D373" s="7" t="s">
        <v>5</v>
      </c>
      <c r="E373" s="7" t="s">
        <v>21</v>
      </c>
      <c r="F373" s="38">
        <v>1.38</v>
      </c>
    </row>
    <row r="374">
      <c r="A374" s="53">
        <v>10.0</v>
      </c>
      <c r="B374" s="27" t="s">
        <v>481</v>
      </c>
      <c r="C374" s="83">
        <v>2021.0</v>
      </c>
      <c r="D374" s="7" t="s">
        <v>5</v>
      </c>
      <c r="E374" s="7" t="s">
        <v>21</v>
      </c>
      <c r="F374" s="38">
        <v>2.48</v>
      </c>
    </row>
    <row r="375">
      <c r="A375" s="53">
        <v>11.0</v>
      </c>
      <c r="B375" s="27" t="s">
        <v>483</v>
      </c>
      <c r="C375" s="7">
        <v>2021.0</v>
      </c>
      <c r="D375" s="7" t="s">
        <v>5</v>
      </c>
      <c r="E375" s="7" t="s">
        <v>21</v>
      </c>
      <c r="F375" s="38">
        <v>5.02</v>
      </c>
    </row>
    <row r="376">
      <c r="A376" s="53">
        <v>12.0</v>
      </c>
      <c r="B376" s="27" t="s">
        <v>482</v>
      </c>
      <c r="C376" s="83">
        <v>2021.0</v>
      </c>
      <c r="D376" s="7" t="s">
        <v>5</v>
      </c>
      <c r="E376" s="7" t="s">
        <v>21</v>
      </c>
      <c r="F376" s="38">
        <v>11.75</v>
      </c>
    </row>
    <row r="377">
      <c r="A377" s="53">
        <v>13.0</v>
      </c>
      <c r="B377" s="27" t="s">
        <v>484</v>
      </c>
      <c r="C377" s="7">
        <v>2021.0</v>
      </c>
      <c r="D377" s="7" t="s">
        <v>5</v>
      </c>
      <c r="E377" s="7" t="s">
        <v>21</v>
      </c>
      <c r="F377" s="38">
        <v>6.22</v>
      </c>
    </row>
    <row r="378">
      <c r="A378" s="53">
        <v>14.0</v>
      </c>
      <c r="B378" s="27" t="s">
        <v>485</v>
      </c>
      <c r="C378" s="83">
        <v>2021.0</v>
      </c>
      <c r="D378" s="7" t="s">
        <v>5</v>
      </c>
      <c r="E378" s="7" t="s">
        <v>21</v>
      </c>
      <c r="F378" s="38">
        <v>2.77</v>
      </c>
    </row>
    <row r="379">
      <c r="A379" s="53">
        <v>15.0</v>
      </c>
      <c r="B379" s="27" t="s">
        <v>486</v>
      </c>
      <c r="C379" s="7">
        <v>2021.0</v>
      </c>
      <c r="D379" s="7" t="s">
        <v>5</v>
      </c>
      <c r="E379" s="7" t="s">
        <v>21</v>
      </c>
      <c r="F379" s="38">
        <v>2.76</v>
      </c>
    </row>
    <row r="380">
      <c r="A380" s="53">
        <v>16.0</v>
      </c>
      <c r="B380" s="27" t="s">
        <v>487</v>
      </c>
      <c r="C380" s="83">
        <v>2021.0</v>
      </c>
      <c r="D380" s="7" t="s">
        <v>5</v>
      </c>
      <c r="E380" s="7" t="s">
        <v>21</v>
      </c>
      <c r="F380" s="38">
        <v>6.64</v>
      </c>
    </row>
    <row r="381">
      <c r="A381" s="53">
        <v>17.0</v>
      </c>
      <c r="B381" s="27" t="s">
        <v>488</v>
      </c>
      <c r="C381" s="7">
        <v>2021.0</v>
      </c>
      <c r="D381" s="7" t="s">
        <v>5</v>
      </c>
      <c r="E381" s="7" t="s">
        <v>21</v>
      </c>
      <c r="F381" s="38">
        <v>4.25</v>
      </c>
    </row>
    <row r="382">
      <c r="A382" s="53">
        <v>18.0</v>
      </c>
      <c r="B382" s="27" t="s">
        <v>490</v>
      </c>
      <c r="C382" s="83">
        <v>2021.0</v>
      </c>
      <c r="D382" s="7" t="s">
        <v>5</v>
      </c>
      <c r="E382" s="7" t="s">
        <v>21</v>
      </c>
      <c r="F382" s="38">
        <v>4.25</v>
      </c>
    </row>
    <row r="383">
      <c r="A383" s="53">
        <v>19.0</v>
      </c>
      <c r="B383" s="27" t="s">
        <v>491</v>
      </c>
      <c r="C383" s="7">
        <v>2021.0</v>
      </c>
      <c r="D383" s="7" t="s">
        <v>5</v>
      </c>
      <c r="E383" s="7" t="s">
        <v>21</v>
      </c>
      <c r="F383" s="38">
        <v>1.4</v>
      </c>
    </row>
    <row r="384">
      <c r="A384" s="53">
        <v>20.0</v>
      </c>
      <c r="B384" s="27" t="s">
        <v>492</v>
      </c>
      <c r="C384" s="83">
        <v>2021.0</v>
      </c>
      <c r="D384" s="7" t="s">
        <v>5</v>
      </c>
      <c r="E384" s="7" t="s">
        <v>21</v>
      </c>
      <c r="F384" s="38">
        <v>11.15</v>
      </c>
    </row>
    <row r="385">
      <c r="A385" s="53">
        <v>21.0</v>
      </c>
      <c r="B385" s="27" t="s">
        <v>493</v>
      </c>
      <c r="C385" s="7">
        <v>2021.0</v>
      </c>
      <c r="D385" s="7" t="s">
        <v>5</v>
      </c>
      <c r="E385" s="7" t="s">
        <v>21</v>
      </c>
      <c r="F385" s="38">
        <v>6.56</v>
      </c>
    </row>
    <row r="386">
      <c r="A386" s="53">
        <v>22.0</v>
      </c>
      <c r="B386" s="27" t="s">
        <v>494</v>
      </c>
      <c r="C386" s="83">
        <v>2021.0</v>
      </c>
      <c r="D386" s="7" t="s">
        <v>5</v>
      </c>
      <c r="E386" s="7" t="s">
        <v>21</v>
      </c>
      <c r="F386" s="38">
        <v>3.27</v>
      </c>
    </row>
    <row r="387">
      <c r="A387" s="53">
        <v>23.0</v>
      </c>
      <c r="B387" s="27" t="s">
        <v>495</v>
      </c>
      <c r="C387" s="7">
        <v>2021.0</v>
      </c>
      <c r="D387" s="7" t="s">
        <v>5</v>
      </c>
      <c r="E387" s="7" t="s">
        <v>21</v>
      </c>
      <c r="F387" s="38">
        <v>2.92</v>
      </c>
    </row>
    <row r="388">
      <c r="A388" s="53">
        <v>24.0</v>
      </c>
      <c r="B388" s="27" t="s">
        <v>497</v>
      </c>
      <c r="C388" s="83">
        <v>2021.0</v>
      </c>
      <c r="D388" s="7" t="s">
        <v>5</v>
      </c>
      <c r="E388" s="7" t="s">
        <v>21</v>
      </c>
      <c r="F388" s="38">
        <v>4.64</v>
      </c>
    </row>
    <row r="389">
      <c r="A389" s="53">
        <v>25.0</v>
      </c>
      <c r="B389" s="27" t="s">
        <v>496</v>
      </c>
      <c r="C389" s="7">
        <v>2021.0</v>
      </c>
      <c r="D389" s="7" t="s">
        <v>5</v>
      </c>
      <c r="E389" s="7" t="s">
        <v>21</v>
      </c>
      <c r="F389" s="38">
        <v>3.37</v>
      </c>
    </row>
    <row r="390">
      <c r="A390" s="53">
        <v>26.0</v>
      </c>
      <c r="B390" s="27" t="s">
        <v>498</v>
      </c>
      <c r="C390" s="83">
        <v>2021.0</v>
      </c>
      <c r="D390" s="7" t="s">
        <v>5</v>
      </c>
      <c r="E390" s="7" t="s">
        <v>21</v>
      </c>
      <c r="F390" s="38">
        <v>1.73</v>
      </c>
    </row>
    <row r="391">
      <c r="A391" s="53">
        <v>27.0</v>
      </c>
      <c r="B391" s="27" t="s">
        <v>499</v>
      </c>
      <c r="C391" s="7">
        <v>2021.0</v>
      </c>
      <c r="D391" s="7" t="s">
        <v>5</v>
      </c>
      <c r="E391" s="7" t="s">
        <v>21</v>
      </c>
      <c r="F391" s="38">
        <v>4.77</v>
      </c>
    </row>
    <row r="392">
      <c r="A392" s="53">
        <v>28.0</v>
      </c>
      <c r="B392" s="27" t="s">
        <v>500</v>
      </c>
      <c r="C392" s="83">
        <v>2021.0</v>
      </c>
      <c r="D392" s="7" t="s">
        <v>5</v>
      </c>
      <c r="E392" s="7" t="s">
        <v>21</v>
      </c>
      <c r="F392" s="38">
        <v>2.46</v>
      </c>
    </row>
    <row r="393">
      <c r="A393" s="53">
        <v>29.0</v>
      </c>
      <c r="B393" s="27" t="s">
        <v>501</v>
      </c>
      <c r="C393" s="7">
        <v>2021.0</v>
      </c>
      <c r="D393" s="7" t="s">
        <v>5</v>
      </c>
      <c r="E393" s="7" t="s">
        <v>21</v>
      </c>
      <c r="F393" s="38">
        <v>3.19</v>
      </c>
    </row>
    <row r="394">
      <c r="A394" s="53">
        <v>30.0</v>
      </c>
      <c r="B394" s="27" t="s">
        <v>502</v>
      </c>
      <c r="C394" s="83">
        <v>2021.0</v>
      </c>
      <c r="D394" s="7" t="s">
        <v>5</v>
      </c>
      <c r="E394" s="7" t="s">
        <v>21</v>
      </c>
      <c r="F394" s="38">
        <v>8.13</v>
      </c>
    </row>
    <row r="395">
      <c r="A395" s="53">
        <v>31.0</v>
      </c>
      <c r="B395" s="27" t="s">
        <v>503</v>
      </c>
      <c r="C395" s="7">
        <v>2021.0</v>
      </c>
      <c r="D395" s="7" t="s">
        <v>5</v>
      </c>
      <c r="E395" s="7" t="s">
        <v>21</v>
      </c>
      <c r="F395" s="38">
        <v>5.73</v>
      </c>
    </row>
    <row r="396">
      <c r="A396" s="53">
        <v>32.0</v>
      </c>
      <c r="B396" s="27" t="s">
        <v>504</v>
      </c>
      <c r="C396" s="83">
        <v>2021.0</v>
      </c>
      <c r="D396" s="7" t="s">
        <v>5</v>
      </c>
      <c r="E396" s="7" t="s">
        <v>21</v>
      </c>
      <c r="F396" s="38">
        <v>3.52</v>
      </c>
    </row>
    <row r="397">
      <c r="A397" s="52" t="s">
        <v>3</v>
      </c>
      <c r="B397" s="27" t="s">
        <v>489</v>
      </c>
      <c r="C397" s="7">
        <v>2021.0</v>
      </c>
      <c r="D397" s="7" t="s">
        <v>5</v>
      </c>
      <c r="E397" s="7" t="s">
        <v>21</v>
      </c>
      <c r="F397" s="7">
        <v>4.49</v>
      </c>
    </row>
    <row r="398">
      <c r="A398" s="52" t="s">
        <v>4</v>
      </c>
      <c r="B398" s="27" t="s">
        <v>472</v>
      </c>
      <c r="C398" s="7">
        <v>2022.0</v>
      </c>
      <c r="D398" s="9" t="s">
        <v>5</v>
      </c>
      <c r="E398" s="9" t="s">
        <v>21</v>
      </c>
      <c r="F398" s="38">
        <v>1.9</v>
      </c>
    </row>
    <row r="399">
      <c r="A399" s="40" t="s">
        <v>5</v>
      </c>
      <c r="B399" s="27" t="s">
        <v>473</v>
      </c>
      <c r="C399" s="83">
        <v>2022.0</v>
      </c>
      <c r="D399" s="9" t="s">
        <v>5</v>
      </c>
      <c r="E399" s="9" t="s">
        <v>21</v>
      </c>
      <c r="F399" s="38">
        <v>1.7</v>
      </c>
    </row>
    <row r="400">
      <c r="A400" s="40" t="s">
        <v>6</v>
      </c>
      <c r="B400" s="27" t="s">
        <v>474</v>
      </c>
      <c r="C400" s="7">
        <v>2022.0</v>
      </c>
      <c r="D400" s="7" t="s">
        <v>5</v>
      </c>
      <c r="E400" s="7" t="s">
        <v>21</v>
      </c>
      <c r="F400" s="38">
        <v>2.2</v>
      </c>
    </row>
    <row r="401">
      <c r="A401" s="40" t="s">
        <v>7</v>
      </c>
      <c r="B401" s="27" t="s">
        <v>475</v>
      </c>
      <c r="C401" s="83">
        <v>2022.0</v>
      </c>
      <c r="D401" s="7" t="s">
        <v>5</v>
      </c>
      <c r="E401" s="7" t="s">
        <v>21</v>
      </c>
      <c r="F401" s="38">
        <v>5.5</v>
      </c>
    </row>
    <row r="402">
      <c r="A402" s="40" t="s">
        <v>8</v>
      </c>
      <c r="B402" s="27" t="s">
        <v>479</v>
      </c>
      <c r="C402" s="7">
        <v>2022.0</v>
      </c>
      <c r="D402" s="7" t="s">
        <v>5</v>
      </c>
      <c r="E402" s="7" t="s">
        <v>21</v>
      </c>
      <c r="F402" s="38">
        <v>1.4</v>
      </c>
    </row>
    <row r="403">
      <c r="A403" s="40" t="s">
        <v>9</v>
      </c>
      <c r="B403" s="27" t="s">
        <v>480</v>
      </c>
      <c r="C403" s="83">
        <v>2022.0</v>
      </c>
      <c r="D403" s="7" t="s">
        <v>5</v>
      </c>
      <c r="E403" s="7" t="s">
        <v>21</v>
      </c>
      <c r="F403" s="38">
        <v>3.1</v>
      </c>
    </row>
    <row r="404">
      <c r="A404" s="40" t="s">
        <v>10</v>
      </c>
      <c r="B404" s="27" t="s">
        <v>478</v>
      </c>
      <c r="C404" s="7">
        <v>2022.0</v>
      </c>
      <c r="D404" s="7" t="s">
        <v>5</v>
      </c>
      <c r="E404" s="7" t="s">
        <v>21</v>
      </c>
      <c r="F404" s="38">
        <v>12.4</v>
      </c>
    </row>
    <row r="405">
      <c r="A405" s="40" t="s">
        <v>11</v>
      </c>
      <c r="B405" s="27" t="s">
        <v>477</v>
      </c>
      <c r="C405" s="83">
        <v>2022.0</v>
      </c>
      <c r="D405" s="7" t="s">
        <v>5</v>
      </c>
      <c r="E405" s="7" t="s">
        <v>21</v>
      </c>
      <c r="F405" s="38">
        <v>2.4</v>
      </c>
    </row>
    <row r="406">
      <c r="A406" s="40" t="s">
        <v>12</v>
      </c>
      <c r="B406" s="27" t="s">
        <v>476</v>
      </c>
      <c r="C406" s="7">
        <v>2022.0</v>
      </c>
      <c r="D406" s="7" t="s">
        <v>5</v>
      </c>
      <c r="E406" s="7" t="s">
        <v>21</v>
      </c>
      <c r="F406" s="38">
        <v>1.4</v>
      </c>
    </row>
    <row r="407">
      <c r="A407" s="53">
        <v>10.0</v>
      </c>
      <c r="B407" s="27" t="s">
        <v>481</v>
      </c>
      <c r="C407" s="83">
        <v>2022.0</v>
      </c>
      <c r="D407" s="7" t="s">
        <v>5</v>
      </c>
      <c r="E407" s="7" t="s">
        <v>21</v>
      </c>
      <c r="F407" s="38">
        <v>2.3</v>
      </c>
    </row>
    <row r="408">
      <c r="A408" s="53">
        <v>11.0</v>
      </c>
      <c r="B408" s="27" t="s">
        <v>483</v>
      </c>
      <c r="C408" s="7">
        <v>2022.0</v>
      </c>
      <c r="D408" s="7" t="s">
        <v>5</v>
      </c>
      <c r="E408" s="7" t="s">
        <v>21</v>
      </c>
      <c r="F408" s="38">
        <v>4.9</v>
      </c>
    </row>
    <row r="409">
      <c r="A409" s="53">
        <v>12.0</v>
      </c>
      <c r="B409" s="27" t="s">
        <v>482</v>
      </c>
      <c r="C409" s="83">
        <v>2022.0</v>
      </c>
      <c r="D409" s="7" t="s">
        <v>5</v>
      </c>
      <c r="E409" s="7" t="s">
        <v>21</v>
      </c>
      <c r="F409" s="38">
        <v>11.4</v>
      </c>
    </row>
    <row r="410">
      <c r="A410" s="53">
        <v>13.0</v>
      </c>
      <c r="B410" s="27" t="s">
        <v>484</v>
      </c>
      <c r="C410" s="7">
        <v>2022.0</v>
      </c>
      <c r="D410" s="7" t="s">
        <v>5</v>
      </c>
      <c r="E410" s="7" t="s">
        <v>21</v>
      </c>
      <c r="F410" s="38">
        <v>6.0</v>
      </c>
    </row>
    <row r="411">
      <c r="A411" s="53">
        <v>14.0</v>
      </c>
      <c r="B411" s="27" t="s">
        <v>485</v>
      </c>
      <c r="C411" s="83">
        <v>2022.0</v>
      </c>
      <c r="D411" s="7" t="s">
        <v>5</v>
      </c>
      <c r="E411" s="7" t="s">
        <v>21</v>
      </c>
      <c r="F411" s="38">
        <v>2.7</v>
      </c>
    </row>
    <row r="412">
      <c r="A412" s="53">
        <v>15.0</v>
      </c>
      <c r="B412" s="27" t="s">
        <v>486</v>
      </c>
      <c r="C412" s="7">
        <v>2022.0</v>
      </c>
      <c r="D412" s="7" t="s">
        <v>5</v>
      </c>
      <c r="E412" s="7" t="s">
        <v>21</v>
      </c>
      <c r="F412" s="38">
        <v>2.7</v>
      </c>
    </row>
    <row r="413">
      <c r="A413" s="53">
        <v>16.0</v>
      </c>
      <c r="B413" s="27" t="s">
        <v>487</v>
      </c>
      <c r="C413" s="83">
        <v>2022.0</v>
      </c>
      <c r="D413" s="7" t="s">
        <v>5</v>
      </c>
      <c r="E413" s="7" t="s">
        <v>21</v>
      </c>
      <c r="F413" s="38">
        <v>6.4</v>
      </c>
    </row>
    <row r="414">
      <c r="A414" s="53">
        <v>17.0</v>
      </c>
      <c r="B414" s="27" t="s">
        <v>488</v>
      </c>
      <c r="C414" s="7">
        <v>2022.0</v>
      </c>
      <c r="D414" s="7" t="s">
        <v>5</v>
      </c>
      <c r="E414" s="7" t="s">
        <v>21</v>
      </c>
      <c r="F414" s="38">
        <v>4.2</v>
      </c>
    </row>
    <row r="415">
      <c r="A415" s="53">
        <v>18.0</v>
      </c>
      <c r="B415" s="27" t="s">
        <v>490</v>
      </c>
      <c r="C415" s="83">
        <v>2022.0</v>
      </c>
      <c r="D415" s="7" t="s">
        <v>5</v>
      </c>
      <c r="E415" s="7" t="s">
        <v>21</v>
      </c>
      <c r="F415" s="38">
        <v>4.1</v>
      </c>
    </row>
    <row r="416">
      <c r="A416" s="53">
        <v>19.0</v>
      </c>
      <c r="B416" s="27" t="s">
        <v>491</v>
      </c>
      <c r="C416" s="7">
        <v>2022.0</v>
      </c>
      <c r="D416" s="7" t="s">
        <v>5</v>
      </c>
      <c r="E416" s="7" t="s">
        <v>21</v>
      </c>
      <c r="F416" s="38">
        <v>1.4</v>
      </c>
    </row>
    <row r="417">
      <c r="A417" s="53">
        <v>20.0</v>
      </c>
      <c r="B417" s="27" t="s">
        <v>492</v>
      </c>
      <c r="C417" s="83">
        <v>2022.0</v>
      </c>
      <c r="D417" s="7" t="s">
        <v>5</v>
      </c>
      <c r="E417" s="7" t="s">
        <v>21</v>
      </c>
      <c r="F417" s="38">
        <v>10.8</v>
      </c>
    </row>
    <row r="418">
      <c r="A418" s="53">
        <v>21.0</v>
      </c>
      <c r="B418" s="27" t="s">
        <v>493</v>
      </c>
      <c r="C418" s="7">
        <v>2022.0</v>
      </c>
      <c r="D418" s="7" t="s">
        <v>5</v>
      </c>
      <c r="E418" s="7" t="s">
        <v>21</v>
      </c>
      <c r="F418" s="38">
        <v>6.4</v>
      </c>
    </row>
    <row r="419">
      <c r="A419" s="53">
        <v>22.0</v>
      </c>
      <c r="B419" s="27" t="s">
        <v>494</v>
      </c>
      <c r="C419" s="83">
        <v>2022.0</v>
      </c>
      <c r="D419" s="7" t="s">
        <v>5</v>
      </c>
      <c r="E419" s="7" t="s">
        <v>21</v>
      </c>
      <c r="F419" s="38">
        <v>3.1</v>
      </c>
    </row>
    <row r="420">
      <c r="A420" s="53">
        <v>23.0</v>
      </c>
      <c r="B420" s="27" t="s">
        <v>495</v>
      </c>
      <c r="C420" s="7">
        <v>2022.0</v>
      </c>
      <c r="D420" s="7" t="s">
        <v>5</v>
      </c>
      <c r="E420" s="7" t="s">
        <v>21</v>
      </c>
      <c r="F420" s="38">
        <v>2.8</v>
      </c>
    </row>
    <row r="421">
      <c r="A421" s="53">
        <v>24.0</v>
      </c>
      <c r="B421" s="27" t="s">
        <v>497</v>
      </c>
      <c r="C421" s="83">
        <v>2022.0</v>
      </c>
      <c r="D421" s="7" t="s">
        <v>5</v>
      </c>
      <c r="E421" s="7" t="s">
        <v>21</v>
      </c>
      <c r="F421" s="38">
        <v>4.4</v>
      </c>
    </row>
    <row r="422">
      <c r="A422" s="53">
        <v>25.0</v>
      </c>
      <c r="B422" s="27" t="s">
        <v>496</v>
      </c>
      <c r="C422" s="7">
        <v>2022.0</v>
      </c>
      <c r="D422" s="7" t="s">
        <v>5</v>
      </c>
      <c r="E422" s="7" t="s">
        <v>21</v>
      </c>
      <c r="F422" s="38">
        <v>3.3</v>
      </c>
    </row>
    <row r="423">
      <c r="A423" s="53">
        <v>26.0</v>
      </c>
      <c r="B423" s="27" t="s">
        <v>498</v>
      </c>
      <c r="C423" s="83">
        <v>2022.0</v>
      </c>
      <c r="D423" s="7" t="s">
        <v>5</v>
      </c>
      <c r="E423" s="7" t="s">
        <v>21</v>
      </c>
      <c r="F423" s="38">
        <v>1.6</v>
      </c>
    </row>
    <row r="424">
      <c r="A424" s="53">
        <v>27.0</v>
      </c>
      <c r="B424" s="27" t="s">
        <v>499</v>
      </c>
      <c r="C424" s="7">
        <v>2022.0</v>
      </c>
      <c r="D424" s="7" t="s">
        <v>5</v>
      </c>
      <c r="E424" s="7" t="s">
        <v>21</v>
      </c>
      <c r="F424" s="38">
        <v>4.6</v>
      </c>
    </row>
    <row r="425">
      <c r="A425" s="53">
        <v>28.0</v>
      </c>
      <c r="B425" s="27" t="s">
        <v>500</v>
      </c>
      <c r="C425" s="83">
        <v>2022.0</v>
      </c>
      <c r="D425" s="7" t="s">
        <v>5</v>
      </c>
      <c r="E425" s="7" t="s">
        <v>21</v>
      </c>
      <c r="F425" s="38">
        <v>2.4</v>
      </c>
    </row>
    <row r="426">
      <c r="A426" s="53">
        <v>29.0</v>
      </c>
      <c r="B426" s="27" t="s">
        <v>501</v>
      </c>
      <c r="C426" s="7">
        <v>2022.0</v>
      </c>
      <c r="D426" s="7" t="s">
        <v>5</v>
      </c>
      <c r="E426" s="7" t="s">
        <v>21</v>
      </c>
      <c r="F426" s="38">
        <v>3.1</v>
      </c>
    </row>
    <row r="427">
      <c r="A427" s="53">
        <v>30.0</v>
      </c>
      <c r="B427" s="27" t="s">
        <v>502</v>
      </c>
      <c r="C427" s="83">
        <v>2022.0</v>
      </c>
      <c r="D427" s="7" t="s">
        <v>5</v>
      </c>
      <c r="E427" s="7" t="s">
        <v>21</v>
      </c>
      <c r="F427" s="38">
        <v>7.9</v>
      </c>
    </row>
    <row r="428">
      <c r="A428" s="53">
        <v>31.0</v>
      </c>
      <c r="B428" s="27" t="s">
        <v>503</v>
      </c>
      <c r="C428" s="7">
        <v>2022.0</v>
      </c>
      <c r="D428" s="7" t="s">
        <v>5</v>
      </c>
      <c r="E428" s="7" t="s">
        <v>21</v>
      </c>
      <c r="F428" s="38">
        <v>5.6</v>
      </c>
    </row>
    <row r="429">
      <c r="A429" s="53">
        <v>32.0</v>
      </c>
      <c r="B429" s="27" t="s">
        <v>504</v>
      </c>
      <c r="C429" s="83">
        <v>2022.0</v>
      </c>
      <c r="D429" s="7" t="s">
        <v>5</v>
      </c>
      <c r="E429" s="7" t="s">
        <v>21</v>
      </c>
      <c r="F429" s="38">
        <v>3.4</v>
      </c>
    </row>
    <row r="430">
      <c r="A430" s="52" t="s">
        <v>3</v>
      </c>
      <c r="B430" s="27" t="s">
        <v>489</v>
      </c>
      <c r="C430" s="7">
        <v>2022.0</v>
      </c>
      <c r="D430" s="7" t="s">
        <v>5</v>
      </c>
      <c r="E430" s="7" t="s">
        <v>21</v>
      </c>
      <c r="F430" s="7">
        <v>4.3</v>
      </c>
    </row>
    <row r="431">
      <c r="A431" s="52" t="s">
        <v>4</v>
      </c>
      <c r="B431" s="27" t="s">
        <v>472</v>
      </c>
      <c r="C431" s="7">
        <v>2023.0</v>
      </c>
      <c r="D431" s="9" t="s">
        <v>5</v>
      </c>
      <c r="E431" s="9" t="s">
        <v>21</v>
      </c>
      <c r="F431" s="38">
        <v>1.9</v>
      </c>
    </row>
    <row r="432">
      <c r="A432" s="40" t="s">
        <v>5</v>
      </c>
      <c r="B432" s="27" t="s">
        <v>473</v>
      </c>
      <c r="C432" s="83">
        <v>2023.0</v>
      </c>
      <c r="D432" s="9" t="s">
        <v>5</v>
      </c>
      <c r="E432" s="9" t="s">
        <v>21</v>
      </c>
      <c r="F432" s="38">
        <v>1.7</v>
      </c>
    </row>
    <row r="433">
      <c r="A433" s="40" t="s">
        <v>6</v>
      </c>
      <c r="B433" s="27" t="s">
        <v>474</v>
      </c>
      <c r="C433" s="7">
        <v>2023.0</v>
      </c>
      <c r="D433" s="7" t="s">
        <v>5</v>
      </c>
      <c r="E433" s="7" t="s">
        <v>21</v>
      </c>
      <c r="F433" s="38">
        <v>2.1</v>
      </c>
    </row>
    <row r="434">
      <c r="A434" s="40" t="s">
        <v>7</v>
      </c>
      <c r="B434" s="27" t="s">
        <v>475</v>
      </c>
      <c r="C434" s="83">
        <v>2023.0</v>
      </c>
      <c r="D434" s="7" t="s">
        <v>5</v>
      </c>
      <c r="E434" s="7" t="s">
        <v>21</v>
      </c>
      <c r="F434" s="38">
        <v>5.3</v>
      </c>
    </row>
    <row r="435">
      <c r="A435" s="40" t="s">
        <v>8</v>
      </c>
      <c r="B435" s="27" t="s">
        <v>479</v>
      </c>
      <c r="C435" s="7">
        <v>2023.0</v>
      </c>
      <c r="D435" s="7" t="s">
        <v>5</v>
      </c>
      <c r="E435" s="7" t="s">
        <v>21</v>
      </c>
      <c r="F435" s="38">
        <v>1.3</v>
      </c>
    </row>
    <row r="436">
      <c r="A436" s="40" t="s">
        <v>9</v>
      </c>
      <c r="B436" s="27" t="s">
        <v>480</v>
      </c>
      <c r="C436" s="83">
        <v>2023.0</v>
      </c>
      <c r="D436" s="7" t="s">
        <v>5</v>
      </c>
      <c r="E436" s="7" t="s">
        <v>21</v>
      </c>
      <c r="F436" s="38">
        <v>3.1</v>
      </c>
    </row>
    <row r="437">
      <c r="A437" s="40" t="s">
        <v>10</v>
      </c>
      <c r="B437" s="27" t="s">
        <v>478</v>
      </c>
      <c r="C437" s="7">
        <v>2023.0</v>
      </c>
      <c r="D437" s="7" t="s">
        <v>5</v>
      </c>
      <c r="E437" s="7" t="s">
        <v>21</v>
      </c>
      <c r="F437" s="38">
        <v>11.9</v>
      </c>
    </row>
    <row r="438">
      <c r="A438" s="40" t="s">
        <v>11</v>
      </c>
      <c r="B438" s="27" t="s">
        <v>477</v>
      </c>
      <c r="C438" s="83">
        <v>2023.0</v>
      </c>
      <c r="D438" s="7" t="s">
        <v>5</v>
      </c>
      <c r="E438" s="7" t="s">
        <v>21</v>
      </c>
      <c r="F438" s="38">
        <v>2.4</v>
      </c>
    </row>
    <row r="439">
      <c r="A439" s="40" t="s">
        <v>12</v>
      </c>
      <c r="B439" s="27" t="s">
        <v>476</v>
      </c>
      <c r="C439" s="7">
        <v>2023.0</v>
      </c>
      <c r="D439" s="7" t="s">
        <v>5</v>
      </c>
      <c r="E439" s="7" t="s">
        <v>21</v>
      </c>
      <c r="F439" s="38">
        <v>1.3</v>
      </c>
    </row>
    <row r="440">
      <c r="A440" s="53">
        <v>10.0</v>
      </c>
      <c r="B440" s="27" t="s">
        <v>481</v>
      </c>
      <c r="C440" s="83">
        <v>2023.0</v>
      </c>
      <c r="D440" s="7" t="s">
        <v>5</v>
      </c>
      <c r="E440" s="7" t="s">
        <v>21</v>
      </c>
      <c r="F440" s="38">
        <v>2.2</v>
      </c>
    </row>
    <row r="441">
      <c r="A441" s="53">
        <v>11.0</v>
      </c>
      <c r="B441" s="27" t="s">
        <v>483</v>
      </c>
      <c r="C441" s="7">
        <v>2023.0</v>
      </c>
      <c r="D441" s="7" t="s">
        <v>5</v>
      </c>
      <c r="E441" s="7" t="s">
        <v>21</v>
      </c>
      <c r="F441" s="38">
        <v>4.8</v>
      </c>
    </row>
    <row r="442">
      <c r="A442" s="53">
        <v>12.0</v>
      </c>
      <c r="B442" s="27" t="s">
        <v>482</v>
      </c>
      <c r="C442" s="83">
        <v>2023.0</v>
      </c>
      <c r="D442" s="7" t="s">
        <v>5</v>
      </c>
      <c r="E442" s="7" t="s">
        <v>21</v>
      </c>
      <c r="F442" s="38">
        <v>11.0</v>
      </c>
    </row>
    <row r="443">
      <c r="A443" s="53">
        <v>13.0</v>
      </c>
      <c r="B443" s="27" t="s">
        <v>484</v>
      </c>
      <c r="C443" s="7">
        <v>2023.0</v>
      </c>
      <c r="D443" s="7" t="s">
        <v>5</v>
      </c>
      <c r="E443" s="7" t="s">
        <v>21</v>
      </c>
      <c r="F443" s="38">
        <v>5.8</v>
      </c>
    </row>
    <row r="444">
      <c r="A444" s="53">
        <v>14.0</v>
      </c>
      <c r="B444" s="27" t="s">
        <v>485</v>
      </c>
      <c r="C444" s="83">
        <v>2023.0</v>
      </c>
      <c r="D444" s="7" t="s">
        <v>5</v>
      </c>
      <c r="E444" s="7" t="s">
        <v>21</v>
      </c>
      <c r="F444" s="38">
        <v>2.6</v>
      </c>
    </row>
    <row r="445">
      <c r="A445" s="53">
        <v>15.0</v>
      </c>
      <c r="B445" s="27" t="s">
        <v>486</v>
      </c>
      <c r="C445" s="7">
        <v>2023.0</v>
      </c>
      <c r="D445" s="7" t="s">
        <v>5</v>
      </c>
      <c r="E445" s="7" t="s">
        <v>21</v>
      </c>
      <c r="F445" s="38">
        <v>2.6</v>
      </c>
    </row>
    <row r="446">
      <c r="A446" s="53">
        <v>16.0</v>
      </c>
      <c r="B446" s="27" t="s">
        <v>487</v>
      </c>
      <c r="C446" s="83">
        <v>2023.0</v>
      </c>
      <c r="D446" s="7" t="s">
        <v>5</v>
      </c>
      <c r="E446" s="7" t="s">
        <v>21</v>
      </c>
      <c r="F446" s="38">
        <v>6.3</v>
      </c>
    </row>
    <row r="447">
      <c r="A447" s="53">
        <v>17.0</v>
      </c>
      <c r="B447" s="27" t="s">
        <v>488</v>
      </c>
      <c r="C447" s="7">
        <v>2023.0</v>
      </c>
      <c r="D447" s="7" t="s">
        <v>5</v>
      </c>
      <c r="E447" s="7" t="s">
        <v>21</v>
      </c>
      <c r="F447" s="38">
        <v>4.1</v>
      </c>
    </row>
    <row r="448">
      <c r="A448" s="53">
        <v>18.0</v>
      </c>
      <c r="B448" s="27" t="s">
        <v>490</v>
      </c>
      <c r="C448" s="83">
        <v>2023.0</v>
      </c>
      <c r="D448" s="7" t="s">
        <v>5</v>
      </c>
      <c r="E448" s="7" t="s">
        <v>21</v>
      </c>
      <c r="F448" s="38">
        <v>4.0</v>
      </c>
    </row>
    <row r="449">
      <c r="A449" s="53">
        <v>19.0</v>
      </c>
      <c r="B449" s="27" t="s">
        <v>491</v>
      </c>
      <c r="C449" s="7">
        <v>2023.0</v>
      </c>
      <c r="D449" s="7" t="s">
        <v>5</v>
      </c>
      <c r="E449" s="7" t="s">
        <v>21</v>
      </c>
      <c r="F449" s="38">
        <v>1.3</v>
      </c>
    </row>
    <row r="450">
      <c r="A450" s="53">
        <v>20.0</v>
      </c>
      <c r="B450" s="27" t="s">
        <v>492</v>
      </c>
      <c r="C450" s="83">
        <v>2023.0</v>
      </c>
      <c r="D450" s="7" t="s">
        <v>5</v>
      </c>
      <c r="E450" s="7" t="s">
        <v>21</v>
      </c>
      <c r="F450" s="38">
        <v>10.5</v>
      </c>
    </row>
    <row r="451">
      <c r="A451" s="53">
        <v>21.0</v>
      </c>
      <c r="B451" s="27" t="s">
        <v>493</v>
      </c>
      <c r="C451" s="7">
        <v>2023.0</v>
      </c>
      <c r="D451" s="7" t="s">
        <v>5</v>
      </c>
      <c r="E451" s="7" t="s">
        <v>21</v>
      </c>
      <c r="F451" s="38">
        <v>6.2</v>
      </c>
    </row>
    <row r="452">
      <c r="A452" s="53">
        <v>22.0</v>
      </c>
      <c r="B452" s="27" t="s">
        <v>494</v>
      </c>
      <c r="C452" s="83">
        <v>2023.0</v>
      </c>
      <c r="D452" s="7" t="s">
        <v>5</v>
      </c>
      <c r="E452" s="7" t="s">
        <v>21</v>
      </c>
      <c r="F452" s="38">
        <v>3.0</v>
      </c>
    </row>
    <row r="453">
      <c r="A453" s="53">
        <v>23.0</v>
      </c>
      <c r="B453" s="27" t="s">
        <v>495</v>
      </c>
      <c r="C453" s="7">
        <v>2023.0</v>
      </c>
      <c r="D453" s="7" t="s">
        <v>5</v>
      </c>
      <c r="E453" s="7" t="s">
        <v>21</v>
      </c>
      <c r="F453" s="38">
        <v>2.8</v>
      </c>
    </row>
    <row r="454">
      <c r="A454" s="53">
        <v>24.0</v>
      </c>
      <c r="B454" s="27" t="s">
        <v>497</v>
      </c>
      <c r="C454" s="83">
        <v>2023.0</v>
      </c>
      <c r="D454" s="7" t="s">
        <v>5</v>
      </c>
      <c r="E454" s="7" t="s">
        <v>21</v>
      </c>
      <c r="F454" s="38">
        <v>4.2</v>
      </c>
    </row>
    <row r="455">
      <c r="A455" s="53">
        <v>25.0</v>
      </c>
      <c r="B455" s="27" t="s">
        <v>496</v>
      </c>
      <c r="C455" s="7">
        <v>2023.0</v>
      </c>
      <c r="D455" s="7" t="s">
        <v>5</v>
      </c>
      <c r="E455" s="7" t="s">
        <v>21</v>
      </c>
      <c r="F455" s="38">
        <v>3.2</v>
      </c>
    </row>
    <row r="456">
      <c r="A456" s="53">
        <v>26.0</v>
      </c>
      <c r="B456" s="27" t="s">
        <v>498</v>
      </c>
      <c r="C456" s="83">
        <v>2023.0</v>
      </c>
      <c r="D456" s="7" t="s">
        <v>5</v>
      </c>
      <c r="E456" s="7" t="s">
        <v>21</v>
      </c>
      <c r="F456" s="38">
        <v>1.5</v>
      </c>
    </row>
    <row r="457">
      <c r="A457" s="53">
        <v>27.0</v>
      </c>
      <c r="B457" s="27" t="s">
        <v>499</v>
      </c>
      <c r="C457" s="7">
        <v>2023.0</v>
      </c>
      <c r="D457" s="7" t="s">
        <v>5</v>
      </c>
      <c r="E457" s="7" t="s">
        <v>21</v>
      </c>
      <c r="F457" s="38">
        <v>4.4</v>
      </c>
    </row>
    <row r="458">
      <c r="A458" s="53">
        <v>28.0</v>
      </c>
      <c r="B458" s="27" t="s">
        <v>500</v>
      </c>
      <c r="C458" s="83">
        <v>2023.0</v>
      </c>
      <c r="D458" s="7" t="s">
        <v>5</v>
      </c>
      <c r="E458" s="7" t="s">
        <v>21</v>
      </c>
      <c r="F458" s="38">
        <v>2.3</v>
      </c>
    </row>
    <row r="459">
      <c r="A459" s="53">
        <v>29.0</v>
      </c>
      <c r="B459" s="27" t="s">
        <v>501</v>
      </c>
      <c r="C459" s="7">
        <v>2023.0</v>
      </c>
      <c r="D459" s="7" t="s">
        <v>5</v>
      </c>
      <c r="E459" s="7" t="s">
        <v>21</v>
      </c>
      <c r="F459" s="38">
        <v>3.0</v>
      </c>
    </row>
    <row r="460">
      <c r="A460" s="53">
        <v>30.0</v>
      </c>
      <c r="B460" s="27" t="s">
        <v>502</v>
      </c>
      <c r="C460" s="83">
        <v>2023.0</v>
      </c>
      <c r="D460" s="7" t="s">
        <v>5</v>
      </c>
      <c r="E460" s="7" t="s">
        <v>21</v>
      </c>
      <c r="F460" s="38">
        <v>7.8</v>
      </c>
    </row>
    <row r="461">
      <c r="A461" s="53">
        <v>31.0</v>
      </c>
      <c r="B461" s="27" t="s">
        <v>503</v>
      </c>
      <c r="C461" s="7">
        <v>2023.0</v>
      </c>
      <c r="D461" s="7" t="s">
        <v>5</v>
      </c>
      <c r="E461" s="7" t="s">
        <v>21</v>
      </c>
      <c r="F461" s="38">
        <v>5.5</v>
      </c>
    </row>
    <row r="462">
      <c r="A462" s="53">
        <v>32.0</v>
      </c>
      <c r="B462" s="27" t="s">
        <v>504</v>
      </c>
      <c r="C462" s="83">
        <v>2023.0</v>
      </c>
      <c r="D462" s="7" t="s">
        <v>5</v>
      </c>
      <c r="E462" s="7" t="s">
        <v>21</v>
      </c>
      <c r="F462" s="38">
        <v>3.2</v>
      </c>
    </row>
    <row r="463">
      <c r="A463" s="52" t="s">
        <v>3</v>
      </c>
      <c r="B463" s="27" t="s">
        <v>489</v>
      </c>
      <c r="C463" s="7">
        <v>2023.0</v>
      </c>
      <c r="D463" s="7" t="s">
        <v>5</v>
      </c>
      <c r="E463" s="7" t="s">
        <v>21</v>
      </c>
      <c r="F463" s="7">
        <v>4.2</v>
      </c>
    </row>
    <row r="464">
      <c r="A464" s="52" t="s">
        <v>4</v>
      </c>
      <c r="B464" s="27" t="s">
        <v>472</v>
      </c>
      <c r="C464" s="7">
        <v>2024.0</v>
      </c>
      <c r="D464" s="9" t="s">
        <v>5</v>
      </c>
      <c r="E464" s="9" t="s">
        <v>21</v>
      </c>
      <c r="F464" s="38">
        <v>1.8</v>
      </c>
    </row>
    <row r="465">
      <c r="A465" s="40" t="s">
        <v>5</v>
      </c>
      <c r="B465" s="27" t="s">
        <v>473</v>
      </c>
      <c r="C465" s="7">
        <v>2024.0</v>
      </c>
      <c r="D465" s="9" t="s">
        <v>5</v>
      </c>
      <c r="E465" s="9" t="s">
        <v>21</v>
      </c>
      <c r="F465" s="38">
        <v>1.6</v>
      </c>
    </row>
    <row r="466">
      <c r="A466" s="40" t="s">
        <v>6</v>
      </c>
      <c r="B466" s="27" t="s">
        <v>474</v>
      </c>
      <c r="C466" s="7">
        <v>2024.0</v>
      </c>
      <c r="D466" s="7" t="s">
        <v>5</v>
      </c>
      <c r="E466" s="7" t="s">
        <v>21</v>
      </c>
      <c r="F466" s="38">
        <v>2.1</v>
      </c>
    </row>
    <row r="467">
      <c r="A467" s="40" t="s">
        <v>7</v>
      </c>
      <c r="B467" s="27" t="s">
        <v>475</v>
      </c>
      <c r="C467" s="7">
        <v>2024.0</v>
      </c>
      <c r="D467" s="7" t="s">
        <v>5</v>
      </c>
      <c r="E467" s="7" t="s">
        <v>21</v>
      </c>
      <c r="F467" s="38">
        <v>5.2</v>
      </c>
    </row>
    <row r="468">
      <c r="A468" s="40" t="s">
        <v>8</v>
      </c>
      <c r="B468" s="27" t="s">
        <v>479</v>
      </c>
      <c r="C468" s="7">
        <v>2024.0</v>
      </c>
      <c r="D468" s="7" t="s">
        <v>5</v>
      </c>
      <c r="E468" s="7" t="s">
        <v>21</v>
      </c>
      <c r="F468" s="38">
        <v>1.2</v>
      </c>
    </row>
    <row r="469">
      <c r="A469" s="40" t="s">
        <v>9</v>
      </c>
      <c r="B469" s="27" t="s">
        <v>480</v>
      </c>
      <c r="C469" s="7">
        <v>2024.0</v>
      </c>
      <c r="D469" s="7" t="s">
        <v>5</v>
      </c>
      <c r="E469" s="7" t="s">
        <v>21</v>
      </c>
      <c r="F469" s="38">
        <v>3.0</v>
      </c>
    </row>
    <row r="470">
      <c r="A470" s="40" t="s">
        <v>10</v>
      </c>
      <c r="B470" s="27" t="s">
        <v>478</v>
      </c>
      <c r="C470" s="7">
        <v>2024.0</v>
      </c>
      <c r="D470" s="7" t="s">
        <v>5</v>
      </c>
      <c r="E470" s="7" t="s">
        <v>21</v>
      </c>
      <c r="F470" s="38">
        <v>11.4</v>
      </c>
    </row>
    <row r="471">
      <c r="A471" s="40" t="s">
        <v>11</v>
      </c>
      <c r="B471" s="27" t="s">
        <v>477</v>
      </c>
      <c r="C471" s="7">
        <v>2024.0</v>
      </c>
      <c r="D471" s="7" t="s">
        <v>5</v>
      </c>
      <c r="E471" s="7" t="s">
        <v>21</v>
      </c>
      <c r="F471" s="38">
        <v>2.3</v>
      </c>
    </row>
    <row r="472">
      <c r="A472" s="40" t="s">
        <v>12</v>
      </c>
      <c r="B472" s="27" t="s">
        <v>476</v>
      </c>
      <c r="C472" s="7">
        <v>2024.0</v>
      </c>
      <c r="D472" s="7" t="s">
        <v>5</v>
      </c>
      <c r="E472" s="7" t="s">
        <v>21</v>
      </c>
      <c r="F472" s="38">
        <v>1.3</v>
      </c>
    </row>
    <row r="473">
      <c r="A473" s="53">
        <v>10.0</v>
      </c>
      <c r="B473" s="27" t="s">
        <v>481</v>
      </c>
      <c r="C473" s="7">
        <v>2024.0</v>
      </c>
      <c r="D473" s="7" t="s">
        <v>5</v>
      </c>
      <c r="E473" s="7" t="s">
        <v>21</v>
      </c>
      <c r="F473" s="38">
        <v>2.1</v>
      </c>
    </row>
    <row r="474">
      <c r="A474" s="53">
        <v>11.0</v>
      </c>
      <c r="B474" s="27" t="s">
        <v>483</v>
      </c>
      <c r="C474" s="7">
        <v>2024.0</v>
      </c>
      <c r="D474" s="7" t="s">
        <v>5</v>
      </c>
      <c r="E474" s="7" t="s">
        <v>21</v>
      </c>
      <c r="F474" s="38">
        <v>4.6</v>
      </c>
    </row>
    <row r="475">
      <c r="A475" s="53">
        <v>12.0</v>
      </c>
      <c r="B475" s="27" t="s">
        <v>482</v>
      </c>
      <c r="C475" s="7">
        <v>2024.0</v>
      </c>
      <c r="D475" s="7" t="s">
        <v>5</v>
      </c>
      <c r="E475" s="7" t="s">
        <v>21</v>
      </c>
      <c r="F475" s="38">
        <v>10.5</v>
      </c>
    </row>
    <row r="476">
      <c r="A476" s="53">
        <v>13.0</v>
      </c>
      <c r="B476" s="27" t="s">
        <v>484</v>
      </c>
      <c r="C476" s="7">
        <v>2024.0</v>
      </c>
      <c r="D476" s="7" t="s">
        <v>5</v>
      </c>
      <c r="E476" s="7" t="s">
        <v>21</v>
      </c>
      <c r="F476" s="38">
        <v>5.6</v>
      </c>
    </row>
    <row r="477">
      <c r="A477" s="53">
        <v>14.0</v>
      </c>
      <c r="B477" s="27" t="s">
        <v>485</v>
      </c>
      <c r="C477" s="7">
        <v>2024.0</v>
      </c>
      <c r="D477" s="7" t="s">
        <v>5</v>
      </c>
      <c r="E477" s="7" t="s">
        <v>21</v>
      </c>
      <c r="F477" s="38">
        <v>2.6</v>
      </c>
    </row>
    <row r="478">
      <c r="A478" s="53">
        <v>15.0</v>
      </c>
      <c r="B478" s="27" t="s">
        <v>486</v>
      </c>
      <c r="C478" s="7">
        <v>2024.0</v>
      </c>
      <c r="D478" s="7" t="s">
        <v>5</v>
      </c>
      <c r="E478" s="7" t="s">
        <v>21</v>
      </c>
      <c r="F478" s="38">
        <v>2.6</v>
      </c>
    </row>
    <row r="479">
      <c r="A479" s="53">
        <v>16.0</v>
      </c>
      <c r="B479" s="27" t="s">
        <v>487</v>
      </c>
      <c r="C479" s="7">
        <v>2024.0</v>
      </c>
      <c r="D479" s="7" t="s">
        <v>5</v>
      </c>
      <c r="E479" s="7" t="s">
        <v>21</v>
      </c>
      <c r="F479" s="38">
        <v>6.0</v>
      </c>
    </row>
    <row r="480">
      <c r="A480" s="53">
        <v>17.0</v>
      </c>
      <c r="B480" s="27" t="s">
        <v>488</v>
      </c>
      <c r="C480" s="7">
        <v>2024.0</v>
      </c>
      <c r="D480" s="7" t="s">
        <v>5</v>
      </c>
      <c r="E480" s="7" t="s">
        <v>21</v>
      </c>
      <c r="F480" s="38">
        <v>4.0</v>
      </c>
    </row>
    <row r="481">
      <c r="A481" s="53">
        <v>18.0</v>
      </c>
      <c r="B481" s="27" t="s">
        <v>490</v>
      </c>
      <c r="C481" s="7">
        <v>2024.0</v>
      </c>
      <c r="D481" s="7" t="s">
        <v>5</v>
      </c>
      <c r="E481" s="7" t="s">
        <v>21</v>
      </c>
      <c r="F481" s="38">
        <v>3.8</v>
      </c>
    </row>
    <row r="482">
      <c r="A482" s="53">
        <v>19.0</v>
      </c>
      <c r="B482" s="27" t="s">
        <v>491</v>
      </c>
      <c r="C482" s="7">
        <v>2024.0</v>
      </c>
      <c r="D482" s="7" t="s">
        <v>5</v>
      </c>
      <c r="E482" s="7" t="s">
        <v>21</v>
      </c>
      <c r="F482" s="38">
        <v>1.3</v>
      </c>
    </row>
    <row r="483">
      <c r="A483" s="53">
        <v>20.0</v>
      </c>
      <c r="B483" s="27" t="s">
        <v>492</v>
      </c>
      <c r="C483" s="7">
        <v>2024.0</v>
      </c>
      <c r="D483" s="7" t="s">
        <v>5</v>
      </c>
      <c r="E483" s="7" t="s">
        <v>21</v>
      </c>
      <c r="F483" s="38">
        <v>10.0</v>
      </c>
    </row>
    <row r="484">
      <c r="A484" s="53">
        <v>21.0</v>
      </c>
      <c r="B484" s="27" t="s">
        <v>493</v>
      </c>
      <c r="C484" s="7">
        <v>2024.0</v>
      </c>
      <c r="D484" s="7" t="s">
        <v>5</v>
      </c>
      <c r="E484" s="7" t="s">
        <v>21</v>
      </c>
      <c r="F484" s="38">
        <v>5.9</v>
      </c>
    </row>
    <row r="485">
      <c r="A485" s="53">
        <v>22.0</v>
      </c>
      <c r="B485" s="27" t="s">
        <v>494</v>
      </c>
      <c r="C485" s="7">
        <v>2024.0</v>
      </c>
      <c r="D485" s="7" t="s">
        <v>5</v>
      </c>
      <c r="E485" s="7" t="s">
        <v>21</v>
      </c>
      <c r="F485" s="38">
        <v>2.9</v>
      </c>
    </row>
    <row r="486">
      <c r="A486" s="53">
        <v>23.0</v>
      </c>
      <c r="B486" s="27" t="s">
        <v>495</v>
      </c>
      <c r="C486" s="7">
        <v>2024.0</v>
      </c>
      <c r="D486" s="7" t="s">
        <v>5</v>
      </c>
      <c r="E486" s="7" t="s">
        <v>21</v>
      </c>
      <c r="F486" s="38">
        <v>2.7</v>
      </c>
    </row>
    <row r="487">
      <c r="A487" s="53">
        <v>24.0</v>
      </c>
      <c r="B487" s="27" t="s">
        <v>497</v>
      </c>
      <c r="C487" s="7">
        <v>2024.0</v>
      </c>
      <c r="D487" s="7" t="s">
        <v>5</v>
      </c>
      <c r="E487" s="7" t="s">
        <v>21</v>
      </c>
      <c r="F487" s="38">
        <v>3.9</v>
      </c>
    </row>
    <row r="488">
      <c r="A488" s="53">
        <v>25.0</v>
      </c>
      <c r="B488" s="27" t="s">
        <v>496</v>
      </c>
      <c r="C488" s="7">
        <v>2024.0</v>
      </c>
      <c r="D488" s="7" t="s">
        <v>5</v>
      </c>
      <c r="E488" s="7" t="s">
        <v>21</v>
      </c>
      <c r="F488" s="38">
        <v>3.1</v>
      </c>
    </row>
    <row r="489">
      <c r="A489" s="53">
        <v>26.0</v>
      </c>
      <c r="B489" s="27" t="s">
        <v>498</v>
      </c>
      <c r="C489" s="7">
        <v>2024.0</v>
      </c>
      <c r="D489" s="7" t="s">
        <v>5</v>
      </c>
      <c r="E489" s="7" t="s">
        <v>21</v>
      </c>
      <c r="F489" s="38">
        <v>1.4</v>
      </c>
    </row>
    <row r="490">
      <c r="A490" s="53">
        <v>27.0</v>
      </c>
      <c r="B490" s="27" t="s">
        <v>499</v>
      </c>
      <c r="C490" s="7">
        <v>2024.0</v>
      </c>
      <c r="D490" s="7" t="s">
        <v>5</v>
      </c>
      <c r="E490" s="7" t="s">
        <v>21</v>
      </c>
      <c r="F490" s="38">
        <v>4.2</v>
      </c>
    </row>
    <row r="491">
      <c r="A491" s="53">
        <v>28.0</v>
      </c>
      <c r="B491" s="27" t="s">
        <v>500</v>
      </c>
      <c r="C491" s="7">
        <v>2024.0</v>
      </c>
      <c r="D491" s="7" t="s">
        <v>5</v>
      </c>
      <c r="E491" s="7" t="s">
        <v>21</v>
      </c>
      <c r="F491" s="38">
        <v>2.3</v>
      </c>
    </row>
    <row r="492">
      <c r="A492" s="53">
        <v>29.0</v>
      </c>
      <c r="B492" s="27" t="s">
        <v>501</v>
      </c>
      <c r="C492" s="7">
        <v>2024.0</v>
      </c>
      <c r="D492" s="7" t="s">
        <v>5</v>
      </c>
      <c r="E492" s="7" t="s">
        <v>21</v>
      </c>
      <c r="F492" s="38">
        <v>2.9</v>
      </c>
    </row>
    <row r="493">
      <c r="A493" s="53">
        <v>30.0</v>
      </c>
      <c r="B493" s="27" t="s">
        <v>502</v>
      </c>
      <c r="C493" s="7">
        <v>2024.0</v>
      </c>
      <c r="D493" s="7" t="s">
        <v>5</v>
      </c>
      <c r="E493" s="7" t="s">
        <v>21</v>
      </c>
      <c r="F493" s="38">
        <v>7.5</v>
      </c>
    </row>
    <row r="494">
      <c r="A494" s="53">
        <v>31.0</v>
      </c>
      <c r="B494" s="27" t="s">
        <v>503</v>
      </c>
      <c r="C494" s="7">
        <v>2024.0</v>
      </c>
      <c r="D494" s="7" t="s">
        <v>5</v>
      </c>
      <c r="E494" s="7" t="s">
        <v>21</v>
      </c>
      <c r="F494" s="38">
        <v>5.3</v>
      </c>
    </row>
    <row r="495">
      <c r="A495" s="53">
        <v>32.0</v>
      </c>
      <c r="B495" s="27" t="s">
        <v>504</v>
      </c>
      <c r="C495" s="7">
        <v>2024.0</v>
      </c>
      <c r="D495" s="7" t="s">
        <v>5</v>
      </c>
      <c r="E495" s="7" t="s">
        <v>21</v>
      </c>
      <c r="F495" s="38">
        <v>3.1</v>
      </c>
    </row>
    <row r="496">
      <c r="A496" s="52" t="s">
        <v>3</v>
      </c>
      <c r="B496" s="27" t="s">
        <v>489</v>
      </c>
      <c r="C496" s="7">
        <v>2024.0</v>
      </c>
      <c r="D496" s="7" t="s">
        <v>5</v>
      </c>
      <c r="E496" s="7" t="s">
        <v>21</v>
      </c>
      <c r="F496" s="7">
        <v>4.1</v>
      </c>
    </row>
    <row r="497">
      <c r="A497" s="27"/>
      <c r="B497" s="27"/>
    </row>
    <row r="498">
      <c r="A498" s="27"/>
      <c r="B498" s="27"/>
    </row>
    <row r="499">
      <c r="A499" s="27"/>
      <c r="B499" s="27"/>
    </row>
    <row r="500">
      <c r="A500" s="27"/>
      <c r="B500" s="27"/>
    </row>
    <row r="501">
      <c r="A501" s="27"/>
      <c r="B501" s="27"/>
    </row>
    <row r="502">
      <c r="A502" s="27"/>
      <c r="B502" s="27"/>
    </row>
    <row r="503">
      <c r="A503" s="27"/>
      <c r="B503" s="27"/>
    </row>
    <row r="504">
      <c r="A504" s="27"/>
      <c r="B504" s="27"/>
    </row>
    <row r="505">
      <c r="A505" s="27"/>
      <c r="B505" s="27"/>
    </row>
    <row r="506">
      <c r="A506" s="27"/>
      <c r="B506" s="27"/>
    </row>
    <row r="507">
      <c r="A507" s="27"/>
      <c r="B507" s="27"/>
    </row>
    <row r="508">
      <c r="A508" s="27"/>
      <c r="B508" s="27"/>
    </row>
    <row r="509">
      <c r="A509" s="27"/>
      <c r="B509" s="27"/>
    </row>
    <row r="510">
      <c r="A510" s="27"/>
      <c r="B510" s="27"/>
    </row>
    <row r="511">
      <c r="A511" s="27"/>
      <c r="B511" s="27"/>
    </row>
    <row r="512">
      <c r="A512" s="27"/>
      <c r="B512" s="27"/>
    </row>
    <row r="513">
      <c r="A513" s="27"/>
      <c r="B513" s="27"/>
    </row>
    <row r="514">
      <c r="A514" s="27"/>
      <c r="B514" s="27"/>
    </row>
    <row r="515">
      <c r="A515" s="27"/>
      <c r="B515" s="27"/>
    </row>
    <row r="516">
      <c r="A516" s="27"/>
      <c r="B516" s="27"/>
    </row>
    <row r="517">
      <c r="A517" s="27"/>
      <c r="B517" s="27"/>
    </row>
    <row r="518">
      <c r="A518" s="27"/>
      <c r="B518" s="27"/>
    </row>
    <row r="519">
      <c r="A519" s="27"/>
      <c r="B519" s="27"/>
    </row>
    <row r="520">
      <c r="A520" s="27"/>
      <c r="B520" s="27"/>
    </row>
    <row r="521">
      <c r="A521" s="27"/>
      <c r="B521" s="27"/>
    </row>
    <row r="522">
      <c r="A522" s="27"/>
      <c r="B522" s="27"/>
    </row>
    <row r="523">
      <c r="A523" s="27"/>
      <c r="B523" s="27"/>
    </row>
    <row r="524">
      <c r="A524" s="27"/>
      <c r="B524" s="27"/>
    </row>
    <row r="525">
      <c r="A525" s="27"/>
      <c r="B525" s="27"/>
    </row>
    <row r="526">
      <c r="A526" s="27"/>
      <c r="B526" s="27"/>
    </row>
    <row r="527">
      <c r="A527" s="27"/>
      <c r="B527" s="27"/>
    </row>
    <row r="528">
      <c r="A528" s="27"/>
      <c r="B528" s="27"/>
    </row>
    <row r="529">
      <c r="A529" s="27"/>
      <c r="B529" s="27"/>
    </row>
    <row r="530">
      <c r="A530" s="27"/>
      <c r="B530" s="27"/>
    </row>
    <row r="531">
      <c r="A531" s="27"/>
      <c r="B531" s="27"/>
    </row>
    <row r="532">
      <c r="A532" s="27"/>
      <c r="B532" s="27"/>
    </row>
    <row r="533">
      <c r="A533" s="27"/>
      <c r="B533" s="27"/>
    </row>
    <row r="534">
      <c r="A534" s="27"/>
      <c r="B534" s="27"/>
    </row>
    <row r="535">
      <c r="A535" s="27"/>
      <c r="B535" s="27"/>
    </row>
    <row r="536">
      <c r="A536" s="27"/>
      <c r="B536" s="27"/>
    </row>
    <row r="537">
      <c r="A537" s="27"/>
      <c r="B537" s="27"/>
    </row>
    <row r="538">
      <c r="A538" s="27"/>
      <c r="B538" s="27"/>
    </row>
    <row r="539">
      <c r="A539" s="27"/>
      <c r="B539" s="27"/>
    </row>
    <row r="540">
      <c r="A540" s="27"/>
      <c r="B540" s="27"/>
    </row>
    <row r="541">
      <c r="A541" s="27"/>
      <c r="B541" s="27"/>
    </row>
    <row r="542">
      <c r="A542" s="27"/>
      <c r="B542" s="27"/>
    </row>
    <row r="543">
      <c r="A543" s="27"/>
      <c r="B543" s="27"/>
    </row>
    <row r="544">
      <c r="A544" s="27"/>
      <c r="B544" s="27"/>
    </row>
    <row r="545">
      <c r="A545" s="27"/>
      <c r="B545" s="27"/>
    </row>
    <row r="546">
      <c r="A546" s="27"/>
      <c r="B546" s="27"/>
    </row>
    <row r="547">
      <c r="A547" s="27"/>
      <c r="B547" s="27"/>
    </row>
    <row r="548">
      <c r="A548" s="27"/>
      <c r="B548" s="27"/>
    </row>
    <row r="549">
      <c r="A549" s="27"/>
      <c r="B549" s="27"/>
    </row>
    <row r="550">
      <c r="A550" s="27"/>
      <c r="B550" s="27"/>
    </row>
    <row r="551">
      <c r="A551" s="27"/>
      <c r="B551" s="27"/>
    </row>
    <row r="552">
      <c r="A552" s="27"/>
      <c r="B552" s="27"/>
    </row>
    <row r="553">
      <c r="A553" s="27"/>
      <c r="B553" s="27"/>
    </row>
    <row r="554">
      <c r="A554" s="27"/>
      <c r="B554" s="27"/>
    </row>
    <row r="555">
      <c r="A555" s="27"/>
      <c r="B555" s="27"/>
    </row>
    <row r="556">
      <c r="A556" s="27"/>
      <c r="B556" s="27"/>
    </row>
    <row r="557">
      <c r="A557" s="27"/>
      <c r="B557" s="27"/>
    </row>
    <row r="558">
      <c r="A558" s="27"/>
      <c r="B558" s="27"/>
    </row>
    <row r="559">
      <c r="A559" s="27"/>
      <c r="B559" s="27"/>
    </row>
    <row r="560">
      <c r="A560" s="27"/>
      <c r="B560" s="27"/>
    </row>
    <row r="561">
      <c r="A561" s="27"/>
      <c r="B561" s="27"/>
    </row>
    <row r="562">
      <c r="A562" s="27"/>
      <c r="B562" s="27"/>
    </row>
    <row r="563">
      <c r="A563" s="27"/>
      <c r="B563" s="27"/>
    </row>
  </sheetData>
  <autoFilter ref="$A$1:$F$496"/>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470</v>
      </c>
      <c r="C1" s="1" t="s">
        <v>0</v>
      </c>
      <c r="D1" s="1" t="s">
        <v>36</v>
      </c>
      <c r="E1" s="1" t="s">
        <v>38</v>
      </c>
      <c r="F1" s="1" t="s">
        <v>471</v>
      </c>
      <c r="M1" s="27"/>
    </row>
    <row r="2">
      <c r="A2" s="52" t="s">
        <v>3</v>
      </c>
      <c r="B2" s="40" t="s">
        <v>489</v>
      </c>
      <c r="C2" s="1">
        <v>2008.0</v>
      </c>
      <c r="D2" s="2" t="s">
        <v>5</v>
      </c>
      <c r="E2" s="2" t="s">
        <v>22</v>
      </c>
      <c r="F2" s="76">
        <v>97.25236</v>
      </c>
      <c r="M2" s="84"/>
    </row>
    <row r="3">
      <c r="A3" s="52" t="s">
        <v>4</v>
      </c>
      <c r="B3" s="40" t="s">
        <v>472</v>
      </c>
      <c r="C3" s="1">
        <v>2008.0</v>
      </c>
      <c r="D3" s="2" t="s">
        <v>5</v>
      </c>
      <c r="E3" s="2" t="s">
        <v>22</v>
      </c>
      <c r="F3" s="76">
        <v>93.01878</v>
      </c>
      <c r="M3" s="85"/>
    </row>
    <row r="4">
      <c r="A4" s="40" t="s">
        <v>5</v>
      </c>
      <c r="B4" s="40" t="s">
        <v>473</v>
      </c>
      <c r="C4" s="1">
        <v>2008.0</v>
      </c>
      <c r="D4" s="2" t="s">
        <v>5</v>
      </c>
      <c r="E4" s="2" t="s">
        <v>22</v>
      </c>
      <c r="F4" s="76">
        <v>100.7616</v>
      </c>
      <c r="M4" s="85"/>
    </row>
    <row r="5">
      <c r="A5" s="40" t="s">
        <v>6</v>
      </c>
      <c r="B5" s="40" t="s">
        <v>474</v>
      </c>
      <c r="C5" s="1">
        <v>2008.0</v>
      </c>
      <c r="D5" s="2" t="s">
        <v>5</v>
      </c>
      <c r="E5" s="2" t="s">
        <v>22</v>
      </c>
      <c r="F5" s="76">
        <v>101.7249</v>
      </c>
      <c r="M5" s="85"/>
    </row>
    <row r="6">
      <c r="A6" s="40" t="s">
        <v>7</v>
      </c>
      <c r="B6" s="40" t="s">
        <v>475</v>
      </c>
      <c r="C6" s="1">
        <v>2008.0</v>
      </c>
      <c r="D6" s="2" t="s">
        <v>5</v>
      </c>
      <c r="E6" s="2" t="s">
        <v>22</v>
      </c>
      <c r="F6" s="76">
        <v>94.46439</v>
      </c>
      <c r="M6" s="85"/>
    </row>
    <row r="7">
      <c r="A7" s="40" t="s">
        <v>8</v>
      </c>
      <c r="B7" s="40" t="s">
        <v>479</v>
      </c>
      <c r="C7" s="1">
        <v>2008.0</v>
      </c>
      <c r="D7" s="2" t="s">
        <v>5</v>
      </c>
      <c r="E7" s="2" t="s">
        <v>22</v>
      </c>
      <c r="F7" s="76">
        <v>104.2772</v>
      </c>
      <c r="M7" s="85"/>
    </row>
    <row r="8">
      <c r="A8" s="40" t="s">
        <v>9</v>
      </c>
      <c r="B8" s="40" t="s">
        <v>480</v>
      </c>
      <c r="C8" s="1">
        <v>2008.0</v>
      </c>
      <c r="D8" s="2" t="s">
        <v>5</v>
      </c>
      <c r="E8" s="2" t="s">
        <v>22</v>
      </c>
      <c r="F8" s="76">
        <v>90.27208</v>
      </c>
      <c r="M8" s="85"/>
    </row>
    <row r="9">
      <c r="A9" s="40" t="s">
        <v>10</v>
      </c>
      <c r="B9" s="40" t="s">
        <v>478</v>
      </c>
      <c r="C9" s="1">
        <v>2008.0</v>
      </c>
      <c r="D9" s="2" t="s">
        <v>5</v>
      </c>
      <c r="E9" s="2" t="s">
        <v>22</v>
      </c>
      <c r="F9" s="76">
        <v>98.60747</v>
      </c>
      <c r="M9" s="85"/>
    </row>
    <row r="10">
      <c r="A10" s="40" t="s">
        <v>11</v>
      </c>
      <c r="B10" s="40" t="s">
        <v>477</v>
      </c>
      <c r="C10" s="1">
        <v>2008.0</v>
      </c>
      <c r="D10" s="2" t="s">
        <v>5</v>
      </c>
      <c r="E10" s="2" t="s">
        <v>22</v>
      </c>
      <c r="F10" s="76">
        <v>94.72736</v>
      </c>
      <c r="M10" s="85"/>
    </row>
    <row r="11">
      <c r="A11" s="40" t="s">
        <v>12</v>
      </c>
      <c r="B11" s="40" t="s">
        <v>476</v>
      </c>
      <c r="C11" s="1">
        <v>2008.0</v>
      </c>
      <c r="D11" s="2" t="s">
        <v>5</v>
      </c>
      <c r="E11" s="2" t="s">
        <v>22</v>
      </c>
      <c r="F11" s="76">
        <v>101.7045</v>
      </c>
      <c r="M11" s="85"/>
    </row>
    <row r="12">
      <c r="A12" s="40" t="s">
        <v>13</v>
      </c>
      <c r="B12" s="40" t="s">
        <v>481</v>
      </c>
      <c r="C12" s="1">
        <v>2008.0</v>
      </c>
      <c r="D12" s="2" t="s">
        <v>5</v>
      </c>
      <c r="E12" s="2" t="s">
        <v>22</v>
      </c>
      <c r="F12" s="76">
        <v>97.41795</v>
      </c>
      <c r="M12" s="85"/>
    </row>
    <row r="13">
      <c r="A13" s="40" t="s">
        <v>14</v>
      </c>
      <c r="B13" s="40" t="s">
        <v>483</v>
      </c>
      <c r="C13" s="1">
        <v>2008.0</v>
      </c>
      <c r="D13" s="2" t="s">
        <v>5</v>
      </c>
      <c r="E13" s="2" t="s">
        <v>22</v>
      </c>
      <c r="F13" s="76">
        <v>98.58479</v>
      </c>
      <c r="M13" s="85"/>
    </row>
    <row r="14">
      <c r="A14" s="40" t="s">
        <v>15</v>
      </c>
      <c r="B14" s="40" t="s">
        <v>482</v>
      </c>
      <c r="C14" s="1">
        <v>2008.0</v>
      </c>
      <c r="D14" s="2" t="s">
        <v>5</v>
      </c>
      <c r="E14" s="2" t="s">
        <v>22</v>
      </c>
      <c r="F14" s="76">
        <v>97.29864</v>
      </c>
      <c r="M14" s="85"/>
    </row>
    <row r="15">
      <c r="A15" s="40" t="s">
        <v>16</v>
      </c>
      <c r="B15" s="40" t="s">
        <v>484</v>
      </c>
      <c r="C15" s="1">
        <v>2008.0</v>
      </c>
      <c r="D15" s="2" t="s">
        <v>5</v>
      </c>
      <c r="E15" s="2" t="s">
        <v>22</v>
      </c>
      <c r="F15" s="76">
        <v>94.83669</v>
      </c>
      <c r="M15" s="85"/>
    </row>
    <row r="16">
      <c r="A16" s="40" t="s">
        <v>17</v>
      </c>
      <c r="B16" s="40" t="s">
        <v>485</v>
      </c>
      <c r="C16" s="1">
        <v>2008.0</v>
      </c>
      <c r="D16" s="2" t="s">
        <v>5</v>
      </c>
      <c r="E16" s="2" t="s">
        <v>22</v>
      </c>
      <c r="F16" s="76">
        <v>96.27741</v>
      </c>
      <c r="M16" s="85"/>
    </row>
    <row r="17">
      <c r="A17" s="40" t="s">
        <v>18</v>
      </c>
      <c r="B17" s="40" t="s">
        <v>486</v>
      </c>
      <c r="C17" s="1">
        <v>2008.0</v>
      </c>
      <c r="D17" s="2" t="s">
        <v>5</v>
      </c>
      <c r="E17" s="2" t="s">
        <v>22</v>
      </c>
      <c r="F17" s="76">
        <v>96.38457</v>
      </c>
      <c r="M17" s="85"/>
    </row>
    <row r="18">
      <c r="A18" s="40" t="s">
        <v>19</v>
      </c>
      <c r="B18" s="40" t="s">
        <v>487</v>
      </c>
      <c r="C18" s="1">
        <v>2008.0</v>
      </c>
      <c r="D18" s="2" t="s">
        <v>5</v>
      </c>
      <c r="E18" s="2" t="s">
        <v>22</v>
      </c>
      <c r="F18" s="76">
        <v>93.52969</v>
      </c>
      <c r="M18" s="85"/>
    </row>
    <row r="19">
      <c r="A19" s="40" t="s">
        <v>20</v>
      </c>
      <c r="B19" s="40" t="s">
        <v>488</v>
      </c>
      <c r="C19" s="1">
        <v>2008.0</v>
      </c>
      <c r="D19" s="2" t="s">
        <v>5</v>
      </c>
      <c r="E19" s="2" t="s">
        <v>22</v>
      </c>
      <c r="F19" s="76">
        <v>96.58653</v>
      </c>
      <c r="M19" s="85"/>
    </row>
    <row r="20">
      <c r="A20" s="40" t="s">
        <v>21</v>
      </c>
      <c r="B20" s="40" t="s">
        <v>490</v>
      </c>
      <c r="C20" s="1">
        <v>2008.0</v>
      </c>
      <c r="D20" s="2" t="s">
        <v>5</v>
      </c>
      <c r="E20" s="2" t="s">
        <v>22</v>
      </c>
      <c r="F20" s="76">
        <v>94.57793</v>
      </c>
      <c r="M20" s="85"/>
    </row>
    <row r="21">
      <c r="A21" s="40" t="s">
        <v>22</v>
      </c>
      <c r="B21" s="40" t="s">
        <v>491</v>
      </c>
      <c r="C21" s="1">
        <v>2008.0</v>
      </c>
      <c r="D21" s="2" t="s">
        <v>5</v>
      </c>
      <c r="E21" s="2" t="s">
        <v>22</v>
      </c>
      <c r="F21" s="76">
        <v>100.8233</v>
      </c>
      <c r="M21" s="85"/>
    </row>
    <row r="22">
      <c r="A22" s="40" t="s">
        <v>23</v>
      </c>
      <c r="B22" s="40" t="s">
        <v>492</v>
      </c>
      <c r="C22" s="1">
        <v>2008.0</v>
      </c>
      <c r="D22" s="2" t="s">
        <v>5</v>
      </c>
      <c r="E22" s="2" t="s">
        <v>22</v>
      </c>
      <c r="F22" s="76">
        <v>96.06437</v>
      </c>
      <c r="M22" s="85"/>
    </row>
    <row r="23">
      <c r="A23" s="40" t="s">
        <v>24</v>
      </c>
      <c r="B23" s="40" t="s">
        <v>493</v>
      </c>
      <c r="C23" s="1">
        <v>2008.0</v>
      </c>
      <c r="D23" s="2" t="s">
        <v>5</v>
      </c>
      <c r="E23" s="2" t="s">
        <v>22</v>
      </c>
      <c r="F23" s="76">
        <v>97.00391</v>
      </c>
      <c r="M23" s="85"/>
    </row>
    <row r="24">
      <c r="A24" s="40" t="s">
        <v>25</v>
      </c>
      <c r="B24" s="40" t="s">
        <v>494</v>
      </c>
      <c r="C24" s="1">
        <v>2008.0</v>
      </c>
      <c r="D24" s="2" t="s">
        <v>5</v>
      </c>
      <c r="E24" s="2" t="s">
        <v>22</v>
      </c>
      <c r="F24" s="76">
        <v>98.9412</v>
      </c>
      <c r="M24" s="85"/>
    </row>
    <row r="25">
      <c r="A25" s="40" t="s">
        <v>26</v>
      </c>
      <c r="B25" s="40" t="s">
        <v>495</v>
      </c>
      <c r="C25" s="1">
        <v>2008.0</v>
      </c>
      <c r="D25" s="2" t="s">
        <v>5</v>
      </c>
      <c r="E25" s="2" t="s">
        <v>22</v>
      </c>
      <c r="F25" s="76">
        <v>98.58</v>
      </c>
      <c r="M25" s="85"/>
    </row>
    <row r="26">
      <c r="A26" s="40" t="s">
        <v>27</v>
      </c>
      <c r="B26" s="40" t="s">
        <v>497</v>
      </c>
      <c r="C26" s="1">
        <v>2008.0</v>
      </c>
      <c r="D26" s="2" t="s">
        <v>5</v>
      </c>
      <c r="E26" s="2" t="s">
        <v>22</v>
      </c>
      <c r="F26" s="76">
        <v>97.77154</v>
      </c>
      <c r="M26" s="85"/>
    </row>
    <row r="27">
      <c r="A27" s="40" t="s">
        <v>28</v>
      </c>
      <c r="B27" s="40" t="s">
        <v>496</v>
      </c>
      <c r="C27" s="1">
        <v>2008.0</v>
      </c>
      <c r="D27" s="2" t="s">
        <v>5</v>
      </c>
      <c r="E27" s="2" t="s">
        <v>22</v>
      </c>
      <c r="F27" s="76">
        <v>95.30746</v>
      </c>
      <c r="M27" s="85"/>
    </row>
    <row r="28">
      <c r="A28" s="40" t="s">
        <v>29</v>
      </c>
      <c r="B28" s="40" t="s">
        <v>498</v>
      </c>
      <c r="C28" s="1">
        <v>2008.0</v>
      </c>
      <c r="D28" s="2" t="s">
        <v>5</v>
      </c>
      <c r="E28" s="2" t="s">
        <v>22</v>
      </c>
      <c r="F28" s="76">
        <v>97.38877</v>
      </c>
      <c r="M28" s="85"/>
    </row>
    <row r="29">
      <c r="A29" s="40" t="s">
        <v>30</v>
      </c>
      <c r="B29" s="40" t="s">
        <v>499</v>
      </c>
      <c r="C29" s="1">
        <v>2008.0</v>
      </c>
      <c r="D29" s="2" t="s">
        <v>5</v>
      </c>
      <c r="E29" s="2" t="s">
        <v>22</v>
      </c>
      <c r="F29" s="76">
        <v>95.93082</v>
      </c>
      <c r="M29" s="85"/>
    </row>
    <row r="30">
      <c r="A30" s="40" t="s">
        <v>31</v>
      </c>
      <c r="B30" s="40" t="s">
        <v>500</v>
      </c>
      <c r="C30" s="1">
        <v>2008.0</v>
      </c>
      <c r="D30" s="2" t="s">
        <v>5</v>
      </c>
      <c r="E30" s="2" t="s">
        <v>22</v>
      </c>
      <c r="F30" s="76">
        <v>96.91086</v>
      </c>
      <c r="M30" s="85"/>
    </row>
    <row r="31">
      <c r="A31" s="40" t="s">
        <v>32</v>
      </c>
      <c r="B31" s="40" t="s">
        <v>501</v>
      </c>
      <c r="C31" s="1">
        <v>2008.0</v>
      </c>
      <c r="D31" s="2" t="s">
        <v>5</v>
      </c>
      <c r="E31" s="2" t="s">
        <v>22</v>
      </c>
      <c r="F31" s="76">
        <v>96.79909</v>
      </c>
      <c r="M31" s="85"/>
    </row>
    <row r="32">
      <c r="A32" s="40" t="s">
        <v>33</v>
      </c>
      <c r="B32" s="40" t="s">
        <v>502</v>
      </c>
      <c r="C32" s="1">
        <v>2008.0</v>
      </c>
      <c r="D32" s="2" t="s">
        <v>5</v>
      </c>
      <c r="E32" s="2" t="s">
        <v>22</v>
      </c>
      <c r="F32" s="76">
        <v>95.7652</v>
      </c>
      <c r="M32" s="85"/>
    </row>
    <row r="33">
      <c r="A33" s="40" t="s">
        <v>34</v>
      </c>
      <c r="B33" s="40" t="s">
        <v>503</v>
      </c>
      <c r="C33" s="1">
        <v>2008.0</v>
      </c>
      <c r="D33" s="2" t="s">
        <v>5</v>
      </c>
      <c r="E33" s="2" t="s">
        <v>22</v>
      </c>
      <c r="F33" s="76">
        <v>94.1783</v>
      </c>
      <c r="M33" s="85"/>
    </row>
    <row r="34">
      <c r="A34" s="40" t="s">
        <v>35</v>
      </c>
      <c r="B34" s="40" t="s">
        <v>504</v>
      </c>
      <c r="C34" s="1">
        <v>2008.0</v>
      </c>
      <c r="D34" s="2" t="s">
        <v>5</v>
      </c>
      <c r="E34" s="2" t="s">
        <v>22</v>
      </c>
      <c r="F34" s="76">
        <v>97.43448</v>
      </c>
      <c r="M34" s="85"/>
    </row>
    <row r="35">
      <c r="A35" s="52" t="s">
        <v>3</v>
      </c>
      <c r="B35" s="40" t="s">
        <v>489</v>
      </c>
      <c r="C35" s="1">
        <v>2009.0</v>
      </c>
      <c r="D35" s="2" t="s">
        <v>5</v>
      </c>
      <c r="E35" s="2" t="s">
        <v>22</v>
      </c>
      <c r="F35" s="76">
        <v>97.81425</v>
      </c>
      <c r="M35" s="85"/>
    </row>
    <row r="36">
      <c r="A36" s="52" t="s">
        <v>4</v>
      </c>
      <c r="B36" s="40" t="s">
        <v>472</v>
      </c>
      <c r="C36" s="1">
        <v>2009.0</v>
      </c>
      <c r="D36" s="2" t="s">
        <v>5</v>
      </c>
      <c r="E36" s="2" t="s">
        <v>22</v>
      </c>
      <c r="F36" s="76">
        <v>93.4952</v>
      </c>
      <c r="M36" s="85"/>
    </row>
    <row r="37">
      <c r="A37" s="40" t="s">
        <v>5</v>
      </c>
      <c r="B37" s="40" t="s">
        <v>473</v>
      </c>
      <c r="C37" s="1">
        <v>2009.0</v>
      </c>
      <c r="D37" s="2" t="s">
        <v>5</v>
      </c>
      <c r="E37" s="2" t="s">
        <v>22</v>
      </c>
      <c r="F37" s="76">
        <v>98.79083</v>
      </c>
      <c r="M37" s="85"/>
    </row>
    <row r="38">
      <c r="A38" s="40" t="s">
        <v>6</v>
      </c>
      <c r="B38" s="40" t="s">
        <v>474</v>
      </c>
      <c r="C38" s="1">
        <v>2009.0</v>
      </c>
      <c r="D38" s="2" t="s">
        <v>5</v>
      </c>
      <c r="E38" s="2" t="s">
        <v>22</v>
      </c>
      <c r="F38" s="76">
        <v>100.8515</v>
      </c>
      <c r="M38" s="85"/>
    </row>
    <row r="39">
      <c r="A39" s="40" t="s">
        <v>7</v>
      </c>
      <c r="B39" s="40" t="s">
        <v>475</v>
      </c>
      <c r="C39" s="1">
        <v>2009.0</v>
      </c>
      <c r="D39" s="2" t="s">
        <v>5</v>
      </c>
      <c r="E39" s="2" t="s">
        <v>22</v>
      </c>
      <c r="F39" s="76">
        <v>95.41972</v>
      </c>
      <c r="M39" s="85"/>
    </row>
    <row r="40">
      <c r="A40" s="40" t="s">
        <v>8</v>
      </c>
      <c r="B40" s="40" t="s">
        <v>479</v>
      </c>
      <c r="C40" s="1">
        <v>2009.0</v>
      </c>
      <c r="D40" s="2" t="s">
        <v>5</v>
      </c>
      <c r="E40" s="2" t="s">
        <v>22</v>
      </c>
      <c r="F40" s="76">
        <v>104.0648</v>
      </c>
      <c r="M40" s="85"/>
    </row>
    <row r="41">
      <c r="A41" s="40" t="s">
        <v>9</v>
      </c>
      <c r="B41" s="40" t="s">
        <v>480</v>
      </c>
      <c r="C41" s="1">
        <v>2009.0</v>
      </c>
      <c r="D41" s="2" t="s">
        <v>5</v>
      </c>
      <c r="E41" s="2" t="s">
        <v>22</v>
      </c>
      <c r="F41" s="76">
        <v>92.03257</v>
      </c>
      <c r="M41" s="85"/>
    </row>
    <row r="42">
      <c r="A42" s="40" t="s">
        <v>10</v>
      </c>
      <c r="B42" s="40" t="s">
        <v>478</v>
      </c>
      <c r="C42" s="1">
        <v>2009.0</v>
      </c>
      <c r="D42" s="2" t="s">
        <v>5</v>
      </c>
      <c r="E42" s="2" t="s">
        <v>22</v>
      </c>
      <c r="F42" s="76">
        <v>98.8652</v>
      </c>
      <c r="M42" s="85"/>
    </row>
    <row r="43">
      <c r="A43" s="40" t="s">
        <v>11</v>
      </c>
      <c r="B43" s="40" t="s">
        <v>477</v>
      </c>
      <c r="C43" s="1">
        <v>2009.0</v>
      </c>
      <c r="D43" s="2" t="s">
        <v>5</v>
      </c>
      <c r="E43" s="2" t="s">
        <v>22</v>
      </c>
      <c r="F43" s="76">
        <v>94.58397</v>
      </c>
      <c r="M43" s="85"/>
    </row>
    <row r="44">
      <c r="A44" s="40" t="s">
        <v>12</v>
      </c>
      <c r="B44" s="40" t="s">
        <v>476</v>
      </c>
      <c r="C44" s="1">
        <v>2009.0</v>
      </c>
      <c r="D44" s="2" t="s">
        <v>5</v>
      </c>
      <c r="E44" s="2" t="s">
        <v>22</v>
      </c>
      <c r="F44" s="76">
        <v>103.0455</v>
      </c>
      <c r="M44" s="85"/>
    </row>
    <row r="45">
      <c r="A45" s="40" t="s">
        <v>13</v>
      </c>
      <c r="B45" s="40" t="s">
        <v>481</v>
      </c>
      <c r="C45" s="1">
        <v>2009.0</v>
      </c>
      <c r="D45" s="2" t="s">
        <v>5</v>
      </c>
      <c r="E45" s="2" t="s">
        <v>22</v>
      </c>
      <c r="F45" s="76">
        <v>97.80531</v>
      </c>
      <c r="M45" s="85"/>
    </row>
    <row r="46">
      <c r="A46" s="40" t="s">
        <v>14</v>
      </c>
      <c r="B46" s="40" t="s">
        <v>483</v>
      </c>
      <c r="C46" s="1">
        <v>2009.0</v>
      </c>
      <c r="D46" s="2" t="s">
        <v>5</v>
      </c>
      <c r="E46" s="2" t="s">
        <v>22</v>
      </c>
      <c r="F46" s="76">
        <v>98.83269</v>
      </c>
      <c r="M46" s="85"/>
    </row>
    <row r="47">
      <c r="A47" s="40" t="s">
        <v>15</v>
      </c>
      <c r="B47" s="40" t="s">
        <v>482</v>
      </c>
      <c r="C47" s="1">
        <v>2009.0</v>
      </c>
      <c r="D47" s="2" t="s">
        <v>5</v>
      </c>
      <c r="E47" s="2" t="s">
        <v>22</v>
      </c>
      <c r="F47" s="76">
        <v>97.33014</v>
      </c>
      <c r="M47" s="85"/>
    </row>
    <row r="48">
      <c r="A48" s="40" t="s">
        <v>16</v>
      </c>
      <c r="B48" s="40" t="s">
        <v>484</v>
      </c>
      <c r="C48" s="1">
        <v>2009.0</v>
      </c>
      <c r="D48" s="2" t="s">
        <v>5</v>
      </c>
      <c r="E48" s="2" t="s">
        <v>22</v>
      </c>
      <c r="F48" s="76">
        <v>95.62578</v>
      </c>
      <c r="M48" s="85"/>
    </row>
    <row r="49">
      <c r="A49" s="40" t="s">
        <v>17</v>
      </c>
      <c r="B49" s="40" t="s">
        <v>485</v>
      </c>
      <c r="C49" s="1">
        <v>2009.0</v>
      </c>
      <c r="D49" s="2" t="s">
        <v>5</v>
      </c>
      <c r="E49" s="2" t="s">
        <v>22</v>
      </c>
      <c r="F49" s="76">
        <v>97.62699</v>
      </c>
      <c r="M49" s="85"/>
    </row>
    <row r="50">
      <c r="A50" s="40" t="s">
        <v>18</v>
      </c>
      <c r="B50" s="40" t="s">
        <v>486</v>
      </c>
      <c r="C50" s="1">
        <v>2009.0</v>
      </c>
      <c r="D50" s="2" t="s">
        <v>5</v>
      </c>
      <c r="E50" s="2" t="s">
        <v>22</v>
      </c>
      <c r="F50" s="76">
        <v>97.12177</v>
      </c>
      <c r="M50" s="85"/>
    </row>
    <row r="51">
      <c r="A51" s="40" t="s">
        <v>19</v>
      </c>
      <c r="B51" s="40" t="s">
        <v>487</v>
      </c>
      <c r="C51" s="1">
        <v>2009.0</v>
      </c>
      <c r="D51" s="2" t="s">
        <v>5</v>
      </c>
      <c r="E51" s="2" t="s">
        <v>22</v>
      </c>
      <c r="F51" s="76">
        <v>94.34837</v>
      </c>
      <c r="M51" s="85"/>
    </row>
    <row r="52">
      <c r="A52" s="40" t="s">
        <v>20</v>
      </c>
      <c r="B52" s="40" t="s">
        <v>488</v>
      </c>
      <c r="C52" s="1">
        <v>2009.0</v>
      </c>
      <c r="D52" s="2" t="s">
        <v>5</v>
      </c>
      <c r="E52" s="2" t="s">
        <v>22</v>
      </c>
      <c r="F52" s="76">
        <v>98.10989</v>
      </c>
      <c r="M52" s="85"/>
    </row>
    <row r="53">
      <c r="A53" s="40" t="s">
        <v>21</v>
      </c>
      <c r="B53" s="40" t="s">
        <v>490</v>
      </c>
      <c r="C53" s="1">
        <v>2009.0</v>
      </c>
      <c r="D53" s="2" t="s">
        <v>5</v>
      </c>
      <c r="E53" s="2" t="s">
        <v>22</v>
      </c>
      <c r="F53" s="76">
        <v>95.78151</v>
      </c>
      <c r="M53" s="85"/>
    </row>
    <row r="54">
      <c r="A54" s="40" t="s">
        <v>22</v>
      </c>
      <c r="B54" s="40" t="s">
        <v>491</v>
      </c>
      <c r="C54" s="1">
        <v>2009.0</v>
      </c>
      <c r="D54" s="2" t="s">
        <v>5</v>
      </c>
      <c r="E54" s="2" t="s">
        <v>22</v>
      </c>
      <c r="F54" s="76">
        <v>100.5201</v>
      </c>
      <c r="M54" s="85"/>
    </row>
    <row r="55">
      <c r="A55" s="40" t="s">
        <v>23</v>
      </c>
      <c r="B55" s="40" t="s">
        <v>492</v>
      </c>
      <c r="C55" s="1">
        <v>2009.0</v>
      </c>
      <c r="D55" s="2" t="s">
        <v>5</v>
      </c>
      <c r="E55" s="2" t="s">
        <v>22</v>
      </c>
      <c r="F55" s="76">
        <v>95.92038</v>
      </c>
      <c r="M55" s="85"/>
    </row>
    <row r="56">
      <c r="A56" s="40" t="s">
        <v>24</v>
      </c>
      <c r="B56" s="40" t="s">
        <v>493</v>
      </c>
      <c r="C56" s="1">
        <v>2009.0</v>
      </c>
      <c r="D56" s="2" t="s">
        <v>5</v>
      </c>
      <c r="E56" s="2" t="s">
        <v>22</v>
      </c>
      <c r="F56" s="76">
        <v>98.10348</v>
      </c>
      <c r="M56" s="85"/>
    </row>
    <row r="57">
      <c r="A57" s="40" t="s">
        <v>25</v>
      </c>
      <c r="B57" s="40" t="s">
        <v>494</v>
      </c>
      <c r="C57" s="1">
        <v>2009.0</v>
      </c>
      <c r="D57" s="2" t="s">
        <v>5</v>
      </c>
      <c r="E57" s="2" t="s">
        <v>22</v>
      </c>
      <c r="F57" s="76">
        <v>99.54654</v>
      </c>
      <c r="M57" s="85"/>
    </row>
    <row r="58">
      <c r="A58" s="40" t="s">
        <v>26</v>
      </c>
      <c r="B58" s="40" t="s">
        <v>495</v>
      </c>
      <c r="C58" s="1">
        <v>2009.0</v>
      </c>
      <c r="D58" s="2" t="s">
        <v>5</v>
      </c>
      <c r="E58" s="2" t="s">
        <v>22</v>
      </c>
      <c r="F58" s="76">
        <v>96.2883</v>
      </c>
      <c r="M58" s="85"/>
    </row>
    <row r="59">
      <c r="A59" s="40" t="s">
        <v>27</v>
      </c>
      <c r="B59" s="40" t="s">
        <v>497</v>
      </c>
      <c r="C59" s="1">
        <v>2009.0</v>
      </c>
      <c r="D59" s="2" t="s">
        <v>5</v>
      </c>
      <c r="E59" s="2" t="s">
        <v>22</v>
      </c>
      <c r="F59" s="76">
        <v>98.71145</v>
      </c>
      <c r="M59" s="85"/>
    </row>
    <row r="60">
      <c r="A60" s="40" t="s">
        <v>28</v>
      </c>
      <c r="B60" s="40" t="s">
        <v>496</v>
      </c>
      <c r="C60" s="1">
        <v>2009.0</v>
      </c>
      <c r="D60" s="2" t="s">
        <v>5</v>
      </c>
      <c r="E60" s="2" t="s">
        <v>22</v>
      </c>
      <c r="F60" s="76">
        <v>96.83792</v>
      </c>
      <c r="M60" s="85"/>
    </row>
    <row r="61">
      <c r="A61" s="40" t="s">
        <v>29</v>
      </c>
      <c r="B61" s="40" t="s">
        <v>498</v>
      </c>
      <c r="C61" s="1">
        <v>2009.0</v>
      </c>
      <c r="D61" s="2" t="s">
        <v>5</v>
      </c>
      <c r="E61" s="2" t="s">
        <v>22</v>
      </c>
      <c r="F61" s="76">
        <v>97.28693</v>
      </c>
      <c r="M61" s="85"/>
    </row>
    <row r="62">
      <c r="A62" s="40" t="s">
        <v>30</v>
      </c>
      <c r="B62" s="40" t="s">
        <v>499</v>
      </c>
      <c r="C62" s="1">
        <v>2009.0</v>
      </c>
      <c r="D62" s="2" t="s">
        <v>5</v>
      </c>
      <c r="E62" s="2" t="s">
        <v>22</v>
      </c>
      <c r="F62" s="76">
        <v>96.20493</v>
      </c>
      <c r="M62" s="85"/>
    </row>
    <row r="63">
      <c r="A63" s="40" t="s">
        <v>31</v>
      </c>
      <c r="B63" s="40" t="s">
        <v>500</v>
      </c>
      <c r="C63" s="1">
        <v>2009.0</v>
      </c>
      <c r="D63" s="2" t="s">
        <v>5</v>
      </c>
      <c r="E63" s="2" t="s">
        <v>22</v>
      </c>
      <c r="F63" s="76">
        <v>97.2205</v>
      </c>
      <c r="M63" s="85"/>
    </row>
    <row r="64">
      <c r="A64" s="40" t="s">
        <v>32</v>
      </c>
      <c r="B64" s="40" t="s">
        <v>501</v>
      </c>
      <c r="C64" s="1">
        <v>2009.0</v>
      </c>
      <c r="D64" s="2" t="s">
        <v>5</v>
      </c>
      <c r="E64" s="2" t="s">
        <v>22</v>
      </c>
      <c r="F64" s="76">
        <v>94.8769</v>
      </c>
      <c r="M64" s="85"/>
    </row>
    <row r="65">
      <c r="A65" s="40" t="s">
        <v>33</v>
      </c>
      <c r="B65" s="40" t="s">
        <v>502</v>
      </c>
      <c r="C65" s="1">
        <v>2009.0</v>
      </c>
      <c r="D65" s="2" t="s">
        <v>5</v>
      </c>
      <c r="E65" s="2" t="s">
        <v>22</v>
      </c>
      <c r="F65" s="76">
        <v>97.03107</v>
      </c>
      <c r="M65" s="85"/>
    </row>
    <row r="66">
      <c r="A66" s="40" t="s">
        <v>34</v>
      </c>
      <c r="B66" s="40" t="s">
        <v>503</v>
      </c>
      <c r="C66" s="1">
        <v>2009.0</v>
      </c>
      <c r="D66" s="2" t="s">
        <v>5</v>
      </c>
      <c r="E66" s="2" t="s">
        <v>22</v>
      </c>
      <c r="F66" s="76">
        <v>96.80955</v>
      </c>
      <c r="M66" s="85"/>
    </row>
    <row r="67">
      <c r="A67" s="40" t="s">
        <v>35</v>
      </c>
      <c r="B67" s="40" t="s">
        <v>504</v>
      </c>
      <c r="C67" s="1">
        <v>2009.0</v>
      </c>
      <c r="D67" s="2" t="s">
        <v>5</v>
      </c>
      <c r="E67" s="2" t="s">
        <v>22</v>
      </c>
      <c r="F67" s="76">
        <v>98.2173</v>
      </c>
      <c r="M67" s="85"/>
    </row>
    <row r="68">
      <c r="A68" s="52" t="s">
        <v>3</v>
      </c>
      <c r="B68" s="40" t="s">
        <v>489</v>
      </c>
      <c r="C68" s="1">
        <v>2010.0</v>
      </c>
      <c r="D68" s="2" t="s">
        <v>5</v>
      </c>
      <c r="E68" s="2" t="s">
        <v>22</v>
      </c>
      <c r="F68" s="76">
        <v>98.28076</v>
      </c>
      <c r="M68" s="85"/>
    </row>
    <row r="69">
      <c r="A69" s="52" t="s">
        <v>4</v>
      </c>
      <c r="B69" s="40" t="s">
        <v>472</v>
      </c>
      <c r="C69" s="1">
        <v>2010.0</v>
      </c>
      <c r="D69" s="2" t="s">
        <v>5</v>
      </c>
      <c r="E69" s="2" t="s">
        <v>22</v>
      </c>
      <c r="F69" s="76">
        <v>93.66531</v>
      </c>
      <c r="M69" s="85"/>
    </row>
    <row r="70">
      <c r="A70" s="40" t="s">
        <v>5</v>
      </c>
      <c r="B70" s="40" t="s">
        <v>473</v>
      </c>
      <c r="C70" s="1">
        <v>2010.0</v>
      </c>
      <c r="D70" s="2" t="s">
        <v>5</v>
      </c>
      <c r="E70" s="2" t="s">
        <v>22</v>
      </c>
      <c r="F70" s="76">
        <v>97.45344</v>
      </c>
      <c r="M70" s="85"/>
    </row>
    <row r="71">
      <c r="A71" s="40" t="s">
        <v>6</v>
      </c>
      <c r="B71" s="40" t="s">
        <v>474</v>
      </c>
      <c r="C71" s="1">
        <v>2010.0</v>
      </c>
      <c r="D71" s="2" t="s">
        <v>5</v>
      </c>
      <c r="E71" s="2" t="s">
        <v>22</v>
      </c>
      <c r="F71" s="76">
        <v>99.31782</v>
      </c>
      <c r="M71" s="85"/>
    </row>
    <row r="72">
      <c r="A72" s="40" t="s">
        <v>7</v>
      </c>
      <c r="B72" s="40" t="s">
        <v>475</v>
      </c>
      <c r="C72" s="1">
        <v>2010.0</v>
      </c>
      <c r="D72" s="2" t="s">
        <v>5</v>
      </c>
      <c r="E72" s="2" t="s">
        <v>22</v>
      </c>
      <c r="F72" s="76">
        <v>96.50259</v>
      </c>
      <c r="M72" s="85"/>
    </row>
    <row r="73">
      <c r="A73" s="40" t="s">
        <v>8</v>
      </c>
      <c r="B73" s="40" t="s">
        <v>479</v>
      </c>
      <c r="C73" s="1">
        <v>2010.0</v>
      </c>
      <c r="D73" s="2" t="s">
        <v>5</v>
      </c>
      <c r="E73" s="2" t="s">
        <v>22</v>
      </c>
      <c r="F73" s="76">
        <v>104.4092</v>
      </c>
      <c r="M73" s="85"/>
    </row>
    <row r="74">
      <c r="A74" s="40" t="s">
        <v>9</v>
      </c>
      <c r="B74" s="40" t="s">
        <v>480</v>
      </c>
      <c r="C74" s="1">
        <v>2010.0</v>
      </c>
      <c r="D74" s="2" t="s">
        <v>5</v>
      </c>
      <c r="E74" s="2" t="s">
        <v>22</v>
      </c>
      <c r="F74" s="76">
        <v>93.44791</v>
      </c>
      <c r="M74" s="85"/>
    </row>
    <row r="75">
      <c r="A75" s="40" t="s">
        <v>10</v>
      </c>
      <c r="B75" s="40" t="s">
        <v>478</v>
      </c>
      <c r="C75" s="1">
        <v>2010.0</v>
      </c>
      <c r="D75" s="2" t="s">
        <v>5</v>
      </c>
      <c r="E75" s="2" t="s">
        <v>22</v>
      </c>
      <c r="F75" s="76">
        <v>99.66824</v>
      </c>
      <c r="M75" s="85"/>
    </row>
    <row r="76">
      <c r="A76" s="40" t="s">
        <v>11</v>
      </c>
      <c r="B76" s="40" t="s">
        <v>477</v>
      </c>
      <c r="C76" s="1">
        <v>2010.0</v>
      </c>
      <c r="D76" s="2" t="s">
        <v>5</v>
      </c>
      <c r="E76" s="2" t="s">
        <v>22</v>
      </c>
      <c r="F76" s="76">
        <v>94.15138</v>
      </c>
      <c r="M76" s="85"/>
    </row>
    <row r="77">
      <c r="A77" s="40" t="s">
        <v>12</v>
      </c>
      <c r="B77" s="40" t="s">
        <v>476</v>
      </c>
      <c r="C77" s="1">
        <v>2010.0</v>
      </c>
      <c r="D77" s="2" t="s">
        <v>5</v>
      </c>
      <c r="E77" s="2" t="s">
        <v>22</v>
      </c>
      <c r="F77" s="76">
        <v>104.932</v>
      </c>
      <c r="M77" s="85"/>
    </row>
    <row r="78">
      <c r="A78" s="40" t="s">
        <v>13</v>
      </c>
      <c r="B78" s="40" t="s">
        <v>481</v>
      </c>
      <c r="C78" s="1">
        <v>2010.0</v>
      </c>
      <c r="D78" s="2" t="s">
        <v>5</v>
      </c>
      <c r="E78" s="2" t="s">
        <v>22</v>
      </c>
      <c r="F78" s="76">
        <v>98.01556</v>
      </c>
      <c r="M78" s="85"/>
    </row>
    <row r="79">
      <c r="A79" s="40" t="s">
        <v>14</v>
      </c>
      <c r="B79" s="40" t="s">
        <v>483</v>
      </c>
      <c r="C79" s="1">
        <v>2010.0</v>
      </c>
      <c r="D79" s="2" t="s">
        <v>5</v>
      </c>
      <c r="E79" s="2" t="s">
        <v>22</v>
      </c>
      <c r="F79" s="76">
        <v>98.80337</v>
      </c>
      <c r="M79" s="85"/>
    </row>
    <row r="80">
      <c r="A80" s="40" t="s">
        <v>15</v>
      </c>
      <c r="B80" s="40" t="s">
        <v>482</v>
      </c>
      <c r="C80" s="1">
        <v>2010.0</v>
      </c>
      <c r="D80" s="2" t="s">
        <v>5</v>
      </c>
      <c r="E80" s="2" t="s">
        <v>22</v>
      </c>
      <c r="F80" s="76">
        <v>97.91642</v>
      </c>
      <c r="M80" s="85"/>
    </row>
    <row r="81">
      <c r="A81" s="40" t="s">
        <v>16</v>
      </c>
      <c r="B81" s="40" t="s">
        <v>484</v>
      </c>
      <c r="C81" s="1">
        <v>2010.0</v>
      </c>
      <c r="D81" s="2" t="s">
        <v>5</v>
      </c>
      <c r="E81" s="2" t="s">
        <v>22</v>
      </c>
      <c r="F81" s="76">
        <v>96.8872</v>
      </c>
      <c r="M81" s="85"/>
    </row>
    <row r="82">
      <c r="A82" s="40" t="s">
        <v>17</v>
      </c>
      <c r="B82" s="40" t="s">
        <v>485</v>
      </c>
      <c r="C82" s="1">
        <v>2010.0</v>
      </c>
      <c r="D82" s="2" t="s">
        <v>5</v>
      </c>
      <c r="E82" s="2" t="s">
        <v>22</v>
      </c>
      <c r="F82" s="76">
        <v>98.81617</v>
      </c>
      <c r="M82" s="85"/>
    </row>
    <row r="83">
      <c r="A83" s="40" t="s">
        <v>18</v>
      </c>
      <c r="B83" s="40" t="s">
        <v>486</v>
      </c>
      <c r="C83" s="1">
        <v>2010.0</v>
      </c>
      <c r="D83" s="2" t="s">
        <v>5</v>
      </c>
      <c r="E83" s="2" t="s">
        <v>22</v>
      </c>
      <c r="F83" s="76">
        <v>98.22527</v>
      </c>
      <c r="M83" s="85"/>
    </row>
    <row r="84">
      <c r="A84" s="40" t="s">
        <v>19</v>
      </c>
      <c r="B84" s="40" t="s">
        <v>487</v>
      </c>
      <c r="C84" s="1">
        <v>2010.0</v>
      </c>
      <c r="D84" s="2" t="s">
        <v>5</v>
      </c>
      <c r="E84" s="2" t="s">
        <v>22</v>
      </c>
      <c r="F84" s="76">
        <v>92.09109</v>
      </c>
      <c r="M84" s="85"/>
    </row>
    <row r="85">
      <c r="A85" s="40" t="s">
        <v>20</v>
      </c>
      <c r="B85" s="40" t="s">
        <v>488</v>
      </c>
      <c r="C85" s="1">
        <v>2010.0</v>
      </c>
      <c r="D85" s="2" t="s">
        <v>5</v>
      </c>
      <c r="E85" s="2" t="s">
        <v>22</v>
      </c>
      <c r="F85" s="76">
        <v>99.31277</v>
      </c>
      <c r="M85" s="85"/>
    </row>
    <row r="86">
      <c r="A86" s="40" t="s">
        <v>21</v>
      </c>
      <c r="B86" s="40" t="s">
        <v>490</v>
      </c>
      <c r="C86" s="1">
        <v>2010.0</v>
      </c>
      <c r="D86" s="2" t="s">
        <v>5</v>
      </c>
      <c r="E86" s="2" t="s">
        <v>22</v>
      </c>
      <c r="F86" s="76">
        <v>95.53404</v>
      </c>
      <c r="M86" s="85"/>
    </row>
    <row r="87">
      <c r="A87" s="40" t="s">
        <v>22</v>
      </c>
      <c r="B87" s="40" t="s">
        <v>491</v>
      </c>
      <c r="C87" s="1">
        <v>2010.0</v>
      </c>
      <c r="D87" s="2" t="s">
        <v>5</v>
      </c>
      <c r="E87" s="2" t="s">
        <v>22</v>
      </c>
      <c r="F87" s="76">
        <v>99.90999</v>
      </c>
      <c r="M87" s="85"/>
    </row>
    <row r="88">
      <c r="A88" s="40" t="s">
        <v>23</v>
      </c>
      <c r="B88" s="40" t="s">
        <v>492</v>
      </c>
      <c r="C88" s="1">
        <v>2010.0</v>
      </c>
      <c r="D88" s="2" t="s">
        <v>5</v>
      </c>
      <c r="E88" s="2" t="s">
        <v>22</v>
      </c>
      <c r="F88" s="76">
        <v>97.33636</v>
      </c>
      <c r="M88" s="85"/>
    </row>
    <row r="89">
      <c r="A89" s="40" t="s">
        <v>24</v>
      </c>
      <c r="B89" s="40" t="s">
        <v>493</v>
      </c>
      <c r="C89" s="1">
        <v>2010.0</v>
      </c>
      <c r="D89" s="2" t="s">
        <v>5</v>
      </c>
      <c r="E89" s="2" t="s">
        <v>22</v>
      </c>
      <c r="F89" s="76">
        <v>99.2429</v>
      </c>
      <c r="M89" s="85"/>
    </row>
    <row r="90">
      <c r="A90" s="40" t="s">
        <v>25</v>
      </c>
      <c r="B90" s="40" t="s">
        <v>494</v>
      </c>
      <c r="C90" s="1">
        <v>2010.0</v>
      </c>
      <c r="D90" s="2" t="s">
        <v>5</v>
      </c>
      <c r="E90" s="2" t="s">
        <v>22</v>
      </c>
      <c r="F90" s="76">
        <v>100.0974</v>
      </c>
      <c r="M90" s="85"/>
    </row>
    <row r="91">
      <c r="A91" s="40" t="s">
        <v>26</v>
      </c>
      <c r="B91" s="40" t="s">
        <v>495</v>
      </c>
      <c r="C91" s="1">
        <v>2010.0</v>
      </c>
      <c r="D91" s="2" t="s">
        <v>5</v>
      </c>
      <c r="E91" s="2" t="s">
        <v>22</v>
      </c>
      <c r="F91" s="76">
        <v>94.7208</v>
      </c>
      <c r="M91" s="85"/>
    </row>
    <row r="92">
      <c r="A92" s="40" t="s">
        <v>27</v>
      </c>
      <c r="B92" s="40" t="s">
        <v>497</v>
      </c>
      <c r="C92" s="1">
        <v>2010.0</v>
      </c>
      <c r="D92" s="2" t="s">
        <v>5</v>
      </c>
      <c r="E92" s="2" t="s">
        <v>22</v>
      </c>
      <c r="F92" s="76">
        <v>99.22844</v>
      </c>
      <c r="M92" s="85"/>
    </row>
    <row r="93">
      <c r="A93" s="40" t="s">
        <v>28</v>
      </c>
      <c r="B93" s="40" t="s">
        <v>496</v>
      </c>
      <c r="C93" s="1">
        <v>2010.0</v>
      </c>
      <c r="D93" s="2" t="s">
        <v>5</v>
      </c>
      <c r="E93" s="2" t="s">
        <v>22</v>
      </c>
      <c r="F93" s="76">
        <v>96.33119</v>
      </c>
      <c r="M93" s="85"/>
    </row>
    <row r="94">
      <c r="A94" s="40" t="s">
        <v>29</v>
      </c>
      <c r="B94" s="40" t="s">
        <v>498</v>
      </c>
      <c r="C94" s="1">
        <v>2010.0</v>
      </c>
      <c r="D94" s="2" t="s">
        <v>5</v>
      </c>
      <c r="E94" s="2" t="s">
        <v>22</v>
      </c>
      <c r="F94" s="76">
        <v>97.84426</v>
      </c>
      <c r="M94" s="85"/>
    </row>
    <row r="95">
      <c r="A95" s="40" t="s">
        <v>30</v>
      </c>
      <c r="B95" s="40" t="s">
        <v>499</v>
      </c>
      <c r="C95" s="1">
        <v>2010.0</v>
      </c>
      <c r="D95" s="2" t="s">
        <v>5</v>
      </c>
      <c r="E95" s="2" t="s">
        <v>22</v>
      </c>
      <c r="F95" s="76">
        <v>96.33993</v>
      </c>
      <c r="M95" s="85"/>
    </row>
    <row r="96">
      <c r="A96" s="40" t="s">
        <v>31</v>
      </c>
      <c r="B96" s="40" t="s">
        <v>500</v>
      </c>
      <c r="C96" s="1">
        <v>2010.0</v>
      </c>
      <c r="D96" s="2" t="s">
        <v>5</v>
      </c>
      <c r="E96" s="2" t="s">
        <v>22</v>
      </c>
      <c r="F96" s="76">
        <v>96.28828</v>
      </c>
      <c r="M96" s="85"/>
    </row>
    <row r="97">
      <c r="A97" s="40" t="s">
        <v>32</v>
      </c>
      <c r="B97" s="40" t="s">
        <v>501</v>
      </c>
      <c r="C97" s="1">
        <v>2010.0</v>
      </c>
      <c r="D97" s="2" t="s">
        <v>5</v>
      </c>
      <c r="E97" s="2" t="s">
        <v>22</v>
      </c>
      <c r="F97" s="76">
        <v>95.4568</v>
      </c>
      <c r="M97" s="85"/>
    </row>
    <row r="98">
      <c r="A98" s="40" t="s">
        <v>33</v>
      </c>
      <c r="B98" s="40" t="s">
        <v>502</v>
      </c>
      <c r="C98" s="1">
        <v>2010.0</v>
      </c>
      <c r="D98" s="2" t="s">
        <v>5</v>
      </c>
      <c r="E98" s="2" t="s">
        <v>22</v>
      </c>
      <c r="F98" s="76">
        <v>97.55053</v>
      </c>
      <c r="M98" s="85"/>
    </row>
    <row r="99">
      <c r="A99" s="40" t="s">
        <v>34</v>
      </c>
      <c r="B99" s="40" t="s">
        <v>503</v>
      </c>
      <c r="C99" s="1">
        <v>2010.0</v>
      </c>
      <c r="D99" s="2" t="s">
        <v>5</v>
      </c>
      <c r="E99" s="2" t="s">
        <v>22</v>
      </c>
      <c r="F99" s="76">
        <v>97.95028</v>
      </c>
      <c r="M99" s="85"/>
    </row>
    <row r="100">
      <c r="A100" s="40" t="s">
        <v>35</v>
      </c>
      <c r="B100" s="40" t="s">
        <v>504</v>
      </c>
      <c r="C100" s="1">
        <v>2010.0</v>
      </c>
      <c r="D100" s="2" t="s">
        <v>5</v>
      </c>
      <c r="E100" s="2" t="s">
        <v>22</v>
      </c>
      <c r="F100" s="76">
        <v>99.04442</v>
      </c>
      <c r="M100" s="85"/>
    </row>
    <row r="101">
      <c r="A101" s="52" t="s">
        <v>3</v>
      </c>
      <c r="B101" s="40" t="s">
        <v>489</v>
      </c>
      <c r="C101" s="1">
        <v>2011.0</v>
      </c>
      <c r="D101" s="2" t="s">
        <v>5</v>
      </c>
      <c r="E101" s="2" t="s">
        <v>22</v>
      </c>
      <c r="F101" s="76">
        <v>98.67239</v>
      </c>
      <c r="M101" s="85"/>
    </row>
    <row r="102">
      <c r="A102" s="52" t="s">
        <v>4</v>
      </c>
      <c r="B102" s="40" t="s">
        <v>472</v>
      </c>
      <c r="C102" s="1">
        <v>2011.0</v>
      </c>
      <c r="D102" s="2" t="s">
        <v>5</v>
      </c>
      <c r="E102" s="2" t="s">
        <v>22</v>
      </c>
      <c r="F102" s="76">
        <v>93.9561</v>
      </c>
      <c r="M102" s="85"/>
    </row>
    <row r="103">
      <c r="A103" s="40" t="s">
        <v>5</v>
      </c>
      <c r="B103" s="40" t="s">
        <v>473</v>
      </c>
      <c r="C103" s="1">
        <v>2011.0</v>
      </c>
      <c r="D103" s="2" t="s">
        <v>5</v>
      </c>
      <c r="E103" s="2" t="s">
        <v>22</v>
      </c>
      <c r="F103" s="76">
        <v>98.23233</v>
      </c>
      <c r="M103" s="85"/>
    </row>
    <row r="104">
      <c r="A104" s="40" t="s">
        <v>6</v>
      </c>
      <c r="B104" s="40" t="s">
        <v>474</v>
      </c>
      <c r="C104" s="1">
        <v>2011.0</v>
      </c>
      <c r="D104" s="2" t="s">
        <v>5</v>
      </c>
      <c r="E104" s="2" t="s">
        <v>22</v>
      </c>
      <c r="F104" s="76">
        <v>98.84519</v>
      </c>
      <c r="M104" s="85"/>
    </row>
    <row r="105">
      <c r="A105" s="40" t="s">
        <v>7</v>
      </c>
      <c r="B105" s="40" t="s">
        <v>475</v>
      </c>
      <c r="C105" s="1">
        <v>2011.0</v>
      </c>
      <c r="D105" s="2" t="s">
        <v>5</v>
      </c>
      <c r="E105" s="2" t="s">
        <v>22</v>
      </c>
      <c r="F105" s="76">
        <v>96.48904</v>
      </c>
      <c r="M105" s="85"/>
    </row>
    <row r="106">
      <c r="A106" s="40" t="s">
        <v>8</v>
      </c>
      <c r="B106" s="40" t="s">
        <v>479</v>
      </c>
      <c r="C106" s="1">
        <v>2011.0</v>
      </c>
      <c r="D106" s="2" t="s">
        <v>5</v>
      </c>
      <c r="E106" s="2" t="s">
        <v>22</v>
      </c>
      <c r="F106" s="76">
        <v>98.98277</v>
      </c>
      <c r="M106" s="85"/>
    </row>
    <row r="107">
      <c r="A107" s="40" t="s">
        <v>9</v>
      </c>
      <c r="B107" s="40" t="s">
        <v>480</v>
      </c>
      <c r="C107" s="1">
        <v>2011.0</v>
      </c>
      <c r="D107" s="2" t="s">
        <v>5</v>
      </c>
      <c r="E107" s="2" t="s">
        <v>22</v>
      </c>
      <c r="F107" s="76">
        <v>95.66834</v>
      </c>
      <c r="M107" s="85"/>
    </row>
    <row r="108">
      <c r="A108" s="40" t="s">
        <v>10</v>
      </c>
      <c r="B108" s="40" t="s">
        <v>478</v>
      </c>
      <c r="C108" s="1">
        <v>2011.0</v>
      </c>
      <c r="D108" s="2" t="s">
        <v>5</v>
      </c>
      <c r="E108" s="2" t="s">
        <v>22</v>
      </c>
      <c r="F108" s="76">
        <v>100.1103</v>
      </c>
      <c r="M108" s="85"/>
    </row>
    <row r="109">
      <c r="A109" s="40" t="s">
        <v>11</v>
      </c>
      <c r="B109" s="40" t="s">
        <v>477</v>
      </c>
      <c r="C109" s="1">
        <v>2011.0</v>
      </c>
      <c r="D109" s="2" t="s">
        <v>5</v>
      </c>
      <c r="E109" s="2" t="s">
        <v>22</v>
      </c>
      <c r="F109" s="76">
        <v>94.12246</v>
      </c>
      <c r="M109" s="85"/>
    </row>
    <row r="110">
      <c r="A110" s="40" t="s">
        <v>12</v>
      </c>
      <c r="B110" s="40" t="s">
        <v>476</v>
      </c>
      <c r="C110" s="1">
        <v>2011.0</v>
      </c>
      <c r="D110" s="2" t="s">
        <v>5</v>
      </c>
      <c r="E110" s="2" t="s">
        <v>22</v>
      </c>
      <c r="F110" s="76">
        <v>107.3324</v>
      </c>
      <c r="M110" s="85"/>
    </row>
    <row r="111">
      <c r="A111" s="40" t="s">
        <v>13</v>
      </c>
      <c r="B111" s="40" t="s">
        <v>481</v>
      </c>
      <c r="C111" s="1">
        <v>2011.0</v>
      </c>
      <c r="D111" s="2" t="s">
        <v>5</v>
      </c>
      <c r="E111" s="2" t="s">
        <v>22</v>
      </c>
      <c r="F111" s="76">
        <v>98.81238</v>
      </c>
      <c r="M111" s="85"/>
    </row>
    <row r="112">
      <c r="A112" s="40" t="s">
        <v>14</v>
      </c>
      <c r="B112" s="40" t="s">
        <v>483</v>
      </c>
      <c r="C112" s="1">
        <v>2011.0</v>
      </c>
      <c r="D112" s="2" t="s">
        <v>5</v>
      </c>
      <c r="E112" s="2" t="s">
        <v>22</v>
      </c>
      <c r="F112" s="76">
        <v>99.5062</v>
      </c>
      <c r="M112" s="85"/>
    </row>
    <row r="113">
      <c r="A113" s="40" t="s">
        <v>15</v>
      </c>
      <c r="B113" s="40" t="s">
        <v>482</v>
      </c>
      <c r="C113" s="1">
        <v>2011.0</v>
      </c>
      <c r="D113" s="2" t="s">
        <v>5</v>
      </c>
      <c r="E113" s="2" t="s">
        <v>22</v>
      </c>
      <c r="F113" s="76">
        <v>98.23034</v>
      </c>
      <c r="M113" s="85"/>
    </row>
    <row r="114">
      <c r="A114" s="40" t="s">
        <v>16</v>
      </c>
      <c r="B114" s="40" t="s">
        <v>484</v>
      </c>
      <c r="C114" s="1">
        <v>2011.0</v>
      </c>
      <c r="D114" s="2" t="s">
        <v>5</v>
      </c>
      <c r="E114" s="2" t="s">
        <v>22</v>
      </c>
      <c r="F114" s="76">
        <v>97.73193</v>
      </c>
      <c r="M114" s="85"/>
    </row>
    <row r="115">
      <c r="A115" s="40" t="s">
        <v>17</v>
      </c>
      <c r="B115" s="40" t="s">
        <v>485</v>
      </c>
      <c r="C115" s="1">
        <v>2011.0</v>
      </c>
      <c r="D115" s="2" t="s">
        <v>5</v>
      </c>
      <c r="E115" s="2" t="s">
        <v>22</v>
      </c>
      <c r="F115" s="76">
        <v>99.62132</v>
      </c>
      <c r="M115" s="85"/>
    </row>
    <row r="116">
      <c r="A116" s="40" t="s">
        <v>18</v>
      </c>
      <c r="B116" s="40" t="s">
        <v>486</v>
      </c>
      <c r="C116" s="1">
        <v>2011.0</v>
      </c>
      <c r="D116" s="2" t="s">
        <v>5</v>
      </c>
      <c r="E116" s="2" t="s">
        <v>22</v>
      </c>
      <c r="F116" s="76">
        <v>99.12379</v>
      </c>
      <c r="M116" s="85"/>
    </row>
    <row r="117">
      <c r="A117" s="40" t="s">
        <v>19</v>
      </c>
      <c r="B117" s="40" t="s">
        <v>487</v>
      </c>
      <c r="C117" s="1">
        <v>2011.0</v>
      </c>
      <c r="D117" s="2" t="s">
        <v>5</v>
      </c>
      <c r="E117" s="2" t="s">
        <v>22</v>
      </c>
      <c r="F117" s="76">
        <v>91.43355</v>
      </c>
      <c r="M117" s="85"/>
    </row>
    <row r="118">
      <c r="A118" s="40" t="s">
        <v>20</v>
      </c>
      <c r="B118" s="40" t="s">
        <v>488</v>
      </c>
      <c r="C118" s="1">
        <v>2011.0</v>
      </c>
      <c r="D118" s="2" t="s">
        <v>5</v>
      </c>
      <c r="E118" s="2" t="s">
        <v>22</v>
      </c>
      <c r="F118" s="76">
        <v>100.2252</v>
      </c>
      <c r="M118" s="85"/>
    </row>
    <row r="119">
      <c r="A119" s="40" t="s">
        <v>21</v>
      </c>
      <c r="B119" s="40" t="s">
        <v>490</v>
      </c>
      <c r="C119" s="1">
        <v>2011.0</v>
      </c>
      <c r="D119" s="2" t="s">
        <v>5</v>
      </c>
      <c r="E119" s="2" t="s">
        <v>22</v>
      </c>
      <c r="F119" s="76">
        <v>95.5509</v>
      </c>
      <c r="M119" s="85"/>
    </row>
    <row r="120">
      <c r="A120" s="40" t="s">
        <v>22</v>
      </c>
      <c r="B120" s="40" t="s">
        <v>491</v>
      </c>
      <c r="C120" s="1">
        <v>2011.0</v>
      </c>
      <c r="D120" s="2" t="s">
        <v>5</v>
      </c>
      <c r="E120" s="2" t="s">
        <v>22</v>
      </c>
      <c r="F120" s="76">
        <v>99.52341</v>
      </c>
      <c r="M120" s="85"/>
    </row>
    <row r="121">
      <c r="A121" s="40" t="s">
        <v>23</v>
      </c>
      <c r="B121" s="40" t="s">
        <v>492</v>
      </c>
      <c r="C121" s="1">
        <v>2011.0</v>
      </c>
      <c r="D121" s="2" t="s">
        <v>5</v>
      </c>
      <c r="E121" s="2" t="s">
        <v>22</v>
      </c>
      <c r="F121" s="76">
        <v>98.06508</v>
      </c>
      <c r="M121" s="85"/>
    </row>
    <row r="122">
      <c r="A122" s="40" t="s">
        <v>24</v>
      </c>
      <c r="B122" s="40" t="s">
        <v>493</v>
      </c>
      <c r="C122" s="1">
        <v>2011.0</v>
      </c>
      <c r="D122" s="2" t="s">
        <v>5</v>
      </c>
      <c r="E122" s="2" t="s">
        <v>22</v>
      </c>
      <c r="F122" s="76">
        <v>100.5372</v>
      </c>
      <c r="M122" s="85"/>
    </row>
    <row r="123">
      <c r="A123" s="40" t="s">
        <v>25</v>
      </c>
      <c r="B123" s="40" t="s">
        <v>494</v>
      </c>
      <c r="C123" s="1">
        <v>2011.0</v>
      </c>
      <c r="D123" s="2" t="s">
        <v>5</v>
      </c>
      <c r="E123" s="2" t="s">
        <v>22</v>
      </c>
      <c r="F123" s="76">
        <v>100.7812</v>
      </c>
      <c r="M123" s="85"/>
    </row>
    <row r="124">
      <c r="A124" s="40" t="s">
        <v>26</v>
      </c>
      <c r="B124" s="40" t="s">
        <v>495</v>
      </c>
      <c r="C124" s="1">
        <v>2011.0</v>
      </c>
      <c r="D124" s="2" t="s">
        <v>5</v>
      </c>
      <c r="E124" s="2" t="s">
        <v>22</v>
      </c>
      <c r="F124" s="76">
        <v>95.92463</v>
      </c>
      <c r="M124" s="85"/>
    </row>
    <row r="125">
      <c r="A125" s="40" t="s">
        <v>27</v>
      </c>
      <c r="B125" s="40" t="s">
        <v>497</v>
      </c>
      <c r="C125" s="1">
        <v>2011.0</v>
      </c>
      <c r="D125" s="2" t="s">
        <v>5</v>
      </c>
      <c r="E125" s="2" t="s">
        <v>22</v>
      </c>
      <c r="F125" s="76">
        <v>99.85577</v>
      </c>
      <c r="M125" s="85"/>
    </row>
    <row r="126">
      <c r="A126" s="40" t="s">
        <v>28</v>
      </c>
      <c r="B126" s="40" t="s">
        <v>496</v>
      </c>
      <c r="C126" s="1">
        <v>2011.0</v>
      </c>
      <c r="D126" s="2" t="s">
        <v>5</v>
      </c>
      <c r="E126" s="2" t="s">
        <v>22</v>
      </c>
      <c r="F126" s="76">
        <v>96.62017</v>
      </c>
      <c r="M126" s="85"/>
    </row>
    <row r="127">
      <c r="A127" s="40" t="s">
        <v>29</v>
      </c>
      <c r="B127" s="40" t="s">
        <v>498</v>
      </c>
      <c r="C127" s="1">
        <v>2011.0</v>
      </c>
      <c r="D127" s="2" t="s">
        <v>5</v>
      </c>
      <c r="E127" s="2" t="s">
        <v>22</v>
      </c>
      <c r="F127" s="76">
        <v>97.67172</v>
      </c>
      <c r="M127" s="85"/>
    </row>
    <row r="128">
      <c r="A128" s="40" t="s">
        <v>30</v>
      </c>
      <c r="B128" s="40" t="s">
        <v>499</v>
      </c>
      <c r="C128" s="1">
        <v>2011.0</v>
      </c>
      <c r="D128" s="2" t="s">
        <v>5</v>
      </c>
      <c r="E128" s="2" t="s">
        <v>22</v>
      </c>
      <c r="F128" s="76">
        <v>96.9839</v>
      </c>
      <c r="M128" s="85"/>
    </row>
    <row r="129">
      <c r="A129" s="40" t="s">
        <v>31</v>
      </c>
      <c r="B129" s="40" t="s">
        <v>500</v>
      </c>
      <c r="C129" s="1">
        <v>2011.0</v>
      </c>
      <c r="D129" s="2" t="s">
        <v>5</v>
      </c>
      <c r="E129" s="2" t="s">
        <v>22</v>
      </c>
      <c r="F129" s="76">
        <v>96.1761</v>
      </c>
      <c r="M129" s="85"/>
    </row>
    <row r="130">
      <c r="A130" s="40" t="s">
        <v>32</v>
      </c>
      <c r="B130" s="40" t="s">
        <v>501</v>
      </c>
      <c r="C130" s="1">
        <v>2011.0</v>
      </c>
      <c r="D130" s="2" t="s">
        <v>5</v>
      </c>
      <c r="E130" s="2" t="s">
        <v>22</v>
      </c>
      <c r="F130" s="76">
        <v>96.03452</v>
      </c>
      <c r="M130" s="85"/>
    </row>
    <row r="131">
      <c r="A131" s="40" t="s">
        <v>33</v>
      </c>
      <c r="B131" s="40" t="s">
        <v>502</v>
      </c>
      <c r="C131" s="1">
        <v>2011.0</v>
      </c>
      <c r="D131" s="2" t="s">
        <v>5</v>
      </c>
      <c r="E131" s="2" t="s">
        <v>22</v>
      </c>
      <c r="F131" s="76">
        <v>97.06503</v>
      </c>
      <c r="M131" s="85"/>
    </row>
    <row r="132">
      <c r="A132" s="40" t="s">
        <v>34</v>
      </c>
      <c r="B132" s="40" t="s">
        <v>503</v>
      </c>
      <c r="C132" s="1">
        <v>2011.0</v>
      </c>
      <c r="D132" s="2" t="s">
        <v>5</v>
      </c>
      <c r="E132" s="2" t="s">
        <v>22</v>
      </c>
      <c r="F132" s="76">
        <v>97.08636</v>
      </c>
      <c r="M132" s="85"/>
    </row>
    <row r="133">
      <c r="A133" s="40" t="s">
        <v>35</v>
      </c>
      <c r="B133" s="40" t="s">
        <v>504</v>
      </c>
      <c r="C133" s="1">
        <v>2011.0</v>
      </c>
      <c r="D133" s="2" t="s">
        <v>5</v>
      </c>
      <c r="E133" s="2" t="s">
        <v>22</v>
      </c>
      <c r="F133" s="76">
        <v>98.87631</v>
      </c>
      <c r="M133" s="85"/>
    </row>
    <row r="134">
      <c r="A134" s="52" t="s">
        <v>3</v>
      </c>
      <c r="B134" s="40" t="s">
        <v>489</v>
      </c>
      <c r="C134" s="1">
        <v>2012.0</v>
      </c>
      <c r="D134" s="2" t="s">
        <v>5</v>
      </c>
      <c r="E134" s="2" t="s">
        <v>22</v>
      </c>
      <c r="F134" s="76">
        <v>98.16309</v>
      </c>
      <c r="M134" s="85"/>
    </row>
    <row r="135">
      <c r="A135" s="52" t="s">
        <v>4</v>
      </c>
      <c r="B135" s="40" t="s">
        <v>472</v>
      </c>
      <c r="C135" s="1">
        <v>2012.0</v>
      </c>
      <c r="D135" s="2" t="s">
        <v>5</v>
      </c>
      <c r="E135" s="2" t="s">
        <v>22</v>
      </c>
      <c r="F135" s="76">
        <v>92.94886</v>
      </c>
      <c r="M135" s="85"/>
    </row>
    <row r="136">
      <c r="A136" s="40" t="s">
        <v>5</v>
      </c>
      <c r="B136" s="40" t="s">
        <v>473</v>
      </c>
      <c r="C136" s="1">
        <v>2012.0</v>
      </c>
      <c r="D136" s="2" t="s">
        <v>5</v>
      </c>
      <c r="E136" s="2" t="s">
        <v>22</v>
      </c>
      <c r="F136" s="76">
        <v>98.67319</v>
      </c>
      <c r="M136" s="85"/>
    </row>
    <row r="137">
      <c r="A137" s="40" t="s">
        <v>6</v>
      </c>
      <c r="B137" s="40" t="s">
        <v>474</v>
      </c>
      <c r="C137" s="1">
        <v>2012.0</v>
      </c>
      <c r="D137" s="2" t="s">
        <v>5</v>
      </c>
      <c r="E137" s="2" t="s">
        <v>22</v>
      </c>
      <c r="F137" s="76">
        <v>97.70703</v>
      </c>
      <c r="M137" s="85"/>
    </row>
    <row r="138">
      <c r="A138" s="40" t="s">
        <v>7</v>
      </c>
      <c r="B138" s="40" t="s">
        <v>475</v>
      </c>
      <c r="C138" s="1">
        <v>2012.0</v>
      </c>
      <c r="D138" s="2" t="s">
        <v>5</v>
      </c>
      <c r="E138" s="2" t="s">
        <v>22</v>
      </c>
      <c r="F138" s="76">
        <v>95.41744</v>
      </c>
      <c r="M138" s="85"/>
    </row>
    <row r="139">
      <c r="A139" s="40" t="s">
        <v>8</v>
      </c>
      <c r="B139" s="40" t="s">
        <v>479</v>
      </c>
      <c r="C139" s="1">
        <v>2012.0</v>
      </c>
      <c r="D139" s="2" t="s">
        <v>5</v>
      </c>
      <c r="E139" s="2" t="s">
        <v>22</v>
      </c>
      <c r="F139" s="76">
        <v>98.48017</v>
      </c>
      <c r="M139" s="85"/>
    </row>
    <row r="140">
      <c r="A140" s="40" t="s">
        <v>9</v>
      </c>
      <c r="B140" s="40" t="s">
        <v>480</v>
      </c>
      <c r="C140" s="1">
        <v>2012.0</v>
      </c>
      <c r="D140" s="2" t="s">
        <v>5</v>
      </c>
      <c r="E140" s="2" t="s">
        <v>22</v>
      </c>
      <c r="F140" s="76">
        <v>95.19996</v>
      </c>
      <c r="M140" s="85"/>
    </row>
    <row r="141">
      <c r="A141" s="40" t="s">
        <v>10</v>
      </c>
      <c r="B141" s="40" t="s">
        <v>478</v>
      </c>
      <c r="C141" s="1">
        <v>2012.0</v>
      </c>
      <c r="D141" s="2" t="s">
        <v>5</v>
      </c>
      <c r="E141" s="2" t="s">
        <v>22</v>
      </c>
      <c r="F141" s="76">
        <v>99.48711</v>
      </c>
      <c r="M141" s="85"/>
    </row>
    <row r="142">
      <c r="A142" s="40" t="s">
        <v>11</v>
      </c>
      <c r="B142" s="40" t="s">
        <v>477</v>
      </c>
      <c r="C142" s="1">
        <v>2012.0</v>
      </c>
      <c r="D142" s="2" t="s">
        <v>5</v>
      </c>
      <c r="E142" s="2" t="s">
        <v>22</v>
      </c>
      <c r="F142" s="76">
        <v>93.99767</v>
      </c>
      <c r="M142" s="85"/>
    </row>
    <row r="143">
      <c r="A143" s="40" t="s">
        <v>12</v>
      </c>
      <c r="B143" s="40" t="s">
        <v>476</v>
      </c>
      <c r="C143" s="1">
        <v>2012.0</v>
      </c>
      <c r="D143" s="2" t="s">
        <v>5</v>
      </c>
      <c r="E143" s="2" t="s">
        <v>22</v>
      </c>
      <c r="F143" s="76">
        <v>107.902</v>
      </c>
      <c r="M143" s="85"/>
    </row>
    <row r="144">
      <c r="A144" s="40" t="s">
        <v>13</v>
      </c>
      <c r="B144" s="40" t="s">
        <v>481</v>
      </c>
      <c r="C144" s="1">
        <v>2012.0</v>
      </c>
      <c r="D144" s="2" t="s">
        <v>5</v>
      </c>
      <c r="E144" s="2" t="s">
        <v>22</v>
      </c>
      <c r="F144" s="76">
        <v>98.33682</v>
      </c>
      <c r="M144" s="85"/>
    </row>
    <row r="145">
      <c r="A145" s="40" t="s">
        <v>14</v>
      </c>
      <c r="B145" s="40" t="s">
        <v>483</v>
      </c>
      <c r="C145" s="1">
        <v>2012.0</v>
      </c>
      <c r="D145" s="2" t="s">
        <v>5</v>
      </c>
      <c r="E145" s="2" t="s">
        <v>22</v>
      </c>
      <c r="F145" s="76">
        <v>99.08136</v>
      </c>
      <c r="M145" s="85"/>
    </row>
    <row r="146">
      <c r="A146" s="40" t="s">
        <v>15</v>
      </c>
      <c r="B146" s="40" t="s">
        <v>482</v>
      </c>
      <c r="C146" s="1">
        <v>2012.0</v>
      </c>
      <c r="D146" s="2" t="s">
        <v>5</v>
      </c>
      <c r="E146" s="2" t="s">
        <v>22</v>
      </c>
      <c r="F146" s="76">
        <v>97.65019</v>
      </c>
      <c r="M146" s="85"/>
    </row>
    <row r="147">
      <c r="A147" s="40" t="s">
        <v>16</v>
      </c>
      <c r="B147" s="40" t="s">
        <v>484</v>
      </c>
      <c r="C147" s="1">
        <v>2012.0</v>
      </c>
      <c r="D147" s="2" t="s">
        <v>5</v>
      </c>
      <c r="E147" s="2" t="s">
        <v>22</v>
      </c>
      <c r="F147" s="76">
        <v>97.70414</v>
      </c>
      <c r="M147" s="85"/>
    </row>
    <row r="148">
      <c r="A148" s="40" t="s">
        <v>17</v>
      </c>
      <c r="B148" s="40" t="s">
        <v>485</v>
      </c>
      <c r="C148" s="1">
        <v>2012.0</v>
      </c>
      <c r="D148" s="2" t="s">
        <v>5</v>
      </c>
      <c r="E148" s="2" t="s">
        <v>22</v>
      </c>
      <c r="F148" s="76">
        <v>97.80689</v>
      </c>
      <c r="M148" s="85"/>
    </row>
    <row r="149">
      <c r="A149" s="40" t="s">
        <v>18</v>
      </c>
      <c r="B149" s="40" t="s">
        <v>486</v>
      </c>
      <c r="C149" s="1">
        <v>2012.0</v>
      </c>
      <c r="D149" s="2" t="s">
        <v>5</v>
      </c>
      <c r="E149" s="2" t="s">
        <v>22</v>
      </c>
      <c r="F149" s="76">
        <v>99.69066</v>
      </c>
      <c r="M149" s="85"/>
    </row>
    <row r="150">
      <c r="A150" s="40" t="s">
        <v>19</v>
      </c>
      <c r="B150" s="40" t="s">
        <v>487</v>
      </c>
      <c r="C150" s="1">
        <v>2012.0</v>
      </c>
      <c r="D150" s="2" t="s">
        <v>5</v>
      </c>
      <c r="E150" s="2" t="s">
        <v>22</v>
      </c>
      <c r="F150" s="76">
        <v>91.11438</v>
      </c>
      <c r="M150" s="85"/>
    </row>
    <row r="151">
      <c r="A151" s="40" t="s">
        <v>20</v>
      </c>
      <c r="B151" s="40" t="s">
        <v>488</v>
      </c>
      <c r="C151" s="1">
        <v>2012.0</v>
      </c>
      <c r="D151" s="2" t="s">
        <v>5</v>
      </c>
      <c r="E151" s="2" t="s">
        <v>22</v>
      </c>
      <c r="F151" s="76">
        <v>99.8054</v>
      </c>
      <c r="M151" s="85"/>
    </row>
    <row r="152">
      <c r="A152" s="40" t="s">
        <v>21</v>
      </c>
      <c r="B152" s="40" t="s">
        <v>490</v>
      </c>
      <c r="C152" s="1">
        <v>2012.0</v>
      </c>
      <c r="D152" s="2" t="s">
        <v>5</v>
      </c>
      <c r="E152" s="2" t="s">
        <v>22</v>
      </c>
      <c r="F152" s="76">
        <v>95.19034</v>
      </c>
      <c r="M152" s="85"/>
    </row>
    <row r="153">
      <c r="A153" s="40" t="s">
        <v>22</v>
      </c>
      <c r="B153" s="40" t="s">
        <v>491</v>
      </c>
      <c r="C153" s="1">
        <v>2012.0</v>
      </c>
      <c r="D153" s="2" t="s">
        <v>5</v>
      </c>
      <c r="E153" s="2" t="s">
        <v>22</v>
      </c>
      <c r="F153" s="76">
        <v>98.29929</v>
      </c>
      <c r="M153" s="85"/>
    </row>
    <row r="154">
      <c r="A154" s="40" t="s">
        <v>23</v>
      </c>
      <c r="B154" s="40" t="s">
        <v>492</v>
      </c>
      <c r="C154" s="1">
        <v>2012.0</v>
      </c>
      <c r="D154" s="2" t="s">
        <v>5</v>
      </c>
      <c r="E154" s="2" t="s">
        <v>22</v>
      </c>
      <c r="F154" s="76">
        <v>97.92901</v>
      </c>
      <c r="M154" s="85"/>
    </row>
    <row r="155">
      <c r="A155" s="40" t="s">
        <v>24</v>
      </c>
      <c r="B155" s="40" t="s">
        <v>493</v>
      </c>
      <c r="C155" s="1">
        <v>2012.0</v>
      </c>
      <c r="D155" s="2" t="s">
        <v>5</v>
      </c>
      <c r="E155" s="2" t="s">
        <v>22</v>
      </c>
      <c r="F155" s="76">
        <v>100.333</v>
      </c>
      <c r="M155" s="85"/>
    </row>
    <row r="156">
      <c r="A156" s="40" t="s">
        <v>25</v>
      </c>
      <c r="B156" s="40" t="s">
        <v>494</v>
      </c>
      <c r="C156" s="1">
        <v>2012.0</v>
      </c>
      <c r="D156" s="2" t="s">
        <v>5</v>
      </c>
      <c r="E156" s="2" t="s">
        <v>22</v>
      </c>
      <c r="F156" s="76">
        <v>100.1929</v>
      </c>
      <c r="M156" s="85"/>
    </row>
    <row r="157">
      <c r="A157" s="40" t="s">
        <v>26</v>
      </c>
      <c r="B157" s="40" t="s">
        <v>495</v>
      </c>
      <c r="C157" s="1">
        <v>2012.0</v>
      </c>
      <c r="D157" s="2" t="s">
        <v>5</v>
      </c>
      <c r="E157" s="2" t="s">
        <v>22</v>
      </c>
      <c r="F157" s="76">
        <v>96.23149</v>
      </c>
      <c r="M157" s="85"/>
    </row>
    <row r="158">
      <c r="A158" s="40" t="s">
        <v>27</v>
      </c>
      <c r="B158" s="40" t="s">
        <v>497</v>
      </c>
      <c r="C158" s="1">
        <v>2012.0</v>
      </c>
      <c r="D158" s="2" t="s">
        <v>5</v>
      </c>
      <c r="E158" s="2" t="s">
        <v>22</v>
      </c>
      <c r="F158" s="76">
        <v>99.11754</v>
      </c>
      <c r="M158" s="85"/>
    </row>
    <row r="159">
      <c r="A159" s="40" t="s">
        <v>28</v>
      </c>
      <c r="B159" s="40" t="s">
        <v>496</v>
      </c>
      <c r="C159" s="1">
        <v>2012.0</v>
      </c>
      <c r="D159" s="2" t="s">
        <v>5</v>
      </c>
      <c r="E159" s="2" t="s">
        <v>22</v>
      </c>
      <c r="F159" s="76">
        <v>94.87905</v>
      </c>
      <c r="M159" s="85"/>
    </row>
    <row r="160">
      <c r="A160" s="40" t="s">
        <v>29</v>
      </c>
      <c r="B160" s="40" t="s">
        <v>498</v>
      </c>
      <c r="C160" s="1">
        <v>2012.0</v>
      </c>
      <c r="D160" s="2" t="s">
        <v>5</v>
      </c>
      <c r="E160" s="2" t="s">
        <v>22</v>
      </c>
      <c r="F160" s="76">
        <v>97.28263</v>
      </c>
      <c r="M160" s="85"/>
    </row>
    <row r="161">
      <c r="A161" s="40" t="s">
        <v>30</v>
      </c>
      <c r="B161" s="40" t="s">
        <v>499</v>
      </c>
      <c r="C161" s="1">
        <v>2012.0</v>
      </c>
      <c r="D161" s="2" t="s">
        <v>5</v>
      </c>
      <c r="E161" s="2" t="s">
        <v>22</v>
      </c>
      <c r="F161" s="76">
        <v>95.55624</v>
      </c>
      <c r="M161" s="85"/>
    </row>
    <row r="162">
      <c r="A162" s="40" t="s">
        <v>31</v>
      </c>
      <c r="B162" s="40" t="s">
        <v>500</v>
      </c>
      <c r="C162" s="1">
        <v>2012.0</v>
      </c>
      <c r="D162" s="2" t="s">
        <v>5</v>
      </c>
      <c r="E162" s="2" t="s">
        <v>22</v>
      </c>
      <c r="F162" s="76">
        <v>94.28505</v>
      </c>
      <c r="M162" s="85"/>
    </row>
    <row r="163">
      <c r="A163" s="40" t="s">
        <v>32</v>
      </c>
      <c r="B163" s="40" t="s">
        <v>501</v>
      </c>
      <c r="C163" s="1">
        <v>2012.0</v>
      </c>
      <c r="D163" s="2" t="s">
        <v>5</v>
      </c>
      <c r="E163" s="2" t="s">
        <v>22</v>
      </c>
      <c r="F163" s="76">
        <v>96.70458</v>
      </c>
      <c r="M163" s="85"/>
    </row>
    <row r="164">
      <c r="A164" s="40" t="s">
        <v>33</v>
      </c>
      <c r="B164" s="40" t="s">
        <v>502</v>
      </c>
      <c r="C164" s="1">
        <v>2012.0</v>
      </c>
      <c r="D164" s="2" t="s">
        <v>5</v>
      </c>
      <c r="E164" s="2" t="s">
        <v>22</v>
      </c>
      <c r="F164" s="76">
        <v>95.40264</v>
      </c>
      <c r="M164" s="85"/>
    </row>
    <row r="165">
      <c r="A165" s="40" t="s">
        <v>34</v>
      </c>
      <c r="B165" s="40" t="s">
        <v>503</v>
      </c>
      <c r="C165" s="1">
        <v>2012.0</v>
      </c>
      <c r="D165" s="2" t="s">
        <v>5</v>
      </c>
      <c r="E165" s="2" t="s">
        <v>22</v>
      </c>
      <c r="F165" s="76">
        <v>95.94114</v>
      </c>
      <c r="M165" s="85"/>
    </row>
    <row r="166">
      <c r="A166" s="40" t="s">
        <v>35</v>
      </c>
      <c r="B166" s="40" t="s">
        <v>504</v>
      </c>
      <c r="C166" s="1">
        <v>2012.0</v>
      </c>
      <c r="D166" s="2" t="s">
        <v>5</v>
      </c>
      <c r="E166" s="2" t="s">
        <v>22</v>
      </c>
      <c r="F166" s="76">
        <v>98.35982</v>
      </c>
      <c r="M166" s="85"/>
    </row>
    <row r="167">
      <c r="A167" s="52" t="s">
        <v>3</v>
      </c>
      <c r="B167" s="40" t="s">
        <v>489</v>
      </c>
      <c r="C167" s="1">
        <v>2013.0</v>
      </c>
      <c r="D167" s="2" t="s">
        <v>5</v>
      </c>
      <c r="E167" s="2" t="s">
        <v>22</v>
      </c>
      <c r="F167" s="76">
        <v>97.40982</v>
      </c>
      <c r="M167" s="85"/>
    </row>
    <row r="168">
      <c r="A168" s="52" t="s">
        <v>4</v>
      </c>
      <c r="B168" s="40" t="s">
        <v>472</v>
      </c>
      <c r="C168" s="1">
        <v>2013.0</v>
      </c>
      <c r="D168" s="2" t="s">
        <v>5</v>
      </c>
      <c r="E168" s="2" t="s">
        <v>22</v>
      </c>
      <c r="F168" s="76">
        <v>92.25028</v>
      </c>
      <c r="M168" s="85"/>
    </row>
    <row r="169">
      <c r="A169" s="40" t="s">
        <v>5</v>
      </c>
      <c r="B169" s="40" t="s">
        <v>473</v>
      </c>
      <c r="C169" s="1">
        <v>2013.0</v>
      </c>
      <c r="D169" s="2" t="s">
        <v>5</v>
      </c>
      <c r="E169" s="2" t="s">
        <v>22</v>
      </c>
      <c r="F169" s="76">
        <v>95.96961</v>
      </c>
      <c r="M169" s="85"/>
    </row>
    <row r="170">
      <c r="A170" s="40" t="s">
        <v>6</v>
      </c>
      <c r="B170" s="40" t="s">
        <v>474</v>
      </c>
      <c r="C170" s="1">
        <v>2013.0</v>
      </c>
      <c r="D170" s="2" t="s">
        <v>5</v>
      </c>
      <c r="E170" s="2" t="s">
        <v>22</v>
      </c>
      <c r="F170" s="76">
        <v>94.85348</v>
      </c>
      <c r="M170" s="85"/>
    </row>
    <row r="171">
      <c r="A171" s="40" t="s">
        <v>7</v>
      </c>
      <c r="B171" s="40" t="s">
        <v>475</v>
      </c>
      <c r="C171" s="1">
        <v>2013.0</v>
      </c>
      <c r="D171" s="2" t="s">
        <v>5</v>
      </c>
      <c r="E171" s="2" t="s">
        <v>22</v>
      </c>
      <c r="F171" s="76">
        <v>95.76305</v>
      </c>
      <c r="M171" s="85"/>
    </row>
    <row r="172">
      <c r="A172" s="40" t="s">
        <v>8</v>
      </c>
      <c r="B172" s="40" t="s">
        <v>479</v>
      </c>
      <c r="C172" s="1">
        <v>2013.0</v>
      </c>
      <c r="D172" s="2" t="s">
        <v>5</v>
      </c>
      <c r="E172" s="2" t="s">
        <v>22</v>
      </c>
      <c r="F172" s="76">
        <v>97.99394</v>
      </c>
      <c r="M172" s="85"/>
    </row>
    <row r="173">
      <c r="A173" s="40" t="s">
        <v>9</v>
      </c>
      <c r="B173" s="40" t="s">
        <v>480</v>
      </c>
      <c r="C173" s="1">
        <v>2013.0</v>
      </c>
      <c r="D173" s="2" t="s">
        <v>5</v>
      </c>
      <c r="E173" s="2" t="s">
        <v>22</v>
      </c>
      <c r="F173" s="76">
        <v>95.266</v>
      </c>
      <c r="M173" s="85"/>
    </row>
    <row r="174">
      <c r="A174" s="40" t="s">
        <v>10</v>
      </c>
      <c r="B174" s="40" t="s">
        <v>478</v>
      </c>
      <c r="C174" s="1">
        <v>2013.0</v>
      </c>
      <c r="D174" s="2" t="s">
        <v>5</v>
      </c>
      <c r="E174" s="2" t="s">
        <v>22</v>
      </c>
      <c r="F174" s="76">
        <v>99.08749</v>
      </c>
      <c r="M174" s="85"/>
    </row>
    <row r="175">
      <c r="A175" s="40" t="s">
        <v>11</v>
      </c>
      <c r="B175" s="40" t="s">
        <v>477</v>
      </c>
      <c r="C175" s="1">
        <v>2013.0</v>
      </c>
      <c r="D175" s="2" t="s">
        <v>5</v>
      </c>
      <c r="E175" s="2" t="s">
        <v>22</v>
      </c>
      <c r="F175" s="76">
        <v>94.24627</v>
      </c>
      <c r="M175" s="85"/>
    </row>
    <row r="176">
      <c r="A176" s="40" t="s">
        <v>12</v>
      </c>
      <c r="B176" s="40" t="s">
        <v>476</v>
      </c>
      <c r="C176" s="1">
        <v>2013.0</v>
      </c>
      <c r="D176" s="2" t="s">
        <v>5</v>
      </c>
      <c r="E176" s="2" t="s">
        <v>22</v>
      </c>
      <c r="F176" s="76">
        <v>108.7515</v>
      </c>
      <c r="M176" s="85"/>
    </row>
    <row r="177">
      <c r="A177" s="40" t="s">
        <v>13</v>
      </c>
      <c r="B177" s="40" t="s">
        <v>481</v>
      </c>
      <c r="C177" s="1">
        <v>2013.0</v>
      </c>
      <c r="D177" s="2" t="s">
        <v>5</v>
      </c>
      <c r="E177" s="2" t="s">
        <v>22</v>
      </c>
      <c r="F177" s="76">
        <v>97.92051</v>
      </c>
      <c r="M177" s="85"/>
    </row>
    <row r="178">
      <c r="A178" s="40" t="s">
        <v>14</v>
      </c>
      <c r="B178" s="40" t="s">
        <v>483</v>
      </c>
      <c r="C178" s="1">
        <v>2013.0</v>
      </c>
      <c r="D178" s="2" t="s">
        <v>5</v>
      </c>
      <c r="E178" s="2" t="s">
        <v>22</v>
      </c>
      <c r="F178" s="76">
        <v>99.34542</v>
      </c>
      <c r="M178" s="85"/>
    </row>
    <row r="179">
      <c r="A179" s="40" t="s">
        <v>15</v>
      </c>
      <c r="B179" s="40" t="s">
        <v>482</v>
      </c>
      <c r="C179" s="1">
        <v>2013.0</v>
      </c>
      <c r="D179" s="2" t="s">
        <v>5</v>
      </c>
      <c r="E179" s="2" t="s">
        <v>22</v>
      </c>
      <c r="F179" s="76">
        <v>96.82911</v>
      </c>
      <c r="M179" s="85"/>
    </row>
    <row r="180">
      <c r="A180" s="40" t="s">
        <v>16</v>
      </c>
      <c r="B180" s="40" t="s">
        <v>484</v>
      </c>
      <c r="C180" s="1">
        <v>2013.0</v>
      </c>
      <c r="D180" s="2" t="s">
        <v>5</v>
      </c>
      <c r="E180" s="2" t="s">
        <v>22</v>
      </c>
      <c r="F180" s="76">
        <v>97.10472</v>
      </c>
      <c r="M180" s="85"/>
    </row>
    <row r="181">
      <c r="A181" s="40" t="s">
        <v>17</v>
      </c>
      <c r="B181" s="40" t="s">
        <v>485</v>
      </c>
      <c r="C181" s="1">
        <v>2013.0</v>
      </c>
      <c r="D181" s="2" t="s">
        <v>5</v>
      </c>
      <c r="E181" s="2" t="s">
        <v>22</v>
      </c>
      <c r="F181" s="76">
        <v>96.55308</v>
      </c>
      <c r="M181" s="85"/>
    </row>
    <row r="182">
      <c r="A182" s="40" t="s">
        <v>18</v>
      </c>
      <c r="B182" s="40" t="s">
        <v>486</v>
      </c>
      <c r="C182" s="1">
        <v>2013.0</v>
      </c>
      <c r="D182" s="2" t="s">
        <v>5</v>
      </c>
      <c r="E182" s="2" t="s">
        <v>22</v>
      </c>
      <c r="F182" s="76">
        <v>100.0113</v>
      </c>
      <c r="M182" s="85"/>
    </row>
    <row r="183">
      <c r="A183" s="40" t="s">
        <v>19</v>
      </c>
      <c r="B183" s="40" t="s">
        <v>487</v>
      </c>
      <c r="C183" s="1">
        <v>2013.0</v>
      </c>
      <c r="D183" s="2" t="s">
        <v>5</v>
      </c>
      <c r="E183" s="2" t="s">
        <v>22</v>
      </c>
      <c r="F183" s="76">
        <v>93.72894</v>
      </c>
      <c r="M183" s="85"/>
    </row>
    <row r="184">
      <c r="A184" s="40" t="s">
        <v>20</v>
      </c>
      <c r="B184" s="40" t="s">
        <v>488</v>
      </c>
      <c r="C184" s="1">
        <v>2013.0</v>
      </c>
      <c r="D184" s="2" t="s">
        <v>5</v>
      </c>
      <c r="E184" s="2" t="s">
        <v>22</v>
      </c>
      <c r="F184" s="76">
        <v>97.07902</v>
      </c>
      <c r="M184" s="85"/>
    </row>
    <row r="185">
      <c r="A185" s="40" t="s">
        <v>21</v>
      </c>
      <c r="B185" s="40" t="s">
        <v>490</v>
      </c>
      <c r="C185" s="1">
        <v>2013.0</v>
      </c>
      <c r="D185" s="2" t="s">
        <v>5</v>
      </c>
      <c r="E185" s="2" t="s">
        <v>22</v>
      </c>
      <c r="F185" s="76">
        <v>93.06374</v>
      </c>
      <c r="M185" s="85"/>
    </row>
    <row r="186">
      <c r="A186" s="40" t="s">
        <v>22</v>
      </c>
      <c r="B186" s="40" t="s">
        <v>491</v>
      </c>
      <c r="C186" s="1">
        <v>2013.0</v>
      </c>
      <c r="D186" s="2" t="s">
        <v>5</v>
      </c>
      <c r="E186" s="2" t="s">
        <v>22</v>
      </c>
      <c r="F186" s="76">
        <v>96.29566</v>
      </c>
      <c r="M186" s="85"/>
    </row>
    <row r="187">
      <c r="A187" s="40" t="s">
        <v>23</v>
      </c>
      <c r="B187" s="40" t="s">
        <v>492</v>
      </c>
      <c r="C187" s="1">
        <v>2013.0</v>
      </c>
      <c r="D187" s="2" t="s">
        <v>5</v>
      </c>
      <c r="E187" s="2" t="s">
        <v>22</v>
      </c>
      <c r="F187" s="76">
        <v>95.62212</v>
      </c>
      <c r="M187" s="85"/>
    </row>
    <row r="188">
      <c r="A188" s="40" t="s">
        <v>24</v>
      </c>
      <c r="B188" s="40" t="s">
        <v>493</v>
      </c>
      <c r="C188" s="1">
        <v>2013.0</v>
      </c>
      <c r="D188" s="2" t="s">
        <v>5</v>
      </c>
      <c r="E188" s="2" t="s">
        <v>22</v>
      </c>
      <c r="F188" s="76">
        <v>100.1869</v>
      </c>
      <c r="M188" s="85"/>
    </row>
    <row r="189">
      <c r="A189" s="40" t="s">
        <v>25</v>
      </c>
      <c r="B189" s="40" t="s">
        <v>494</v>
      </c>
      <c r="C189" s="1">
        <v>2013.0</v>
      </c>
      <c r="D189" s="2" t="s">
        <v>5</v>
      </c>
      <c r="E189" s="2" t="s">
        <v>22</v>
      </c>
      <c r="F189" s="76">
        <v>97.78812</v>
      </c>
      <c r="M189" s="85"/>
    </row>
    <row r="190">
      <c r="A190" s="40" t="s">
        <v>26</v>
      </c>
      <c r="B190" s="40" t="s">
        <v>495</v>
      </c>
      <c r="C190" s="1">
        <v>2013.0</v>
      </c>
      <c r="D190" s="2" t="s">
        <v>5</v>
      </c>
      <c r="E190" s="2" t="s">
        <v>22</v>
      </c>
      <c r="F190" s="76">
        <v>95.2002</v>
      </c>
      <c r="M190" s="85"/>
    </row>
    <row r="191">
      <c r="A191" s="40" t="s">
        <v>27</v>
      </c>
      <c r="B191" s="40" t="s">
        <v>497</v>
      </c>
      <c r="C191" s="1">
        <v>2013.0</v>
      </c>
      <c r="D191" s="2" t="s">
        <v>5</v>
      </c>
      <c r="E191" s="2" t="s">
        <v>22</v>
      </c>
      <c r="F191" s="76">
        <v>98.69207</v>
      </c>
      <c r="M191" s="85"/>
    </row>
    <row r="192">
      <c r="A192" s="40" t="s">
        <v>28</v>
      </c>
      <c r="B192" s="40" t="s">
        <v>496</v>
      </c>
      <c r="C192" s="1">
        <v>2013.0</v>
      </c>
      <c r="D192" s="2" t="s">
        <v>5</v>
      </c>
      <c r="E192" s="2" t="s">
        <v>22</v>
      </c>
      <c r="F192" s="76">
        <v>94.72474</v>
      </c>
      <c r="M192" s="85"/>
    </row>
    <row r="193">
      <c r="A193" s="40" t="s">
        <v>29</v>
      </c>
      <c r="B193" s="40" t="s">
        <v>498</v>
      </c>
      <c r="C193" s="1">
        <v>2013.0</v>
      </c>
      <c r="D193" s="2" t="s">
        <v>5</v>
      </c>
      <c r="E193" s="2" t="s">
        <v>22</v>
      </c>
      <c r="F193" s="76">
        <v>93.22083</v>
      </c>
      <c r="M193" s="85"/>
    </row>
    <row r="194">
      <c r="A194" s="40" t="s">
        <v>30</v>
      </c>
      <c r="B194" s="40" t="s">
        <v>499</v>
      </c>
      <c r="C194" s="1">
        <v>2013.0</v>
      </c>
      <c r="D194" s="2" t="s">
        <v>5</v>
      </c>
      <c r="E194" s="2" t="s">
        <v>22</v>
      </c>
      <c r="F194" s="76">
        <v>95.13787</v>
      </c>
      <c r="M194" s="85"/>
    </row>
    <row r="195">
      <c r="A195" s="40" t="s">
        <v>31</v>
      </c>
      <c r="B195" s="40" t="s">
        <v>500</v>
      </c>
      <c r="C195" s="1">
        <v>2013.0</v>
      </c>
      <c r="D195" s="2" t="s">
        <v>5</v>
      </c>
      <c r="E195" s="2" t="s">
        <v>22</v>
      </c>
      <c r="F195" s="76">
        <v>91.16772</v>
      </c>
      <c r="M195" s="85"/>
    </row>
    <row r="196">
      <c r="A196" s="40" t="s">
        <v>32</v>
      </c>
      <c r="B196" s="40" t="s">
        <v>501</v>
      </c>
      <c r="C196" s="1">
        <v>2013.0</v>
      </c>
      <c r="D196" s="2" t="s">
        <v>5</v>
      </c>
      <c r="E196" s="2" t="s">
        <v>22</v>
      </c>
      <c r="F196" s="76">
        <v>95.61704</v>
      </c>
      <c r="M196" s="85"/>
    </row>
    <row r="197">
      <c r="A197" s="40" t="s">
        <v>33</v>
      </c>
      <c r="B197" s="40" t="s">
        <v>502</v>
      </c>
      <c r="C197" s="1">
        <v>2013.0</v>
      </c>
      <c r="D197" s="2" t="s">
        <v>5</v>
      </c>
      <c r="E197" s="2" t="s">
        <v>22</v>
      </c>
      <c r="F197" s="76">
        <v>93.50599</v>
      </c>
      <c r="M197" s="85"/>
    </row>
    <row r="198">
      <c r="A198" s="40" t="s">
        <v>34</v>
      </c>
      <c r="B198" s="40" t="s">
        <v>503</v>
      </c>
      <c r="C198" s="1">
        <v>2013.0</v>
      </c>
      <c r="D198" s="2" t="s">
        <v>5</v>
      </c>
      <c r="E198" s="2" t="s">
        <v>22</v>
      </c>
      <c r="F198" s="76">
        <v>94.43743</v>
      </c>
      <c r="M198" s="85"/>
    </row>
    <row r="199">
      <c r="A199" s="40" t="s">
        <v>35</v>
      </c>
      <c r="B199" s="40" t="s">
        <v>504</v>
      </c>
      <c r="C199" s="1">
        <v>2013.0</v>
      </c>
      <c r="D199" s="2" t="s">
        <v>5</v>
      </c>
      <c r="E199" s="2" t="s">
        <v>22</v>
      </c>
      <c r="F199" s="76">
        <v>95.39251</v>
      </c>
      <c r="M199" s="85"/>
    </row>
    <row r="200">
      <c r="A200" s="52" t="s">
        <v>3</v>
      </c>
      <c r="B200" s="40" t="s">
        <v>489</v>
      </c>
      <c r="C200" s="1">
        <v>2014.0</v>
      </c>
      <c r="D200" s="2" t="s">
        <v>5</v>
      </c>
      <c r="E200" s="2" t="s">
        <v>22</v>
      </c>
      <c r="F200" s="76">
        <v>96.65643</v>
      </c>
      <c r="M200" s="86"/>
    </row>
    <row r="201">
      <c r="A201" s="52" t="s">
        <v>4</v>
      </c>
      <c r="B201" s="40" t="s">
        <v>472</v>
      </c>
      <c r="C201" s="1">
        <v>2014.0</v>
      </c>
      <c r="D201" s="2" t="s">
        <v>5</v>
      </c>
      <c r="E201" s="2" t="s">
        <v>22</v>
      </c>
      <c r="F201" s="76">
        <v>91.41275</v>
      </c>
      <c r="M201" s="87"/>
    </row>
    <row r="202">
      <c r="A202" s="40" t="s">
        <v>5</v>
      </c>
      <c r="B202" s="40" t="s">
        <v>473</v>
      </c>
      <c r="C202" s="1">
        <v>2014.0</v>
      </c>
      <c r="D202" s="2" t="s">
        <v>5</v>
      </c>
      <c r="E202" s="2" t="s">
        <v>22</v>
      </c>
      <c r="F202" s="76">
        <v>96.69711</v>
      </c>
      <c r="M202" s="87"/>
    </row>
    <row r="203">
      <c r="A203" s="40" t="s">
        <v>6</v>
      </c>
      <c r="B203" s="40" t="s">
        <v>474</v>
      </c>
      <c r="C203" s="1">
        <v>2014.0</v>
      </c>
      <c r="D203" s="2" t="s">
        <v>5</v>
      </c>
      <c r="E203" s="2" t="s">
        <v>22</v>
      </c>
      <c r="F203" s="76">
        <v>94.18376</v>
      </c>
      <c r="M203" s="87"/>
    </row>
    <row r="204">
      <c r="A204" s="40" t="s">
        <v>7</v>
      </c>
      <c r="B204" s="40" t="s">
        <v>475</v>
      </c>
      <c r="C204" s="1">
        <v>2014.0</v>
      </c>
      <c r="D204" s="2" t="s">
        <v>5</v>
      </c>
      <c r="E204" s="2" t="s">
        <v>22</v>
      </c>
      <c r="F204" s="76">
        <v>93.8818</v>
      </c>
      <c r="M204" s="87"/>
    </row>
    <row r="205">
      <c r="A205" s="40" t="s">
        <v>8</v>
      </c>
      <c r="B205" s="40" t="s">
        <v>479</v>
      </c>
      <c r="C205" s="1">
        <v>2014.0</v>
      </c>
      <c r="D205" s="2" t="s">
        <v>5</v>
      </c>
      <c r="E205" s="2" t="s">
        <v>22</v>
      </c>
      <c r="F205" s="76">
        <v>91.51697</v>
      </c>
      <c r="M205" s="87"/>
    </row>
    <row r="206">
      <c r="A206" s="40" t="s">
        <v>9</v>
      </c>
      <c r="B206" s="40" t="s">
        <v>480</v>
      </c>
      <c r="C206" s="1">
        <v>2014.0</v>
      </c>
      <c r="D206" s="2" t="s">
        <v>5</v>
      </c>
      <c r="E206" s="2" t="s">
        <v>22</v>
      </c>
      <c r="F206" s="76">
        <v>94.68938</v>
      </c>
      <c r="M206" s="87"/>
    </row>
    <row r="207">
      <c r="A207" s="40" t="s">
        <v>10</v>
      </c>
      <c r="B207" s="40" t="s">
        <v>478</v>
      </c>
      <c r="C207" s="1">
        <v>2014.0</v>
      </c>
      <c r="D207" s="2" t="s">
        <v>5</v>
      </c>
      <c r="E207" s="2" t="s">
        <v>22</v>
      </c>
      <c r="F207" s="76">
        <v>99.91729</v>
      </c>
      <c r="M207" s="87"/>
    </row>
    <row r="208">
      <c r="A208" s="40" t="s">
        <v>11</v>
      </c>
      <c r="B208" s="40" t="s">
        <v>477</v>
      </c>
      <c r="C208" s="1">
        <v>2014.0</v>
      </c>
      <c r="D208" s="2" t="s">
        <v>5</v>
      </c>
      <c r="E208" s="2" t="s">
        <v>22</v>
      </c>
      <c r="F208" s="76">
        <v>98.27897</v>
      </c>
      <c r="M208" s="87"/>
    </row>
    <row r="209">
      <c r="A209" s="40" t="s">
        <v>12</v>
      </c>
      <c r="B209" s="40" t="s">
        <v>476</v>
      </c>
      <c r="C209" s="1">
        <v>2014.0</v>
      </c>
      <c r="D209" s="2" t="s">
        <v>5</v>
      </c>
      <c r="E209" s="2" t="s">
        <v>22</v>
      </c>
      <c r="F209" s="76">
        <v>108.7674</v>
      </c>
      <c r="M209" s="87"/>
    </row>
    <row r="210">
      <c r="A210" s="40" t="s">
        <v>13</v>
      </c>
      <c r="B210" s="40" t="s">
        <v>481</v>
      </c>
      <c r="C210" s="1">
        <v>2014.0</v>
      </c>
      <c r="D210" s="2" t="s">
        <v>5</v>
      </c>
      <c r="E210" s="2" t="s">
        <v>22</v>
      </c>
      <c r="F210" s="76">
        <v>95.01419</v>
      </c>
      <c r="M210" s="87"/>
    </row>
    <row r="211">
      <c r="A211" s="40" t="s">
        <v>14</v>
      </c>
      <c r="B211" s="40" t="s">
        <v>483</v>
      </c>
      <c r="C211" s="1">
        <v>2014.0</v>
      </c>
      <c r="D211" s="2" t="s">
        <v>5</v>
      </c>
      <c r="E211" s="2" t="s">
        <v>22</v>
      </c>
      <c r="F211" s="76">
        <v>96.17087</v>
      </c>
      <c r="M211" s="87"/>
    </row>
    <row r="212">
      <c r="A212" s="40" t="s">
        <v>15</v>
      </c>
      <c r="B212" s="40" t="s">
        <v>482</v>
      </c>
      <c r="C212" s="1">
        <v>2014.0</v>
      </c>
      <c r="D212" s="2" t="s">
        <v>5</v>
      </c>
      <c r="E212" s="2" t="s">
        <v>22</v>
      </c>
      <c r="F212" s="76">
        <v>96.46146</v>
      </c>
      <c r="M212" s="87"/>
    </row>
    <row r="213">
      <c r="A213" s="40" t="s">
        <v>16</v>
      </c>
      <c r="B213" s="40" t="s">
        <v>484</v>
      </c>
      <c r="C213" s="1">
        <v>2014.0</v>
      </c>
      <c r="D213" s="2" t="s">
        <v>5</v>
      </c>
      <c r="E213" s="2" t="s">
        <v>22</v>
      </c>
      <c r="F213" s="76">
        <v>96.52179</v>
      </c>
      <c r="M213" s="87"/>
    </row>
    <row r="214">
      <c r="A214" s="40" t="s">
        <v>17</v>
      </c>
      <c r="B214" s="40" t="s">
        <v>485</v>
      </c>
      <c r="C214" s="1">
        <v>2014.0</v>
      </c>
      <c r="D214" s="2" t="s">
        <v>5</v>
      </c>
      <c r="E214" s="2" t="s">
        <v>22</v>
      </c>
      <c r="F214" s="76">
        <v>94.9873</v>
      </c>
      <c r="M214" s="87"/>
    </row>
    <row r="215">
      <c r="A215" s="40" t="s">
        <v>18</v>
      </c>
      <c r="B215" s="40" t="s">
        <v>486</v>
      </c>
      <c r="C215" s="1">
        <v>2014.0</v>
      </c>
      <c r="D215" s="2" t="s">
        <v>5</v>
      </c>
      <c r="E215" s="2" t="s">
        <v>22</v>
      </c>
      <c r="F215" s="76">
        <v>100.1053</v>
      </c>
      <c r="M215" s="87"/>
    </row>
    <row r="216">
      <c r="A216" s="40" t="s">
        <v>19</v>
      </c>
      <c r="B216" s="40" t="s">
        <v>487</v>
      </c>
      <c r="C216" s="1">
        <v>2014.0</v>
      </c>
      <c r="D216" s="2" t="s">
        <v>5</v>
      </c>
      <c r="E216" s="2" t="s">
        <v>22</v>
      </c>
      <c r="F216" s="76">
        <v>93.53201</v>
      </c>
      <c r="M216" s="87"/>
    </row>
    <row r="217">
      <c r="A217" s="40" t="s">
        <v>20</v>
      </c>
      <c r="B217" s="40" t="s">
        <v>488</v>
      </c>
      <c r="C217" s="1">
        <v>2014.0</v>
      </c>
      <c r="D217" s="2" t="s">
        <v>5</v>
      </c>
      <c r="E217" s="2" t="s">
        <v>22</v>
      </c>
      <c r="F217" s="76">
        <v>96.67209</v>
      </c>
      <c r="M217" s="87"/>
    </row>
    <row r="218">
      <c r="A218" s="40" t="s">
        <v>21</v>
      </c>
      <c r="B218" s="40" t="s">
        <v>490</v>
      </c>
      <c r="C218" s="1">
        <v>2014.0</v>
      </c>
      <c r="D218" s="2" t="s">
        <v>5</v>
      </c>
      <c r="E218" s="2" t="s">
        <v>22</v>
      </c>
      <c r="F218" s="76">
        <v>91.8096</v>
      </c>
      <c r="M218" s="87"/>
    </row>
    <row r="219">
      <c r="A219" s="40" t="s">
        <v>22</v>
      </c>
      <c r="B219" s="40" t="s">
        <v>491</v>
      </c>
      <c r="C219" s="1">
        <v>2014.0</v>
      </c>
      <c r="D219" s="2" t="s">
        <v>5</v>
      </c>
      <c r="E219" s="2" t="s">
        <v>22</v>
      </c>
      <c r="F219" s="76">
        <v>93.59987</v>
      </c>
      <c r="M219" s="87"/>
    </row>
    <row r="220">
      <c r="A220" s="40" t="s">
        <v>23</v>
      </c>
      <c r="B220" s="40" t="s">
        <v>492</v>
      </c>
      <c r="C220" s="1">
        <v>2014.0</v>
      </c>
      <c r="D220" s="2" t="s">
        <v>5</v>
      </c>
      <c r="E220" s="2" t="s">
        <v>22</v>
      </c>
      <c r="F220" s="76">
        <v>96.79596</v>
      </c>
      <c r="M220" s="87"/>
    </row>
    <row r="221">
      <c r="A221" s="40" t="s">
        <v>24</v>
      </c>
      <c r="B221" s="40" t="s">
        <v>493</v>
      </c>
      <c r="C221" s="1">
        <v>2014.0</v>
      </c>
      <c r="D221" s="2" t="s">
        <v>5</v>
      </c>
      <c r="E221" s="2" t="s">
        <v>22</v>
      </c>
      <c r="F221" s="76">
        <v>98.50449</v>
      </c>
      <c r="M221" s="87"/>
    </row>
    <row r="222">
      <c r="A222" s="40" t="s">
        <v>25</v>
      </c>
      <c r="B222" s="40" t="s">
        <v>494</v>
      </c>
      <c r="C222" s="1">
        <v>2014.0</v>
      </c>
      <c r="D222" s="2" t="s">
        <v>5</v>
      </c>
      <c r="E222" s="2" t="s">
        <v>22</v>
      </c>
      <c r="F222" s="76">
        <v>97.5864</v>
      </c>
      <c r="M222" s="87"/>
    </row>
    <row r="223">
      <c r="A223" s="40" t="s">
        <v>26</v>
      </c>
      <c r="B223" s="40" t="s">
        <v>495</v>
      </c>
      <c r="C223" s="1">
        <v>2014.0</v>
      </c>
      <c r="D223" s="2" t="s">
        <v>5</v>
      </c>
      <c r="E223" s="2" t="s">
        <v>22</v>
      </c>
      <c r="F223" s="76">
        <v>94.44696</v>
      </c>
      <c r="M223" s="87"/>
    </row>
    <row r="224">
      <c r="A224" s="40" t="s">
        <v>27</v>
      </c>
      <c r="B224" s="40" t="s">
        <v>497</v>
      </c>
      <c r="C224" s="1">
        <v>2014.0</v>
      </c>
      <c r="D224" s="2" t="s">
        <v>5</v>
      </c>
      <c r="E224" s="2" t="s">
        <v>22</v>
      </c>
      <c r="F224" s="76">
        <v>96.46098</v>
      </c>
      <c r="M224" s="87"/>
    </row>
    <row r="225">
      <c r="A225" s="40" t="s">
        <v>28</v>
      </c>
      <c r="B225" s="40" t="s">
        <v>496</v>
      </c>
      <c r="C225" s="1">
        <v>2014.0</v>
      </c>
      <c r="D225" s="2" t="s">
        <v>5</v>
      </c>
      <c r="E225" s="2" t="s">
        <v>22</v>
      </c>
      <c r="F225" s="76">
        <v>92.99277</v>
      </c>
      <c r="M225" s="87"/>
    </row>
    <row r="226">
      <c r="A226" s="40" t="s">
        <v>29</v>
      </c>
      <c r="B226" s="40" t="s">
        <v>498</v>
      </c>
      <c r="C226" s="1">
        <v>2014.0</v>
      </c>
      <c r="D226" s="2" t="s">
        <v>5</v>
      </c>
      <c r="E226" s="2" t="s">
        <v>22</v>
      </c>
      <c r="F226" s="76">
        <v>92.51256</v>
      </c>
      <c r="M226" s="87"/>
    </row>
    <row r="227">
      <c r="A227" s="40" t="s">
        <v>30</v>
      </c>
      <c r="B227" s="40" t="s">
        <v>499</v>
      </c>
      <c r="C227" s="1">
        <v>2014.0</v>
      </c>
      <c r="D227" s="2" t="s">
        <v>5</v>
      </c>
      <c r="E227" s="2" t="s">
        <v>22</v>
      </c>
      <c r="F227" s="76">
        <v>96.08036</v>
      </c>
      <c r="M227" s="87"/>
    </row>
    <row r="228">
      <c r="A228" s="40" t="s">
        <v>31</v>
      </c>
      <c r="B228" s="40" t="s">
        <v>500</v>
      </c>
      <c r="C228" s="1">
        <v>2014.0</v>
      </c>
      <c r="D228" s="2" t="s">
        <v>5</v>
      </c>
      <c r="E228" s="2" t="s">
        <v>22</v>
      </c>
      <c r="F228" s="76">
        <v>91.66692</v>
      </c>
      <c r="M228" s="87"/>
    </row>
    <row r="229">
      <c r="A229" s="40" t="s">
        <v>32</v>
      </c>
      <c r="B229" s="40" t="s">
        <v>501</v>
      </c>
      <c r="C229" s="1">
        <v>2014.0</v>
      </c>
      <c r="D229" s="2" t="s">
        <v>5</v>
      </c>
      <c r="E229" s="2" t="s">
        <v>22</v>
      </c>
      <c r="F229" s="76">
        <v>95.2409</v>
      </c>
      <c r="M229" s="87"/>
    </row>
    <row r="230">
      <c r="A230" s="40" t="s">
        <v>33</v>
      </c>
      <c r="B230" s="40" t="s">
        <v>502</v>
      </c>
      <c r="C230" s="1">
        <v>2014.0</v>
      </c>
      <c r="D230" s="2" t="s">
        <v>5</v>
      </c>
      <c r="E230" s="2" t="s">
        <v>22</v>
      </c>
      <c r="F230" s="76">
        <v>92.25022</v>
      </c>
      <c r="M230" s="87"/>
    </row>
    <row r="231">
      <c r="A231" s="40" t="s">
        <v>34</v>
      </c>
      <c r="B231" s="40" t="s">
        <v>503</v>
      </c>
      <c r="C231" s="1">
        <v>2014.0</v>
      </c>
      <c r="D231" s="2" t="s">
        <v>5</v>
      </c>
      <c r="E231" s="2" t="s">
        <v>22</v>
      </c>
      <c r="F231" s="76">
        <v>92.26206</v>
      </c>
      <c r="M231" s="87"/>
    </row>
    <row r="232">
      <c r="A232" s="40" t="s">
        <v>35</v>
      </c>
      <c r="B232" s="40" t="s">
        <v>504</v>
      </c>
      <c r="C232" s="1">
        <v>2014.0</v>
      </c>
      <c r="D232" s="2" t="s">
        <v>5</v>
      </c>
      <c r="E232" s="2" t="s">
        <v>22</v>
      </c>
      <c r="F232" s="76">
        <v>94.81754</v>
      </c>
      <c r="M232" s="87"/>
    </row>
    <row r="233">
      <c r="A233" s="52" t="s">
        <v>3</v>
      </c>
      <c r="B233" s="40" t="s">
        <v>489</v>
      </c>
      <c r="C233" s="1">
        <v>2015.0</v>
      </c>
      <c r="D233" s="2" t="s">
        <v>5</v>
      </c>
      <c r="E233" s="2" t="s">
        <v>22</v>
      </c>
      <c r="F233" s="76">
        <v>96.61867</v>
      </c>
    </row>
    <row r="234">
      <c r="A234" s="52" t="s">
        <v>4</v>
      </c>
      <c r="B234" s="40" t="s">
        <v>472</v>
      </c>
      <c r="C234" s="1">
        <v>2015.0</v>
      </c>
      <c r="D234" s="2" t="s">
        <v>5</v>
      </c>
      <c r="E234" s="2" t="s">
        <v>22</v>
      </c>
      <c r="F234" s="76">
        <v>90.99905</v>
      </c>
    </row>
    <row r="235">
      <c r="A235" s="40" t="s">
        <v>5</v>
      </c>
      <c r="B235" s="40" t="s">
        <v>473</v>
      </c>
      <c r="C235" s="1">
        <v>2015.0</v>
      </c>
      <c r="D235" s="2" t="s">
        <v>5</v>
      </c>
      <c r="E235" s="2" t="s">
        <v>22</v>
      </c>
      <c r="F235" s="76">
        <v>95.96163</v>
      </c>
    </row>
    <row r="236">
      <c r="A236" s="40" t="s">
        <v>6</v>
      </c>
      <c r="B236" s="40" t="s">
        <v>474</v>
      </c>
      <c r="C236" s="1">
        <v>2015.0</v>
      </c>
      <c r="D236" s="2" t="s">
        <v>5</v>
      </c>
      <c r="E236" s="2" t="s">
        <v>22</v>
      </c>
      <c r="F236" s="76">
        <v>93.9999</v>
      </c>
    </row>
    <row r="237">
      <c r="A237" s="40" t="s">
        <v>7</v>
      </c>
      <c r="B237" s="40" t="s">
        <v>475</v>
      </c>
      <c r="C237" s="1">
        <v>2015.0</v>
      </c>
      <c r="D237" s="2" t="s">
        <v>5</v>
      </c>
      <c r="E237" s="2" t="s">
        <v>22</v>
      </c>
      <c r="F237" s="76">
        <v>92.89269</v>
      </c>
    </row>
    <row r="238">
      <c r="A238" s="40" t="s">
        <v>8</v>
      </c>
      <c r="B238" s="40" t="s">
        <v>479</v>
      </c>
      <c r="C238" s="1">
        <v>2015.0</v>
      </c>
      <c r="D238" s="2" t="s">
        <v>5</v>
      </c>
      <c r="E238" s="2" t="s">
        <v>22</v>
      </c>
      <c r="F238" s="76">
        <v>92.40907</v>
      </c>
    </row>
    <row r="239">
      <c r="A239" s="40" t="s">
        <v>9</v>
      </c>
      <c r="B239" s="40" t="s">
        <v>480</v>
      </c>
      <c r="C239" s="1">
        <v>2015.0</v>
      </c>
      <c r="D239" s="2" t="s">
        <v>5</v>
      </c>
      <c r="E239" s="2" t="s">
        <v>22</v>
      </c>
      <c r="F239" s="76">
        <v>92.92417</v>
      </c>
    </row>
    <row r="240">
      <c r="A240" s="40" t="s">
        <v>10</v>
      </c>
      <c r="B240" s="40" t="s">
        <v>478</v>
      </c>
      <c r="C240" s="1">
        <v>2015.0</v>
      </c>
      <c r="D240" s="2" t="s">
        <v>5</v>
      </c>
      <c r="E240" s="2" t="s">
        <v>22</v>
      </c>
      <c r="F240" s="76">
        <v>100.1052</v>
      </c>
    </row>
    <row r="241">
      <c r="A241" s="40" t="s">
        <v>11</v>
      </c>
      <c r="B241" s="40" t="s">
        <v>477</v>
      </c>
      <c r="C241" s="1">
        <v>2015.0</v>
      </c>
      <c r="D241" s="2" t="s">
        <v>5</v>
      </c>
      <c r="E241" s="2" t="s">
        <v>22</v>
      </c>
      <c r="F241" s="76">
        <v>98.58436</v>
      </c>
    </row>
    <row r="242">
      <c r="A242" s="40" t="s">
        <v>12</v>
      </c>
      <c r="B242" s="40" t="s">
        <v>476</v>
      </c>
      <c r="C242" s="1">
        <v>2015.0</v>
      </c>
      <c r="D242" s="2" t="s">
        <v>5</v>
      </c>
      <c r="E242" s="2" t="s">
        <v>22</v>
      </c>
      <c r="F242" s="76">
        <v>110.8502</v>
      </c>
    </row>
    <row r="243">
      <c r="A243" s="40" t="s">
        <v>13</v>
      </c>
      <c r="B243" s="40" t="s">
        <v>481</v>
      </c>
      <c r="C243" s="1">
        <v>2015.0</v>
      </c>
      <c r="D243" s="2" t="s">
        <v>5</v>
      </c>
      <c r="E243" s="2" t="s">
        <v>22</v>
      </c>
      <c r="F243" s="76">
        <v>94.47785</v>
      </c>
    </row>
    <row r="244">
      <c r="A244" s="40" t="s">
        <v>14</v>
      </c>
      <c r="B244" s="40" t="s">
        <v>483</v>
      </c>
      <c r="C244" s="1">
        <v>2015.0</v>
      </c>
      <c r="D244" s="2" t="s">
        <v>5</v>
      </c>
      <c r="E244" s="2" t="s">
        <v>22</v>
      </c>
      <c r="F244" s="76">
        <v>95.63515</v>
      </c>
    </row>
    <row r="245">
      <c r="A245" s="40" t="s">
        <v>15</v>
      </c>
      <c r="B245" s="40" t="s">
        <v>482</v>
      </c>
      <c r="C245" s="1">
        <v>2015.0</v>
      </c>
      <c r="D245" s="2" t="s">
        <v>5</v>
      </c>
      <c r="E245" s="2" t="s">
        <v>22</v>
      </c>
      <c r="F245" s="76">
        <v>96.43713</v>
      </c>
    </row>
    <row r="246">
      <c r="A246" s="40" t="s">
        <v>16</v>
      </c>
      <c r="B246" s="40" t="s">
        <v>484</v>
      </c>
      <c r="C246" s="1">
        <v>2015.0</v>
      </c>
      <c r="D246" s="2" t="s">
        <v>5</v>
      </c>
      <c r="E246" s="2" t="s">
        <v>22</v>
      </c>
      <c r="F246" s="76">
        <v>96.48244</v>
      </c>
    </row>
    <row r="247">
      <c r="A247" s="40" t="s">
        <v>17</v>
      </c>
      <c r="B247" s="40" t="s">
        <v>485</v>
      </c>
      <c r="C247" s="1">
        <v>2015.0</v>
      </c>
      <c r="D247" s="2" t="s">
        <v>5</v>
      </c>
      <c r="E247" s="2" t="s">
        <v>22</v>
      </c>
      <c r="F247" s="76">
        <v>94.47397</v>
      </c>
    </row>
    <row r="248">
      <c r="A248" s="40" t="s">
        <v>18</v>
      </c>
      <c r="B248" s="40" t="s">
        <v>486</v>
      </c>
      <c r="C248" s="1">
        <v>2015.0</v>
      </c>
      <c r="D248" s="2" t="s">
        <v>5</v>
      </c>
      <c r="E248" s="2" t="s">
        <v>22</v>
      </c>
      <c r="F248" s="76">
        <v>100.3679</v>
      </c>
    </row>
    <row r="249">
      <c r="A249" s="40" t="s">
        <v>19</v>
      </c>
      <c r="B249" s="40" t="s">
        <v>487</v>
      </c>
      <c r="C249" s="1">
        <v>2015.0</v>
      </c>
      <c r="D249" s="2" t="s">
        <v>5</v>
      </c>
      <c r="E249" s="2" t="s">
        <v>22</v>
      </c>
      <c r="F249" s="76">
        <v>93.24163</v>
      </c>
    </row>
    <row r="250">
      <c r="A250" s="40" t="s">
        <v>20</v>
      </c>
      <c r="B250" s="40" t="s">
        <v>488</v>
      </c>
      <c r="C250" s="1">
        <v>2015.0</v>
      </c>
      <c r="D250" s="2" t="s">
        <v>5</v>
      </c>
      <c r="E250" s="2" t="s">
        <v>22</v>
      </c>
      <c r="F250" s="76">
        <v>96.21215</v>
      </c>
    </row>
    <row r="251">
      <c r="A251" s="40" t="s">
        <v>21</v>
      </c>
      <c r="B251" s="40" t="s">
        <v>490</v>
      </c>
      <c r="C251" s="1">
        <v>2015.0</v>
      </c>
      <c r="D251" s="2" t="s">
        <v>5</v>
      </c>
      <c r="E251" s="2" t="s">
        <v>22</v>
      </c>
      <c r="F251" s="76">
        <v>91.80987</v>
      </c>
    </row>
    <row r="252">
      <c r="A252" s="40" t="s">
        <v>22</v>
      </c>
      <c r="B252" s="40" t="s">
        <v>491</v>
      </c>
      <c r="C252" s="1">
        <v>2015.0</v>
      </c>
      <c r="D252" s="2" t="s">
        <v>5</v>
      </c>
      <c r="E252" s="2" t="s">
        <v>22</v>
      </c>
      <c r="F252" s="76">
        <v>93.60246</v>
      </c>
    </row>
    <row r="253">
      <c r="A253" s="40" t="s">
        <v>23</v>
      </c>
      <c r="B253" s="40" t="s">
        <v>492</v>
      </c>
      <c r="C253" s="1">
        <v>2015.0</v>
      </c>
      <c r="D253" s="2" t="s">
        <v>5</v>
      </c>
      <c r="E253" s="2" t="s">
        <v>22</v>
      </c>
      <c r="F253" s="76">
        <v>97.37331</v>
      </c>
    </row>
    <row r="254">
      <c r="A254" s="40" t="s">
        <v>24</v>
      </c>
      <c r="B254" s="40" t="s">
        <v>493</v>
      </c>
      <c r="C254" s="1">
        <v>2015.0</v>
      </c>
      <c r="D254" s="2" t="s">
        <v>5</v>
      </c>
      <c r="E254" s="2" t="s">
        <v>22</v>
      </c>
      <c r="F254" s="76">
        <v>96.96361</v>
      </c>
    </row>
    <row r="255">
      <c r="A255" s="40" t="s">
        <v>25</v>
      </c>
      <c r="B255" s="40" t="s">
        <v>494</v>
      </c>
      <c r="C255" s="1">
        <v>2015.0</v>
      </c>
      <c r="D255" s="2" t="s">
        <v>5</v>
      </c>
      <c r="E255" s="2" t="s">
        <v>22</v>
      </c>
      <c r="F255" s="76">
        <v>97.76096</v>
      </c>
    </row>
    <row r="256">
      <c r="A256" s="40" t="s">
        <v>26</v>
      </c>
      <c r="B256" s="40" t="s">
        <v>495</v>
      </c>
      <c r="C256" s="1">
        <v>2015.0</v>
      </c>
      <c r="D256" s="2" t="s">
        <v>5</v>
      </c>
      <c r="E256" s="2" t="s">
        <v>22</v>
      </c>
      <c r="F256" s="76">
        <v>94.90118</v>
      </c>
    </row>
    <row r="257">
      <c r="A257" s="40" t="s">
        <v>27</v>
      </c>
      <c r="B257" s="40" t="s">
        <v>497</v>
      </c>
      <c r="C257" s="1">
        <v>2015.0</v>
      </c>
      <c r="D257" s="2" t="s">
        <v>5</v>
      </c>
      <c r="E257" s="2" t="s">
        <v>22</v>
      </c>
      <c r="F257" s="76">
        <v>95.86508</v>
      </c>
    </row>
    <row r="258">
      <c r="A258" s="40" t="s">
        <v>28</v>
      </c>
      <c r="B258" s="40" t="s">
        <v>496</v>
      </c>
      <c r="C258" s="1">
        <v>2015.0</v>
      </c>
      <c r="D258" s="2" t="s">
        <v>5</v>
      </c>
      <c r="E258" s="2" t="s">
        <v>22</v>
      </c>
      <c r="F258" s="76">
        <v>92.50176</v>
      </c>
    </row>
    <row r="259">
      <c r="A259" s="40" t="s">
        <v>29</v>
      </c>
      <c r="B259" s="40" t="s">
        <v>498</v>
      </c>
      <c r="C259" s="1">
        <v>2015.0</v>
      </c>
      <c r="D259" s="2" t="s">
        <v>5</v>
      </c>
      <c r="E259" s="2" t="s">
        <v>22</v>
      </c>
      <c r="F259" s="76">
        <v>91.96128</v>
      </c>
    </row>
    <row r="260">
      <c r="A260" s="40" t="s">
        <v>30</v>
      </c>
      <c r="B260" s="40" t="s">
        <v>499</v>
      </c>
      <c r="C260" s="1">
        <v>2015.0</v>
      </c>
      <c r="D260" s="2" t="s">
        <v>5</v>
      </c>
      <c r="E260" s="2" t="s">
        <v>22</v>
      </c>
      <c r="F260" s="76">
        <v>100.5397</v>
      </c>
    </row>
    <row r="261">
      <c r="A261" s="40" t="s">
        <v>31</v>
      </c>
      <c r="B261" s="40" t="s">
        <v>500</v>
      </c>
      <c r="C261" s="1">
        <v>2015.0</v>
      </c>
      <c r="D261" s="2" t="s">
        <v>5</v>
      </c>
      <c r="E261" s="2" t="s">
        <v>22</v>
      </c>
      <c r="F261" s="76">
        <v>92.15214</v>
      </c>
    </row>
    <row r="262">
      <c r="A262" s="40" t="s">
        <v>32</v>
      </c>
      <c r="B262" s="40" t="s">
        <v>501</v>
      </c>
      <c r="C262" s="1">
        <v>2015.0</v>
      </c>
      <c r="D262" s="2" t="s">
        <v>5</v>
      </c>
      <c r="E262" s="2" t="s">
        <v>22</v>
      </c>
      <c r="F262" s="76">
        <v>95.0303</v>
      </c>
    </row>
    <row r="263">
      <c r="A263" s="40" t="s">
        <v>33</v>
      </c>
      <c r="B263" s="40" t="s">
        <v>502</v>
      </c>
      <c r="C263" s="1">
        <v>2015.0</v>
      </c>
      <c r="D263" s="2" t="s">
        <v>5</v>
      </c>
      <c r="E263" s="2" t="s">
        <v>22</v>
      </c>
      <c r="F263" s="76">
        <v>91.12547</v>
      </c>
    </row>
    <row r="264">
      <c r="A264" s="40" t="s">
        <v>34</v>
      </c>
      <c r="B264" s="40" t="s">
        <v>503</v>
      </c>
      <c r="C264" s="1">
        <v>2015.0</v>
      </c>
      <c r="D264" s="2" t="s">
        <v>5</v>
      </c>
      <c r="E264" s="2" t="s">
        <v>22</v>
      </c>
      <c r="F264" s="76">
        <v>91.31155</v>
      </c>
    </row>
    <row r="265">
      <c r="A265" s="40" t="s">
        <v>35</v>
      </c>
      <c r="B265" s="40" t="s">
        <v>504</v>
      </c>
      <c r="C265" s="1">
        <v>2015.0</v>
      </c>
      <c r="D265" s="2" t="s">
        <v>5</v>
      </c>
      <c r="E265" s="2" t="s">
        <v>22</v>
      </c>
      <c r="F265" s="76">
        <v>94.5873</v>
      </c>
    </row>
    <row r="266">
      <c r="A266" s="52" t="s">
        <v>3</v>
      </c>
      <c r="B266" s="40" t="s">
        <v>489</v>
      </c>
      <c r="C266" s="1">
        <v>2016.0</v>
      </c>
      <c r="D266" s="2" t="s">
        <v>5</v>
      </c>
      <c r="E266" s="2" t="s">
        <v>22</v>
      </c>
      <c r="F266" s="76">
        <v>96.08006</v>
      </c>
    </row>
    <row r="267">
      <c r="A267" s="52" t="s">
        <v>4</v>
      </c>
      <c r="B267" s="40" t="s">
        <v>472</v>
      </c>
      <c r="C267" s="1">
        <v>2016.0</v>
      </c>
      <c r="D267" s="2" t="s">
        <v>5</v>
      </c>
      <c r="E267" s="2" t="s">
        <v>22</v>
      </c>
      <c r="F267" s="76">
        <v>90.24768</v>
      </c>
    </row>
    <row r="268">
      <c r="A268" s="40" t="s">
        <v>5</v>
      </c>
      <c r="B268" s="40" t="s">
        <v>473</v>
      </c>
      <c r="C268" s="1">
        <v>2016.0</v>
      </c>
      <c r="D268" s="2" t="s">
        <v>5</v>
      </c>
      <c r="E268" s="2" t="s">
        <v>22</v>
      </c>
      <c r="F268" s="76">
        <v>96.51581</v>
      </c>
    </row>
    <row r="269">
      <c r="A269" s="40" t="s">
        <v>6</v>
      </c>
      <c r="B269" s="40" t="s">
        <v>474</v>
      </c>
      <c r="C269" s="1">
        <v>2016.0</v>
      </c>
      <c r="D269" s="2" t="s">
        <v>5</v>
      </c>
      <c r="E269" s="2" t="s">
        <v>22</v>
      </c>
      <c r="F269" s="76">
        <v>93.67704</v>
      </c>
    </row>
    <row r="270">
      <c r="A270" s="40" t="s">
        <v>7</v>
      </c>
      <c r="B270" s="40" t="s">
        <v>475</v>
      </c>
      <c r="C270" s="1">
        <v>2016.0</v>
      </c>
      <c r="D270" s="2" t="s">
        <v>5</v>
      </c>
      <c r="E270" s="2" t="s">
        <v>22</v>
      </c>
      <c r="F270" s="76">
        <v>91.93528</v>
      </c>
    </row>
    <row r="271">
      <c r="A271" s="40" t="s">
        <v>8</v>
      </c>
      <c r="B271" s="40" t="s">
        <v>479</v>
      </c>
      <c r="C271" s="1">
        <v>2016.0</v>
      </c>
      <c r="D271" s="2" t="s">
        <v>5</v>
      </c>
      <c r="E271" s="2" t="s">
        <v>22</v>
      </c>
      <c r="F271" s="76">
        <v>91.09943</v>
      </c>
    </row>
    <row r="272">
      <c r="A272" s="40" t="s">
        <v>9</v>
      </c>
      <c r="B272" s="40" t="s">
        <v>480</v>
      </c>
      <c r="C272" s="1">
        <v>2016.0</v>
      </c>
      <c r="D272" s="2" t="s">
        <v>5</v>
      </c>
      <c r="E272" s="2" t="s">
        <v>22</v>
      </c>
      <c r="F272" s="76">
        <v>92.70529</v>
      </c>
    </row>
    <row r="273">
      <c r="A273" s="40" t="s">
        <v>10</v>
      </c>
      <c r="B273" s="40" t="s">
        <v>478</v>
      </c>
      <c r="C273" s="1">
        <v>2016.0</v>
      </c>
      <c r="D273" s="2" t="s">
        <v>5</v>
      </c>
      <c r="E273" s="2" t="s">
        <v>22</v>
      </c>
      <c r="F273" s="76">
        <v>99.5963</v>
      </c>
    </row>
    <row r="274">
      <c r="A274" s="40" t="s">
        <v>11</v>
      </c>
      <c r="B274" s="40" t="s">
        <v>477</v>
      </c>
      <c r="C274" s="1">
        <v>2016.0</v>
      </c>
      <c r="D274" s="2" t="s">
        <v>5</v>
      </c>
      <c r="E274" s="2" t="s">
        <v>22</v>
      </c>
      <c r="F274" s="76">
        <v>94.54675</v>
      </c>
    </row>
    <row r="275">
      <c r="A275" s="40" t="s">
        <v>12</v>
      </c>
      <c r="B275" s="40" t="s">
        <v>476</v>
      </c>
      <c r="C275" s="1">
        <v>2016.0</v>
      </c>
      <c r="D275" s="2" t="s">
        <v>5</v>
      </c>
      <c r="E275" s="2" t="s">
        <v>22</v>
      </c>
      <c r="F275" s="76">
        <v>109.5287</v>
      </c>
    </row>
    <row r="276">
      <c r="A276" s="40" t="s">
        <v>13</v>
      </c>
      <c r="B276" s="40" t="s">
        <v>481</v>
      </c>
      <c r="C276" s="1">
        <v>2016.0</v>
      </c>
      <c r="D276" s="2" t="s">
        <v>5</v>
      </c>
      <c r="E276" s="2" t="s">
        <v>22</v>
      </c>
      <c r="F276" s="76">
        <v>93.98901</v>
      </c>
    </row>
    <row r="277">
      <c r="A277" s="40" t="s">
        <v>14</v>
      </c>
      <c r="B277" s="40" t="s">
        <v>483</v>
      </c>
      <c r="C277" s="1">
        <v>2016.0</v>
      </c>
      <c r="D277" s="2" t="s">
        <v>5</v>
      </c>
      <c r="E277" s="2" t="s">
        <v>22</v>
      </c>
      <c r="F277" s="76">
        <v>95.36902</v>
      </c>
    </row>
    <row r="278">
      <c r="A278" s="40" t="s">
        <v>15</v>
      </c>
      <c r="B278" s="40" t="s">
        <v>482</v>
      </c>
      <c r="C278" s="1">
        <v>2016.0</v>
      </c>
      <c r="D278" s="2" t="s">
        <v>5</v>
      </c>
      <c r="E278" s="2" t="s">
        <v>22</v>
      </c>
      <c r="F278" s="76">
        <v>95.42183</v>
      </c>
    </row>
    <row r="279">
      <c r="A279" s="40" t="s">
        <v>16</v>
      </c>
      <c r="B279" s="40" t="s">
        <v>484</v>
      </c>
      <c r="C279" s="1">
        <v>2016.0</v>
      </c>
      <c r="D279" s="2" t="s">
        <v>5</v>
      </c>
      <c r="E279" s="2" t="s">
        <v>22</v>
      </c>
      <c r="F279" s="76">
        <v>96.01492</v>
      </c>
    </row>
    <row r="280">
      <c r="A280" s="40" t="s">
        <v>17</v>
      </c>
      <c r="B280" s="40" t="s">
        <v>485</v>
      </c>
      <c r="C280" s="1">
        <v>2016.0</v>
      </c>
      <c r="D280" s="2" t="s">
        <v>5</v>
      </c>
      <c r="E280" s="2" t="s">
        <v>22</v>
      </c>
      <c r="F280" s="76">
        <v>94.30669</v>
      </c>
    </row>
    <row r="281">
      <c r="A281" s="40" t="s">
        <v>18</v>
      </c>
      <c r="B281" s="40" t="s">
        <v>486</v>
      </c>
      <c r="C281" s="1">
        <v>2016.0</v>
      </c>
      <c r="D281" s="2" t="s">
        <v>5</v>
      </c>
      <c r="E281" s="2" t="s">
        <v>22</v>
      </c>
      <c r="F281" s="76">
        <v>99.96596</v>
      </c>
    </row>
    <row r="282">
      <c r="A282" s="40" t="s">
        <v>19</v>
      </c>
      <c r="B282" s="40" t="s">
        <v>487</v>
      </c>
      <c r="C282" s="1">
        <v>2016.0</v>
      </c>
      <c r="D282" s="2" t="s">
        <v>5</v>
      </c>
      <c r="E282" s="2" t="s">
        <v>22</v>
      </c>
      <c r="F282" s="76">
        <v>93.20792</v>
      </c>
    </row>
    <row r="283">
      <c r="A283" s="40" t="s">
        <v>20</v>
      </c>
      <c r="B283" s="40" t="s">
        <v>488</v>
      </c>
      <c r="C283" s="1">
        <v>2016.0</v>
      </c>
      <c r="D283" s="2" t="s">
        <v>5</v>
      </c>
      <c r="E283" s="2" t="s">
        <v>22</v>
      </c>
      <c r="F283" s="76">
        <v>95.70973</v>
      </c>
    </row>
    <row r="284">
      <c r="A284" s="40" t="s">
        <v>21</v>
      </c>
      <c r="B284" s="40" t="s">
        <v>490</v>
      </c>
      <c r="C284" s="1">
        <v>2016.0</v>
      </c>
      <c r="D284" s="2" t="s">
        <v>5</v>
      </c>
      <c r="E284" s="2" t="s">
        <v>22</v>
      </c>
      <c r="F284" s="76">
        <v>91.23428</v>
      </c>
    </row>
    <row r="285">
      <c r="A285" s="40" t="s">
        <v>22</v>
      </c>
      <c r="B285" s="40" t="s">
        <v>491</v>
      </c>
      <c r="C285" s="1">
        <v>2016.0</v>
      </c>
      <c r="D285" s="2" t="s">
        <v>5</v>
      </c>
      <c r="E285" s="2" t="s">
        <v>22</v>
      </c>
      <c r="F285" s="76">
        <v>93.32363</v>
      </c>
    </row>
    <row r="286">
      <c r="A286" s="40" t="s">
        <v>23</v>
      </c>
      <c r="B286" s="40" t="s">
        <v>492</v>
      </c>
      <c r="C286" s="1">
        <v>2016.0</v>
      </c>
      <c r="D286" s="2" t="s">
        <v>5</v>
      </c>
      <c r="E286" s="2" t="s">
        <v>22</v>
      </c>
      <c r="F286" s="76">
        <v>97.3475</v>
      </c>
    </row>
    <row r="287">
      <c r="A287" s="40" t="s">
        <v>24</v>
      </c>
      <c r="B287" s="40" t="s">
        <v>493</v>
      </c>
      <c r="C287" s="1">
        <v>2016.0</v>
      </c>
      <c r="D287" s="2" t="s">
        <v>5</v>
      </c>
      <c r="E287" s="2" t="s">
        <v>22</v>
      </c>
      <c r="F287" s="76">
        <v>96.15904</v>
      </c>
    </row>
    <row r="288">
      <c r="A288" s="40" t="s">
        <v>25</v>
      </c>
      <c r="B288" s="40" t="s">
        <v>494</v>
      </c>
      <c r="C288" s="1">
        <v>2016.0</v>
      </c>
      <c r="D288" s="2" t="s">
        <v>5</v>
      </c>
      <c r="E288" s="2" t="s">
        <v>22</v>
      </c>
      <c r="F288" s="76">
        <v>97.68084</v>
      </c>
    </row>
    <row r="289">
      <c r="A289" s="40" t="s">
        <v>26</v>
      </c>
      <c r="B289" s="40" t="s">
        <v>495</v>
      </c>
      <c r="C289" s="1">
        <v>2016.0</v>
      </c>
      <c r="D289" s="2" t="s">
        <v>5</v>
      </c>
      <c r="E289" s="2" t="s">
        <v>22</v>
      </c>
      <c r="F289" s="76">
        <v>95.45985</v>
      </c>
    </row>
    <row r="290">
      <c r="A290" s="40" t="s">
        <v>27</v>
      </c>
      <c r="B290" s="40" t="s">
        <v>497</v>
      </c>
      <c r="C290" s="1">
        <v>2016.0</v>
      </c>
      <c r="D290" s="2" t="s">
        <v>5</v>
      </c>
      <c r="E290" s="2" t="s">
        <v>22</v>
      </c>
      <c r="F290" s="76">
        <v>95.52347</v>
      </c>
    </row>
    <row r="291">
      <c r="A291" s="40" t="s">
        <v>28</v>
      </c>
      <c r="B291" s="40" t="s">
        <v>496</v>
      </c>
      <c r="C291" s="1">
        <v>2016.0</v>
      </c>
      <c r="D291" s="2" t="s">
        <v>5</v>
      </c>
      <c r="E291" s="2" t="s">
        <v>22</v>
      </c>
      <c r="F291" s="76">
        <v>91.91926</v>
      </c>
    </row>
    <row r="292">
      <c r="A292" s="40" t="s">
        <v>29</v>
      </c>
      <c r="B292" s="40" t="s">
        <v>498</v>
      </c>
      <c r="C292" s="1">
        <v>2016.0</v>
      </c>
      <c r="D292" s="2" t="s">
        <v>5</v>
      </c>
      <c r="E292" s="2" t="s">
        <v>22</v>
      </c>
      <c r="F292" s="76">
        <v>91.92828</v>
      </c>
    </row>
    <row r="293">
      <c r="A293" s="40" t="s">
        <v>30</v>
      </c>
      <c r="B293" s="40" t="s">
        <v>499</v>
      </c>
      <c r="C293" s="1">
        <v>2016.0</v>
      </c>
      <c r="D293" s="2" t="s">
        <v>5</v>
      </c>
      <c r="E293" s="2" t="s">
        <v>22</v>
      </c>
      <c r="F293" s="76">
        <v>100.7338</v>
      </c>
    </row>
    <row r="294">
      <c r="A294" s="40" t="s">
        <v>31</v>
      </c>
      <c r="B294" s="40" t="s">
        <v>500</v>
      </c>
      <c r="C294" s="1">
        <v>2016.0</v>
      </c>
      <c r="D294" s="2" t="s">
        <v>5</v>
      </c>
      <c r="E294" s="2" t="s">
        <v>22</v>
      </c>
      <c r="F294" s="76">
        <v>92.63952</v>
      </c>
    </row>
    <row r="295">
      <c r="A295" s="40" t="s">
        <v>32</v>
      </c>
      <c r="B295" s="40" t="s">
        <v>501</v>
      </c>
      <c r="C295" s="1">
        <v>2016.0</v>
      </c>
      <c r="D295" s="2" t="s">
        <v>5</v>
      </c>
      <c r="E295" s="2" t="s">
        <v>22</v>
      </c>
      <c r="F295" s="76">
        <v>94.43812</v>
      </c>
    </row>
    <row r="296">
      <c r="A296" s="40" t="s">
        <v>33</v>
      </c>
      <c r="B296" s="40" t="s">
        <v>502</v>
      </c>
      <c r="C296" s="1">
        <v>2016.0</v>
      </c>
      <c r="D296" s="2" t="s">
        <v>5</v>
      </c>
      <c r="E296" s="2" t="s">
        <v>22</v>
      </c>
      <c r="F296" s="76">
        <v>90.23167</v>
      </c>
    </row>
    <row r="297">
      <c r="A297" s="40" t="s">
        <v>34</v>
      </c>
      <c r="B297" s="40" t="s">
        <v>503</v>
      </c>
      <c r="C297" s="1">
        <v>2016.0</v>
      </c>
      <c r="D297" s="2" t="s">
        <v>5</v>
      </c>
      <c r="E297" s="2" t="s">
        <v>22</v>
      </c>
      <c r="F297" s="76">
        <v>90.26308</v>
      </c>
    </row>
    <row r="298">
      <c r="A298" s="40" t="s">
        <v>35</v>
      </c>
      <c r="B298" s="40" t="s">
        <v>504</v>
      </c>
      <c r="C298" s="1">
        <v>2016.0</v>
      </c>
      <c r="D298" s="2" t="s">
        <v>5</v>
      </c>
      <c r="E298" s="2" t="s">
        <v>22</v>
      </c>
      <c r="F298" s="76">
        <v>95.27492</v>
      </c>
    </row>
    <row r="299">
      <c r="A299" s="52" t="s">
        <v>3</v>
      </c>
      <c r="B299" s="40" t="s">
        <v>489</v>
      </c>
      <c r="C299" s="1">
        <v>2017.0</v>
      </c>
      <c r="D299" s="2" t="s">
        <v>5</v>
      </c>
      <c r="E299" s="2" t="s">
        <v>22</v>
      </c>
      <c r="F299" s="76">
        <v>95.98157</v>
      </c>
    </row>
    <row r="300">
      <c r="A300" s="52" t="s">
        <v>4</v>
      </c>
      <c r="B300" s="40" t="s">
        <v>472</v>
      </c>
      <c r="C300" s="1">
        <v>2017.0</v>
      </c>
      <c r="D300" s="2" t="s">
        <v>5</v>
      </c>
      <c r="E300" s="2" t="s">
        <v>22</v>
      </c>
      <c r="F300" s="76">
        <v>90.13096</v>
      </c>
    </row>
    <row r="301">
      <c r="A301" s="40" t="s">
        <v>5</v>
      </c>
      <c r="B301" s="40" t="s">
        <v>473</v>
      </c>
      <c r="C301" s="1">
        <v>2017.0</v>
      </c>
      <c r="D301" s="2" t="s">
        <v>5</v>
      </c>
      <c r="E301" s="2" t="s">
        <v>22</v>
      </c>
      <c r="F301" s="76">
        <v>96.83496</v>
      </c>
    </row>
    <row r="302">
      <c r="A302" s="40" t="s">
        <v>6</v>
      </c>
      <c r="B302" s="40" t="s">
        <v>474</v>
      </c>
      <c r="C302" s="1">
        <v>2017.0</v>
      </c>
      <c r="D302" s="2" t="s">
        <v>5</v>
      </c>
      <c r="E302" s="2" t="s">
        <v>22</v>
      </c>
      <c r="F302" s="76">
        <v>94.24067</v>
      </c>
    </row>
    <row r="303">
      <c r="A303" s="40" t="s">
        <v>7</v>
      </c>
      <c r="B303" s="40" t="s">
        <v>475</v>
      </c>
      <c r="C303" s="1">
        <v>2017.0</v>
      </c>
      <c r="D303" s="2" t="s">
        <v>5</v>
      </c>
      <c r="E303" s="2" t="s">
        <v>22</v>
      </c>
      <c r="F303" s="76">
        <v>91.6325</v>
      </c>
    </row>
    <row r="304">
      <c r="A304" s="40" t="s">
        <v>8</v>
      </c>
      <c r="B304" s="40" t="s">
        <v>479</v>
      </c>
      <c r="C304" s="1">
        <v>2017.0</v>
      </c>
      <c r="D304" s="2" t="s">
        <v>5</v>
      </c>
      <c r="E304" s="2" t="s">
        <v>22</v>
      </c>
      <c r="F304" s="76">
        <v>91.51802</v>
      </c>
    </row>
    <row r="305">
      <c r="A305" s="40" t="s">
        <v>9</v>
      </c>
      <c r="B305" s="40" t="s">
        <v>480</v>
      </c>
      <c r="C305" s="1">
        <v>2017.0</v>
      </c>
      <c r="D305" s="2" t="s">
        <v>5</v>
      </c>
      <c r="E305" s="2" t="s">
        <v>22</v>
      </c>
      <c r="F305" s="76">
        <v>92.63279</v>
      </c>
    </row>
    <row r="306">
      <c r="A306" s="40" t="s">
        <v>10</v>
      </c>
      <c r="B306" s="40" t="s">
        <v>478</v>
      </c>
      <c r="C306" s="1">
        <v>2017.0</v>
      </c>
      <c r="D306" s="2" t="s">
        <v>5</v>
      </c>
      <c r="E306" s="2" t="s">
        <v>22</v>
      </c>
      <c r="F306" s="76">
        <v>100.0606</v>
      </c>
    </row>
    <row r="307">
      <c r="A307" s="40" t="s">
        <v>11</v>
      </c>
      <c r="B307" s="40" t="s">
        <v>477</v>
      </c>
      <c r="C307" s="1">
        <v>2017.0</v>
      </c>
      <c r="D307" s="2" t="s">
        <v>5</v>
      </c>
      <c r="E307" s="2" t="s">
        <v>22</v>
      </c>
      <c r="F307" s="76">
        <v>94.80171</v>
      </c>
    </row>
    <row r="308">
      <c r="A308" s="40" t="s">
        <v>12</v>
      </c>
      <c r="B308" s="40" t="s">
        <v>476</v>
      </c>
      <c r="C308" s="1">
        <v>2017.0</v>
      </c>
      <c r="D308" s="2" t="s">
        <v>5</v>
      </c>
      <c r="E308" s="2" t="s">
        <v>22</v>
      </c>
      <c r="F308" s="76">
        <v>108.3952</v>
      </c>
    </row>
    <row r="309">
      <c r="A309" s="40" t="s">
        <v>13</v>
      </c>
      <c r="B309" s="40" t="s">
        <v>481</v>
      </c>
      <c r="C309" s="1">
        <v>2017.0</v>
      </c>
      <c r="D309" s="2" t="s">
        <v>5</v>
      </c>
      <c r="E309" s="2" t="s">
        <v>22</v>
      </c>
      <c r="F309" s="76">
        <v>94.21764</v>
      </c>
    </row>
    <row r="310">
      <c r="A310" s="40" t="s">
        <v>14</v>
      </c>
      <c r="B310" s="40" t="s">
        <v>483</v>
      </c>
      <c r="C310" s="1">
        <v>2017.0</v>
      </c>
      <c r="D310" s="2" t="s">
        <v>5</v>
      </c>
      <c r="E310" s="2" t="s">
        <v>22</v>
      </c>
      <c r="F310" s="76">
        <v>95.74459</v>
      </c>
    </row>
    <row r="311">
      <c r="A311" s="40" t="s">
        <v>15</v>
      </c>
      <c r="B311" s="40" t="s">
        <v>482</v>
      </c>
      <c r="C311" s="1">
        <v>2017.0</v>
      </c>
      <c r="D311" s="2" t="s">
        <v>5</v>
      </c>
      <c r="E311" s="2" t="s">
        <v>22</v>
      </c>
      <c r="F311" s="76">
        <v>94.94976</v>
      </c>
    </row>
    <row r="312">
      <c r="A312" s="40" t="s">
        <v>16</v>
      </c>
      <c r="B312" s="40" t="s">
        <v>484</v>
      </c>
      <c r="C312" s="1">
        <v>2017.0</v>
      </c>
      <c r="D312" s="2" t="s">
        <v>5</v>
      </c>
      <c r="E312" s="2" t="s">
        <v>22</v>
      </c>
      <c r="F312" s="76">
        <v>96.11241</v>
      </c>
    </row>
    <row r="313">
      <c r="A313" s="40" t="s">
        <v>17</v>
      </c>
      <c r="B313" s="40" t="s">
        <v>485</v>
      </c>
      <c r="C313" s="1">
        <v>2017.0</v>
      </c>
      <c r="D313" s="2" t="s">
        <v>5</v>
      </c>
      <c r="E313" s="2" t="s">
        <v>22</v>
      </c>
      <c r="F313" s="76">
        <v>94.92984</v>
      </c>
    </row>
    <row r="314">
      <c r="A314" s="40" t="s">
        <v>18</v>
      </c>
      <c r="B314" s="40" t="s">
        <v>486</v>
      </c>
      <c r="C314" s="1">
        <v>2017.0</v>
      </c>
      <c r="D314" s="2" t="s">
        <v>5</v>
      </c>
      <c r="E314" s="2" t="s">
        <v>22</v>
      </c>
      <c r="F314" s="76">
        <v>99.61617</v>
      </c>
    </row>
    <row r="315">
      <c r="A315" s="40" t="s">
        <v>19</v>
      </c>
      <c r="B315" s="40" t="s">
        <v>487</v>
      </c>
      <c r="C315" s="1">
        <v>2017.0</v>
      </c>
      <c r="D315" s="2" t="s">
        <v>5</v>
      </c>
      <c r="E315" s="2" t="s">
        <v>22</v>
      </c>
      <c r="F315" s="76">
        <v>93.37504</v>
      </c>
    </row>
    <row r="316">
      <c r="A316" s="40" t="s">
        <v>20</v>
      </c>
      <c r="B316" s="40" t="s">
        <v>488</v>
      </c>
      <c r="C316" s="1">
        <v>2017.0</v>
      </c>
      <c r="D316" s="2" t="s">
        <v>5</v>
      </c>
      <c r="E316" s="2" t="s">
        <v>22</v>
      </c>
      <c r="F316" s="76">
        <v>95.56581</v>
      </c>
    </row>
    <row r="317">
      <c r="A317" s="40" t="s">
        <v>21</v>
      </c>
      <c r="B317" s="40" t="s">
        <v>490</v>
      </c>
      <c r="C317" s="1">
        <v>2017.0</v>
      </c>
      <c r="D317" s="2" t="s">
        <v>5</v>
      </c>
      <c r="E317" s="2" t="s">
        <v>22</v>
      </c>
      <c r="F317" s="76">
        <v>92.2978</v>
      </c>
    </row>
    <row r="318">
      <c r="A318" s="40" t="s">
        <v>22</v>
      </c>
      <c r="B318" s="40" t="s">
        <v>491</v>
      </c>
      <c r="C318" s="1">
        <v>2017.0</v>
      </c>
      <c r="D318" s="2" t="s">
        <v>5</v>
      </c>
      <c r="E318" s="2" t="s">
        <v>22</v>
      </c>
      <c r="F318" s="76">
        <v>93.49456</v>
      </c>
    </row>
    <row r="319">
      <c r="A319" s="40" t="s">
        <v>23</v>
      </c>
      <c r="B319" s="40" t="s">
        <v>492</v>
      </c>
      <c r="C319" s="1">
        <v>2017.0</v>
      </c>
      <c r="D319" s="2" t="s">
        <v>5</v>
      </c>
      <c r="E319" s="2" t="s">
        <v>22</v>
      </c>
      <c r="F319" s="76">
        <v>92.76313</v>
      </c>
    </row>
    <row r="320">
      <c r="A320" s="40" t="s">
        <v>24</v>
      </c>
      <c r="B320" s="40" t="s">
        <v>493</v>
      </c>
      <c r="C320" s="1">
        <v>2017.0</v>
      </c>
      <c r="D320" s="2" t="s">
        <v>5</v>
      </c>
      <c r="E320" s="2" t="s">
        <v>22</v>
      </c>
      <c r="F320" s="76">
        <v>96.47686</v>
      </c>
    </row>
    <row r="321">
      <c r="A321" s="40" t="s">
        <v>25</v>
      </c>
      <c r="B321" s="40" t="s">
        <v>494</v>
      </c>
      <c r="C321" s="1">
        <v>2017.0</v>
      </c>
      <c r="D321" s="2" t="s">
        <v>5</v>
      </c>
      <c r="E321" s="2" t="s">
        <v>22</v>
      </c>
      <c r="F321" s="76">
        <v>98.30947</v>
      </c>
    </row>
    <row r="322">
      <c r="A322" s="40" t="s">
        <v>26</v>
      </c>
      <c r="B322" s="40" t="s">
        <v>495</v>
      </c>
      <c r="C322" s="1">
        <v>2017.0</v>
      </c>
      <c r="D322" s="2" t="s">
        <v>5</v>
      </c>
      <c r="E322" s="2" t="s">
        <v>22</v>
      </c>
      <c r="F322" s="76">
        <v>95.33122</v>
      </c>
    </row>
    <row r="323">
      <c r="A323" s="40" t="s">
        <v>27</v>
      </c>
      <c r="B323" s="40" t="s">
        <v>497</v>
      </c>
      <c r="C323" s="1">
        <v>2017.0</v>
      </c>
      <c r="D323" s="2" t="s">
        <v>5</v>
      </c>
      <c r="E323" s="2" t="s">
        <v>22</v>
      </c>
      <c r="F323" s="76">
        <v>95.40693</v>
      </c>
    </row>
    <row r="324">
      <c r="A324" s="40" t="s">
        <v>28</v>
      </c>
      <c r="B324" s="40" t="s">
        <v>496</v>
      </c>
      <c r="C324" s="1">
        <v>2017.0</v>
      </c>
      <c r="D324" s="2" t="s">
        <v>5</v>
      </c>
      <c r="E324" s="2" t="s">
        <v>22</v>
      </c>
      <c r="F324" s="76">
        <v>92.95055</v>
      </c>
    </row>
    <row r="325">
      <c r="A325" s="40" t="s">
        <v>29</v>
      </c>
      <c r="B325" s="40" t="s">
        <v>498</v>
      </c>
      <c r="C325" s="1">
        <v>2017.0</v>
      </c>
      <c r="D325" s="2" t="s">
        <v>5</v>
      </c>
      <c r="E325" s="2" t="s">
        <v>22</v>
      </c>
      <c r="F325" s="76">
        <v>91.77187</v>
      </c>
    </row>
    <row r="326">
      <c r="A326" s="40" t="s">
        <v>30</v>
      </c>
      <c r="B326" s="40" t="s">
        <v>499</v>
      </c>
      <c r="C326" s="1">
        <v>2017.0</v>
      </c>
      <c r="D326" s="2" t="s">
        <v>5</v>
      </c>
      <c r="E326" s="2" t="s">
        <v>22</v>
      </c>
      <c r="F326" s="76">
        <v>100.3563</v>
      </c>
    </row>
    <row r="327">
      <c r="A327" s="40" t="s">
        <v>31</v>
      </c>
      <c r="B327" s="40" t="s">
        <v>500</v>
      </c>
      <c r="C327" s="1">
        <v>2017.0</v>
      </c>
      <c r="D327" s="2" t="s">
        <v>5</v>
      </c>
      <c r="E327" s="2" t="s">
        <v>22</v>
      </c>
      <c r="F327" s="76">
        <v>93.11336</v>
      </c>
    </row>
    <row r="328">
      <c r="A328" s="40" t="s">
        <v>32</v>
      </c>
      <c r="B328" s="40" t="s">
        <v>501</v>
      </c>
      <c r="C328" s="1">
        <v>2017.0</v>
      </c>
      <c r="D328" s="2" t="s">
        <v>5</v>
      </c>
      <c r="E328" s="2" t="s">
        <v>22</v>
      </c>
      <c r="F328" s="76">
        <v>94.26903</v>
      </c>
    </row>
    <row r="329">
      <c r="A329" s="40" t="s">
        <v>33</v>
      </c>
      <c r="B329" s="40" t="s">
        <v>502</v>
      </c>
      <c r="C329" s="1">
        <v>2017.0</v>
      </c>
      <c r="D329" s="2" t="s">
        <v>5</v>
      </c>
      <c r="E329" s="2" t="s">
        <v>22</v>
      </c>
      <c r="F329" s="76">
        <v>90.25683</v>
      </c>
    </row>
    <row r="330">
      <c r="A330" s="40" t="s">
        <v>34</v>
      </c>
      <c r="B330" s="40" t="s">
        <v>503</v>
      </c>
      <c r="C330" s="1">
        <v>2017.0</v>
      </c>
      <c r="D330" s="2" t="s">
        <v>5</v>
      </c>
      <c r="E330" s="2" t="s">
        <v>22</v>
      </c>
      <c r="F330" s="76">
        <v>89.63452</v>
      </c>
    </row>
    <row r="331">
      <c r="A331" s="40" t="s">
        <v>35</v>
      </c>
      <c r="B331" s="40" t="s">
        <v>504</v>
      </c>
      <c r="C331" s="1">
        <v>2017.0</v>
      </c>
      <c r="D331" s="2" t="s">
        <v>5</v>
      </c>
      <c r="E331" s="2" t="s">
        <v>22</v>
      </c>
      <c r="F331" s="76">
        <v>96.16597</v>
      </c>
    </row>
    <row r="332">
      <c r="A332" s="52" t="s">
        <v>3</v>
      </c>
      <c r="B332" s="40" t="s">
        <v>489</v>
      </c>
      <c r="C332" s="1">
        <v>2018.0</v>
      </c>
      <c r="D332" s="2" t="s">
        <v>5</v>
      </c>
      <c r="E332" s="2" t="s">
        <v>22</v>
      </c>
      <c r="F332" s="76">
        <v>96.23217</v>
      </c>
    </row>
    <row r="333">
      <c r="A333" s="52" t="s">
        <v>4</v>
      </c>
      <c r="B333" s="40" t="s">
        <v>472</v>
      </c>
      <c r="C333" s="1">
        <v>2018.0</v>
      </c>
      <c r="D333" s="2" t="s">
        <v>5</v>
      </c>
      <c r="E333" s="2" t="s">
        <v>22</v>
      </c>
      <c r="F333" s="76">
        <v>90.89361</v>
      </c>
    </row>
    <row r="334">
      <c r="A334" s="40" t="s">
        <v>5</v>
      </c>
      <c r="B334" s="40" t="s">
        <v>473</v>
      </c>
      <c r="C334" s="1">
        <v>2018.0</v>
      </c>
      <c r="D334" s="2" t="s">
        <v>5</v>
      </c>
      <c r="E334" s="2" t="s">
        <v>22</v>
      </c>
      <c r="F334" s="76">
        <v>95.95684</v>
      </c>
    </row>
    <row r="335">
      <c r="A335" s="40" t="s">
        <v>6</v>
      </c>
      <c r="B335" s="40" t="s">
        <v>474</v>
      </c>
      <c r="C335" s="1">
        <v>2018.0</v>
      </c>
      <c r="D335" s="2" t="s">
        <v>5</v>
      </c>
      <c r="E335" s="2" t="s">
        <v>22</v>
      </c>
      <c r="F335" s="76">
        <v>94.79587</v>
      </c>
    </row>
    <row r="336">
      <c r="A336" s="40" t="s">
        <v>7</v>
      </c>
      <c r="B336" s="40" t="s">
        <v>475</v>
      </c>
      <c r="C336" s="1">
        <v>2018.0</v>
      </c>
      <c r="D336" s="2" t="s">
        <v>5</v>
      </c>
      <c r="E336" s="2" t="s">
        <v>22</v>
      </c>
      <c r="F336" s="76">
        <v>91.53702</v>
      </c>
    </row>
    <row r="337">
      <c r="A337" s="40" t="s">
        <v>8</v>
      </c>
      <c r="B337" s="40" t="s">
        <v>479</v>
      </c>
      <c r="C337" s="1">
        <v>2018.0</v>
      </c>
      <c r="D337" s="2" t="s">
        <v>5</v>
      </c>
      <c r="E337" s="2" t="s">
        <v>22</v>
      </c>
      <c r="F337" s="76">
        <v>91.65997</v>
      </c>
    </row>
    <row r="338">
      <c r="A338" s="40" t="s">
        <v>9</v>
      </c>
      <c r="B338" s="40" t="s">
        <v>480</v>
      </c>
      <c r="C338" s="1">
        <v>2018.0</v>
      </c>
      <c r="D338" s="2" t="s">
        <v>5</v>
      </c>
      <c r="E338" s="2" t="s">
        <v>22</v>
      </c>
      <c r="F338" s="76">
        <v>93.02897</v>
      </c>
    </row>
    <row r="339">
      <c r="A339" s="40" t="s">
        <v>10</v>
      </c>
      <c r="B339" s="40" t="s">
        <v>478</v>
      </c>
      <c r="C339" s="1">
        <v>2018.0</v>
      </c>
      <c r="D339" s="2" t="s">
        <v>5</v>
      </c>
      <c r="E339" s="2" t="s">
        <v>22</v>
      </c>
      <c r="F339" s="76">
        <v>100.4137</v>
      </c>
    </row>
    <row r="340">
      <c r="A340" s="40" t="s">
        <v>11</v>
      </c>
      <c r="B340" s="40" t="s">
        <v>477</v>
      </c>
      <c r="C340" s="1">
        <v>2018.0</v>
      </c>
      <c r="D340" s="2" t="s">
        <v>5</v>
      </c>
      <c r="E340" s="2" t="s">
        <v>22</v>
      </c>
      <c r="F340" s="76">
        <v>95.04576</v>
      </c>
    </row>
    <row r="341">
      <c r="A341" s="40" t="s">
        <v>12</v>
      </c>
      <c r="B341" s="40" t="s">
        <v>476</v>
      </c>
      <c r="C341" s="1">
        <v>2018.0</v>
      </c>
      <c r="D341" s="2" t="s">
        <v>5</v>
      </c>
      <c r="E341" s="2" t="s">
        <v>22</v>
      </c>
      <c r="F341" s="76">
        <v>106.083</v>
      </c>
    </row>
    <row r="342">
      <c r="A342" s="40" t="s">
        <v>13</v>
      </c>
      <c r="B342" s="40" t="s">
        <v>481</v>
      </c>
      <c r="C342" s="1">
        <v>2018.0</v>
      </c>
      <c r="D342" s="2" t="s">
        <v>5</v>
      </c>
      <c r="E342" s="2" t="s">
        <v>22</v>
      </c>
      <c r="F342" s="76">
        <v>94.80997</v>
      </c>
    </row>
    <row r="343">
      <c r="A343" s="40" t="s">
        <v>14</v>
      </c>
      <c r="B343" s="40" t="s">
        <v>483</v>
      </c>
      <c r="C343" s="1">
        <v>2018.0</v>
      </c>
      <c r="D343" s="2" t="s">
        <v>5</v>
      </c>
      <c r="E343" s="2" t="s">
        <v>22</v>
      </c>
      <c r="F343" s="76">
        <v>96.84237</v>
      </c>
    </row>
    <row r="344">
      <c r="A344" s="40" t="s">
        <v>15</v>
      </c>
      <c r="B344" s="40" t="s">
        <v>482</v>
      </c>
      <c r="C344" s="1">
        <v>2018.0</v>
      </c>
      <c r="D344" s="2" t="s">
        <v>5</v>
      </c>
      <c r="E344" s="2" t="s">
        <v>22</v>
      </c>
      <c r="F344" s="76">
        <v>94.91114</v>
      </c>
    </row>
    <row r="345">
      <c r="A345" s="40" t="s">
        <v>16</v>
      </c>
      <c r="B345" s="40" t="s">
        <v>484</v>
      </c>
      <c r="C345" s="1">
        <v>2018.0</v>
      </c>
      <c r="D345" s="2" t="s">
        <v>5</v>
      </c>
      <c r="E345" s="2" t="s">
        <v>22</v>
      </c>
      <c r="F345" s="76">
        <v>96.45712</v>
      </c>
    </row>
    <row r="346">
      <c r="A346" s="40" t="s">
        <v>17</v>
      </c>
      <c r="B346" s="40" t="s">
        <v>485</v>
      </c>
      <c r="C346" s="1">
        <v>2018.0</v>
      </c>
      <c r="D346" s="2" t="s">
        <v>5</v>
      </c>
      <c r="E346" s="2" t="s">
        <v>22</v>
      </c>
      <c r="F346" s="76">
        <v>96.05009</v>
      </c>
    </row>
    <row r="347">
      <c r="A347" s="40" t="s">
        <v>18</v>
      </c>
      <c r="B347" s="40" t="s">
        <v>486</v>
      </c>
      <c r="C347" s="1">
        <v>2018.0</v>
      </c>
      <c r="D347" s="2" t="s">
        <v>5</v>
      </c>
      <c r="E347" s="2" t="s">
        <v>22</v>
      </c>
      <c r="F347" s="76">
        <v>99.79895</v>
      </c>
    </row>
    <row r="348">
      <c r="A348" s="40" t="s">
        <v>19</v>
      </c>
      <c r="B348" s="40" t="s">
        <v>487</v>
      </c>
      <c r="C348" s="1">
        <v>2018.0</v>
      </c>
      <c r="D348" s="2" t="s">
        <v>5</v>
      </c>
      <c r="E348" s="2" t="s">
        <v>22</v>
      </c>
      <c r="F348" s="76">
        <v>94.4987</v>
      </c>
    </row>
    <row r="349">
      <c r="A349" s="40" t="s">
        <v>20</v>
      </c>
      <c r="B349" s="40" t="s">
        <v>488</v>
      </c>
      <c r="C349" s="1">
        <v>2018.0</v>
      </c>
      <c r="D349" s="2" t="s">
        <v>5</v>
      </c>
      <c r="E349" s="2" t="s">
        <v>22</v>
      </c>
      <c r="F349" s="76">
        <v>95.4102</v>
      </c>
    </row>
    <row r="350">
      <c r="A350" s="40" t="s">
        <v>21</v>
      </c>
      <c r="B350" s="40" t="s">
        <v>490</v>
      </c>
      <c r="C350" s="1">
        <v>2018.0</v>
      </c>
      <c r="D350" s="2" t="s">
        <v>5</v>
      </c>
      <c r="E350" s="2" t="s">
        <v>22</v>
      </c>
      <c r="F350" s="76">
        <v>91.81066</v>
      </c>
    </row>
    <row r="351">
      <c r="A351" s="40" t="s">
        <v>22</v>
      </c>
      <c r="B351" s="40" t="s">
        <v>491</v>
      </c>
      <c r="C351" s="1">
        <v>2018.0</v>
      </c>
      <c r="D351" s="2" t="s">
        <v>5</v>
      </c>
      <c r="E351" s="2" t="s">
        <v>22</v>
      </c>
      <c r="F351" s="76">
        <v>93.79821</v>
      </c>
    </row>
    <row r="352">
      <c r="A352" s="40" t="s">
        <v>23</v>
      </c>
      <c r="B352" s="40" t="s">
        <v>492</v>
      </c>
      <c r="C352" s="1">
        <v>2018.0</v>
      </c>
      <c r="D352" s="2" t="s">
        <v>5</v>
      </c>
      <c r="E352" s="2" t="s">
        <v>22</v>
      </c>
      <c r="F352" s="76">
        <v>95.2359</v>
      </c>
    </row>
    <row r="353">
      <c r="A353" s="40" t="s">
        <v>24</v>
      </c>
      <c r="B353" s="40" t="s">
        <v>493</v>
      </c>
      <c r="C353" s="1">
        <v>2018.0</v>
      </c>
      <c r="D353" s="2" t="s">
        <v>5</v>
      </c>
      <c r="E353" s="2" t="s">
        <v>22</v>
      </c>
      <c r="F353" s="76">
        <v>97.18953</v>
      </c>
    </row>
    <row r="354">
      <c r="A354" s="40" t="s">
        <v>25</v>
      </c>
      <c r="B354" s="40" t="s">
        <v>494</v>
      </c>
      <c r="C354" s="1">
        <v>2018.0</v>
      </c>
      <c r="D354" s="2" t="s">
        <v>5</v>
      </c>
      <c r="E354" s="2" t="s">
        <v>22</v>
      </c>
      <c r="F354" s="76">
        <v>99.03358</v>
      </c>
    </row>
    <row r="355">
      <c r="A355" s="40" t="s">
        <v>26</v>
      </c>
      <c r="B355" s="40" t="s">
        <v>495</v>
      </c>
      <c r="C355" s="1">
        <v>2018.0</v>
      </c>
      <c r="D355" s="2" t="s">
        <v>5</v>
      </c>
      <c r="E355" s="2" t="s">
        <v>22</v>
      </c>
      <c r="F355" s="76">
        <v>94.94999</v>
      </c>
    </row>
    <row r="356">
      <c r="A356" s="40" t="s">
        <v>27</v>
      </c>
      <c r="B356" s="40" t="s">
        <v>497</v>
      </c>
      <c r="C356" s="1">
        <v>2018.0</v>
      </c>
      <c r="D356" s="2" t="s">
        <v>5</v>
      </c>
      <c r="E356" s="2" t="s">
        <v>22</v>
      </c>
      <c r="F356" s="76">
        <v>96.17449</v>
      </c>
    </row>
    <row r="357">
      <c r="A357" s="40" t="s">
        <v>28</v>
      </c>
      <c r="B357" s="40" t="s">
        <v>496</v>
      </c>
      <c r="C357" s="1">
        <v>2018.0</v>
      </c>
      <c r="D357" s="2" t="s">
        <v>5</v>
      </c>
      <c r="E357" s="2" t="s">
        <v>22</v>
      </c>
      <c r="F357" s="76">
        <v>93.18731</v>
      </c>
    </row>
    <row r="358">
      <c r="A358" s="40" t="s">
        <v>29</v>
      </c>
      <c r="B358" s="40" t="s">
        <v>498</v>
      </c>
      <c r="C358" s="1">
        <v>2018.0</v>
      </c>
      <c r="D358" s="2" t="s">
        <v>5</v>
      </c>
      <c r="E358" s="2" t="s">
        <v>22</v>
      </c>
      <c r="F358" s="76">
        <v>91.4199</v>
      </c>
    </row>
    <row r="359">
      <c r="A359" s="40" t="s">
        <v>30</v>
      </c>
      <c r="B359" s="40" t="s">
        <v>499</v>
      </c>
      <c r="C359" s="1">
        <v>2018.0</v>
      </c>
      <c r="D359" s="2" t="s">
        <v>5</v>
      </c>
      <c r="E359" s="2" t="s">
        <v>22</v>
      </c>
      <c r="F359" s="76">
        <v>97.26065</v>
      </c>
    </row>
    <row r="360">
      <c r="A360" s="40" t="s">
        <v>31</v>
      </c>
      <c r="B360" s="40" t="s">
        <v>500</v>
      </c>
      <c r="C360" s="1">
        <v>2018.0</v>
      </c>
      <c r="D360" s="2" t="s">
        <v>5</v>
      </c>
      <c r="E360" s="2" t="s">
        <v>22</v>
      </c>
      <c r="F360" s="76">
        <v>93.59732</v>
      </c>
    </row>
    <row r="361">
      <c r="A361" s="40" t="s">
        <v>32</v>
      </c>
      <c r="B361" s="40" t="s">
        <v>501</v>
      </c>
      <c r="C361" s="1">
        <v>2018.0</v>
      </c>
      <c r="D361" s="2" t="s">
        <v>5</v>
      </c>
      <c r="E361" s="2" t="s">
        <v>22</v>
      </c>
      <c r="F361" s="76">
        <v>95.05558</v>
      </c>
    </row>
    <row r="362">
      <c r="A362" s="40" t="s">
        <v>33</v>
      </c>
      <c r="B362" s="40" t="s">
        <v>502</v>
      </c>
      <c r="C362" s="1">
        <v>2018.0</v>
      </c>
      <c r="D362" s="2" t="s">
        <v>5</v>
      </c>
      <c r="E362" s="2" t="s">
        <v>22</v>
      </c>
      <c r="F362" s="76">
        <v>90.70293</v>
      </c>
    </row>
    <row r="363">
      <c r="A363" s="40" t="s">
        <v>34</v>
      </c>
      <c r="B363" s="40" t="s">
        <v>503</v>
      </c>
      <c r="C363" s="1">
        <v>2018.0</v>
      </c>
      <c r="D363" s="2" t="s">
        <v>5</v>
      </c>
      <c r="E363" s="2" t="s">
        <v>22</v>
      </c>
      <c r="F363" s="76">
        <v>89.16805</v>
      </c>
    </row>
    <row r="364">
      <c r="A364" s="40" t="s">
        <v>35</v>
      </c>
      <c r="B364" s="40" t="s">
        <v>504</v>
      </c>
      <c r="C364" s="1">
        <v>2018.0</v>
      </c>
      <c r="D364" s="2" t="s">
        <v>5</v>
      </c>
      <c r="E364" s="2" t="s">
        <v>22</v>
      </c>
      <c r="F364" s="76">
        <v>96.64985</v>
      </c>
    </row>
    <row r="365">
      <c r="A365" s="52" t="s">
        <v>3</v>
      </c>
      <c r="B365" s="40" t="s">
        <v>489</v>
      </c>
      <c r="C365" s="1">
        <v>2019.0</v>
      </c>
      <c r="D365" s="2" t="s">
        <v>5</v>
      </c>
      <c r="E365" s="2" t="s">
        <v>22</v>
      </c>
      <c r="F365" s="76">
        <v>96.22835</v>
      </c>
    </row>
    <row r="366">
      <c r="A366" s="52" t="s">
        <v>4</v>
      </c>
      <c r="B366" s="40" t="s">
        <v>472</v>
      </c>
      <c r="C366" s="1">
        <v>2019.0</v>
      </c>
      <c r="D366" s="2" t="s">
        <v>5</v>
      </c>
      <c r="E366" s="2" t="s">
        <v>22</v>
      </c>
      <c r="F366" s="76">
        <v>91.5146</v>
      </c>
    </row>
    <row r="367">
      <c r="A367" s="40" t="s">
        <v>5</v>
      </c>
      <c r="B367" s="40" t="s">
        <v>473</v>
      </c>
      <c r="C367" s="1">
        <v>2019.0</v>
      </c>
      <c r="D367" s="2" t="s">
        <v>5</v>
      </c>
      <c r="E367" s="2" t="s">
        <v>22</v>
      </c>
      <c r="F367" s="76">
        <v>96.25772</v>
      </c>
    </row>
    <row r="368">
      <c r="A368" s="40" t="s">
        <v>6</v>
      </c>
      <c r="B368" s="40" t="s">
        <v>474</v>
      </c>
      <c r="C368" s="1">
        <v>2019.0</v>
      </c>
      <c r="D368" s="2" t="s">
        <v>5</v>
      </c>
      <c r="E368" s="2" t="s">
        <v>22</v>
      </c>
      <c r="F368" s="76">
        <v>96.03844</v>
      </c>
    </row>
    <row r="369">
      <c r="A369" s="40" t="s">
        <v>7</v>
      </c>
      <c r="B369" s="40" t="s">
        <v>475</v>
      </c>
      <c r="C369" s="1">
        <v>2019.0</v>
      </c>
      <c r="D369" s="2" t="s">
        <v>5</v>
      </c>
      <c r="E369" s="2" t="s">
        <v>22</v>
      </c>
      <c r="F369" s="76">
        <v>92.29488</v>
      </c>
    </row>
    <row r="370">
      <c r="A370" s="40" t="s">
        <v>8</v>
      </c>
      <c r="B370" s="40" t="s">
        <v>479</v>
      </c>
      <c r="C370" s="1">
        <v>2019.0</v>
      </c>
      <c r="D370" s="2" t="s">
        <v>5</v>
      </c>
      <c r="E370" s="2" t="s">
        <v>22</v>
      </c>
      <c r="F370" s="76">
        <v>92.88097</v>
      </c>
    </row>
    <row r="371">
      <c r="A371" s="40" t="s">
        <v>9</v>
      </c>
      <c r="B371" s="40" t="s">
        <v>480</v>
      </c>
      <c r="C371" s="1">
        <v>2019.0</v>
      </c>
      <c r="D371" s="2" t="s">
        <v>5</v>
      </c>
      <c r="E371" s="2" t="s">
        <v>22</v>
      </c>
      <c r="F371" s="76">
        <v>93.87157</v>
      </c>
    </row>
    <row r="372">
      <c r="A372" s="40" t="s">
        <v>10</v>
      </c>
      <c r="B372" s="40" t="s">
        <v>478</v>
      </c>
      <c r="C372" s="1">
        <v>2019.0</v>
      </c>
      <c r="D372" s="2" t="s">
        <v>5</v>
      </c>
      <c r="E372" s="2" t="s">
        <v>22</v>
      </c>
      <c r="F372" s="76">
        <v>100.843</v>
      </c>
    </row>
    <row r="373">
      <c r="A373" s="40" t="s">
        <v>11</v>
      </c>
      <c r="B373" s="40" t="s">
        <v>477</v>
      </c>
      <c r="C373" s="1">
        <v>2019.0</v>
      </c>
      <c r="D373" s="2" t="s">
        <v>5</v>
      </c>
      <c r="E373" s="2" t="s">
        <v>22</v>
      </c>
      <c r="F373" s="76">
        <v>95.08443</v>
      </c>
    </row>
    <row r="374">
      <c r="A374" s="40" t="s">
        <v>12</v>
      </c>
      <c r="B374" s="40" t="s">
        <v>476</v>
      </c>
      <c r="C374" s="1">
        <v>2019.0</v>
      </c>
      <c r="D374" s="2" t="s">
        <v>5</v>
      </c>
      <c r="E374" s="2" t="s">
        <v>22</v>
      </c>
      <c r="F374" s="76">
        <v>105.3684</v>
      </c>
    </row>
    <row r="375">
      <c r="A375" s="40" t="s">
        <v>13</v>
      </c>
      <c r="B375" s="40" t="s">
        <v>481</v>
      </c>
      <c r="C375" s="1">
        <v>2019.0</v>
      </c>
      <c r="D375" s="2" t="s">
        <v>5</v>
      </c>
      <c r="E375" s="2" t="s">
        <v>22</v>
      </c>
      <c r="F375" s="76">
        <v>95.47614</v>
      </c>
    </row>
    <row r="376">
      <c r="A376" s="40" t="s">
        <v>14</v>
      </c>
      <c r="B376" s="40" t="s">
        <v>483</v>
      </c>
      <c r="C376" s="1">
        <v>2019.0</v>
      </c>
      <c r="D376" s="2" t="s">
        <v>5</v>
      </c>
      <c r="E376" s="2" t="s">
        <v>22</v>
      </c>
      <c r="F376" s="76">
        <v>97.30167</v>
      </c>
    </row>
    <row r="377">
      <c r="A377" s="40" t="s">
        <v>15</v>
      </c>
      <c r="B377" s="40" t="s">
        <v>482</v>
      </c>
      <c r="C377" s="1">
        <v>2019.0</v>
      </c>
      <c r="D377" s="2" t="s">
        <v>5</v>
      </c>
      <c r="E377" s="2" t="s">
        <v>22</v>
      </c>
      <c r="F377" s="76">
        <v>95.44909</v>
      </c>
    </row>
    <row r="378">
      <c r="A378" s="40" t="s">
        <v>16</v>
      </c>
      <c r="B378" s="40" t="s">
        <v>484</v>
      </c>
      <c r="C378" s="1">
        <v>2019.0</v>
      </c>
      <c r="D378" s="2" t="s">
        <v>5</v>
      </c>
      <c r="E378" s="2" t="s">
        <v>22</v>
      </c>
      <c r="F378" s="76">
        <v>95.85881</v>
      </c>
    </row>
    <row r="379">
      <c r="A379" s="40" t="s">
        <v>17</v>
      </c>
      <c r="B379" s="40" t="s">
        <v>485</v>
      </c>
      <c r="C379" s="1">
        <v>2019.0</v>
      </c>
      <c r="D379" s="2" t="s">
        <v>5</v>
      </c>
      <c r="E379" s="2" t="s">
        <v>22</v>
      </c>
      <c r="F379" s="76">
        <v>96.72486</v>
      </c>
    </row>
    <row r="380">
      <c r="A380" s="40" t="s">
        <v>18</v>
      </c>
      <c r="B380" s="40" t="s">
        <v>486</v>
      </c>
      <c r="C380" s="1">
        <v>2019.0</v>
      </c>
      <c r="D380" s="2" t="s">
        <v>5</v>
      </c>
      <c r="E380" s="2" t="s">
        <v>22</v>
      </c>
      <c r="F380" s="76">
        <v>99.09754</v>
      </c>
    </row>
    <row r="381">
      <c r="A381" s="40" t="s">
        <v>19</v>
      </c>
      <c r="B381" s="40" t="s">
        <v>487</v>
      </c>
      <c r="C381" s="1">
        <v>2019.0</v>
      </c>
      <c r="D381" s="2" t="s">
        <v>5</v>
      </c>
      <c r="E381" s="2" t="s">
        <v>22</v>
      </c>
      <c r="F381" s="76">
        <v>94.24491</v>
      </c>
    </row>
    <row r="382">
      <c r="A382" s="40" t="s">
        <v>20</v>
      </c>
      <c r="B382" s="40" t="s">
        <v>488</v>
      </c>
      <c r="C382" s="1">
        <v>2019.0</v>
      </c>
      <c r="D382" s="2" t="s">
        <v>5</v>
      </c>
      <c r="E382" s="2" t="s">
        <v>22</v>
      </c>
      <c r="F382" s="76">
        <v>95.45495</v>
      </c>
    </row>
    <row r="383">
      <c r="A383" s="40" t="s">
        <v>21</v>
      </c>
      <c r="B383" s="40" t="s">
        <v>490</v>
      </c>
      <c r="C383" s="1">
        <v>2019.0</v>
      </c>
      <c r="D383" s="2" t="s">
        <v>5</v>
      </c>
      <c r="E383" s="2" t="s">
        <v>22</v>
      </c>
      <c r="F383" s="76">
        <v>92.80667</v>
      </c>
    </row>
    <row r="384">
      <c r="A384" s="40" t="s">
        <v>22</v>
      </c>
      <c r="B384" s="40" t="s">
        <v>491</v>
      </c>
      <c r="C384" s="1">
        <v>2019.0</v>
      </c>
      <c r="D384" s="2" t="s">
        <v>5</v>
      </c>
      <c r="E384" s="2" t="s">
        <v>22</v>
      </c>
      <c r="F384" s="76">
        <v>93.6771</v>
      </c>
    </row>
    <row r="385">
      <c r="A385" s="40" t="s">
        <v>23</v>
      </c>
      <c r="B385" s="40" t="s">
        <v>492</v>
      </c>
      <c r="C385" s="1">
        <v>2019.0</v>
      </c>
      <c r="D385" s="2" t="s">
        <v>5</v>
      </c>
      <c r="E385" s="2" t="s">
        <v>22</v>
      </c>
      <c r="F385" s="76">
        <v>90.14824</v>
      </c>
    </row>
    <row r="386">
      <c r="A386" s="40" t="s">
        <v>24</v>
      </c>
      <c r="B386" s="40" t="s">
        <v>493</v>
      </c>
      <c r="C386" s="1">
        <v>2019.0</v>
      </c>
      <c r="D386" s="2" t="s">
        <v>5</v>
      </c>
      <c r="E386" s="2" t="s">
        <v>22</v>
      </c>
      <c r="F386" s="76">
        <v>97.32579</v>
      </c>
    </row>
    <row r="387">
      <c r="A387" s="40" t="s">
        <v>25</v>
      </c>
      <c r="B387" s="40" t="s">
        <v>494</v>
      </c>
      <c r="C387" s="1">
        <v>2019.0</v>
      </c>
      <c r="D387" s="2" t="s">
        <v>5</v>
      </c>
      <c r="E387" s="2" t="s">
        <v>22</v>
      </c>
      <c r="F387" s="76">
        <v>99.62945</v>
      </c>
    </row>
    <row r="388">
      <c r="A388" s="40" t="s">
        <v>26</v>
      </c>
      <c r="B388" s="40" t="s">
        <v>495</v>
      </c>
      <c r="C388" s="1">
        <v>2019.0</v>
      </c>
      <c r="D388" s="2" t="s">
        <v>5</v>
      </c>
      <c r="E388" s="2" t="s">
        <v>22</v>
      </c>
      <c r="F388" s="76">
        <v>93.96647</v>
      </c>
    </row>
    <row r="389">
      <c r="A389" s="40" t="s">
        <v>27</v>
      </c>
      <c r="B389" s="40" t="s">
        <v>497</v>
      </c>
      <c r="C389" s="1">
        <v>2019.0</v>
      </c>
      <c r="D389" s="2" t="s">
        <v>5</v>
      </c>
      <c r="E389" s="2" t="s">
        <v>22</v>
      </c>
      <c r="F389" s="76">
        <v>96.65263</v>
      </c>
    </row>
    <row r="390">
      <c r="A390" s="40" t="s">
        <v>28</v>
      </c>
      <c r="B390" s="40" t="s">
        <v>496</v>
      </c>
      <c r="C390" s="1">
        <v>2019.0</v>
      </c>
      <c r="D390" s="2" t="s">
        <v>5</v>
      </c>
      <c r="E390" s="2" t="s">
        <v>22</v>
      </c>
      <c r="F390" s="76">
        <v>94.5359</v>
      </c>
    </row>
    <row r="391">
      <c r="A391" s="40" t="s">
        <v>29</v>
      </c>
      <c r="B391" s="40" t="s">
        <v>498</v>
      </c>
      <c r="C391" s="1">
        <v>2019.0</v>
      </c>
      <c r="D391" s="2" t="s">
        <v>5</v>
      </c>
      <c r="E391" s="2" t="s">
        <v>22</v>
      </c>
      <c r="F391" s="76">
        <v>91.50341</v>
      </c>
    </row>
    <row r="392">
      <c r="A392" s="40" t="s">
        <v>30</v>
      </c>
      <c r="B392" s="40" t="s">
        <v>499</v>
      </c>
      <c r="C392" s="1">
        <v>2019.0</v>
      </c>
      <c r="D392" s="2" t="s">
        <v>5</v>
      </c>
      <c r="E392" s="2" t="s">
        <v>22</v>
      </c>
      <c r="F392" s="76">
        <v>99.89328</v>
      </c>
    </row>
    <row r="393">
      <c r="A393" s="40" t="s">
        <v>31</v>
      </c>
      <c r="B393" s="40" t="s">
        <v>500</v>
      </c>
      <c r="C393" s="1">
        <v>2019.0</v>
      </c>
      <c r="D393" s="2" t="s">
        <v>5</v>
      </c>
      <c r="E393" s="2" t="s">
        <v>22</v>
      </c>
      <c r="F393" s="76">
        <v>94.05206</v>
      </c>
    </row>
    <row r="394">
      <c r="A394" s="40" t="s">
        <v>32</v>
      </c>
      <c r="B394" s="40" t="s">
        <v>501</v>
      </c>
      <c r="C394" s="1">
        <v>2019.0</v>
      </c>
      <c r="D394" s="2" t="s">
        <v>5</v>
      </c>
      <c r="E394" s="2" t="s">
        <v>22</v>
      </c>
      <c r="F394" s="76">
        <v>95.70694</v>
      </c>
    </row>
    <row r="395">
      <c r="A395" s="40" t="s">
        <v>33</v>
      </c>
      <c r="B395" s="40" t="s">
        <v>502</v>
      </c>
      <c r="C395" s="1">
        <v>2019.0</v>
      </c>
      <c r="D395" s="2" t="s">
        <v>5</v>
      </c>
      <c r="E395" s="2" t="s">
        <v>22</v>
      </c>
      <c r="F395" s="76">
        <v>90.75422</v>
      </c>
    </row>
    <row r="396">
      <c r="A396" s="40" t="s">
        <v>34</v>
      </c>
      <c r="B396" s="40" t="s">
        <v>503</v>
      </c>
      <c r="C396" s="1">
        <v>2019.0</v>
      </c>
      <c r="D396" s="2" t="s">
        <v>5</v>
      </c>
      <c r="E396" s="2" t="s">
        <v>22</v>
      </c>
      <c r="F396" s="76">
        <v>89.81615</v>
      </c>
    </row>
    <row r="397">
      <c r="A397" s="40" t="s">
        <v>35</v>
      </c>
      <c r="B397" s="40" t="s">
        <v>504</v>
      </c>
      <c r="C397" s="1">
        <v>2019.0</v>
      </c>
      <c r="D397" s="2" t="s">
        <v>5</v>
      </c>
      <c r="E397" s="2" t="s">
        <v>22</v>
      </c>
      <c r="F397" s="76">
        <v>97.14209</v>
      </c>
    </row>
    <row r="398">
      <c r="A398" s="52" t="s">
        <v>3</v>
      </c>
      <c r="B398" s="40" t="s">
        <v>489</v>
      </c>
      <c r="C398" s="1">
        <v>2020.0</v>
      </c>
      <c r="D398" s="2" t="s">
        <v>5</v>
      </c>
      <c r="E398" s="2" t="s">
        <v>22</v>
      </c>
      <c r="F398" s="76">
        <v>95.81182</v>
      </c>
    </row>
    <row r="399">
      <c r="A399" s="52" t="s">
        <v>4</v>
      </c>
      <c r="B399" s="40" t="s">
        <v>472</v>
      </c>
      <c r="C399" s="1">
        <v>2020.0</v>
      </c>
      <c r="D399" s="2" t="s">
        <v>5</v>
      </c>
      <c r="E399" s="2" t="s">
        <v>22</v>
      </c>
      <c r="F399" s="76">
        <v>91.61445</v>
      </c>
    </row>
    <row r="400">
      <c r="A400" s="40" t="s">
        <v>5</v>
      </c>
      <c r="B400" s="40" t="s">
        <v>473</v>
      </c>
      <c r="C400" s="1">
        <v>2020.0</v>
      </c>
      <c r="D400" s="2" t="s">
        <v>5</v>
      </c>
      <c r="E400" s="2" t="s">
        <v>22</v>
      </c>
      <c r="F400" s="76">
        <v>95.34788</v>
      </c>
    </row>
    <row r="401">
      <c r="A401" s="40" t="s">
        <v>6</v>
      </c>
      <c r="B401" s="40" t="s">
        <v>474</v>
      </c>
      <c r="C401" s="1">
        <v>2020.0</v>
      </c>
      <c r="D401" s="2" t="s">
        <v>5</v>
      </c>
      <c r="E401" s="2" t="s">
        <v>22</v>
      </c>
      <c r="F401" s="76">
        <v>92.99643</v>
      </c>
    </row>
    <row r="402">
      <c r="A402" s="40" t="s">
        <v>7</v>
      </c>
      <c r="B402" s="40" t="s">
        <v>475</v>
      </c>
      <c r="C402" s="1">
        <v>2020.0</v>
      </c>
      <c r="D402" s="2" t="s">
        <v>5</v>
      </c>
      <c r="E402" s="2" t="s">
        <v>22</v>
      </c>
      <c r="F402" s="76">
        <v>92.10531</v>
      </c>
    </row>
    <row r="403">
      <c r="A403" s="40" t="s">
        <v>8</v>
      </c>
      <c r="B403" s="40" t="s">
        <v>479</v>
      </c>
      <c r="C403" s="1">
        <v>2020.0</v>
      </c>
      <c r="D403" s="2" t="s">
        <v>5</v>
      </c>
      <c r="E403" s="2" t="s">
        <v>22</v>
      </c>
      <c r="F403" s="76">
        <v>92.6083</v>
      </c>
    </row>
    <row r="404">
      <c r="A404" s="40" t="s">
        <v>9</v>
      </c>
      <c r="B404" s="40" t="s">
        <v>480</v>
      </c>
      <c r="C404" s="1">
        <v>2020.0</v>
      </c>
      <c r="D404" s="2" t="s">
        <v>5</v>
      </c>
      <c r="E404" s="2" t="s">
        <v>22</v>
      </c>
      <c r="F404" s="76">
        <v>93.29918</v>
      </c>
    </row>
    <row r="405">
      <c r="A405" s="40" t="s">
        <v>10</v>
      </c>
      <c r="B405" s="40" t="s">
        <v>478</v>
      </c>
      <c r="C405" s="1">
        <v>2020.0</v>
      </c>
      <c r="D405" s="2" t="s">
        <v>5</v>
      </c>
      <c r="E405" s="2" t="s">
        <v>22</v>
      </c>
      <c r="F405" s="76">
        <v>100.9254</v>
      </c>
    </row>
    <row r="406">
      <c r="A406" s="40" t="s">
        <v>11</v>
      </c>
      <c r="B406" s="40" t="s">
        <v>477</v>
      </c>
      <c r="C406" s="1">
        <v>2020.0</v>
      </c>
      <c r="D406" s="2" t="s">
        <v>5</v>
      </c>
      <c r="E406" s="2" t="s">
        <v>22</v>
      </c>
      <c r="F406" s="76">
        <v>94.18067</v>
      </c>
    </row>
    <row r="407">
      <c r="A407" s="40" t="s">
        <v>12</v>
      </c>
      <c r="B407" s="40" t="s">
        <v>476</v>
      </c>
      <c r="C407" s="1">
        <v>2020.0</v>
      </c>
      <c r="D407" s="2" t="s">
        <v>5</v>
      </c>
      <c r="E407" s="2" t="s">
        <v>22</v>
      </c>
      <c r="F407" s="76">
        <v>105.634</v>
      </c>
    </row>
    <row r="408">
      <c r="A408" s="40" t="s">
        <v>13</v>
      </c>
      <c r="B408" s="40" t="s">
        <v>481</v>
      </c>
      <c r="C408" s="1">
        <v>2020.0</v>
      </c>
      <c r="D408" s="2" t="s">
        <v>5</v>
      </c>
      <c r="E408" s="2" t="s">
        <v>22</v>
      </c>
      <c r="F408" s="76">
        <v>95.34055</v>
      </c>
    </row>
    <row r="409">
      <c r="A409" s="40" t="s">
        <v>14</v>
      </c>
      <c r="B409" s="40" t="s">
        <v>483</v>
      </c>
      <c r="C409" s="1">
        <v>2020.0</v>
      </c>
      <c r="D409" s="2" t="s">
        <v>5</v>
      </c>
      <c r="E409" s="2" t="s">
        <v>22</v>
      </c>
      <c r="F409" s="76">
        <v>96.88655</v>
      </c>
    </row>
    <row r="410">
      <c r="A410" s="40" t="s">
        <v>15</v>
      </c>
      <c r="B410" s="40" t="s">
        <v>482</v>
      </c>
      <c r="C410" s="1">
        <v>2020.0</v>
      </c>
      <c r="D410" s="2" t="s">
        <v>5</v>
      </c>
      <c r="E410" s="2" t="s">
        <v>22</v>
      </c>
      <c r="F410" s="76">
        <v>96.21875</v>
      </c>
    </row>
    <row r="411">
      <c r="A411" s="40" t="s">
        <v>16</v>
      </c>
      <c r="B411" s="40" t="s">
        <v>484</v>
      </c>
      <c r="C411" s="1">
        <v>2020.0</v>
      </c>
      <c r="D411" s="2" t="s">
        <v>5</v>
      </c>
      <c r="E411" s="2" t="s">
        <v>22</v>
      </c>
      <c r="F411" s="76">
        <v>94.87511</v>
      </c>
    </row>
    <row r="412">
      <c r="A412" s="40" t="s">
        <v>17</v>
      </c>
      <c r="B412" s="40" t="s">
        <v>485</v>
      </c>
      <c r="C412" s="1">
        <v>2020.0</v>
      </c>
      <c r="D412" s="2" t="s">
        <v>5</v>
      </c>
      <c r="E412" s="2" t="s">
        <v>22</v>
      </c>
      <c r="F412" s="76">
        <v>97.18534</v>
      </c>
    </row>
    <row r="413">
      <c r="A413" s="40" t="s">
        <v>18</v>
      </c>
      <c r="B413" s="40" t="s">
        <v>486</v>
      </c>
      <c r="C413" s="1">
        <v>2020.0</v>
      </c>
      <c r="D413" s="2" t="s">
        <v>5</v>
      </c>
      <c r="E413" s="2" t="s">
        <v>22</v>
      </c>
      <c r="F413" s="76">
        <v>97.47205</v>
      </c>
    </row>
    <row r="414">
      <c r="A414" s="40" t="s">
        <v>19</v>
      </c>
      <c r="B414" s="40" t="s">
        <v>487</v>
      </c>
      <c r="C414" s="1">
        <v>2020.0</v>
      </c>
      <c r="D414" s="2" t="s">
        <v>5</v>
      </c>
      <c r="E414" s="2" t="s">
        <v>22</v>
      </c>
      <c r="F414" s="76">
        <v>93.31245</v>
      </c>
    </row>
    <row r="415">
      <c r="A415" s="40" t="s">
        <v>20</v>
      </c>
      <c r="B415" s="40" t="s">
        <v>488</v>
      </c>
      <c r="C415" s="1">
        <v>2020.0</v>
      </c>
      <c r="D415" s="2" t="s">
        <v>5</v>
      </c>
      <c r="E415" s="2" t="s">
        <v>22</v>
      </c>
      <c r="F415" s="76">
        <v>94.69077</v>
      </c>
    </row>
    <row r="416">
      <c r="A416" s="40" t="s">
        <v>21</v>
      </c>
      <c r="B416" s="40" t="s">
        <v>490</v>
      </c>
      <c r="C416" s="1">
        <v>2020.0</v>
      </c>
      <c r="D416" s="2" t="s">
        <v>5</v>
      </c>
      <c r="E416" s="2" t="s">
        <v>22</v>
      </c>
      <c r="F416" s="76">
        <v>92.23524</v>
      </c>
    </row>
    <row r="417">
      <c r="A417" s="40" t="s">
        <v>22</v>
      </c>
      <c r="B417" s="40" t="s">
        <v>491</v>
      </c>
      <c r="C417" s="1">
        <v>2020.0</v>
      </c>
      <c r="D417" s="2" t="s">
        <v>5</v>
      </c>
      <c r="E417" s="2" t="s">
        <v>22</v>
      </c>
      <c r="F417" s="76">
        <v>93.31801</v>
      </c>
    </row>
    <row r="418">
      <c r="A418" s="40" t="s">
        <v>23</v>
      </c>
      <c r="B418" s="40" t="s">
        <v>492</v>
      </c>
      <c r="C418" s="1">
        <v>2020.0</v>
      </c>
      <c r="D418" s="2" t="s">
        <v>5</v>
      </c>
      <c r="E418" s="2" t="s">
        <v>22</v>
      </c>
      <c r="F418" s="76">
        <v>90.58427</v>
      </c>
    </row>
    <row r="419">
      <c r="A419" s="40" t="s">
        <v>24</v>
      </c>
      <c r="B419" s="40" t="s">
        <v>493</v>
      </c>
      <c r="C419" s="1">
        <v>2020.0</v>
      </c>
      <c r="D419" s="2" t="s">
        <v>5</v>
      </c>
      <c r="E419" s="2" t="s">
        <v>22</v>
      </c>
      <c r="F419" s="76">
        <v>96.60474</v>
      </c>
    </row>
    <row r="420">
      <c r="A420" s="40" t="s">
        <v>25</v>
      </c>
      <c r="B420" s="40" t="s">
        <v>494</v>
      </c>
      <c r="C420" s="1">
        <v>2020.0</v>
      </c>
      <c r="D420" s="2" t="s">
        <v>5</v>
      </c>
      <c r="E420" s="2" t="s">
        <v>22</v>
      </c>
      <c r="F420" s="76">
        <v>97.77501</v>
      </c>
    </row>
    <row r="421">
      <c r="A421" s="40" t="s">
        <v>26</v>
      </c>
      <c r="B421" s="40" t="s">
        <v>495</v>
      </c>
      <c r="C421" s="1">
        <v>2020.0</v>
      </c>
      <c r="D421" s="2" t="s">
        <v>5</v>
      </c>
      <c r="E421" s="2" t="s">
        <v>22</v>
      </c>
      <c r="F421" s="76">
        <v>91.53362</v>
      </c>
    </row>
    <row r="422">
      <c r="A422" s="40" t="s">
        <v>27</v>
      </c>
      <c r="B422" s="40" t="s">
        <v>497</v>
      </c>
      <c r="C422" s="1">
        <v>2020.0</v>
      </c>
      <c r="D422" s="2" t="s">
        <v>5</v>
      </c>
      <c r="E422" s="2" t="s">
        <v>22</v>
      </c>
      <c r="F422" s="76">
        <v>96.80054</v>
      </c>
    </row>
    <row r="423">
      <c r="A423" s="40" t="s">
        <v>28</v>
      </c>
      <c r="B423" s="40" t="s">
        <v>496</v>
      </c>
      <c r="C423" s="1">
        <v>2020.0</v>
      </c>
      <c r="D423" s="2" t="s">
        <v>5</v>
      </c>
      <c r="E423" s="2" t="s">
        <v>22</v>
      </c>
      <c r="F423" s="76">
        <v>94.61167</v>
      </c>
    </row>
    <row r="424">
      <c r="A424" s="40" t="s">
        <v>29</v>
      </c>
      <c r="B424" s="40" t="s">
        <v>498</v>
      </c>
      <c r="C424" s="1">
        <v>2020.0</v>
      </c>
      <c r="D424" s="2" t="s">
        <v>5</v>
      </c>
      <c r="E424" s="2" t="s">
        <v>22</v>
      </c>
      <c r="F424" s="76">
        <v>91.41272</v>
      </c>
    </row>
    <row r="425">
      <c r="A425" s="40" t="s">
        <v>30</v>
      </c>
      <c r="B425" s="40" t="s">
        <v>499</v>
      </c>
      <c r="C425" s="1">
        <v>2020.0</v>
      </c>
      <c r="D425" s="2" t="s">
        <v>5</v>
      </c>
      <c r="E425" s="2" t="s">
        <v>22</v>
      </c>
      <c r="F425" s="76">
        <v>100.3983</v>
      </c>
    </row>
    <row r="426">
      <c r="A426" s="40" t="s">
        <v>31</v>
      </c>
      <c r="B426" s="40" t="s">
        <v>500</v>
      </c>
      <c r="C426" s="1">
        <v>2020.0</v>
      </c>
      <c r="D426" s="2" t="s">
        <v>5</v>
      </c>
      <c r="E426" s="2" t="s">
        <v>22</v>
      </c>
      <c r="F426" s="76">
        <v>93.05158</v>
      </c>
    </row>
    <row r="427">
      <c r="A427" s="40" t="s">
        <v>32</v>
      </c>
      <c r="B427" s="40" t="s">
        <v>501</v>
      </c>
      <c r="C427" s="1">
        <v>2020.0</v>
      </c>
      <c r="D427" s="2" t="s">
        <v>5</v>
      </c>
      <c r="E427" s="2" t="s">
        <v>22</v>
      </c>
      <c r="F427" s="76">
        <v>95.63342</v>
      </c>
    </row>
    <row r="428">
      <c r="A428" s="40" t="s">
        <v>33</v>
      </c>
      <c r="B428" s="40" t="s">
        <v>502</v>
      </c>
      <c r="C428" s="1">
        <v>2020.0</v>
      </c>
      <c r="D428" s="2" t="s">
        <v>5</v>
      </c>
      <c r="E428" s="2" t="s">
        <v>22</v>
      </c>
      <c r="F428" s="76">
        <v>91.43428</v>
      </c>
    </row>
    <row r="429">
      <c r="A429" s="40" t="s">
        <v>34</v>
      </c>
      <c r="B429" s="40" t="s">
        <v>503</v>
      </c>
      <c r="C429" s="1">
        <v>2020.0</v>
      </c>
      <c r="D429" s="2" t="s">
        <v>5</v>
      </c>
      <c r="E429" s="2" t="s">
        <v>22</v>
      </c>
      <c r="F429" s="76">
        <v>89.29677</v>
      </c>
    </row>
    <row r="430">
      <c r="A430" s="40" t="s">
        <v>35</v>
      </c>
      <c r="B430" s="40" t="s">
        <v>504</v>
      </c>
      <c r="C430" s="1">
        <v>2020.0</v>
      </c>
      <c r="D430" s="2" t="s">
        <v>5</v>
      </c>
      <c r="E430" s="2" t="s">
        <v>22</v>
      </c>
      <c r="F430" s="76">
        <v>97.19982</v>
      </c>
    </row>
    <row r="431">
      <c r="A431" s="52" t="s">
        <v>3</v>
      </c>
      <c r="B431" s="40" t="s">
        <v>489</v>
      </c>
      <c r="C431" s="1">
        <v>2021.0</v>
      </c>
      <c r="D431" s="2" t="s">
        <v>5</v>
      </c>
      <c r="E431" s="2" t="s">
        <v>22</v>
      </c>
      <c r="F431" s="76">
        <v>95.42252</v>
      </c>
    </row>
    <row r="432">
      <c r="A432" s="52" t="s">
        <v>4</v>
      </c>
      <c r="B432" s="40" t="s">
        <v>472</v>
      </c>
      <c r="C432" s="1">
        <v>2021.0</v>
      </c>
      <c r="D432" s="2" t="s">
        <v>5</v>
      </c>
      <c r="E432" s="2" t="s">
        <v>22</v>
      </c>
      <c r="F432" s="76">
        <v>91.13001</v>
      </c>
    </row>
    <row r="433">
      <c r="A433" s="40" t="s">
        <v>5</v>
      </c>
      <c r="B433" s="40" t="s">
        <v>473</v>
      </c>
      <c r="C433" s="1">
        <v>2021.0</v>
      </c>
      <c r="D433" s="2" t="s">
        <v>5</v>
      </c>
      <c r="E433" s="2" t="s">
        <v>22</v>
      </c>
      <c r="F433" s="76">
        <v>94.85146</v>
      </c>
    </row>
    <row r="434">
      <c r="A434" s="40" t="s">
        <v>6</v>
      </c>
      <c r="B434" s="40" t="s">
        <v>474</v>
      </c>
      <c r="C434" s="1">
        <v>2021.0</v>
      </c>
      <c r="D434" s="2" t="s">
        <v>5</v>
      </c>
      <c r="E434" s="2" t="s">
        <v>22</v>
      </c>
      <c r="F434" s="76">
        <v>92.0441</v>
      </c>
    </row>
    <row r="435">
      <c r="A435" s="40" t="s">
        <v>7</v>
      </c>
      <c r="B435" s="40" t="s">
        <v>475</v>
      </c>
      <c r="C435" s="1">
        <v>2021.0</v>
      </c>
      <c r="D435" s="2" t="s">
        <v>5</v>
      </c>
      <c r="E435" s="2" t="s">
        <v>22</v>
      </c>
      <c r="F435" s="76">
        <v>91.63164</v>
      </c>
    </row>
    <row r="436">
      <c r="A436" s="40" t="s">
        <v>8</v>
      </c>
      <c r="B436" s="40" t="s">
        <v>479</v>
      </c>
      <c r="C436" s="1">
        <v>2021.0</v>
      </c>
      <c r="D436" s="2" t="s">
        <v>5</v>
      </c>
      <c r="E436" s="2" t="s">
        <v>22</v>
      </c>
      <c r="F436" s="76">
        <v>91.87644</v>
      </c>
    </row>
    <row r="437">
      <c r="A437" s="40" t="s">
        <v>9</v>
      </c>
      <c r="B437" s="40" t="s">
        <v>480</v>
      </c>
      <c r="C437" s="1">
        <v>2021.0</v>
      </c>
      <c r="D437" s="2" t="s">
        <v>5</v>
      </c>
      <c r="E437" s="2" t="s">
        <v>22</v>
      </c>
      <c r="F437" s="76">
        <v>92.44645</v>
      </c>
    </row>
    <row r="438">
      <c r="A438" s="40" t="s">
        <v>10</v>
      </c>
      <c r="B438" s="40" t="s">
        <v>478</v>
      </c>
      <c r="C438" s="1">
        <v>2021.0</v>
      </c>
      <c r="D438" s="2" t="s">
        <v>5</v>
      </c>
      <c r="E438" s="2" t="s">
        <v>22</v>
      </c>
      <c r="F438" s="76">
        <v>100.6026</v>
      </c>
    </row>
    <row r="439">
      <c r="A439" s="40" t="s">
        <v>11</v>
      </c>
      <c r="B439" s="40" t="s">
        <v>477</v>
      </c>
      <c r="C439" s="1">
        <v>2021.0</v>
      </c>
      <c r="D439" s="2" t="s">
        <v>5</v>
      </c>
      <c r="E439" s="2" t="s">
        <v>22</v>
      </c>
      <c r="F439" s="76">
        <v>94.8416</v>
      </c>
    </row>
    <row r="440">
      <c r="A440" s="40" t="s">
        <v>12</v>
      </c>
      <c r="B440" s="40" t="s">
        <v>476</v>
      </c>
      <c r="C440" s="1">
        <v>2021.0</v>
      </c>
      <c r="D440" s="2" t="s">
        <v>5</v>
      </c>
      <c r="E440" s="2" t="s">
        <v>22</v>
      </c>
      <c r="F440" s="76">
        <v>106.6443</v>
      </c>
    </row>
    <row r="441">
      <c r="A441" s="40" t="s">
        <v>13</v>
      </c>
      <c r="B441" s="40" t="s">
        <v>481</v>
      </c>
      <c r="C441" s="1">
        <v>2021.0</v>
      </c>
      <c r="D441" s="2" t="s">
        <v>5</v>
      </c>
      <c r="E441" s="2" t="s">
        <v>22</v>
      </c>
      <c r="F441" s="76">
        <v>94.36615</v>
      </c>
    </row>
    <row r="442">
      <c r="A442" s="40" t="s">
        <v>14</v>
      </c>
      <c r="B442" s="40" t="s">
        <v>483</v>
      </c>
      <c r="C442" s="1">
        <v>2021.0</v>
      </c>
      <c r="D442" s="2" t="s">
        <v>5</v>
      </c>
      <c r="E442" s="2" t="s">
        <v>22</v>
      </c>
      <c r="F442" s="76">
        <v>96.43613</v>
      </c>
    </row>
    <row r="443">
      <c r="A443" s="40" t="s">
        <v>15</v>
      </c>
      <c r="B443" s="40" t="s">
        <v>482</v>
      </c>
      <c r="C443" s="1">
        <v>2021.0</v>
      </c>
      <c r="D443" s="2" t="s">
        <v>5</v>
      </c>
      <c r="E443" s="2" t="s">
        <v>22</v>
      </c>
      <c r="F443" s="76">
        <v>96.13417</v>
      </c>
    </row>
    <row r="444">
      <c r="A444" s="40" t="s">
        <v>16</v>
      </c>
      <c r="B444" s="40" t="s">
        <v>484</v>
      </c>
      <c r="C444" s="1">
        <v>2021.0</v>
      </c>
      <c r="D444" s="2" t="s">
        <v>5</v>
      </c>
      <c r="E444" s="2" t="s">
        <v>22</v>
      </c>
      <c r="F444" s="76">
        <v>94.42354</v>
      </c>
    </row>
    <row r="445">
      <c r="A445" s="40" t="s">
        <v>17</v>
      </c>
      <c r="B445" s="40" t="s">
        <v>485</v>
      </c>
      <c r="C445" s="1">
        <v>2021.0</v>
      </c>
      <c r="D445" s="2" t="s">
        <v>5</v>
      </c>
      <c r="E445" s="2" t="s">
        <v>22</v>
      </c>
      <c r="F445" s="76">
        <v>98.80916</v>
      </c>
    </row>
    <row r="446">
      <c r="A446" s="40" t="s">
        <v>18</v>
      </c>
      <c r="B446" s="40" t="s">
        <v>486</v>
      </c>
      <c r="C446" s="1">
        <v>2021.0</v>
      </c>
      <c r="D446" s="2" t="s">
        <v>5</v>
      </c>
      <c r="E446" s="2" t="s">
        <v>22</v>
      </c>
      <c r="F446" s="76">
        <v>95.83225</v>
      </c>
    </row>
    <row r="447">
      <c r="A447" s="40" t="s">
        <v>19</v>
      </c>
      <c r="B447" s="40" t="s">
        <v>487</v>
      </c>
      <c r="C447" s="1">
        <v>2021.0</v>
      </c>
      <c r="D447" s="2" t="s">
        <v>5</v>
      </c>
      <c r="E447" s="2" t="s">
        <v>22</v>
      </c>
      <c r="F447" s="76">
        <v>92.24497</v>
      </c>
    </row>
    <row r="448">
      <c r="A448" s="40" t="s">
        <v>20</v>
      </c>
      <c r="B448" s="40" t="s">
        <v>488</v>
      </c>
      <c r="C448" s="1">
        <v>2021.0</v>
      </c>
      <c r="D448" s="2" t="s">
        <v>5</v>
      </c>
      <c r="E448" s="2" t="s">
        <v>22</v>
      </c>
      <c r="F448" s="76">
        <v>94.61765</v>
      </c>
    </row>
    <row r="449">
      <c r="A449" s="40" t="s">
        <v>21</v>
      </c>
      <c r="B449" s="40" t="s">
        <v>490</v>
      </c>
      <c r="C449" s="1">
        <v>2021.0</v>
      </c>
      <c r="D449" s="2" t="s">
        <v>5</v>
      </c>
      <c r="E449" s="2" t="s">
        <v>22</v>
      </c>
      <c r="F449" s="76">
        <v>91.53053</v>
      </c>
    </row>
    <row r="450">
      <c r="A450" s="40" t="s">
        <v>22</v>
      </c>
      <c r="B450" s="40" t="s">
        <v>491</v>
      </c>
      <c r="C450" s="1">
        <v>2021.0</v>
      </c>
      <c r="D450" s="2" t="s">
        <v>5</v>
      </c>
      <c r="E450" s="2" t="s">
        <v>22</v>
      </c>
      <c r="F450" s="76">
        <v>92.65554</v>
      </c>
    </row>
    <row r="451">
      <c r="A451" s="40" t="s">
        <v>23</v>
      </c>
      <c r="B451" s="40" t="s">
        <v>492</v>
      </c>
      <c r="C451" s="1">
        <v>2021.0</v>
      </c>
      <c r="D451" s="2" t="s">
        <v>5</v>
      </c>
      <c r="E451" s="2" t="s">
        <v>22</v>
      </c>
      <c r="F451" s="76">
        <v>90.10903</v>
      </c>
    </row>
    <row r="452">
      <c r="A452" s="40" t="s">
        <v>24</v>
      </c>
      <c r="B452" s="40" t="s">
        <v>493</v>
      </c>
      <c r="C452" s="1">
        <v>2021.0</v>
      </c>
      <c r="D452" s="2" t="s">
        <v>5</v>
      </c>
      <c r="E452" s="2" t="s">
        <v>22</v>
      </c>
      <c r="F452" s="76">
        <v>95.55642</v>
      </c>
    </row>
    <row r="453">
      <c r="A453" s="40" t="s">
        <v>25</v>
      </c>
      <c r="B453" s="40" t="s">
        <v>494</v>
      </c>
      <c r="C453" s="1">
        <v>2021.0</v>
      </c>
      <c r="D453" s="2" t="s">
        <v>5</v>
      </c>
      <c r="E453" s="2" t="s">
        <v>22</v>
      </c>
      <c r="F453" s="76">
        <v>97.58209</v>
      </c>
    </row>
    <row r="454">
      <c r="A454" s="40" t="s">
        <v>26</v>
      </c>
      <c r="B454" s="40" t="s">
        <v>495</v>
      </c>
      <c r="C454" s="1">
        <v>2021.0</v>
      </c>
      <c r="D454" s="2" t="s">
        <v>5</v>
      </c>
      <c r="E454" s="2" t="s">
        <v>22</v>
      </c>
      <c r="F454" s="76">
        <v>91.25682</v>
      </c>
    </row>
    <row r="455">
      <c r="A455" s="40" t="s">
        <v>27</v>
      </c>
      <c r="B455" s="40" t="s">
        <v>497</v>
      </c>
      <c r="C455" s="1">
        <v>2021.0</v>
      </c>
      <c r="D455" s="2" t="s">
        <v>5</v>
      </c>
      <c r="E455" s="2" t="s">
        <v>22</v>
      </c>
      <c r="F455" s="76">
        <v>96.2978</v>
      </c>
    </row>
    <row r="456">
      <c r="A456" s="40" t="s">
        <v>28</v>
      </c>
      <c r="B456" s="40" t="s">
        <v>496</v>
      </c>
      <c r="C456" s="1">
        <v>2021.0</v>
      </c>
      <c r="D456" s="2" t="s">
        <v>5</v>
      </c>
      <c r="E456" s="2" t="s">
        <v>22</v>
      </c>
      <c r="F456" s="76">
        <v>93.38224</v>
      </c>
    </row>
    <row r="457">
      <c r="A457" s="40" t="s">
        <v>29</v>
      </c>
      <c r="B457" s="40" t="s">
        <v>498</v>
      </c>
      <c r="C457" s="1">
        <v>2021.0</v>
      </c>
      <c r="D457" s="2" t="s">
        <v>5</v>
      </c>
      <c r="E457" s="2" t="s">
        <v>22</v>
      </c>
      <c r="F457" s="76">
        <v>91.06363</v>
      </c>
    </row>
    <row r="458">
      <c r="A458" s="40" t="s">
        <v>30</v>
      </c>
      <c r="B458" s="40" t="s">
        <v>499</v>
      </c>
      <c r="C458" s="1">
        <v>2021.0</v>
      </c>
      <c r="D458" s="2" t="s">
        <v>5</v>
      </c>
      <c r="E458" s="2" t="s">
        <v>22</v>
      </c>
      <c r="F458" s="76">
        <v>100.2715</v>
      </c>
    </row>
    <row r="459">
      <c r="A459" s="40" t="s">
        <v>31</v>
      </c>
      <c r="B459" s="40" t="s">
        <v>500</v>
      </c>
      <c r="C459" s="1">
        <v>2021.0</v>
      </c>
      <c r="D459" s="2" t="s">
        <v>5</v>
      </c>
      <c r="E459" s="2" t="s">
        <v>22</v>
      </c>
      <c r="F459" s="76">
        <v>92.30835</v>
      </c>
    </row>
    <row r="460">
      <c r="A460" s="40" t="s">
        <v>32</v>
      </c>
      <c r="B460" s="40" t="s">
        <v>501</v>
      </c>
      <c r="C460" s="1">
        <v>2021.0</v>
      </c>
      <c r="D460" s="2" t="s">
        <v>5</v>
      </c>
      <c r="E460" s="2" t="s">
        <v>22</v>
      </c>
      <c r="F460" s="76">
        <v>95.03158</v>
      </c>
    </row>
    <row r="461">
      <c r="A461" s="40" t="s">
        <v>33</v>
      </c>
      <c r="B461" s="40" t="s">
        <v>502</v>
      </c>
      <c r="C461" s="1">
        <v>2021.0</v>
      </c>
      <c r="D461" s="2" t="s">
        <v>5</v>
      </c>
      <c r="E461" s="2" t="s">
        <v>22</v>
      </c>
      <c r="F461" s="76">
        <v>91.43604</v>
      </c>
    </row>
    <row r="462">
      <c r="A462" s="40" t="s">
        <v>34</v>
      </c>
      <c r="B462" s="40" t="s">
        <v>503</v>
      </c>
      <c r="C462" s="1">
        <v>2021.0</v>
      </c>
      <c r="D462" s="2" t="s">
        <v>5</v>
      </c>
      <c r="E462" s="2" t="s">
        <v>22</v>
      </c>
      <c r="F462" s="76">
        <v>91.04152</v>
      </c>
    </row>
    <row r="463">
      <c r="A463" s="40" t="s">
        <v>35</v>
      </c>
      <c r="B463" s="40" t="s">
        <v>504</v>
      </c>
      <c r="C463" s="1">
        <v>2021.0</v>
      </c>
      <c r="D463" s="2" t="s">
        <v>5</v>
      </c>
      <c r="E463" s="2" t="s">
        <v>22</v>
      </c>
      <c r="F463" s="76">
        <v>96.18454</v>
      </c>
    </row>
    <row r="464">
      <c r="A464" s="52" t="s">
        <v>3</v>
      </c>
      <c r="B464" s="40" t="s">
        <v>489</v>
      </c>
      <c r="C464" s="1">
        <v>2022.0</v>
      </c>
      <c r="D464" s="2" t="s">
        <v>5</v>
      </c>
      <c r="E464" s="2" t="s">
        <v>22</v>
      </c>
      <c r="F464" s="76">
        <v>95.67392</v>
      </c>
    </row>
    <row r="465">
      <c r="A465" s="52" t="s">
        <v>4</v>
      </c>
      <c r="B465" s="40" t="s">
        <v>472</v>
      </c>
      <c r="C465" s="1">
        <v>2022.0</v>
      </c>
      <c r="D465" s="2" t="s">
        <v>5</v>
      </c>
      <c r="E465" s="2" t="s">
        <v>22</v>
      </c>
      <c r="F465" s="76">
        <v>91.49846</v>
      </c>
    </row>
    <row r="466">
      <c r="A466" s="40" t="s">
        <v>5</v>
      </c>
      <c r="B466" s="40" t="s">
        <v>473</v>
      </c>
      <c r="C466" s="1">
        <v>2022.0</v>
      </c>
      <c r="D466" s="2" t="s">
        <v>5</v>
      </c>
      <c r="E466" s="2" t="s">
        <v>22</v>
      </c>
      <c r="F466" s="76">
        <v>95.3961</v>
      </c>
    </row>
    <row r="467">
      <c r="A467" s="40" t="s">
        <v>6</v>
      </c>
      <c r="B467" s="40" t="s">
        <v>474</v>
      </c>
      <c r="C467" s="1">
        <v>2022.0</v>
      </c>
      <c r="D467" s="2" t="s">
        <v>5</v>
      </c>
      <c r="E467" s="2" t="s">
        <v>22</v>
      </c>
      <c r="F467" s="76">
        <v>92.32257</v>
      </c>
    </row>
    <row r="468">
      <c r="A468" s="40" t="s">
        <v>7</v>
      </c>
      <c r="B468" s="40" t="s">
        <v>475</v>
      </c>
      <c r="C468" s="1">
        <v>2022.0</v>
      </c>
      <c r="D468" s="2" t="s">
        <v>5</v>
      </c>
      <c r="E468" s="2" t="s">
        <v>22</v>
      </c>
      <c r="F468" s="76">
        <v>92.25023</v>
      </c>
    </row>
    <row r="469">
      <c r="A469" s="40" t="s">
        <v>8</v>
      </c>
      <c r="B469" s="40" t="s">
        <v>479</v>
      </c>
      <c r="C469" s="1">
        <v>2022.0</v>
      </c>
      <c r="D469" s="2" t="s">
        <v>5</v>
      </c>
      <c r="E469" s="2" t="s">
        <v>22</v>
      </c>
      <c r="F469" s="76">
        <v>92.63949</v>
      </c>
    </row>
    <row r="470">
      <c r="A470" s="40" t="s">
        <v>9</v>
      </c>
      <c r="B470" s="40" t="s">
        <v>480</v>
      </c>
      <c r="C470" s="1">
        <v>2022.0</v>
      </c>
      <c r="D470" s="2" t="s">
        <v>5</v>
      </c>
      <c r="E470" s="2" t="s">
        <v>22</v>
      </c>
      <c r="F470" s="76">
        <v>91.8775</v>
      </c>
    </row>
    <row r="471">
      <c r="A471" s="40" t="s">
        <v>10</v>
      </c>
      <c r="B471" s="40" t="s">
        <v>478</v>
      </c>
      <c r="C471" s="1">
        <v>2022.0</v>
      </c>
      <c r="D471" s="2" t="s">
        <v>5</v>
      </c>
      <c r="E471" s="2" t="s">
        <v>22</v>
      </c>
      <c r="F471" s="76">
        <v>101.1124</v>
      </c>
    </row>
    <row r="472">
      <c r="A472" s="40" t="s">
        <v>11</v>
      </c>
      <c r="B472" s="40" t="s">
        <v>477</v>
      </c>
      <c r="C472" s="1">
        <v>2022.0</v>
      </c>
      <c r="D472" s="2" t="s">
        <v>5</v>
      </c>
      <c r="E472" s="2" t="s">
        <v>22</v>
      </c>
      <c r="F472" s="76">
        <v>95.23949</v>
      </c>
    </row>
    <row r="473">
      <c r="A473" s="40" t="s">
        <v>12</v>
      </c>
      <c r="B473" s="40" t="s">
        <v>476</v>
      </c>
      <c r="C473" s="1">
        <v>2022.0</v>
      </c>
      <c r="D473" s="2" t="s">
        <v>5</v>
      </c>
      <c r="E473" s="2" t="s">
        <v>22</v>
      </c>
      <c r="F473" s="76">
        <v>105.636</v>
      </c>
    </row>
    <row r="474">
      <c r="A474" s="40" t="s">
        <v>13</v>
      </c>
      <c r="B474" s="40" t="s">
        <v>481</v>
      </c>
      <c r="C474" s="1">
        <v>2022.0</v>
      </c>
      <c r="D474" s="2" t="s">
        <v>5</v>
      </c>
      <c r="E474" s="2" t="s">
        <v>22</v>
      </c>
      <c r="F474" s="76">
        <v>94.34447</v>
      </c>
    </row>
    <row r="475">
      <c r="A475" s="40" t="s">
        <v>14</v>
      </c>
      <c r="B475" s="40" t="s">
        <v>483</v>
      </c>
      <c r="C475" s="1">
        <v>2022.0</v>
      </c>
      <c r="D475" s="2" t="s">
        <v>5</v>
      </c>
      <c r="E475" s="2" t="s">
        <v>22</v>
      </c>
      <c r="F475" s="76">
        <v>95.92577</v>
      </c>
    </row>
    <row r="476">
      <c r="A476" s="40" t="s">
        <v>15</v>
      </c>
      <c r="B476" s="40" t="s">
        <v>482</v>
      </c>
      <c r="C476" s="1">
        <v>2022.0</v>
      </c>
      <c r="D476" s="2" t="s">
        <v>5</v>
      </c>
      <c r="E476" s="2" t="s">
        <v>22</v>
      </c>
      <c r="F476" s="76">
        <v>95.93034</v>
      </c>
    </row>
    <row r="477">
      <c r="A477" s="40" t="s">
        <v>16</v>
      </c>
      <c r="B477" s="40" t="s">
        <v>484</v>
      </c>
      <c r="C477" s="1">
        <v>2022.0</v>
      </c>
      <c r="D477" s="2" t="s">
        <v>5</v>
      </c>
      <c r="E477" s="2" t="s">
        <v>22</v>
      </c>
      <c r="F477" s="76">
        <v>94.36834</v>
      </c>
    </row>
    <row r="478">
      <c r="A478" s="40" t="s">
        <v>17</v>
      </c>
      <c r="B478" s="40" t="s">
        <v>485</v>
      </c>
      <c r="C478" s="1">
        <v>2022.0</v>
      </c>
      <c r="D478" s="2" t="s">
        <v>5</v>
      </c>
      <c r="E478" s="2" t="s">
        <v>22</v>
      </c>
      <c r="F478" s="76">
        <v>97.95101</v>
      </c>
    </row>
    <row r="479">
      <c r="A479" s="40" t="s">
        <v>18</v>
      </c>
      <c r="B479" s="40" t="s">
        <v>486</v>
      </c>
      <c r="C479" s="1">
        <v>2022.0</v>
      </c>
      <c r="D479" s="2" t="s">
        <v>5</v>
      </c>
      <c r="E479" s="2" t="s">
        <v>22</v>
      </c>
      <c r="F479" s="76">
        <v>96.66504</v>
      </c>
    </row>
    <row r="480">
      <c r="A480" s="40" t="s">
        <v>19</v>
      </c>
      <c r="B480" s="40" t="s">
        <v>487</v>
      </c>
      <c r="C480" s="1">
        <v>2022.0</v>
      </c>
      <c r="D480" s="2" t="s">
        <v>5</v>
      </c>
      <c r="E480" s="2" t="s">
        <v>22</v>
      </c>
      <c r="F480" s="76">
        <v>94.24655</v>
      </c>
    </row>
    <row r="481">
      <c r="A481" s="40" t="s">
        <v>20</v>
      </c>
      <c r="B481" s="40" t="s">
        <v>488</v>
      </c>
      <c r="C481" s="1">
        <v>2022.0</v>
      </c>
      <c r="D481" s="2" t="s">
        <v>5</v>
      </c>
      <c r="E481" s="2" t="s">
        <v>22</v>
      </c>
      <c r="F481" s="76">
        <v>94.62276</v>
      </c>
    </row>
    <row r="482">
      <c r="A482" s="40" t="s">
        <v>21</v>
      </c>
      <c r="B482" s="40" t="s">
        <v>490</v>
      </c>
      <c r="C482" s="1">
        <v>2022.0</v>
      </c>
      <c r="D482" s="2" t="s">
        <v>5</v>
      </c>
      <c r="E482" s="2" t="s">
        <v>22</v>
      </c>
      <c r="F482" s="76">
        <v>91.74172</v>
      </c>
    </row>
    <row r="483">
      <c r="A483" s="40" t="s">
        <v>22</v>
      </c>
      <c r="B483" s="40" t="s">
        <v>491</v>
      </c>
      <c r="C483" s="1">
        <v>2022.0</v>
      </c>
      <c r="D483" s="2" t="s">
        <v>5</v>
      </c>
      <c r="E483" s="2" t="s">
        <v>22</v>
      </c>
      <c r="F483" s="76">
        <v>92.69724</v>
      </c>
    </row>
    <row r="484">
      <c r="A484" s="40" t="s">
        <v>23</v>
      </c>
      <c r="B484" s="40" t="s">
        <v>492</v>
      </c>
      <c r="C484" s="1">
        <v>2022.0</v>
      </c>
      <c r="D484" s="2" t="s">
        <v>5</v>
      </c>
      <c r="E484" s="2" t="s">
        <v>22</v>
      </c>
      <c r="F484" s="76">
        <v>91.11505</v>
      </c>
    </row>
    <row r="485">
      <c r="A485" s="40" t="s">
        <v>24</v>
      </c>
      <c r="B485" s="40" t="s">
        <v>493</v>
      </c>
      <c r="C485" s="1">
        <v>2022.0</v>
      </c>
      <c r="D485" s="2" t="s">
        <v>5</v>
      </c>
      <c r="E485" s="2" t="s">
        <v>22</v>
      </c>
      <c r="F485" s="76">
        <v>96.33259</v>
      </c>
    </row>
    <row r="486">
      <c r="A486" s="40" t="s">
        <v>25</v>
      </c>
      <c r="B486" s="40" t="s">
        <v>494</v>
      </c>
      <c r="C486" s="1">
        <v>2022.0</v>
      </c>
      <c r="D486" s="2" t="s">
        <v>5</v>
      </c>
      <c r="E486" s="2" t="s">
        <v>22</v>
      </c>
      <c r="F486" s="76">
        <v>96.46294</v>
      </c>
    </row>
    <row r="487">
      <c r="A487" s="40" t="s">
        <v>26</v>
      </c>
      <c r="B487" s="40" t="s">
        <v>495</v>
      </c>
      <c r="C487" s="1">
        <v>2022.0</v>
      </c>
      <c r="D487" s="2" t="s">
        <v>5</v>
      </c>
      <c r="E487" s="2" t="s">
        <v>22</v>
      </c>
      <c r="F487" s="76">
        <v>92.3414</v>
      </c>
    </row>
    <row r="488">
      <c r="A488" s="40" t="s">
        <v>27</v>
      </c>
      <c r="B488" s="40" t="s">
        <v>497</v>
      </c>
      <c r="C488" s="1">
        <v>2022.0</v>
      </c>
      <c r="D488" s="2" t="s">
        <v>5</v>
      </c>
      <c r="E488" s="2" t="s">
        <v>22</v>
      </c>
      <c r="F488" s="76">
        <v>96.76213</v>
      </c>
    </row>
    <row r="489">
      <c r="A489" s="40" t="s">
        <v>28</v>
      </c>
      <c r="B489" s="40" t="s">
        <v>496</v>
      </c>
      <c r="C489" s="1">
        <v>2022.0</v>
      </c>
      <c r="D489" s="2" t="s">
        <v>5</v>
      </c>
      <c r="E489" s="2" t="s">
        <v>22</v>
      </c>
      <c r="F489" s="76">
        <v>93.47697</v>
      </c>
    </row>
    <row r="490">
      <c r="A490" s="40" t="s">
        <v>29</v>
      </c>
      <c r="B490" s="40" t="s">
        <v>498</v>
      </c>
      <c r="C490" s="1">
        <v>2022.0</v>
      </c>
      <c r="D490" s="2" t="s">
        <v>5</v>
      </c>
      <c r="E490" s="2" t="s">
        <v>22</v>
      </c>
      <c r="F490" s="76">
        <v>90.94246</v>
      </c>
    </row>
    <row r="491">
      <c r="A491" s="40" t="s">
        <v>30</v>
      </c>
      <c r="B491" s="40" t="s">
        <v>499</v>
      </c>
      <c r="C491" s="1">
        <v>2022.0</v>
      </c>
      <c r="D491" s="2" t="s">
        <v>5</v>
      </c>
      <c r="E491" s="2" t="s">
        <v>22</v>
      </c>
      <c r="F491" s="76">
        <v>100.7154</v>
      </c>
    </row>
    <row r="492">
      <c r="A492" s="40" t="s">
        <v>31</v>
      </c>
      <c r="B492" s="40" t="s">
        <v>500</v>
      </c>
      <c r="C492" s="1">
        <v>2022.0</v>
      </c>
      <c r="D492" s="2" t="s">
        <v>5</v>
      </c>
      <c r="E492" s="2" t="s">
        <v>22</v>
      </c>
      <c r="F492" s="76">
        <v>92.899</v>
      </c>
    </row>
    <row r="493">
      <c r="A493" s="40" t="s">
        <v>32</v>
      </c>
      <c r="B493" s="40" t="s">
        <v>501</v>
      </c>
      <c r="C493" s="1">
        <v>2022.0</v>
      </c>
      <c r="D493" s="2" t="s">
        <v>5</v>
      </c>
      <c r="E493" s="2" t="s">
        <v>22</v>
      </c>
      <c r="F493" s="76">
        <v>95.61323</v>
      </c>
    </row>
    <row r="494">
      <c r="A494" s="40" t="s">
        <v>33</v>
      </c>
      <c r="B494" s="40" t="s">
        <v>502</v>
      </c>
      <c r="C494" s="1">
        <v>2022.0</v>
      </c>
      <c r="D494" s="2" t="s">
        <v>5</v>
      </c>
      <c r="E494" s="2" t="s">
        <v>22</v>
      </c>
      <c r="F494" s="76">
        <v>91.96042</v>
      </c>
    </row>
    <row r="495">
      <c r="A495" s="40" t="s">
        <v>34</v>
      </c>
      <c r="B495" s="40" t="s">
        <v>503</v>
      </c>
      <c r="C495" s="1">
        <v>2022.0</v>
      </c>
      <c r="D495" s="2" t="s">
        <v>5</v>
      </c>
      <c r="E495" s="2" t="s">
        <v>22</v>
      </c>
      <c r="F495" s="76">
        <v>90.00533</v>
      </c>
    </row>
    <row r="496">
      <c r="A496" s="40" t="s">
        <v>35</v>
      </c>
      <c r="B496" s="40" t="s">
        <v>504</v>
      </c>
      <c r="C496" s="1">
        <v>2022.0</v>
      </c>
      <c r="D496" s="2" t="s">
        <v>5</v>
      </c>
      <c r="E496" s="2" t="s">
        <v>22</v>
      </c>
      <c r="F496" s="76">
        <v>96.06387</v>
      </c>
    </row>
    <row r="497">
      <c r="A497" s="52" t="s">
        <v>3</v>
      </c>
      <c r="B497" s="40" t="s">
        <v>489</v>
      </c>
      <c r="C497" s="1">
        <v>2023.0</v>
      </c>
      <c r="D497" s="2" t="s">
        <v>5</v>
      </c>
      <c r="E497" s="2" t="s">
        <v>22</v>
      </c>
      <c r="F497" s="76">
        <v>95.54017</v>
      </c>
    </row>
    <row r="498">
      <c r="A498" s="52" t="s">
        <v>4</v>
      </c>
      <c r="B498" s="40" t="s">
        <v>472</v>
      </c>
      <c r="C498" s="1">
        <v>2023.0</v>
      </c>
      <c r="D498" s="2" t="s">
        <v>5</v>
      </c>
      <c r="E498" s="2" t="s">
        <v>22</v>
      </c>
      <c r="F498" s="76">
        <v>92.60402</v>
      </c>
    </row>
    <row r="499">
      <c r="A499" s="40" t="s">
        <v>5</v>
      </c>
      <c r="B499" s="40" t="s">
        <v>473</v>
      </c>
      <c r="C499" s="1">
        <v>2023.0</v>
      </c>
      <c r="D499" s="2" t="s">
        <v>5</v>
      </c>
      <c r="E499" s="2" t="s">
        <v>22</v>
      </c>
      <c r="F499" s="76">
        <v>96.72377</v>
      </c>
    </row>
    <row r="500">
      <c r="A500" s="40" t="s">
        <v>6</v>
      </c>
      <c r="B500" s="40" t="s">
        <v>474</v>
      </c>
      <c r="C500" s="1">
        <v>2023.0</v>
      </c>
      <c r="D500" s="2" t="s">
        <v>5</v>
      </c>
      <c r="E500" s="2" t="s">
        <v>22</v>
      </c>
      <c r="F500" s="76">
        <v>92.41562</v>
      </c>
    </row>
    <row r="501">
      <c r="A501" s="40" t="s">
        <v>7</v>
      </c>
      <c r="B501" s="40" t="s">
        <v>475</v>
      </c>
      <c r="C501" s="1">
        <v>2023.0</v>
      </c>
      <c r="D501" s="2" t="s">
        <v>5</v>
      </c>
      <c r="E501" s="2" t="s">
        <v>22</v>
      </c>
      <c r="F501" s="76">
        <v>92.27379</v>
      </c>
    </row>
    <row r="502">
      <c r="A502" s="40" t="s">
        <v>8</v>
      </c>
      <c r="B502" s="40" t="s">
        <v>479</v>
      </c>
      <c r="C502" s="1">
        <v>2023.0</v>
      </c>
      <c r="D502" s="2" t="s">
        <v>5</v>
      </c>
      <c r="E502" s="2" t="s">
        <v>22</v>
      </c>
      <c r="F502" s="76">
        <v>93.95917</v>
      </c>
    </row>
    <row r="503">
      <c r="A503" s="40" t="s">
        <v>9</v>
      </c>
      <c r="B503" s="40" t="s">
        <v>480</v>
      </c>
      <c r="C503" s="1">
        <v>2023.0</v>
      </c>
      <c r="D503" s="2" t="s">
        <v>5</v>
      </c>
      <c r="E503" s="2" t="s">
        <v>22</v>
      </c>
      <c r="F503" s="76">
        <v>92.35781</v>
      </c>
    </row>
    <row r="504">
      <c r="A504" s="40" t="s">
        <v>10</v>
      </c>
      <c r="B504" s="40" t="s">
        <v>478</v>
      </c>
      <c r="C504" s="1">
        <v>2023.0</v>
      </c>
      <c r="D504" s="2" t="s">
        <v>5</v>
      </c>
      <c r="E504" s="2" t="s">
        <v>22</v>
      </c>
      <c r="F504" s="76">
        <v>100.5765</v>
      </c>
    </row>
    <row r="505">
      <c r="A505" s="40" t="s">
        <v>11</v>
      </c>
      <c r="B505" s="40" t="s">
        <v>477</v>
      </c>
      <c r="C505" s="1">
        <v>2023.0</v>
      </c>
      <c r="D505" s="2" t="s">
        <v>5</v>
      </c>
      <c r="E505" s="2" t="s">
        <v>22</v>
      </c>
      <c r="F505" s="76">
        <v>95.77118</v>
      </c>
    </row>
    <row r="506">
      <c r="A506" s="40" t="s">
        <v>12</v>
      </c>
      <c r="B506" s="40" t="s">
        <v>476</v>
      </c>
      <c r="C506" s="1">
        <v>2023.0</v>
      </c>
      <c r="D506" s="2" t="s">
        <v>5</v>
      </c>
      <c r="E506" s="2" t="s">
        <v>22</v>
      </c>
      <c r="F506" s="76">
        <v>105.953</v>
      </c>
    </row>
    <row r="507">
      <c r="A507" s="40" t="s">
        <v>13</v>
      </c>
      <c r="B507" s="40" t="s">
        <v>481</v>
      </c>
      <c r="C507" s="1">
        <v>2023.0</v>
      </c>
      <c r="D507" s="2" t="s">
        <v>5</v>
      </c>
      <c r="E507" s="2" t="s">
        <v>22</v>
      </c>
      <c r="F507" s="76">
        <v>95.40512</v>
      </c>
    </row>
    <row r="508">
      <c r="A508" s="40" t="s">
        <v>14</v>
      </c>
      <c r="B508" s="40" t="s">
        <v>483</v>
      </c>
      <c r="C508" s="1">
        <v>2023.0</v>
      </c>
      <c r="D508" s="2" t="s">
        <v>5</v>
      </c>
      <c r="E508" s="2" t="s">
        <v>22</v>
      </c>
      <c r="F508" s="76">
        <v>95.93915</v>
      </c>
    </row>
    <row r="509">
      <c r="A509" s="40" t="s">
        <v>15</v>
      </c>
      <c r="B509" s="40" t="s">
        <v>482</v>
      </c>
      <c r="C509" s="1">
        <v>2023.0</v>
      </c>
      <c r="D509" s="2" t="s">
        <v>5</v>
      </c>
      <c r="E509" s="2" t="s">
        <v>22</v>
      </c>
      <c r="F509" s="76">
        <v>94.43877</v>
      </c>
    </row>
    <row r="510">
      <c r="A510" s="40" t="s">
        <v>16</v>
      </c>
      <c r="B510" s="40" t="s">
        <v>484</v>
      </c>
      <c r="C510" s="1">
        <v>2023.0</v>
      </c>
      <c r="D510" s="2" t="s">
        <v>5</v>
      </c>
      <c r="E510" s="2" t="s">
        <v>22</v>
      </c>
      <c r="F510" s="76">
        <v>94.08323</v>
      </c>
    </row>
    <row r="511">
      <c r="A511" s="40" t="s">
        <v>17</v>
      </c>
      <c r="B511" s="40" t="s">
        <v>485</v>
      </c>
      <c r="C511" s="1">
        <v>2023.0</v>
      </c>
      <c r="D511" s="2" t="s">
        <v>5</v>
      </c>
      <c r="E511" s="2" t="s">
        <v>22</v>
      </c>
      <c r="F511" s="76">
        <v>96.96312</v>
      </c>
    </row>
    <row r="512">
      <c r="A512" s="40" t="s">
        <v>18</v>
      </c>
      <c r="B512" s="40" t="s">
        <v>486</v>
      </c>
      <c r="C512" s="1">
        <v>2023.0</v>
      </c>
      <c r="D512" s="2" t="s">
        <v>5</v>
      </c>
      <c r="E512" s="2" t="s">
        <v>22</v>
      </c>
      <c r="F512" s="76">
        <v>96.09139</v>
      </c>
    </row>
    <row r="513">
      <c r="A513" s="40" t="s">
        <v>19</v>
      </c>
      <c r="B513" s="40" t="s">
        <v>487</v>
      </c>
      <c r="C513" s="1">
        <v>2023.0</v>
      </c>
      <c r="D513" s="2" t="s">
        <v>5</v>
      </c>
      <c r="E513" s="2" t="s">
        <v>22</v>
      </c>
      <c r="F513" s="76">
        <v>93.44083</v>
      </c>
    </row>
    <row r="514">
      <c r="A514" s="40" t="s">
        <v>20</v>
      </c>
      <c r="B514" s="40" t="s">
        <v>488</v>
      </c>
      <c r="C514" s="1">
        <v>2023.0</v>
      </c>
      <c r="D514" s="2" t="s">
        <v>5</v>
      </c>
      <c r="E514" s="2" t="s">
        <v>22</v>
      </c>
      <c r="F514" s="76">
        <v>94.37077</v>
      </c>
    </row>
    <row r="515">
      <c r="A515" s="40" t="s">
        <v>21</v>
      </c>
      <c r="B515" s="40" t="s">
        <v>490</v>
      </c>
      <c r="C515" s="1">
        <v>2023.0</v>
      </c>
      <c r="D515" s="2" t="s">
        <v>5</v>
      </c>
      <c r="E515" s="2" t="s">
        <v>22</v>
      </c>
      <c r="F515" s="76">
        <v>91.09868</v>
      </c>
    </row>
    <row r="516">
      <c r="A516" s="40" t="s">
        <v>22</v>
      </c>
      <c r="B516" s="40" t="s">
        <v>491</v>
      </c>
      <c r="C516" s="1">
        <v>2023.0</v>
      </c>
      <c r="D516" s="2" t="s">
        <v>5</v>
      </c>
      <c r="E516" s="2" t="s">
        <v>22</v>
      </c>
      <c r="F516" s="76">
        <v>92.34237</v>
      </c>
    </row>
    <row r="517">
      <c r="A517" s="40" t="s">
        <v>23</v>
      </c>
      <c r="B517" s="40" t="s">
        <v>492</v>
      </c>
      <c r="C517" s="1">
        <v>2023.0</v>
      </c>
      <c r="D517" s="2" t="s">
        <v>5</v>
      </c>
      <c r="E517" s="2" t="s">
        <v>22</v>
      </c>
      <c r="F517" s="76">
        <v>96.25979</v>
      </c>
    </row>
    <row r="518">
      <c r="A518" s="40" t="s">
        <v>24</v>
      </c>
      <c r="B518" s="40" t="s">
        <v>493</v>
      </c>
      <c r="C518" s="1">
        <v>2023.0</v>
      </c>
      <c r="D518" s="2" t="s">
        <v>5</v>
      </c>
      <c r="E518" s="2" t="s">
        <v>22</v>
      </c>
      <c r="F518" s="76">
        <v>96.01536</v>
      </c>
    </row>
    <row r="519">
      <c r="A519" s="40" t="s">
        <v>25</v>
      </c>
      <c r="B519" s="40" t="s">
        <v>494</v>
      </c>
      <c r="C519" s="1">
        <v>2023.0</v>
      </c>
      <c r="D519" s="2" t="s">
        <v>5</v>
      </c>
      <c r="E519" s="2" t="s">
        <v>22</v>
      </c>
      <c r="F519" s="76">
        <v>96.25561</v>
      </c>
    </row>
    <row r="520">
      <c r="A520" s="40" t="s">
        <v>26</v>
      </c>
      <c r="B520" s="40" t="s">
        <v>495</v>
      </c>
      <c r="C520" s="1">
        <v>2023.0</v>
      </c>
      <c r="D520" s="2" t="s">
        <v>5</v>
      </c>
      <c r="E520" s="2" t="s">
        <v>22</v>
      </c>
      <c r="F520" s="76">
        <v>88.96833</v>
      </c>
    </row>
    <row r="521">
      <c r="A521" s="40" t="s">
        <v>27</v>
      </c>
      <c r="B521" s="40" t="s">
        <v>497</v>
      </c>
      <c r="C521" s="1">
        <v>2023.0</v>
      </c>
      <c r="D521" s="2" t="s">
        <v>5</v>
      </c>
      <c r="E521" s="2" t="s">
        <v>22</v>
      </c>
      <c r="F521" s="76">
        <v>96.92445</v>
      </c>
    </row>
    <row r="522">
      <c r="A522" s="40" t="s">
        <v>28</v>
      </c>
      <c r="B522" s="40" t="s">
        <v>496</v>
      </c>
      <c r="C522" s="1">
        <v>2023.0</v>
      </c>
      <c r="D522" s="2" t="s">
        <v>5</v>
      </c>
      <c r="E522" s="2" t="s">
        <v>22</v>
      </c>
      <c r="F522" s="76">
        <v>93.55953</v>
      </c>
    </row>
    <row r="523">
      <c r="A523" s="40" t="s">
        <v>29</v>
      </c>
      <c r="B523" s="40" t="s">
        <v>498</v>
      </c>
      <c r="C523" s="1">
        <v>2023.0</v>
      </c>
      <c r="D523" s="2" t="s">
        <v>5</v>
      </c>
      <c r="E523" s="2" t="s">
        <v>22</v>
      </c>
      <c r="F523" s="76">
        <v>91.27015</v>
      </c>
    </row>
    <row r="524">
      <c r="A524" s="40" t="s">
        <v>30</v>
      </c>
      <c r="B524" s="40" t="s">
        <v>499</v>
      </c>
      <c r="C524" s="1">
        <v>2023.0</v>
      </c>
      <c r="D524" s="2" t="s">
        <v>5</v>
      </c>
      <c r="E524" s="2" t="s">
        <v>22</v>
      </c>
      <c r="F524" s="76">
        <v>100.3737</v>
      </c>
    </row>
    <row r="525">
      <c r="A525" s="40" t="s">
        <v>31</v>
      </c>
      <c r="B525" s="40" t="s">
        <v>500</v>
      </c>
      <c r="C525" s="1">
        <v>2023.0</v>
      </c>
      <c r="D525" s="2" t="s">
        <v>5</v>
      </c>
      <c r="E525" s="2" t="s">
        <v>22</v>
      </c>
      <c r="F525" s="76">
        <v>92.90198</v>
      </c>
    </row>
    <row r="526">
      <c r="A526" s="40" t="s">
        <v>32</v>
      </c>
      <c r="B526" s="40" t="s">
        <v>501</v>
      </c>
      <c r="C526" s="1">
        <v>2023.0</v>
      </c>
      <c r="D526" s="2" t="s">
        <v>5</v>
      </c>
      <c r="E526" s="2" t="s">
        <v>22</v>
      </c>
      <c r="F526" s="76">
        <v>95.54586</v>
      </c>
    </row>
    <row r="527">
      <c r="A527" s="40" t="s">
        <v>33</v>
      </c>
      <c r="B527" s="40" t="s">
        <v>502</v>
      </c>
      <c r="C527" s="1">
        <v>2023.0</v>
      </c>
      <c r="D527" s="2" t="s">
        <v>5</v>
      </c>
      <c r="E527" s="2" t="s">
        <v>22</v>
      </c>
      <c r="F527" s="76">
        <v>91.43001</v>
      </c>
    </row>
    <row r="528">
      <c r="A528" s="40" t="s">
        <v>34</v>
      </c>
      <c r="B528" s="40" t="s">
        <v>503</v>
      </c>
      <c r="C528" s="1">
        <v>2023.0</v>
      </c>
      <c r="D528" s="2" t="s">
        <v>5</v>
      </c>
      <c r="E528" s="2" t="s">
        <v>22</v>
      </c>
      <c r="F528" s="76">
        <v>86.87347</v>
      </c>
    </row>
    <row r="529">
      <c r="A529" s="40" t="s">
        <v>35</v>
      </c>
      <c r="B529" s="40" t="s">
        <v>504</v>
      </c>
      <c r="C529" s="1">
        <v>2023.0</v>
      </c>
      <c r="D529" s="2" t="s">
        <v>5</v>
      </c>
      <c r="E529" s="2" t="s">
        <v>22</v>
      </c>
      <c r="F529" s="76">
        <v>95.23532</v>
      </c>
    </row>
    <row r="530">
      <c r="A530" s="52" t="s">
        <v>3</v>
      </c>
      <c r="B530" s="40" t="s">
        <v>489</v>
      </c>
      <c r="C530" s="7">
        <v>2024.0</v>
      </c>
      <c r="D530" s="2" t="s">
        <v>5</v>
      </c>
      <c r="E530" s="2" t="s">
        <v>22</v>
      </c>
      <c r="F530" s="76">
        <v>94.45927</v>
      </c>
    </row>
    <row r="531">
      <c r="A531" s="52" t="s">
        <v>4</v>
      </c>
      <c r="B531" s="40" t="s">
        <v>472</v>
      </c>
      <c r="C531" s="7">
        <v>2024.0</v>
      </c>
      <c r="D531" s="2" t="s">
        <v>5</v>
      </c>
      <c r="E531" s="2" t="s">
        <v>22</v>
      </c>
      <c r="F531" s="76">
        <v>91.67182</v>
      </c>
    </row>
    <row r="532">
      <c r="A532" s="40" t="s">
        <v>5</v>
      </c>
      <c r="B532" s="40" t="s">
        <v>473</v>
      </c>
      <c r="C532" s="7">
        <v>2024.0</v>
      </c>
      <c r="D532" s="2" t="s">
        <v>5</v>
      </c>
      <c r="E532" s="2" t="s">
        <v>22</v>
      </c>
      <c r="F532" s="76">
        <v>95.67167</v>
      </c>
    </row>
    <row r="533">
      <c r="A533" s="40" t="s">
        <v>6</v>
      </c>
      <c r="B533" s="40" t="s">
        <v>474</v>
      </c>
      <c r="C533" s="7">
        <v>2024.0</v>
      </c>
      <c r="D533" s="2" t="s">
        <v>5</v>
      </c>
      <c r="E533" s="2" t="s">
        <v>22</v>
      </c>
      <c r="F533" s="76">
        <v>91.15486</v>
      </c>
    </row>
    <row r="534">
      <c r="A534" s="40" t="s">
        <v>7</v>
      </c>
      <c r="B534" s="40" t="s">
        <v>475</v>
      </c>
      <c r="C534" s="7">
        <v>2024.0</v>
      </c>
      <c r="D534" s="2" t="s">
        <v>5</v>
      </c>
      <c r="E534" s="2" t="s">
        <v>22</v>
      </c>
      <c r="F534" s="76">
        <v>91.91226</v>
      </c>
    </row>
    <row r="535">
      <c r="A535" s="40" t="s">
        <v>8</v>
      </c>
      <c r="B535" s="40" t="s">
        <v>479</v>
      </c>
      <c r="C535" s="7">
        <v>2024.0</v>
      </c>
      <c r="D535" s="2" t="s">
        <v>5</v>
      </c>
      <c r="E535" s="2" t="s">
        <v>22</v>
      </c>
      <c r="F535" s="76">
        <v>94.39046</v>
      </c>
    </row>
    <row r="536">
      <c r="A536" s="40" t="s">
        <v>9</v>
      </c>
      <c r="B536" s="40" t="s">
        <v>480</v>
      </c>
      <c r="C536" s="7">
        <v>2024.0</v>
      </c>
      <c r="D536" s="2" t="s">
        <v>5</v>
      </c>
      <c r="E536" s="2" t="s">
        <v>22</v>
      </c>
      <c r="F536" s="76">
        <v>92.96742</v>
      </c>
    </row>
    <row r="537">
      <c r="A537" s="40" t="s">
        <v>10</v>
      </c>
      <c r="B537" s="40" t="s">
        <v>478</v>
      </c>
      <c r="C537" s="7">
        <v>2024.0</v>
      </c>
      <c r="D537" s="2" t="s">
        <v>5</v>
      </c>
      <c r="E537" s="2" t="s">
        <v>22</v>
      </c>
      <c r="F537" s="76">
        <v>99.29538</v>
      </c>
    </row>
    <row r="538">
      <c r="A538" s="40" t="s">
        <v>11</v>
      </c>
      <c r="B538" s="40" t="s">
        <v>477</v>
      </c>
      <c r="C538" s="7">
        <v>2024.0</v>
      </c>
      <c r="D538" s="2" t="s">
        <v>5</v>
      </c>
      <c r="E538" s="2" t="s">
        <v>22</v>
      </c>
      <c r="F538" s="76">
        <v>96.04961</v>
      </c>
    </row>
    <row r="539">
      <c r="A539" s="40" t="s">
        <v>12</v>
      </c>
      <c r="B539" s="40" t="s">
        <v>476</v>
      </c>
      <c r="C539" s="7">
        <v>2024.0</v>
      </c>
      <c r="D539" s="2" t="s">
        <v>5</v>
      </c>
      <c r="E539" s="2" t="s">
        <v>22</v>
      </c>
      <c r="F539" s="76">
        <v>105.2489</v>
      </c>
    </row>
    <row r="540">
      <c r="A540" s="40" t="s">
        <v>13</v>
      </c>
      <c r="B540" s="40" t="s">
        <v>481</v>
      </c>
      <c r="C540" s="7">
        <v>2024.0</v>
      </c>
      <c r="D540" s="2" t="s">
        <v>5</v>
      </c>
      <c r="E540" s="2" t="s">
        <v>22</v>
      </c>
      <c r="F540" s="76">
        <v>94.47938</v>
      </c>
    </row>
    <row r="541">
      <c r="A541" s="40" t="s">
        <v>14</v>
      </c>
      <c r="B541" s="40" t="s">
        <v>483</v>
      </c>
      <c r="C541" s="7">
        <v>2024.0</v>
      </c>
      <c r="D541" s="2" t="s">
        <v>5</v>
      </c>
      <c r="E541" s="2" t="s">
        <v>22</v>
      </c>
      <c r="F541" s="76">
        <v>94.36198</v>
      </c>
    </row>
    <row r="542">
      <c r="A542" s="40" t="s">
        <v>15</v>
      </c>
      <c r="B542" s="40" t="s">
        <v>482</v>
      </c>
      <c r="C542" s="7">
        <v>2024.0</v>
      </c>
      <c r="D542" s="2" t="s">
        <v>5</v>
      </c>
      <c r="E542" s="2" t="s">
        <v>22</v>
      </c>
      <c r="F542" s="76">
        <v>92.21549</v>
      </c>
    </row>
    <row r="543">
      <c r="A543" s="40" t="s">
        <v>16</v>
      </c>
      <c r="B543" s="40" t="s">
        <v>484</v>
      </c>
      <c r="C543" s="7">
        <v>2024.0</v>
      </c>
      <c r="D543" s="2" t="s">
        <v>5</v>
      </c>
      <c r="E543" s="2" t="s">
        <v>22</v>
      </c>
      <c r="F543" s="76">
        <v>92.66085</v>
      </c>
    </row>
    <row r="544">
      <c r="A544" s="40" t="s">
        <v>17</v>
      </c>
      <c r="B544" s="40" t="s">
        <v>485</v>
      </c>
      <c r="C544" s="7">
        <v>2024.0</v>
      </c>
      <c r="D544" s="2" t="s">
        <v>5</v>
      </c>
      <c r="E544" s="2" t="s">
        <v>22</v>
      </c>
      <c r="F544" s="76">
        <v>95.43419</v>
      </c>
    </row>
    <row r="545">
      <c r="A545" s="40" t="s">
        <v>18</v>
      </c>
      <c r="B545" s="40" t="s">
        <v>486</v>
      </c>
      <c r="C545" s="7">
        <v>2024.0</v>
      </c>
      <c r="D545" s="2" t="s">
        <v>5</v>
      </c>
      <c r="E545" s="2" t="s">
        <v>22</v>
      </c>
      <c r="F545" s="76">
        <v>93.95362</v>
      </c>
    </row>
    <row r="546">
      <c r="A546" s="40" t="s">
        <v>19</v>
      </c>
      <c r="B546" s="40" t="s">
        <v>487</v>
      </c>
      <c r="C546" s="7">
        <v>2024.0</v>
      </c>
      <c r="D546" s="2" t="s">
        <v>5</v>
      </c>
      <c r="E546" s="2" t="s">
        <v>22</v>
      </c>
      <c r="F546" s="76">
        <v>91.31784</v>
      </c>
    </row>
    <row r="547">
      <c r="A547" s="40" t="s">
        <v>20</v>
      </c>
      <c r="B547" s="40" t="s">
        <v>488</v>
      </c>
      <c r="C547" s="7">
        <v>2024.0</v>
      </c>
      <c r="D547" s="2" t="s">
        <v>5</v>
      </c>
      <c r="E547" s="2" t="s">
        <v>22</v>
      </c>
      <c r="F547" s="76">
        <v>92.58358</v>
      </c>
    </row>
    <row r="548">
      <c r="A548" s="40" t="s">
        <v>21</v>
      </c>
      <c r="B548" s="40" t="s">
        <v>490</v>
      </c>
      <c r="C548" s="7">
        <v>2024.0</v>
      </c>
      <c r="D548" s="2" t="s">
        <v>5</v>
      </c>
      <c r="E548" s="2" t="s">
        <v>22</v>
      </c>
      <c r="F548" s="76">
        <v>89.66801</v>
      </c>
    </row>
    <row r="549">
      <c r="A549" s="40" t="s">
        <v>22</v>
      </c>
      <c r="B549" s="40" t="s">
        <v>491</v>
      </c>
      <c r="C549" s="7">
        <v>2024.0</v>
      </c>
      <c r="D549" s="2" t="s">
        <v>5</v>
      </c>
      <c r="E549" s="2" t="s">
        <v>22</v>
      </c>
      <c r="F549" s="76">
        <v>91.51794</v>
      </c>
    </row>
    <row r="550">
      <c r="A550" s="40" t="s">
        <v>23</v>
      </c>
      <c r="B550" s="40" t="s">
        <v>492</v>
      </c>
      <c r="C550" s="7">
        <v>2024.0</v>
      </c>
      <c r="D550" s="2" t="s">
        <v>5</v>
      </c>
      <c r="E550" s="2" t="s">
        <v>22</v>
      </c>
      <c r="F550" s="76">
        <v>96.14654</v>
      </c>
    </row>
    <row r="551">
      <c r="A551" s="40" t="s">
        <v>24</v>
      </c>
      <c r="B551" s="40" t="s">
        <v>493</v>
      </c>
      <c r="C551" s="7">
        <v>2024.0</v>
      </c>
      <c r="D551" s="2" t="s">
        <v>5</v>
      </c>
      <c r="E551" s="2" t="s">
        <v>22</v>
      </c>
      <c r="F551" s="76">
        <v>94.79408</v>
      </c>
    </row>
    <row r="552">
      <c r="A552" s="40" t="s">
        <v>25</v>
      </c>
      <c r="B552" s="40" t="s">
        <v>494</v>
      </c>
      <c r="C552" s="7">
        <v>2024.0</v>
      </c>
      <c r="D552" s="2" t="s">
        <v>5</v>
      </c>
      <c r="E552" s="2" t="s">
        <v>22</v>
      </c>
      <c r="F552" s="76">
        <v>94.86342</v>
      </c>
    </row>
    <row r="553">
      <c r="A553" s="40" t="s">
        <v>26</v>
      </c>
      <c r="B553" s="40" t="s">
        <v>495</v>
      </c>
      <c r="C553" s="7">
        <v>2024.0</v>
      </c>
      <c r="D553" s="2" t="s">
        <v>5</v>
      </c>
      <c r="E553" s="2" t="s">
        <v>22</v>
      </c>
      <c r="F553" s="76">
        <v>89.20237</v>
      </c>
    </row>
    <row r="554">
      <c r="A554" s="40" t="s">
        <v>27</v>
      </c>
      <c r="B554" s="40" t="s">
        <v>497</v>
      </c>
      <c r="C554" s="7">
        <v>2024.0</v>
      </c>
      <c r="D554" s="2" t="s">
        <v>5</v>
      </c>
      <c r="E554" s="2" t="s">
        <v>22</v>
      </c>
      <c r="F554" s="76">
        <v>95.66364</v>
      </c>
    </row>
    <row r="555">
      <c r="A555" s="40" t="s">
        <v>28</v>
      </c>
      <c r="B555" s="40" t="s">
        <v>496</v>
      </c>
      <c r="C555" s="7">
        <v>2024.0</v>
      </c>
      <c r="D555" s="2" t="s">
        <v>5</v>
      </c>
      <c r="E555" s="2" t="s">
        <v>22</v>
      </c>
      <c r="F555" s="76">
        <v>92.69568</v>
      </c>
    </row>
    <row r="556">
      <c r="A556" s="40" t="s">
        <v>29</v>
      </c>
      <c r="B556" s="40" t="s">
        <v>498</v>
      </c>
      <c r="C556" s="7">
        <v>2024.0</v>
      </c>
      <c r="D556" s="2" t="s">
        <v>5</v>
      </c>
      <c r="E556" s="2" t="s">
        <v>22</v>
      </c>
      <c r="F556" s="76">
        <v>90.78928</v>
      </c>
    </row>
    <row r="557">
      <c r="A557" s="40" t="s">
        <v>30</v>
      </c>
      <c r="B557" s="40" t="s">
        <v>499</v>
      </c>
      <c r="C557" s="7">
        <v>2024.0</v>
      </c>
      <c r="D557" s="2" t="s">
        <v>5</v>
      </c>
      <c r="E557" s="2" t="s">
        <v>22</v>
      </c>
      <c r="F557" s="76">
        <v>100.1079</v>
      </c>
    </row>
    <row r="558">
      <c r="A558" s="40" t="s">
        <v>31</v>
      </c>
      <c r="B558" s="40" t="s">
        <v>500</v>
      </c>
      <c r="C558" s="7">
        <v>2024.0</v>
      </c>
      <c r="D558" s="2" t="s">
        <v>5</v>
      </c>
      <c r="E558" s="2" t="s">
        <v>22</v>
      </c>
      <c r="F558" s="76">
        <v>92.83993</v>
      </c>
    </row>
    <row r="559">
      <c r="A559" s="40" t="s">
        <v>32</v>
      </c>
      <c r="B559" s="40" t="s">
        <v>501</v>
      </c>
      <c r="C559" s="7">
        <v>2024.0</v>
      </c>
      <c r="D559" s="2" t="s">
        <v>5</v>
      </c>
      <c r="E559" s="2" t="s">
        <v>22</v>
      </c>
      <c r="F559" s="76">
        <v>93.78697</v>
      </c>
    </row>
    <row r="560">
      <c r="A560" s="40" t="s">
        <v>33</v>
      </c>
      <c r="B560" s="40" t="s">
        <v>502</v>
      </c>
      <c r="C560" s="7">
        <v>2024.0</v>
      </c>
      <c r="D560" s="2" t="s">
        <v>5</v>
      </c>
      <c r="E560" s="2" t="s">
        <v>22</v>
      </c>
      <c r="F560" s="76">
        <v>90.53374</v>
      </c>
    </row>
    <row r="561">
      <c r="A561" s="40" t="s">
        <v>34</v>
      </c>
      <c r="B561" s="40" t="s">
        <v>503</v>
      </c>
      <c r="C561" s="7">
        <v>2024.0</v>
      </c>
      <c r="D561" s="2" t="s">
        <v>5</v>
      </c>
      <c r="E561" s="2" t="s">
        <v>22</v>
      </c>
      <c r="F561" s="76">
        <v>90.42835</v>
      </c>
    </row>
    <row r="562">
      <c r="A562" s="40" t="s">
        <v>35</v>
      </c>
      <c r="B562" s="40" t="s">
        <v>504</v>
      </c>
      <c r="C562" s="7">
        <v>2024.0</v>
      </c>
      <c r="D562" s="2" t="s">
        <v>5</v>
      </c>
      <c r="E562" s="2" t="s">
        <v>22</v>
      </c>
      <c r="F562" s="76">
        <v>93.81113</v>
      </c>
    </row>
  </sheetData>
  <autoFilter ref="$A$1:$F$562"/>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470</v>
      </c>
      <c r="C1" s="1" t="s">
        <v>0</v>
      </c>
      <c r="D1" s="1" t="s">
        <v>36</v>
      </c>
      <c r="E1" s="1" t="s">
        <v>38</v>
      </c>
      <c r="F1" s="1" t="s">
        <v>471</v>
      </c>
    </row>
    <row r="2">
      <c r="A2" s="52" t="s">
        <v>3</v>
      </c>
      <c r="B2" s="40" t="s">
        <v>489</v>
      </c>
      <c r="C2" s="1">
        <v>2009.0</v>
      </c>
      <c r="D2" s="2" t="s">
        <v>5</v>
      </c>
      <c r="E2" s="2" t="s">
        <v>23</v>
      </c>
      <c r="F2" s="76">
        <v>77.30165</v>
      </c>
    </row>
    <row r="3">
      <c r="A3" s="52" t="s">
        <v>4</v>
      </c>
      <c r="B3" s="40" t="s">
        <v>472</v>
      </c>
      <c r="C3" s="1">
        <v>2009.0</v>
      </c>
      <c r="D3" s="2" t="s">
        <v>5</v>
      </c>
      <c r="E3" s="2" t="s">
        <v>23</v>
      </c>
      <c r="F3" s="76">
        <v>76.94008</v>
      </c>
    </row>
    <row r="4">
      <c r="A4" s="40" t="s">
        <v>5</v>
      </c>
      <c r="B4" s="40" t="s">
        <v>473</v>
      </c>
      <c r="C4" s="1">
        <v>2009.0</v>
      </c>
      <c r="D4" s="2" t="s">
        <v>5</v>
      </c>
      <c r="E4" s="2" t="s">
        <v>23</v>
      </c>
      <c r="F4" s="76">
        <v>80.82666</v>
      </c>
    </row>
    <row r="5">
      <c r="A5" s="40" t="s">
        <v>6</v>
      </c>
      <c r="B5" s="40" t="s">
        <v>474</v>
      </c>
      <c r="C5" s="1">
        <v>2009.0</v>
      </c>
      <c r="D5" s="2" t="s">
        <v>5</v>
      </c>
      <c r="E5" s="2" t="s">
        <v>23</v>
      </c>
      <c r="F5" s="76">
        <v>81.06975</v>
      </c>
    </row>
    <row r="6">
      <c r="A6" s="40" t="s">
        <v>7</v>
      </c>
      <c r="B6" s="40" t="s">
        <v>475</v>
      </c>
      <c r="C6" s="1">
        <v>2009.0</v>
      </c>
      <c r="D6" s="2" t="s">
        <v>5</v>
      </c>
      <c r="E6" s="2" t="s">
        <v>23</v>
      </c>
      <c r="F6" s="76">
        <v>72.39076</v>
      </c>
    </row>
    <row r="7">
      <c r="A7" s="40" t="s">
        <v>8</v>
      </c>
      <c r="B7" s="40" t="s">
        <v>479</v>
      </c>
      <c r="C7" s="1">
        <v>2009.0</v>
      </c>
      <c r="D7" s="2" t="s">
        <v>5</v>
      </c>
      <c r="E7" s="2" t="s">
        <v>23</v>
      </c>
      <c r="F7" s="76">
        <v>85.38806</v>
      </c>
    </row>
    <row r="8">
      <c r="A8" s="40" t="s">
        <v>9</v>
      </c>
      <c r="B8" s="40" t="s">
        <v>480</v>
      </c>
      <c r="C8" s="1">
        <v>2009.0</v>
      </c>
      <c r="D8" s="2" t="s">
        <v>5</v>
      </c>
      <c r="E8" s="2" t="s">
        <v>23</v>
      </c>
      <c r="F8" s="76">
        <v>75.72792</v>
      </c>
    </row>
    <row r="9">
      <c r="A9" s="40" t="s">
        <v>10</v>
      </c>
      <c r="B9" s="40" t="s">
        <v>478</v>
      </c>
      <c r="C9" s="1">
        <v>2009.0</v>
      </c>
      <c r="D9" s="2" t="s">
        <v>5</v>
      </c>
      <c r="E9" s="2" t="s">
        <v>23</v>
      </c>
      <c r="F9" s="76">
        <v>66.53046</v>
      </c>
    </row>
    <row r="10">
      <c r="A10" s="40" t="s">
        <v>11</v>
      </c>
      <c r="B10" s="40" t="s">
        <v>477</v>
      </c>
      <c r="C10" s="1">
        <v>2009.0</v>
      </c>
      <c r="D10" s="2" t="s">
        <v>5</v>
      </c>
      <c r="E10" s="2" t="s">
        <v>23</v>
      </c>
      <c r="F10" s="76">
        <v>71.25378</v>
      </c>
    </row>
    <row r="11">
      <c r="A11" s="40" t="s">
        <v>12</v>
      </c>
      <c r="B11" s="40" t="s">
        <v>476</v>
      </c>
      <c r="C11" s="1">
        <v>2009.0</v>
      </c>
      <c r="D11" s="2" t="s">
        <v>5</v>
      </c>
      <c r="E11" s="2" t="s">
        <v>23</v>
      </c>
      <c r="F11" s="76">
        <v>94.73232</v>
      </c>
    </row>
    <row r="12">
      <c r="A12" s="40" t="s">
        <v>13</v>
      </c>
      <c r="B12" s="40" t="s">
        <v>481</v>
      </c>
      <c r="C12" s="1">
        <v>2009.0</v>
      </c>
      <c r="D12" s="2" t="s">
        <v>5</v>
      </c>
      <c r="E12" s="2" t="s">
        <v>23</v>
      </c>
      <c r="F12" s="76">
        <v>78.50591</v>
      </c>
    </row>
    <row r="13">
      <c r="A13" s="40" t="s">
        <v>14</v>
      </c>
      <c r="B13" s="40" t="s">
        <v>483</v>
      </c>
      <c r="C13" s="1">
        <v>2009.0</v>
      </c>
      <c r="D13" s="2" t="s">
        <v>5</v>
      </c>
      <c r="E13" s="2" t="s">
        <v>23</v>
      </c>
      <c r="F13" s="76">
        <v>75.36802</v>
      </c>
    </row>
    <row r="14">
      <c r="A14" s="40" t="s">
        <v>15</v>
      </c>
      <c r="B14" s="40" t="s">
        <v>482</v>
      </c>
      <c r="C14" s="1">
        <v>2009.0</v>
      </c>
      <c r="D14" s="2" t="s">
        <v>5</v>
      </c>
      <c r="E14" s="2" t="s">
        <v>23</v>
      </c>
      <c r="F14" s="76">
        <v>69.16583</v>
      </c>
    </row>
    <row r="15">
      <c r="A15" s="40" t="s">
        <v>16</v>
      </c>
      <c r="B15" s="40" t="s">
        <v>484</v>
      </c>
      <c r="C15" s="1">
        <v>2009.0</v>
      </c>
      <c r="D15" s="2" t="s">
        <v>5</v>
      </c>
      <c r="E15" s="2" t="s">
        <v>23</v>
      </c>
      <c r="F15" s="76">
        <v>80.32289</v>
      </c>
    </row>
    <row r="16">
      <c r="A16" s="40" t="s">
        <v>17</v>
      </c>
      <c r="B16" s="40" t="s">
        <v>485</v>
      </c>
      <c r="C16" s="1">
        <v>2009.0</v>
      </c>
      <c r="D16" s="2" t="s">
        <v>5</v>
      </c>
      <c r="E16" s="2" t="s">
        <v>23</v>
      </c>
      <c r="F16" s="76">
        <v>74.61765</v>
      </c>
    </row>
    <row r="17">
      <c r="A17" s="40" t="s">
        <v>18</v>
      </c>
      <c r="B17" s="40" t="s">
        <v>486</v>
      </c>
      <c r="C17" s="1">
        <v>2009.0</v>
      </c>
      <c r="D17" s="2" t="s">
        <v>5</v>
      </c>
      <c r="E17" s="2" t="s">
        <v>23</v>
      </c>
      <c r="F17" s="76">
        <v>76.84389</v>
      </c>
    </row>
    <row r="18">
      <c r="A18" s="40" t="s">
        <v>19</v>
      </c>
      <c r="B18" s="40" t="s">
        <v>487</v>
      </c>
      <c r="C18" s="1">
        <v>2009.0</v>
      </c>
      <c r="D18" s="2" t="s">
        <v>5</v>
      </c>
      <c r="E18" s="2" t="s">
        <v>23</v>
      </c>
      <c r="F18" s="76">
        <v>69.05751</v>
      </c>
    </row>
    <row r="19">
      <c r="A19" s="40" t="s">
        <v>20</v>
      </c>
      <c r="B19" s="40" t="s">
        <v>488</v>
      </c>
      <c r="C19" s="1">
        <v>2009.0</v>
      </c>
      <c r="D19" s="2" t="s">
        <v>5</v>
      </c>
      <c r="E19" s="2" t="s">
        <v>23</v>
      </c>
      <c r="F19" s="76">
        <v>81.8088</v>
      </c>
    </row>
    <row r="20">
      <c r="A20" s="40" t="s">
        <v>21</v>
      </c>
      <c r="B20" s="40" t="s">
        <v>490</v>
      </c>
      <c r="C20" s="1">
        <v>2009.0</v>
      </c>
      <c r="D20" s="2" t="s">
        <v>5</v>
      </c>
      <c r="E20" s="2" t="s">
        <v>23</v>
      </c>
      <c r="F20" s="76">
        <v>81.05649</v>
      </c>
    </row>
    <row r="21">
      <c r="A21" s="40" t="s">
        <v>22</v>
      </c>
      <c r="B21" s="40" t="s">
        <v>491</v>
      </c>
      <c r="C21" s="1">
        <v>2009.0</v>
      </c>
      <c r="D21" s="2" t="s">
        <v>5</v>
      </c>
      <c r="E21" s="2" t="s">
        <v>23</v>
      </c>
      <c r="F21" s="76">
        <v>83.58318</v>
      </c>
    </row>
    <row r="22">
      <c r="A22" s="40" t="s">
        <v>23</v>
      </c>
      <c r="B22" s="40" t="s">
        <v>492</v>
      </c>
      <c r="C22" s="1">
        <v>2009.0</v>
      </c>
      <c r="D22" s="2" t="s">
        <v>5</v>
      </c>
      <c r="E22" s="2" t="s">
        <v>23</v>
      </c>
      <c r="F22" s="76">
        <v>70.32306</v>
      </c>
    </row>
    <row r="23">
      <c r="A23" s="40" t="s">
        <v>24</v>
      </c>
      <c r="B23" s="40" t="s">
        <v>493</v>
      </c>
      <c r="C23" s="1">
        <v>2009.0</v>
      </c>
      <c r="D23" s="2" t="s">
        <v>5</v>
      </c>
      <c r="E23" s="2" t="s">
        <v>23</v>
      </c>
      <c r="F23" s="76">
        <v>74.04776</v>
      </c>
    </row>
    <row r="24">
      <c r="A24" s="40" t="s">
        <v>25</v>
      </c>
      <c r="B24" s="40" t="s">
        <v>494</v>
      </c>
      <c r="C24" s="1">
        <v>2009.0</v>
      </c>
      <c r="D24" s="2" t="s">
        <v>5</v>
      </c>
      <c r="E24" s="2" t="s">
        <v>23</v>
      </c>
      <c r="F24" s="76">
        <v>80.31079</v>
      </c>
    </row>
    <row r="25">
      <c r="A25" s="40" t="s">
        <v>26</v>
      </c>
      <c r="B25" s="40" t="s">
        <v>495</v>
      </c>
      <c r="C25" s="1">
        <v>2009.0</v>
      </c>
      <c r="D25" s="2" t="s">
        <v>5</v>
      </c>
      <c r="E25" s="2" t="s">
        <v>23</v>
      </c>
      <c r="F25" s="76">
        <v>79.74146</v>
      </c>
    </row>
    <row r="26">
      <c r="A26" s="40" t="s">
        <v>27</v>
      </c>
      <c r="B26" s="40" t="s">
        <v>497</v>
      </c>
      <c r="C26" s="1">
        <v>2009.0</v>
      </c>
      <c r="D26" s="2" t="s">
        <v>5</v>
      </c>
      <c r="E26" s="2" t="s">
        <v>23</v>
      </c>
      <c r="F26" s="76">
        <v>80.33226</v>
      </c>
    </row>
    <row r="27">
      <c r="A27" s="40" t="s">
        <v>28</v>
      </c>
      <c r="B27" s="40" t="s">
        <v>496</v>
      </c>
      <c r="C27" s="1">
        <v>2009.0</v>
      </c>
      <c r="D27" s="2" t="s">
        <v>5</v>
      </c>
      <c r="E27" s="2" t="s">
        <v>23</v>
      </c>
      <c r="F27" s="76">
        <v>82.94455</v>
      </c>
    </row>
    <row r="28">
      <c r="A28" s="40" t="s">
        <v>29</v>
      </c>
      <c r="B28" s="40" t="s">
        <v>498</v>
      </c>
      <c r="C28" s="1">
        <v>2009.0</v>
      </c>
      <c r="D28" s="2" t="s">
        <v>5</v>
      </c>
      <c r="E28" s="2" t="s">
        <v>23</v>
      </c>
      <c r="F28" s="76">
        <v>83.02786</v>
      </c>
    </row>
    <row r="29">
      <c r="A29" s="40" t="s">
        <v>30</v>
      </c>
      <c r="B29" s="40" t="s">
        <v>499</v>
      </c>
      <c r="C29" s="1">
        <v>2009.0</v>
      </c>
      <c r="D29" s="2" t="s">
        <v>5</v>
      </c>
      <c r="E29" s="2" t="s">
        <v>23</v>
      </c>
      <c r="F29" s="76">
        <v>80.43428</v>
      </c>
    </row>
    <row r="30">
      <c r="A30" s="40" t="s">
        <v>31</v>
      </c>
      <c r="B30" s="40" t="s">
        <v>500</v>
      </c>
      <c r="C30" s="1">
        <v>2009.0</v>
      </c>
      <c r="D30" s="2" t="s">
        <v>5</v>
      </c>
      <c r="E30" s="2" t="s">
        <v>23</v>
      </c>
      <c r="F30" s="76">
        <v>78.94983</v>
      </c>
    </row>
    <row r="31">
      <c r="A31" s="40" t="s">
        <v>32</v>
      </c>
      <c r="B31" s="40" t="s">
        <v>501</v>
      </c>
      <c r="C31" s="1">
        <v>2009.0</v>
      </c>
      <c r="D31" s="2" t="s">
        <v>5</v>
      </c>
      <c r="E31" s="2" t="s">
        <v>23</v>
      </c>
      <c r="F31" s="76">
        <v>86.99854</v>
      </c>
    </row>
    <row r="32">
      <c r="A32" s="40" t="s">
        <v>33</v>
      </c>
      <c r="B32" s="40" t="s">
        <v>502</v>
      </c>
      <c r="C32" s="1">
        <v>2009.0</v>
      </c>
      <c r="D32" s="2" t="s">
        <v>5</v>
      </c>
      <c r="E32" s="2" t="s">
        <v>23</v>
      </c>
      <c r="F32" s="76">
        <v>73.13648</v>
      </c>
    </row>
    <row r="33">
      <c r="A33" s="40" t="s">
        <v>34</v>
      </c>
      <c r="B33" s="40" t="s">
        <v>503</v>
      </c>
      <c r="C33" s="1">
        <v>2009.0</v>
      </c>
      <c r="D33" s="2" t="s">
        <v>5</v>
      </c>
      <c r="E33" s="2" t="s">
        <v>23</v>
      </c>
      <c r="F33" s="76">
        <v>71.3876</v>
      </c>
    </row>
    <row r="34">
      <c r="A34" s="40" t="s">
        <v>35</v>
      </c>
      <c r="B34" s="40" t="s">
        <v>504</v>
      </c>
      <c r="C34" s="1">
        <v>2009.0</v>
      </c>
      <c r="D34" s="2" t="s">
        <v>5</v>
      </c>
      <c r="E34" s="2" t="s">
        <v>23</v>
      </c>
      <c r="F34" s="76">
        <v>81.71529</v>
      </c>
    </row>
    <row r="35">
      <c r="A35" s="52" t="s">
        <v>3</v>
      </c>
      <c r="B35" s="40" t="s">
        <v>489</v>
      </c>
      <c r="C35" s="1">
        <v>2010.0</v>
      </c>
      <c r="D35" s="2" t="s">
        <v>5</v>
      </c>
      <c r="E35" s="2" t="s">
        <v>23</v>
      </c>
      <c r="F35" s="76">
        <v>77.98551</v>
      </c>
    </row>
    <row r="36">
      <c r="A36" s="52" t="s">
        <v>4</v>
      </c>
      <c r="B36" s="40" t="s">
        <v>472</v>
      </c>
      <c r="C36" s="1">
        <v>2010.0</v>
      </c>
      <c r="D36" s="2" t="s">
        <v>5</v>
      </c>
      <c r="E36" s="2" t="s">
        <v>23</v>
      </c>
      <c r="F36" s="76">
        <v>76.85434</v>
      </c>
    </row>
    <row r="37">
      <c r="A37" s="40" t="s">
        <v>5</v>
      </c>
      <c r="B37" s="40" t="s">
        <v>473</v>
      </c>
      <c r="C37" s="1">
        <v>2010.0</v>
      </c>
      <c r="D37" s="2" t="s">
        <v>5</v>
      </c>
      <c r="E37" s="2" t="s">
        <v>23</v>
      </c>
      <c r="F37" s="76">
        <v>81.89589</v>
      </c>
    </row>
    <row r="38">
      <c r="A38" s="40" t="s">
        <v>6</v>
      </c>
      <c r="B38" s="40" t="s">
        <v>474</v>
      </c>
      <c r="C38" s="1">
        <v>2010.0</v>
      </c>
      <c r="D38" s="2" t="s">
        <v>5</v>
      </c>
      <c r="E38" s="2" t="s">
        <v>23</v>
      </c>
      <c r="F38" s="76">
        <v>81.10262</v>
      </c>
    </row>
    <row r="39">
      <c r="A39" s="40" t="s">
        <v>7</v>
      </c>
      <c r="B39" s="40" t="s">
        <v>475</v>
      </c>
      <c r="C39" s="1">
        <v>2010.0</v>
      </c>
      <c r="D39" s="2" t="s">
        <v>5</v>
      </c>
      <c r="E39" s="2" t="s">
        <v>23</v>
      </c>
      <c r="F39" s="76">
        <v>73.92146</v>
      </c>
    </row>
    <row r="40">
      <c r="A40" s="40" t="s">
        <v>8</v>
      </c>
      <c r="B40" s="40" t="s">
        <v>479</v>
      </c>
      <c r="C40" s="1">
        <v>2010.0</v>
      </c>
      <c r="D40" s="2" t="s">
        <v>5</v>
      </c>
      <c r="E40" s="2" t="s">
        <v>23</v>
      </c>
      <c r="F40" s="76">
        <v>84.72052</v>
      </c>
    </row>
    <row r="41">
      <c r="A41" s="40" t="s">
        <v>9</v>
      </c>
      <c r="B41" s="40" t="s">
        <v>480</v>
      </c>
      <c r="C41" s="1">
        <v>2010.0</v>
      </c>
      <c r="D41" s="2" t="s">
        <v>5</v>
      </c>
      <c r="E41" s="2" t="s">
        <v>23</v>
      </c>
      <c r="F41" s="76">
        <v>75.0099</v>
      </c>
    </row>
    <row r="42">
      <c r="A42" s="40" t="s">
        <v>10</v>
      </c>
      <c r="B42" s="40" t="s">
        <v>478</v>
      </c>
      <c r="C42" s="1">
        <v>2010.0</v>
      </c>
      <c r="D42" s="2" t="s">
        <v>5</v>
      </c>
      <c r="E42" s="2" t="s">
        <v>23</v>
      </c>
      <c r="F42" s="76">
        <v>67.81317</v>
      </c>
    </row>
    <row r="43">
      <c r="A43" s="40" t="s">
        <v>11</v>
      </c>
      <c r="B43" s="40" t="s">
        <v>477</v>
      </c>
      <c r="C43" s="1">
        <v>2010.0</v>
      </c>
      <c r="D43" s="2" t="s">
        <v>5</v>
      </c>
      <c r="E43" s="2" t="s">
        <v>23</v>
      </c>
      <c r="F43" s="76">
        <v>73.20403</v>
      </c>
    </row>
    <row r="44">
      <c r="A44" s="40" t="s">
        <v>12</v>
      </c>
      <c r="B44" s="40" t="s">
        <v>476</v>
      </c>
      <c r="C44" s="1">
        <v>2010.0</v>
      </c>
      <c r="D44" s="2" t="s">
        <v>5</v>
      </c>
      <c r="E44" s="2" t="s">
        <v>23</v>
      </c>
      <c r="F44" s="76">
        <v>95.74375</v>
      </c>
    </row>
    <row r="45">
      <c r="A45" s="40" t="s">
        <v>13</v>
      </c>
      <c r="B45" s="40" t="s">
        <v>481</v>
      </c>
      <c r="C45" s="1">
        <v>2010.0</v>
      </c>
      <c r="D45" s="2" t="s">
        <v>5</v>
      </c>
      <c r="E45" s="2" t="s">
        <v>23</v>
      </c>
      <c r="F45" s="76">
        <v>79.97369</v>
      </c>
    </row>
    <row r="46">
      <c r="A46" s="40" t="s">
        <v>14</v>
      </c>
      <c r="B46" s="40" t="s">
        <v>483</v>
      </c>
      <c r="C46" s="1">
        <v>2010.0</v>
      </c>
      <c r="D46" s="2" t="s">
        <v>5</v>
      </c>
      <c r="E46" s="2" t="s">
        <v>23</v>
      </c>
      <c r="F46" s="76">
        <v>78.98451</v>
      </c>
    </row>
    <row r="47">
      <c r="A47" s="40" t="s">
        <v>15</v>
      </c>
      <c r="B47" s="40" t="s">
        <v>482</v>
      </c>
      <c r="C47" s="1">
        <v>2010.0</v>
      </c>
      <c r="D47" s="2" t="s">
        <v>5</v>
      </c>
      <c r="E47" s="2" t="s">
        <v>23</v>
      </c>
      <c r="F47" s="76">
        <v>69.91961</v>
      </c>
    </row>
    <row r="48">
      <c r="A48" s="40" t="s">
        <v>16</v>
      </c>
      <c r="B48" s="40" t="s">
        <v>484</v>
      </c>
      <c r="C48" s="1">
        <v>2010.0</v>
      </c>
      <c r="D48" s="2" t="s">
        <v>5</v>
      </c>
      <c r="E48" s="2" t="s">
        <v>23</v>
      </c>
      <c r="F48" s="76">
        <v>78.5866</v>
      </c>
    </row>
    <row r="49">
      <c r="A49" s="40" t="s">
        <v>17</v>
      </c>
      <c r="B49" s="40" t="s">
        <v>485</v>
      </c>
      <c r="C49" s="1">
        <v>2010.0</v>
      </c>
      <c r="D49" s="2" t="s">
        <v>5</v>
      </c>
      <c r="E49" s="2" t="s">
        <v>23</v>
      </c>
      <c r="F49" s="76">
        <v>75.97953</v>
      </c>
    </row>
    <row r="50">
      <c r="A50" s="40" t="s">
        <v>18</v>
      </c>
      <c r="B50" s="40" t="s">
        <v>486</v>
      </c>
      <c r="C50" s="1">
        <v>2010.0</v>
      </c>
      <c r="D50" s="2" t="s">
        <v>5</v>
      </c>
      <c r="E50" s="2" t="s">
        <v>23</v>
      </c>
      <c r="F50" s="76">
        <v>77.18046</v>
      </c>
    </row>
    <row r="51">
      <c r="A51" s="40" t="s">
        <v>19</v>
      </c>
      <c r="B51" s="40" t="s">
        <v>487</v>
      </c>
      <c r="C51" s="1">
        <v>2010.0</v>
      </c>
      <c r="D51" s="2" t="s">
        <v>5</v>
      </c>
      <c r="E51" s="2" t="s">
        <v>23</v>
      </c>
      <c r="F51" s="76">
        <v>70.45837</v>
      </c>
    </row>
    <row r="52">
      <c r="A52" s="40" t="s">
        <v>20</v>
      </c>
      <c r="B52" s="40" t="s">
        <v>488</v>
      </c>
      <c r="C52" s="1">
        <v>2010.0</v>
      </c>
      <c r="D52" s="2" t="s">
        <v>5</v>
      </c>
      <c r="E52" s="2" t="s">
        <v>23</v>
      </c>
      <c r="F52" s="76">
        <v>81.66342</v>
      </c>
    </row>
    <row r="53">
      <c r="A53" s="40" t="s">
        <v>21</v>
      </c>
      <c r="B53" s="40" t="s">
        <v>490</v>
      </c>
      <c r="C53" s="1">
        <v>2010.0</v>
      </c>
      <c r="D53" s="2" t="s">
        <v>5</v>
      </c>
      <c r="E53" s="2" t="s">
        <v>23</v>
      </c>
      <c r="F53" s="76">
        <v>80.39266</v>
      </c>
    </row>
    <row r="54">
      <c r="A54" s="40" t="s">
        <v>22</v>
      </c>
      <c r="B54" s="40" t="s">
        <v>491</v>
      </c>
      <c r="C54" s="1">
        <v>2010.0</v>
      </c>
      <c r="D54" s="2" t="s">
        <v>5</v>
      </c>
      <c r="E54" s="2" t="s">
        <v>23</v>
      </c>
      <c r="F54" s="76">
        <v>85.75101</v>
      </c>
    </row>
    <row r="55">
      <c r="A55" s="40" t="s">
        <v>23</v>
      </c>
      <c r="B55" s="40" t="s">
        <v>492</v>
      </c>
      <c r="C55" s="1">
        <v>2010.0</v>
      </c>
      <c r="D55" s="2" t="s">
        <v>5</v>
      </c>
      <c r="E55" s="2" t="s">
        <v>23</v>
      </c>
      <c r="F55" s="76">
        <v>70.26771</v>
      </c>
    </row>
    <row r="56">
      <c r="A56" s="40" t="s">
        <v>24</v>
      </c>
      <c r="B56" s="40" t="s">
        <v>493</v>
      </c>
      <c r="C56" s="1">
        <v>2010.0</v>
      </c>
      <c r="D56" s="2" t="s">
        <v>5</v>
      </c>
      <c r="E56" s="2" t="s">
        <v>23</v>
      </c>
      <c r="F56" s="76">
        <v>75.28724</v>
      </c>
    </row>
    <row r="57">
      <c r="A57" s="40" t="s">
        <v>25</v>
      </c>
      <c r="B57" s="40" t="s">
        <v>494</v>
      </c>
      <c r="C57" s="1">
        <v>2010.0</v>
      </c>
      <c r="D57" s="2" t="s">
        <v>5</v>
      </c>
      <c r="E57" s="2" t="s">
        <v>23</v>
      </c>
      <c r="F57" s="76">
        <v>80.26831</v>
      </c>
    </row>
    <row r="58">
      <c r="A58" s="40" t="s">
        <v>26</v>
      </c>
      <c r="B58" s="40" t="s">
        <v>495</v>
      </c>
      <c r="C58" s="1">
        <v>2010.0</v>
      </c>
      <c r="D58" s="2" t="s">
        <v>5</v>
      </c>
      <c r="E58" s="2" t="s">
        <v>23</v>
      </c>
      <c r="F58" s="76">
        <v>79.48365</v>
      </c>
    </row>
    <row r="59">
      <c r="A59" s="40" t="s">
        <v>27</v>
      </c>
      <c r="B59" s="40" t="s">
        <v>497</v>
      </c>
      <c r="C59" s="1">
        <v>2010.0</v>
      </c>
      <c r="D59" s="2" t="s">
        <v>5</v>
      </c>
      <c r="E59" s="2" t="s">
        <v>23</v>
      </c>
      <c r="F59" s="76">
        <v>80.24758</v>
      </c>
    </row>
    <row r="60">
      <c r="A60" s="40" t="s">
        <v>28</v>
      </c>
      <c r="B60" s="40" t="s">
        <v>496</v>
      </c>
      <c r="C60" s="1">
        <v>2010.0</v>
      </c>
      <c r="D60" s="2" t="s">
        <v>5</v>
      </c>
      <c r="E60" s="2" t="s">
        <v>23</v>
      </c>
      <c r="F60" s="76">
        <v>81.26063</v>
      </c>
    </row>
    <row r="61">
      <c r="A61" s="40" t="s">
        <v>29</v>
      </c>
      <c r="B61" s="40" t="s">
        <v>498</v>
      </c>
      <c r="C61" s="1">
        <v>2010.0</v>
      </c>
      <c r="D61" s="2" t="s">
        <v>5</v>
      </c>
      <c r="E61" s="2" t="s">
        <v>23</v>
      </c>
      <c r="F61" s="76">
        <v>84.40432</v>
      </c>
    </row>
    <row r="62">
      <c r="A62" s="40" t="s">
        <v>30</v>
      </c>
      <c r="B62" s="40" t="s">
        <v>499</v>
      </c>
      <c r="C62" s="1">
        <v>2010.0</v>
      </c>
      <c r="D62" s="2" t="s">
        <v>5</v>
      </c>
      <c r="E62" s="2" t="s">
        <v>23</v>
      </c>
      <c r="F62" s="76">
        <v>79.60331</v>
      </c>
    </row>
    <row r="63">
      <c r="A63" s="40" t="s">
        <v>31</v>
      </c>
      <c r="B63" s="40" t="s">
        <v>500</v>
      </c>
      <c r="C63" s="1">
        <v>2010.0</v>
      </c>
      <c r="D63" s="2" t="s">
        <v>5</v>
      </c>
      <c r="E63" s="2" t="s">
        <v>23</v>
      </c>
      <c r="F63" s="76">
        <v>78.70519</v>
      </c>
    </row>
    <row r="64">
      <c r="A64" s="40" t="s">
        <v>32</v>
      </c>
      <c r="B64" s="40" t="s">
        <v>501</v>
      </c>
      <c r="C64" s="1">
        <v>2010.0</v>
      </c>
      <c r="D64" s="2" t="s">
        <v>5</v>
      </c>
      <c r="E64" s="2" t="s">
        <v>23</v>
      </c>
      <c r="F64" s="76">
        <v>86.90389</v>
      </c>
    </row>
    <row r="65">
      <c r="A65" s="40" t="s">
        <v>33</v>
      </c>
      <c r="B65" s="40" t="s">
        <v>502</v>
      </c>
      <c r="C65" s="1">
        <v>2010.0</v>
      </c>
      <c r="D65" s="2" t="s">
        <v>5</v>
      </c>
      <c r="E65" s="2" t="s">
        <v>23</v>
      </c>
      <c r="F65" s="76">
        <v>73.47743</v>
      </c>
    </row>
    <row r="66">
      <c r="A66" s="40" t="s">
        <v>34</v>
      </c>
      <c r="B66" s="40" t="s">
        <v>503</v>
      </c>
      <c r="C66" s="1">
        <v>2010.0</v>
      </c>
      <c r="D66" s="2" t="s">
        <v>5</v>
      </c>
      <c r="E66" s="2" t="s">
        <v>23</v>
      </c>
      <c r="F66" s="76">
        <v>71.2129</v>
      </c>
    </row>
    <row r="67">
      <c r="A67" s="40" t="s">
        <v>35</v>
      </c>
      <c r="B67" s="40" t="s">
        <v>504</v>
      </c>
      <c r="C67" s="1">
        <v>2010.0</v>
      </c>
      <c r="D67" s="2" t="s">
        <v>5</v>
      </c>
      <c r="E67" s="2" t="s">
        <v>23</v>
      </c>
      <c r="F67" s="76">
        <v>80.25877</v>
      </c>
    </row>
    <row r="68">
      <c r="A68" s="52" t="s">
        <v>3</v>
      </c>
      <c r="B68" s="40" t="s">
        <v>489</v>
      </c>
      <c r="C68" s="1">
        <v>2011.0</v>
      </c>
      <c r="D68" s="2" t="s">
        <v>5</v>
      </c>
      <c r="E68" s="2" t="s">
        <v>23</v>
      </c>
      <c r="F68" s="76">
        <v>78.7086</v>
      </c>
    </row>
    <row r="69">
      <c r="A69" s="52" t="s">
        <v>4</v>
      </c>
      <c r="B69" s="40" t="s">
        <v>472</v>
      </c>
      <c r="C69" s="1">
        <v>2011.0</v>
      </c>
      <c r="D69" s="2" t="s">
        <v>5</v>
      </c>
      <c r="E69" s="2" t="s">
        <v>23</v>
      </c>
      <c r="F69" s="76">
        <v>77.68319</v>
      </c>
    </row>
    <row r="70">
      <c r="A70" s="40" t="s">
        <v>5</v>
      </c>
      <c r="B70" s="40" t="s">
        <v>473</v>
      </c>
      <c r="C70" s="1">
        <v>2011.0</v>
      </c>
      <c r="D70" s="2" t="s">
        <v>5</v>
      </c>
      <c r="E70" s="2" t="s">
        <v>23</v>
      </c>
      <c r="F70" s="76">
        <v>84.47378</v>
      </c>
    </row>
    <row r="71">
      <c r="A71" s="40" t="s">
        <v>6</v>
      </c>
      <c r="B71" s="40" t="s">
        <v>474</v>
      </c>
      <c r="C71" s="1">
        <v>2011.0</v>
      </c>
      <c r="D71" s="2" t="s">
        <v>5</v>
      </c>
      <c r="E71" s="2" t="s">
        <v>23</v>
      </c>
      <c r="F71" s="76">
        <v>82.13453</v>
      </c>
    </row>
    <row r="72">
      <c r="A72" s="40" t="s">
        <v>7</v>
      </c>
      <c r="B72" s="40" t="s">
        <v>475</v>
      </c>
      <c r="C72" s="1">
        <v>2011.0</v>
      </c>
      <c r="D72" s="2" t="s">
        <v>5</v>
      </c>
      <c r="E72" s="2" t="s">
        <v>23</v>
      </c>
      <c r="F72" s="76">
        <v>73.9996</v>
      </c>
    </row>
    <row r="73">
      <c r="A73" s="40" t="s">
        <v>8</v>
      </c>
      <c r="B73" s="40" t="s">
        <v>479</v>
      </c>
      <c r="C73" s="1">
        <v>2011.0</v>
      </c>
      <c r="D73" s="2" t="s">
        <v>5</v>
      </c>
      <c r="E73" s="2" t="s">
        <v>23</v>
      </c>
      <c r="F73" s="76">
        <v>83.56535</v>
      </c>
    </row>
    <row r="74">
      <c r="A74" s="40" t="s">
        <v>9</v>
      </c>
      <c r="B74" s="40" t="s">
        <v>480</v>
      </c>
      <c r="C74" s="1">
        <v>2011.0</v>
      </c>
      <c r="D74" s="2" t="s">
        <v>5</v>
      </c>
      <c r="E74" s="2" t="s">
        <v>23</v>
      </c>
      <c r="F74" s="76">
        <v>75.19303</v>
      </c>
    </row>
    <row r="75">
      <c r="A75" s="40" t="s">
        <v>10</v>
      </c>
      <c r="B75" s="40" t="s">
        <v>478</v>
      </c>
      <c r="C75" s="1">
        <v>2011.0</v>
      </c>
      <c r="D75" s="2" t="s">
        <v>5</v>
      </c>
      <c r="E75" s="2" t="s">
        <v>23</v>
      </c>
      <c r="F75" s="76">
        <v>66.56258</v>
      </c>
    </row>
    <row r="76">
      <c r="A76" s="40" t="s">
        <v>11</v>
      </c>
      <c r="B76" s="40" t="s">
        <v>477</v>
      </c>
      <c r="C76" s="1">
        <v>2011.0</v>
      </c>
      <c r="D76" s="2" t="s">
        <v>5</v>
      </c>
      <c r="E76" s="2" t="s">
        <v>23</v>
      </c>
      <c r="F76" s="76">
        <v>75.39408</v>
      </c>
    </row>
    <row r="77">
      <c r="A77" s="40" t="s">
        <v>12</v>
      </c>
      <c r="B77" s="40" t="s">
        <v>476</v>
      </c>
      <c r="C77" s="1">
        <v>2011.0</v>
      </c>
      <c r="D77" s="2" t="s">
        <v>5</v>
      </c>
      <c r="E77" s="2" t="s">
        <v>23</v>
      </c>
      <c r="F77" s="76">
        <v>97.17188</v>
      </c>
    </row>
    <row r="78">
      <c r="A78" s="40" t="s">
        <v>13</v>
      </c>
      <c r="B78" s="40" t="s">
        <v>481</v>
      </c>
      <c r="C78" s="1">
        <v>2011.0</v>
      </c>
      <c r="D78" s="2" t="s">
        <v>5</v>
      </c>
      <c r="E78" s="2" t="s">
        <v>23</v>
      </c>
      <c r="F78" s="76">
        <v>81.31283</v>
      </c>
    </row>
    <row r="79">
      <c r="A79" s="40" t="s">
        <v>14</v>
      </c>
      <c r="B79" s="40" t="s">
        <v>483</v>
      </c>
      <c r="C79" s="1">
        <v>2011.0</v>
      </c>
      <c r="D79" s="2" t="s">
        <v>5</v>
      </c>
      <c r="E79" s="2" t="s">
        <v>23</v>
      </c>
      <c r="F79" s="76">
        <v>81.44543</v>
      </c>
    </row>
    <row r="80">
      <c r="A80" s="40" t="s">
        <v>15</v>
      </c>
      <c r="B80" s="40" t="s">
        <v>482</v>
      </c>
      <c r="C80" s="1">
        <v>2011.0</v>
      </c>
      <c r="D80" s="2" t="s">
        <v>5</v>
      </c>
      <c r="E80" s="2" t="s">
        <v>23</v>
      </c>
      <c r="F80" s="76">
        <v>70.58323</v>
      </c>
    </row>
    <row r="81">
      <c r="A81" s="40" t="s">
        <v>16</v>
      </c>
      <c r="B81" s="40" t="s">
        <v>484</v>
      </c>
      <c r="C81" s="1">
        <v>2011.0</v>
      </c>
      <c r="D81" s="2" t="s">
        <v>5</v>
      </c>
      <c r="E81" s="2" t="s">
        <v>23</v>
      </c>
      <c r="F81" s="76">
        <v>78.62354</v>
      </c>
    </row>
    <row r="82">
      <c r="A82" s="40" t="s">
        <v>17</v>
      </c>
      <c r="B82" s="40" t="s">
        <v>485</v>
      </c>
      <c r="C82" s="1">
        <v>2011.0</v>
      </c>
      <c r="D82" s="2" t="s">
        <v>5</v>
      </c>
      <c r="E82" s="2" t="s">
        <v>23</v>
      </c>
      <c r="F82" s="76">
        <v>77.6229</v>
      </c>
    </row>
    <row r="83">
      <c r="A83" s="40" t="s">
        <v>18</v>
      </c>
      <c r="B83" s="40" t="s">
        <v>486</v>
      </c>
      <c r="C83" s="1">
        <v>2011.0</v>
      </c>
      <c r="D83" s="2" t="s">
        <v>5</v>
      </c>
      <c r="E83" s="2" t="s">
        <v>23</v>
      </c>
      <c r="F83" s="76">
        <v>78.48943</v>
      </c>
    </row>
    <row r="84">
      <c r="A84" s="40" t="s">
        <v>19</v>
      </c>
      <c r="B84" s="40" t="s">
        <v>487</v>
      </c>
      <c r="C84" s="1">
        <v>2011.0</v>
      </c>
      <c r="D84" s="2" t="s">
        <v>5</v>
      </c>
      <c r="E84" s="2" t="s">
        <v>23</v>
      </c>
      <c r="F84" s="76">
        <v>71.23124</v>
      </c>
    </row>
    <row r="85">
      <c r="A85" s="40" t="s">
        <v>20</v>
      </c>
      <c r="B85" s="40" t="s">
        <v>488</v>
      </c>
      <c r="C85" s="1">
        <v>2011.0</v>
      </c>
      <c r="D85" s="2" t="s">
        <v>5</v>
      </c>
      <c r="E85" s="2" t="s">
        <v>23</v>
      </c>
      <c r="F85" s="76">
        <v>81.68653</v>
      </c>
    </row>
    <row r="86">
      <c r="A86" s="40" t="s">
        <v>21</v>
      </c>
      <c r="B86" s="40" t="s">
        <v>490</v>
      </c>
      <c r="C86" s="1">
        <v>2011.0</v>
      </c>
      <c r="D86" s="2" t="s">
        <v>5</v>
      </c>
      <c r="E86" s="2" t="s">
        <v>23</v>
      </c>
      <c r="F86" s="76">
        <v>81.32784</v>
      </c>
    </row>
    <row r="87">
      <c r="A87" s="40" t="s">
        <v>22</v>
      </c>
      <c r="B87" s="40" t="s">
        <v>491</v>
      </c>
      <c r="C87" s="1">
        <v>2011.0</v>
      </c>
      <c r="D87" s="2" t="s">
        <v>5</v>
      </c>
      <c r="E87" s="2" t="s">
        <v>23</v>
      </c>
      <c r="F87" s="76">
        <v>87.26304</v>
      </c>
    </row>
    <row r="88">
      <c r="A88" s="40" t="s">
        <v>23</v>
      </c>
      <c r="B88" s="40" t="s">
        <v>492</v>
      </c>
      <c r="C88" s="1">
        <v>2011.0</v>
      </c>
      <c r="D88" s="2" t="s">
        <v>5</v>
      </c>
      <c r="E88" s="2" t="s">
        <v>23</v>
      </c>
      <c r="F88" s="76">
        <v>69.71497</v>
      </c>
    </row>
    <row r="89">
      <c r="A89" s="40" t="s">
        <v>24</v>
      </c>
      <c r="B89" s="40" t="s">
        <v>493</v>
      </c>
      <c r="C89" s="1">
        <v>2011.0</v>
      </c>
      <c r="D89" s="2" t="s">
        <v>5</v>
      </c>
      <c r="E89" s="2" t="s">
        <v>23</v>
      </c>
      <c r="F89" s="76">
        <v>76.37901</v>
      </c>
    </row>
    <row r="90">
      <c r="A90" s="40" t="s">
        <v>25</v>
      </c>
      <c r="B90" s="40" t="s">
        <v>494</v>
      </c>
      <c r="C90" s="1">
        <v>2011.0</v>
      </c>
      <c r="D90" s="2" t="s">
        <v>5</v>
      </c>
      <c r="E90" s="2" t="s">
        <v>23</v>
      </c>
      <c r="F90" s="76">
        <v>80.82295</v>
      </c>
    </row>
    <row r="91">
      <c r="A91" s="40" t="s">
        <v>26</v>
      </c>
      <c r="B91" s="40" t="s">
        <v>495</v>
      </c>
      <c r="C91" s="1">
        <v>2011.0</v>
      </c>
      <c r="D91" s="2" t="s">
        <v>5</v>
      </c>
      <c r="E91" s="2" t="s">
        <v>23</v>
      </c>
      <c r="F91" s="76">
        <v>78.60616</v>
      </c>
    </row>
    <row r="92">
      <c r="A92" s="40" t="s">
        <v>27</v>
      </c>
      <c r="B92" s="40" t="s">
        <v>497</v>
      </c>
      <c r="C92" s="1">
        <v>2011.0</v>
      </c>
      <c r="D92" s="2" t="s">
        <v>5</v>
      </c>
      <c r="E92" s="2" t="s">
        <v>23</v>
      </c>
      <c r="F92" s="76">
        <v>80.76471</v>
      </c>
    </row>
    <row r="93">
      <c r="A93" s="40" t="s">
        <v>28</v>
      </c>
      <c r="B93" s="40" t="s">
        <v>496</v>
      </c>
      <c r="C93" s="1">
        <v>2011.0</v>
      </c>
      <c r="D93" s="2" t="s">
        <v>5</v>
      </c>
      <c r="E93" s="2" t="s">
        <v>23</v>
      </c>
      <c r="F93" s="76">
        <v>81.25051</v>
      </c>
    </row>
    <row r="94">
      <c r="A94" s="40" t="s">
        <v>29</v>
      </c>
      <c r="B94" s="40" t="s">
        <v>498</v>
      </c>
      <c r="C94" s="1">
        <v>2011.0</v>
      </c>
      <c r="D94" s="2" t="s">
        <v>5</v>
      </c>
      <c r="E94" s="2" t="s">
        <v>23</v>
      </c>
      <c r="F94" s="76">
        <v>83.61633</v>
      </c>
    </row>
    <row r="95">
      <c r="A95" s="40" t="s">
        <v>30</v>
      </c>
      <c r="B95" s="40" t="s">
        <v>499</v>
      </c>
      <c r="C95" s="1">
        <v>2011.0</v>
      </c>
      <c r="D95" s="2" t="s">
        <v>5</v>
      </c>
      <c r="E95" s="2" t="s">
        <v>23</v>
      </c>
      <c r="F95" s="76">
        <v>79.92013</v>
      </c>
    </row>
    <row r="96">
      <c r="A96" s="40" t="s">
        <v>31</v>
      </c>
      <c r="B96" s="40" t="s">
        <v>500</v>
      </c>
      <c r="C96" s="1">
        <v>2011.0</v>
      </c>
      <c r="D96" s="2" t="s">
        <v>5</v>
      </c>
      <c r="E96" s="2" t="s">
        <v>23</v>
      </c>
      <c r="F96" s="76">
        <v>78.02864</v>
      </c>
    </row>
    <row r="97">
      <c r="A97" s="40" t="s">
        <v>32</v>
      </c>
      <c r="B97" s="40" t="s">
        <v>501</v>
      </c>
      <c r="C97" s="1">
        <v>2011.0</v>
      </c>
      <c r="D97" s="2" t="s">
        <v>5</v>
      </c>
      <c r="E97" s="2" t="s">
        <v>23</v>
      </c>
      <c r="F97" s="76">
        <v>85.60502</v>
      </c>
    </row>
    <row r="98">
      <c r="A98" s="40" t="s">
        <v>33</v>
      </c>
      <c r="B98" s="40" t="s">
        <v>502</v>
      </c>
      <c r="C98" s="1">
        <v>2011.0</v>
      </c>
      <c r="D98" s="2" t="s">
        <v>5</v>
      </c>
      <c r="E98" s="2" t="s">
        <v>23</v>
      </c>
      <c r="F98" s="76">
        <v>72.86925</v>
      </c>
    </row>
    <row r="99">
      <c r="A99" s="40" t="s">
        <v>34</v>
      </c>
      <c r="B99" s="40" t="s">
        <v>503</v>
      </c>
      <c r="C99" s="1">
        <v>2011.0</v>
      </c>
      <c r="D99" s="2" t="s">
        <v>5</v>
      </c>
      <c r="E99" s="2" t="s">
        <v>23</v>
      </c>
      <c r="F99" s="76">
        <v>72.65603</v>
      </c>
    </row>
    <row r="100">
      <c r="A100" s="40" t="s">
        <v>35</v>
      </c>
      <c r="B100" s="40" t="s">
        <v>504</v>
      </c>
      <c r="C100" s="1">
        <v>2011.0</v>
      </c>
      <c r="D100" s="2" t="s">
        <v>5</v>
      </c>
      <c r="E100" s="2" t="s">
        <v>23</v>
      </c>
      <c r="F100" s="76">
        <v>82.94406</v>
      </c>
    </row>
    <row r="101">
      <c r="A101" s="52" t="s">
        <v>3</v>
      </c>
      <c r="B101" s="40" t="s">
        <v>489</v>
      </c>
      <c r="C101" s="1">
        <v>2012.0</v>
      </c>
      <c r="D101" s="2" t="s">
        <v>5</v>
      </c>
      <c r="E101" s="2" t="s">
        <v>23</v>
      </c>
      <c r="F101" s="76">
        <v>80.67652</v>
      </c>
    </row>
    <row r="102">
      <c r="A102" s="52" t="s">
        <v>4</v>
      </c>
      <c r="B102" s="40" t="s">
        <v>472</v>
      </c>
      <c r="C102" s="1">
        <v>2012.0</v>
      </c>
      <c r="D102" s="2" t="s">
        <v>5</v>
      </c>
      <c r="E102" s="2" t="s">
        <v>23</v>
      </c>
      <c r="F102" s="76">
        <v>79.16526</v>
      </c>
    </row>
    <row r="103">
      <c r="A103" s="40" t="s">
        <v>5</v>
      </c>
      <c r="B103" s="40" t="s">
        <v>473</v>
      </c>
      <c r="C103" s="1">
        <v>2012.0</v>
      </c>
      <c r="D103" s="2" t="s">
        <v>5</v>
      </c>
      <c r="E103" s="2" t="s">
        <v>23</v>
      </c>
      <c r="F103" s="76">
        <v>87.32349</v>
      </c>
    </row>
    <row r="104">
      <c r="A104" s="40" t="s">
        <v>6</v>
      </c>
      <c r="B104" s="40" t="s">
        <v>474</v>
      </c>
      <c r="C104" s="1">
        <v>2012.0</v>
      </c>
      <c r="D104" s="2" t="s">
        <v>5</v>
      </c>
      <c r="E104" s="2" t="s">
        <v>23</v>
      </c>
      <c r="F104" s="76">
        <v>82.21414</v>
      </c>
    </row>
    <row r="105">
      <c r="A105" s="40" t="s">
        <v>7</v>
      </c>
      <c r="B105" s="40" t="s">
        <v>475</v>
      </c>
      <c r="C105" s="1">
        <v>2012.0</v>
      </c>
      <c r="D105" s="2" t="s">
        <v>5</v>
      </c>
      <c r="E105" s="2" t="s">
        <v>23</v>
      </c>
      <c r="F105" s="76">
        <v>75.85507</v>
      </c>
    </row>
    <row r="106">
      <c r="A106" s="40" t="s">
        <v>8</v>
      </c>
      <c r="B106" s="40" t="s">
        <v>479</v>
      </c>
      <c r="C106" s="1">
        <v>2012.0</v>
      </c>
      <c r="D106" s="2" t="s">
        <v>5</v>
      </c>
      <c r="E106" s="2" t="s">
        <v>23</v>
      </c>
      <c r="F106" s="76">
        <v>85.4715</v>
      </c>
    </row>
    <row r="107">
      <c r="A107" s="40" t="s">
        <v>9</v>
      </c>
      <c r="B107" s="40" t="s">
        <v>480</v>
      </c>
      <c r="C107" s="1">
        <v>2012.0</v>
      </c>
      <c r="D107" s="2" t="s">
        <v>5</v>
      </c>
      <c r="E107" s="2" t="s">
        <v>23</v>
      </c>
      <c r="F107" s="76">
        <v>76.09258</v>
      </c>
    </row>
    <row r="108">
      <c r="A108" s="40" t="s">
        <v>10</v>
      </c>
      <c r="B108" s="40" t="s">
        <v>478</v>
      </c>
      <c r="C108" s="1">
        <v>2012.0</v>
      </c>
      <c r="D108" s="2" t="s">
        <v>5</v>
      </c>
      <c r="E108" s="2" t="s">
        <v>23</v>
      </c>
      <c r="F108" s="76">
        <v>68.92651</v>
      </c>
    </row>
    <row r="109">
      <c r="A109" s="40" t="s">
        <v>11</v>
      </c>
      <c r="B109" s="40" t="s">
        <v>477</v>
      </c>
      <c r="C109" s="1">
        <v>2012.0</v>
      </c>
      <c r="D109" s="2" t="s">
        <v>5</v>
      </c>
      <c r="E109" s="2" t="s">
        <v>23</v>
      </c>
      <c r="F109" s="76">
        <v>77.00061</v>
      </c>
    </row>
    <row r="110">
      <c r="A110" s="40" t="s">
        <v>12</v>
      </c>
      <c r="B110" s="40" t="s">
        <v>476</v>
      </c>
      <c r="C110" s="1">
        <v>2012.0</v>
      </c>
      <c r="D110" s="2" t="s">
        <v>5</v>
      </c>
      <c r="E110" s="2" t="s">
        <v>23</v>
      </c>
      <c r="F110" s="76">
        <v>100.2496</v>
      </c>
    </row>
    <row r="111">
      <c r="A111" s="40" t="s">
        <v>13</v>
      </c>
      <c r="B111" s="40" t="s">
        <v>481</v>
      </c>
      <c r="C111" s="1">
        <v>2012.0</v>
      </c>
      <c r="D111" s="2" t="s">
        <v>5</v>
      </c>
      <c r="E111" s="2" t="s">
        <v>23</v>
      </c>
      <c r="F111" s="76">
        <v>82.75696</v>
      </c>
    </row>
    <row r="112">
      <c r="A112" s="40" t="s">
        <v>14</v>
      </c>
      <c r="B112" s="40" t="s">
        <v>483</v>
      </c>
      <c r="C112" s="1">
        <v>2012.0</v>
      </c>
      <c r="D112" s="2" t="s">
        <v>5</v>
      </c>
      <c r="E112" s="2" t="s">
        <v>23</v>
      </c>
      <c r="F112" s="76">
        <v>84.19784</v>
      </c>
    </row>
    <row r="113">
      <c r="A113" s="40" t="s">
        <v>15</v>
      </c>
      <c r="B113" s="40" t="s">
        <v>482</v>
      </c>
      <c r="C113" s="1">
        <v>2012.0</v>
      </c>
      <c r="D113" s="2" t="s">
        <v>5</v>
      </c>
      <c r="E113" s="2" t="s">
        <v>23</v>
      </c>
      <c r="F113" s="76">
        <v>71.19715</v>
      </c>
    </row>
    <row r="114">
      <c r="A114" s="40" t="s">
        <v>16</v>
      </c>
      <c r="B114" s="40" t="s">
        <v>484</v>
      </c>
      <c r="C114" s="1">
        <v>2012.0</v>
      </c>
      <c r="D114" s="2" t="s">
        <v>5</v>
      </c>
      <c r="E114" s="2" t="s">
        <v>23</v>
      </c>
      <c r="F114" s="76">
        <v>80.85347</v>
      </c>
    </row>
    <row r="115">
      <c r="A115" s="40" t="s">
        <v>17</v>
      </c>
      <c r="B115" s="40" t="s">
        <v>485</v>
      </c>
      <c r="C115" s="1">
        <v>2012.0</v>
      </c>
      <c r="D115" s="2" t="s">
        <v>5</v>
      </c>
      <c r="E115" s="2" t="s">
        <v>23</v>
      </c>
      <c r="F115" s="76">
        <v>79.98416</v>
      </c>
    </row>
    <row r="116">
      <c r="A116" s="40" t="s">
        <v>18</v>
      </c>
      <c r="B116" s="40" t="s">
        <v>486</v>
      </c>
      <c r="C116" s="1">
        <v>2012.0</v>
      </c>
      <c r="D116" s="2" t="s">
        <v>5</v>
      </c>
      <c r="E116" s="2" t="s">
        <v>23</v>
      </c>
      <c r="F116" s="76">
        <v>80.58526</v>
      </c>
    </row>
    <row r="117">
      <c r="A117" s="40" t="s">
        <v>19</v>
      </c>
      <c r="B117" s="40" t="s">
        <v>487</v>
      </c>
      <c r="C117" s="1">
        <v>2012.0</v>
      </c>
      <c r="D117" s="2" t="s">
        <v>5</v>
      </c>
      <c r="E117" s="2" t="s">
        <v>23</v>
      </c>
      <c r="F117" s="76">
        <v>71.47378</v>
      </c>
    </row>
    <row r="118">
      <c r="A118" s="40" t="s">
        <v>20</v>
      </c>
      <c r="B118" s="40" t="s">
        <v>488</v>
      </c>
      <c r="C118" s="1">
        <v>2012.0</v>
      </c>
      <c r="D118" s="2" t="s">
        <v>5</v>
      </c>
      <c r="E118" s="2" t="s">
        <v>23</v>
      </c>
      <c r="F118" s="76">
        <v>84.12203</v>
      </c>
    </row>
    <row r="119">
      <c r="A119" s="40" t="s">
        <v>21</v>
      </c>
      <c r="B119" s="40" t="s">
        <v>490</v>
      </c>
      <c r="C119" s="1">
        <v>2012.0</v>
      </c>
      <c r="D119" s="2" t="s">
        <v>5</v>
      </c>
      <c r="E119" s="2" t="s">
        <v>23</v>
      </c>
      <c r="F119" s="76">
        <v>83.44929</v>
      </c>
    </row>
    <row r="120">
      <c r="A120" s="40" t="s">
        <v>22</v>
      </c>
      <c r="B120" s="40" t="s">
        <v>491</v>
      </c>
      <c r="C120" s="1">
        <v>2012.0</v>
      </c>
      <c r="D120" s="2" t="s">
        <v>5</v>
      </c>
      <c r="E120" s="2" t="s">
        <v>23</v>
      </c>
      <c r="F120" s="76">
        <v>89.84349</v>
      </c>
    </row>
    <row r="121">
      <c r="A121" s="40" t="s">
        <v>23</v>
      </c>
      <c r="B121" s="40" t="s">
        <v>492</v>
      </c>
      <c r="C121" s="1">
        <v>2012.0</v>
      </c>
      <c r="D121" s="2" t="s">
        <v>5</v>
      </c>
      <c r="E121" s="2" t="s">
        <v>23</v>
      </c>
      <c r="F121" s="76">
        <v>72.15961</v>
      </c>
    </row>
    <row r="122">
      <c r="A122" s="40" t="s">
        <v>24</v>
      </c>
      <c r="B122" s="40" t="s">
        <v>493</v>
      </c>
      <c r="C122" s="1">
        <v>2012.0</v>
      </c>
      <c r="D122" s="2" t="s">
        <v>5</v>
      </c>
      <c r="E122" s="2" t="s">
        <v>23</v>
      </c>
      <c r="F122" s="76">
        <v>79.15785</v>
      </c>
    </row>
    <row r="123">
      <c r="A123" s="40" t="s">
        <v>25</v>
      </c>
      <c r="B123" s="40" t="s">
        <v>494</v>
      </c>
      <c r="C123" s="1">
        <v>2012.0</v>
      </c>
      <c r="D123" s="2" t="s">
        <v>5</v>
      </c>
      <c r="E123" s="2" t="s">
        <v>23</v>
      </c>
      <c r="F123" s="76">
        <v>82.181</v>
      </c>
    </row>
    <row r="124">
      <c r="A124" s="40" t="s">
        <v>26</v>
      </c>
      <c r="B124" s="40" t="s">
        <v>495</v>
      </c>
      <c r="C124" s="1">
        <v>2012.0</v>
      </c>
      <c r="D124" s="2" t="s">
        <v>5</v>
      </c>
      <c r="E124" s="2" t="s">
        <v>23</v>
      </c>
      <c r="F124" s="76">
        <v>77.32795</v>
      </c>
    </row>
    <row r="125">
      <c r="A125" s="40" t="s">
        <v>27</v>
      </c>
      <c r="B125" s="40" t="s">
        <v>497</v>
      </c>
      <c r="C125" s="1">
        <v>2012.0</v>
      </c>
      <c r="D125" s="2" t="s">
        <v>5</v>
      </c>
      <c r="E125" s="2" t="s">
        <v>23</v>
      </c>
      <c r="F125" s="76">
        <v>82.00747</v>
      </c>
    </row>
    <row r="126">
      <c r="A126" s="40" t="s">
        <v>28</v>
      </c>
      <c r="B126" s="40" t="s">
        <v>496</v>
      </c>
      <c r="C126" s="1">
        <v>2012.0</v>
      </c>
      <c r="D126" s="2" t="s">
        <v>5</v>
      </c>
      <c r="E126" s="2" t="s">
        <v>23</v>
      </c>
      <c r="F126" s="76">
        <v>80.27568</v>
      </c>
    </row>
    <row r="127">
      <c r="A127" s="40" t="s">
        <v>29</v>
      </c>
      <c r="B127" s="40" t="s">
        <v>498</v>
      </c>
      <c r="C127" s="1">
        <v>2012.0</v>
      </c>
      <c r="D127" s="2" t="s">
        <v>5</v>
      </c>
      <c r="E127" s="2" t="s">
        <v>23</v>
      </c>
      <c r="F127" s="76">
        <v>87.5507</v>
      </c>
    </row>
    <row r="128">
      <c r="A128" s="40" t="s">
        <v>30</v>
      </c>
      <c r="B128" s="40" t="s">
        <v>499</v>
      </c>
      <c r="C128" s="1">
        <v>2012.0</v>
      </c>
      <c r="D128" s="2" t="s">
        <v>5</v>
      </c>
      <c r="E128" s="2" t="s">
        <v>23</v>
      </c>
      <c r="F128" s="76">
        <v>81.61351</v>
      </c>
    </row>
    <row r="129">
      <c r="A129" s="40" t="s">
        <v>31</v>
      </c>
      <c r="B129" s="40" t="s">
        <v>500</v>
      </c>
      <c r="C129" s="1">
        <v>2012.0</v>
      </c>
      <c r="D129" s="2" t="s">
        <v>5</v>
      </c>
      <c r="E129" s="2" t="s">
        <v>23</v>
      </c>
      <c r="F129" s="76">
        <v>79.63859</v>
      </c>
    </row>
    <row r="130">
      <c r="A130" s="40" t="s">
        <v>32</v>
      </c>
      <c r="B130" s="40" t="s">
        <v>501</v>
      </c>
      <c r="C130" s="1">
        <v>2012.0</v>
      </c>
      <c r="D130" s="2" t="s">
        <v>5</v>
      </c>
      <c r="E130" s="2" t="s">
        <v>23</v>
      </c>
      <c r="F130" s="76">
        <v>82.70465</v>
      </c>
    </row>
    <row r="131">
      <c r="A131" s="40" t="s">
        <v>33</v>
      </c>
      <c r="B131" s="40" t="s">
        <v>502</v>
      </c>
      <c r="C131" s="1">
        <v>2012.0</v>
      </c>
      <c r="D131" s="2" t="s">
        <v>5</v>
      </c>
      <c r="E131" s="2" t="s">
        <v>23</v>
      </c>
      <c r="F131" s="76">
        <v>74.82119</v>
      </c>
    </row>
    <row r="132">
      <c r="A132" s="40" t="s">
        <v>34</v>
      </c>
      <c r="B132" s="40" t="s">
        <v>503</v>
      </c>
      <c r="C132" s="1">
        <v>2012.0</v>
      </c>
      <c r="D132" s="2" t="s">
        <v>5</v>
      </c>
      <c r="E132" s="2" t="s">
        <v>23</v>
      </c>
      <c r="F132" s="76">
        <v>75.85955</v>
      </c>
    </row>
    <row r="133">
      <c r="A133" s="40" t="s">
        <v>35</v>
      </c>
      <c r="B133" s="40" t="s">
        <v>504</v>
      </c>
      <c r="C133" s="1">
        <v>2012.0</v>
      </c>
      <c r="D133" s="2" t="s">
        <v>5</v>
      </c>
      <c r="E133" s="2" t="s">
        <v>23</v>
      </c>
      <c r="F133" s="76">
        <v>85.57024</v>
      </c>
    </row>
    <row r="134">
      <c r="A134" s="52" t="s">
        <v>3</v>
      </c>
      <c r="B134" s="40" t="s">
        <v>489</v>
      </c>
      <c r="C134" s="1">
        <v>2013.0</v>
      </c>
      <c r="D134" s="2" t="s">
        <v>5</v>
      </c>
      <c r="E134" s="2" t="s">
        <v>23</v>
      </c>
      <c r="F134" s="76">
        <v>82.41174</v>
      </c>
    </row>
    <row r="135">
      <c r="A135" s="52" t="s">
        <v>4</v>
      </c>
      <c r="B135" s="40" t="s">
        <v>472</v>
      </c>
      <c r="C135" s="1">
        <v>2013.0</v>
      </c>
      <c r="D135" s="2" t="s">
        <v>5</v>
      </c>
      <c r="E135" s="2" t="s">
        <v>23</v>
      </c>
      <c r="F135" s="76">
        <v>79.92778</v>
      </c>
    </row>
    <row r="136">
      <c r="A136" s="40" t="s">
        <v>5</v>
      </c>
      <c r="B136" s="40" t="s">
        <v>473</v>
      </c>
      <c r="C136" s="1">
        <v>2013.0</v>
      </c>
      <c r="D136" s="2" t="s">
        <v>5</v>
      </c>
      <c r="E136" s="2" t="s">
        <v>23</v>
      </c>
      <c r="F136" s="76">
        <v>88.68724</v>
      </c>
    </row>
    <row r="137">
      <c r="A137" s="40" t="s">
        <v>6</v>
      </c>
      <c r="B137" s="40" t="s">
        <v>474</v>
      </c>
      <c r="C137" s="1">
        <v>2013.0</v>
      </c>
      <c r="D137" s="2" t="s">
        <v>5</v>
      </c>
      <c r="E137" s="2" t="s">
        <v>23</v>
      </c>
      <c r="F137" s="76">
        <v>84.40403</v>
      </c>
    </row>
    <row r="138">
      <c r="A138" s="40" t="s">
        <v>7</v>
      </c>
      <c r="B138" s="40" t="s">
        <v>475</v>
      </c>
      <c r="C138" s="1">
        <v>2013.0</v>
      </c>
      <c r="D138" s="2" t="s">
        <v>5</v>
      </c>
      <c r="E138" s="2" t="s">
        <v>23</v>
      </c>
      <c r="F138" s="76">
        <v>78.48104</v>
      </c>
    </row>
    <row r="139">
      <c r="A139" s="40" t="s">
        <v>8</v>
      </c>
      <c r="B139" s="40" t="s">
        <v>479</v>
      </c>
      <c r="C139" s="1">
        <v>2013.0</v>
      </c>
      <c r="D139" s="2" t="s">
        <v>5</v>
      </c>
      <c r="E139" s="2" t="s">
        <v>23</v>
      </c>
      <c r="F139" s="76">
        <v>85.37027</v>
      </c>
    </row>
    <row r="140">
      <c r="A140" s="40" t="s">
        <v>9</v>
      </c>
      <c r="B140" s="40" t="s">
        <v>480</v>
      </c>
      <c r="C140" s="1">
        <v>2013.0</v>
      </c>
      <c r="D140" s="2" t="s">
        <v>5</v>
      </c>
      <c r="E140" s="2" t="s">
        <v>23</v>
      </c>
      <c r="F140" s="76">
        <v>76.61778</v>
      </c>
    </row>
    <row r="141">
      <c r="A141" s="40" t="s">
        <v>10</v>
      </c>
      <c r="B141" s="40" t="s">
        <v>478</v>
      </c>
      <c r="C141" s="1">
        <v>2013.0</v>
      </c>
      <c r="D141" s="2" t="s">
        <v>5</v>
      </c>
      <c r="E141" s="2" t="s">
        <v>23</v>
      </c>
      <c r="F141" s="76">
        <v>71.71371</v>
      </c>
    </row>
    <row r="142">
      <c r="A142" s="40" t="s">
        <v>11</v>
      </c>
      <c r="B142" s="40" t="s">
        <v>477</v>
      </c>
      <c r="C142" s="1">
        <v>2013.0</v>
      </c>
      <c r="D142" s="2" t="s">
        <v>5</v>
      </c>
      <c r="E142" s="2" t="s">
        <v>23</v>
      </c>
      <c r="F142" s="76">
        <v>77.85679</v>
      </c>
    </row>
    <row r="143">
      <c r="A143" s="40" t="s">
        <v>12</v>
      </c>
      <c r="B143" s="40" t="s">
        <v>476</v>
      </c>
      <c r="C143" s="1">
        <v>2013.0</v>
      </c>
      <c r="D143" s="2" t="s">
        <v>5</v>
      </c>
      <c r="E143" s="2" t="s">
        <v>23</v>
      </c>
      <c r="F143" s="76">
        <v>103.9567</v>
      </c>
    </row>
    <row r="144">
      <c r="A144" s="40" t="s">
        <v>13</v>
      </c>
      <c r="B144" s="40" t="s">
        <v>481</v>
      </c>
      <c r="C144" s="1">
        <v>2013.0</v>
      </c>
      <c r="D144" s="2" t="s">
        <v>5</v>
      </c>
      <c r="E144" s="2" t="s">
        <v>23</v>
      </c>
      <c r="F144" s="76">
        <v>83.15808</v>
      </c>
    </row>
    <row r="145">
      <c r="A145" s="40" t="s">
        <v>14</v>
      </c>
      <c r="B145" s="40" t="s">
        <v>483</v>
      </c>
      <c r="C145" s="1">
        <v>2013.0</v>
      </c>
      <c r="D145" s="2" t="s">
        <v>5</v>
      </c>
      <c r="E145" s="2" t="s">
        <v>23</v>
      </c>
      <c r="F145" s="76">
        <v>81.95685</v>
      </c>
    </row>
    <row r="146">
      <c r="A146" s="40" t="s">
        <v>15</v>
      </c>
      <c r="B146" s="40" t="s">
        <v>482</v>
      </c>
      <c r="C146" s="1">
        <v>2013.0</v>
      </c>
      <c r="D146" s="2" t="s">
        <v>5</v>
      </c>
      <c r="E146" s="2" t="s">
        <v>23</v>
      </c>
      <c r="F146" s="76">
        <v>75.17024</v>
      </c>
    </row>
    <row r="147">
      <c r="A147" s="40" t="s">
        <v>16</v>
      </c>
      <c r="B147" s="40" t="s">
        <v>484</v>
      </c>
      <c r="C147" s="1">
        <v>2013.0</v>
      </c>
      <c r="D147" s="2" t="s">
        <v>5</v>
      </c>
      <c r="E147" s="2" t="s">
        <v>23</v>
      </c>
      <c r="F147" s="76">
        <v>83.20407</v>
      </c>
    </row>
    <row r="148">
      <c r="A148" s="40" t="s">
        <v>17</v>
      </c>
      <c r="B148" s="40" t="s">
        <v>485</v>
      </c>
      <c r="C148" s="1">
        <v>2013.0</v>
      </c>
      <c r="D148" s="2" t="s">
        <v>5</v>
      </c>
      <c r="E148" s="2" t="s">
        <v>23</v>
      </c>
      <c r="F148" s="76">
        <v>83.14188</v>
      </c>
    </row>
    <row r="149">
      <c r="A149" s="40" t="s">
        <v>18</v>
      </c>
      <c r="B149" s="40" t="s">
        <v>486</v>
      </c>
      <c r="C149" s="1">
        <v>2013.0</v>
      </c>
      <c r="D149" s="2" t="s">
        <v>5</v>
      </c>
      <c r="E149" s="2" t="s">
        <v>23</v>
      </c>
      <c r="F149" s="76">
        <v>82.85161</v>
      </c>
    </row>
    <row r="150">
      <c r="A150" s="40" t="s">
        <v>19</v>
      </c>
      <c r="B150" s="40" t="s">
        <v>487</v>
      </c>
      <c r="C150" s="1">
        <v>2013.0</v>
      </c>
      <c r="D150" s="2" t="s">
        <v>5</v>
      </c>
      <c r="E150" s="2" t="s">
        <v>23</v>
      </c>
      <c r="F150" s="76">
        <v>73.7766</v>
      </c>
    </row>
    <row r="151">
      <c r="A151" s="40" t="s">
        <v>20</v>
      </c>
      <c r="B151" s="40" t="s">
        <v>488</v>
      </c>
      <c r="C151" s="1">
        <v>2013.0</v>
      </c>
      <c r="D151" s="2" t="s">
        <v>5</v>
      </c>
      <c r="E151" s="2" t="s">
        <v>23</v>
      </c>
      <c r="F151" s="76">
        <v>86.6539</v>
      </c>
    </row>
    <row r="152">
      <c r="A152" s="40" t="s">
        <v>21</v>
      </c>
      <c r="B152" s="40" t="s">
        <v>490</v>
      </c>
      <c r="C152" s="1">
        <v>2013.0</v>
      </c>
      <c r="D152" s="2" t="s">
        <v>5</v>
      </c>
      <c r="E152" s="2" t="s">
        <v>23</v>
      </c>
      <c r="F152" s="76">
        <v>84.4113</v>
      </c>
    </row>
    <row r="153">
      <c r="A153" s="40" t="s">
        <v>22</v>
      </c>
      <c r="B153" s="40" t="s">
        <v>491</v>
      </c>
      <c r="C153" s="1">
        <v>2013.0</v>
      </c>
      <c r="D153" s="2" t="s">
        <v>5</v>
      </c>
      <c r="E153" s="2" t="s">
        <v>23</v>
      </c>
      <c r="F153" s="76">
        <v>90.75197</v>
      </c>
    </row>
    <row r="154">
      <c r="A154" s="40" t="s">
        <v>23</v>
      </c>
      <c r="B154" s="40" t="s">
        <v>492</v>
      </c>
      <c r="C154" s="1">
        <v>2013.0</v>
      </c>
      <c r="D154" s="2" t="s">
        <v>5</v>
      </c>
      <c r="E154" s="2" t="s">
        <v>23</v>
      </c>
      <c r="F154" s="76">
        <v>72.46801</v>
      </c>
    </row>
    <row r="155">
      <c r="A155" s="40" t="s">
        <v>24</v>
      </c>
      <c r="B155" s="40" t="s">
        <v>493</v>
      </c>
      <c r="C155" s="1">
        <v>2013.0</v>
      </c>
      <c r="D155" s="2" t="s">
        <v>5</v>
      </c>
      <c r="E155" s="2" t="s">
        <v>23</v>
      </c>
      <c r="F155" s="76">
        <v>82.18317</v>
      </c>
    </row>
    <row r="156">
      <c r="A156" s="40" t="s">
        <v>25</v>
      </c>
      <c r="B156" s="40" t="s">
        <v>494</v>
      </c>
      <c r="C156" s="1">
        <v>2013.0</v>
      </c>
      <c r="D156" s="2" t="s">
        <v>5</v>
      </c>
      <c r="E156" s="2" t="s">
        <v>23</v>
      </c>
      <c r="F156" s="76">
        <v>85.79473</v>
      </c>
    </row>
    <row r="157">
      <c r="A157" s="40" t="s">
        <v>26</v>
      </c>
      <c r="B157" s="40" t="s">
        <v>495</v>
      </c>
      <c r="C157" s="1">
        <v>2013.0</v>
      </c>
      <c r="D157" s="2" t="s">
        <v>5</v>
      </c>
      <c r="E157" s="2" t="s">
        <v>23</v>
      </c>
      <c r="F157" s="76">
        <v>79.10468</v>
      </c>
    </row>
    <row r="158">
      <c r="A158" s="40" t="s">
        <v>27</v>
      </c>
      <c r="B158" s="40" t="s">
        <v>497</v>
      </c>
      <c r="C158" s="1">
        <v>2013.0</v>
      </c>
      <c r="D158" s="2" t="s">
        <v>5</v>
      </c>
      <c r="E158" s="2" t="s">
        <v>23</v>
      </c>
      <c r="F158" s="76">
        <v>82.32641</v>
      </c>
    </row>
    <row r="159">
      <c r="A159" s="40" t="s">
        <v>28</v>
      </c>
      <c r="B159" s="40" t="s">
        <v>496</v>
      </c>
      <c r="C159" s="1">
        <v>2013.0</v>
      </c>
      <c r="D159" s="2" t="s">
        <v>5</v>
      </c>
      <c r="E159" s="2" t="s">
        <v>23</v>
      </c>
      <c r="F159" s="76">
        <v>77.48058</v>
      </c>
    </row>
    <row r="160">
      <c r="A160" s="40" t="s">
        <v>29</v>
      </c>
      <c r="B160" s="40" t="s">
        <v>498</v>
      </c>
      <c r="C160" s="1">
        <v>2013.0</v>
      </c>
      <c r="D160" s="2" t="s">
        <v>5</v>
      </c>
      <c r="E160" s="2" t="s">
        <v>23</v>
      </c>
      <c r="F160" s="76">
        <v>88.66716</v>
      </c>
    </row>
    <row r="161">
      <c r="A161" s="40" t="s">
        <v>30</v>
      </c>
      <c r="B161" s="40" t="s">
        <v>499</v>
      </c>
      <c r="C161" s="1">
        <v>2013.0</v>
      </c>
      <c r="D161" s="2" t="s">
        <v>5</v>
      </c>
      <c r="E161" s="2" t="s">
        <v>23</v>
      </c>
      <c r="F161" s="76">
        <v>83.3404</v>
      </c>
    </row>
    <row r="162">
      <c r="A162" s="40" t="s">
        <v>31</v>
      </c>
      <c r="B162" s="40" t="s">
        <v>500</v>
      </c>
      <c r="C162" s="1">
        <v>2013.0</v>
      </c>
      <c r="D162" s="2" t="s">
        <v>5</v>
      </c>
      <c r="E162" s="2" t="s">
        <v>23</v>
      </c>
      <c r="F162" s="76">
        <v>79.59984</v>
      </c>
    </row>
    <row r="163">
      <c r="A163" s="40" t="s">
        <v>32</v>
      </c>
      <c r="B163" s="40" t="s">
        <v>501</v>
      </c>
      <c r="C163" s="1">
        <v>2013.0</v>
      </c>
      <c r="D163" s="2" t="s">
        <v>5</v>
      </c>
      <c r="E163" s="2" t="s">
        <v>23</v>
      </c>
      <c r="F163" s="76">
        <v>83.64053</v>
      </c>
    </row>
    <row r="164">
      <c r="A164" s="40" t="s">
        <v>33</v>
      </c>
      <c r="B164" s="40" t="s">
        <v>502</v>
      </c>
      <c r="C164" s="1">
        <v>2013.0</v>
      </c>
      <c r="D164" s="2" t="s">
        <v>5</v>
      </c>
      <c r="E164" s="2" t="s">
        <v>23</v>
      </c>
      <c r="F164" s="76">
        <v>77.46494</v>
      </c>
    </row>
    <row r="165">
      <c r="A165" s="40" t="s">
        <v>34</v>
      </c>
      <c r="B165" s="40" t="s">
        <v>503</v>
      </c>
      <c r="C165" s="1">
        <v>2013.0</v>
      </c>
      <c r="D165" s="2" t="s">
        <v>5</v>
      </c>
      <c r="E165" s="2" t="s">
        <v>23</v>
      </c>
      <c r="F165" s="76">
        <v>78.55675</v>
      </c>
    </row>
    <row r="166">
      <c r="A166" s="40" t="s">
        <v>35</v>
      </c>
      <c r="B166" s="40" t="s">
        <v>504</v>
      </c>
      <c r="C166" s="1">
        <v>2013.0</v>
      </c>
      <c r="D166" s="2" t="s">
        <v>5</v>
      </c>
      <c r="E166" s="2" t="s">
        <v>23</v>
      </c>
      <c r="F166" s="76">
        <v>87.03799</v>
      </c>
    </row>
    <row r="167">
      <c r="A167" s="52" t="s">
        <v>3</v>
      </c>
      <c r="B167" s="40" t="s">
        <v>489</v>
      </c>
      <c r="C167" s="1">
        <v>2014.0</v>
      </c>
      <c r="D167" s="2" t="s">
        <v>5</v>
      </c>
      <c r="E167" s="2" t="s">
        <v>23</v>
      </c>
      <c r="F167" s="76">
        <v>84.85004</v>
      </c>
    </row>
    <row r="168">
      <c r="A168" s="52" t="s">
        <v>4</v>
      </c>
      <c r="B168" s="40" t="s">
        <v>472</v>
      </c>
      <c r="C168" s="1">
        <v>2014.0</v>
      </c>
      <c r="D168" s="2" t="s">
        <v>5</v>
      </c>
      <c r="E168" s="2" t="s">
        <v>23</v>
      </c>
      <c r="F168" s="76">
        <v>80.88995</v>
      </c>
    </row>
    <row r="169">
      <c r="A169" s="40" t="s">
        <v>5</v>
      </c>
      <c r="B169" s="40" t="s">
        <v>473</v>
      </c>
      <c r="C169" s="1">
        <v>2014.0</v>
      </c>
      <c r="D169" s="2" t="s">
        <v>5</v>
      </c>
      <c r="E169" s="2" t="s">
        <v>23</v>
      </c>
      <c r="F169" s="76">
        <v>90.39618</v>
      </c>
    </row>
    <row r="170">
      <c r="A170" s="40" t="s">
        <v>6</v>
      </c>
      <c r="B170" s="40" t="s">
        <v>474</v>
      </c>
      <c r="C170" s="1">
        <v>2014.0</v>
      </c>
      <c r="D170" s="2" t="s">
        <v>5</v>
      </c>
      <c r="E170" s="2" t="s">
        <v>23</v>
      </c>
      <c r="F170" s="76">
        <v>86.63335</v>
      </c>
    </row>
    <row r="171">
      <c r="A171" s="40" t="s">
        <v>7</v>
      </c>
      <c r="B171" s="40" t="s">
        <v>475</v>
      </c>
      <c r="C171" s="1">
        <v>2014.0</v>
      </c>
      <c r="D171" s="2" t="s">
        <v>5</v>
      </c>
      <c r="E171" s="2" t="s">
        <v>23</v>
      </c>
      <c r="F171" s="76">
        <v>80.71461</v>
      </c>
    </row>
    <row r="172">
      <c r="A172" s="40" t="s">
        <v>8</v>
      </c>
      <c r="B172" s="40" t="s">
        <v>479</v>
      </c>
      <c r="C172" s="1">
        <v>2014.0</v>
      </c>
      <c r="D172" s="2" t="s">
        <v>5</v>
      </c>
      <c r="E172" s="2" t="s">
        <v>23</v>
      </c>
      <c r="F172" s="76">
        <v>85.85038</v>
      </c>
    </row>
    <row r="173">
      <c r="A173" s="40" t="s">
        <v>9</v>
      </c>
      <c r="B173" s="40" t="s">
        <v>480</v>
      </c>
      <c r="C173" s="1">
        <v>2014.0</v>
      </c>
      <c r="D173" s="2" t="s">
        <v>5</v>
      </c>
      <c r="E173" s="2" t="s">
        <v>23</v>
      </c>
      <c r="F173" s="76">
        <v>81.14921</v>
      </c>
    </row>
    <row r="174">
      <c r="A174" s="40" t="s">
        <v>10</v>
      </c>
      <c r="B174" s="40" t="s">
        <v>478</v>
      </c>
      <c r="C174" s="1">
        <v>2014.0</v>
      </c>
      <c r="D174" s="2" t="s">
        <v>5</v>
      </c>
      <c r="E174" s="2" t="s">
        <v>23</v>
      </c>
      <c r="F174" s="76">
        <v>74.20273</v>
      </c>
    </row>
    <row r="175">
      <c r="A175" s="40" t="s">
        <v>11</v>
      </c>
      <c r="B175" s="40" t="s">
        <v>477</v>
      </c>
      <c r="C175" s="1">
        <v>2014.0</v>
      </c>
      <c r="D175" s="2" t="s">
        <v>5</v>
      </c>
      <c r="E175" s="2" t="s">
        <v>23</v>
      </c>
      <c r="F175" s="76">
        <v>83.74779</v>
      </c>
    </row>
    <row r="176">
      <c r="A176" s="40" t="s">
        <v>12</v>
      </c>
      <c r="B176" s="40" t="s">
        <v>476</v>
      </c>
      <c r="C176" s="1">
        <v>2014.0</v>
      </c>
      <c r="D176" s="2" t="s">
        <v>5</v>
      </c>
      <c r="E176" s="2" t="s">
        <v>23</v>
      </c>
      <c r="F176" s="76">
        <v>105.6939</v>
      </c>
    </row>
    <row r="177">
      <c r="A177" s="40" t="s">
        <v>13</v>
      </c>
      <c r="B177" s="40" t="s">
        <v>481</v>
      </c>
      <c r="C177" s="1">
        <v>2014.0</v>
      </c>
      <c r="D177" s="2" t="s">
        <v>5</v>
      </c>
      <c r="E177" s="2" t="s">
        <v>23</v>
      </c>
      <c r="F177" s="76">
        <v>84.02581</v>
      </c>
    </row>
    <row r="178">
      <c r="A178" s="40" t="s">
        <v>14</v>
      </c>
      <c r="B178" s="40" t="s">
        <v>483</v>
      </c>
      <c r="C178" s="1">
        <v>2014.0</v>
      </c>
      <c r="D178" s="2" t="s">
        <v>5</v>
      </c>
      <c r="E178" s="2" t="s">
        <v>23</v>
      </c>
      <c r="F178" s="76">
        <v>87.1754</v>
      </c>
    </row>
    <row r="179">
      <c r="A179" s="40" t="s">
        <v>15</v>
      </c>
      <c r="B179" s="40" t="s">
        <v>482</v>
      </c>
      <c r="C179" s="1">
        <v>2014.0</v>
      </c>
      <c r="D179" s="2" t="s">
        <v>5</v>
      </c>
      <c r="E179" s="2" t="s">
        <v>23</v>
      </c>
      <c r="F179" s="76">
        <v>77.76731</v>
      </c>
    </row>
    <row r="180">
      <c r="A180" s="40" t="s">
        <v>16</v>
      </c>
      <c r="B180" s="40" t="s">
        <v>484</v>
      </c>
      <c r="C180" s="1">
        <v>2014.0</v>
      </c>
      <c r="D180" s="2" t="s">
        <v>5</v>
      </c>
      <c r="E180" s="2" t="s">
        <v>23</v>
      </c>
      <c r="F180" s="76">
        <v>85.40821</v>
      </c>
    </row>
    <row r="181">
      <c r="A181" s="40" t="s">
        <v>17</v>
      </c>
      <c r="B181" s="40" t="s">
        <v>485</v>
      </c>
      <c r="C181" s="1">
        <v>2014.0</v>
      </c>
      <c r="D181" s="2" t="s">
        <v>5</v>
      </c>
      <c r="E181" s="2" t="s">
        <v>23</v>
      </c>
      <c r="F181" s="76">
        <v>85.64975</v>
      </c>
    </row>
    <row r="182">
      <c r="A182" s="40" t="s">
        <v>18</v>
      </c>
      <c r="B182" s="40" t="s">
        <v>486</v>
      </c>
      <c r="C182" s="1">
        <v>2014.0</v>
      </c>
      <c r="D182" s="2" t="s">
        <v>5</v>
      </c>
      <c r="E182" s="2" t="s">
        <v>23</v>
      </c>
      <c r="F182" s="76">
        <v>84.91484</v>
      </c>
    </row>
    <row r="183">
      <c r="A183" s="40" t="s">
        <v>19</v>
      </c>
      <c r="B183" s="40" t="s">
        <v>487</v>
      </c>
      <c r="C183" s="1">
        <v>2014.0</v>
      </c>
      <c r="D183" s="2" t="s">
        <v>5</v>
      </c>
      <c r="E183" s="2" t="s">
        <v>23</v>
      </c>
      <c r="F183" s="76">
        <v>75.00701</v>
      </c>
    </row>
    <row r="184">
      <c r="A184" s="40" t="s">
        <v>20</v>
      </c>
      <c r="B184" s="40" t="s">
        <v>488</v>
      </c>
      <c r="C184" s="1">
        <v>2014.0</v>
      </c>
      <c r="D184" s="2" t="s">
        <v>5</v>
      </c>
      <c r="E184" s="2" t="s">
        <v>23</v>
      </c>
      <c r="F184" s="76">
        <v>87.94193</v>
      </c>
    </row>
    <row r="185">
      <c r="A185" s="40" t="s">
        <v>21</v>
      </c>
      <c r="B185" s="40" t="s">
        <v>490</v>
      </c>
      <c r="C185" s="1">
        <v>2014.0</v>
      </c>
      <c r="D185" s="2" t="s">
        <v>5</v>
      </c>
      <c r="E185" s="2" t="s">
        <v>23</v>
      </c>
      <c r="F185" s="76">
        <v>84.66362</v>
      </c>
    </row>
    <row r="186">
      <c r="A186" s="40" t="s">
        <v>22</v>
      </c>
      <c r="B186" s="40" t="s">
        <v>491</v>
      </c>
      <c r="C186" s="1">
        <v>2014.0</v>
      </c>
      <c r="D186" s="2" t="s">
        <v>5</v>
      </c>
      <c r="E186" s="2" t="s">
        <v>23</v>
      </c>
      <c r="F186" s="76">
        <v>91.97361</v>
      </c>
    </row>
    <row r="187">
      <c r="A187" s="40" t="s">
        <v>23</v>
      </c>
      <c r="B187" s="40" t="s">
        <v>492</v>
      </c>
      <c r="C187" s="1">
        <v>2014.0</v>
      </c>
      <c r="D187" s="2" t="s">
        <v>5</v>
      </c>
      <c r="E187" s="2" t="s">
        <v>23</v>
      </c>
      <c r="F187" s="76">
        <v>75.91654</v>
      </c>
    </row>
    <row r="188">
      <c r="A188" s="40" t="s">
        <v>24</v>
      </c>
      <c r="B188" s="40" t="s">
        <v>493</v>
      </c>
      <c r="C188" s="1">
        <v>2014.0</v>
      </c>
      <c r="D188" s="2" t="s">
        <v>5</v>
      </c>
      <c r="E188" s="2" t="s">
        <v>23</v>
      </c>
      <c r="F188" s="76">
        <v>85.40647</v>
      </c>
    </row>
    <row r="189">
      <c r="A189" s="40" t="s">
        <v>25</v>
      </c>
      <c r="B189" s="40" t="s">
        <v>494</v>
      </c>
      <c r="C189" s="1">
        <v>2014.0</v>
      </c>
      <c r="D189" s="2" t="s">
        <v>5</v>
      </c>
      <c r="E189" s="2" t="s">
        <v>23</v>
      </c>
      <c r="F189" s="76">
        <v>87.59671</v>
      </c>
    </row>
    <row r="190">
      <c r="A190" s="40" t="s">
        <v>26</v>
      </c>
      <c r="B190" s="40" t="s">
        <v>495</v>
      </c>
      <c r="C190" s="1">
        <v>2014.0</v>
      </c>
      <c r="D190" s="2" t="s">
        <v>5</v>
      </c>
      <c r="E190" s="2" t="s">
        <v>23</v>
      </c>
      <c r="F190" s="76">
        <v>83.79119</v>
      </c>
    </row>
    <row r="191">
      <c r="A191" s="40" t="s">
        <v>27</v>
      </c>
      <c r="B191" s="40" t="s">
        <v>497</v>
      </c>
      <c r="C191" s="1">
        <v>2014.0</v>
      </c>
      <c r="D191" s="2" t="s">
        <v>5</v>
      </c>
      <c r="E191" s="2" t="s">
        <v>23</v>
      </c>
      <c r="F191" s="76">
        <v>86.16315</v>
      </c>
    </row>
    <row r="192">
      <c r="A192" s="40" t="s">
        <v>28</v>
      </c>
      <c r="B192" s="40" t="s">
        <v>496</v>
      </c>
      <c r="C192" s="1">
        <v>2014.0</v>
      </c>
      <c r="D192" s="2" t="s">
        <v>5</v>
      </c>
      <c r="E192" s="2" t="s">
        <v>23</v>
      </c>
      <c r="F192" s="76">
        <v>80.8742</v>
      </c>
    </row>
    <row r="193">
      <c r="A193" s="40" t="s">
        <v>29</v>
      </c>
      <c r="B193" s="40" t="s">
        <v>498</v>
      </c>
      <c r="C193" s="1">
        <v>2014.0</v>
      </c>
      <c r="D193" s="2" t="s">
        <v>5</v>
      </c>
      <c r="E193" s="2" t="s">
        <v>23</v>
      </c>
      <c r="F193" s="76">
        <v>89.42071</v>
      </c>
    </row>
    <row r="194">
      <c r="A194" s="40" t="s">
        <v>30</v>
      </c>
      <c r="B194" s="40" t="s">
        <v>499</v>
      </c>
      <c r="C194" s="1">
        <v>2014.0</v>
      </c>
      <c r="D194" s="2" t="s">
        <v>5</v>
      </c>
      <c r="E194" s="2" t="s">
        <v>23</v>
      </c>
      <c r="F194" s="76">
        <v>88.20227</v>
      </c>
    </row>
    <row r="195">
      <c r="A195" s="40" t="s">
        <v>31</v>
      </c>
      <c r="B195" s="40" t="s">
        <v>500</v>
      </c>
      <c r="C195" s="1">
        <v>2014.0</v>
      </c>
      <c r="D195" s="2" t="s">
        <v>5</v>
      </c>
      <c r="E195" s="2" t="s">
        <v>23</v>
      </c>
      <c r="F195" s="76">
        <v>81.649</v>
      </c>
    </row>
    <row r="196">
      <c r="A196" s="40" t="s">
        <v>32</v>
      </c>
      <c r="B196" s="40" t="s">
        <v>501</v>
      </c>
      <c r="C196" s="1">
        <v>2014.0</v>
      </c>
      <c r="D196" s="2" t="s">
        <v>5</v>
      </c>
      <c r="E196" s="2" t="s">
        <v>23</v>
      </c>
      <c r="F196" s="76">
        <v>85.05336</v>
      </c>
    </row>
    <row r="197">
      <c r="A197" s="40" t="s">
        <v>33</v>
      </c>
      <c r="B197" s="40" t="s">
        <v>502</v>
      </c>
      <c r="C197" s="1">
        <v>2014.0</v>
      </c>
      <c r="D197" s="2" t="s">
        <v>5</v>
      </c>
      <c r="E197" s="2" t="s">
        <v>23</v>
      </c>
      <c r="F197" s="76">
        <v>79.11326</v>
      </c>
    </row>
    <row r="198">
      <c r="A198" s="40" t="s">
        <v>34</v>
      </c>
      <c r="B198" s="40" t="s">
        <v>503</v>
      </c>
      <c r="C198" s="1">
        <v>2014.0</v>
      </c>
      <c r="D198" s="2" t="s">
        <v>5</v>
      </c>
      <c r="E198" s="2" t="s">
        <v>23</v>
      </c>
      <c r="F198" s="76">
        <v>81.93076</v>
      </c>
    </row>
    <row r="199">
      <c r="A199" s="40" t="s">
        <v>35</v>
      </c>
      <c r="B199" s="40" t="s">
        <v>504</v>
      </c>
      <c r="C199" s="1">
        <v>2014.0</v>
      </c>
      <c r="D199" s="2" t="s">
        <v>5</v>
      </c>
      <c r="E199" s="2" t="s">
        <v>23</v>
      </c>
      <c r="F199" s="76">
        <v>87.81082</v>
      </c>
    </row>
    <row r="200">
      <c r="A200" s="52" t="s">
        <v>3</v>
      </c>
      <c r="B200" s="40" t="s">
        <v>489</v>
      </c>
      <c r="C200" s="1">
        <v>2015.0</v>
      </c>
      <c r="D200" s="2" t="s">
        <v>5</v>
      </c>
      <c r="E200" s="2" t="s">
        <v>23</v>
      </c>
      <c r="F200" s="76">
        <v>85.13355</v>
      </c>
    </row>
    <row r="201">
      <c r="A201" s="52" t="s">
        <v>4</v>
      </c>
      <c r="B201" s="40" t="s">
        <v>472</v>
      </c>
      <c r="C201" s="1">
        <v>2015.0</v>
      </c>
      <c r="D201" s="2" t="s">
        <v>5</v>
      </c>
      <c r="E201" s="2" t="s">
        <v>23</v>
      </c>
      <c r="F201" s="76">
        <v>80.73011</v>
      </c>
    </row>
    <row r="202">
      <c r="A202" s="40" t="s">
        <v>5</v>
      </c>
      <c r="B202" s="40" t="s">
        <v>473</v>
      </c>
      <c r="C202" s="1">
        <v>2015.0</v>
      </c>
      <c r="D202" s="2" t="s">
        <v>5</v>
      </c>
      <c r="E202" s="2" t="s">
        <v>23</v>
      </c>
      <c r="F202" s="76">
        <v>89.20073</v>
      </c>
    </row>
    <row r="203">
      <c r="A203" s="40" t="s">
        <v>6</v>
      </c>
      <c r="B203" s="40" t="s">
        <v>474</v>
      </c>
      <c r="C203" s="1">
        <v>2015.0</v>
      </c>
      <c r="D203" s="2" t="s">
        <v>5</v>
      </c>
      <c r="E203" s="2" t="s">
        <v>23</v>
      </c>
      <c r="F203" s="76">
        <v>85.89884</v>
      </c>
    </row>
    <row r="204">
      <c r="A204" s="40" t="s">
        <v>7</v>
      </c>
      <c r="B204" s="40" t="s">
        <v>475</v>
      </c>
      <c r="C204" s="1">
        <v>2015.0</v>
      </c>
      <c r="D204" s="2" t="s">
        <v>5</v>
      </c>
      <c r="E204" s="2" t="s">
        <v>23</v>
      </c>
      <c r="F204" s="76">
        <v>80.89016</v>
      </c>
    </row>
    <row r="205">
      <c r="A205" s="40" t="s">
        <v>8</v>
      </c>
      <c r="B205" s="40" t="s">
        <v>479</v>
      </c>
      <c r="C205" s="1">
        <v>2015.0</v>
      </c>
      <c r="D205" s="2" t="s">
        <v>5</v>
      </c>
      <c r="E205" s="2" t="s">
        <v>23</v>
      </c>
      <c r="F205" s="76">
        <v>87.69396</v>
      </c>
    </row>
    <row r="206">
      <c r="A206" s="40" t="s">
        <v>9</v>
      </c>
      <c r="B206" s="40" t="s">
        <v>480</v>
      </c>
      <c r="C206" s="1">
        <v>2015.0</v>
      </c>
      <c r="D206" s="2" t="s">
        <v>5</v>
      </c>
      <c r="E206" s="2" t="s">
        <v>23</v>
      </c>
      <c r="F206" s="76">
        <v>82.01536</v>
      </c>
    </row>
    <row r="207">
      <c r="A207" s="40" t="s">
        <v>10</v>
      </c>
      <c r="B207" s="40" t="s">
        <v>478</v>
      </c>
      <c r="C207" s="1">
        <v>2015.0</v>
      </c>
      <c r="D207" s="2" t="s">
        <v>5</v>
      </c>
      <c r="E207" s="2" t="s">
        <v>23</v>
      </c>
      <c r="F207" s="76">
        <v>74.55053</v>
      </c>
    </row>
    <row r="208">
      <c r="A208" s="40" t="s">
        <v>11</v>
      </c>
      <c r="B208" s="40" t="s">
        <v>477</v>
      </c>
      <c r="C208" s="1">
        <v>2015.0</v>
      </c>
      <c r="D208" s="2" t="s">
        <v>5</v>
      </c>
      <c r="E208" s="2" t="s">
        <v>23</v>
      </c>
      <c r="F208" s="76">
        <v>83.65379</v>
      </c>
    </row>
    <row r="209">
      <c r="A209" s="40" t="s">
        <v>12</v>
      </c>
      <c r="B209" s="40" t="s">
        <v>476</v>
      </c>
      <c r="C209" s="1">
        <v>2015.0</v>
      </c>
      <c r="D209" s="2" t="s">
        <v>5</v>
      </c>
      <c r="E209" s="2" t="s">
        <v>23</v>
      </c>
      <c r="F209" s="76">
        <v>106.4956</v>
      </c>
    </row>
    <row r="210">
      <c r="A210" s="40" t="s">
        <v>13</v>
      </c>
      <c r="B210" s="40" t="s">
        <v>481</v>
      </c>
      <c r="C210" s="1">
        <v>2015.0</v>
      </c>
      <c r="D210" s="2" t="s">
        <v>5</v>
      </c>
      <c r="E210" s="2" t="s">
        <v>23</v>
      </c>
      <c r="F210" s="76">
        <v>84.53608</v>
      </c>
    </row>
    <row r="211">
      <c r="A211" s="40" t="s">
        <v>14</v>
      </c>
      <c r="B211" s="40" t="s">
        <v>483</v>
      </c>
      <c r="C211" s="1">
        <v>2015.0</v>
      </c>
      <c r="D211" s="2" t="s">
        <v>5</v>
      </c>
      <c r="E211" s="2" t="s">
        <v>23</v>
      </c>
      <c r="F211" s="76">
        <v>88.33017</v>
      </c>
    </row>
    <row r="212">
      <c r="A212" s="40" t="s">
        <v>15</v>
      </c>
      <c r="B212" s="40" t="s">
        <v>482</v>
      </c>
      <c r="C212" s="1">
        <v>2015.0</v>
      </c>
      <c r="D212" s="2" t="s">
        <v>5</v>
      </c>
      <c r="E212" s="2" t="s">
        <v>23</v>
      </c>
      <c r="F212" s="76">
        <v>78.97414</v>
      </c>
    </row>
    <row r="213">
      <c r="A213" s="40" t="s">
        <v>16</v>
      </c>
      <c r="B213" s="40" t="s">
        <v>484</v>
      </c>
      <c r="C213" s="1">
        <v>2015.0</v>
      </c>
      <c r="D213" s="2" t="s">
        <v>5</v>
      </c>
      <c r="E213" s="2" t="s">
        <v>23</v>
      </c>
      <c r="F213" s="76">
        <v>86.72579</v>
      </c>
    </row>
    <row r="214">
      <c r="A214" s="40" t="s">
        <v>17</v>
      </c>
      <c r="B214" s="40" t="s">
        <v>485</v>
      </c>
      <c r="C214" s="1">
        <v>2015.0</v>
      </c>
      <c r="D214" s="2" t="s">
        <v>5</v>
      </c>
      <c r="E214" s="2" t="s">
        <v>23</v>
      </c>
      <c r="F214" s="76">
        <v>83.52395</v>
      </c>
    </row>
    <row r="215">
      <c r="A215" s="40" t="s">
        <v>18</v>
      </c>
      <c r="B215" s="40" t="s">
        <v>486</v>
      </c>
      <c r="C215" s="1">
        <v>2015.0</v>
      </c>
      <c r="D215" s="2" t="s">
        <v>5</v>
      </c>
      <c r="E215" s="2" t="s">
        <v>23</v>
      </c>
      <c r="F215" s="76">
        <v>85.75084</v>
      </c>
    </row>
    <row r="216">
      <c r="A216" s="40" t="s">
        <v>19</v>
      </c>
      <c r="B216" s="40" t="s">
        <v>487</v>
      </c>
      <c r="C216" s="1">
        <v>2015.0</v>
      </c>
      <c r="D216" s="2" t="s">
        <v>5</v>
      </c>
      <c r="E216" s="2" t="s">
        <v>23</v>
      </c>
      <c r="F216" s="76">
        <v>75.01915</v>
      </c>
    </row>
    <row r="217">
      <c r="A217" s="40" t="s">
        <v>20</v>
      </c>
      <c r="B217" s="40" t="s">
        <v>488</v>
      </c>
      <c r="C217" s="1">
        <v>2015.0</v>
      </c>
      <c r="D217" s="2" t="s">
        <v>5</v>
      </c>
      <c r="E217" s="2" t="s">
        <v>23</v>
      </c>
      <c r="F217" s="76">
        <v>87.49164</v>
      </c>
    </row>
    <row r="218">
      <c r="A218" s="40" t="s">
        <v>21</v>
      </c>
      <c r="B218" s="40" t="s">
        <v>490</v>
      </c>
      <c r="C218" s="1">
        <v>2015.0</v>
      </c>
      <c r="D218" s="2" t="s">
        <v>5</v>
      </c>
      <c r="E218" s="2" t="s">
        <v>23</v>
      </c>
      <c r="F218" s="76">
        <v>85.10717</v>
      </c>
    </row>
    <row r="219">
      <c r="A219" s="40" t="s">
        <v>22</v>
      </c>
      <c r="B219" s="40" t="s">
        <v>491</v>
      </c>
      <c r="C219" s="1">
        <v>2015.0</v>
      </c>
      <c r="D219" s="2" t="s">
        <v>5</v>
      </c>
      <c r="E219" s="2" t="s">
        <v>23</v>
      </c>
      <c r="F219" s="76">
        <v>90.40189</v>
      </c>
    </row>
    <row r="220">
      <c r="A220" s="40" t="s">
        <v>23</v>
      </c>
      <c r="B220" s="40" t="s">
        <v>492</v>
      </c>
      <c r="C220" s="1">
        <v>2015.0</v>
      </c>
      <c r="D220" s="2" t="s">
        <v>5</v>
      </c>
      <c r="E220" s="2" t="s">
        <v>23</v>
      </c>
      <c r="F220" s="76">
        <v>77.02437</v>
      </c>
    </row>
    <row r="221">
      <c r="A221" s="40" t="s">
        <v>24</v>
      </c>
      <c r="B221" s="40" t="s">
        <v>493</v>
      </c>
      <c r="C221" s="1">
        <v>2015.0</v>
      </c>
      <c r="D221" s="2" t="s">
        <v>5</v>
      </c>
      <c r="E221" s="2" t="s">
        <v>23</v>
      </c>
      <c r="F221" s="76">
        <v>87.16889</v>
      </c>
    </row>
    <row r="222">
      <c r="A222" s="40" t="s">
        <v>25</v>
      </c>
      <c r="B222" s="40" t="s">
        <v>494</v>
      </c>
      <c r="C222" s="1">
        <v>2015.0</v>
      </c>
      <c r="D222" s="2" t="s">
        <v>5</v>
      </c>
      <c r="E222" s="2" t="s">
        <v>23</v>
      </c>
      <c r="F222" s="76">
        <v>88.62544</v>
      </c>
    </row>
    <row r="223">
      <c r="A223" s="40" t="s">
        <v>26</v>
      </c>
      <c r="B223" s="40" t="s">
        <v>495</v>
      </c>
      <c r="C223" s="1">
        <v>2015.0</v>
      </c>
      <c r="D223" s="2" t="s">
        <v>5</v>
      </c>
      <c r="E223" s="2" t="s">
        <v>23</v>
      </c>
      <c r="F223" s="76">
        <v>85.66077</v>
      </c>
    </row>
    <row r="224">
      <c r="A224" s="40" t="s">
        <v>27</v>
      </c>
      <c r="B224" s="40" t="s">
        <v>497</v>
      </c>
      <c r="C224" s="1">
        <v>2015.0</v>
      </c>
      <c r="D224" s="2" t="s">
        <v>5</v>
      </c>
      <c r="E224" s="2" t="s">
        <v>23</v>
      </c>
      <c r="F224" s="76">
        <v>86.68737</v>
      </c>
    </row>
    <row r="225">
      <c r="A225" s="40" t="s">
        <v>28</v>
      </c>
      <c r="B225" s="40" t="s">
        <v>496</v>
      </c>
      <c r="C225" s="1">
        <v>2015.0</v>
      </c>
      <c r="D225" s="2" t="s">
        <v>5</v>
      </c>
      <c r="E225" s="2" t="s">
        <v>23</v>
      </c>
      <c r="F225" s="76">
        <v>80.98846</v>
      </c>
    </row>
    <row r="226">
      <c r="A226" s="40" t="s">
        <v>29</v>
      </c>
      <c r="B226" s="40" t="s">
        <v>498</v>
      </c>
      <c r="C226" s="1">
        <v>2015.0</v>
      </c>
      <c r="D226" s="2" t="s">
        <v>5</v>
      </c>
      <c r="E226" s="2" t="s">
        <v>23</v>
      </c>
      <c r="F226" s="76">
        <v>88.54322</v>
      </c>
    </row>
    <row r="227">
      <c r="A227" s="40" t="s">
        <v>30</v>
      </c>
      <c r="B227" s="40" t="s">
        <v>499</v>
      </c>
      <c r="C227" s="1">
        <v>2015.0</v>
      </c>
      <c r="D227" s="2" t="s">
        <v>5</v>
      </c>
      <c r="E227" s="2" t="s">
        <v>23</v>
      </c>
      <c r="F227" s="76">
        <v>85.08613</v>
      </c>
    </row>
    <row r="228">
      <c r="A228" s="40" t="s">
        <v>31</v>
      </c>
      <c r="B228" s="40" t="s">
        <v>500</v>
      </c>
      <c r="C228" s="1">
        <v>2015.0</v>
      </c>
      <c r="D228" s="2" t="s">
        <v>5</v>
      </c>
      <c r="E228" s="2" t="s">
        <v>23</v>
      </c>
      <c r="F228" s="76">
        <v>80.53123</v>
      </c>
    </row>
    <row r="229">
      <c r="A229" s="40" t="s">
        <v>32</v>
      </c>
      <c r="B229" s="40" t="s">
        <v>501</v>
      </c>
      <c r="C229" s="1">
        <v>2015.0</v>
      </c>
      <c r="D229" s="2" t="s">
        <v>5</v>
      </c>
      <c r="E229" s="2" t="s">
        <v>23</v>
      </c>
      <c r="F229" s="76">
        <v>87.55936</v>
      </c>
    </row>
    <row r="230">
      <c r="A230" s="40" t="s">
        <v>33</v>
      </c>
      <c r="B230" s="40" t="s">
        <v>502</v>
      </c>
      <c r="C230" s="1">
        <v>2015.0</v>
      </c>
      <c r="D230" s="2" t="s">
        <v>5</v>
      </c>
      <c r="E230" s="2" t="s">
        <v>23</v>
      </c>
      <c r="F230" s="76">
        <v>80.09356</v>
      </c>
    </row>
    <row r="231">
      <c r="A231" s="40" t="s">
        <v>34</v>
      </c>
      <c r="B231" s="40" t="s">
        <v>503</v>
      </c>
      <c r="C231" s="1">
        <v>2015.0</v>
      </c>
      <c r="D231" s="2" t="s">
        <v>5</v>
      </c>
      <c r="E231" s="2" t="s">
        <v>23</v>
      </c>
      <c r="F231" s="76">
        <v>81.72819</v>
      </c>
    </row>
    <row r="232">
      <c r="A232" s="40" t="s">
        <v>35</v>
      </c>
      <c r="B232" s="40" t="s">
        <v>504</v>
      </c>
      <c r="C232" s="1">
        <v>2015.0</v>
      </c>
      <c r="D232" s="2" t="s">
        <v>5</v>
      </c>
      <c r="E232" s="2" t="s">
        <v>23</v>
      </c>
      <c r="F232" s="76">
        <v>87.85323</v>
      </c>
    </row>
    <row r="233">
      <c r="A233" s="52" t="s">
        <v>3</v>
      </c>
      <c r="B233" s="40" t="s">
        <v>489</v>
      </c>
      <c r="C233" s="1">
        <v>2016.0</v>
      </c>
      <c r="D233" s="2" t="s">
        <v>5</v>
      </c>
      <c r="E233" s="2" t="s">
        <v>23</v>
      </c>
      <c r="F233" s="76">
        <v>84.32504</v>
      </c>
    </row>
    <row r="234">
      <c r="A234" s="52" t="s">
        <v>4</v>
      </c>
      <c r="B234" s="40" t="s">
        <v>472</v>
      </c>
      <c r="C234" s="1">
        <v>2016.0</v>
      </c>
      <c r="D234" s="2" t="s">
        <v>5</v>
      </c>
      <c r="E234" s="2" t="s">
        <v>23</v>
      </c>
      <c r="F234" s="76">
        <v>80.68657</v>
      </c>
    </row>
    <row r="235">
      <c r="A235" s="40" t="s">
        <v>5</v>
      </c>
      <c r="B235" s="40" t="s">
        <v>473</v>
      </c>
      <c r="C235" s="1">
        <v>2016.0</v>
      </c>
      <c r="D235" s="2" t="s">
        <v>5</v>
      </c>
      <c r="E235" s="2" t="s">
        <v>23</v>
      </c>
      <c r="F235" s="76">
        <v>83.56139</v>
      </c>
    </row>
    <row r="236">
      <c r="A236" s="40" t="s">
        <v>6</v>
      </c>
      <c r="B236" s="40" t="s">
        <v>474</v>
      </c>
      <c r="C236" s="1">
        <v>2016.0</v>
      </c>
      <c r="D236" s="2" t="s">
        <v>5</v>
      </c>
      <c r="E236" s="2" t="s">
        <v>23</v>
      </c>
      <c r="F236" s="76">
        <v>84.20748</v>
      </c>
    </row>
    <row r="237">
      <c r="A237" s="40" t="s">
        <v>7</v>
      </c>
      <c r="B237" s="40" t="s">
        <v>475</v>
      </c>
      <c r="C237" s="1">
        <v>2016.0</v>
      </c>
      <c r="D237" s="2" t="s">
        <v>5</v>
      </c>
      <c r="E237" s="2" t="s">
        <v>23</v>
      </c>
      <c r="F237" s="76">
        <v>80.91528</v>
      </c>
    </row>
    <row r="238">
      <c r="A238" s="40" t="s">
        <v>8</v>
      </c>
      <c r="B238" s="40" t="s">
        <v>479</v>
      </c>
      <c r="C238" s="1">
        <v>2016.0</v>
      </c>
      <c r="D238" s="2" t="s">
        <v>5</v>
      </c>
      <c r="E238" s="2" t="s">
        <v>23</v>
      </c>
      <c r="F238" s="76">
        <v>87.09817</v>
      </c>
    </row>
    <row r="239">
      <c r="A239" s="40" t="s">
        <v>9</v>
      </c>
      <c r="B239" s="40" t="s">
        <v>480</v>
      </c>
      <c r="C239" s="1">
        <v>2016.0</v>
      </c>
      <c r="D239" s="2" t="s">
        <v>5</v>
      </c>
      <c r="E239" s="2" t="s">
        <v>23</v>
      </c>
      <c r="F239" s="76">
        <v>83.3497</v>
      </c>
    </row>
    <row r="240">
      <c r="A240" s="40" t="s">
        <v>10</v>
      </c>
      <c r="B240" s="40" t="s">
        <v>478</v>
      </c>
      <c r="C240" s="1">
        <v>2016.0</v>
      </c>
      <c r="D240" s="2" t="s">
        <v>5</v>
      </c>
      <c r="E240" s="2" t="s">
        <v>23</v>
      </c>
      <c r="F240" s="76">
        <v>74.73292</v>
      </c>
    </row>
    <row r="241">
      <c r="A241" s="40" t="s">
        <v>11</v>
      </c>
      <c r="B241" s="40" t="s">
        <v>477</v>
      </c>
      <c r="C241" s="1">
        <v>2016.0</v>
      </c>
      <c r="D241" s="2" t="s">
        <v>5</v>
      </c>
      <c r="E241" s="2" t="s">
        <v>23</v>
      </c>
      <c r="F241" s="76">
        <v>78.03185</v>
      </c>
    </row>
    <row r="242">
      <c r="A242" s="40" t="s">
        <v>12</v>
      </c>
      <c r="B242" s="40" t="s">
        <v>476</v>
      </c>
      <c r="C242" s="1">
        <v>2016.0</v>
      </c>
      <c r="D242" s="2" t="s">
        <v>5</v>
      </c>
      <c r="E242" s="2" t="s">
        <v>23</v>
      </c>
      <c r="F242" s="76">
        <v>105.337</v>
      </c>
    </row>
    <row r="243">
      <c r="A243" s="40" t="s">
        <v>13</v>
      </c>
      <c r="B243" s="40" t="s">
        <v>481</v>
      </c>
      <c r="C243" s="1">
        <v>2016.0</v>
      </c>
      <c r="D243" s="2" t="s">
        <v>5</v>
      </c>
      <c r="E243" s="2" t="s">
        <v>23</v>
      </c>
      <c r="F243" s="76">
        <v>85.07708</v>
      </c>
    </row>
    <row r="244">
      <c r="A244" s="40" t="s">
        <v>14</v>
      </c>
      <c r="B244" s="40" t="s">
        <v>483</v>
      </c>
      <c r="C244" s="1">
        <v>2016.0</v>
      </c>
      <c r="D244" s="2" t="s">
        <v>5</v>
      </c>
      <c r="E244" s="2" t="s">
        <v>23</v>
      </c>
      <c r="F244" s="76">
        <v>88.47323</v>
      </c>
    </row>
    <row r="245">
      <c r="A245" s="40" t="s">
        <v>15</v>
      </c>
      <c r="B245" s="40" t="s">
        <v>482</v>
      </c>
      <c r="C245" s="1">
        <v>2016.0</v>
      </c>
      <c r="D245" s="2" t="s">
        <v>5</v>
      </c>
      <c r="E245" s="2" t="s">
        <v>23</v>
      </c>
      <c r="F245" s="76">
        <v>78.79813</v>
      </c>
    </row>
    <row r="246">
      <c r="A246" s="40" t="s">
        <v>16</v>
      </c>
      <c r="B246" s="40" t="s">
        <v>484</v>
      </c>
      <c r="C246" s="1">
        <v>2016.0</v>
      </c>
      <c r="D246" s="2" t="s">
        <v>5</v>
      </c>
      <c r="E246" s="2" t="s">
        <v>23</v>
      </c>
      <c r="F246" s="76">
        <v>87.60934</v>
      </c>
    </row>
    <row r="247">
      <c r="A247" s="40" t="s">
        <v>17</v>
      </c>
      <c r="B247" s="40" t="s">
        <v>485</v>
      </c>
      <c r="C247" s="1">
        <v>2016.0</v>
      </c>
      <c r="D247" s="2" t="s">
        <v>5</v>
      </c>
      <c r="E247" s="2" t="s">
        <v>23</v>
      </c>
      <c r="F247" s="76">
        <v>82.55405</v>
      </c>
    </row>
    <row r="248">
      <c r="A248" s="40" t="s">
        <v>18</v>
      </c>
      <c r="B248" s="40" t="s">
        <v>486</v>
      </c>
      <c r="C248" s="1">
        <v>2016.0</v>
      </c>
      <c r="D248" s="2" t="s">
        <v>5</v>
      </c>
      <c r="E248" s="2" t="s">
        <v>23</v>
      </c>
      <c r="F248" s="76">
        <v>86.35237</v>
      </c>
    </row>
    <row r="249">
      <c r="A249" s="40" t="s">
        <v>19</v>
      </c>
      <c r="B249" s="40" t="s">
        <v>487</v>
      </c>
      <c r="C249" s="1">
        <v>2016.0</v>
      </c>
      <c r="D249" s="2" t="s">
        <v>5</v>
      </c>
      <c r="E249" s="2" t="s">
        <v>23</v>
      </c>
      <c r="F249" s="76">
        <v>75.84441</v>
      </c>
    </row>
    <row r="250">
      <c r="A250" s="40" t="s">
        <v>20</v>
      </c>
      <c r="B250" s="40" t="s">
        <v>488</v>
      </c>
      <c r="C250" s="1">
        <v>2016.0</v>
      </c>
      <c r="D250" s="2" t="s">
        <v>5</v>
      </c>
      <c r="E250" s="2" t="s">
        <v>23</v>
      </c>
      <c r="F250" s="76">
        <v>84.18004</v>
      </c>
    </row>
    <row r="251">
      <c r="A251" s="40" t="s">
        <v>21</v>
      </c>
      <c r="B251" s="40" t="s">
        <v>490</v>
      </c>
      <c r="C251" s="1">
        <v>2016.0</v>
      </c>
      <c r="D251" s="2" t="s">
        <v>5</v>
      </c>
      <c r="E251" s="2" t="s">
        <v>23</v>
      </c>
      <c r="F251" s="76">
        <v>80.67483</v>
      </c>
    </row>
    <row r="252">
      <c r="A252" s="40" t="s">
        <v>22</v>
      </c>
      <c r="B252" s="40" t="s">
        <v>491</v>
      </c>
      <c r="C252" s="1">
        <v>2016.0</v>
      </c>
      <c r="D252" s="2" t="s">
        <v>5</v>
      </c>
      <c r="E252" s="2" t="s">
        <v>23</v>
      </c>
      <c r="F252" s="76">
        <v>87.08434</v>
      </c>
    </row>
    <row r="253">
      <c r="A253" s="40" t="s">
        <v>23</v>
      </c>
      <c r="B253" s="40" t="s">
        <v>492</v>
      </c>
      <c r="C253" s="1">
        <v>2016.0</v>
      </c>
      <c r="D253" s="2" t="s">
        <v>5</v>
      </c>
      <c r="E253" s="2" t="s">
        <v>23</v>
      </c>
      <c r="F253" s="76">
        <v>78.18807</v>
      </c>
    </row>
    <row r="254">
      <c r="A254" s="40" t="s">
        <v>24</v>
      </c>
      <c r="B254" s="40" t="s">
        <v>493</v>
      </c>
      <c r="C254" s="1">
        <v>2016.0</v>
      </c>
      <c r="D254" s="2" t="s">
        <v>5</v>
      </c>
      <c r="E254" s="2" t="s">
        <v>23</v>
      </c>
      <c r="F254" s="76">
        <v>88.38935</v>
      </c>
    </row>
    <row r="255">
      <c r="A255" s="40" t="s">
        <v>25</v>
      </c>
      <c r="B255" s="40" t="s">
        <v>494</v>
      </c>
      <c r="C255" s="1">
        <v>2016.0</v>
      </c>
      <c r="D255" s="2" t="s">
        <v>5</v>
      </c>
      <c r="E255" s="2" t="s">
        <v>23</v>
      </c>
      <c r="F255" s="76">
        <v>85.08562</v>
      </c>
    </row>
    <row r="256">
      <c r="A256" s="40" t="s">
        <v>26</v>
      </c>
      <c r="B256" s="40" t="s">
        <v>495</v>
      </c>
      <c r="C256" s="1">
        <v>2016.0</v>
      </c>
      <c r="D256" s="2" t="s">
        <v>5</v>
      </c>
      <c r="E256" s="2" t="s">
        <v>23</v>
      </c>
      <c r="F256" s="76">
        <v>83.23045</v>
      </c>
    </row>
    <row r="257">
      <c r="A257" s="40" t="s">
        <v>27</v>
      </c>
      <c r="B257" s="40" t="s">
        <v>497</v>
      </c>
      <c r="C257" s="1">
        <v>2016.0</v>
      </c>
      <c r="D257" s="2" t="s">
        <v>5</v>
      </c>
      <c r="E257" s="2" t="s">
        <v>23</v>
      </c>
      <c r="F257" s="76">
        <v>88.29359</v>
      </c>
    </row>
    <row r="258">
      <c r="A258" s="40" t="s">
        <v>28</v>
      </c>
      <c r="B258" s="40" t="s">
        <v>496</v>
      </c>
      <c r="C258" s="1">
        <v>2016.0</v>
      </c>
      <c r="D258" s="2" t="s">
        <v>5</v>
      </c>
      <c r="E258" s="2" t="s">
        <v>23</v>
      </c>
      <c r="F258" s="76">
        <v>82.4583</v>
      </c>
    </row>
    <row r="259">
      <c r="A259" s="40" t="s">
        <v>29</v>
      </c>
      <c r="B259" s="40" t="s">
        <v>498</v>
      </c>
      <c r="C259" s="1">
        <v>2016.0</v>
      </c>
      <c r="D259" s="2" t="s">
        <v>5</v>
      </c>
      <c r="E259" s="2" t="s">
        <v>23</v>
      </c>
      <c r="F259" s="76">
        <v>81.88432</v>
      </c>
    </row>
    <row r="260">
      <c r="A260" s="40" t="s">
        <v>30</v>
      </c>
      <c r="B260" s="40" t="s">
        <v>499</v>
      </c>
      <c r="C260" s="1">
        <v>2016.0</v>
      </c>
      <c r="D260" s="2" t="s">
        <v>5</v>
      </c>
      <c r="E260" s="2" t="s">
        <v>23</v>
      </c>
      <c r="F260" s="76">
        <v>84.54632</v>
      </c>
    </row>
    <row r="261">
      <c r="A261" s="40" t="s">
        <v>31</v>
      </c>
      <c r="B261" s="40" t="s">
        <v>500</v>
      </c>
      <c r="C261" s="1">
        <v>2016.0</v>
      </c>
      <c r="D261" s="2" t="s">
        <v>5</v>
      </c>
      <c r="E261" s="2" t="s">
        <v>23</v>
      </c>
      <c r="F261" s="76">
        <v>78.37947</v>
      </c>
    </row>
    <row r="262">
      <c r="A262" s="40" t="s">
        <v>32</v>
      </c>
      <c r="B262" s="40" t="s">
        <v>501</v>
      </c>
      <c r="C262" s="1">
        <v>2016.0</v>
      </c>
      <c r="D262" s="2" t="s">
        <v>5</v>
      </c>
      <c r="E262" s="2" t="s">
        <v>23</v>
      </c>
      <c r="F262" s="76">
        <v>86.6136</v>
      </c>
    </row>
    <row r="263">
      <c r="A263" s="40" t="s">
        <v>33</v>
      </c>
      <c r="B263" s="40" t="s">
        <v>502</v>
      </c>
      <c r="C263" s="1">
        <v>2016.0</v>
      </c>
      <c r="D263" s="2" t="s">
        <v>5</v>
      </c>
      <c r="E263" s="2" t="s">
        <v>23</v>
      </c>
      <c r="F263" s="76">
        <v>79.37467</v>
      </c>
    </row>
    <row r="264">
      <c r="A264" s="40" t="s">
        <v>34</v>
      </c>
      <c r="B264" s="40" t="s">
        <v>503</v>
      </c>
      <c r="C264" s="1">
        <v>2016.0</v>
      </c>
      <c r="D264" s="2" t="s">
        <v>5</v>
      </c>
      <c r="E264" s="2" t="s">
        <v>23</v>
      </c>
      <c r="F264" s="76">
        <v>81.27551</v>
      </c>
    </row>
    <row r="265">
      <c r="A265" s="40" t="s">
        <v>35</v>
      </c>
      <c r="B265" s="40" t="s">
        <v>504</v>
      </c>
      <c r="C265" s="1">
        <v>2016.0</v>
      </c>
      <c r="D265" s="2" t="s">
        <v>5</v>
      </c>
      <c r="E265" s="2" t="s">
        <v>23</v>
      </c>
      <c r="F265" s="76">
        <v>83.87784</v>
      </c>
    </row>
    <row r="266">
      <c r="A266" s="52" t="s">
        <v>3</v>
      </c>
      <c r="B266" s="40" t="s">
        <v>489</v>
      </c>
      <c r="C266" s="1">
        <v>2017.0</v>
      </c>
      <c r="D266" s="2" t="s">
        <v>5</v>
      </c>
      <c r="E266" s="2" t="s">
        <v>23</v>
      </c>
      <c r="F266" s="76">
        <v>82.99087</v>
      </c>
    </row>
    <row r="267">
      <c r="A267" s="52" t="s">
        <v>4</v>
      </c>
      <c r="B267" s="40" t="s">
        <v>472</v>
      </c>
      <c r="C267" s="1">
        <v>2017.0</v>
      </c>
      <c r="D267" s="2" t="s">
        <v>5</v>
      </c>
      <c r="E267" s="2" t="s">
        <v>23</v>
      </c>
      <c r="F267" s="76">
        <v>79.48164</v>
      </c>
    </row>
    <row r="268">
      <c r="A268" s="40" t="s">
        <v>5</v>
      </c>
      <c r="B268" s="40" t="s">
        <v>473</v>
      </c>
      <c r="C268" s="1">
        <v>2017.0</v>
      </c>
      <c r="D268" s="2" t="s">
        <v>5</v>
      </c>
      <c r="E268" s="2" t="s">
        <v>23</v>
      </c>
      <c r="F268" s="76">
        <v>83.23149</v>
      </c>
    </row>
    <row r="269">
      <c r="A269" s="40" t="s">
        <v>6</v>
      </c>
      <c r="B269" s="40" t="s">
        <v>474</v>
      </c>
      <c r="C269" s="1">
        <v>2017.0</v>
      </c>
      <c r="D269" s="2" t="s">
        <v>5</v>
      </c>
      <c r="E269" s="2" t="s">
        <v>23</v>
      </c>
      <c r="F269" s="76">
        <v>82.94985</v>
      </c>
    </row>
    <row r="270">
      <c r="A270" s="40" t="s">
        <v>7</v>
      </c>
      <c r="B270" s="40" t="s">
        <v>475</v>
      </c>
      <c r="C270" s="1">
        <v>2017.0</v>
      </c>
      <c r="D270" s="2" t="s">
        <v>5</v>
      </c>
      <c r="E270" s="2" t="s">
        <v>23</v>
      </c>
      <c r="F270" s="76">
        <v>78.95044</v>
      </c>
    </row>
    <row r="271">
      <c r="A271" s="40" t="s">
        <v>8</v>
      </c>
      <c r="B271" s="40" t="s">
        <v>479</v>
      </c>
      <c r="C271" s="1">
        <v>2017.0</v>
      </c>
      <c r="D271" s="2" t="s">
        <v>5</v>
      </c>
      <c r="E271" s="2" t="s">
        <v>23</v>
      </c>
      <c r="F271" s="76">
        <v>81.42601</v>
      </c>
    </row>
    <row r="272">
      <c r="A272" s="40" t="s">
        <v>9</v>
      </c>
      <c r="B272" s="40" t="s">
        <v>480</v>
      </c>
      <c r="C272" s="1">
        <v>2017.0</v>
      </c>
      <c r="D272" s="2" t="s">
        <v>5</v>
      </c>
      <c r="E272" s="2" t="s">
        <v>23</v>
      </c>
      <c r="F272" s="76">
        <v>84.20052</v>
      </c>
    </row>
    <row r="273">
      <c r="A273" s="40" t="s">
        <v>10</v>
      </c>
      <c r="B273" s="40" t="s">
        <v>478</v>
      </c>
      <c r="C273" s="1">
        <v>2017.0</v>
      </c>
      <c r="D273" s="2" t="s">
        <v>5</v>
      </c>
      <c r="E273" s="2" t="s">
        <v>23</v>
      </c>
      <c r="F273" s="76">
        <v>74.81991</v>
      </c>
    </row>
    <row r="274">
      <c r="A274" s="40" t="s">
        <v>11</v>
      </c>
      <c r="B274" s="40" t="s">
        <v>477</v>
      </c>
      <c r="C274" s="1">
        <v>2017.0</v>
      </c>
      <c r="D274" s="2" t="s">
        <v>5</v>
      </c>
      <c r="E274" s="2" t="s">
        <v>23</v>
      </c>
      <c r="F274" s="76">
        <v>78.29094</v>
      </c>
    </row>
    <row r="275">
      <c r="A275" s="40" t="s">
        <v>12</v>
      </c>
      <c r="B275" s="40" t="s">
        <v>476</v>
      </c>
      <c r="C275" s="1">
        <v>2017.0</v>
      </c>
      <c r="D275" s="2" t="s">
        <v>5</v>
      </c>
      <c r="E275" s="2" t="s">
        <v>23</v>
      </c>
      <c r="F275" s="76">
        <v>104.3141</v>
      </c>
    </row>
    <row r="276">
      <c r="A276" s="40" t="s">
        <v>13</v>
      </c>
      <c r="B276" s="40" t="s">
        <v>481</v>
      </c>
      <c r="C276" s="1">
        <v>2017.0</v>
      </c>
      <c r="D276" s="2" t="s">
        <v>5</v>
      </c>
      <c r="E276" s="2" t="s">
        <v>23</v>
      </c>
      <c r="F276" s="76">
        <v>79.70561</v>
      </c>
    </row>
    <row r="277">
      <c r="A277" s="40" t="s">
        <v>14</v>
      </c>
      <c r="B277" s="40" t="s">
        <v>483</v>
      </c>
      <c r="C277" s="1">
        <v>2017.0</v>
      </c>
      <c r="D277" s="2" t="s">
        <v>5</v>
      </c>
      <c r="E277" s="2" t="s">
        <v>23</v>
      </c>
      <c r="F277" s="76">
        <v>83.19064</v>
      </c>
    </row>
    <row r="278">
      <c r="A278" s="40" t="s">
        <v>15</v>
      </c>
      <c r="B278" s="40" t="s">
        <v>482</v>
      </c>
      <c r="C278" s="1">
        <v>2017.0</v>
      </c>
      <c r="D278" s="2" t="s">
        <v>5</v>
      </c>
      <c r="E278" s="2" t="s">
        <v>23</v>
      </c>
      <c r="F278" s="76">
        <v>78.77112</v>
      </c>
    </row>
    <row r="279">
      <c r="A279" s="40" t="s">
        <v>16</v>
      </c>
      <c r="B279" s="40" t="s">
        <v>484</v>
      </c>
      <c r="C279" s="1">
        <v>2017.0</v>
      </c>
      <c r="D279" s="2" t="s">
        <v>5</v>
      </c>
      <c r="E279" s="2" t="s">
        <v>23</v>
      </c>
      <c r="F279" s="76">
        <v>87.65336</v>
      </c>
    </row>
    <row r="280">
      <c r="A280" s="40" t="s">
        <v>17</v>
      </c>
      <c r="B280" s="40" t="s">
        <v>485</v>
      </c>
      <c r="C280" s="1">
        <v>2017.0</v>
      </c>
      <c r="D280" s="2" t="s">
        <v>5</v>
      </c>
      <c r="E280" s="2" t="s">
        <v>23</v>
      </c>
      <c r="F280" s="76">
        <v>80.41356</v>
      </c>
    </row>
    <row r="281">
      <c r="A281" s="40" t="s">
        <v>18</v>
      </c>
      <c r="B281" s="40" t="s">
        <v>486</v>
      </c>
      <c r="C281" s="1">
        <v>2017.0</v>
      </c>
      <c r="D281" s="2" t="s">
        <v>5</v>
      </c>
      <c r="E281" s="2" t="s">
        <v>23</v>
      </c>
      <c r="F281" s="76">
        <v>86.38196</v>
      </c>
    </row>
    <row r="282">
      <c r="A282" s="40" t="s">
        <v>19</v>
      </c>
      <c r="B282" s="40" t="s">
        <v>487</v>
      </c>
      <c r="C282" s="1">
        <v>2017.0</v>
      </c>
      <c r="D282" s="2" t="s">
        <v>5</v>
      </c>
      <c r="E282" s="2" t="s">
        <v>23</v>
      </c>
      <c r="F282" s="76">
        <v>76.32037</v>
      </c>
    </row>
    <row r="283">
      <c r="A283" s="40" t="s">
        <v>20</v>
      </c>
      <c r="B283" s="40" t="s">
        <v>488</v>
      </c>
      <c r="C283" s="1">
        <v>2017.0</v>
      </c>
      <c r="D283" s="2" t="s">
        <v>5</v>
      </c>
      <c r="E283" s="2" t="s">
        <v>23</v>
      </c>
      <c r="F283" s="76">
        <v>84.52297</v>
      </c>
    </row>
    <row r="284">
      <c r="A284" s="40" t="s">
        <v>21</v>
      </c>
      <c r="B284" s="40" t="s">
        <v>490</v>
      </c>
      <c r="C284" s="1">
        <v>2017.0</v>
      </c>
      <c r="D284" s="2" t="s">
        <v>5</v>
      </c>
      <c r="E284" s="2" t="s">
        <v>23</v>
      </c>
      <c r="F284" s="76">
        <v>80.20861</v>
      </c>
    </row>
    <row r="285">
      <c r="A285" s="40" t="s">
        <v>22</v>
      </c>
      <c r="B285" s="40" t="s">
        <v>491</v>
      </c>
      <c r="C285" s="1">
        <v>2017.0</v>
      </c>
      <c r="D285" s="2" t="s">
        <v>5</v>
      </c>
      <c r="E285" s="2" t="s">
        <v>23</v>
      </c>
      <c r="F285" s="76">
        <v>82.18319</v>
      </c>
    </row>
    <row r="286">
      <c r="A286" s="40" t="s">
        <v>23</v>
      </c>
      <c r="B286" s="40" t="s">
        <v>492</v>
      </c>
      <c r="C286" s="1">
        <v>2017.0</v>
      </c>
      <c r="D286" s="2" t="s">
        <v>5</v>
      </c>
      <c r="E286" s="2" t="s">
        <v>23</v>
      </c>
      <c r="F286" s="76">
        <v>77.72735</v>
      </c>
    </row>
    <row r="287">
      <c r="A287" s="40" t="s">
        <v>24</v>
      </c>
      <c r="B287" s="40" t="s">
        <v>493</v>
      </c>
      <c r="C287" s="1">
        <v>2017.0</v>
      </c>
      <c r="D287" s="2" t="s">
        <v>5</v>
      </c>
      <c r="E287" s="2" t="s">
        <v>23</v>
      </c>
      <c r="F287" s="76">
        <v>86.00902</v>
      </c>
    </row>
    <row r="288">
      <c r="A288" s="40" t="s">
        <v>25</v>
      </c>
      <c r="B288" s="40" t="s">
        <v>494</v>
      </c>
      <c r="C288" s="1">
        <v>2017.0</v>
      </c>
      <c r="D288" s="2" t="s">
        <v>5</v>
      </c>
      <c r="E288" s="2" t="s">
        <v>23</v>
      </c>
      <c r="F288" s="76">
        <v>83.90768</v>
      </c>
    </row>
    <row r="289">
      <c r="A289" s="40" t="s">
        <v>26</v>
      </c>
      <c r="B289" s="40" t="s">
        <v>495</v>
      </c>
      <c r="C289" s="1">
        <v>2017.0</v>
      </c>
      <c r="D289" s="2" t="s">
        <v>5</v>
      </c>
      <c r="E289" s="2" t="s">
        <v>23</v>
      </c>
      <c r="F289" s="76">
        <v>80.50861</v>
      </c>
    </row>
    <row r="290">
      <c r="A290" s="40" t="s">
        <v>27</v>
      </c>
      <c r="B290" s="40" t="s">
        <v>497</v>
      </c>
      <c r="C290" s="1">
        <v>2017.0</v>
      </c>
      <c r="D290" s="2" t="s">
        <v>5</v>
      </c>
      <c r="E290" s="2" t="s">
        <v>23</v>
      </c>
      <c r="F290" s="76">
        <v>84.77925</v>
      </c>
    </row>
    <row r="291">
      <c r="A291" s="40" t="s">
        <v>28</v>
      </c>
      <c r="B291" s="40" t="s">
        <v>496</v>
      </c>
      <c r="C291" s="1">
        <v>2017.0</v>
      </c>
      <c r="D291" s="2" t="s">
        <v>5</v>
      </c>
      <c r="E291" s="2" t="s">
        <v>23</v>
      </c>
      <c r="F291" s="76">
        <v>80.22377</v>
      </c>
    </row>
    <row r="292">
      <c r="A292" s="40" t="s">
        <v>29</v>
      </c>
      <c r="B292" s="40" t="s">
        <v>498</v>
      </c>
      <c r="C292" s="1">
        <v>2017.0</v>
      </c>
      <c r="D292" s="2" t="s">
        <v>5</v>
      </c>
      <c r="E292" s="2" t="s">
        <v>23</v>
      </c>
      <c r="F292" s="76">
        <v>81.34516</v>
      </c>
    </row>
    <row r="293">
      <c r="A293" s="40" t="s">
        <v>30</v>
      </c>
      <c r="B293" s="40" t="s">
        <v>499</v>
      </c>
      <c r="C293" s="1">
        <v>2017.0</v>
      </c>
      <c r="D293" s="2" t="s">
        <v>5</v>
      </c>
      <c r="E293" s="2" t="s">
        <v>23</v>
      </c>
      <c r="F293" s="76">
        <v>84.46663</v>
      </c>
    </row>
    <row r="294">
      <c r="A294" s="40" t="s">
        <v>31</v>
      </c>
      <c r="B294" s="40" t="s">
        <v>500</v>
      </c>
      <c r="C294" s="1">
        <v>2017.0</v>
      </c>
      <c r="D294" s="2" t="s">
        <v>5</v>
      </c>
      <c r="E294" s="2" t="s">
        <v>23</v>
      </c>
      <c r="F294" s="76">
        <v>78.99204</v>
      </c>
    </row>
    <row r="295">
      <c r="A295" s="40" t="s">
        <v>32</v>
      </c>
      <c r="B295" s="40" t="s">
        <v>501</v>
      </c>
      <c r="C295" s="1">
        <v>2017.0</v>
      </c>
      <c r="D295" s="2" t="s">
        <v>5</v>
      </c>
      <c r="E295" s="2" t="s">
        <v>23</v>
      </c>
      <c r="F295" s="76">
        <v>86.94343</v>
      </c>
    </row>
    <row r="296">
      <c r="A296" s="40" t="s">
        <v>33</v>
      </c>
      <c r="B296" s="40" t="s">
        <v>502</v>
      </c>
      <c r="C296" s="1">
        <v>2017.0</v>
      </c>
      <c r="D296" s="2" t="s">
        <v>5</v>
      </c>
      <c r="E296" s="2" t="s">
        <v>23</v>
      </c>
      <c r="F296" s="76">
        <v>78.81702</v>
      </c>
    </row>
    <row r="297">
      <c r="A297" s="40" t="s">
        <v>34</v>
      </c>
      <c r="B297" s="40" t="s">
        <v>503</v>
      </c>
      <c r="C297" s="1">
        <v>2017.0</v>
      </c>
      <c r="D297" s="2" t="s">
        <v>5</v>
      </c>
      <c r="E297" s="2" t="s">
        <v>23</v>
      </c>
      <c r="F297" s="76">
        <v>78.19679</v>
      </c>
    </row>
    <row r="298">
      <c r="A298" s="40" t="s">
        <v>35</v>
      </c>
      <c r="B298" s="40" t="s">
        <v>504</v>
      </c>
      <c r="C298" s="1">
        <v>2017.0</v>
      </c>
      <c r="D298" s="2" t="s">
        <v>5</v>
      </c>
      <c r="E298" s="2" t="s">
        <v>23</v>
      </c>
      <c r="F298" s="76">
        <v>83.32976</v>
      </c>
    </row>
    <row r="299">
      <c r="A299" s="52" t="s">
        <v>3</v>
      </c>
      <c r="B299" s="40" t="s">
        <v>489</v>
      </c>
      <c r="C299" s="1">
        <v>2018.0</v>
      </c>
      <c r="D299" s="2" t="s">
        <v>5</v>
      </c>
      <c r="E299" s="2" t="s">
        <v>23</v>
      </c>
      <c r="F299" s="76">
        <v>82.83577</v>
      </c>
    </row>
    <row r="300">
      <c r="A300" s="52" t="s">
        <v>4</v>
      </c>
      <c r="B300" s="40" t="s">
        <v>472</v>
      </c>
      <c r="C300" s="1">
        <v>2018.0</v>
      </c>
      <c r="D300" s="2" t="s">
        <v>5</v>
      </c>
      <c r="E300" s="2" t="s">
        <v>23</v>
      </c>
      <c r="F300" s="76">
        <v>79.68926</v>
      </c>
    </row>
    <row r="301">
      <c r="A301" s="40" t="s">
        <v>5</v>
      </c>
      <c r="B301" s="40" t="s">
        <v>473</v>
      </c>
      <c r="C301" s="1">
        <v>2018.0</v>
      </c>
      <c r="D301" s="2" t="s">
        <v>5</v>
      </c>
      <c r="E301" s="2" t="s">
        <v>23</v>
      </c>
      <c r="F301" s="76">
        <v>82.72176</v>
      </c>
    </row>
    <row r="302">
      <c r="A302" s="40" t="s">
        <v>6</v>
      </c>
      <c r="B302" s="40" t="s">
        <v>474</v>
      </c>
      <c r="C302" s="1">
        <v>2018.0</v>
      </c>
      <c r="D302" s="2" t="s">
        <v>5</v>
      </c>
      <c r="E302" s="2" t="s">
        <v>23</v>
      </c>
      <c r="F302" s="76">
        <v>82.55597</v>
      </c>
    </row>
    <row r="303">
      <c r="A303" s="40" t="s">
        <v>7</v>
      </c>
      <c r="B303" s="40" t="s">
        <v>475</v>
      </c>
      <c r="C303" s="1">
        <v>2018.0</v>
      </c>
      <c r="D303" s="2" t="s">
        <v>5</v>
      </c>
      <c r="E303" s="2" t="s">
        <v>23</v>
      </c>
      <c r="F303" s="76">
        <v>78.85877</v>
      </c>
    </row>
    <row r="304">
      <c r="A304" s="40" t="s">
        <v>8</v>
      </c>
      <c r="B304" s="40" t="s">
        <v>479</v>
      </c>
      <c r="C304" s="1">
        <v>2018.0</v>
      </c>
      <c r="D304" s="2" t="s">
        <v>5</v>
      </c>
      <c r="E304" s="2" t="s">
        <v>23</v>
      </c>
      <c r="F304" s="76">
        <v>80.58101</v>
      </c>
    </row>
    <row r="305">
      <c r="A305" s="40" t="s">
        <v>9</v>
      </c>
      <c r="B305" s="40" t="s">
        <v>480</v>
      </c>
      <c r="C305" s="1">
        <v>2018.0</v>
      </c>
      <c r="D305" s="2" t="s">
        <v>5</v>
      </c>
      <c r="E305" s="2" t="s">
        <v>23</v>
      </c>
      <c r="F305" s="76">
        <v>80.75725</v>
      </c>
    </row>
    <row r="306">
      <c r="A306" s="40" t="s">
        <v>10</v>
      </c>
      <c r="B306" s="40" t="s">
        <v>478</v>
      </c>
      <c r="C306" s="1">
        <v>2018.0</v>
      </c>
      <c r="D306" s="2" t="s">
        <v>5</v>
      </c>
      <c r="E306" s="2" t="s">
        <v>23</v>
      </c>
      <c r="F306" s="76">
        <v>74.15602</v>
      </c>
    </row>
    <row r="307">
      <c r="A307" s="40" t="s">
        <v>11</v>
      </c>
      <c r="B307" s="40" t="s">
        <v>477</v>
      </c>
      <c r="C307" s="1">
        <v>2018.0</v>
      </c>
      <c r="D307" s="2" t="s">
        <v>5</v>
      </c>
      <c r="E307" s="2" t="s">
        <v>23</v>
      </c>
      <c r="F307" s="76">
        <v>79.34225</v>
      </c>
    </row>
    <row r="308">
      <c r="A308" s="40" t="s">
        <v>12</v>
      </c>
      <c r="B308" s="40" t="s">
        <v>476</v>
      </c>
      <c r="C308" s="1">
        <v>2018.0</v>
      </c>
      <c r="D308" s="2" t="s">
        <v>5</v>
      </c>
      <c r="E308" s="2" t="s">
        <v>23</v>
      </c>
      <c r="F308" s="76">
        <v>102.7277</v>
      </c>
    </row>
    <row r="309">
      <c r="A309" s="40" t="s">
        <v>13</v>
      </c>
      <c r="B309" s="40" t="s">
        <v>481</v>
      </c>
      <c r="C309" s="1">
        <v>2018.0</v>
      </c>
      <c r="D309" s="2" t="s">
        <v>5</v>
      </c>
      <c r="E309" s="2" t="s">
        <v>23</v>
      </c>
      <c r="F309" s="76">
        <v>79.16428</v>
      </c>
    </row>
    <row r="310">
      <c r="A310" s="40" t="s">
        <v>14</v>
      </c>
      <c r="B310" s="40" t="s">
        <v>483</v>
      </c>
      <c r="C310" s="1">
        <v>2018.0</v>
      </c>
      <c r="D310" s="2" t="s">
        <v>5</v>
      </c>
      <c r="E310" s="2" t="s">
        <v>23</v>
      </c>
      <c r="F310" s="76">
        <v>82.06064</v>
      </c>
    </row>
    <row r="311">
      <c r="A311" s="40" t="s">
        <v>15</v>
      </c>
      <c r="B311" s="40" t="s">
        <v>482</v>
      </c>
      <c r="C311" s="1">
        <v>2018.0</v>
      </c>
      <c r="D311" s="2" t="s">
        <v>5</v>
      </c>
      <c r="E311" s="2" t="s">
        <v>23</v>
      </c>
      <c r="F311" s="76">
        <v>78.04146</v>
      </c>
    </row>
    <row r="312">
      <c r="A312" s="40" t="s">
        <v>16</v>
      </c>
      <c r="B312" s="40" t="s">
        <v>484</v>
      </c>
      <c r="C312" s="1">
        <v>2018.0</v>
      </c>
      <c r="D312" s="2" t="s">
        <v>5</v>
      </c>
      <c r="E312" s="2" t="s">
        <v>23</v>
      </c>
      <c r="F312" s="76">
        <v>87.19283</v>
      </c>
    </row>
    <row r="313">
      <c r="A313" s="40" t="s">
        <v>17</v>
      </c>
      <c r="B313" s="40" t="s">
        <v>485</v>
      </c>
      <c r="C313" s="1">
        <v>2018.0</v>
      </c>
      <c r="D313" s="2" t="s">
        <v>5</v>
      </c>
      <c r="E313" s="2" t="s">
        <v>23</v>
      </c>
      <c r="F313" s="76">
        <v>80.48963</v>
      </c>
    </row>
    <row r="314">
      <c r="A314" s="40" t="s">
        <v>18</v>
      </c>
      <c r="B314" s="40" t="s">
        <v>486</v>
      </c>
      <c r="C314" s="1">
        <v>2018.0</v>
      </c>
      <c r="D314" s="2" t="s">
        <v>5</v>
      </c>
      <c r="E314" s="2" t="s">
        <v>23</v>
      </c>
      <c r="F314" s="76">
        <v>86.78806</v>
      </c>
    </row>
    <row r="315">
      <c r="A315" s="40" t="s">
        <v>19</v>
      </c>
      <c r="B315" s="40" t="s">
        <v>487</v>
      </c>
      <c r="C315" s="1">
        <v>2018.0</v>
      </c>
      <c r="D315" s="2" t="s">
        <v>5</v>
      </c>
      <c r="E315" s="2" t="s">
        <v>23</v>
      </c>
      <c r="F315" s="76">
        <v>76.3624</v>
      </c>
    </row>
    <row r="316">
      <c r="A316" s="40" t="s">
        <v>20</v>
      </c>
      <c r="B316" s="40" t="s">
        <v>488</v>
      </c>
      <c r="C316" s="1">
        <v>2018.0</v>
      </c>
      <c r="D316" s="2" t="s">
        <v>5</v>
      </c>
      <c r="E316" s="2" t="s">
        <v>23</v>
      </c>
      <c r="F316" s="76">
        <v>84.77914</v>
      </c>
    </row>
    <row r="317">
      <c r="A317" s="40" t="s">
        <v>21</v>
      </c>
      <c r="B317" s="40" t="s">
        <v>490</v>
      </c>
      <c r="C317" s="1">
        <v>2018.0</v>
      </c>
      <c r="D317" s="2" t="s">
        <v>5</v>
      </c>
      <c r="E317" s="2" t="s">
        <v>23</v>
      </c>
      <c r="F317" s="76">
        <v>79.68069</v>
      </c>
    </row>
    <row r="318">
      <c r="A318" s="40" t="s">
        <v>22</v>
      </c>
      <c r="B318" s="40" t="s">
        <v>491</v>
      </c>
      <c r="C318" s="1">
        <v>2018.0</v>
      </c>
      <c r="D318" s="2" t="s">
        <v>5</v>
      </c>
      <c r="E318" s="2" t="s">
        <v>23</v>
      </c>
      <c r="F318" s="76">
        <v>81.93651</v>
      </c>
    </row>
    <row r="319">
      <c r="A319" s="40" t="s">
        <v>23</v>
      </c>
      <c r="B319" s="40" t="s">
        <v>492</v>
      </c>
      <c r="C319" s="1">
        <v>2018.0</v>
      </c>
      <c r="D319" s="2" t="s">
        <v>5</v>
      </c>
      <c r="E319" s="2" t="s">
        <v>23</v>
      </c>
      <c r="F319" s="76">
        <v>81.20805</v>
      </c>
    </row>
    <row r="320">
      <c r="A320" s="40" t="s">
        <v>24</v>
      </c>
      <c r="B320" s="40" t="s">
        <v>493</v>
      </c>
      <c r="C320" s="1">
        <v>2018.0</v>
      </c>
      <c r="D320" s="2" t="s">
        <v>5</v>
      </c>
      <c r="E320" s="2" t="s">
        <v>23</v>
      </c>
      <c r="F320" s="76">
        <v>82.71693</v>
      </c>
    </row>
    <row r="321">
      <c r="A321" s="40" t="s">
        <v>25</v>
      </c>
      <c r="B321" s="40" t="s">
        <v>494</v>
      </c>
      <c r="C321" s="1">
        <v>2018.0</v>
      </c>
      <c r="D321" s="2" t="s">
        <v>5</v>
      </c>
      <c r="E321" s="2" t="s">
        <v>23</v>
      </c>
      <c r="F321" s="76">
        <v>83.45557</v>
      </c>
    </row>
    <row r="322">
      <c r="A322" s="40" t="s">
        <v>26</v>
      </c>
      <c r="B322" s="40" t="s">
        <v>495</v>
      </c>
      <c r="C322" s="1">
        <v>2018.0</v>
      </c>
      <c r="D322" s="2" t="s">
        <v>5</v>
      </c>
      <c r="E322" s="2" t="s">
        <v>23</v>
      </c>
      <c r="F322" s="76">
        <v>80.53436</v>
      </c>
    </row>
    <row r="323">
      <c r="A323" s="40" t="s">
        <v>27</v>
      </c>
      <c r="B323" s="40" t="s">
        <v>497</v>
      </c>
      <c r="C323" s="1">
        <v>2018.0</v>
      </c>
      <c r="D323" s="2" t="s">
        <v>5</v>
      </c>
      <c r="E323" s="2" t="s">
        <v>23</v>
      </c>
      <c r="F323" s="76">
        <v>84.20109</v>
      </c>
    </row>
    <row r="324">
      <c r="A324" s="40" t="s">
        <v>28</v>
      </c>
      <c r="B324" s="40" t="s">
        <v>496</v>
      </c>
      <c r="C324" s="1">
        <v>2018.0</v>
      </c>
      <c r="D324" s="2" t="s">
        <v>5</v>
      </c>
      <c r="E324" s="2" t="s">
        <v>23</v>
      </c>
      <c r="F324" s="76">
        <v>81.37332</v>
      </c>
    </row>
    <row r="325">
      <c r="A325" s="40" t="s">
        <v>29</v>
      </c>
      <c r="B325" s="40" t="s">
        <v>498</v>
      </c>
      <c r="C325" s="1">
        <v>2018.0</v>
      </c>
      <c r="D325" s="2" t="s">
        <v>5</v>
      </c>
      <c r="E325" s="2" t="s">
        <v>23</v>
      </c>
      <c r="F325" s="76">
        <v>81.55613</v>
      </c>
    </row>
    <row r="326">
      <c r="A326" s="40" t="s">
        <v>30</v>
      </c>
      <c r="B326" s="40" t="s">
        <v>499</v>
      </c>
      <c r="C326" s="1">
        <v>2018.0</v>
      </c>
      <c r="D326" s="2" t="s">
        <v>5</v>
      </c>
      <c r="E326" s="2" t="s">
        <v>23</v>
      </c>
      <c r="F326" s="76">
        <v>90.90275</v>
      </c>
    </row>
    <row r="327">
      <c r="A327" s="40" t="s">
        <v>31</v>
      </c>
      <c r="B327" s="40" t="s">
        <v>500</v>
      </c>
      <c r="C327" s="1">
        <v>2018.0</v>
      </c>
      <c r="D327" s="2" t="s">
        <v>5</v>
      </c>
      <c r="E327" s="2" t="s">
        <v>23</v>
      </c>
      <c r="F327" s="76">
        <v>79.55949</v>
      </c>
    </row>
    <row r="328">
      <c r="A328" s="40" t="s">
        <v>32</v>
      </c>
      <c r="B328" s="40" t="s">
        <v>501</v>
      </c>
      <c r="C328" s="1">
        <v>2018.0</v>
      </c>
      <c r="D328" s="2" t="s">
        <v>5</v>
      </c>
      <c r="E328" s="2" t="s">
        <v>23</v>
      </c>
      <c r="F328" s="76">
        <v>86.46527</v>
      </c>
    </row>
    <row r="329">
      <c r="A329" s="40" t="s">
        <v>33</v>
      </c>
      <c r="B329" s="40" t="s">
        <v>502</v>
      </c>
      <c r="C329" s="1">
        <v>2018.0</v>
      </c>
      <c r="D329" s="2" t="s">
        <v>5</v>
      </c>
      <c r="E329" s="2" t="s">
        <v>23</v>
      </c>
      <c r="F329" s="76">
        <v>78.15925</v>
      </c>
    </row>
    <row r="330">
      <c r="A330" s="40" t="s">
        <v>34</v>
      </c>
      <c r="B330" s="40" t="s">
        <v>503</v>
      </c>
      <c r="C330" s="1">
        <v>2018.0</v>
      </c>
      <c r="D330" s="2" t="s">
        <v>5</v>
      </c>
      <c r="E330" s="2" t="s">
        <v>23</v>
      </c>
      <c r="F330" s="76">
        <v>77.70414</v>
      </c>
    </row>
    <row r="331">
      <c r="A331" s="40" t="s">
        <v>35</v>
      </c>
      <c r="B331" s="40" t="s">
        <v>504</v>
      </c>
      <c r="C331" s="1">
        <v>2018.0</v>
      </c>
      <c r="D331" s="2" t="s">
        <v>5</v>
      </c>
      <c r="E331" s="2" t="s">
        <v>23</v>
      </c>
      <c r="F331" s="76">
        <v>83.69971</v>
      </c>
    </row>
    <row r="332">
      <c r="A332" s="52" t="s">
        <v>3</v>
      </c>
      <c r="B332" s="40" t="s">
        <v>489</v>
      </c>
      <c r="C332" s="1">
        <v>2019.0</v>
      </c>
      <c r="D332" s="2" t="s">
        <v>5</v>
      </c>
      <c r="E332" s="2" t="s">
        <v>23</v>
      </c>
      <c r="F332" s="76">
        <v>82.42244</v>
      </c>
    </row>
    <row r="333">
      <c r="A333" s="52" t="s">
        <v>4</v>
      </c>
      <c r="B333" s="40" t="s">
        <v>472</v>
      </c>
      <c r="C333" s="1">
        <v>2019.0</v>
      </c>
      <c r="D333" s="2" t="s">
        <v>5</v>
      </c>
      <c r="E333" s="2" t="s">
        <v>23</v>
      </c>
      <c r="F333" s="76">
        <v>80.22349</v>
      </c>
    </row>
    <row r="334">
      <c r="A334" s="40" t="s">
        <v>5</v>
      </c>
      <c r="B334" s="40" t="s">
        <v>473</v>
      </c>
      <c r="C334" s="1">
        <v>2019.0</v>
      </c>
      <c r="D334" s="2" t="s">
        <v>5</v>
      </c>
      <c r="E334" s="2" t="s">
        <v>23</v>
      </c>
      <c r="F334" s="76">
        <v>82.99174</v>
      </c>
    </row>
    <row r="335">
      <c r="A335" s="40" t="s">
        <v>6</v>
      </c>
      <c r="B335" s="40" t="s">
        <v>474</v>
      </c>
      <c r="C335" s="1">
        <v>2019.0</v>
      </c>
      <c r="D335" s="2" t="s">
        <v>5</v>
      </c>
      <c r="E335" s="2" t="s">
        <v>23</v>
      </c>
      <c r="F335" s="76">
        <v>82.49041</v>
      </c>
    </row>
    <row r="336">
      <c r="A336" s="40" t="s">
        <v>7</v>
      </c>
      <c r="B336" s="40" t="s">
        <v>475</v>
      </c>
      <c r="C336" s="1">
        <v>2019.0</v>
      </c>
      <c r="D336" s="2" t="s">
        <v>5</v>
      </c>
      <c r="E336" s="2" t="s">
        <v>23</v>
      </c>
      <c r="F336" s="76">
        <v>78.18244</v>
      </c>
    </row>
    <row r="337">
      <c r="A337" s="40" t="s">
        <v>8</v>
      </c>
      <c r="B337" s="40" t="s">
        <v>479</v>
      </c>
      <c r="C337" s="1">
        <v>2019.0</v>
      </c>
      <c r="D337" s="2" t="s">
        <v>5</v>
      </c>
      <c r="E337" s="2" t="s">
        <v>23</v>
      </c>
      <c r="F337" s="76">
        <v>81.3042</v>
      </c>
    </row>
    <row r="338">
      <c r="A338" s="40" t="s">
        <v>9</v>
      </c>
      <c r="B338" s="40" t="s">
        <v>480</v>
      </c>
      <c r="C338" s="1">
        <v>2019.0</v>
      </c>
      <c r="D338" s="2" t="s">
        <v>5</v>
      </c>
      <c r="E338" s="2" t="s">
        <v>23</v>
      </c>
      <c r="F338" s="76">
        <v>80.83964</v>
      </c>
    </row>
    <row r="339">
      <c r="A339" s="40" t="s">
        <v>10</v>
      </c>
      <c r="B339" s="40" t="s">
        <v>478</v>
      </c>
      <c r="C339" s="1">
        <v>2019.0</v>
      </c>
      <c r="D339" s="2" t="s">
        <v>5</v>
      </c>
      <c r="E339" s="2" t="s">
        <v>23</v>
      </c>
      <c r="F339" s="76">
        <v>72.77868</v>
      </c>
    </row>
    <row r="340">
      <c r="A340" s="40" t="s">
        <v>11</v>
      </c>
      <c r="B340" s="40" t="s">
        <v>477</v>
      </c>
      <c r="C340" s="1">
        <v>2019.0</v>
      </c>
      <c r="D340" s="2" t="s">
        <v>5</v>
      </c>
      <c r="E340" s="2" t="s">
        <v>23</v>
      </c>
      <c r="F340" s="76">
        <v>80.26127</v>
      </c>
    </row>
    <row r="341">
      <c r="A341" s="40" t="s">
        <v>12</v>
      </c>
      <c r="B341" s="40" t="s">
        <v>476</v>
      </c>
      <c r="C341" s="1">
        <v>2019.0</v>
      </c>
      <c r="D341" s="2" t="s">
        <v>5</v>
      </c>
      <c r="E341" s="2" t="s">
        <v>23</v>
      </c>
      <c r="F341" s="76">
        <v>102.6098</v>
      </c>
    </row>
    <row r="342">
      <c r="A342" s="40" t="s">
        <v>13</v>
      </c>
      <c r="B342" s="40" t="s">
        <v>481</v>
      </c>
      <c r="C342" s="1">
        <v>2019.0</v>
      </c>
      <c r="D342" s="2" t="s">
        <v>5</v>
      </c>
      <c r="E342" s="2" t="s">
        <v>23</v>
      </c>
      <c r="F342" s="76">
        <v>78.46654</v>
      </c>
    </row>
    <row r="343">
      <c r="A343" s="40" t="s">
        <v>14</v>
      </c>
      <c r="B343" s="40" t="s">
        <v>483</v>
      </c>
      <c r="C343" s="1">
        <v>2019.0</v>
      </c>
      <c r="D343" s="2" t="s">
        <v>5</v>
      </c>
      <c r="E343" s="2" t="s">
        <v>23</v>
      </c>
      <c r="F343" s="76">
        <v>81.52105</v>
      </c>
    </row>
    <row r="344">
      <c r="A344" s="40" t="s">
        <v>15</v>
      </c>
      <c r="B344" s="40" t="s">
        <v>482</v>
      </c>
      <c r="C344" s="1">
        <v>2019.0</v>
      </c>
      <c r="D344" s="2" t="s">
        <v>5</v>
      </c>
      <c r="E344" s="2" t="s">
        <v>23</v>
      </c>
      <c r="F344" s="76">
        <v>76.67135</v>
      </c>
    </row>
    <row r="345">
      <c r="A345" s="40" t="s">
        <v>16</v>
      </c>
      <c r="B345" s="40" t="s">
        <v>484</v>
      </c>
      <c r="C345" s="1">
        <v>2019.0</v>
      </c>
      <c r="D345" s="2" t="s">
        <v>5</v>
      </c>
      <c r="E345" s="2" t="s">
        <v>23</v>
      </c>
      <c r="F345" s="76">
        <v>86.42329</v>
      </c>
    </row>
    <row r="346">
      <c r="A346" s="40" t="s">
        <v>17</v>
      </c>
      <c r="B346" s="40" t="s">
        <v>485</v>
      </c>
      <c r="C346" s="1">
        <v>2019.0</v>
      </c>
      <c r="D346" s="2" t="s">
        <v>5</v>
      </c>
      <c r="E346" s="2" t="s">
        <v>23</v>
      </c>
      <c r="F346" s="76">
        <v>80.2307</v>
      </c>
    </row>
    <row r="347">
      <c r="A347" s="40" t="s">
        <v>18</v>
      </c>
      <c r="B347" s="40" t="s">
        <v>486</v>
      </c>
      <c r="C347" s="1">
        <v>2019.0</v>
      </c>
      <c r="D347" s="2" t="s">
        <v>5</v>
      </c>
      <c r="E347" s="2" t="s">
        <v>23</v>
      </c>
      <c r="F347" s="76">
        <v>86.23124</v>
      </c>
    </row>
    <row r="348">
      <c r="A348" s="40" t="s">
        <v>19</v>
      </c>
      <c r="B348" s="40" t="s">
        <v>487</v>
      </c>
      <c r="C348" s="1">
        <v>2019.0</v>
      </c>
      <c r="D348" s="2" t="s">
        <v>5</v>
      </c>
      <c r="E348" s="2" t="s">
        <v>23</v>
      </c>
      <c r="F348" s="76">
        <v>74.08717</v>
      </c>
    </row>
    <row r="349">
      <c r="A349" s="40" t="s">
        <v>20</v>
      </c>
      <c r="B349" s="40" t="s">
        <v>488</v>
      </c>
      <c r="C349" s="1">
        <v>2019.0</v>
      </c>
      <c r="D349" s="2" t="s">
        <v>5</v>
      </c>
      <c r="E349" s="2" t="s">
        <v>23</v>
      </c>
      <c r="F349" s="76">
        <v>84.32976</v>
      </c>
    </row>
    <row r="350">
      <c r="A350" s="40" t="s">
        <v>21</v>
      </c>
      <c r="B350" s="40" t="s">
        <v>490</v>
      </c>
      <c r="C350" s="1">
        <v>2019.0</v>
      </c>
      <c r="D350" s="2" t="s">
        <v>5</v>
      </c>
      <c r="E350" s="2" t="s">
        <v>23</v>
      </c>
      <c r="F350" s="76">
        <v>79.9919</v>
      </c>
    </row>
    <row r="351">
      <c r="A351" s="40" t="s">
        <v>22</v>
      </c>
      <c r="B351" s="40" t="s">
        <v>491</v>
      </c>
      <c r="C351" s="1">
        <v>2019.0</v>
      </c>
      <c r="D351" s="2" t="s">
        <v>5</v>
      </c>
      <c r="E351" s="2" t="s">
        <v>23</v>
      </c>
      <c r="F351" s="76">
        <v>82.13887</v>
      </c>
    </row>
    <row r="352">
      <c r="A352" s="40" t="s">
        <v>23</v>
      </c>
      <c r="B352" s="40" t="s">
        <v>492</v>
      </c>
      <c r="C352" s="1">
        <v>2019.0</v>
      </c>
      <c r="D352" s="2" t="s">
        <v>5</v>
      </c>
      <c r="E352" s="2" t="s">
        <v>23</v>
      </c>
      <c r="F352" s="76">
        <v>79.51684</v>
      </c>
    </row>
    <row r="353">
      <c r="A353" s="40" t="s">
        <v>24</v>
      </c>
      <c r="B353" s="40" t="s">
        <v>493</v>
      </c>
      <c r="C353" s="1">
        <v>2019.0</v>
      </c>
      <c r="D353" s="2" t="s">
        <v>5</v>
      </c>
      <c r="E353" s="2" t="s">
        <v>23</v>
      </c>
      <c r="F353" s="76">
        <v>81.13922</v>
      </c>
    </row>
    <row r="354">
      <c r="A354" s="40" t="s">
        <v>25</v>
      </c>
      <c r="B354" s="40" t="s">
        <v>494</v>
      </c>
      <c r="C354" s="1">
        <v>2019.0</v>
      </c>
      <c r="D354" s="2" t="s">
        <v>5</v>
      </c>
      <c r="E354" s="2" t="s">
        <v>23</v>
      </c>
      <c r="F354" s="76">
        <v>84.79989</v>
      </c>
    </row>
    <row r="355">
      <c r="A355" s="40" t="s">
        <v>26</v>
      </c>
      <c r="B355" s="40" t="s">
        <v>495</v>
      </c>
      <c r="C355" s="1">
        <v>2019.0</v>
      </c>
      <c r="D355" s="2" t="s">
        <v>5</v>
      </c>
      <c r="E355" s="2" t="s">
        <v>23</v>
      </c>
      <c r="F355" s="76">
        <v>80.36491</v>
      </c>
    </row>
    <row r="356">
      <c r="A356" s="40" t="s">
        <v>27</v>
      </c>
      <c r="B356" s="40" t="s">
        <v>497</v>
      </c>
      <c r="C356" s="1">
        <v>2019.0</v>
      </c>
      <c r="D356" s="2" t="s">
        <v>5</v>
      </c>
      <c r="E356" s="2" t="s">
        <v>23</v>
      </c>
      <c r="F356" s="76">
        <v>83.28225</v>
      </c>
    </row>
    <row r="357">
      <c r="A357" s="40" t="s">
        <v>28</v>
      </c>
      <c r="B357" s="40" t="s">
        <v>496</v>
      </c>
      <c r="C357" s="1">
        <v>2019.0</v>
      </c>
      <c r="D357" s="2" t="s">
        <v>5</v>
      </c>
      <c r="E357" s="2" t="s">
        <v>23</v>
      </c>
      <c r="F357" s="76">
        <v>82.39366</v>
      </c>
    </row>
    <row r="358">
      <c r="A358" s="40" t="s">
        <v>29</v>
      </c>
      <c r="B358" s="40" t="s">
        <v>498</v>
      </c>
      <c r="C358" s="1">
        <v>2019.0</v>
      </c>
      <c r="D358" s="2" t="s">
        <v>5</v>
      </c>
      <c r="E358" s="2" t="s">
        <v>23</v>
      </c>
      <c r="F358" s="76">
        <v>83.55598</v>
      </c>
    </row>
    <row r="359">
      <c r="A359" s="40" t="s">
        <v>30</v>
      </c>
      <c r="B359" s="40" t="s">
        <v>499</v>
      </c>
      <c r="C359" s="1">
        <v>2019.0</v>
      </c>
      <c r="D359" s="2" t="s">
        <v>5</v>
      </c>
      <c r="E359" s="2" t="s">
        <v>23</v>
      </c>
      <c r="F359" s="76">
        <v>91.37514</v>
      </c>
    </row>
    <row r="360">
      <c r="A360" s="40" t="s">
        <v>31</v>
      </c>
      <c r="B360" s="40" t="s">
        <v>500</v>
      </c>
      <c r="C360" s="1">
        <v>2019.0</v>
      </c>
      <c r="D360" s="2" t="s">
        <v>5</v>
      </c>
      <c r="E360" s="2" t="s">
        <v>23</v>
      </c>
      <c r="F360" s="76">
        <v>81.27982</v>
      </c>
    </row>
    <row r="361">
      <c r="A361" s="40" t="s">
        <v>32</v>
      </c>
      <c r="B361" s="40" t="s">
        <v>501</v>
      </c>
      <c r="C361" s="1">
        <v>2019.0</v>
      </c>
      <c r="D361" s="2" t="s">
        <v>5</v>
      </c>
      <c r="E361" s="2" t="s">
        <v>23</v>
      </c>
      <c r="F361" s="76">
        <v>85.83539</v>
      </c>
    </row>
    <row r="362">
      <c r="A362" s="40" t="s">
        <v>33</v>
      </c>
      <c r="B362" s="40" t="s">
        <v>502</v>
      </c>
      <c r="C362" s="1">
        <v>2019.0</v>
      </c>
      <c r="D362" s="2" t="s">
        <v>5</v>
      </c>
      <c r="E362" s="2" t="s">
        <v>23</v>
      </c>
      <c r="F362" s="76">
        <v>76.89074</v>
      </c>
    </row>
    <row r="363">
      <c r="A363" s="40" t="s">
        <v>34</v>
      </c>
      <c r="B363" s="40" t="s">
        <v>503</v>
      </c>
      <c r="C363" s="1">
        <v>2019.0</v>
      </c>
      <c r="D363" s="2" t="s">
        <v>5</v>
      </c>
      <c r="E363" s="2" t="s">
        <v>23</v>
      </c>
      <c r="F363" s="76">
        <v>77.18068</v>
      </c>
    </row>
    <row r="364">
      <c r="A364" s="40" t="s">
        <v>35</v>
      </c>
      <c r="B364" s="40" t="s">
        <v>504</v>
      </c>
      <c r="C364" s="1">
        <v>2019.0</v>
      </c>
      <c r="D364" s="2" t="s">
        <v>5</v>
      </c>
      <c r="E364" s="2" t="s">
        <v>23</v>
      </c>
      <c r="F364" s="76">
        <v>83.95246</v>
      </c>
    </row>
    <row r="365">
      <c r="A365" s="52" t="s">
        <v>3</v>
      </c>
      <c r="B365" s="40" t="s">
        <v>489</v>
      </c>
      <c r="C365" s="1">
        <v>2020.0</v>
      </c>
      <c r="D365" s="2" t="s">
        <v>5</v>
      </c>
      <c r="E365" s="2" t="s">
        <v>23</v>
      </c>
      <c r="F365" s="76">
        <v>82.35393</v>
      </c>
    </row>
    <row r="366">
      <c r="A366" s="52" t="s">
        <v>4</v>
      </c>
      <c r="B366" s="40" t="s">
        <v>472</v>
      </c>
      <c r="C366" s="1">
        <v>2020.0</v>
      </c>
      <c r="D366" s="2" t="s">
        <v>5</v>
      </c>
      <c r="E366" s="2" t="s">
        <v>23</v>
      </c>
      <c r="F366" s="76">
        <v>81.18846</v>
      </c>
    </row>
    <row r="367">
      <c r="A367" s="40" t="s">
        <v>5</v>
      </c>
      <c r="B367" s="40" t="s">
        <v>473</v>
      </c>
      <c r="C367" s="1">
        <v>2020.0</v>
      </c>
      <c r="D367" s="2" t="s">
        <v>5</v>
      </c>
      <c r="E367" s="2" t="s">
        <v>23</v>
      </c>
      <c r="F367" s="76">
        <v>83.57977</v>
      </c>
    </row>
    <row r="368">
      <c r="A368" s="40" t="s">
        <v>6</v>
      </c>
      <c r="B368" s="40" t="s">
        <v>474</v>
      </c>
      <c r="C368" s="1">
        <v>2020.0</v>
      </c>
      <c r="D368" s="2" t="s">
        <v>5</v>
      </c>
      <c r="E368" s="2" t="s">
        <v>23</v>
      </c>
      <c r="F368" s="76">
        <v>84.76664</v>
      </c>
    </row>
    <row r="369">
      <c r="A369" s="40" t="s">
        <v>7</v>
      </c>
      <c r="B369" s="40" t="s">
        <v>475</v>
      </c>
      <c r="C369" s="1">
        <v>2020.0</v>
      </c>
      <c r="D369" s="2" t="s">
        <v>5</v>
      </c>
      <c r="E369" s="2" t="s">
        <v>23</v>
      </c>
      <c r="F369" s="76">
        <v>80.18352</v>
      </c>
    </row>
    <row r="370">
      <c r="A370" s="40" t="s">
        <v>8</v>
      </c>
      <c r="B370" s="40" t="s">
        <v>479</v>
      </c>
      <c r="C370" s="1">
        <v>2020.0</v>
      </c>
      <c r="D370" s="2" t="s">
        <v>5</v>
      </c>
      <c r="E370" s="2" t="s">
        <v>23</v>
      </c>
      <c r="F370" s="76">
        <v>82.08076</v>
      </c>
    </row>
    <row r="371">
      <c r="A371" s="40" t="s">
        <v>9</v>
      </c>
      <c r="B371" s="40" t="s">
        <v>480</v>
      </c>
      <c r="C371" s="1">
        <v>2020.0</v>
      </c>
      <c r="D371" s="2" t="s">
        <v>5</v>
      </c>
      <c r="E371" s="2" t="s">
        <v>23</v>
      </c>
      <c r="F371" s="76">
        <v>79.8992</v>
      </c>
    </row>
    <row r="372">
      <c r="A372" s="40" t="s">
        <v>10</v>
      </c>
      <c r="B372" s="40" t="s">
        <v>478</v>
      </c>
      <c r="C372" s="1">
        <v>2020.0</v>
      </c>
      <c r="D372" s="2" t="s">
        <v>5</v>
      </c>
      <c r="E372" s="2" t="s">
        <v>23</v>
      </c>
      <c r="F372" s="76">
        <v>71.34244</v>
      </c>
    </row>
    <row r="373">
      <c r="A373" s="40" t="s">
        <v>11</v>
      </c>
      <c r="B373" s="40" t="s">
        <v>477</v>
      </c>
      <c r="C373" s="1">
        <v>2020.0</v>
      </c>
      <c r="D373" s="2" t="s">
        <v>5</v>
      </c>
      <c r="E373" s="2" t="s">
        <v>23</v>
      </c>
      <c r="F373" s="76">
        <v>81.27612</v>
      </c>
    </row>
    <row r="374">
      <c r="A374" s="40" t="s">
        <v>12</v>
      </c>
      <c r="B374" s="40" t="s">
        <v>476</v>
      </c>
      <c r="C374" s="1">
        <v>2020.0</v>
      </c>
      <c r="D374" s="2" t="s">
        <v>5</v>
      </c>
      <c r="E374" s="2" t="s">
        <v>23</v>
      </c>
      <c r="F374" s="76">
        <v>103.2381</v>
      </c>
    </row>
    <row r="375">
      <c r="A375" s="40" t="s">
        <v>13</v>
      </c>
      <c r="B375" s="40" t="s">
        <v>481</v>
      </c>
      <c r="C375" s="1">
        <v>2020.0</v>
      </c>
      <c r="D375" s="2" t="s">
        <v>5</v>
      </c>
      <c r="E375" s="2" t="s">
        <v>23</v>
      </c>
      <c r="F375" s="76">
        <v>76.98817</v>
      </c>
    </row>
    <row r="376">
      <c r="A376" s="40" t="s">
        <v>14</v>
      </c>
      <c r="B376" s="40" t="s">
        <v>483</v>
      </c>
      <c r="C376" s="1">
        <v>2020.0</v>
      </c>
      <c r="D376" s="2" t="s">
        <v>5</v>
      </c>
      <c r="E376" s="2" t="s">
        <v>23</v>
      </c>
      <c r="F376" s="76">
        <v>81.58836</v>
      </c>
    </row>
    <row r="377">
      <c r="A377" s="40" t="s">
        <v>15</v>
      </c>
      <c r="B377" s="40" t="s">
        <v>482</v>
      </c>
      <c r="C377" s="1">
        <v>2020.0</v>
      </c>
      <c r="D377" s="2" t="s">
        <v>5</v>
      </c>
      <c r="E377" s="2" t="s">
        <v>23</v>
      </c>
      <c r="F377" s="76">
        <v>76.06956</v>
      </c>
    </row>
    <row r="378">
      <c r="A378" s="40" t="s">
        <v>16</v>
      </c>
      <c r="B378" s="40" t="s">
        <v>484</v>
      </c>
      <c r="C378" s="1">
        <v>2020.0</v>
      </c>
      <c r="D378" s="2" t="s">
        <v>5</v>
      </c>
      <c r="E378" s="2" t="s">
        <v>23</v>
      </c>
      <c r="F378" s="76">
        <v>86.03909</v>
      </c>
    </row>
    <row r="379">
      <c r="A379" s="40" t="s">
        <v>17</v>
      </c>
      <c r="B379" s="40" t="s">
        <v>485</v>
      </c>
      <c r="C379" s="1">
        <v>2020.0</v>
      </c>
      <c r="D379" s="2" t="s">
        <v>5</v>
      </c>
      <c r="E379" s="2" t="s">
        <v>23</v>
      </c>
      <c r="F379" s="76">
        <v>80.54483</v>
      </c>
    </row>
    <row r="380">
      <c r="A380" s="40" t="s">
        <v>18</v>
      </c>
      <c r="B380" s="40" t="s">
        <v>486</v>
      </c>
      <c r="C380" s="1">
        <v>2020.0</v>
      </c>
      <c r="D380" s="2" t="s">
        <v>5</v>
      </c>
      <c r="E380" s="2" t="s">
        <v>23</v>
      </c>
      <c r="F380" s="76">
        <v>85.44877</v>
      </c>
    </row>
    <row r="381">
      <c r="A381" s="40" t="s">
        <v>19</v>
      </c>
      <c r="B381" s="40" t="s">
        <v>487</v>
      </c>
      <c r="C381" s="1">
        <v>2020.0</v>
      </c>
      <c r="D381" s="2" t="s">
        <v>5</v>
      </c>
      <c r="E381" s="2" t="s">
        <v>23</v>
      </c>
      <c r="F381" s="76">
        <v>73.73358</v>
      </c>
    </row>
    <row r="382">
      <c r="A382" s="40" t="s">
        <v>20</v>
      </c>
      <c r="B382" s="40" t="s">
        <v>488</v>
      </c>
      <c r="C382" s="1">
        <v>2020.0</v>
      </c>
      <c r="D382" s="2" t="s">
        <v>5</v>
      </c>
      <c r="E382" s="2" t="s">
        <v>23</v>
      </c>
      <c r="F382" s="76">
        <v>84.11953</v>
      </c>
    </row>
    <row r="383">
      <c r="A383" s="40" t="s">
        <v>21</v>
      </c>
      <c r="B383" s="40" t="s">
        <v>490</v>
      </c>
      <c r="C383" s="1">
        <v>2020.0</v>
      </c>
      <c r="D383" s="2" t="s">
        <v>5</v>
      </c>
      <c r="E383" s="2" t="s">
        <v>23</v>
      </c>
      <c r="F383" s="76">
        <v>80.59169</v>
      </c>
    </row>
    <row r="384">
      <c r="A384" s="40" t="s">
        <v>22</v>
      </c>
      <c r="B384" s="40" t="s">
        <v>491</v>
      </c>
      <c r="C384" s="1">
        <v>2020.0</v>
      </c>
      <c r="D384" s="2" t="s">
        <v>5</v>
      </c>
      <c r="E384" s="2" t="s">
        <v>23</v>
      </c>
      <c r="F384" s="76">
        <v>83.48954</v>
      </c>
    </row>
    <row r="385">
      <c r="A385" s="40" t="s">
        <v>23</v>
      </c>
      <c r="B385" s="40" t="s">
        <v>492</v>
      </c>
      <c r="C385" s="1">
        <v>2020.0</v>
      </c>
      <c r="D385" s="2" t="s">
        <v>5</v>
      </c>
      <c r="E385" s="2" t="s">
        <v>23</v>
      </c>
      <c r="F385" s="76">
        <v>79.53725</v>
      </c>
    </row>
    <row r="386">
      <c r="A386" s="40" t="s">
        <v>24</v>
      </c>
      <c r="B386" s="40" t="s">
        <v>493</v>
      </c>
      <c r="C386" s="1">
        <v>2020.0</v>
      </c>
      <c r="D386" s="2" t="s">
        <v>5</v>
      </c>
      <c r="E386" s="2" t="s">
        <v>23</v>
      </c>
      <c r="F386" s="76">
        <v>79.58934</v>
      </c>
    </row>
    <row r="387">
      <c r="A387" s="40" t="s">
        <v>25</v>
      </c>
      <c r="B387" s="40" t="s">
        <v>494</v>
      </c>
      <c r="C387" s="1">
        <v>2020.0</v>
      </c>
      <c r="D387" s="2" t="s">
        <v>5</v>
      </c>
      <c r="E387" s="2" t="s">
        <v>23</v>
      </c>
      <c r="F387" s="76">
        <v>85.52764</v>
      </c>
    </row>
    <row r="388">
      <c r="A388" s="40" t="s">
        <v>26</v>
      </c>
      <c r="B388" s="40" t="s">
        <v>495</v>
      </c>
      <c r="C388" s="1">
        <v>2020.0</v>
      </c>
      <c r="D388" s="2" t="s">
        <v>5</v>
      </c>
      <c r="E388" s="2" t="s">
        <v>23</v>
      </c>
      <c r="F388" s="76">
        <v>80.9359</v>
      </c>
    </row>
    <row r="389">
      <c r="A389" s="40" t="s">
        <v>27</v>
      </c>
      <c r="B389" s="40" t="s">
        <v>497</v>
      </c>
      <c r="C389" s="1">
        <v>2020.0</v>
      </c>
      <c r="D389" s="2" t="s">
        <v>5</v>
      </c>
      <c r="E389" s="2" t="s">
        <v>23</v>
      </c>
      <c r="F389" s="76">
        <v>82.88949</v>
      </c>
    </row>
    <row r="390">
      <c r="A390" s="40" t="s">
        <v>28</v>
      </c>
      <c r="B390" s="40" t="s">
        <v>496</v>
      </c>
      <c r="C390" s="1">
        <v>2020.0</v>
      </c>
      <c r="D390" s="2" t="s">
        <v>5</v>
      </c>
      <c r="E390" s="2" t="s">
        <v>23</v>
      </c>
      <c r="F390" s="76">
        <v>84.71953</v>
      </c>
    </row>
    <row r="391">
      <c r="A391" s="40" t="s">
        <v>29</v>
      </c>
      <c r="B391" s="40" t="s">
        <v>498</v>
      </c>
      <c r="C391" s="1">
        <v>2020.0</v>
      </c>
      <c r="D391" s="2" t="s">
        <v>5</v>
      </c>
      <c r="E391" s="2" t="s">
        <v>23</v>
      </c>
      <c r="F391" s="76">
        <v>84.78818</v>
      </c>
    </row>
    <row r="392">
      <c r="A392" s="40" t="s">
        <v>30</v>
      </c>
      <c r="B392" s="40" t="s">
        <v>499</v>
      </c>
      <c r="C392" s="1">
        <v>2020.0</v>
      </c>
      <c r="D392" s="2" t="s">
        <v>5</v>
      </c>
      <c r="E392" s="2" t="s">
        <v>23</v>
      </c>
      <c r="F392" s="76">
        <v>88.1934</v>
      </c>
    </row>
    <row r="393">
      <c r="A393" s="40" t="s">
        <v>31</v>
      </c>
      <c r="B393" s="40" t="s">
        <v>500</v>
      </c>
      <c r="C393" s="1">
        <v>2020.0</v>
      </c>
      <c r="D393" s="2" t="s">
        <v>5</v>
      </c>
      <c r="E393" s="2" t="s">
        <v>23</v>
      </c>
      <c r="F393" s="76">
        <v>82.1751</v>
      </c>
    </row>
    <row r="394">
      <c r="A394" s="40" t="s">
        <v>32</v>
      </c>
      <c r="B394" s="40" t="s">
        <v>501</v>
      </c>
      <c r="C394" s="1">
        <v>2020.0</v>
      </c>
      <c r="D394" s="2" t="s">
        <v>5</v>
      </c>
      <c r="E394" s="2" t="s">
        <v>23</v>
      </c>
      <c r="F394" s="76">
        <v>85.58638</v>
      </c>
    </row>
    <row r="395">
      <c r="A395" s="40" t="s">
        <v>33</v>
      </c>
      <c r="B395" s="40" t="s">
        <v>502</v>
      </c>
      <c r="C395" s="1">
        <v>2020.0</v>
      </c>
      <c r="D395" s="2" t="s">
        <v>5</v>
      </c>
      <c r="E395" s="2" t="s">
        <v>23</v>
      </c>
      <c r="F395" s="76">
        <v>76.78528</v>
      </c>
    </row>
    <row r="396">
      <c r="A396" s="40" t="s">
        <v>34</v>
      </c>
      <c r="B396" s="40" t="s">
        <v>503</v>
      </c>
      <c r="C396" s="1">
        <v>2020.0</v>
      </c>
      <c r="D396" s="2" t="s">
        <v>5</v>
      </c>
      <c r="E396" s="2" t="s">
        <v>23</v>
      </c>
      <c r="F396" s="76">
        <v>76.82983</v>
      </c>
    </row>
    <row r="397">
      <c r="A397" s="40" t="s">
        <v>35</v>
      </c>
      <c r="B397" s="40" t="s">
        <v>504</v>
      </c>
      <c r="C397" s="1">
        <v>2020.0</v>
      </c>
      <c r="D397" s="2" t="s">
        <v>5</v>
      </c>
      <c r="E397" s="2" t="s">
        <v>23</v>
      </c>
      <c r="F397" s="76">
        <v>85.09764</v>
      </c>
    </row>
    <row r="398">
      <c r="A398" s="52" t="s">
        <v>3</v>
      </c>
      <c r="B398" s="40" t="s">
        <v>489</v>
      </c>
      <c r="C398" s="1">
        <v>2021.0</v>
      </c>
      <c r="D398" s="2" t="s">
        <v>5</v>
      </c>
      <c r="E398" s="2" t="s">
        <v>23</v>
      </c>
      <c r="F398" s="76">
        <v>81.61982</v>
      </c>
    </row>
    <row r="399">
      <c r="A399" s="52" t="s">
        <v>4</v>
      </c>
      <c r="B399" s="40" t="s">
        <v>472</v>
      </c>
      <c r="C399" s="1">
        <v>2021.0</v>
      </c>
      <c r="D399" s="2" t="s">
        <v>5</v>
      </c>
      <c r="E399" s="2" t="s">
        <v>23</v>
      </c>
      <c r="F399" s="76">
        <v>80.57282</v>
      </c>
    </row>
    <row r="400">
      <c r="A400" s="40" t="s">
        <v>5</v>
      </c>
      <c r="B400" s="40" t="s">
        <v>473</v>
      </c>
      <c r="C400" s="1">
        <v>2021.0</v>
      </c>
      <c r="D400" s="2" t="s">
        <v>5</v>
      </c>
      <c r="E400" s="2" t="s">
        <v>23</v>
      </c>
      <c r="F400" s="76">
        <v>83.13796</v>
      </c>
    </row>
    <row r="401">
      <c r="A401" s="40" t="s">
        <v>6</v>
      </c>
      <c r="B401" s="40" t="s">
        <v>474</v>
      </c>
      <c r="C401" s="1">
        <v>2021.0</v>
      </c>
      <c r="D401" s="2" t="s">
        <v>5</v>
      </c>
      <c r="E401" s="2" t="s">
        <v>23</v>
      </c>
      <c r="F401" s="76">
        <v>84.46905</v>
      </c>
    </row>
    <row r="402">
      <c r="A402" s="40" t="s">
        <v>7</v>
      </c>
      <c r="B402" s="40" t="s">
        <v>475</v>
      </c>
      <c r="C402" s="1">
        <v>2021.0</v>
      </c>
      <c r="D402" s="2" t="s">
        <v>5</v>
      </c>
      <c r="E402" s="2" t="s">
        <v>23</v>
      </c>
      <c r="F402" s="76">
        <v>78.19568</v>
      </c>
    </row>
    <row r="403">
      <c r="A403" s="40" t="s">
        <v>8</v>
      </c>
      <c r="B403" s="40" t="s">
        <v>479</v>
      </c>
      <c r="C403" s="1">
        <v>2021.0</v>
      </c>
      <c r="D403" s="2" t="s">
        <v>5</v>
      </c>
      <c r="E403" s="2" t="s">
        <v>23</v>
      </c>
      <c r="F403" s="76">
        <v>82.03259</v>
      </c>
    </row>
    <row r="404">
      <c r="A404" s="40" t="s">
        <v>9</v>
      </c>
      <c r="B404" s="40" t="s">
        <v>480</v>
      </c>
      <c r="C404" s="1">
        <v>2021.0</v>
      </c>
      <c r="D404" s="2" t="s">
        <v>5</v>
      </c>
      <c r="E404" s="2" t="s">
        <v>23</v>
      </c>
      <c r="F404" s="76">
        <v>81.83472</v>
      </c>
    </row>
    <row r="405">
      <c r="A405" s="40" t="s">
        <v>10</v>
      </c>
      <c r="B405" s="40" t="s">
        <v>478</v>
      </c>
      <c r="C405" s="1">
        <v>2021.0</v>
      </c>
      <c r="D405" s="2" t="s">
        <v>5</v>
      </c>
      <c r="E405" s="2" t="s">
        <v>23</v>
      </c>
      <c r="F405" s="76">
        <v>69.47704</v>
      </c>
    </row>
    <row r="406">
      <c r="A406" s="40" t="s">
        <v>11</v>
      </c>
      <c r="B406" s="40" t="s">
        <v>477</v>
      </c>
      <c r="C406" s="1">
        <v>2021.0</v>
      </c>
      <c r="D406" s="2" t="s">
        <v>5</v>
      </c>
      <c r="E406" s="2" t="s">
        <v>23</v>
      </c>
      <c r="F406" s="76">
        <v>81.7091</v>
      </c>
    </row>
    <row r="407">
      <c r="A407" s="40" t="s">
        <v>12</v>
      </c>
      <c r="B407" s="40" t="s">
        <v>476</v>
      </c>
      <c r="C407" s="1">
        <v>2021.0</v>
      </c>
      <c r="D407" s="2" t="s">
        <v>5</v>
      </c>
      <c r="E407" s="2" t="s">
        <v>23</v>
      </c>
      <c r="F407" s="76">
        <v>103.7222</v>
      </c>
    </row>
    <row r="408">
      <c r="A408" s="40" t="s">
        <v>13</v>
      </c>
      <c r="B408" s="40" t="s">
        <v>481</v>
      </c>
      <c r="C408" s="1">
        <v>2021.0</v>
      </c>
      <c r="D408" s="2" t="s">
        <v>5</v>
      </c>
      <c r="E408" s="2" t="s">
        <v>23</v>
      </c>
      <c r="F408" s="76">
        <v>77.2577</v>
      </c>
    </row>
    <row r="409">
      <c r="A409" s="40" t="s">
        <v>14</v>
      </c>
      <c r="B409" s="40" t="s">
        <v>483</v>
      </c>
      <c r="C409" s="1">
        <v>2021.0</v>
      </c>
      <c r="D409" s="2" t="s">
        <v>5</v>
      </c>
      <c r="E409" s="2" t="s">
        <v>23</v>
      </c>
      <c r="F409" s="76">
        <v>80.62678</v>
      </c>
    </row>
    <row r="410">
      <c r="A410" s="40" t="s">
        <v>15</v>
      </c>
      <c r="B410" s="40" t="s">
        <v>482</v>
      </c>
      <c r="C410" s="1">
        <v>2021.0</v>
      </c>
      <c r="D410" s="2" t="s">
        <v>5</v>
      </c>
      <c r="E410" s="2" t="s">
        <v>23</v>
      </c>
      <c r="F410" s="76">
        <v>75.33271</v>
      </c>
    </row>
    <row r="411">
      <c r="A411" s="40" t="s">
        <v>16</v>
      </c>
      <c r="B411" s="40" t="s">
        <v>484</v>
      </c>
      <c r="C411" s="1">
        <v>2021.0</v>
      </c>
      <c r="D411" s="2" t="s">
        <v>5</v>
      </c>
      <c r="E411" s="2" t="s">
        <v>23</v>
      </c>
      <c r="F411" s="76">
        <v>84.37944</v>
      </c>
    </row>
    <row r="412">
      <c r="A412" s="40" t="s">
        <v>17</v>
      </c>
      <c r="B412" s="40" t="s">
        <v>485</v>
      </c>
      <c r="C412" s="1">
        <v>2021.0</v>
      </c>
      <c r="D412" s="2" t="s">
        <v>5</v>
      </c>
      <c r="E412" s="2" t="s">
        <v>23</v>
      </c>
      <c r="F412" s="76">
        <v>82.36085</v>
      </c>
    </row>
    <row r="413">
      <c r="A413" s="40" t="s">
        <v>18</v>
      </c>
      <c r="B413" s="40" t="s">
        <v>486</v>
      </c>
      <c r="C413" s="1">
        <v>2021.0</v>
      </c>
      <c r="D413" s="2" t="s">
        <v>5</v>
      </c>
      <c r="E413" s="2" t="s">
        <v>23</v>
      </c>
      <c r="F413" s="76">
        <v>84.51647</v>
      </c>
    </row>
    <row r="414">
      <c r="A414" s="40" t="s">
        <v>19</v>
      </c>
      <c r="B414" s="40" t="s">
        <v>487</v>
      </c>
      <c r="C414" s="1">
        <v>2021.0</v>
      </c>
      <c r="D414" s="2" t="s">
        <v>5</v>
      </c>
      <c r="E414" s="2" t="s">
        <v>23</v>
      </c>
      <c r="F414" s="76">
        <v>70.88235</v>
      </c>
    </row>
    <row r="415">
      <c r="A415" s="40" t="s">
        <v>20</v>
      </c>
      <c r="B415" s="40" t="s">
        <v>488</v>
      </c>
      <c r="C415" s="1">
        <v>2021.0</v>
      </c>
      <c r="D415" s="2" t="s">
        <v>5</v>
      </c>
      <c r="E415" s="2" t="s">
        <v>23</v>
      </c>
      <c r="F415" s="76">
        <v>81.11801</v>
      </c>
    </row>
    <row r="416">
      <c r="A416" s="40" t="s">
        <v>21</v>
      </c>
      <c r="B416" s="40" t="s">
        <v>490</v>
      </c>
      <c r="C416" s="1">
        <v>2021.0</v>
      </c>
      <c r="D416" s="2" t="s">
        <v>5</v>
      </c>
      <c r="E416" s="2" t="s">
        <v>23</v>
      </c>
      <c r="F416" s="76">
        <v>80.10561</v>
      </c>
    </row>
    <row r="417">
      <c r="A417" s="40" t="s">
        <v>22</v>
      </c>
      <c r="B417" s="40" t="s">
        <v>491</v>
      </c>
      <c r="C417" s="1">
        <v>2021.0</v>
      </c>
      <c r="D417" s="2" t="s">
        <v>5</v>
      </c>
      <c r="E417" s="2" t="s">
        <v>23</v>
      </c>
      <c r="F417" s="76">
        <v>83.32809</v>
      </c>
    </row>
    <row r="418">
      <c r="A418" s="40" t="s">
        <v>23</v>
      </c>
      <c r="B418" s="40" t="s">
        <v>492</v>
      </c>
      <c r="C418" s="1">
        <v>2021.0</v>
      </c>
      <c r="D418" s="2" t="s">
        <v>5</v>
      </c>
      <c r="E418" s="2" t="s">
        <v>23</v>
      </c>
      <c r="F418" s="76">
        <v>75.92692</v>
      </c>
    </row>
    <row r="419">
      <c r="A419" s="40" t="s">
        <v>24</v>
      </c>
      <c r="B419" s="40" t="s">
        <v>493</v>
      </c>
      <c r="C419" s="1">
        <v>2021.0</v>
      </c>
      <c r="D419" s="2" t="s">
        <v>5</v>
      </c>
      <c r="E419" s="2" t="s">
        <v>23</v>
      </c>
      <c r="F419" s="76">
        <v>78.3485</v>
      </c>
    </row>
    <row r="420">
      <c r="A420" s="40" t="s">
        <v>25</v>
      </c>
      <c r="B420" s="40" t="s">
        <v>494</v>
      </c>
      <c r="C420" s="1">
        <v>2021.0</v>
      </c>
      <c r="D420" s="2" t="s">
        <v>5</v>
      </c>
      <c r="E420" s="2" t="s">
        <v>23</v>
      </c>
      <c r="F420" s="76">
        <v>86.49814</v>
      </c>
    </row>
    <row r="421">
      <c r="A421" s="40" t="s">
        <v>26</v>
      </c>
      <c r="B421" s="40" t="s">
        <v>495</v>
      </c>
      <c r="C421" s="1">
        <v>2021.0</v>
      </c>
      <c r="D421" s="2" t="s">
        <v>5</v>
      </c>
      <c r="E421" s="2" t="s">
        <v>23</v>
      </c>
      <c r="F421" s="76">
        <v>82.85298</v>
      </c>
    </row>
    <row r="422">
      <c r="A422" s="40" t="s">
        <v>27</v>
      </c>
      <c r="B422" s="40" t="s">
        <v>497</v>
      </c>
      <c r="C422" s="1">
        <v>2021.0</v>
      </c>
      <c r="D422" s="2" t="s">
        <v>5</v>
      </c>
      <c r="E422" s="2" t="s">
        <v>23</v>
      </c>
      <c r="F422" s="76">
        <v>80.51351</v>
      </c>
    </row>
    <row r="423">
      <c r="A423" s="40" t="s">
        <v>28</v>
      </c>
      <c r="B423" s="40" t="s">
        <v>496</v>
      </c>
      <c r="C423" s="1">
        <v>2021.0</v>
      </c>
      <c r="D423" s="2" t="s">
        <v>5</v>
      </c>
      <c r="E423" s="2" t="s">
        <v>23</v>
      </c>
      <c r="F423" s="76">
        <v>83.78729</v>
      </c>
    </row>
    <row r="424">
      <c r="A424" s="40" t="s">
        <v>29</v>
      </c>
      <c r="B424" s="40" t="s">
        <v>498</v>
      </c>
      <c r="C424" s="1">
        <v>2021.0</v>
      </c>
      <c r="D424" s="2" t="s">
        <v>5</v>
      </c>
      <c r="E424" s="2" t="s">
        <v>23</v>
      </c>
      <c r="F424" s="76">
        <v>85.16966</v>
      </c>
    </row>
    <row r="425">
      <c r="A425" s="40" t="s">
        <v>30</v>
      </c>
      <c r="B425" s="40" t="s">
        <v>499</v>
      </c>
      <c r="C425" s="1">
        <v>2021.0</v>
      </c>
      <c r="D425" s="2" t="s">
        <v>5</v>
      </c>
      <c r="E425" s="2" t="s">
        <v>23</v>
      </c>
      <c r="F425" s="76">
        <v>92.85554</v>
      </c>
    </row>
    <row r="426">
      <c r="A426" s="40" t="s">
        <v>31</v>
      </c>
      <c r="B426" s="40" t="s">
        <v>500</v>
      </c>
      <c r="C426" s="1">
        <v>2021.0</v>
      </c>
      <c r="D426" s="2" t="s">
        <v>5</v>
      </c>
      <c r="E426" s="2" t="s">
        <v>23</v>
      </c>
      <c r="F426" s="76">
        <v>81.40137</v>
      </c>
    </row>
    <row r="427">
      <c r="A427" s="40" t="s">
        <v>32</v>
      </c>
      <c r="B427" s="40" t="s">
        <v>501</v>
      </c>
      <c r="C427" s="1">
        <v>2021.0</v>
      </c>
      <c r="D427" s="2" t="s">
        <v>5</v>
      </c>
      <c r="E427" s="2" t="s">
        <v>23</v>
      </c>
      <c r="F427" s="76">
        <v>84.5748</v>
      </c>
    </row>
    <row r="428">
      <c r="A428" s="40" t="s">
        <v>33</v>
      </c>
      <c r="B428" s="40" t="s">
        <v>502</v>
      </c>
      <c r="C428" s="1">
        <v>2021.0</v>
      </c>
      <c r="D428" s="2" t="s">
        <v>5</v>
      </c>
      <c r="E428" s="2" t="s">
        <v>23</v>
      </c>
      <c r="F428" s="76">
        <v>74.17156</v>
      </c>
    </row>
    <row r="429">
      <c r="A429" s="40" t="s">
        <v>34</v>
      </c>
      <c r="B429" s="40" t="s">
        <v>503</v>
      </c>
      <c r="C429" s="1">
        <v>2021.0</v>
      </c>
      <c r="D429" s="2" t="s">
        <v>5</v>
      </c>
      <c r="E429" s="2" t="s">
        <v>23</v>
      </c>
      <c r="F429" s="76">
        <v>77.8905</v>
      </c>
    </row>
    <row r="430">
      <c r="A430" s="40" t="s">
        <v>35</v>
      </c>
      <c r="B430" s="40" t="s">
        <v>504</v>
      </c>
      <c r="C430" s="1">
        <v>2021.0</v>
      </c>
      <c r="D430" s="2" t="s">
        <v>5</v>
      </c>
      <c r="E430" s="2" t="s">
        <v>23</v>
      </c>
      <c r="F430" s="76">
        <v>82.9942</v>
      </c>
    </row>
    <row r="431">
      <c r="A431" s="52" t="s">
        <v>3</v>
      </c>
      <c r="B431" s="40" t="s">
        <v>489</v>
      </c>
      <c r="C431" s="1">
        <v>2022.0</v>
      </c>
      <c r="D431" s="2" t="s">
        <v>5</v>
      </c>
      <c r="E431" s="2" t="s">
        <v>23</v>
      </c>
      <c r="F431" s="76">
        <v>80.44367</v>
      </c>
    </row>
    <row r="432">
      <c r="A432" s="52" t="s">
        <v>4</v>
      </c>
      <c r="B432" s="40" t="s">
        <v>472</v>
      </c>
      <c r="C432" s="1">
        <v>2022.0</v>
      </c>
      <c r="D432" s="2" t="s">
        <v>5</v>
      </c>
      <c r="E432" s="2" t="s">
        <v>23</v>
      </c>
      <c r="F432" s="76">
        <v>79.50033</v>
      </c>
    </row>
    <row r="433">
      <c r="A433" s="40" t="s">
        <v>5</v>
      </c>
      <c r="B433" s="40" t="s">
        <v>473</v>
      </c>
      <c r="C433" s="1">
        <v>2022.0</v>
      </c>
      <c r="D433" s="2" t="s">
        <v>5</v>
      </c>
      <c r="E433" s="2" t="s">
        <v>23</v>
      </c>
      <c r="F433" s="76">
        <v>82.41547</v>
      </c>
    </row>
    <row r="434">
      <c r="A434" s="40" t="s">
        <v>6</v>
      </c>
      <c r="B434" s="40" t="s">
        <v>474</v>
      </c>
      <c r="C434" s="1">
        <v>2022.0</v>
      </c>
      <c r="D434" s="2" t="s">
        <v>5</v>
      </c>
      <c r="E434" s="2" t="s">
        <v>23</v>
      </c>
      <c r="F434" s="76">
        <v>83.57601</v>
      </c>
    </row>
    <row r="435">
      <c r="A435" s="40" t="s">
        <v>7</v>
      </c>
      <c r="B435" s="40" t="s">
        <v>475</v>
      </c>
      <c r="C435" s="1">
        <v>2022.0</v>
      </c>
      <c r="D435" s="2" t="s">
        <v>5</v>
      </c>
      <c r="E435" s="2" t="s">
        <v>23</v>
      </c>
      <c r="F435" s="76">
        <v>77.50892</v>
      </c>
    </row>
    <row r="436">
      <c r="A436" s="40" t="s">
        <v>8</v>
      </c>
      <c r="B436" s="40" t="s">
        <v>479</v>
      </c>
      <c r="C436" s="1">
        <v>2022.0</v>
      </c>
      <c r="D436" s="2" t="s">
        <v>5</v>
      </c>
      <c r="E436" s="2" t="s">
        <v>23</v>
      </c>
      <c r="F436" s="76">
        <v>79.64253</v>
      </c>
    </row>
    <row r="437">
      <c r="A437" s="40" t="s">
        <v>9</v>
      </c>
      <c r="B437" s="40" t="s">
        <v>480</v>
      </c>
      <c r="C437" s="1">
        <v>2022.0</v>
      </c>
      <c r="D437" s="2" t="s">
        <v>5</v>
      </c>
      <c r="E437" s="2" t="s">
        <v>23</v>
      </c>
      <c r="F437" s="76">
        <v>78.95297</v>
      </c>
    </row>
    <row r="438">
      <c r="A438" s="40" t="s">
        <v>10</v>
      </c>
      <c r="B438" s="40" t="s">
        <v>478</v>
      </c>
      <c r="C438" s="1">
        <v>2022.0</v>
      </c>
      <c r="D438" s="2" t="s">
        <v>5</v>
      </c>
      <c r="E438" s="2" t="s">
        <v>23</v>
      </c>
      <c r="F438" s="76">
        <v>68.68264</v>
      </c>
    </row>
    <row r="439">
      <c r="A439" s="40" t="s">
        <v>11</v>
      </c>
      <c r="B439" s="40" t="s">
        <v>477</v>
      </c>
      <c r="C439" s="1">
        <v>2022.0</v>
      </c>
      <c r="D439" s="2" t="s">
        <v>5</v>
      </c>
      <c r="E439" s="2" t="s">
        <v>23</v>
      </c>
      <c r="F439" s="76">
        <v>78.15542</v>
      </c>
    </row>
    <row r="440">
      <c r="A440" s="40" t="s">
        <v>12</v>
      </c>
      <c r="B440" s="40" t="s">
        <v>476</v>
      </c>
      <c r="C440" s="1">
        <v>2022.0</v>
      </c>
      <c r="D440" s="2" t="s">
        <v>5</v>
      </c>
      <c r="E440" s="2" t="s">
        <v>23</v>
      </c>
      <c r="F440" s="76">
        <v>99.94397</v>
      </c>
    </row>
    <row r="441">
      <c r="A441" s="40" t="s">
        <v>13</v>
      </c>
      <c r="B441" s="40" t="s">
        <v>481</v>
      </c>
      <c r="C441" s="1">
        <v>2022.0</v>
      </c>
      <c r="D441" s="2" t="s">
        <v>5</v>
      </c>
      <c r="E441" s="2" t="s">
        <v>23</v>
      </c>
      <c r="F441" s="76">
        <v>78.4577</v>
      </c>
    </row>
    <row r="442">
      <c r="A442" s="40" t="s">
        <v>14</v>
      </c>
      <c r="B442" s="40" t="s">
        <v>483</v>
      </c>
      <c r="C442" s="1">
        <v>2022.0</v>
      </c>
      <c r="D442" s="2" t="s">
        <v>5</v>
      </c>
      <c r="E442" s="2" t="s">
        <v>23</v>
      </c>
      <c r="F442" s="76">
        <v>79.91022</v>
      </c>
    </row>
    <row r="443">
      <c r="A443" s="40" t="s">
        <v>15</v>
      </c>
      <c r="B443" s="40" t="s">
        <v>482</v>
      </c>
      <c r="C443" s="1">
        <v>2022.0</v>
      </c>
      <c r="D443" s="2" t="s">
        <v>5</v>
      </c>
      <c r="E443" s="2" t="s">
        <v>23</v>
      </c>
      <c r="F443" s="76">
        <v>75.53932</v>
      </c>
    </row>
    <row r="444">
      <c r="A444" s="40" t="s">
        <v>16</v>
      </c>
      <c r="B444" s="40" t="s">
        <v>484</v>
      </c>
      <c r="C444" s="1">
        <v>2022.0</v>
      </c>
      <c r="D444" s="2" t="s">
        <v>5</v>
      </c>
      <c r="E444" s="2" t="s">
        <v>23</v>
      </c>
      <c r="F444" s="76">
        <v>83.6676</v>
      </c>
    </row>
    <row r="445">
      <c r="A445" s="40" t="s">
        <v>17</v>
      </c>
      <c r="B445" s="40" t="s">
        <v>485</v>
      </c>
      <c r="C445" s="1">
        <v>2022.0</v>
      </c>
      <c r="D445" s="2" t="s">
        <v>5</v>
      </c>
      <c r="E445" s="2" t="s">
        <v>23</v>
      </c>
      <c r="F445" s="76">
        <v>81.3926</v>
      </c>
    </row>
    <row r="446">
      <c r="A446" s="40" t="s">
        <v>18</v>
      </c>
      <c r="B446" s="40" t="s">
        <v>486</v>
      </c>
      <c r="C446" s="1">
        <v>2022.0</v>
      </c>
      <c r="D446" s="2" t="s">
        <v>5</v>
      </c>
      <c r="E446" s="2" t="s">
        <v>23</v>
      </c>
      <c r="F446" s="76">
        <v>84.07786</v>
      </c>
    </row>
    <row r="447">
      <c r="A447" s="40" t="s">
        <v>19</v>
      </c>
      <c r="B447" s="40" t="s">
        <v>487</v>
      </c>
      <c r="C447" s="1">
        <v>2022.0</v>
      </c>
      <c r="D447" s="2" t="s">
        <v>5</v>
      </c>
      <c r="E447" s="2" t="s">
        <v>23</v>
      </c>
      <c r="F447" s="76">
        <v>72.19827</v>
      </c>
    </row>
    <row r="448">
      <c r="A448" s="40" t="s">
        <v>20</v>
      </c>
      <c r="B448" s="40" t="s">
        <v>488</v>
      </c>
      <c r="C448" s="1">
        <v>2022.0</v>
      </c>
      <c r="D448" s="2" t="s">
        <v>5</v>
      </c>
      <c r="E448" s="2" t="s">
        <v>23</v>
      </c>
      <c r="F448" s="76">
        <v>80.28534</v>
      </c>
    </row>
    <row r="449">
      <c r="A449" s="40" t="s">
        <v>21</v>
      </c>
      <c r="B449" s="40" t="s">
        <v>490</v>
      </c>
      <c r="C449" s="1">
        <v>2022.0</v>
      </c>
      <c r="D449" s="2" t="s">
        <v>5</v>
      </c>
      <c r="E449" s="2" t="s">
        <v>23</v>
      </c>
      <c r="F449" s="76">
        <v>79.00578</v>
      </c>
    </row>
    <row r="450">
      <c r="A450" s="40" t="s">
        <v>22</v>
      </c>
      <c r="B450" s="40" t="s">
        <v>491</v>
      </c>
      <c r="C450" s="1">
        <v>2022.0</v>
      </c>
      <c r="D450" s="2" t="s">
        <v>5</v>
      </c>
      <c r="E450" s="2" t="s">
        <v>23</v>
      </c>
      <c r="F450" s="76">
        <v>81.40194</v>
      </c>
    </row>
    <row r="451">
      <c r="A451" s="40" t="s">
        <v>23</v>
      </c>
      <c r="B451" s="40" t="s">
        <v>492</v>
      </c>
      <c r="C451" s="1">
        <v>2022.0</v>
      </c>
      <c r="D451" s="2" t="s">
        <v>5</v>
      </c>
      <c r="E451" s="2" t="s">
        <v>23</v>
      </c>
      <c r="F451" s="76">
        <v>70.00458</v>
      </c>
    </row>
    <row r="452">
      <c r="A452" s="40" t="s">
        <v>24</v>
      </c>
      <c r="B452" s="40" t="s">
        <v>493</v>
      </c>
      <c r="C452" s="1">
        <v>2022.0</v>
      </c>
      <c r="D452" s="2" t="s">
        <v>5</v>
      </c>
      <c r="E452" s="2" t="s">
        <v>23</v>
      </c>
      <c r="F452" s="76">
        <v>78.13571</v>
      </c>
    </row>
    <row r="453">
      <c r="A453" s="40" t="s">
        <v>25</v>
      </c>
      <c r="B453" s="40" t="s">
        <v>494</v>
      </c>
      <c r="C453" s="1">
        <v>2022.0</v>
      </c>
      <c r="D453" s="2" t="s">
        <v>5</v>
      </c>
      <c r="E453" s="2" t="s">
        <v>23</v>
      </c>
      <c r="F453" s="76">
        <v>83.5663</v>
      </c>
    </row>
    <row r="454">
      <c r="A454" s="40" t="s">
        <v>26</v>
      </c>
      <c r="B454" s="40" t="s">
        <v>495</v>
      </c>
      <c r="C454" s="1">
        <v>2022.0</v>
      </c>
      <c r="D454" s="2" t="s">
        <v>5</v>
      </c>
      <c r="E454" s="2" t="s">
        <v>23</v>
      </c>
      <c r="F454" s="76">
        <v>83.66318</v>
      </c>
    </row>
    <row r="455">
      <c r="A455" s="40" t="s">
        <v>27</v>
      </c>
      <c r="B455" s="40" t="s">
        <v>497</v>
      </c>
      <c r="C455" s="1">
        <v>2022.0</v>
      </c>
      <c r="D455" s="2" t="s">
        <v>5</v>
      </c>
      <c r="E455" s="2" t="s">
        <v>23</v>
      </c>
      <c r="F455" s="76">
        <v>80.14851</v>
      </c>
    </row>
    <row r="456">
      <c r="A456" s="40" t="s">
        <v>28</v>
      </c>
      <c r="B456" s="40" t="s">
        <v>496</v>
      </c>
      <c r="C456" s="1">
        <v>2022.0</v>
      </c>
      <c r="D456" s="2" t="s">
        <v>5</v>
      </c>
      <c r="E456" s="2" t="s">
        <v>23</v>
      </c>
      <c r="F456" s="76">
        <v>82.25874</v>
      </c>
    </row>
    <row r="457">
      <c r="A457" s="40" t="s">
        <v>29</v>
      </c>
      <c r="B457" s="40" t="s">
        <v>498</v>
      </c>
      <c r="C457" s="1">
        <v>2022.0</v>
      </c>
      <c r="D457" s="2" t="s">
        <v>5</v>
      </c>
      <c r="E457" s="2" t="s">
        <v>23</v>
      </c>
      <c r="F457" s="76">
        <v>81.72114</v>
      </c>
    </row>
    <row r="458">
      <c r="A458" s="40" t="s">
        <v>30</v>
      </c>
      <c r="B458" s="40" t="s">
        <v>499</v>
      </c>
      <c r="C458" s="1">
        <v>2022.0</v>
      </c>
      <c r="D458" s="2" t="s">
        <v>5</v>
      </c>
      <c r="E458" s="2" t="s">
        <v>23</v>
      </c>
      <c r="F458" s="76">
        <v>93.4485</v>
      </c>
    </row>
    <row r="459">
      <c r="A459" s="40" t="s">
        <v>31</v>
      </c>
      <c r="B459" s="40" t="s">
        <v>500</v>
      </c>
      <c r="C459" s="1">
        <v>2022.0</v>
      </c>
      <c r="D459" s="2" t="s">
        <v>5</v>
      </c>
      <c r="E459" s="2" t="s">
        <v>23</v>
      </c>
      <c r="F459" s="76">
        <v>79.43717</v>
      </c>
    </row>
    <row r="460">
      <c r="A460" s="40" t="s">
        <v>32</v>
      </c>
      <c r="B460" s="40" t="s">
        <v>501</v>
      </c>
      <c r="C460" s="1">
        <v>2022.0</v>
      </c>
      <c r="D460" s="2" t="s">
        <v>5</v>
      </c>
      <c r="E460" s="2" t="s">
        <v>23</v>
      </c>
      <c r="F460" s="76">
        <v>84.41798</v>
      </c>
    </row>
    <row r="461">
      <c r="A461" s="40" t="s">
        <v>33</v>
      </c>
      <c r="B461" s="40" t="s">
        <v>502</v>
      </c>
      <c r="C461" s="1">
        <v>2022.0</v>
      </c>
      <c r="D461" s="2" t="s">
        <v>5</v>
      </c>
      <c r="E461" s="2" t="s">
        <v>23</v>
      </c>
      <c r="F461" s="76">
        <v>74.36947</v>
      </c>
    </row>
    <row r="462">
      <c r="A462" s="40" t="s">
        <v>34</v>
      </c>
      <c r="B462" s="40" t="s">
        <v>503</v>
      </c>
      <c r="C462" s="1">
        <v>2022.0</v>
      </c>
      <c r="D462" s="2" t="s">
        <v>5</v>
      </c>
      <c r="E462" s="2" t="s">
        <v>23</v>
      </c>
      <c r="F462" s="76">
        <v>75.38453</v>
      </c>
    </row>
    <row r="463">
      <c r="A463" s="40" t="s">
        <v>35</v>
      </c>
      <c r="B463" s="40" t="s">
        <v>504</v>
      </c>
      <c r="C463" s="1">
        <v>2022.0</v>
      </c>
      <c r="D463" s="2" t="s">
        <v>5</v>
      </c>
      <c r="E463" s="2" t="s">
        <v>23</v>
      </c>
      <c r="F463" s="76">
        <v>83.04275</v>
      </c>
    </row>
    <row r="464">
      <c r="A464" s="52" t="s">
        <v>3</v>
      </c>
      <c r="B464" s="40" t="s">
        <v>489</v>
      </c>
      <c r="C464" s="1">
        <v>2023.0</v>
      </c>
      <c r="D464" s="2" t="s">
        <v>5</v>
      </c>
      <c r="E464" s="2" t="s">
        <v>23</v>
      </c>
      <c r="F464" s="76">
        <v>81.43032</v>
      </c>
    </row>
    <row r="465">
      <c r="A465" s="52" t="s">
        <v>4</v>
      </c>
      <c r="B465" s="40" t="s">
        <v>472</v>
      </c>
      <c r="C465" s="1">
        <v>2023.0</v>
      </c>
      <c r="D465" s="2" t="s">
        <v>5</v>
      </c>
      <c r="E465" s="2" t="s">
        <v>23</v>
      </c>
      <c r="F465" s="76">
        <v>79.97315</v>
      </c>
    </row>
    <row r="466">
      <c r="A466" s="40" t="s">
        <v>5</v>
      </c>
      <c r="B466" s="40" t="s">
        <v>473</v>
      </c>
      <c r="C466" s="1">
        <v>2023.0</v>
      </c>
      <c r="D466" s="2" t="s">
        <v>5</v>
      </c>
      <c r="E466" s="2" t="s">
        <v>23</v>
      </c>
      <c r="F466" s="76">
        <v>82.66812</v>
      </c>
    </row>
    <row r="467">
      <c r="A467" s="40" t="s">
        <v>6</v>
      </c>
      <c r="B467" s="40" t="s">
        <v>474</v>
      </c>
      <c r="C467" s="1">
        <v>2023.0</v>
      </c>
      <c r="D467" s="2" t="s">
        <v>5</v>
      </c>
      <c r="E467" s="2" t="s">
        <v>23</v>
      </c>
      <c r="F467" s="76">
        <v>84.69856</v>
      </c>
    </row>
    <row r="468">
      <c r="A468" s="40" t="s">
        <v>7</v>
      </c>
      <c r="B468" s="40" t="s">
        <v>475</v>
      </c>
      <c r="C468" s="1">
        <v>2023.0</v>
      </c>
      <c r="D468" s="2" t="s">
        <v>5</v>
      </c>
      <c r="E468" s="2" t="s">
        <v>23</v>
      </c>
      <c r="F468" s="76">
        <v>78.40028</v>
      </c>
    </row>
    <row r="469">
      <c r="A469" s="40" t="s">
        <v>8</v>
      </c>
      <c r="B469" s="40" t="s">
        <v>479</v>
      </c>
      <c r="C469" s="1">
        <v>2023.0</v>
      </c>
      <c r="D469" s="2" t="s">
        <v>5</v>
      </c>
      <c r="E469" s="2" t="s">
        <v>23</v>
      </c>
      <c r="F469" s="76">
        <v>79.18676</v>
      </c>
    </row>
    <row r="470">
      <c r="A470" s="40" t="s">
        <v>9</v>
      </c>
      <c r="B470" s="40" t="s">
        <v>480</v>
      </c>
      <c r="C470" s="1">
        <v>2023.0</v>
      </c>
      <c r="D470" s="2" t="s">
        <v>5</v>
      </c>
      <c r="E470" s="2" t="s">
        <v>23</v>
      </c>
      <c r="F470" s="76">
        <v>79.96097</v>
      </c>
    </row>
    <row r="471">
      <c r="A471" s="40" t="s">
        <v>10</v>
      </c>
      <c r="B471" s="40" t="s">
        <v>478</v>
      </c>
      <c r="C471" s="1">
        <v>2023.0</v>
      </c>
      <c r="D471" s="2" t="s">
        <v>5</v>
      </c>
      <c r="E471" s="2" t="s">
        <v>23</v>
      </c>
      <c r="F471" s="76">
        <v>69.59607</v>
      </c>
    </row>
    <row r="472">
      <c r="A472" s="40" t="s">
        <v>11</v>
      </c>
      <c r="B472" s="40" t="s">
        <v>477</v>
      </c>
      <c r="C472" s="1">
        <v>2023.0</v>
      </c>
      <c r="D472" s="2" t="s">
        <v>5</v>
      </c>
      <c r="E472" s="2" t="s">
        <v>23</v>
      </c>
      <c r="F472" s="76">
        <v>77.98197</v>
      </c>
    </row>
    <row r="473">
      <c r="A473" s="40" t="s">
        <v>12</v>
      </c>
      <c r="B473" s="40" t="s">
        <v>476</v>
      </c>
      <c r="C473" s="1">
        <v>2023.0</v>
      </c>
      <c r="D473" s="2" t="s">
        <v>5</v>
      </c>
      <c r="E473" s="2" t="s">
        <v>23</v>
      </c>
      <c r="F473" s="76">
        <v>100.0525</v>
      </c>
    </row>
    <row r="474">
      <c r="A474" s="40" t="s">
        <v>13</v>
      </c>
      <c r="B474" s="40" t="s">
        <v>481</v>
      </c>
      <c r="C474" s="1">
        <v>2023.0</v>
      </c>
      <c r="D474" s="2" t="s">
        <v>5</v>
      </c>
      <c r="E474" s="2" t="s">
        <v>23</v>
      </c>
      <c r="F474" s="76">
        <v>79.09202</v>
      </c>
    </row>
    <row r="475">
      <c r="A475" s="40" t="s">
        <v>14</v>
      </c>
      <c r="B475" s="40" t="s">
        <v>483</v>
      </c>
      <c r="C475" s="1">
        <v>2023.0</v>
      </c>
      <c r="D475" s="2" t="s">
        <v>5</v>
      </c>
      <c r="E475" s="2" t="s">
        <v>23</v>
      </c>
      <c r="F475" s="76">
        <v>81.21007</v>
      </c>
    </row>
    <row r="476">
      <c r="A476" s="40" t="s">
        <v>15</v>
      </c>
      <c r="B476" s="40" t="s">
        <v>482</v>
      </c>
      <c r="C476" s="1">
        <v>2023.0</v>
      </c>
      <c r="D476" s="2" t="s">
        <v>5</v>
      </c>
      <c r="E476" s="2" t="s">
        <v>23</v>
      </c>
      <c r="F476" s="76">
        <v>77.08597</v>
      </c>
    </row>
    <row r="477">
      <c r="A477" s="40" t="s">
        <v>16</v>
      </c>
      <c r="B477" s="40" t="s">
        <v>484</v>
      </c>
      <c r="C477" s="1">
        <v>2023.0</v>
      </c>
      <c r="D477" s="2" t="s">
        <v>5</v>
      </c>
      <c r="E477" s="2" t="s">
        <v>23</v>
      </c>
      <c r="F477" s="76">
        <v>84.87366</v>
      </c>
    </row>
    <row r="478">
      <c r="A478" s="40" t="s">
        <v>17</v>
      </c>
      <c r="B478" s="40" t="s">
        <v>485</v>
      </c>
      <c r="C478" s="1">
        <v>2023.0</v>
      </c>
      <c r="D478" s="2" t="s">
        <v>5</v>
      </c>
      <c r="E478" s="2" t="s">
        <v>23</v>
      </c>
      <c r="F478" s="76">
        <v>82.19215</v>
      </c>
    </row>
    <row r="479">
      <c r="A479" s="40" t="s">
        <v>18</v>
      </c>
      <c r="B479" s="40" t="s">
        <v>486</v>
      </c>
      <c r="C479" s="1">
        <v>2023.0</v>
      </c>
      <c r="D479" s="2" t="s">
        <v>5</v>
      </c>
      <c r="E479" s="2" t="s">
        <v>23</v>
      </c>
      <c r="F479" s="76">
        <v>84.24492</v>
      </c>
    </row>
    <row r="480">
      <c r="A480" s="40" t="s">
        <v>19</v>
      </c>
      <c r="B480" s="40" t="s">
        <v>487</v>
      </c>
      <c r="C480" s="1">
        <v>2023.0</v>
      </c>
      <c r="D480" s="2" t="s">
        <v>5</v>
      </c>
      <c r="E480" s="2" t="s">
        <v>23</v>
      </c>
      <c r="F480" s="76">
        <v>74.1716</v>
      </c>
    </row>
    <row r="481">
      <c r="A481" s="40" t="s">
        <v>20</v>
      </c>
      <c r="B481" s="40" t="s">
        <v>488</v>
      </c>
      <c r="C481" s="1">
        <v>2023.0</v>
      </c>
      <c r="D481" s="2" t="s">
        <v>5</v>
      </c>
      <c r="E481" s="2" t="s">
        <v>23</v>
      </c>
      <c r="F481" s="76">
        <v>81.73913</v>
      </c>
    </row>
    <row r="482">
      <c r="A482" s="40" t="s">
        <v>21</v>
      </c>
      <c r="B482" s="40" t="s">
        <v>490</v>
      </c>
      <c r="C482" s="1">
        <v>2023.0</v>
      </c>
      <c r="D482" s="2" t="s">
        <v>5</v>
      </c>
      <c r="E482" s="2" t="s">
        <v>23</v>
      </c>
      <c r="F482" s="76">
        <v>80.27133</v>
      </c>
    </row>
    <row r="483">
      <c r="A483" s="40" t="s">
        <v>22</v>
      </c>
      <c r="B483" s="40" t="s">
        <v>491</v>
      </c>
      <c r="C483" s="1">
        <v>2023.0</v>
      </c>
      <c r="D483" s="2" t="s">
        <v>5</v>
      </c>
      <c r="E483" s="2" t="s">
        <v>23</v>
      </c>
      <c r="F483" s="76">
        <v>82.09725</v>
      </c>
    </row>
    <row r="484">
      <c r="A484" s="40" t="s">
        <v>23</v>
      </c>
      <c r="B484" s="40" t="s">
        <v>492</v>
      </c>
      <c r="C484" s="1">
        <v>2023.0</v>
      </c>
      <c r="D484" s="2" t="s">
        <v>5</v>
      </c>
      <c r="E484" s="2" t="s">
        <v>23</v>
      </c>
      <c r="F484" s="76">
        <v>78.74291</v>
      </c>
    </row>
    <row r="485">
      <c r="A485" s="40" t="s">
        <v>24</v>
      </c>
      <c r="B485" s="40" t="s">
        <v>493</v>
      </c>
      <c r="C485" s="1">
        <v>2023.0</v>
      </c>
      <c r="D485" s="2" t="s">
        <v>5</v>
      </c>
      <c r="E485" s="2" t="s">
        <v>23</v>
      </c>
      <c r="F485" s="76">
        <v>80.42292</v>
      </c>
    </row>
    <row r="486">
      <c r="A486" s="40" t="s">
        <v>25</v>
      </c>
      <c r="B486" s="40" t="s">
        <v>494</v>
      </c>
      <c r="C486" s="1">
        <v>2023.0</v>
      </c>
      <c r="D486" s="2" t="s">
        <v>5</v>
      </c>
      <c r="E486" s="2" t="s">
        <v>23</v>
      </c>
      <c r="F486" s="76">
        <v>84.42031</v>
      </c>
    </row>
    <row r="487">
      <c r="A487" s="40" t="s">
        <v>26</v>
      </c>
      <c r="B487" s="40" t="s">
        <v>495</v>
      </c>
      <c r="C487" s="1">
        <v>2023.0</v>
      </c>
      <c r="D487" s="2" t="s">
        <v>5</v>
      </c>
      <c r="E487" s="2" t="s">
        <v>23</v>
      </c>
      <c r="F487" s="76">
        <v>79.5329</v>
      </c>
    </row>
    <row r="488">
      <c r="A488" s="40" t="s">
        <v>27</v>
      </c>
      <c r="B488" s="40" t="s">
        <v>497</v>
      </c>
      <c r="C488" s="1">
        <v>2023.0</v>
      </c>
      <c r="D488" s="2" t="s">
        <v>5</v>
      </c>
      <c r="E488" s="2" t="s">
        <v>23</v>
      </c>
      <c r="F488" s="76">
        <v>80.76643</v>
      </c>
    </row>
    <row r="489">
      <c r="A489" s="40" t="s">
        <v>28</v>
      </c>
      <c r="B489" s="40" t="s">
        <v>496</v>
      </c>
      <c r="C489" s="1">
        <v>2023.0</v>
      </c>
      <c r="D489" s="2" t="s">
        <v>5</v>
      </c>
      <c r="E489" s="2" t="s">
        <v>23</v>
      </c>
      <c r="F489" s="76">
        <v>83.24464</v>
      </c>
    </row>
    <row r="490">
      <c r="A490" s="40" t="s">
        <v>29</v>
      </c>
      <c r="B490" s="40" t="s">
        <v>498</v>
      </c>
      <c r="C490" s="1">
        <v>2023.0</v>
      </c>
      <c r="D490" s="2" t="s">
        <v>5</v>
      </c>
      <c r="E490" s="2" t="s">
        <v>23</v>
      </c>
      <c r="F490" s="76">
        <v>80.62015</v>
      </c>
    </row>
    <row r="491">
      <c r="A491" s="40" t="s">
        <v>30</v>
      </c>
      <c r="B491" s="40" t="s">
        <v>499</v>
      </c>
      <c r="C491" s="1">
        <v>2023.0</v>
      </c>
      <c r="D491" s="2" t="s">
        <v>5</v>
      </c>
      <c r="E491" s="2" t="s">
        <v>23</v>
      </c>
      <c r="F491" s="76">
        <v>94.64466</v>
      </c>
    </row>
    <row r="492">
      <c r="A492" s="40" t="s">
        <v>31</v>
      </c>
      <c r="B492" s="40" t="s">
        <v>500</v>
      </c>
      <c r="C492" s="1">
        <v>2023.0</v>
      </c>
      <c r="D492" s="2" t="s">
        <v>5</v>
      </c>
      <c r="E492" s="2" t="s">
        <v>23</v>
      </c>
      <c r="F492" s="76">
        <v>79.1503</v>
      </c>
    </row>
    <row r="493">
      <c r="A493" s="40" t="s">
        <v>32</v>
      </c>
      <c r="B493" s="40" t="s">
        <v>501</v>
      </c>
      <c r="C493" s="1">
        <v>2023.0</v>
      </c>
      <c r="D493" s="2" t="s">
        <v>5</v>
      </c>
      <c r="E493" s="2" t="s">
        <v>23</v>
      </c>
      <c r="F493" s="76">
        <v>84.95232</v>
      </c>
    </row>
    <row r="494">
      <c r="A494" s="40" t="s">
        <v>33</v>
      </c>
      <c r="B494" s="40" t="s">
        <v>502</v>
      </c>
      <c r="C494" s="1">
        <v>2023.0</v>
      </c>
      <c r="D494" s="2" t="s">
        <v>5</v>
      </c>
      <c r="E494" s="2" t="s">
        <v>23</v>
      </c>
      <c r="F494" s="76">
        <v>76.69945</v>
      </c>
    </row>
    <row r="495">
      <c r="A495" s="40" t="s">
        <v>34</v>
      </c>
      <c r="B495" s="40" t="s">
        <v>503</v>
      </c>
      <c r="C495" s="1">
        <v>2023.0</v>
      </c>
      <c r="D495" s="2" t="s">
        <v>5</v>
      </c>
      <c r="E495" s="2" t="s">
        <v>23</v>
      </c>
      <c r="F495" s="76">
        <v>73.75402</v>
      </c>
    </row>
    <row r="496">
      <c r="A496" s="40" t="s">
        <v>35</v>
      </c>
      <c r="B496" s="40" t="s">
        <v>504</v>
      </c>
      <c r="C496" s="1">
        <v>2023.0</v>
      </c>
      <c r="D496" s="2" t="s">
        <v>5</v>
      </c>
      <c r="E496" s="2" t="s">
        <v>23</v>
      </c>
      <c r="F496" s="76">
        <v>84.62882</v>
      </c>
    </row>
    <row r="497">
      <c r="A497" s="52" t="s">
        <v>3</v>
      </c>
      <c r="B497" s="40" t="s">
        <v>489</v>
      </c>
      <c r="C497" s="7">
        <v>2024.0</v>
      </c>
      <c r="D497" s="2" t="s">
        <v>5</v>
      </c>
      <c r="E497" s="2" t="s">
        <v>23</v>
      </c>
      <c r="F497" s="76">
        <v>82.21561</v>
      </c>
    </row>
    <row r="498">
      <c r="A498" s="52" t="s">
        <v>4</v>
      </c>
      <c r="B498" s="40" t="s">
        <v>472</v>
      </c>
      <c r="C498" s="7">
        <v>2024.0</v>
      </c>
      <c r="D498" s="2" t="s">
        <v>5</v>
      </c>
      <c r="E498" s="2" t="s">
        <v>23</v>
      </c>
      <c r="F498" s="76">
        <v>80.24474</v>
      </c>
    </row>
    <row r="499">
      <c r="A499" s="40" t="s">
        <v>5</v>
      </c>
      <c r="B499" s="40" t="s">
        <v>473</v>
      </c>
      <c r="C499" s="7">
        <v>2024.0</v>
      </c>
      <c r="D499" s="2" t="s">
        <v>5</v>
      </c>
      <c r="E499" s="2" t="s">
        <v>23</v>
      </c>
      <c r="F499" s="76">
        <v>83.56954</v>
      </c>
    </row>
    <row r="500">
      <c r="A500" s="40" t="s">
        <v>6</v>
      </c>
      <c r="B500" s="40" t="s">
        <v>474</v>
      </c>
      <c r="C500" s="7">
        <v>2024.0</v>
      </c>
      <c r="D500" s="2" t="s">
        <v>5</v>
      </c>
      <c r="E500" s="2" t="s">
        <v>23</v>
      </c>
      <c r="F500" s="76">
        <v>85.11442</v>
      </c>
    </row>
    <row r="501">
      <c r="A501" s="40" t="s">
        <v>7</v>
      </c>
      <c r="B501" s="40" t="s">
        <v>475</v>
      </c>
      <c r="C501" s="7">
        <v>2024.0</v>
      </c>
      <c r="D501" s="2" t="s">
        <v>5</v>
      </c>
      <c r="E501" s="2" t="s">
        <v>23</v>
      </c>
      <c r="F501" s="76">
        <v>79.32817</v>
      </c>
    </row>
    <row r="502">
      <c r="A502" s="40" t="s">
        <v>8</v>
      </c>
      <c r="B502" s="40" t="s">
        <v>479</v>
      </c>
      <c r="C502" s="7">
        <v>2024.0</v>
      </c>
      <c r="D502" s="2" t="s">
        <v>5</v>
      </c>
      <c r="E502" s="2" t="s">
        <v>23</v>
      </c>
      <c r="F502" s="76">
        <v>79.48693</v>
      </c>
    </row>
    <row r="503">
      <c r="A503" s="40" t="s">
        <v>9</v>
      </c>
      <c r="B503" s="40" t="s">
        <v>480</v>
      </c>
      <c r="C503" s="7">
        <v>2024.0</v>
      </c>
      <c r="D503" s="2" t="s">
        <v>5</v>
      </c>
      <c r="E503" s="2" t="s">
        <v>23</v>
      </c>
      <c r="F503" s="76">
        <v>81.1298</v>
      </c>
    </row>
    <row r="504">
      <c r="A504" s="40" t="s">
        <v>10</v>
      </c>
      <c r="B504" s="40" t="s">
        <v>478</v>
      </c>
      <c r="C504" s="7">
        <v>2024.0</v>
      </c>
      <c r="D504" s="2" t="s">
        <v>5</v>
      </c>
      <c r="E504" s="2" t="s">
        <v>23</v>
      </c>
      <c r="F504" s="76">
        <v>71.40472</v>
      </c>
    </row>
    <row r="505">
      <c r="A505" s="40" t="s">
        <v>11</v>
      </c>
      <c r="B505" s="40" t="s">
        <v>477</v>
      </c>
      <c r="C505" s="7">
        <v>2024.0</v>
      </c>
      <c r="D505" s="2" t="s">
        <v>5</v>
      </c>
      <c r="E505" s="2" t="s">
        <v>23</v>
      </c>
      <c r="F505" s="76">
        <v>77.78729</v>
      </c>
    </row>
    <row r="506">
      <c r="A506" s="40" t="s">
        <v>12</v>
      </c>
      <c r="B506" s="40" t="s">
        <v>476</v>
      </c>
      <c r="C506" s="7">
        <v>2024.0</v>
      </c>
      <c r="D506" s="2" t="s">
        <v>5</v>
      </c>
      <c r="E506" s="2" t="s">
        <v>23</v>
      </c>
      <c r="F506" s="76">
        <v>101.4632</v>
      </c>
    </row>
    <row r="507">
      <c r="A507" s="40" t="s">
        <v>13</v>
      </c>
      <c r="B507" s="40" t="s">
        <v>481</v>
      </c>
      <c r="C507" s="7">
        <v>2024.0</v>
      </c>
      <c r="D507" s="2" t="s">
        <v>5</v>
      </c>
      <c r="E507" s="2" t="s">
        <v>23</v>
      </c>
      <c r="F507" s="76">
        <v>80.24766</v>
      </c>
    </row>
    <row r="508">
      <c r="A508" s="40" t="s">
        <v>14</v>
      </c>
      <c r="B508" s="40" t="s">
        <v>483</v>
      </c>
      <c r="C508" s="7">
        <v>2024.0</v>
      </c>
      <c r="D508" s="2" t="s">
        <v>5</v>
      </c>
      <c r="E508" s="2" t="s">
        <v>23</v>
      </c>
      <c r="F508" s="76">
        <v>82.27755</v>
      </c>
    </row>
    <row r="509">
      <c r="A509" s="40" t="s">
        <v>15</v>
      </c>
      <c r="B509" s="40" t="s">
        <v>482</v>
      </c>
      <c r="C509" s="7">
        <v>2024.0</v>
      </c>
      <c r="D509" s="2" t="s">
        <v>5</v>
      </c>
      <c r="E509" s="2" t="s">
        <v>23</v>
      </c>
      <c r="F509" s="76">
        <v>79.16743</v>
      </c>
    </row>
    <row r="510">
      <c r="A510" s="40" t="s">
        <v>16</v>
      </c>
      <c r="B510" s="40" t="s">
        <v>484</v>
      </c>
      <c r="C510" s="7">
        <v>2024.0</v>
      </c>
      <c r="D510" s="2" t="s">
        <v>5</v>
      </c>
      <c r="E510" s="2" t="s">
        <v>23</v>
      </c>
      <c r="F510" s="76">
        <v>85.36515</v>
      </c>
    </row>
    <row r="511">
      <c r="A511" s="40" t="s">
        <v>17</v>
      </c>
      <c r="B511" s="40" t="s">
        <v>485</v>
      </c>
      <c r="C511" s="7">
        <v>2024.0</v>
      </c>
      <c r="D511" s="2" t="s">
        <v>5</v>
      </c>
      <c r="E511" s="2" t="s">
        <v>23</v>
      </c>
      <c r="F511" s="76">
        <v>83.93587</v>
      </c>
    </row>
    <row r="512">
      <c r="A512" s="40" t="s">
        <v>18</v>
      </c>
      <c r="B512" s="40" t="s">
        <v>486</v>
      </c>
      <c r="C512" s="7">
        <v>2024.0</v>
      </c>
      <c r="D512" s="2" t="s">
        <v>5</v>
      </c>
      <c r="E512" s="2" t="s">
        <v>23</v>
      </c>
      <c r="F512" s="76">
        <v>85.17006</v>
      </c>
    </row>
    <row r="513">
      <c r="A513" s="40" t="s">
        <v>19</v>
      </c>
      <c r="B513" s="40" t="s">
        <v>487</v>
      </c>
      <c r="C513" s="7">
        <v>2024.0</v>
      </c>
      <c r="D513" s="2" t="s">
        <v>5</v>
      </c>
      <c r="E513" s="2" t="s">
        <v>23</v>
      </c>
      <c r="F513" s="76">
        <v>75.78844</v>
      </c>
    </row>
    <row r="514">
      <c r="A514" s="40" t="s">
        <v>20</v>
      </c>
      <c r="B514" s="40" t="s">
        <v>488</v>
      </c>
      <c r="C514" s="7">
        <v>2024.0</v>
      </c>
      <c r="D514" s="2" t="s">
        <v>5</v>
      </c>
      <c r="E514" s="2" t="s">
        <v>23</v>
      </c>
      <c r="F514" s="76">
        <v>83.09914</v>
      </c>
    </row>
    <row r="515">
      <c r="A515" s="40" t="s">
        <v>21</v>
      </c>
      <c r="B515" s="40" t="s">
        <v>490</v>
      </c>
      <c r="C515" s="7">
        <v>2024.0</v>
      </c>
      <c r="D515" s="2" t="s">
        <v>5</v>
      </c>
      <c r="E515" s="2" t="s">
        <v>23</v>
      </c>
      <c r="F515" s="76">
        <v>80.48668</v>
      </c>
    </row>
    <row r="516">
      <c r="A516" s="40" t="s">
        <v>22</v>
      </c>
      <c r="B516" s="40" t="s">
        <v>491</v>
      </c>
      <c r="C516" s="7">
        <v>2024.0</v>
      </c>
      <c r="D516" s="2" t="s">
        <v>5</v>
      </c>
      <c r="E516" s="2" t="s">
        <v>23</v>
      </c>
      <c r="F516" s="76">
        <v>82.1075</v>
      </c>
    </row>
    <row r="517">
      <c r="A517" s="40" t="s">
        <v>23</v>
      </c>
      <c r="B517" s="40" t="s">
        <v>492</v>
      </c>
      <c r="C517" s="7">
        <v>2024.0</v>
      </c>
      <c r="D517" s="2" t="s">
        <v>5</v>
      </c>
      <c r="E517" s="2" t="s">
        <v>23</v>
      </c>
      <c r="F517" s="76">
        <v>80.54021</v>
      </c>
    </row>
    <row r="518">
      <c r="A518" s="40" t="s">
        <v>24</v>
      </c>
      <c r="B518" s="40" t="s">
        <v>493</v>
      </c>
      <c r="C518" s="7">
        <v>2024.0</v>
      </c>
      <c r="D518" s="2" t="s">
        <v>5</v>
      </c>
      <c r="E518" s="2" t="s">
        <v>23</v>
      </c>
      <c r="F518" s="76">
        <v>81.92037</v>
      </c>
    </row>
    <row r="519">
      <c r="A519" s="40" t="s">
        <v>25</v>
      </c>
      <c r="B519" s="40" t="s">
        <v>494</v>
      </c>
      <c r="C519" s="7">
        <v>2024.0</v>
      </c>
      <c r="D519" s="2" t="s">
        <v>5</v>
      </c>
      <c r="E519" s="2" t="s">
        <v>23</v>
      </c>
      <c r="F519" s="76">
        <v>85.48614</v>
      </c>
    </row>
    <row r="520">
      <c r="A520" s="40" t="s">
        <v>26</v>
      </c>
      <c r="B520" s="40" t="s">
        <v>495</v>
      </c>
      <c r="C520" s="7">
        <v>2024.0</v>
      </c>
      <c r="D520" s="2" t="s">
        <v>5</v>
      </c>
      <c r="E520" s="2" t="s">
        <v>23</v>
      </c>
      <c r="F520" s="76">
        <v>80.73317</v>
      </c>
    </row>
    <row r="521">
      <c r="A521" s="40" t="s">
        <v>27</v>
      </c>
      <c r="B521" s="40" t="s">
        <v>497</v>
      </c>
      <c r="C521" s="7">
        <v>2024.0</v>
      </c>
      <c r="D521" s="2" t="s">
        <v>5</v>
      </c>
      <c r="E521" s="2" t="s">
        <v>23</v>
      </c>
      <c r="F521" s="76">
        <v>81.75312</v>
      </c>
    </row>
    <row r="522">
      <c r="A522" s="40" t="s">
        <v>28</v>
      </c>
      <c r="B522" s="40" t="s">
        <v>496</v>
      </c>
      <c r="C522" s="7">
        <v>2024.0</v>
      </c>
      <c r="D522" s="2" t="s">
        <v>5</v>
      </c>
      <c r="E522" s="2" t="s">
        <v>23</v>
      </c>
      <c r="F522" s="76">
        <v>83.14253</v>
      </c>
    </row>
    <row r="523">
      <c r="A523" s="40" t="s">
        <v>29</v>
      </c>
      <c r="B523" s="40" t="s">
        <v>498</v>
      </c>
      <c r="C523" s="7">
        <v>2024.0</v>
      </c>
      <c r="D523" s="2" t="s">
        <v>5</v>
      </c>
      <c r="E523" s="2" t="s">
        <v>23</v>
      </c>
      <c r="F523" s="76">
        <v>81.17757</v>
      </c>
    </row>
    <row r="524">
      <c r="A524" s="40" t="s">
        <v>30</v>
      </c>
      <c r="B524" s="40" t="s">
        <v>499</v>
      </c>
      <c r="C524" s="7">
        <v>2024.0</v>
      </c>
      <c r="D524" s="2" t="s">
        <v>5</v>
      </c>
      <c r="E524" s="2" t="s">
        <v>23</v>
      </c>
      <c r="F524" s="76">
        <v>94.25908</v>
      </c>
    </row>
    <row r="525">
      <c r="A525" s="40" t="s">
        <v>31</v>
      </c>
      <c r="B525" s="40" t="s">
        <v>500</v>
      </c>
      <c r="C525" s="7">
        <v>2024.0</v>
      </c>
      <c r="D525" s="2" t="s">
        <v>5</v>
      </c>
      <c r="E525" s="2" t="s">
        <v>23</v>
      </c>
      <c r="F525" s="76">
        <v>79.10418</v>
      </c>
    </row>
    <row r="526">
      <c r="A526" s="40" t="s">
        <v>32</v>
      </c>
      <c r="B526" s="40" t="s">
        <v>501</v>
      </c>
      <c r="C526" s="7">
        <v>2024.0</v>
      </c>
      <c r="D526" s="2" t="s">
        <v>5</v>
      </c>
      <c r="E526" s="2" t="s">
        <v>23</v>
      </c>
      <c r="F526" s="76">
        <v>86.3732</v>
      </c>
    </row>
    <row r="527">
      <c r="A527" s="40" t="s">
        <v>33</v>
      </c>
      <c r="B527" s="40" t="s">
        <v>502</v>
      </c>
      <c r="C527" s="7">
        <v>2024.0</v>
      </c>
      <c r="D527" s="2" t="s">
        <v>5</v>
      </c>
      <c r="E527" s="2" t="s">
        <v>23</v>
      </c>
      <c r="F527" s="76">
        <v>78.82988</v>
      </c>
    </row>
    <row r="528">
      <c r="A528" s="40" t="s">
        <v>34</v>
      </c>
      <c r="B528" s="40" t="s">
        <v>503</v>
      </c>
      <c r="C528" s="7">
        <v>2024.0</v>
      </c>
      <c r="D528" s="2" t="s">
        <v>5</v>
      </c>
      <c r="E528" s="2" t="s">
        <v>23</v>
      </c>
      <c r="F528" s="76">
        <v>61.30568</v>
      </c>
    </row>
    <row r="529">
      <c r="A529" s="40" t="s">
        <v>35</v>
      </c>
      <c r="B529" s="40" t="s">
        <v>504</v>
      </c>
      <c r="C529" s="7">
        <v>2024.0</v>
      </c>
      <c r="D529" s="2" t="s">
        <v>5</v>
      </c>
      <c r="E529" s="2" t="s">
        <v>23</v>
      </c>
      <c r="F529" s="76">
        <v>83.54867</v>
      </c>
    </row>
  </sheetData>
  <autoFilter ref="$A$1:$F$529"/>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470</v>
      </c>
      <c r="C1" s="1" t="s">
        <v>0</v>
      </c>
      <c r="D1" s="1" t="s">
        <v>36</v>
      </c>
      <c r="E1" s="1" t="s">
        <v>38</v>
      </c>
      <c r="F1" s="1" t="s">
        <v>471</v>
      </c>
      <c r="G1" s="88"/>
    </row>
    <row r="2">
      <c r="A2" s="2" t="s">
        <v>4</v>
      </c>
      <c r="B2" s="1" t="s">
        <v>472</v>
      </c>
      <c r="C2" s="1">
        <v>2009.0</v>
      </c>
      <c r="D2" s="2" t="s">
        <v>5</v>
      </c>
      <c r="E2" s="2" t="s">
        <v>24</v>
      </c>
      <c r="F2" s="1">
        <v>49.9433198380567</v>
      </c>
      <c r="G2" s="38"/>
      <c r="H2" s="1">
        <f t="shared" ref="H2:H529" si="1">ABS(G2-F2)</f>
        <v>49.94331984</v>
      </c>
    </row>
    <row r="3">
      <c r="A3" s="2" t="s">
        <v>5</v>
      </c>
      <c r="B3" s="1" t="s">
        <v>473</v>
      </c>
      <c r="C3" s="1">
        <v>2009.0</v>
      </c>
      <c r="D3" s="2" t="s">
        <v>5</v>
      </c>
      <c r="E3" s="2" t="s">
        <v>24</v>
      </c>
      <c r="F3" s="1">
        <v>49.5861402916274</v>
      </c>
      <c r="G3" s="38"/>
      <c r="H3" s="1">
        <f t="shared" si="1"/>
        <v>49.58614029</v>
      </c>
    </row>
    <row r="4">
      <c r="A4" s="2" t="s">
        <v>6</v>
      </c>
      <c r="B4" s="1" t="s">
        <v>474</v>
      </c>
      <c r="C4" s="1">
        <v>2009.0</v>
      </c>
      <c r="D4" s="2" t="s">
        <v>5</v>
      </c>
      <c r="E4" s="2" t="s">
        <v>24</v>
      </c>
      <c r="F4" s="1">
        <v>49.1826938160826</v>
      </c>
      <c r="G4" s="38"/>
      <c r="H4" s="1">
        <f t="shared" si="1"/>
        <v>49.18269382</v>
      </c>
    </row>
    <row r="5">
      <c r="A5" s="2" t="s">
        <v>7</v>
      </c>
      <c r="B5" s="1" t="s">
        <v>475</v>
      </c>
      <c r="C5" s="1">
        <v>2009.0</v>
      </c>
      <c r="D5" s="2" t="s">
        <v>5</v>
      </c>
      <c r="E5" s="2" t="s">
        <v>24</v>
      </c>
      <c r="F5" s="1">
        <v>49.6992586375717</v>
      </c>
      <c r="G5" s="38"/>
      <c r="H5" s="1">
        <f t="shared" si="1"/>
        <v>49.69925864</v>
      </c>
    </row>
    <row r="6">
      <c r="A6" s="2" t="s">
        <v>10</v>
      </c>
      <c r="B6" s="1" t="s">
        <v>478</v>
      </c>
      <c r="C6" s="1">
        <v>2009.0</v>
      </c>
      <c r="D6" s="2" t="s">
        <v>5</v>
      </c>
      <c r="E6" s="2" t="s">
        <v>24</v>
      </c>
      <c r="F6" s="1">
        <v>47.9912014659516</v>
      </c>
      <c r="G6" s="38"/>
      <c r="H6" s="1">
        <f t="shared" si="1"/>
        <v>47.99120147</v>
      </c>
    </row>
    <row r="7">
      <c r="A7" s="2" t="s">
        <v>11</v>
      </c>
      <c r="B7" s="1" t="s">
        <v>477</v>
      </c>
      <c r="C7" s="1">
        <v>2009.0</v>
      </c>
      <c r="D7" s="2" t="s">
        <v>5</v>
      </c>
      <c r="E7" s="2" t="s">
        <v>24</v>
      </c>
      <c r="F7" s="1">
        <v>50.3211690788473</v>
      </c>
      <c r="G7" s="38"/>
      <c r="H7" s="1">
        <f t="shared" si="1"/>
        <v>50.32116908</v>
      </c>
    </row>
    <row r="8">
      <c r="A8" s="2" t="s">
        <v>8</v>
      </c>
      <c r="B8" s="1" t="s">
        <v>479</v>
      </c>
      <c r="C8" s="1">
        <v>2009.0</v>
      </c>
      <c r="D8" s="2" t="s">
        <v>5</v>
      </c>
      <c r="E8" s="2" t="s">
        <v>24</v>
      </c>
      <c r="F8" s="1">
        <v>49.7728869117303</v>
      </c>
      <c r="G8" s="38"/>
      <c r="H8" s="1">
        <f t="shared" si="1"/>
        <v>49.77288691</v>
      </c>
    </row>
    <row r="9">
      <c r="A9" s="2" t="s">
        <v>9</v>
      </c>
      <c r="B9" s="1" t="s">
        <v>480</v>
      </c>
      <c r="C9" s="1">
        <v>2009.0</v>
      </c>
      <c r="D9" s="2" t="s">
        <v>5</v>
      </c>
      <c r="E9" s="2" t="s">
        <v>24</v>
      </c>
      <c r="F9" s="1">
        <v>49.7018307591389</v>
      </c>
      <c r="G9" s="38"/>
      <c r="H9" s="1">
        <f t="shared" si="1"/>
        <v>49.70183076</v>
      </c>
    </row>
    <row r="10">
      <c r="A10" s="2" t="s">
        <v>12</v>
      </c>
      <c r="B10" s="1" t="s">
        <v>476</v>
      </c>
      <c r="C10" s="1">
        <v>2009.0</v>
      </c>
      <c r="D10" s="2" t="s">
        <v>5</v>
      </c>
      <c r="E10" s="2" t="s">
        <v>24</v>
      </c>
      <c r="F10" s="1">
        <v>49.4117293890863</v>
      </c>
      <c r="G10" s="38"/>
      <c r="H10" s="1">
        <f t="shared" si="1"/>
        <v>49.41172939</v>
      </c>
    </row>
    <row r="11">
      <c r="A11" s="2" t="s">
        <v>13</v>
      </c>
      <c r="B11" s="1" t="s">
        <v>481</v>
      </c>
      <c r="C11" s="1">
        <v>2009.0</v>
      </c>
      <c r="D11" s="2" t="s">
        <v>5</v>
      </c>
      <c r="E11" s="2" t="s">
        <v>24</v>
      </c>
      <c r="F11" s="1">
        <v>50.0176824236709</v>
      </c>
      <c r="G11" s="38"/>
      <c r="H11" s="1">
        <f t="shared" si="1"/>
        <v>50.01768242</v>
      </c>
    </row>
    <row r="12">
      <c r="A12" s="2" t="s">
        <v>14</v>
      </c>
      <c r="B12" s="1" t="s">
        <v>483</v>
      </c>
      <c r="C12" s="1">
        <v>2009.0</v>
      </c>
      <c r="D12" s="2" t="s">
        <v>5</v>
      </c>
      <c r="E12" s="2" t="s">
        <v>24</v>
      </c>
      <c r="F12" s="1">
        <v>49.8883193210869</v>
      </c>
      <c r="G12" s="38"/>
      <c r="H12" s="1">
        <f t="shared" si="1"/>
        <v>49.88831932</v>
      </c>
    </row>
    <row r="13">
      <c r="A13" s="2" t="s">
        <v>15</v>
      </c>
      <c r="B13" s="1" t="s">
        <v>482</v>
      </c>
      <c r="C13" s="1">
        <v>2009.0</v>
      </c>
      <c r="D13" s="2" t="s">
        <v>5</v>
      </c>
      <c r="E13" s="2" t="s">
        <v>24</v>
      </c>
      <c r="F13" s="1">
        <v>50.0489782789861</v>
      </c>
      <c r="G13" s="38"/>
      <c r="H13" s="1">
        <f t="shared" si="1"/>
        <v>50.04897828</v>
      </c>
    </row>
    <row r="14">
      <c r="A14" s="2" t="s">
        <v>16</v>
      </c>
      <c r="B14" s="1" t="s">
        <v>484</v>
      </c>
      <c r="C14" s="1">
        <v>2009.0</v>
      </c>
      <c r="D14" s="2" t="s">
        <v>5</v>
      </c>
      <c r="E14" s="2" t="s">
        <v>24</v>
      </c>
      <c r="F14" s="1">
        <v>49.6609599685381</v>
      </c>
      <c r="G14" s="38"/>
      <c r="H14" s="1">
        <f t="shared" si="1"/>
        <v>49.66095997</v>
      </c>
    </row>
    <row r="15">
      <c r="A15" s="2" t="s">
        <v>17</v>
      </c>
      <c r="B15" s="1" t="s">
        <v>485</v>
      </c>
      <c r="C15" s="1">
        <v>2009.0</v>
      </c>
      <c r="D15" s="2" t="s">
        <v>5</v>
      </c>
      <c r="E15" s="2" t="s">
        <v>24</v>
      </c>
      <c r="F15" s="1">
        <v>50.0954584131036</v>
      </c>
      <c r="G15" s="38"/>
      <c r="H15" s="1">
        <f t="shared" si="1"/>
        <v>50.09545841</v>
      </c>
    </row>
    <row r="16">
      <c r="A16" s="2" t="s">
        <v>18</v>
      </c>
      <c r="B16" s="1" t="s">
        <v>486</v>
      </c>
      <c r="C16" s="1">
        <v>2009.0</v>
      </c>
      <c r="D16" s="2" t="s">
        <v>5</v>
      </c>
      <c r="E16" s="2" t="s">
        <v>24</v>
      </c>
      <c r="F16" s="1">
        <v>49.4764013064241</v>
      </c>
      <c r="G16" s="38"/>
      <c r="H16" s="1">
        <f t="shared" si="1"/>
        <v>49.47640131</v>
      </c>
    </row>
    <row r="17">
      <c r="A17" s="2" t="s">
        <v>19</v>
      </c>
      <c r="B17" s="1" t="s">
        <v>487</v>
      </c>
      <c r="C17" s="1">
        <v>2009.0</v>
      </c>
      <c r="D17" s="2" t="s">
        <v>5</v>
      </c>
      <c r="E17" s="2" t="s">
        <v>24</v>
      </c>
      <c r="F17" s="1">
        <v>50.8911328385482</v>
      </c>
      <c r="G17" s="38"/>
      <c r="H17" s="1">
        <f t="shared" si="1"/>
        <v>50.89113284</v>
      </c>
    </row>
    <row r="18">
      <c r="A18" s="2" t="s">
        <v>20</v>
      </c>
      <c r="B18" s="1" t="s">
        <v>488</v>
      </c>
      <c r="C18" s="1">
        <v>2009.0</v>
      </c>
      <c r="D18" s="2" t="s">
        <v>5</v>
      </c>
      <c r="E18" s="2" t="s">
        <v>24</v>
      </c>
      <c r="F18" s="1">
        <v>50.3533914260141</v>
      </c>
      <c r="G18" s="38"/>
      <c r="H18" s="1">
        <f t="shared" si="1"/>
        <v>50.35339143</v>
      </c>
    </row>
    <row r="19">
      <c r="A19" s="2" t="s">
        <v>21</v>
      </c>
      <c r="B19" s="1" t="s">
        <v>490</v>
      </c>
      <c r="C19" s="1">
        <v>2009.0</v>
      </c>
      <c r="D19" s="2" t="s">
        <v>5</v>
      </c>
      <c r="E19" s="2" t="s">
        <v>24</v>
      </c>
      <c r="F19" s="1">
        <v>49.2535562890605</v>
      </c>
      <c r="G19" s="38"/>
      <c r="H19" s="1">
        <f t="shared" si="1"/>
        <v>49.25355629</v>
      </c>
    </row>
    <row r="20">
      <c r="A20" s="2" t="s">
        <v>22</v>
      </c>
      <c r="B20" s="1" t="s">
        <v>491</v>
      </c>
      <c r="C20" s="1">
        <v>2009.0</v>
      </c>
      <c r="D20" s="2" t="s">
        <v>5</v>
      </c>
      <c r="E20" s="2" t="s">
        <v>24</v>
      </c>
      <c r="F20" s="1">
        <v>49.4440955454014</v>
      </c>
      <c r="G20" s="38"/>
      <c r="H20" s="1">
        <f t="shared" si="1"/>
        <v>49.44409555</v>
      </c>
    </row>
    <row r="21">
      <c r="A21" s="2" t="s">
        <v>23</v>
      </c>
      <c r="B21" s="1" t="s">
        <v>492</v>
      </c>
      <c r="C21" s="1">
        <v>2009.0</v>
      </c>
      <c r="D21" s="2" t="s">
        <v>5</v>
      </c>
      <c r="E21" s="2" t="s">
        <v>24</v>
      </c>
      <c r="F21" s="1">
        <v>49.4401993500213</v>
      </c>
      <c r="G21" s="38"/>
      <c r="H21" s="1">
        <f t="shared" si="1"/>
        <v>49.44019935</v>
      </c>
    </row>
    <row r="22">
      <c r="A22" s="2" t="s">
        <v>24</v>
      </c>
      <c r="B22" s="1" t="s">
        <v>493</v>
      </c>
      <c r="C22" s="1">
        <v>2009.0</v>
      </c>
      <c r="D22" s="2" t="s">
        <v>5</v>
      </c>
      <c r="E22" s="2" t="s">
        <v>24</v>
      </c>
      <c r="F22" s="1">
        <v>49.8962817150582</v>
      </c>
      <c r="G22" s="38"/>
      <c r="H22" s="1">
        <f t="shared" si="1"/>
        <v>49.89628172</v>
      </c>
    </row>
    <row r="23">
      <c r="A23" s="2" t="s">
        <v>25</v>
      </c>
      <c r="B23" s="1" t="s">
        <v>494</v>
      </c>
      <c r="C23" s="1">
        <v>2009.0</v>
      </c>
      <c r="D23" s="2" t="s">
        <v>5</v>
      </c>
      <c r="E23" s="2" t="s">
        <v>24</v>
      </c>
      <c r="F23" s="1">
        <v>50.1576853170899</v>
      </c>
      <c r="G23" s="38"/>
      <c r="H23" s="1">
        <f t="shared" si="1"/>
        <v>50.15768532</v>
      </c>
    </row>
    <row r="24">
      <c r="A24" s="2" t="s">
        <v>26</v>
      </c>
      <c r="B24" s="1" t="s">
        <v>495</v>
      </c>
      <c r="C24" s="1">
        <v>2009.0</v>
      </c>
      <c r="D24" s="2" t="s">
        <v>5</v>
      </c>
      <c r="E24" s="2" t="s">
        <v>24</v>
      </c>
      <c r="F24" s="1">
        <v>49.4862729934265</v>
      </c>
      <c r="G24" s="38"/>
      <c r="H24" s="1">
        <f t="shared" si="1"/>
        <v>49.48627299</v>
      </c>
    </row>
    <row r="25">
      <c r="A25" s="2" t="s">
        <v>27</v>
      </c>
      <c r="B25" s="1" t="s">
        <v>497</v>
      </c>
      <c r="C25" s="1">
        <v>2009.0</v>
      </c>
      <c r="D25" s="2" t="s">
        <v>5</v>
      </c>
      <c r="E25" s="2" t="s">
        <v>24</v>
      </c>
      <c r="F25" s="1">
        <v>50.2417969957957</v>
      </c>
      <c r="G25" s="38"/>
      <c r="H25" s="1">
        <f t="shared" si="1"/>
        <v>50.241797</v>
      </c>
    </row>
    <row r="26">
      <c r="A26" s="2" t="s">
        <v>28</v>
      </c>
      <c r="B26" s="1" t="s">
        <v>496</v>
      </c>
      <c r="C26" s="1">
        <v>2009.0</v>
      </c>
      <c r="D26" s="2" t="s">
        <v>5</v>
      </c>
      <c r="E26" s="2" t="s">
        <v>24</v>
      </c>
      <c r="F26" s="1">
        <v>50.1579862517684</v>
      </c>
      <c r="G26" s="38"/>
      <c r="H26" s="1">
        <f t="shared" si="1"/>
        <v>50.15798625</v>
      </c>
    </row>
    <row r="27">
      <c r="A27" s="2" t="s">
        <v>29</v>
      </c>
      <c r="B27" s="1" t="s">
        <v>498</v>
      </c>
      <c r="C27" s="1">
        <v>2009.0</v>
      </c>
      <c r="D27" s="2" t="s">
        <v>5</v>
      </c>
      <c r="E27" s="2" t="s">
        <v>24</v>
      </c>
      <c r="F27" s="1">
        <v>49.6350723539237</v>
      </c>
      <c r="G27" s="38"/>
      <c r="H27" s="1">
        <f t="shared" si="1"/>
        <v>49.63507235</v>
      </c>
    </row>
    <row r="28">
      <c r="A28" s="2" t="s">
        <v>30</v>
      </c>
      <c r="B28" s="1" t="s">
        <v>499</v>
      </c>
      <c r="C28" s="1">
        <v>2009.0</v>
      </c>
      <c r="D28" s="2" t="s">
        <v>5</v>
      </c>
      <c r="E28" s="2" t="s">
        <v>24</v>
      </c>
      <c r="F28" s="1">
        <v>49.3861646440224</v>
      </c>
      <c r="G28" s="38"/>
      <c r="H28" s="1">
        <f t="shared" si="1"/>
        <v>49.38616464</v>
      </c>
    </row>
    <row r="29">
      <c r="A29" s="2" t="s">
        <v>31</v>
      </c>
      <c r="B29" s="1" t="s">
        <v>500</v>
      </c>
      <c r="C29" s="1">
        <v>2009.0</v>
      </c>
      <c r="D29" s="2" t="s">
        <v>5</v>
      </c>
      <c r="E29" s="2" t="s">
        <v>24</v>
      </c>
      <c r="F29" s="1">
        <v>49.6734537072608</v>
      </c>
      <c r="G29" s="38"/>
      <c r="H29" s="1">
        <f t="shared" si="1"/>
        <v>49.67345371</v>
      </c>
    </row>
    <row r="30">
      <c r="A30" s="2" t="s">
        <v>32</v>
      </c>
      <c r="B30" s="1" t="s">
        <v>501</v>
      </c>
      <c r="C30" s="1">
        <v>2009.0</v>
      </c>
      <c r="D30" s="2" t="s">
        <v>5</v>
      </c>
      <c r="E30" s="2" t="s">
        <v>24</v>
      </c>
      <c r="F30" s="1">
        <v>49.737269772481</v>
      </c>
      <c r="G30" s="38"/>
      <c r="H30" s="1">
        <f t="shared" si="1"/>
        <v>49.73726977</v>
      </c>
    </row>
    <row r="31">
      <c r="A31" s="2" t="s">
        <v>33</v>
      </c>
      <c r="B31" s="1" t="s">
        <v>502</v>
      </c>
      <c r="C31" s="1">
        <v>2009.0</v>
      </c>
      <c r="D31" s="2" t="s">
        <v>5</v>
      </c>
      <c r="E31" s="2" t="s">
        <v>24</v>
      </c>
      <c r="F31" s="1">
        <v>49.6983894582723</v>
      </c>
      <c r="G31" s="38"/>
      <c r="H31" s="1">
        <f t="shared" si="1"/>
        <v>49.69838946</v>
      </c>
    </row>
    <row r="32">
      <c r="A32" s="2" t="s">
        <v>34</v>
      </c>
      <c r="B32" s="1" t="s">
        <v>503</v>
      </c>
      <c r="C32" s="1">
        <v>2009.0</v>
      </c>
      <c r="D32" s="2" t="s">
        <v>5</v>
      </c>
      <c r="E32" s="2" t="s">
        <v>24</v>
      </c>
      <c r="F32" s="1">
        <v>48.720953525641</v>
      </c>
      <c r="G32" s="38"/>
      <c r="H32" s="1">
        <f t="shared" si="1"/>
        <v>48.72095353</v>
      </c>
    </row>
    <row r="33">
      <c r="A33" s="2" t="s">
        <v>35</v>
      </c>
      <c r="B33" s="1" t="s">
        <v>504</v>
      </c>
      <c r="C33" s="1">
        <v>2009.0</v>
      </c>
      <c r="D33" s="2" t="s">
        <v>5</v>
      </c>
      <c r="E33" s="2" t="s">
        <v>24</v>
      </c>
      <c r="F33" s="1">
        <v>50.0402404961416</v>
      </c>
      <c r="G33" s="38"/>
      <c r="H33" s="1">
        <f t="shared" si="1"/>
        <v>50.0402405</v>
      </c>
    </row>
    <row r="34">
      <c r="A34" s="2" t="s">
        <v>3</v>
      </c>
      <c r="B34" s="1" t="s">
        <v>489</v>
      </c>
      <c r="C34" s="1">
        <v>2009.0</v>
      </c>
      <c r="D34" s="2" t="s">
        <v>5</v>
      </c>
      <c r="E34" s="2" t="s">
        <v>24</v>
      </c>
      <c r="F34" s="1">
        <v>49.6870217572017</v>
      </c>
      <c r="G34" s="38"/>
      <c r="H34" s="1">
        <f t="shared" si="1"/>
        <v>49.68702176</v>
      </c>
    </row>
    <row r="35">
      <c r="A35" s="2" t="s">
        <v>4</v>
      </c>
      <c r="B35" s="1" t="s">
        <v>472</v>
      </c>
      <c r="C35" s="1">
        <v>2010.0</v>
      </c>
      <c r="D35" s="2" t="s">
        <v>5</v>
      </c>
      <c r="E35" s="2" t="s">
        <v>24</v>
      </c>
      <c r="F35" s="1">
        <v>49.8610461034402</v>
      </c>
      <c r="G35" s="38"/>
      <c r="H35" s="1">
        <f t="shared" si="1"/>
        <v>49.8610461</v>
      </c>
    </row>
    <row r="36">
      <c r="A36" s="2" t="s">
        <v>5</v>
      </c>
      <c r="B36" s="1" t="s">
        <v>473</v>
      </c>
      <c r="C36" s="1">
        <v>2010.0</v>
      </c>
      <c r="D36" s="2" t="s">
        <v>5</v>
      </c>
      <c r="E36" s="2" t="s">
        <v>24</v>
      </c>
      <c r="F36" s="1">
        <v>49.4884439218714</v>
      </c>
      <c r="G36" s="38"/>
      <c r="H36" s="1">
        <f t="shared" si="1"/>
        <v>49.48844392</v>
      </c>
    </row>
    <row r="37">
      <c r="A37" s="2" t="s">
        <v>6</v>
      </c>
      <c r="B37" s="1" t="s">
        <v>474</v>
      </c>
      <c r="C37" s="1">
        <v>2010.0</v>
      </c>
      <c r="D37" s="2" t="s">
        <v>5</v>
      </c>
      <c r="E37" s="2" t="s">
        <v>24</v>
      </c>
      <c r="F37" s="1">
        <v>49.049301182614</v>
      </c>
      <c r="G37" s="38"/>
      <c r="H37" s="1">
        <f t="shared" si="1"/>
        <v>49.04930118</v>
      </c>
    </row>
    <row r="38">
      <c r="A38" s="2" t="s">
        <v>7</v>
      </c>
      <c r="B38" s="1" t="s">
        <v>475</v>
      </c>
      <c r="C38" s="1">
        <v>2010.0</v>
      </c>
      <c r="D38" s="2" t="s">
        <v>5</v>
      </c>
      <c r="E38" s="2" t="s">
        <v>24</v>
      </c>
      <c r="F38" s="1">
        <v>49.6301061434545</v>
      </c>
      <c r="G38" s="38"/>
      <c r="H38" s="1">
        <f t="shared" si="1"/>
        <v>49.63010614</v>
      </c>
    </row>
    <row r="39">
      <c r="A39" s="2" t="s">
        <v>10</v>
      </c>
      <c r="B39" s="1" t="s">
        <v>478</v>
      </c>
      <c r="C39" s="1">
        <v>2010.0</v>
      </c>
      <c r="D39" s="2" t="s">
        <v>5</v>
      </c>
      <c r="E39" s="2" t="s">
        <v>24</v>
      </c>
      <c r="F39" s="1">
        <v>47.8542679420835</v>
      </c>
      <c r="G39" s="38"/>
      <c r="H39" s="1">
        <f t="shared" si="1"/>
        <v>47.85426794</v>
      </c>
    </row>
    <row r="40">
      <c r="A40" s="2" t="s">
        <v>11</v>
      </c>
      <c r="B40" s="1" t="s">
        <v>477</v>
      </c>
      <c r="C40" s="1">
        <v>2010.0</v>
      </c>
      <c r="D40" s="2" t="s">
        <v>5</v>
      </c>
      <c r="E40" s="2" t="s">
        <v>24</v>
      </c>
      <c r="F40" s="1">
        <v>50.1206071596025</v>
      </c>
      <c r="G40" s="38"/>
      <c r="H40" s="1">
        <f t="shared" si="1"/>
        <v>50.12060716</v>
      </c>
    </row>
    <row r="41">
      <c r="A41" s="2" t="s">
        <v>8</v>
      </c>
      <c r="B41" s="1" t="s">
        <v>479</v>
      </c>
      <c r="C41" s="1">
        <v>2010.0</v>
      </c>
      <c r="D41" s="2" t="s">
        <v>5</v>
      </c>
      <c r="E41" s="2" t="s">
        <v>24</v>
      </c>
      <c r="F41" s="1">
        <v>49.6850017817402</v>
      </c>
      <c r="G41" s="38"/>
      <c r="H41" s="1">
        <f t="shared" si="1"/>
        <v>49.68500178</v>
      </c>
    </row>
    <row r="42">
      <c r="A42" s="2" t="s">
        <v>9</v>
      </c>
      <c r="B42" s="1" t="s">
        <v>480</v>
      </c>
      <c r="C42" s="1">
        <v>2010.0</v>
      </c>
      <c r="D42" s="2" t="s">
        <v>5</v>
      </c>
      <c r="E42" s="2" t="s">
        <v>24</v>
      </c>
      <c r="F42" s="1">
        <v>49.3660469369095</v>
      </c>
      <c r="G42" s="38"/>
      <c r="H42" s="1">
        <f t="shared" si="1"/>
        <v>49.36604694</v>
      </c>
    </row>
    <row r="43">
      <c r="A43" s="2" t="s">
        <v>12</v>
      </c>
      <c r="B43" s="1" t="s">
        <v>476</v>
      </c>
      <c r="C43" s="1">
        <v>2010.0</v>
      </c>
      <c r="D43" s="2" t="s">
        <v>5</v>
      </c>
      <c r="E43" s="2" t="s">
        <v>24</v>
      </c>
      <c r="F43" s="1">
        <v>49.4109510636268</v>
      </c>
      <c r="G43" s="38"/>
      <c r="H43" s="1">
        <f t="shared" si="1"/>
        <v>49.41095106</v>
      </c>
    </row>
    <row r="44">
      <c r="A44" s="2" t="s">
        <v>13</v>
      </c>
      <c r="B44" s="1" t="s">
        <v>481</v>
      </c>
      <c r="C44" s="1">
        <v>2010.0</v>
      </c>
      <c r="D44" s="2" t="s">
        <v>5</v>
      </c>
      <c r="E44" s="2" t="s">
        <v>24</v>
      </c>
      <c r="F44" s="1">
        <v>49.8342553214168</v>
      </c>
      <c r="G44" s="38"/>
      <c r="H44" s="1">
        <f t="shared" si="1"/>
        <v>49.83425532</v>
      </c>
    </row>
    <row r="45">
      <c r="A45" s="2" t="s">
        <v>14</v>
      </c>
      <c r="B45" s="1" t="s">
        <v>483</v>
      </c>
      <c r="C45" s="1">
        <v>2010.0</v>
      </c>
      <c r="D45" s="2" t="s">
        <v>5</v>
      </c>
      <c r="E45" s="2" t="s">
        <v>24</v>
      </c>
      <c r="F45" s="1">
        <v>49.7515227940962</v>
      </c>
      <c r="G45" s="38"/>
      <c r="H45" s="1">
        <f t="shared" si="1"/>
        <v>49.75152279</v>
      </c>
    </row>
    <row r="46">
      <c r="A46" s="2" t="s">
        <v>15</v>
      </c>
      <c r="B46" s="1" t="s">
        <v>482</v>
      </c>
      <c r="C46" s="1">
        <v>2010.0</v>
      </c>
      <c r="D46" s="2" t="s">
        <v>5</v>
      </c>
      <c r="E46" s="2" t="s">
        <v>24</v>
      </c>
      <c r="F46" s="1">
        <v>49.7305627215847</v>
      </c>
      <c r="G46" s="38"/>
      <c r="H46" s="1">
        <f t="shared" si="1"/>
        <v>49.73056272</v>
      </c>
    </row>
    <row r="47">
      <c r="A47" s="2" t="s">
        <v>16</v>
      </c>
      <c r="B47" s="1" t="s">
        <v>484</v>
      </c>
      <c r="C47" s="1">
        <v>2010.0</v>
      </c>
      <c r="D47" s="2" t="s">
        <v>5</v>
      </c>
      <c r="E47" s="2" t="s">
        <v>24</v>
      </c>
      <c r="F47" s="1">
        <v>49.4877479655353</v>
      </c>
      <c r="G47" s="38"/>
      <c r="H47" s="1">
        <f t="shared" si="1"/>
        <v>49.48774797</v>
      </c>
    </row>
    <row r="48">
      <c r="A48" s="2" t="s">
        <v>17</v>
      </c>
      <c r="B48" s="1" t="s">
        <v>485</v>
      </c>
      <c r="C48" s="1">
        <v>2010.0</v>
      </c>
      <c r="D48" s="2" t="s">
        <v>5</v>
      </c>
      <c r="E48" s="2" t="s">
        <v>24</v>
      </c>
      <c r="F48" s="1">
        <v>49.9435981206468</v>
      </c>
      <c r="G48" s="38"/>
      <c r="H48" s="1">
        <f t="shared" si="1"/>
        <v>49.94359812</v>
      </c>
    </row>
    <row r="49">
      <c r="A49" s="2" t="s">
        <v>18</v>
      </c>
      <c r="B49" s="1" t="s">
        <v>486</v>
      </c>
      <c r="C49" s="1">
        <v>2010.0</v>
      </c>
      <c r="D49" s="2" t="s">
        <v>5</v>
      </c>
      <c r="E49" s="2" t="s">
        <v>24</v>
      </c>
      <c r="F49" s="1">
        <v>49.4367963014658</v>
      </c>
      <c r="G49" s="38"/>
      <c r="H49" s="1">
        <f t="shared" si="1"/>
        <v>49.4367963</v>
      </c>
    </row>
    <row r="50">
      <c r="A50" s="2" t="s">
        <v>19</v>
      </c>
      <c r="B50" s="1" t="s">
        <v>487</v>
      </c>
      <c r="C50" s="1">
        <v>2010.0</v>
      </c>
      <c r="D50" s="2" t="s">
        <v>5</v>
      </c>
      <c r="E50" s="2" t="s">
        <v>24</v>
      </c>
      <c r="F50" s="1">
        <v>50.641990083775</v>
      </c>
      <c r="G50" s="38"/>
      <c r="H50" s="1">
        <f t="shared" si="1"/>
        <v>50.64199008</v>
      </c>
    </row>
    <row r="51">
      <c r="A51" s="2" t="s">
        <v>20</v>
      </c>
      <c r="B51" s="1" t="s">
        <v>488</v>
      </c>
      <c r="C51" s="1">
        <v>2010.0</v>
      </c>
      <c r="D51" s="2" t="s">
        <v>5</v>
      </c>
      <c r="E51" s="2" t="s">
        <v>24</v>
      </c>
      <c r="F51" s="1">
        <v>50.2545310694469</v>
      </c>
      <c r="G51" s="38"/>
      <c r="H51" s="1">
        <f t="shared" si="1"/>
        <v>50.25453107</v>
      </c>
    </row>
    <row r="52">
      <c r="A52" s="2" t="s">
        <v>21</v>
      </c>
      <c r="B52" s="1" t="s">
        <v>490</v>
      </c>
      <c r="C52" s="1">
        <v>2010.0</v>
      </c>
      <c r="D52" s="2" t="s">
        <v>5</v>
      </c>
      <c r="E52" s="2" t="s">
        <v>24</v>
      </c>
      <c r="F52" s="1">
        <v>48.9965611045527</v>
      </c>
      <c r="G52" s="38"/>
      <c r="H52" s="1">
        <f t="shared" si="1"/>
        <v>48.9965611</v>
      </c>
    </row>
    <row r="53">
      <c r="A53" s="2" t="s">
        <v>22</v>
      </c>
      <c r="B53" s="1" t="s">
        <v>491</v>
      </c>
      <c r="C53" s="1">
        <v>2010.0</v>
      </c>
      <c r="D53" s="2" t="s">
        <v>5</v>
      </c>
      <c r="E53" s="2" t="s">
        <v>24</v>
      </c>
      <c r="F53" s="1">
        <v>49.3500700373533</v>
      </c>
      <c r="G53" s="38"/>
      <c r="H53" s="1">
        <f t="shared" si="1"/>
        <v>49.35007004</v>
      </c>
    </row>
    <row r="54">
      <c r="A54" s="2" t="s">
        <v>23</v>
      </c>
      <c r="B54" s="1" t="s">
        <v>492</v>
      </c>
      <c r="C54" s="1">
        <v>2010.0</v>
      </c>
      <c r="D54" s="2" t="s">
        <v>5</v>
      </c>
      <c r="E54" s="2" t="s">
        <v>24</v>
      </c>
      <c r="F54" s="1">
        <v>49.2311658983512</v>
      </c>
      <c r="G54" s="38"/>
      <c r="H54" s="1">
        <f t="shared" si="1"/>
        <v>49.2311659</v>
      </c>
    </row>
    <row r="55">
      <c r="A55" s="2" t="s">
        <v>24</v>
      </c>
      <c r="B55" s="1" t="s">
        <v>493</v>
      </c>
      <c r="C55" s="1">
        <v>2010.0</v>
      </c>
      <c r="D55" s="2" t="s">
        <v>5</v>
      </c>
      <c r="E55" s="2" t="s">
        <v>24</v>
      </c>
      <c r="F55" s="1">
        <v>49.8439800368522</v>
      </c>
      <c r="G55" s="38"/>
      <c r="H55" s="1">
        <f t="shared" si="1"/>
        <v>49.84398004</v>
      </c>
    </row>
    <row r="56">
      <c r="A56" s="2" t="s">
        <v>25</v>
      </c>
      <c r="B56" s="1" t="s">
        <v>494</v>
      </c>
      <c r="C56" s="1">
        <v>2010.0</v>
      </c>
      <c r="D56" s="2" t="s">
        <v>5</v>
      </c>
      <c r="E56" s="2" t="s">
        <v>24</v>
      </c>
      <c r="F56" s="1">
        <v>49.8595354391598</v>
      </c>
      <c r="G56" s="38"/>
      <c r="H56" s="1">
        <f t="shared" si="1"/>
        <v>49.85953544</v>
      </c>
    </row>
    <row r="57">
      <c r="A57" s="2" t="s">
        <v>26</v>
      </c>
      <c r="B57" s="1" t="s">
        <v>495</v>
      </c>
      <c r="C57" s="1">
        <v>2010.0</v>
      </c>
      <c r="D57" s="2" t="s">
        <v>5</v>
      </c>
      <c r="E57" s="2" t="s">
        <v>24</v>
      </c>
      <c r="F57" s="1">
        <v>49.5207623860266</v>
      </c>
      <c r="G57" s="38"/>
      <c r="H57" s="1">
        <f t="shared" si="1"/>
        <v>49.52076239</v>
      </c>
    </row>
    <row r="58">
      <c r="A58" s="2" t="s">
        <v>27</v>
      </c>
      <c r="B58" s="1" t="s">
        <v>497</v>
      </c>
      <c r="C58" s="1">
        <v>2010.0</v>
      </c>
      <c r="D58" s="2" t="s">
        <v>5</v>
      </c>
      <c r="E58" s="2" t="s">
        <v>24</v>
      </c>
      <c r="F58" s="1">
        <v>49.9073366767412</v>
      </c>
      <c r="G58" s="38"/>
      <c r="H58" s="1">
        <f t="shared" si="1"/>
        <v>49.90733668</v>
      </c>
    </row>
    <row r="59">
      <c r="A59" s="2" t="s">
        <v>28</v>
      </c>
      <c r="B59" s="1" t="s">
        <v>496</v>
      </c>
      <c r="C59" s="1">
        <v>2010.0</v>
      </c>
      <c r="D59" s="2" t="s">
        <v>5</v>
      </c>
      <c r="E59" s="2" t="s">
        <v>24</v>
      </c>
      <c r="F59" s="1">
        <v>49.8422911935402</v>
      </c>
      <c r="G59" s="38"/>
      <c r="H59" s="1">
        <f t="shared" si="1"/>
        <v>49.84229119</v>
      </c>
    </row>
    <row r="60">
      <c r="A60" s="2" t="s">
        <v>29</v>
      </c>
      <c r="B60" s="1" t="s">
        <v>498</v>
      </c>
      <c r="C60" s="1">
        <v>2010.0</v>
      </c>
      <c r="D60" s="2" t="s">
        <v>5</v>
      </c>
      <c r="E60" s="2" t="s">
        <v>24</v>
      </c>
      <c r="F60" s="1">
        <v>49.4104258644802</v>
      </c>
      <c r="G60" s="38"/>
      <c r="H60" s="1">
        <f t="shared" si="1"/>
        <v>49.41042586</v>
      </c>
    </row>
    <row r="61">
      <c r="A61" s="2" t="s">
        <v>30</v>
      </c>
      <c r="B61" s="1" t="s">
        <v>499</v>
      </c>
      <c r="C61" s="1">
        <v>2010.0</v>
      </c>
      <c r="D61" s="2" t="s">
        <v>5</v>
      </c>
      <c r="E61" s="2" t="s">
        <v>24</v>
      </c>
      <c r="F61" s="1">
        <v>49.1811324040433</v>
      </c>
      <c r="G61" s="38"/>
      <c r="H61" s="1">
        <f t="shared" si="1"/>
        <v>49.1811324</v>
      </c>
    </row>
    <row r="62">
      <c r="A62" s="2" t="s">
        <v>31</v>
      </c>
      <c r="B62" s="1" t="s">
        <v>500</v>
      </c>
      <c r="C62" s="1">
        <v>2010.0</v>
      </c>
      <c r="D62" s="2" t="s">
        <v>5</v>
      </c>
      <c r="E62" s="2" t="s">
        <v>24</v>
      </c>
      <c r="F62" s="1">
        <v>49.6257435208549</v>
      </c>
      <c r="G62" s="38"/>
      <c r="H62" s="1">
        <f t="shared" si="1"/>
        <v>49.62574352</v>
      </c>
    </row>
    <row r="63">
      <c r="A63" s="2" t="s">
        <v>32</v>
      </c>
      <c r="B63" s="1" t="s">
        <v>501</v>
      </c>
      <c r="C63" s="1">
        <v>2010.0</v>
      </c>
      <c r="D63" s="2" t="s">
        <v>5</v>
      </c>
      <c r="E63" s="2" t="s">
        <v>24</v>
      </c>
      <c r="F63" s="1">
        <v>49.4448646604355</v>
      </c>
      <c r="G63" s="38"/>
      <c r="H63" s="1">
        <f t="shared" si="1"/>
        <v>49.44486466</v>
      </c>
    </row>
    <row r="64">
      <c r="A64" s="2" t="s">
        <v>33</v>
      </c>
      <c r="B64" s="1" t="s">
        <v>502</v>
      </c>
      <c r="C64" s="1">
        <v>2010.0</v>
      </c>
      <c r="D64" s="2" t="s">
        <v>5</v>
      </c>
      <c r="E64" s="2" t="s">
        <v>24</v>
      </c>
      <c r="F64" s="1">
        <v>49.6011506496949</v>
      </c>
      <c r="G64" s="38"/>
      <c r="H64" s="1">
        <f t="shared" si="1"/>
        <v>49.60115065</v>
      </c>
    </row>
    <row r="65">
      <c r="A65" s="2" t="s">
        <v>34</v>
      </c>
      <c r="B65" s="1" t="s">
        <v>503</v>
      </c>
      <c r="C65" s="1">
        <v>2010.0</v>
      </c>
      <c r="D65" s="2" t="s">
        <v>5</v>
      </c>
      <c r="E65" s="2" t="s">
        <v>24</v>
      </c>
      <c r="F65" s="1">
        <v>48.5998304063097</v>
      </c>
      <c r="G65" s="38"/>
      <c r="H65" s="1">
        <f t="shared" si="1"/>
        <v>48.59983041</v>
      </c>
    </row>
    <row r="66">
      <c r="A66" s="2" t="s">
        <v>35</v>
      </c>
      <c r="B66" s="1" t="s">
        <v>504</v>
      </c>
      <c r="C66" s="1">
        <v>2010.0</v>
      </c>
      <c r="D66" s="2" t="s">
        <v>5</v>
      </c>
      <c r="E66" s="2" t="s">
        <v>24</v>
      </c>
      <c r="F66" s="1">
        <v>49.7588930890763</v>
      </c>
      <c r="G66" s="38"/>
      <c r="H66" s="1">
        <f t="shared" si="1"/>
        <v>49.75889309</v>
      </c>
    </row>
    <row r="67">
      <c r="A67" s="2" t="s">
        <v>3</v>
      </c>
      <c r="B67" s="1" t="s">
        <v>489</v>
      </c>
      <c r="C67" s="1">
        <v>2010.0</v>
      </c>
      <c r="D67" s="2" t="s">
        <v>5</v>
      </c>
      <c r="E67" s="2" t="s">
        <v>24</v>
      </c>
      <c r="F67" s="1">
        <v>49.5520848234783</v>
      </c>
      <c r="G67" s="38"/>
      <c r="H67" s="1">
        <f t="shared" si="1"/>
        <v>49.55208482</v>
      </c>
    </row>
    <row r="68">
      <c r="A68" s="2" t="s">
        <v>4</v>
      </c>
      <c r="B68" s="1" t="s">
        <v>472</v>
      </c>
      <c r="C68" s="1">
        <v>2011.0</v>
      </c>
      <c r="D68" s="2" t="s">
        <v>5</v>
      </c>
      <c r="E68" s="2" t="s">
        <v>24</v>
      </c>
      <c r="F68" s="1">
        <v>49.8281443872385</v>
      </c>
      <c r="G68" s="38"/>
      <c r="H68" s="1">
        <f t="shared" si="1"/>
        <v>49.82814439</v>
      </c>
    </row>
    <row r="69">
      <c r="A69" s="2" t="s">
        <v>5</v>
      </c>
      <c r="B69" s="1" t="s">
        <v>473</v>
      </c>
      <c r="C69" s="1">
        <v>2011.0</v>
      </c>
      <c r="D69" s="2" t="s">
        <v>5</v>
      </c>
      <c r="E69" s="2" t="s">
        <v>24</v>
      </c>
      <c r="F69" s="1">
        <v>49.4163889600957</v>
      </c>
      <c r="G69" s="38"/>
      <c r="H69" s="1">
        <f t="shared" si="1"/>
        <v>49.41638896</v>
      </c>
    </row>
    <row r="70">
      <c r="A70" s="2" t="s">
        <v>6</v>
      </c>
      <c r="B70" s="1" t="s">
        <v>474</v>
      </c>
      <c r="C70" s="1">
        <v>2011.0</v>
      </c>
      <c r="D70" s="2" t="s">
        <v>5</v>
      </c>
      <c r="E70" s="2" t="s">
        <v>24</v>
      </c>
      <c r="F70" s="1">
        <v>48.7676056338028</v>
      </c>
      <c r="G70" s="38"/>
      <c r="H70" s="1">
        <f t="shared" si="1"/>
        <v>48.76760563</v>
      </c>
    </row>
    <row r="71">
      <c r="A71" s="2" t="s">
        <v>7</v>
      </c>
      <c r="B71" s="1" t="s">
        <v>475</v>
      </c>
      <c r="C71" s="1">
        <v>2011.0</v>
      </c>
      <c r="D71" s="2" t="s">
        <v>5</v>
      </c>
      <c r="E71" s="2" t="s">
        <v>24</v>
      </c>
      <c r="F71" s="1">
        <v>49.0667155257312</v>
      </c>
      <c r="G71" s="38"/>
      <c r="H71" s="1">
        <f t="shared" si="1"/>
        <v>49.06671553</v>
      </c>
    </row>
    <row r="72">
      <c r="A72" s="2" t="s">
        <v>10</v>
      </c>
      <c r="B72" s="1" t="s">
        <v>478</v>
      </c>
      <c r="C72" s="1">
        <v>2011.0</v>
      </c>
      <c r="D72" s="2" t="s">
        <v>5</v>
      </c>
      <c r="E72" s="2" t="s">
        <v>24</v>
      </c>
      <c r="F72" s="1">
        <v>47.7286319417658</v>
      </c>
      <c r="G72" s="38"/>
      <c r="H72" s="1">
        <f t="shared" si="1"/>
        <v>47.72863194</v>
      </c>
    </row>
    <row r="73">
      <c r="A73" s="2" t="s">
        <v>11</v>
      </c>
      <c r="B73" s="1" t="s">
        <v>477</v>
      </c>
      <c r="C73" s="1">
        <v>2011.0</v>
      </c>
      <c r="D73" s="2" t="s">
        <v>5</v>
      </c>
      <c r="E73" s="2" t="s">
        <v>24</v>
      </c>
      <c r="F73" s="1">
        <v>49.9085394154167</v>
      </c>
      <c r="G73" s="38"/>
      <c r="H73" s="1">
        <f t="shared" si="1"/>
        <v>49.90853942</v>
      </c>
    </row>
    <row r="74">
      <c r="A74" s="2" t="s">
        <v>8</v>
      </c>
      <c r="B74" s="1" t="s">
        <v>479</v>
      </c>
      <c r="C74" s="1">
        <v>2011.0</v>
      </c>
      <c r="D74" s="2" t="s">
        <v>5</v>
      </c>
      <c r="E74" s="2" t="s">
        <v>24</v>
      </c>
      <c r="F74" s="1">
        <v>49.660679180244</v>
      </c>
      <c r="G74" s="38"/>
      <c r="H74" s="1">
        <f t="shared" si="1"/>
        <v>49.66067918</v>
      </c>
    </row>
    <row r="75">
      <c r="A75" s="2" t="s">
        <v>9</v>
      </c>
      <c r="B75" s="1" t="s">
        <v>480</v>
      </c>
      <c r="C75" s="1">
        <v>2011.0</v>
      </c>
      <c r="D75" s="2" t="s">
        <v>5</v>
      </c>
      <c r="E75" s="2" t="s">
        <v>24</v>
      </c>
      <c r="F75" s="1">
        <v>49.1284577491474</v>
      </c>
      <c r="G75" s="38"/>
      <c r="H75" s="1">
        <f t="shared" si="1"/>
        <v>49.12845775</v>
      </c>
    </row>
    <row r="76">
      <c r="A76" s="2" t="s">
        <v>12</v>
      </c>
      <c r="B76" s="1" t="s">
        <v>476</v>
      </c>
      <c r="C76" s="1">
        <v>2011.0</v>
      </c>
      <c r="D76" s="2" t="s">
        <v>5</v>
      </c>
      <c r="E76" s="2" t="s">
        <v>24</v>
      </c>
      <c r="F76" s="1">
        <v>49.3167489979204</v>
      </c>
      <c r="G76" s="38"/>
      <c r="H76" s="1">
        <f t="shared" si="1"/>
        <v>49.316749</v>
      </c>
    </row>
    <row r="77">
      <c r="A77" s="2" t="s">
        <v>13</v>
      </c>
      <c r="B77" s="1" t="s">
        <v>481</v>
      </c>
      <c r="C77" s="1">
        <v>2011.0</v>
      </c>
      <c r="D77" s="2" t="s">
        <v>5</v>
      </c>
      <c r="E77" s="2" t="s">
        <v>24</v>
      </c>
      <c r="F77" s="1">
        <v>49.7003169422914</v>
      </c>
      <c r="G77" s="38"/>
      <c r="H77" s="1">
        <f t="shared" si="1"/>
        <v>49.70031694</v>
      </c>
    </row>
    <row r="78">
      <c r="A78" s="2" t="s">
        <v>14</v>
      </c>
      <c r="B78" s="1" t="s">
        <v>483</v>
      </c>
      <c r="C78" s="1">
        <v>2011.0</v>
      </c>
      <c r="D78" s="2" t="s">
        <v>5</v>
      </c>
      <c r="E78" s="2" t="s">
        <v>24</v>
      </c>
      <c r="F78" s="1">
        <v>49.594270113288</v>
      </c>
      <c r="G78" s="38"/>
      <c r="H78" s="1">
        <f t="shared" si="1"/>
        <v>49.59427011</v>
      </c>
    </row>
    <row r="79">
      <c r="A79" s="2" t="s">
        <v>15</v>
      </c>
      <c r="B79" s="1" t="s">
        <v>482</v>
      </c>
      <c r="C79" s="1">
        <v>2011.0</v>
      </c>
      <c r="D79" s="2" t="s">
        <v>5</v>
      </c>
      <c r="E79" s="2" t="s">
        <v>24</v>
      </c>
      <c r="F79" s="1">
        <v>49.6037964796101</v>
      </c>
      <c r="G79" s="38"/>
      <c r="H79" s="1">
        <f t="shared" si="1"/>
        <v>49.60379648</v>
      </c>
    </row>
    <row r="80">
      <c r="A80" s="2" t="s">
        <v>16</v>
      </c>
      <c r="B80" s="1" t="s">
        <v>484</v>
      </c>
      <c r="C80" s="1">
        <v>2011.0</v>
      </c>
      <c r="D80" s="2" t="s">
        <v>5</v>
      </c>
      <c r="E80" s="2" t="s">
        <v>24</v>
      </c>
      <c r="F80" s="1">
        <v>49.4086229086229</v>
      </c>
      <c r="G80" s="38"/>
      <c r="H80" s="1">
        <f t="shared" si="1"/>
        <v>49.40862291</v>
      </c>
    </row>
    <row r="81">
      <c r="A81" s="2" t="s">
        <v>17</v>
      </c>
      <c r="B81" s="1" t="s">
        <v>485</v>
      </c>
      <c r="C81" s="1">
        <v>2011.0</v>
      </c>
      <c r="D81" s="2" t="s">
        <v>5</v>
      </c>
      <c r="E81" s="2" t="s">
        <v>24</v>
      </c>
      <c r="F81" s="1">
        <v>49.6405912971938</v>
      </c>
      <c r="G81" s="38"/>
      <c r="H81" s="1">
        <f t="shared" si="1"/>
        <v>49.6405913</v>
      </c>
    </row>
    <row r="82">
      <c r="A82" s="2" t="s">
        <v>18</v>
      </c>
      <c r="B82" s="1" t="s">
        <v>486</v>
      </c>
      <c r="C82" s="1">
        <v>2011.0</v>
      </c>
      <c r="D82" s="2" t="s">
        <v>5</v>
      </c>
      <c r="E82" s="2" t="s">
        <v>24</v>
      </c>
      <c r="F82" s="1">
        <v>49.495184765031</v>
      </c>
      <c r="G82" s="38"/>
      <c r="H82" s="1">
        <f t="shared" si="1"/>
        <v>49.49518477</v>
      </c>
    </row>
    <row r="83">
      <c r="A83" s="2" t="s">
        <v>19</v>
      </c>
      <c r="B83" s="1" t="s">
        <v>487</v>
      </c>
      <c r="C83" s="1">
        <v>2011.0</v>
      </c>
      <c r="D83" s="2" t="s">
        <v>5</v>
      </c>
      <c r="E83" s="2" t="s">
        <v>24</v>
      </c>
      <c r="F83" s="1">
        <v>50.3140004248991</v>
      </c>
      <c r="G83" s="38"/>
      <c r="H83" s="1">
        <f t="shared" si="1"/>
        <v>50.31400042</v>
      </c>
    </row>
    <row r="84">
      <c r="A84" s="2" t="s">
        <v>20</v>
      </c>
      <c r="B84" s="1" t="s">
        <v>488</v>
      </c>
      <c r="C84" s="1">
        <v>2011.0</v>
      </c>
      <c r="D84" s="2" t="s">
        <v>5</v>
      </c>
      <c r="E84" s="2" t="s">
        <v>24</v>
      </c>
      <c r="F84" s="1">
        <v>50.2815827142693</v>
      </c>
      <c r="G84" s="38"/>
      <c r="H84" s="1">
        <f t="shared" si="1"/>
        <v>50.28158271</v>
      </c>
    </row>
    <row r="85">
      <c r="A85" s="2" t="s">
        <v>21</v>
      </c>
      <c r="B85" s="1" t="s">
        <v>490</v>
      </c>
      <c r="C85" s="1">
        <v>2011.0</v>
      </c>
      <c r="D85" s="2" t="s">
        <v>5</v>
      </c>
      <c r="E85" s="2" t="s">
        <v>24</v>
      </c>
      <c r="F85" s="1">
        <v>49.0866334946493</v>
      </c>
      <c r="G85" s="38"/>
      <c r="H85" s="1">
        <f t="shared" si="1"/>
        <v>49.08663349</v>
      </c>
    </row>
    <row r="86">
      <c r="A86" s="2" t="s">
        <v>22</v>
      </c>
      <c r="B86" s="1" t="s">
        <v>491</v>
      </c>
      <c r="C86" s="1">
        <v>2011.0</v>
      </c>
      <c r="D86" s="2" t="s">
        <v>5</v>
      </c>
      <c r="E86" s="2" t="s">
        <v>24</v>
      </c>
      <c r="F86" s="1">
        <v>49.163785050558</v>
      </c>
      <c r="G86" s="38"/>
      <c r="H86" s="1">
        <f t="shared" si="1"/>
        <v>49.16378505</v>
      </c>
    </row>
    <row r="87">
      <c r="A87" s="2" t="s">
        <v>23</v>
      </c>
      <c r="B87" s="1" t="s">
        <v>492</v>
      </c>
      <c r="C87" s="1">
        <v>2011.0</v>
      </c>
      <c r="D87" s="2" t="s">
        <v>5</v>
      </c>
      <c r="E87" s="2" t="s">
        <v>24</v>
      </c>
      <c r="F87" s="1">
        <v>49.1719484767941</v>
      </c>
      <c r="G87" s="38"/>
      <c r="H87" s="1">
        <f t="shared" si="1"/>
        <v>49.17194848</v>
      </c>
    </row>
    <row r="88">
      <c r="A88" s="2" t="s">
        <v>24</v>
      </c>
      <c r="B88" s="1" t="s">
        <v>493</v>
      </c>
      <c r="C88" s="1">
        <v>2011.0</v>
      </c>
      <c r="D88" s="2" t="s">
        <v>5</v>
      </c>
      <c r="E88" s="2" t="s">
        <v>24</v>
      </c>
      <c r="F88" s="1">
        <v>49.7579025978796</v>
      </c>
      <c r="G88" s="38"/>
      <c r="H88" s="1">
        <f t="shared" si="1"/>
        <v>49.7579026</v>
      </c>
    </row>
    <row r="89">
      <c r="A89" s="2" t="s">
        <v>25</v>
      </c>
      <c r="B89" s="1" t="s">
        <v>494</v>
      </c>
      <c r="C89" s="1">
        <v>2011.0</v>
      </c>
      <c r="D89" s="2" t="s">
        <v>5</v>
      </c>
      <c r="E89" s="2" t="s">
        <v>24</v>
      </c>
      <c r="F89" s="1">
        <v>49.8816459426297</v>
      </c>
      <c r="G89" s="38"/>
      <c r="H89" s="1">
        <f t="shared" si="1"/>
        <v>49.88164594</v>
      </c>
    </row>
    <row r="90">
      <c r="A90" s="2" t="s">
        <v>26</v>
      </c>
      <c r="B90" s="1" t="s">
        <v>495</v>
      </c>
      <c r="C90" s="1">
        <v>2011.0</v>
      </c>
      <c r="D90" s="2" t="s">
        <v>5</v>
      </c>
      <c r="E90" s="2" t="s">
        <v>24</v>
      </c>
      <c r="F90" s="1">
        <v>49.1054904380012</v>
      </c>
      <c r="G90" s="38"/>
      <c r="H90" s="1">
        <f t="shared" si="1"/>
        <v>49.10549044</v>
      </c>
    </row>
    <row r="91">
      <c r="A91" s="2" t="s">
        <v>27</v>
      </c>
      <c r="B91" s="1" t="s">
        <v>497</v>
      </c>
      <c r="C91" s="1">
        <v>2011.0</v>
      </c>
      <c r="D91" s="2" t="s">
        <v>5</v>
      </c>
      <c r="E91" s="2" t="s">
        <v>24</v>
      </c>
      <c r="F91" s="1">
        <v>49.5886778694773</v>
      </c>
      <c r="G91" s="38"/>
      <c r="H91" s="1">
        <f t="shared" si="1"/>
        <v>49.58867787</v>
      </c>
    </row>
    <row r="92">
      <c r="A92" s="2" t="s">
        <v>28</v>
      </c>
      <c r="B92" s="1" t="s">
        <v>496</v>
      </c>
      <c r="C92" s="1">
        <v>2011.0</v>
      </c>
      <c r="D92" s="2" t="s">
        <v>5</v>
      </c>
      <c r="E92" s="2" t="s">
        <v>24</v>
      </c>
      <c r="F92" s="1">
        <v>49.6885317787866</v>
      </c>
      <c r="G92" s="38"/>
      <c r="H92" s="1">
        <f t="shared" si="1"/>
        <v>49.68853178</v>
      </c>
    </row>
    <row r="93">
      <c r="A93" s="2" t="s">
        <v>29</v>
      </c>
      <c r="B93" s="1" t="s">
        <v>498</v>
      </c>
      <c r="C93" s="1">
        <v>2011.0</v>
      </c>
      <c r="D93" s="2" t="s">
        <v>5</v>
      </c>
      <c r="E93" s="2" t="s">
        <v>24</v>
      </c>
      <c r="F93" s="1">
        <v>49.5238159338256</v>
      </c>
      <c r="G93" s="38"/>
      <c r="H93" s="1">
        <f t="shared" si="1"/>
        <v>49.52381593</v>
      </c>
    </row>
    <row r="94">
      <c r="A94" s="2" t="s">
        <v>30</v>
      </c>
      <c r="B94" s="1" t="s">
        <v>499</v>
      </c>
      <c r="C94" s="1">
        <v>2011.0</v>
      </c>
      <c r="D94" s="2" t="s">
        <v>5</v>
      </c>
      <c r="E94" s="2" t="s">
        <v>24</v>
      </c>
      <c r="F94" s="1">
        <v>48.7328756288164</v>
      </c>
      <c r="G94" s="38"/>
      <c r="H94" s="1">
        <f t="shared" si="1"/>
        <v>48.73287563</v>
      </c>
    </row>
    <row r="95">
      <c r="A95" s="2" t="s">
        <v>31</v>
      </c>
      <c r="B95" s="1" t="s">
        <v>500</v>
      </c>
      <c r="C95" s="1">
        <v>2011.0</v>
      </c>
      <c r="D95" s="2" t="s">
        <v>5</v>
      </c>
      <c r="E95" s="2" t="s">
        <v>24</v>
      </c>
      <c r="F95" s="1">
        <v>49.3451917329324</v>
      </c>
      <c r="G95" s="38"/>
      <c r="H95" s="1">
        <f t="shared" si="1"/>
        <v>49.34519173</v>
      </c>
    </row>
    <row r="96">
      <c r="A96" s="2" t="s">
        <v>32</v>
      </c>
      <c r="B96" s="1" t="s">
        <v>501</v>
      </c>
      <c r="C96" s="1">
        <v>2011.0</v>
      </c>
      <c r="D96" s="2" t="s">
        <v>5</v>
      </c>
      <c r="E96" s="2" t="s">
        <v>24</v>
      </c>
      <c r="F96" s="1">
        <v>49.3610201947496</v>
      </c>
      <c r="G96" s="38"/>
      <c r="H96" s="1">
        <f t="shared" si="1"/>
        <v>49.36102019</v>
      </c>
    </row>
    <row r="97">
      <c r="A97" s="2" t="s">
        <v>33</v>
      </c>
      <c r="B97" s="1" t="s">
        <v>502</v>
      </c>
      <c r="C97" s="1">
        <v>2011.0</v>
      </c>
      <c r="D97" s="2" t="s">
        <v>5</v>
      </c>
      <c r="E97" s="2" t="s">
        <v>24</v>
      </c>
      <c r="F97" s="1">
        <v>49.4852721374979</v>
      </c>
      <c r="G97" s="38"/>
      <c r="H97" s="1">
        <f t="shared" si="1"/>
        <v>49.48527214</v>
      </c>
    </row>
    <row r="98">
      <c r="A98" s="2" t="s">
        <v>34</v>
      </c>
      <c r="B98" s="1" t="s">
        <v>503</v>
      </c>
      <c r="C98" s="1">
        <v>2011.0</v>
      </c>
      <c r="D98" s="2" t="s">
        <v>5</v>
      </c>
      <c r="E98" s="2" t="s">
        <v>24</v>
      </c>
      <c r="F98" s="1">
        <v>48.7551845972656</v>
      </c>
      <c r="G98" s="38"/>
      <c r="H98" s="1">
        <f t="shared" si="1"/>
        <v>48.7551846</v>
      </c>
    </row>
    <row r="99">
      <c r="A99" s="2" t="s">
        <v>35</v>
      </c>
      <c r="B99" s="1" t="s">
        <v>504</v>
      </c>
      <c r="C99" s="1">
        <v>2011.0</v>
      </c>
      <c r="D99" s="2" t="s">
        <v>5</v>
      </c>
      <c r="E99" s="2" t="s">
        <v>24</v>
      </c>
      <c r="F99" s="1">
        <v>49.8030195800896</v>
      </c>
      <c r="G99" s="38"/>
      <c r="H99" s="1">
        <f t="shared" si="1"/>
        <v>49.80301958</v>
      </c>
    </row>
    <row r="100">
      <c r="A100" s="2" t="s">
        <v>3</v>
      </c>
      <c r="B100" s="1" t="s">
        <v>489</v>
      </c>
      <c r="C100" s="1">
        <v>2011.0</v>
      </c>
      <c r="D100" s="2" t="s">
        <v>5</v>
      </c>
      <c r="E100" s="2" t="s">
        <v>24</v>
      </c>
      <c r="F100" s="1">
        <v>49.4378041788598</v>
      </c>
      <c r="G100" s="38"/>
      <c r="H100" s="1">
        <f t="shared" si="1"/>
        <v>49.43780418</v>
      </c>
    </row>
    <row r="101">
      <c r="A101" s="2" t="s">
        <v>4</v>
      </c>
      <c r="B101" s="1" t="s">
        <v>472</v>
      </c>
      <c r="C101" s="1">
        <v>2012.0</v>
      </c>
      <c r="D101" s="2" t="s">
        <v>5</v>
      </c>
      <c r="E101" s="2" t="s">
        <v>24</v>
      </c>
      <c r="F101" s="1">
        <v>49.9026525455324</v>
      </c>
      <c r="G101" s="38"/>
      <c r="H101" s="1">
        <f t="shared" si="1"/>
        <v>49.90265255</v>
      </c>
    </row>
    <row r="102">
      <c r="A102" s="2" t="s">
        <v>5</v>
      </c>
      <c r="B102" s="1" t="s">
        <v>473</v>
      </c>
      <c r="C102" s="1">
        <v>2012.0</v>
      </c>
      <c r="D102" s="2" t="s">
        <v>5</v>
      </c>
      <c r="E102" s="2" t="s">
        <v>24</v>
      </c>
      <c r="F102" s="1">
        <v>49.3475564376085</v>
      </c>
      <c r="G102" s="38"/>
      <c r="H102" s="1">
        <f t="shared" si="1"/>
        <v>49.34755644</v>
      </c>
    </row>
    <row r="103">
      <c r="A103" s="2" t="s">
        <v>6</v>
      </c>
      <c r="B103" s="1" t="s">
        <v>474</v>
      </c>
      <c r="C103" s="1">
        <v>2012.0</v>
      </c>
      <c r="D103" s="2" t="s">
        <v>5</v>
      </c>
      <c r="E103" s="2" t="s">
        <v>24</v>
      </c>
      <c r="F103" s="1">
        <v>49.3052352398524</v>
      </c>
      <c r="G103" s="38"/>
      <c r="H103" s="1">
        <f t="shared" si="1"/>
        <v>49.30523524</v>
      </c>
    </row>
    <row r="104">
      <c r="A104" s="2" t="s">
        <v>7</v>
      </c>
      <c r="B104" s="1" t="s">
        <v>475</v>
      </c>
      <c r="C104" s="1">
        <v>2012.0</v>
      </c>
      <c r="D104" s="2" t="s">
        <v>5</v>
      </c>
      <c r="E104" s="2" t="s">
        <v>24</v>
      </c>
      <c r="F104" s="1">
        <v>49.3711472892723</v>
      </c>
      <c r="G104" s="38"/>
      <c r="H104" s="1">
        <f t="shared" si="1"/>
        <v>49.37114729</v>
      </c>
    </row>
    <row r="105">
      <c r="A105" s="2" t="s">
        <v>10</v>
      </c>
      <c r="B105" s="1" t="s">
        <v>478</v>
      </c>
      <c r="C105" s="1">
        <v>2012.0</v>
      </c>
      <c r="D105" s="2" t="s">
        <v>5</v>
      </c>
      <c r="E105" s="2" t="s">
        <v>24</v>
      </c>
      <c r="F105" s="1">
        <v>47.8629806773856</v>
      </c>
      <c r="G105" s="38"/>
      <c r="H105" s="1">
        <f t="shared" si="1"/>
        <v>47.86298068</v>
      </c>
    </row>
    <row r="106">
      <c r="A106" s="2" t="s">
        <v>11</v>
      </c>
      <c r="B106" s="1" t="s">
        <v>477</v>
      </c>
      <c r="C106" s="1">
        <v>2012.0</v>
      </c>
      <c r="D106" s="2" t="s">
        <v>5</v>
      </c>
      <c r="E106" s="2" t="s">
        <v>24</v>
      </c>
      <c r="F106" s="1">
        <v>49.7337043559689</v>
      </c>
      <c r="G106" s="38"/>
      <c r="H106" s="1">
        <f t="shared" si="1"/>
        <v>49.73370436</v>
      </c>
    </row>
    <row r="107">
      <c r="A107" s="2" t="s">
        <v>8</v>
      </c>
      <c r="B107" s="1" t="s">
        <v>479</v>
      </c>
      <c r="C107" s="1">
        <v>2012.0</v>
      </c>
      <c r="D107" s="2" t="s">
        <v>5</v>
      </c>
      <c r="E107" s="2" t="s">
        <v>24</v>
      </c>
      <c r="F107" s="1">
        <v>49.5317066185899</v>
      </c>
      <c r="G107" s="38"/>
      <c r="H107" s="1">
        <f t="shared" si="1"/>
        <v>49.53170662</v>
      </c>
    </row>
    <row r="108">
      <c r="A108" s="2" t="s">
        <v>9</v>
      </c>
      <c r="B108" s="1" t="s">
        <v>480</v>
      </c>
      <c r="C108" s="1">
        <v>2012.0</v>
      </c>
      <c r="D108" s="2" t="s">
        <v>5</v>
      </c>
      <c r="E108" s="2" t="s">
        <v>24</v>
      </c>
      <c r="F108" s="1">
        <v>49.1692173152602</v>
      </c>
      <c r="G108" s="38"/>
      <c r="H108" s="1">
        <f t="shared" si="1"/>
        <v>49.16921732</v>
      </c>
    </row>
    <row r="109">
      <c r="A109" s="2" t="s">
        <v>12</v>
      </c>
      <c r="B109" s="1" t="s">
        <v>476</v>
      </c>
      <c r="C109" s="1">
        <v>2012.0</v>
      </c>
      <c r="D109" s="2" t="s">
        <v>5</v>
      </c>
      <c r="E109" s="2" t="s">
        <v>24</v>
      </c>
      <c r="F109" s="1">
        <v>49.2904062759482</v>
      </c>
      <c r="G109" s="38"/>
      <c r="H109" s="1">
        <f t="shared" si="1"/>
        <v>49.29040628</v>
      </c>
    </row>
    <row r="110">
      <c r="A110" s="2" t="s">
        <v>13</v>
      </c>
      <c r="B110" s="1" t="s">
        <v>481</v>
      </c>
      <c r="C110" s="1">
        <v>2012.0</v>
      </c>
      <c r="D110" s="2" t="s">
        <v>5</v>
      </c>
      <c r="E110" s="2" t="s">
        <v>24</v>
      </c>
      <c r="F110" s="1">
        <v>49.8426261312859</v>
      </c>
      <c r="G110" s="38"/>
      <c r="H110" s="1">
        <f t="shared" si="1"/>
        <v>49.84262613</v>
      </c>
    </row>
    <row r="111">
      <c r="A111" s="2" t="s">
        <v>14</v>
      </c>
      <c r="B111" s="1" t="s">
        <v>483</v>
      </c>
      <c r="C111" s="1">
        <v>2012.0</v>
      </c>
      <c r="D111" s="2" t="s">
        <v>5</v>
      </c>
      <c r="E111" s="2" t="s">
        <v>24</v>
      </c>
      <c r="F111" s="1">
        <v>49.6354094525755</v>
      </c>
      <c r="G111" s="38"/>
      <c r="H111" s="1">
        <f t="shared" si="1"/>
        <v>49.63540945</v>
      </c>
    </row>
    <row r="112">
      <c r="A112" s="2" t="s">
        <v>15</v>
      </c>
      <c r="B112" s="1" t="s">
        <v>482</v>
      </c>
      <c r="C112" s="1">
        <v>2012.0</v>
      </c>
      <c r="D112" s="2" t="s">
        <v>5</v>
      </c>
      <c r="E112" s="2" t="s">
        <v>24</v>
      </c>
      <c r="F112" s="1">
        <v>49.6490985973801</v>
      </c>
      <c r="G112" s="38"/>
      <c r="H112" s="1">
        <f t="shared" si="1"/>
        <v>49.6490986</v>
      </c>
    </row>
    <row r="113">
      <c r="A113" s="2" t="s">
        <v>16</v>
      </c>
      <c r="B113" s="1" t="s">
        <v>484</v>
      </c>
      <c r="C113" s="1">
        <v>2012.0</v>
      </c>
      <c r="D113" s="2" t="s">
        <v>5</v>
      </c>
      <c r="E113" s="2" t="s">
        <v>24</v>
      </c>
      <c r="F113" s="1">
        <v>49.3868018783095</v>
      </c>
      <c r="G113" s="38"/>
      <c r="H113" s="1">
        <f t="shared" si="1"/>
        <v>49.38680188</v>
      </c>
    </row>
    <row r="114">
      <c r="A114" s="2" t="s">
        <v>17</v>
      </c>
      <c r="B114" s="1" t="s">
        <v>485</v>
      </c>
      <c r="C114" s="1">
        <v>2012.0</v>
      </c>
      <c r="D114" s="2" t="s">
        <v>5</v>
      </c>
      <c r="E114" s="2" t="s">
        <v>24</v>
      </c>
      <c r="F114" s="1">
        <v>49.9085073342499</v>
      </c>
      <c r="G114" s="38"/>
      <c r="H114" s="1">
        <f t="shared" si="1"/>
        <v>49.90850733</v>
      </c>
    </row>
    <row r="115">
      <c r="A115" s="2" t="s">
        <v>18</v>
      </c>
      <c r="B115" s="1" t="s">
        <v>486</v>
      </c>
      <c r="C115" s="1">
        <v>2012.0</v>
      </c>
      <c r="D115" s="2" t="s">
        <v>5</v>
      </c>
      <c r="E115" s="2" t="s">
        <v>24</v>
      </c>
      <c r="F115" s="1">
        <v>49.5335731386807</v>
      </c>
      <c r="G115" s="38"/>
      <c r="H115" s="1">
        <f t="shared" si="1"/>
        <v>49.53357314</v>
      </c>
    </row>
    <row r="116">
      <c r="A116" s="2" t="s">
        <v>19</v>
      </c>
      <c r="B116" s="1" t="s">
        <v>487</v>
      </c>
      <c r="C116" s="1">
        <v>2012.0</v>
      </c>
      <c r="D116" s="2" t="s">
        <v>5</v>
      </c>
      <c r="E116" s="2" t="s">
        <v>24</v>
      </c>
      <c r="F116" s="1">
        <v>50.1385876370489</v>
      </c>
      <c r="G116" s="38"/>
      <c r="H116" s="1">
        <f t="shared" si="1"/>
        <v>50.13858764</v>
      </c>
    </row>
    <row r="117">
      <c r="A117" s="2" t="s">
        <v>20</v>
      </c>
      <c r="B117" s="1" t="s">
        <v>488</v>
      </c>
      <c r="C117" s="1">
        <v>2012.0</v>
      </c>
      <c r="D117" s="2" t="s">
        <v>5</v>
      </c>
      <c r="E117" s="2" t="s">
        <v>24</v>
      </c>
      <c r="F117" s="1">
        <v>50.1696331237965</v>
      </c>
      <c r="G117" s="38"/>
      <c r="H117" s="1">
        <f t="shared" si="1"/>
        <v>50.16963312</v>
      </c>
    </row>
    <row r="118">
      <c r="A118" s="2" t="s">
        <v>21</v>
      </c>
      <c r="B118" s="1" t="s">
        <v>490</v>
      </c>
      <c r="C118" s="1">
        <v>2012.0</v>
      </c>
      <c r="D118" s="2" t="s">
        <v>5</v>
      </c>
      <c r="E118" s="2" t="s">
        <v>24</v>
      </c>
      <c r="F118" s="1">
        <v>49.5153192264992</v>
      </c>
      <c r="G118" s="38"/>
      <c r="H118" s="1">
        <f t="shared" si="1"/>
        <v>49.51531923</v>
      </c>
    </row>
    <row r="119">
      <c r="A119" s="2" t="s">
        <v>22</v>
      </c>
      <c r="B119" s="1" t="s">
        <v>491</v>
      </c>
      <c r="C119" s="1">
        <v>2012.0</v>
      </c>
      <c r="D119" s="2" t="s">
        <v>5</v>
      </c>
      <c r="E119" s="2" t="s">
        <v>24</v>
      </c>
      <c r="F119" s="1">
        <v>49.2325384904243</v>
      </c>
      <c r="G119" s="38"/>
      <c r="H119" s="1">
        <f t="shared" si="1"/>
        <v>49.23253849</v>
      </c>
    </row>
    <row r="120">
      <c r="A120" s="2" t="s">
        <v>23</v>
      </c>
      <c r="B120" s="1" t="s">
        <v>492</v>
      </c>
      <c r="C120" s="1">
        <v>2012.0</v>
      </c>
      <c r="D120" s="2" t="s">
        <v>5</v>
      </c>
      <c r="E120" s="2" t="s">
        <v>24</v>
      </c>
      <c r="F120" s="1">
        <v>49.270131394129</v>
      </c>
      <c r="G120" s="38"/>
      <c r="H120" s="1">
        <f t="shared" si="1"/>
        <v>49.27013139</v>
      </c>
    </row>
    <row r="121">
      <c r="A121" s="2" t="s">
        <v>24</v>
      </c>
      <c r="B121" s="1" t="s">
        <v>493</v>
      </c>
      <c r="C121" s="1">
        <v>2012.0</v>
      </c>
      <c r="D121" s="2" t="s">
        <v>5</v>
      </c>
      <c r="E121" s="2" t="s">
        <v>24</v>
      </c>
      <c r="F121" s="1">
        <v>49.7718749536783</v>
      </c>
      <c r="G121" s="38"/>
      <c r="H121" s="1">
        <f t="shared" si="1"/>
        <v>49.77187495</v>
      </c>
    </row>
    <row r="122">
      <c r="A122" s="2" t="s">
        <v>25</v>
      </c>
      <c r="B122" s="1" t="s">
        <v>494</v>
      </c>
      <c r="C122" s="1">
        <v>2012.0</v>
      </c>
      <c r="D122" s="2" t="s">
        <v>5</v>
      </c>
      <c r="E122" s="2" t="s">
        <v>24</v>
      </c>
      <c r="F122" s="1">
        <v>50.0843264598727</v>
      </c>
      <c r="G122" s="38"/>
      <c r="H122" s="1">
        <f t="shared" si="1"/>
        <v>50.08432646</v>
      </c>
    </row>
    <row r="123">
      <c r="A123" s="2" t="s">
        <v>26</v>
      </c>
      <c r="B123" s="1" t="s">
        <v>495</v>
      </c>
      <c r="C123" s="1">
        <v>2012.0</v>
      </c>
      <c r="D123" s="2" t="s">
        <v>5</v>
      </c>
      <c r="E123" s="2" t="s">
        <v>24</v>
      </c>
      <c r="F123" s="1">
        <v>49.267502566995</v>
      </c>
      <c r="G123" s="38"/>
      <c r="H123" s="1">
        <f t="shared" si="1"/>
        <v>49.26750257</v>
      </c>
    </row>
    <row r="124">
      <c r="A124" s="2" t="s">
        <v>27</v>
      </c>
      <c r="B124" s="1" t="s">
        <v>497</v>
      </c>
      <c r="C124" s="1">
        <v>2012.0</v>
      </c>
      <c r="D124" s="2" t="s">
        <v>5</v>
      </c>
      <c r="E124" s="2" t="s">
        <v>24</v>
      </c>
      <c r="F124" s="1">
        <v>49.8472784568989</v>
      </c>
      <c r="G124" s="38"/>
      <c r="H124" s="1">
        <f t="shared" si="1"/>
        <v>49.84727846</v>
      </c>
    </row>
    <row r="125">
      <c r="A125" s="2" t="s">
        <v>28</v>
      </c>
      <c r="B125" s="1" t="s">
        <v>496</v>
      </c>
      <c r="C125" s="1">
        <v>2012.0</v>
      </c>
      <c r="D125" s="2" t="s">
        <v>5</v>
      </c>
      <c r="E125" s="2" t="s">
        <v>24</v>
      </c>
      <c r="F125" s="1">
        <v>49.7007727616059</v>
      </c>
      <c r="G125" s="38"/>
      <c r="H125" s="1">
        <f t="shared" si="1"/>
        <v>49.70077276</v>
      </c>
    </row>
    <row r="126">
      <c r="A126" s="2" t="s">
        <v>29</v>
      </c>
      <c r="B126" s="1" t="s">
        <v>498</v>
      </c>
      <c r="C126" s="1">
        <v>2012.0</v>
      </c>
      <c r="D126" s="2" t="s">
        <v>5</v>
      </c>
      <c r="E126" s="2" t="s">
        <v>24</v>
      </c>
      <c r="F126" s="1">
        <v>49.597175644519</v>
      </c>
      <c r="G126" s="38"/>
      <c r="H126" s="1">
        <f t="shared" si="1"/>
        <v>49.59717564</v>
      </c>
    </row>
    <row r="127">
      <c r="A127" s="2" t="s">
        <v>30</v>
      </c>
      <c r="B127" s="1" t="s">
        <v>499</v>
      </c>
      <c r="C127" s="1">
        <v>2012.0</v>
      </c>
      <c r="D127" s="2" t="s">
        <v>5</v>
      </c>
      <c r="E127" s="2" t="s">
        <v>24</v>
      </c>
      <c r="F127" s="1">
        <v>49.0733377261745</v>
      </c>
      <c r="G127" s="38"/>
      <c r="H127" s="1">
        <f t="shared" si="1"/>
        <v>49.07333773</v>
      </c>
    </row>
    <row r="128">
      <c r="A128" s="2" t="s">
        <v>31</v>
      </c>
      <c r="B128" s="1" t="s">
        <v>500</v>
      </c>
      <c r="C128" s="1">
        <v>2012.0</v>
      </c>
      <c r="D128" s="2" t="s">
        <v>5</v>
      </c>
      <c r="E128" s="2" t="s">
        <v>24</v>
      </c>
      <c r="F128" s="1">
        <v>49.5611879519764</v>
      </c>
      <c r="G128" s="38"/>
      <c r="H128" s="1">
        <f t="shared" si="1"/>
        <v>49.56118795</v>
      </c>
    </row>
    <row r="129">
      <c r="A129" s="2" t="s">
        <v>32</v>
      </c>
      <c r="B129" s="1" t="s">
        <v>501</v>
      </c>
      <c r="C129" s="1">
        <v>2012.0</v>
      </c>
      <c r="D129" s="2" t="s">
        <v>5</v>
      </c>
      <c r="E129" s="2" t="s">
        <v>24</v>
      </c>
      <c r="F129" s="1">
        <v>49.3498030994135</v>
      </c>
      <c r="G129" s="38"/>
      <c r="H129" s="1">
        <f t="shared" si="1"/>
        <v>49.3498031</v>
      </c>
    </row>
    <row r="130">
      <c r="A130" s="2" t="s">
        <v>33</v>
      </c>
      <c r="B130" s="1" t="s">
        <v>502</v>
      </c>
      <c r="C130" s="1">
        <v>2012.0</v>
      </c>
      <c r="D130" s="2" t="s">
        <v>5</v>
      </c>
      <c r="E130" s="2" t="s">
        <v>24</v>
      </c>
      <c r="F130" s="1">
        <v>49.534089593703</v>
      </c>
      <c r="G130" s="38"/>
      <c r="H130" s="1">
        <f t="shared" si="1"/>
        <v>49.53408959</v>
      </c>
    </row>
    <row r="131">
      <c r="A131" s="2" t="s">
        <v>34</v>
      </c>
      <c r="B131" s="1" t="s">
        <v>503</v>
      </c>
      <c r="C131" s="1">
        <v>2012.0</v>
      </c>
      <c r="D131" s="2" t="s">
        <v>5</v>
      </c>
      <c r="E131" s="2" t="s">
        <v>24</v>
      </c>
      <c r="F131" s="1">
        <v>49.2533518487732</v>
      </c>
      <c r="G131" s="38"/>
      <c r="H131" s="1">
        <f t="shared" si="1"/>
        <v>49.25335185</v>
      </c>
    </row>
    <row r="132">
      <c r="A132" s="2" t="s">
        <v>35</v>
      </c>
      <c r="B132" s="1" t="s">
        <v>504</v>
      </c>
      <c r="C132" s="1">
        <v>2012.0</v>
      </c>
      <c r="D132" s="2" t="s">
        <v>5</v>
      </c>
      <c r="E132" s="2" t="s">
        <v>24</v>
      </c>
      <c r="F132" s="1">
        <v>49.7969363123634</v>
      </c>
      <c r="G132" s="38"/>
      <c r="H132" s="1">
        <f t="shared" si="1"/>
        <v>49.79693631</v>
      </c>
    </row>
    <row r="133">
      <c r="A133" s="2" t="s">
        <v>3</v>
      </c>
      <c r="B133" s="1" t="s">
        <v>489</v>
      </c>
      <c r="C133" s="1">
        <v>2012.0</v>
      </c>
      <c r="D133" s="2" t="s">
        <v>5</v>
      </c>
      <c r="E133" s="2" t="s">
        <v>24</v>
      </c>
      <c r="F133" s="1">
        <v>49.505270469598</v>
      </c>
      <c r="G133" s="38"/>
      <c r="H133" s="1">
        <f t="shared" si="1"/>
        <v>49.50527047</v>
      </c>
    </row>
    <row r="134">
      <c r="A134" s="2" t="s">
        <v>4</v>
      </c>
      <c r="B134" s="1" t="s">
        <v>472</v>
      </c>
      <c r="C134" s="1">
        <v>2013.0</v>
      </c>
      <c r="D134" s="2" t="s">
        <v>5</v>
      </c>
      <c r="E134" s="2" t="s">
        <v>24</v>
      </c>
      <c r="F134" s="1">
        <v>49.6525533290239</v>
      </c>
      <c r="G134" s="38">
        <v>49.65255</v>
      </c>
      <c r="H134" s="1">
        <f t="shared" si="1"/>
        <v>0.000003329023905</v>
      </c>
    </row>
    <row r="135">
      <c r="A135" s="2" t="s">
        <v>5</v>
      </c>
      <c r="B135" s="1" t="s">
        <v>473</v>
      </c>
      <c r="C135" s="1">
        <v>2013.0</v>
      </c>
      <c r="D135" s="2" t="s">
        <v>5</v>
      </c>
      <c r="E135" s="2" t="s">
        <v>24</v>
      </c>
      <c r="F135" s="1">
        <v>49.5355168967838</v>
      </c>
      <c r="G135" s="38">
        <v>49.53552</v>
      </c>
      <c r="H135" s="1">
        <f t="shared" si="1"/>
        <v>0.000003103216201</v>
      </c>
    </row>
    <row r="136">
      <c r="A136" s="2" t="s">
        <v>6</v>
      </c>
      <c r="B136" s="1" t="s">
        <v>474</v>
      </c>
      <c r="C136" s="1">
        <v>2013.0</v>
      </c>
      <c r="D136" s="2" t="s">
        <v>5</v>
      </c>
      <c r="E136" s="2" t="s">
        <v>24</v>
      </c>
      <c r="F136" s="1">
        <v>49.2262206003782</v>
      </c>
      <c r="G136" s="38">
        <v>49.22622</v>
      </c>
      <c r="H136" s="1">
        <f t="shared" si="1"/>
        <v>0.0000006003782005</v>
      </c>
    </row>
    <row r="137">
      <c r="A137" s="2" t="s">
        <v>7</v>
      </c>
      <c r="B137" s="1" t="s">
        <v>475</v>
      </c>
      <c r="C137" s="1">
        <v>2013.0</v>
      </c>
      <c r="D137" s="2" t="s">
        <v>5</v>
      </c>
      <c r="E137" s="2" t="s">
        <v>24</v>
      </c>
      <c r="F137" s="1">
        <v>49.2314806659033</v>
      </c>
      <c r="G137" s="38">
        <v>49.23148</v>
      </c>
      <c r="H137" s="1">
        <f t="shared" si="1"/>
        <v>0.0000006659033005</v>
      </c>
    </row>
    <row r="138">
      <c r="A138" s="2" t="s">
        <v>10</v>
      </c>
      <c r="B138" s="1" t="s">
        <v>478</v>
      </c>
      <c r="C138" s="1">
        <v>2013.0</v>
      </c>
      <c r="D138" s="2" t="s">
        <v>5</v>
      </c>
      <c r="E138" s="2" t="s">
        <v>24</v>
      </c>
      <c r="F138" s="1">
        <v>48.0179211708854</v>
      </c>
      <c r="G138" s="38">
        <v>48.01792</v>
      </c>
      <c r="H138" s="1">
        <f t="shared" si="1"/>
        <v>0.000001170885405</v>
      </c>
    </row>
    <row r="139">
      <c r="A139" s="2" t="s">
        <v>11</v>
      </c>
      <c r="B139" s="1" t="s">
        <v>477</v>
      </c>
      <c r="C139" s="1">
        <v>2013.0</v>
      </c>
      <c r="D139" s="2" t="s">
        <v>5</v>
      </c>
      <c r="E139" s="2" t="s">
        <v>24</v>
      </c>
      <c r="F139" s="1">
        <v>49.6552878529507</v>
      </c>
      <c r="G139" s="38">
        <v>49.65529</v>
      </c>
      <c r="H139" s="1">
        <f t="shared" si="1"/>
        <v>0.000002147049301</v>
      </c>
    </row>
    <row r="140">
      <c r="A140" s="2" t="s">
        <v>8</v>
      </c>
      <c r="B140" s="1" t="s">
        <v>479</v>
      </c>
      <c r="C140" s="1">
        <v>2013.0</v>
      </c>
      <c r="D140" s="2" t="s">
        <v>5</v>
      </c>
      <c r="E140" s="2" t="s">
        <v>24</v>
      </c>
      <c r="F140" s="1">
        <v>49.5913456886486</v>
      </c>
      <c r="G140" s="38">
        <v>49.59135</v>
      </c>
      <c r="H140" s="1">
        <f t="shared" si="1"/>
        <v>0.000004311351397</v>
      </c>
    </row>
    <row r="141">
      <c r="A141" s="2" t="s">
        <v>9</v>
      </c>
      <c r="B141" s="1" t="s">
        <v>480</v>
      </c>
      <c r="C141" s="1">
        <v>2013.0</v>
      </c>
      <c r="D141" s="2" t="s">
        <v>5</v>
      </c>
      <c r="E141" s="2" t="s">
        <v>24</v>
      </c>
      <c r="F141" s="1">
        <v>49.495378087589</v>
      </c>
      <c r="G141" s="38">
        <v>49.49538</v>
      </c>
      <c r="H141" s="1">
        <f t="shared" si="1"/>
        <v>0.000001912410994</v>
      </c>
    </row>
    <row r="142">
      <c r="A142" s="2" t="s">
        <v>12</v>
      </c>
      <c r="B142" s="1" t="s">
        <v>476</v>
      </c>
      <c r="C142" s="1">
        <v>2013.0</v>
      </c>
      <c r="D142" s="2" t="s">
        <v>5</v>
      </c>
      <c r="E142" s="2" t="s">
        <v>24</v>
      </c>
      <c r="F142" s="1">
        <v>49.2456251179352</v>
      </c>
      <c r="G142" s="38">
        <v>49.24563</v>
      </c>
      <c r="H142" s="1">
        <f t="shared" si="1"/>
        <v>0.0000048820648</v>
      </c>
    </row>
    <row r="143">
      <c r="A143" s="2" t="s">
        <v>13</v>
      </c>
      <c r="B143" s="1" t="s">
        <v>481</v>
      </c>
      <c r="C143" s="1">
        <v>2013.0</v>
      </c>
      <c r="D143" s="2" t="s">
        <v>5</v>
      </c>
      <c r="E143" s="2" t="s">
        <v>24</v>
      </c>
      <c r="F143" s="1">
        <v>49.7887974427366</v>
      </c>
      <c r="G143" s="38">
        <v>49.7888</v>
      </c>
      <c r="H143" s="1">
        <f t="shared" si="1"/>
        <v>0.0000025572634</v>
      </c>
    </row>
    <row r="144">
      <c r="A144" s="2" t="s">
        <v>14</v>
      </c>
      <c r="B144" s="1" t="s">
        <v>483</v>
      </c>
      <c r="C144" s="1">
        <v>2013.0</v>
      </c>
      <c r="D144" s="2" t="s">
        <v>5</v>
      </c>
      <c r="E144" s="2" t="s">
        <v>24</v>
      </c>
      <c r="F144" s="1">
        <v>49.4828578921824</v>
      </c>
      <c r="G144" s="38">
        <v>49.48286</v>
      </c>
      <c r="H144" s="1">
        <f t="shared" si="1"/>
        <v>0.0000021078176</v>
      </c>
    </row>
    <row r="145">
      <c r="A145" s="2" t="s">
        <v>15</v>
      </c>
      <c r="B145" s="1" t="s">
        <v>482</v>
      </c>
      <c r="C145" s="1">
        <v>2013.0</v>
      </c>
      <c r="D145" s="2" t="s">
        <v>5</v>
      </c>
      <c r="E145" s="2" t="s">
        <v>24</v>
      </c>
      <c r="F145" s="1">
        <v>49.6390575707911</v>
      </c>
      <c r="G145" s="38">
        <v>49.63906</v>
      </c>
      <c r="H145" s="1">
        <f t="shared" si="1"/>
        <v>0.000002429208898</v>
      </c>
    </row>
    <row r="146">
      <c r="A146" s="2" t="s">
        <v>16</v>
      </c>
      <c r="B146" s="1" t="s">
        <v>484</v>
      </c>
      <c r="C146" s="1">
        <v>2013.0</v>
      </c>
      <c r="D146" s="2" t="s">
        <v>5</v>
      </c>
      <c r="E146" s="2" t="s">
        <v>24</v>
      </c>
      <c r="F146" s="1">
        <v>49.3876512701239</v>
      </c>
      <c r="G146" s="38">
        <v>49.38765</v>
      </c>
      <c r="H146" s="1">
        <f t="shared" si="1"/>
        <v>0.000001270123896</v>
      </c>
    </row>
    <row r="147">
      <c r="A147" s="2" t="s">
        <v>17</v>
      </c>
      <c r="B147" s="1" t="s">
        <v>485</v>
      </c>
      <c r="C147" s="1">
        <v>2013.0</v>
      </c>
      <c r="D147" s="2" t="s">
        <v>5</v>
      </c>
      <c r="E147" s="2" t="s">
        <v>24</v>
      </c>
      <c r="F147" s="1">
        <v>49.9214046118651</v>
      </c>
      <c r="G147" s="38">
        <v>49.9214</v>
      </c>
      <c r="H147" s="1">
        <f t="shared" si="1"/>
        <v>0.000004611865101</v>
      </c>
    </row>
    <row r="148">
      <c r="A148" s="2" t="s">
        <v>18</v>
      </c>
      <c r="B148" s="1" t="s">
        <v>486</v>
      </c>
      <c r="C148" s="1">
        <v>2013.0</v>
      </c>
      <c r="D148" s="2" t="s">
        <v>5</v>
      </c>
      <c r="E148" s="2" t="s">
        <v>24</v>
      </c>
      <c r="F148" s="1">
        <v>49.4408510329039</v>
      </c>
      <c r="G148" s="38">
        <v>49.44085</v>
      </c>
      <c r="H148" s="1">
        <f t="shared" si="1"/>
        <v>0.000001032903903</v>
      </c>
    </row>
    <row r="149">
      <c r="A149" s="2" t="s">
        <v>19</v>
      </c>
      <c r="B149" s="1" t="s">
        <v>487</v>
      </c>
      <c r="C149" s="1">
        <v>2013.0</v>
      </c>
      <c r="D149" s="2" t="s">
        <v>5</v>
      </c>
      <c r="E149" s="2" t="s">
        <v>24</v>
      </c>
      <c r="F149" s="1">
        <v>50.1153842961143</v>
      </c>
      <c r="G149" s="38">
        <v>50.11538</v>
      </c>
      <c r="H149" s="1">
        <f t="shared" si="1"/>
        <v>0.000004296114298</v>
      </c>
    </row>
    <row r="150">
      <c r="A150" s="2" t="s">
        <v>20</v>
      </c>
      <c r="B150" s="1" t="s">
        <v>488</v>
      </c>
      <c r="C150" s="1">
        <v>2013.0</v>
      </c>
      <c r="D150" s="2" t="s">
        <v>5</v>
      </c>
      <c r="E150" s="2" t="s">
        <v>24</v>
      </c>
      <c r="F150" s="1">
        <v>50.0311561774203</v>
      </c>
      <c r="G150" s="38">
        <v>50.03116</v>
      </c>
      <c r="H150" s="1">
        <f t="shared" si="1"/>
        <v>0.0000038225797</v>
      </c>
    </row>
    <row r="151">
      <c r="A151" s="2" t="s">
        <v>21</v>
      </c>
      <c r="B151" s="1" t="s">
        <v>490</v>
      </c>
      <c r="C151" s="1">
        <v>2013.0</v>
      </c>
      <c r="D151" s="2" t="s">
        <v>5</v>
      </c>
      <c r="E151" s="2" t="s">
        <v>24</v>
      </c>
      <c r="F151" s="1">
        <v>49.9151394360276</v>
      </c>
      <c r="G151" s="38">
        <v>49.91514</v>
      </c>
      <c r="H151" s="1">
        <f t="shared" si="1"/>
        <v>0.0000005639723994</v>
      </c>
    </row>
    <row r="152">
      <c r="A152" s="2" t="s">
        <v>22</v>
      </c>
      <c r="B152" s="1" t="s">
        <v>491</v>
      </c>
      <c r="C152" s="1">
        <v>2013.0</v>
      </c>
      <c r="D152" s="2" t="s">
        <v>5</v>
      </c>
      <c r="E152" s="2" t="s">
        <v>24</v>
      </c>
      <c r="F152" s="1">
        <v>49.2881963075762</v>
      </c>
      <c r="G152" s="38">
        <v>49.2882</v>
      </c>
      <c r="H152" s="1">
        <f t="shared" si="1"/>
        <v>0.000003692423803</v>
      </c>
    </row>
    <row r="153">
      <c r="A153" s="2" t="s">
        <v>23</v>
      </c>
      <c r="B153" s="1" t="s">
        <v>492</v>
      </c>
      <c r="C153" s="1">
        <v>2013.0</v>
      </c>
      <c r="D153" s="2" t="s">
        <v>5</v>
      </c>
      <c r="E153" s="2" t="s">
        <v>24</v>
      </c>
      <c r="F153" s="1">
        <v>49.3380853114563</v>
      </c>
      <c r="G153" s="38">
        <v>49.33809</v>
      </c>
      <c r="H153" s="1">
        <f t="shared" si="1"/>
        <v>0.000004688543704</v>
      </c>
    </row>
    <row r="154">
      <c r="A154" s="2" t="s">
        <v>24</v>
      </c>
      <c r="B154" s="1" t="s">
        <v>493</v>
      </c>
      <c r="C154" s="1">
        <v>2013.0</v>
      </c>
      <c r="D154" s="2" t="s">
        <v>5</v>
      </c>
      <c r="E154" s="2" t="s">
        <v>24</v>
      </c>
      <c r="F154" s="1">
        <v>49.7170736181898</v>
      </c>
      <c r="G154" s="38">
        <v>49.71707</v>
      </c>
      <c r="H154" s="1">
        <f t="shared" si="1"/>
        <v>0.000003618189801</v>
      </c>
    </row>
    <row r="155">
      <c r="A155" s="2" t="s">
        <v>25</v>
      </c>
      <c r="B155" s="1" t="s">
        <v>494</v>
      </c>
      <c r="C155" s="1">
        <v>2013.0</v>
      </c>
      <c r="D155" s="2" t="s">
        <v>5</v>
      </c>
      <c r="E155" s="2" t="s">
        <v>24</v>
      </c>
      <c r="F155" s="1">
        <v>50.2758212438123</v>
      </c>
      <c r="G155" s="38">
        <v>50.27582</v>
      </c>
      <c r="H155" s="1">
        <f t="shared" si="1"/>
        <v>0.000001243812299</v>
      </c>
    </row>
    <row r="156">
      <c r="A156" s="2" t="s">
        <v>26</v>
      </c>
      <c r="B156" s="1" t="s">
        <v>495</v>
      </c>
      <c r="C156" s="1">
        <v>2013.0</v>
      </c>
      <c r="D156" s="2" t="s">
        <v>5</v>
      </c>
      <c r="E156" s="2" t="s">
        <v>24</v>
      </c>
      <c r="F156" s="1">
        <v>49.3431012110727</v>
      </c>
      <c r="G156" s="38">
        <v>49.3431</v>
      </c>
      <c r="H156" s="1">
        <f t="shared" si="1"/>
        <v>0.0000012110727</v>
      </c>
    </row>
    <row r="157">
      <c r="A157" s="2" t="s">
        <v>27</v>
      </c>
      <c r="B157" s="1" t="s">
        <v>497</v>
      </c>
      <c r="C157" s="1">
        <v>2013.0</v>
      </c>
      <c r="D157" s="2" t="s">
        <v>5</v>
      </c>
      <c r="E157" s="2" t="s">
        <v>24</v>
      </c>
      <c r="F157" s="1">
        <v>49.8032301734723</v>
      </c>
      <c r="G157" s="38">
        <v>49.80323</v>
      </c>
      <c r="H157" s="1">
        <f t="shared" si="1"/>
        <v>0.0000001734723014</v>
      </c>
    </row>
    <row r="158">
      <c r="A158" s="2" t="s">
        <v>28</v>
      </c>
      <c r="B158" s="1" t="s">
        <v>496</v>
      </c>
      <c r="C158" s="1">
        <v>2013.0</v>
      </c>
      <c r="D158" s="2" t="s">
        <v>5</v>
      </c>
      <c r="E158" s="2" t="s">
        <v>24</v>
      </c>
      <c r="F158" s="1">
        <v>49.4277520169396</v>
      </c>
      <c r="G158" s="38">
        <v>49.42775</v>
      </c>
      <c r="H158" s="1">
        <f t="shared" si="1"/>
        <v>0.000002016939597</v>
      </c>
    </row>
    <row r="159">
      <c r="A159" s="2" t="s">
        <v>29</v>
      </c>
      <c r="B159" s="1" t="s">
        <v>498</v>
      </c>
      <c r="C159" s="1">
        <v>2013.0</v>
      </c>
      <c r="D159" s="2" t="s">
        <v>5</v>
      </c>
      <c r="E159" s="2" t="s">
        <v>24</v>
      </c>
      <c r="F159" s="1">
        <v>49.696980510405</v>
      </c>
      <c r="G159" s="38">
        <v>49.69698</v>
      </c>
      <c r="H159" s="1">
        <f t="shared" si="1"/>
        <v>0.0000005104049947</v>
      </c>
    </row>
    <row r="160">
      <c r="A160" s="2" t="s">
        <v>30</v>
      </c>
      <c r="B160" s="1" t="s">
        <v>499</v>
      </c>
      <c r="C160" s="1">
        <v>2013.0</v>
      </c>
      <c r="D160" s="2" t="s">
        <v>5</v>
      </c>
      <c r="E160" s="2" t="s">
        <v>24</v>
      </c>
      <c r="F160" s="1">
        <v>48.9771288964766</v>
      </c>
      <c r="G160" s="38">
        <v>48.97713</v>
      </c>
      <c r="H160" s="1">
        <f t="shared" si="1"/>
        <v>0.000001103523402</v>
      </c>
    </row>
    <row r="161">
      <c r="A161" s="2" t="s">
        <v>31</v>
      </c>
      <c r="B161" s="1" t="s">
        <v>500</v>
      </c>
      <c r="C161" s="1">
        <v>2013.0</v>
      </c>
      <c r="D161" s="2" t="s">
        <v>5</v>
      </c>
      <c r="E161" s="2" t="s">
        <v>24</v>
      </c>
      <c r="F161" s="1">
        <v>49.8789427857203</v>
      </c>
      <c r="G161" s="38">
        <v>49.87894</v>
      </c>
      <c r="H161" s="1">
        <f t="shared" si="1"/>
        <v>0.000002785720298</v>
      </c>
    </row>
    <row r="162">
      <c r="A162" s="2" t="s">
        <v>32</v>
      </c>
      <c r="B162" s="1" t="s">
        <v>501</v>
      </c>
      <c r="C162" s="1">
        <v>2013.0</v>
      </c>
      <c r="D162" s="2" t="s">
        <v>5</v>
      </c>
      <c r="E162" s="2" t="s">
        <v>24</v>
      </c>
      <c r="F162" s="1">
        <v>49.5615463973503</v>
      </c>
      <c r="G162" s="38">
        <v>49.56155</v>
      </c>
      <c r="H162" s="1">
        <f t="shared" si="1"/>
        <v>0.000003602649699</v>
      </c>
    </row>
    <row r="163">
      <c r="A163" s="2" t="s">
        <v>33</v>
      </c>
      <c r="B163" s="1" t="s">
        <v>502</v>
      </c>
      <c r="C163" s="1">
        <v>2013.0</v>
      </c>
      <c r="D163" s="2" t="s">
        <v>5</v>
      </c>
      <c r="E163" s="2" t="s">
        <v>24</v>
      </c>
      <c r="F163" s="1">
        <v>49.6418709808936</v>
      </c>
      <c r="G163" s="38">
        <v>49.64187</v>
      </c>
      <c r="H163" s="1">
        <f t="shared" si="1"/>
        <v>0.0000009808936028</v>
      </c>
    </row>
    <row r="164">
      <c r="A164" s="2" t="s">
        <v>34</v>
      </c>
      <c r="B164" s="1" t="s">
        <v>503</v>
      </c>
      <c r="C164" s="1">
        <v>2013.0</v>
      </c>
      <c r="D164" s="2" t="s">
        <v>5</v>
      </c>
      <c r="E164" s="2" t="s">
        <v>24</v>
      </c>
      <c r="F164" s="1">
        <v>49.5154069740273</v>
      </c>
      <c r="G164" s="38">
        <v>49.51541</v>
      </c>
      <c r="H164" s="1">
        <f t="shared" si="1"/>
        <v>0.000003025972703</v>
      </c>
    </row>
    <row r="165">
      <c r="A165" s="2" t="s">
        <v>35</v>
      </c>
      <c r="B165" s="1" t="s">
        <v>504</v>
      </c>
      <c r="C165" s="1">
        <v>2013.0</v>
      </c>
      <c r="D165" s="2" t="s">
        <v>5</v>
      </c>
      <c r="E165" s="2" t="s">
        <v>24</v>
      </c>
      <c r="F165" s="1">
        <v>49.9866437294981</v>
      </c>
      <c r="G165" s="38">
        <v>49.98664</v>
      </c>
      <c r="H165" s="1">
        <f t="shared" si="1"/>
        <v>0.000003729498097</v>
      </c>
    </row>
    <row r="166">
      <c r="A166" s="2" t="s">
        <v>3</v>
      </c>
      <c r="B166" s="1" t="s">
        <v>489</v>
      </c>
      <c r="C166" s="1">
        <v>2013.0</v>
      </c>
      <c r="D166" s="2" t="s">
        <v>5</v>
      </c>
      <c r="E166" s="2" t="s">
        <v>24</v>
      </c>
      <c r="F166" s="1">
        <v>49.5159511967544</v>
      </c>
      <c r="G166" s="38">
        <v>49.51595</v>
      </c>
      <c r="H166" s="1">
        <f t="shared" si="1"/>
        <v>0.000001196754404</v>
      </c>
    </row>
    <row r="167">
      <c r="A167" s="2" t="s">
        <v>4</v>
      </c>
      <c r="B167" s="1" t="s">
        <v>472</v>
      </c>
      <c r="C167" s="1">
        <v>2014.0</v>
      </c>
      <c r="D167" s="2" t="s">
        <v>5</v>
      </c>
      <c r="E167" s="2" t="s">
        <v>24</v>
      </c>
      <c r="F167" s="1">
        <v>49.4728776389146</v>
      </c>
      <c r="G167" s="38">
        <v>49.47288</v>
      </c>
      <c r="H167" s="1">
        <f t="shared" si="1"/>
        <v>0.0000023610854</v>
      </c>
    </row>
    <row r="168">
      <c r="A168" s="2" t="s">
        <v>5</v>
      </c>
      <c r="B168" s="1" t="s">
        <v>473</v>
      </c>
      <c r="C168" s="1">
        <v>2014.0</v>
      </c>
      <c r="D168" s="2" t="s">
        <v>5</v>
      </c>
      <c r="E168" s="2" t="s">
        <v>24</v>
      </c>
      <c r="F168" s="1">
        <v>49.7187755573061</v>
      </c>
      <c r="G168" s="38">
        <v>49.71878</v>
      </c>
      <c r="H168" s="1">
        <f t="shared" si="1"/>
        <v>0.0000044426939</v>
      </c>
    </row>
    <row r="169">
      <c r="A169" s="2" t="s">
        <v>6</v>
      </c>
      <c r="B169" s="1" t="s">
        <v>474</v>
      </c>
      <c r="C169" s="1">
        <v>2014.0</v>
      </c>
      <c r="D169" s="2" t="s">
        <v>5</v>
      </c>
      <c r="E169" s="2" t="s">
        <v>24</v>
      </c>
      <c r="F169" s="1">
        <v>49.3206069756135</v>
      </c>
      <c r="G169" s="38">
        <v>49.32061</v>
      </c>
      <c r="H169" s="1">
        <f t="shared" si="1"/>
        <v>0.000003024386501</v>
      </c>
    </row>
    <row r="170">
      <c r="A170" s="2" t="s">
        <v>7</v>
      </c>
      <c r="B170" s="1" t="s">
        <v>475</v>
      </c>
      <c r="C170" s="1">
        <v>2014.0</v>
      </c>
      <c r="D170" s="2" t="s">
        <v>5</v>
      </c>
      <c r="E170" s="2" t="s">
        <v>24</v>
      </c>
      <c r="F170" s="1">
        <v>49.5340873715887</v>
      </c>
      <c r="G170" s="38">
        <v>49.53409</v>
      </c>
      <c r="H170" s="1">
        <f t="shared" si="1"/>
        <v>0.000002628411302</v>
      </c>
    </row>
    <row r="171">
      <c r="A171" s="2" t="s">
        <v>10</v>
      </c>
      <c r="B171" s="1" t="s">
        <v>478</v>
      </c>
      <c r="C171" s="1">
        <v>2014.0</v>
      </c>
      <c r="D171" s="2" t="s">
        <v>5</v>
      </c>
      <c r="E171" s="2" t="s">
        <v>24</v>
      </c>
      <c r="F171" s="1">
        <v>48.080847216841</v>
      </c>
      <c r="G171" s="38">
        <v>48.08085</v>
      </c>
      <c r="H171" s="1">
        <f t="shared" si="1"/>
        <v>0.000002783158997</v>
      </c>
    </row>
    <row r="172">
      <c r="A172" s="2" t="s">
        <v>11</v>
      </c>
      <c r="B172" s="1" t="s">
        <v>477</v>
      </c>
      <c r="C172" s="1">
        <v>2014.0</v>
      </c>
      <c r="D172" s="2" t="s">
        <v>5</v>
      </c>
      <c r="E172" s="2" t="s">
        <v>24</v>
      </c>
      <c r="F172" s="1">
        <v>49.6229979041064</v>
      </c>
      <c r="G172" s="38">
        <v>49.623</v>
      </c>
      <c r="H172" s="1">
        <f t="shared" si="1"/>
        <v>0.000002095893599</v>
      </c>
    </row>
    <row r="173">
      <c r="A173" s="2" t="s">
        <v>8</v>
      </c>
      <c r="B173" s="1" t="s">
        <v>479</v>
      </c>
      <c r="C173" s="1">
        <v>2014.0</v>
      </c>
      <c r="D173" s="2" t="s">
        <v>5</v>
      </c>
      <c r="E173" s="2" t="s">
        <v>24</v>
      </c>
      <c r="F173" s="1">
        <v>49.8514804429447</v>
      </c>
      <c r="G173" s="38">
        <v>49.85148</v>
      </c>
      <c r="H173" s="1">
        <f t="shared" si="1"/>
        <v>0.000000442944696</v>
      </c>
    </row>
    <row r="174">
      <c r="A174" s="2" t="s">
        <v>9</v>
      </c>
      <c r="B174" s="1" t="s">
        <v>480</v>
      </c>
      <c r="C174" s="1">
        <v>2014.0</v>
      </c>
      <c r="D174" s="2" t="s">
        <v>5</v>
      </c>
      <c r="E174" s="2" t="s">
        <v>24</v>
      </c>
      <c r="F174" s="1">
        <v>49.4083931560877</v>
      </c>
      <c r="G174" s="38">
        <v>49.40839</v>
      </c>
      <c r="H174" s="1">
        <f t="shared" si="1"/>
        <v>0.000003156087701</v>
      </c>
    </row>
    <row r="175">
      <c r="A175" s="2" t="s">
        <v>12</v>
      </c>
      <c r="B175" s="1" t="s">
        <v>476</v>
      </c>
      <c r="C175" s="1">
        <v>2014.0</v>
      </c>
      <c r="D175" s="2" t="s">
        <v>5</v>
      </c>
      <c r="E175" s="2" t="s">
        <v>24</v>
      </c>
      <c r="F175" s="1">
        <v>49.2224134618136</v>
      </c>
      <c r="G175" s="38">
        <v>49.22241</v>
      </c>
      <c r="H175" s="1">
        <f t="shared" si="1"/>
        <v>0.000003461813598</v>
      </c>
    </row>
    <row r="176">
      <c r="A176" s="2" t="s">
        <v>13</v>
      </c>
      <c r="B176" s="1" t="s">
        <v>481</v>
      </c>
      <c r="C176" s="1">
        <v>2014.0</v>
      </c>
      <c r="D176" s="2" t="s">
        <v>5</v>
      </c>
      <c r="E176" s="2" t="s">
        <v>24</v>
      </c>
      <c r="F176" s="1">
        <v>49.6734010361071</v>
      </c>
      <c r="G176" s="38">
        <v>49.6734</v>
      </c>
      <c r="H176" s="1">
        <f t="shared" si="1"/>
        <v>0.000001036107101</v>
      </c>
    </row>
    <row r="177">
      <c r="A177" s="2" t="s">
        <v>14</v>
      </c>
      <c r="B177" s="1" t="s">
        <v>483</v>
      </c>
      <c r="C177" s="1">
        <v>2014.0</v>
      </c>
      <c r="D177" s="2" t="s">
        <v>5</v>
      </c>
      <c r="E177" s="2" t="s">
        <v>24</v>
      </c>
      <c r="F177" s="1">
        <v>49.7821002366722</v>
      </c>
      <c r="G177" s="38">
        <v>49.7821</v>
      </c>
      <c r="H177" s="1">
        <f t="shared" si="1"/>
        <v>0.0000002366722001</v>
      </c>
    </row>
    <row r="178">
      <c r="A178" s="2" t="s">
        <v>15</v>
      </c>
      <c r="B178" s="1" t="s">
        <v>482</v>
      </c>
      <c r="C178" s="1">
        <v>2014.0</v>
      </c>
      <c r="D178" s="2" t="s">
        <v>5</v>
      </c>
      <c r="E178" s="2" t="s">
        <v>24</v>
      </c>
      <c r="F178" s="1">
        <v>49.7351837719519</v>
      </c>
      <c r="G178" s="38">
        <v>49.73518</v>
      </c>
      <c r="H178" s="1">
        <f t="shared" si="1"/>
        <v>0.000003771951903</v>
      </c>
    </row>
    <row r="179">
      <c r="A179" s="2" t="s">
        <v>16</v>
      </c>
      <c r="B179" s="1" t="s">
        <v>484</v>
      </c>
      <c r="C179" s="1">
        <v>2014.0</v>
      </c>
      <c r="D179" s="2" t="s">
        <v>5</v>
      </c>
      <c r="E179" s="2" t="s">
        <v>24</v>
      </c>
      <c r="F179" s="1">
        <v>49.4300359574631</v>
      </c>
      <c r="G179" s="38">
        <v>49.43004</v>
      </c>
      <c r="H179" s="1">
        <f t="shared" si="1"/>
        <v>0.000004042536901</v>
      </c>
    </row>
    <row r="180">
      <c r="A180" s="2" t="s">
        <v>17</v>
      </c>
      <c r="B180" s="1" t="s">
        <v>485</v>
      </c>
      <c r="C180" s="1">
        <v>2014.0</v>
      </c>
      <c r="D180" s="2" t="s">
        <v>5</v>
      </c>
      <c r="E180" s="2" t="s">
        <v>24</v>
      </c>
      <c r="F180" s="1">
        <v>49.9573526667911</v>
      </c>
      <c r="G180" s="38">
        <v>49.95735</v>
      </c>
      <c r="H180" s="1">
        <f t="shared" si="1"/>
        <v>0.000002666791104</v>
      </c>
    </row>
    <row r="181">
      <c r="A181" s="2" t="s">
        <v>18</v>
      </c>
      <c r="B181" s="1" t="s">
        <v>486</v>
      </c>
      <c r="C181" s="1">
        <v>2014.0</v>
      </c>
      <c r="D181" s="2" t="s">
        <v>5</v>
      </c>
      <c r="E181" s="2" t="s">
        <v>24</v>
      </c>
      <c r="F181" s="1">
        <v>49.406147544625</v>
      </c>
      <c r="G181" s="38">
        <v>49.40615</v>
      </c>
      <c r="H181" s="1">
        <f t="shared" si="1"/>
        <v>0.000002455374997</v>
      </c>
    </row>
    <row r="182">
      <c r="A182" s="2" t="s">
        <v>19</v>
      </c>
      <c r="B182" s="1" t="s">
        <v>487</v>
      </c>
      <c r="C182" s="1">
        <v>2014.0</v>
      </c>
      <c r="D182" s="2" t="s">
        <v>5</v>
      </c>
      <c r="E182" s="2" t="s">
        <v>24</v>
      </c>
      <c r="F182" s="1">
        <v>50.0553577182705</v>
      </c>
      <c r="G182" s="38">
        <v>50.05536</v>
      </c>
      <c r="H182" s="1">
        <f t="shared" si="1"/>
        <v>0.0000022817295</v>
      </c>
    </row>
    <row r="183">
      <c r="A183" s="2" t="s">
        <v>20</v>
      </c>
      <c r="B183" s="1" t="s">
        <v>488</v>
      </c>
      <c r="C183" s="1">
        <v>2014.0</v>
      </c>
      <c r="D183" s="2" t="s">
        <v>5</v>
      </c>
      <c r="E183" s="2" t="s">
        <v>24</v>
      </c>
      <c r="F183" s="1">
        <v>49.8089148398679</v>
      </c>
      <c r="G183" s="38">
        <v>49.80891</v>
      </c>
      <c r="H183" s="1">
        <f t="shared" si="1"/>
        <v>0.000004839867906</v>
      </c>
    </row>
    <row r="184">
      <c r="A184" s="2" t="s">
        <v>21</v>
      </c>
      <c r="B184" s="1" t="s">
        <v>490</v>
      </c>
      <c r="C184" s="1">
        <v>2014.0</v>
      </c>
      <c r="D184" s="2" t="s">
        <v>5</v>
      </c>
      <c r="E184" s="2" t="s">
        <v>24</v>
      </c>
      <c r="F184" s="1">
        <v>49.7040429708304</v>
      </c>
      <c r="G184" s="38">
        <v>49.70404</v>
      </c>
      <c r="H184" s="1">
        <f t="shared" si="1"/>
        <v>0.000002970830401</v>
      </c>
    </row>
    <row r="185">
      <c r="A185" s="2" t="s">
        <v>22</v>
      </c>
      <c r="B185" s="1" t="s">
        <v>491</v>
      </c>
      <c r="C185" s="1">
        <v>2014.0</v>
      </c>
      <c r="D185" s="2" t="s">
        <v>5</v>
      </c>
      <c r="E185" s="2" t="s">
        <v>24</v>
      </c>
      <c r="F185" s="1">
        <v>49.3213603757032</v>
      </c>
      <c r="G185" s="38">
        <v>49.32136</v>
      </c>
      <c r="H185" s="1">
        <f t="shared" si="1"/>
        <v>0.0000003757032019</v>
      </c>
    </row>
    <row r="186">
      <c r="A186" s="2" t="s">
        <v>23</v>
      </c>
      <c r="B186" s="1" t="s">
        <v>492</v>
      </c>
      <c r="C186" s="1">
        <v>2014.0</v>
      </c>
      <c r="D186" s="2" t="s">
        <v>5</v>
      </c>
      <c r="E186" s="2" t="s">
        <v>24</v>
      </c>
      <c r="F186" s="1">
        <v>49.2188714441163</v>
      </c>
      <c r="G186" s="38">
        <v>49.21887</v>
      </c>
      <c r="H186" s="1">
        <f t="shared" si="1"/>
        <v>0.0000014441163</v>
      </c>
    </row>
    <row r="187">
      <c r="A187" s="2" t="s">
        <v>24</v>
      </c>
      <c r="B187" s="1" t="s">
        <v>493</v>
      </c>
      <c r="C187" s="1">
        <v>2014.0</v>
      </c>
      <c r="D187" s="2" t="s">
        <v>5</v>
      </c>
      <c r="E187" s="2" t="s">
        <v>24</v>
      </c>
      <c r="F187" s="1">
        <v>49.7838366370637</v>
      </c>
      <c r="G187" s="38">
        <v>49.78384</v>
      </c>
      <c r="H187" s="1">
        <f t="shared" si="1"/>
        <v>0.000003362936297</v>
      </c>
    </row>
    <row r="188">
      <c r="A188" s="2" t="s">
        <v>25</v>
      </c>
      <c r="B188" s="1" t="s">
        <v>494</v>
      </c>
      <c r="C188" s="1">
        <v>2014.0</v>
      </c>
      <c r="D188" s="2" t="s">
        <v>5</v>
      </c>
      <c r="E188" s="2" t="s">
        <v>24</v>
      </c>
      <c r="F188" s="1">
        <v>50.2467295909919</v>
      </c>
      <c r="G188" s="38">
        <v>50.24673</v>
      </c>
      <c r="H188" s="1">
        <f t="shared" si="1"/>
        <v>0.0000004090081021</v>
      </c>
    </row>
    <row r="189">
      <c r="A189" s="2" t="s">
        <v>26</v>
      </c>
      <c r="B189" s="1" t="s">
        <v>495</v>
      </c>
      <c r="C189" s="1">
        <v>2014.0</v>
      </c>
      <c r="D189" s="2" t="s">
        <v>5</v>
      </c>
      <c r="E189" s="2" t="s">
        <v>24</v>
      </c>
      <c r="F189" s="1">
        <v>49.6527435720619</v>
      </c>
      <c r="G189" s="38">
        <v>49.65274</v>
      </c>
      <c r="H189" s="1">
        <f t="shared" si="1"/>
        <v>0.0000035720619</v>
      </c>
    </row>
    <row r="190">
      <c r="A190" s="2" t="s">
        <v>27</v>
      </c>
      <c r="B190" s="1" t="s">
        <v>497</v>
      </c>
      <c r="C190" s="1">
        <v>2014.0</v>
      </c>
      <c r="D190" s="2" t="s">
        <v>5</v>
      </c>
      <c r="E190" s="2" t="s">
        <v>24</v>
      </c>
      <c r="F190" s="1">
        <v>49.9968063547733</v>
      </c>
      <c r="G190" s="38">
        <v>49.99681</v>
      </c>
      <c r="H190" s="1">
        <f t="shared" si="1"/>
        <v>0.000003645226705</v>
      </c>
    </row>
    <row r="191">
      <c r="A191" s="2" t="s">
        <v>28</v>
      </c>
      <c r="B191" s="1" t="s">
        <v>496</v>
      </c>
      <c r="C191" s="1">
        <v>2014.0</v>
      </c>
      <c r="D191" s="2" t="s">
        <v>5</v>
      </c>
      <c r="E191" s="2" t="s">
        <v>24</v>
      </c>
      <c r="F191" s="1">
        <v>49.6212874981344</v>
      </c>
      <c r="G191" s="38">
        <v>49.62129</v>
      </c>
      <c r="H191" s="1">
        <f t="shared" si="1"/>
        <v>0.000002501865602</v>
      </c>
    </row>
    <row r="192">
      <c r="A192" s="2" t="s">
        <v>29</v>
      </c>
      <c r="B192" s="1" t="s">
        <v>498</v>
      </c>
      <c r="C192" s="1">
        <v>2014.0</v>
      </c>
      <c r="D192" s="2" t="s">
        <v>5</v>
      </c>
      <c r="E192" s="2" t="s">
        <v>24</v>
      </c>
      <c r="F192" s="1">
        <v>49.550971087348</v>
      </c>
      <c r="G192" s="38">
        <v>49.55097</v>
      </c>
      <c r="H192" s="1">
        <f t="shared" si="1"/>
        <v>0.000001087348004</v>
      </c>
    </row>
    <row r="193">
      <c r="A193" s="2" t="s">
        <v>30</v>
      </c>
      <c r="B193" s="1" t="s">
        <v>499</v>
      </c>
      <c r="C193" s="1">
        <v>2014.0</v>
      </c>
      <c r="D193" s="2" t="s">
        <v>5</v>
      </c>
      <c r="E193" s="2" t="s">
        <v>24</v>
      </c>
      <c r="F193" s="1">
        <v>49.1701065773009</v>
      </c>
      <c r="G193" s="38">
        <v>49.17011</v>
      </c>
      <c r="H193" s="1">
        <f t="shared" si="1"/>
        <v>0.000003422699102</v>
      </c>
    </row>
    <row r="194">
      <c r="A194" s="2" t="s">
        <v>31</v>
      </c>
      <c r="B194" s="1" t="s">
        <v>500</v>
      </c>
      <c r="C194" s="1">
        <v>2014.0</v>
      </c>
      <c r="D194" s="2" t="s">
        <v>5</v>
      </c>
      <c r="E194" s="2" t="s">
        <v>24</v>
      </c>
      <c r="F194" s="1">
        <v>49.8875763658101</v>
      </c>
      <c r="G194" s="38">
        <v>49.88758</v>
      </c>
      <c r="H194" s="1">
        <f t="shared" si="1"/>
        <v>0.000003634189902</v>
      </c>
    </row>
    <row r="195">
      <c r="A195" s="2" t="s">
        <v>32</v>
      </c>
      <c r="B195" s="1" t="s">
        <v>501</v>
      </c>
      <c r="C195" s="1">
        <v>2014.0</v>
      </c>
      <c r="D195" s="2" t="s">
        <v>5</v>
      </c>
      <c r="E195" s="2" t="s">
        <v>24</v>
      </c>
      <c r="F195" s="1">
        <v>49.3296267723657</v>
      </c>
      <c r="G195" s="38">
        <v>49.32963</v>
      </c>
      <c r="H195" s="1">
        <f t="shared" si="1"/>
        <v>0.000003227634302</v>
      </c>
    </row>
    <row r="196">
      <c r="A196" s="2" t="s">
        <v>33</v>
      </c>
      <c r="B196" s="1" t="s">
        <v>502</v>
      </c>
      <c r="C196" s="1">
        <v>2014.0</v>
      </c>
      <c r="D196" s="2" t="s">
        <v>5</v>
      </c>
      <c r="E196" s="2" t="s">
        <v>24</v>
      </c>
      <c r="F196" s="1">
        <v>49.4594966739125</v>
      </c>
      <c r="G196" s="38">
        <v>49.4595</v>
      </c>
      <c r="H196" s="1">
        <f t="shared" si="1"/>
        <v>0.000003326087501</v>
      </c>
    </row>
    <row r="197">
      <c r="A197" s="2" t="s">
        <v>34</v>
      </c>
      <c r="B197" s="1" t="s">
        <v>503</v>
      </c>
      <c r="C197" s="1">
        <v>2014.0</v>
      </c>
      <c r="D197" s="2" t="s">
        <v>5</v>
      </c>
      <c r="E197" s="2" t="s">
        <v>24</v>
      </c>
      <c r="F197" s="1">
        <v>49.4167797943814</v>
      </c>
      <c r="G197" s="38">
        <v>49.41678</v>
      </c>
      <c r="H197" s="1">
        <f t="shared" si="1"/>
        <v>0.0000002056186048</v>
      </c>
    </row>
    <row r="198">
      <c r="A198" s="2" t="s">
        <v>35</v>
      </c>
      <c r="B198" s="1" t="s">
        <v>504</v>
      </c>
      <c r="C198" s="1">
        <v>2014.0</v>
      </c>
      <c r="D198" s="2" t="s">
        <v>5</v>
      </c>
      <c r="E198" s="2" t="s">
        <v>24</v>
      </c>
      <c r="F198" s="1">
        <v>49.6450943809216</v>
      </c>
      <c r="G198" s="38">
        <v>49.64509</v>
      </c>
      <c r="H198" s="1">
        <f t="shared" si="1"/>
        <v>0.000004380921595</v>
      </c>
    </row>
    <row r="199">
      <c r="A199" s="2" t="s">
        <v>3</v>
      </c>
      <c r="B199" s="1" t="s">
        <v>489</v>
      </c>
      <c r="C199" s="1">
        <v>2014.0</v>
      </c>
      <c r="D199" s="2" t="s">
        <v>5</v>
      </c>
      <c r="E199" s="2" t="s">
        <v>24</v>
      </c>
      <c r="F199" s="1">
        <v>49.5300251456181</v>
      </c>
      <c r="G199" s="38">
        <v>49.53003</v>
      </c>
      <c r="H199" s="1">
        <f t="shared" si="1"/>
        <v>0.000004854381899</v>
      </c>
    </row>
    <row r="200">
      <c r="A200" s="2" t="s">
        <v>4</v>
      </c>
      <c r="B200" s="1" t="s">
        <v>472</v>
      </c>
      <c r="C200" s="1">
        <v>2015.0</v>
      </c>
      <c r="D200" s="2" t="s">
        <v>5</v>
      </c>
      <c r="E200" s="2" t="s">
        <v>24</v>
      </c>
      <c r="F200" s="1">
        <v>49.4149906158904</v>
      </c>
      <c r="G200" s="38">
        <v>49.41499</v>
      </c>
      <c r="H200" s="1">
        <f t="shared" si="1"/>
        <v>0.0000006158904</v>
      </c>
    </row>
    <row r="201">
      <c r="A201" s="2" t="s">
        <v>5</v>
      </c>
      <c r="B201" s="1" t="s">
        <v>473</v>
      </c>
      <c r="C201" s="1">
        <v>2015.0</v>
      </c>
      <c r="D201" s="2" t="s">
        <v>5</v>
      </c>
      <c r="E201" s="2" t="s">
        <v>24</v>
      </c>
      <c r="F201" s="1">
        <v>49.7214088173093</v>
      </c>
      <c r="G201" s="38">
        <v>49.72141</v>
      </c>
      <c r="H201" s="1">
        <f t="shared" si="1"/>
        <v>0.000001182690696</v>
      </c>
    </row>
    <row r="202">
      <c r="A202" s="2" t="s">
        <v>6</v>
      </c>
      <c r="B202" s="1" t="s">
        <v>474</v>
      </c>
      <c r="C202" s="1">
        <v>2015.0</v>
      </c>
      <c r="D202" s="2" t="s">
        <v>5</v>
      </c>
      <c r="E202" s="2" t="s">
        <v>24</v>
      </c>
      <c r="F202" s="1">
        <v>48.8871325497795</v>
      </c>
      <c r="G202" s="38">
        <v>48.88713</v>
      </c>
      <c r="H202" s="1">
        <f t="shared" si="1"/>
        <v>0.000002549779502</v>
      </c>
    </row>
    <row r="203">
      <c r="A203" s="2" t="s">
        <v>7</v>
      </c>
      <c r="B203" s="1" t="s">
        <v>475</v>
      </c>
      <c r="C203" s="1">
        <v>2015.0</v>
      </c>
      <c r="D203" s="2" t="s">
        <v>5</v>
      </c>
      <c r="E203" s="2" t="s">
        <v>24</v>
      </c>
      <c r="F203" s="1">
        <v>49.282947333718</v>
      </c>
      <c r="G203" s="38">
        <v>49.28295</v>
      </c>
      <c r="H203" s="1">
        <f t="shared" si="1"/>
        <v>0.000002666282001</v>
      </c>
    </row>
    <row r="204">
      <c r="A204" s="2" t="s">
        <v>10</v>
      </c>
      <c r="B204" s="1" t="s">
        <v>478</v>
      </c>
      <c r="C204" s="1">
        <v>2015.0</v>
      </c>
      <c r="D204" s="2" t="s">
        <v>5</v>
      </c>
      <c r="E204" s="2" t="s">
        <v>24</v>
      </c>
      <c r="F204" s="1">
        <v>48.1733704478406</v>
      </c>
      <c r="G204" s="38">
        <v>48.17337</v>
      </c>
      <c r="H204" s="1">
        <f t="shared" si="1"/>
        <v>0.0000004478405984</v>
      </c>
    </row>
    <row r="205">
      <c r="A205" s="2" t="s">
        <v>11</v>
      </c>
      <c r="B205" s="1" t="s">
        <v>477</v>
      </c>
      <c r="C205" s="1">
        <v>2015.0</v>
      </c>
      <c r="D205" s="2" t="s">
        <v>5</v>
      </c>
      <c r="E205" s="2" t="s">
        <v>24</v>
      </c>
      <c r="F205" s="1">
        <v>49.7592539229298</v>
      </c>
      <c r="G205" s="38">
        <v>49.75925</v>
      </c>
      <c r="H205" s="1">
        <f t="shared" si="1"/>
        <v>0.0000039229298</v>
      </c>
    </row>
    <row r="206">
      <c r="A206" s="2" t="s">
        <v>12</v>
      </c>
      <c r="B206" s="1" t="s">
        <v>476</v>
      </c>
      <c r="C206" s="1">
        <v>2015.0</v>
      </c>
      <c r="D206" s="2" t="s">
        <v>5</v>
      </c>
      <c r="E206" s="2" t="s">
        <v>24</v>
      </c>
      <c r="F206" s="1">
        <v>49.2018734566685</v>
      </c>
      <c r="G206" s="38">
        <v>49.20187</v>
      </c>
      <c r="H206" s="1">
        <f t="shared" si="1"/>
        <v>0.000003456668502</v>
      </c>
    </row>
    <row r="207">
      <c r="A207" s="2" t="s">
        <v>8</v>
      </c>
      <c r="B207" s="1" t="s">
        <v>479</v>
      </c>
      <c r="C207" s="1">
        <v>2015.0</v>
      </c>
      <c r="D207" s="2" t="s">
        <v>5</v>
      </c>
      <c r="E207" s="2" t="s">
        <v>24</v>
      </c>
      <c r="F207" s="1">
        <v>49.444609306358</v>
      </c>
      <c r="G207" s="38">
        <v>49.44461</v>
      </c>
      <c r="H207" s="1">
        <f t="shared" si="1"/>
        <v>0.0000006936420007</v>
      </c>
    </row>
    <row r="208">
      <c r="A208" s="2" t="s">
        <v>9</v>
      </c>
      <c r="B208" s="1" t="s">
        <v>480</v>
      </c>
      <c r="C208" s="1">
        <v>2015.0</v>
      </c>
      <c r="D208" s="2" t="s">
        <v>5</v>
      </c>
      <c r="E208" s="2" t="s">
        <v>24</v>
      </c>
      <c r="F208" s="1">
        <v>49.8525390101346</v>
      </c>
      <c r="G208" s="38">
        <v>49.85254</v>
      </c>
      <c r="H208" s="1">
        <f t="shared" si="1"/>
        <v>0.0000009898653985</v>
      </c>
    </row>
    <row r="209">
      <c r="A209" s="2" t="s">
        <v>13</v>
      </c>
      <c r="B209" s="1" t="s">
        <v>481</v>
      </c>
      <c r="C209" s="1">
        <v>2015.0</v>
      </c>
      <c r="D209" s="2" t="s">
        <v>5</v>
      </c>
      <c r="E209" s="2" t="s">
        <v>24</v>
      </c>
      <c r="F209" s="1">
        <v>49.7763528460197</v>
      </c>
      <c r="G209" s="38">
        <v>49.77635</v>
      </c>
      <c r="H209" s="1">
        <f t="shared" si="1"/>
        <v>0.000002846019697</v>
      </c>
    </row>
    <row r="210">
      <c r="A210" s="2" t="s">
        <v>14</v>
      </c>
      <c r="B210" s="1" t="s">
        <v>483</v>
      </c>
      <c r="C210" s="1">
        <v>2015.0</v>
      </c>
      <c r="D210" s="2" t="s">
        <v>5</v>
      </c>
      <c r="E210" s="2" t="s">
        <v>24</v>
      </c>
      <c r="F210" s="1">
        <v>49.7027201109845</v>
      </c>
      <c r="G210" s="38">
        <v>49.70272</v>
      </c>
      <c r="H210" s="1">
        <f t="shared" si="1"/>
        <v>0.0000001109845016</v>
      </c>
    </row>
    <row r="211">
      <c r="A211" s="2" t="s">
        <v>15</v>
      </c>
      <c r="B211" s="1" t="s">
        <v>482</v>
      </c>
      <c r="C211" s="1">
        <v>2015.0</v>
      </c>
      <c r="D211" s="2" t="s">
        <v>5</v>
      </c>
      <c r="E211" s="2" t="s">
        <v>24</v>
      </c>
      <c r="F211" s="1">
        <v>49.5468223016154</v>
      </c>
      <c r="G211" s="38">
        <v>49.54682</v>
      </c>
      <c r="H211" s="1">
        <f t="shared" si="1"/>
        <v>0.000002301615403</v>
      </c>
    </row>
    <row r="212">
      <c r="A212" s="2" t="s">
        <v>16</v>
      </c>
      <c r="B212" s="1" t="s">
        <v>484</v>
      </c>
      <c r="C212" s="1">
        <v>2015.0</v>
      </c>
      <c r="D212" s="2" t="s">
        <v>5</v>
      </c>
      <c r="E212" s="2" t="s">
        <v>24</v>
      </c>
      <c r="F212" s="1">
        <v>49.5542782904238</v>
      </c>
      <c r="G212" s="38">
        <v>49.55428</v>
      </c>
      <c r="H212" s="1">
        <f t="shared" si="1"/>
        <v>0.000001709576196</v>
      </c>
    </row>
    <row r="213">
      <c r="A213" s="2" t="s">
        <v>17</v>
      </c>
      <c r="B213" s="1" t="s">
        <v>485</v>
      </c>
      <c r="C213" s="1">
        <v>2015.0</v>
      </c>
      <c r="D213" s="2" t="s">
        <v>5</v>
      </c>
      <c r="E213" s="2" t="s">
        <v>24</v>
      </c>
      <c r="F213" s="1">
        <v>49.7189160551798</v>
      </c>
      <c r="G213" s="38">
        <v>49.71892</v>
      </c>
      <c r="H213" s="1">
        <f t="shared" si="1"/>
        <v>0.0000039448202</v>
      </c>
    </row>
    <row r="214">
      <c r="A214" s="2" t="s">
        <v>18</v>
      </c>
      <c r="B214" s="1" t="s">
        <v>486</v>
      </c>
      <c r="C214" s="1">
        <v>2015.0</v>
      </c>
      <c r="D214" s="2" t="s">
        <v>5</v>
      </c>
      <c r="E214" s="2" t="s">
        <v>24</v>
      </c>
      <c r="F214" s="1">
        <v>49.4095103803953</v>
      </c>
      <c r="G214" s="38">
        <v>49.40951</v>
      </c>
      <c r="H214" s="1">
        <f t="shared" si="1"/>
        <v>0.0000003803952993</v>
      </c>
    </row>
    <row r="215">
      <c r="A215" s="2" t="s">
        <v>19</v>
      </c>
      <c r="B215" s="1" t="s">
        <v>487</v>
      </c>
      <c r="C215" s="1">
        <v>2015.0</v>
      </c>
      <c r="D215" s="2" t="s">
        <v>5</v>
      </c>
      <c r="E215" s="2" t="s">
        <v>24</v>
      </c>
      <c r="F215" s="1">
        <v>50.0550472488886</v>
      </c>
      <c r="G215" s="38">
        <v>50.05505</v>
      </c>
      <c r="H215" s="1">
        <f t="shared" si="1"/>
        <v>0.000002751111403</v>
      </c>
    </row>
    <row r="216">
      <c r="A216" s="2" t="s">
        <v>20</v>
      </c>
      <c r="B216" s="1" t="s">
        <v>488</v>
      </c>
      <c r="C216" s="1">
        <v>2015.0</v>
      </c>
      <c r="D216" s="2" t="s">
        <v>5</v>
      </c>
      <c r="E216" s="2" t="s">
        <v>24</v>
      </c>
      <c r="F216" s="1">
        <v>49.7108314413581</v>
      </c>
      <c r="G216" s="38">
        <v>49.71083</v>
      </c>
      <c r="H216" s="1">
        <f t="shared" si="1"/>
        <v>0.000001441358101</v>
      </c>
    </row>
    <row r="217">
      <c r="A217" s="2" t="s">
        <v>21</v>
      </c>
      <c r="B217" s="1" t="s">
        <v>490</v>
      </c>
      <c r="C217" s="1">
        <v>2015.0</v>
      </c>
      <c r="D217" s="2" t="s">
        <v>5</v>
      </c>
      <c r="E217" s="2" t="s">
        <v>24</v>
      </c>
      <c r="F217" s="1">
        <v>49.7326694752968</v>
      </c>
      <c r="G217" s="38">
        <v>49.73267</v>
      </c>
      <c r="H217" s="1">
        <f t="shared" si="1"/>
        <v>0.0000005247031964</v>
      </c>
    </row>
    <row r="218">
      <c r="A218" s="2" t="s">
        <v>22</v>
      </c>
      <c r="B218" s="1" t="s">
        <v>491</v>
      </c>
      <c r="C218" s="1">
        <v>2015.0</v>
      </c>
      <c r="D218" s="2" t="s">
        <v>5</v>
      </c>
      <c r="E218" s="2" t="s">
        <v>24</v>
      </c>
      <c r="F218" s="1">
        <v>49.1657354777777</v>
      </c>
      <c r="G218" s="38">
        <v>49.16574</v>
      </c>
      <c r="H218" s="1">
        <f t="shared" si="1"/>
        <v>0.000004522222298</v>
      </c>
    </row>
    <row r="219">
      <c r="A219" s="2" t="s">
        <v>23</v>
      </c>
      <c r="B219" s="1" t="s">
        <v>492</v>
      </c>
      <c r="C219" s="1">
        <v>2015.0</v>
      </c>
      <c r="D219" s="2" t="s">
        <v>5</v>
      </c>
      <c r="E219" s="2" t="s">
        <v>24</v>
      </c>
      <c r="F219" s="1">
        <v>49.1343609306801</v>
      </c>
      <c r="G219" s="38">
        <v>49.13436</v>
      </c>
      <c r="H219" s="1">
        <f t="shared" si="1"/>
        <v>0.0000009306801019</v>
      </c>
    </row>
    <row r="220">
      <c r="A220" s="2" t="s">
        <v>24</v>
      </c>
      <c r="B220" s="1" t="s">
        <v>493</v>
      </c>
      <c r="C220" s="1">
        <v>2015.0</v>
      </c>
      <c r="D220" s="2" t="s">
        <v>5</v>
      </c>
      <c r="E220" s="2" t="s">
        <v>24</v>
      </c>
      <c r="F220" s="1">
        <v>49.8098643069677</v>
      </c>
      <c r="G220" s="38">
        <v>49.80986</v>
      </c>
      <c r="H220" s="1">
        <f t="shared" si="1"/>
        <v>0.000004306967696</v>
      </c>
    </row>
    <row r="221">
      <c r="A221" s="2" t="s">
        <v>25</v>
      </c>
      <c r="B221" s="1" t="s">
        <v>494</v>
      </c>
      <c r="C221" s="1">
        <v>2015.0</v>
      </c>
      <c r="D221" s="2" t="s">
        <v>5</v>
      </c>
      <c r="E221" s="2" t="s">
        <v>24</v>
      </c>
      <c r="F221" s="1">
        <v>50.1626933516466</v>
      </c>
      <c r="G221" s="38">
        <v>50.16269</v>
      </c>
      <c r="H221" s="1">
        <f t="shared" si="1"/>
        <v>0.000003351646605</v>
      </c>
    </row>
    <row r="222">
      <c r="A222" s="2" t="s">
        <v>26</v>
      </c>
      <c r="B222" s="1" t="s">
        <v>495</v>
      </c>
      <c r="C222" s="1">
        <v>2015.0</v>
      </c>
      <c r="D222" s="2" t="s">
        <v>5</v>
      </c>
      <c r="E222" s="2" t="s">
        <v>24</v>
      </c>
      <c r="F222" s="1">
        <v>49.4642836186967</v>
      </c>
      <c r="G222" s="38">
        <v>49.46428</v>
      </c>
      <c r="H222" s="1">
        <f t="shared" si="1"/>
        <v>0.000003618696695</v>
      </c>
    </row>
    <row r="223">
      <c r="A223" s="2" t="s">
        <v>27</v>
      </c>
      <c r="B223" s="1" t="s">
        <v>497</v>
      </c>
      <c r="C223" s="1">
        <v>2015.0</v>
      </c>
      <c r="D223" s="2" t="s">
        <v>5</v>
      </c>
      <c r="E223" s="2" t="s">
        <v>24</v>
      </c>
      <c r="F223" s="1">
        <v>49.8523078701697</v>
      </c>
      <c r="G223" s="38">
        <v>49.85231</v>
      </c>
      <c r="H223" s="1">
        <f t="shared" si="1"/>
        <v>0.0000021298303</v>
      </c>
    </row>
    <row r="224">
      <c r="A224" s="2" t="s">
        <v>28</v>
      </c>
      <c r="B224" s="1" t="s">
        <v>496</v>
      </c>
      <c r="C224" s="1">
        <v>2015.0</v>
      </c>
      <c r="D224" s="2" t="s">
        <v>5</v>
      </c>
      <c r="E224" s="2" t="s">
        <v>24</v>
      </c>
      <c r="F224" s="1">
        <v>49.5106888952526</v>
      </c>
      <c r="G224" s="38">
        <v>49.51069</v>
      </c>
      <c r="H224" s="1">
        <f t="shared" si="1"/>
        <v>0.000001104747398</v>
      </c>
    </row>
    <row r="225">
      <c r="A225" s="2" t="s">
        <v>29</v>
      </c>
      <c r="B225" s="1" t="s">
        <v>498</v>
      </c>
      <c r="C225" s="1">
        <v>2015.0</v>
      </c>
      <c r="D225" s="2" t="s">
        <v>5</v>
      </c>
      <c r="E225" s="2" t="s">
        <v>24</v>
      </c>
      <c r="F225" s="1">
        <v>49.5868805448517</v>
      </c>
      <c r="G225" s="38">
        <v>49.58688</v>
      </c>
      <c r="H225" s="1">
        <f t="shared" si="1"/>
        <v>0.0000005448517015</v>
      </c>
    </row>
    <row r="226">
      <c r="A226" s="2" t="s">
        <v>30</v>
      </c>
      <c r="B226" s="1" t="s">
        <v>499</v>
      </c>
      <c r="C226" s="1">
        <v>2015.0</v>
      </c>
      <c r="D226" s="2" t="s">
        <v>5</v>
      </c>
      <c r="E226" s="2" t="s">
        <v>24</v>
      </c>
      <c r="F226" s="1">
        <v>48.8672404321553</v>
      </c>
      <c r="G226" s="38">
        <v>48.86724</v>
      </c>
      <c r="H226" s="1">
        <f t="shared" si="1"/>
        <v>0.0000004321552964</v>
      </c>
    </row>
    <row r="227">
      <c r="A227" s="2" t="s">
        <v>31</v>
      </c>
      <c r="B227" s="1" t="s">
        <v>500</v>
      </c>
      <c r="C227" s="1">
        <v>2015.0</v>
      </c>
      <c r="D227" s="2" t="s">
        <v>5</v>
      </c>
      <c r="E227" s="2" t="s">
        <v>24</v>
      </c>
      <c r="F227" s="1">
        <v>49.7816327661697</v>
      </c>
      <c r="G227" s="38">
        <v>49.78163</v>
      </c>
      <c r="H227" s="1">
        <f t="shared" si="1"/>
        <v>0.0000027661697</v>
      </c>
    </row>
    <row r="228">
      <c r="A228" s="2" t="s">
        <v>32</v>
      </c>
      <c r="B228" s="1" t="s">
        <v>501</v>
      </c>
      <c r="C228" s="1">
        <v>2015.0</v>
      </c>
      <c r="D228" s="2" t="s">
        <v>5</v>
      </c>
      <c r="E228" s="2" t="s">
        <v>24</v>
      </c>
      <c r="F228" s="1">
        <v>49.1683911019141</v>
      </c>
      <c r="G228" s="38">
        <v>49.16839</v>
      </c>
      <c r="H228" s="1">
        <f t="shared" si="1"/>
        <v>0.000001101914094</v>
      </c>
    </row>
    <row r="229">
      <c r="A229" s="2" t="s">
        <v>33</v>
      </c>
      <c r="B229" s="1" t="s">
        <v>502</v>
      </c>
      <c r="C229" s="1">
        <v>2015.0</v>
      </c>
      <c r="D229" s="2" t="s">
        <v>5</v>
      </c>
      <c r="E229" s="2" t="s">
        <v>24</v>
      </c>
      <c r="F229" s="1">
        <v>49.2369024631256</v>
      </c>
      <c r="G229" s="38">
        <v>49.2369</v>
      </c>
      <c r="H229" s="1">
        <f t="shared" si="1"/>
        <v>0.000002463125604</v>
      </c>
    </row>
    <row r="230">
      <c r="A230" s="2" t="s">
        <v>34</v>
      </c>
      <c r="B230" s="1" t="s">
        <v>503</v>
      </c>
      <c r="C230" s="1">
        <v>2015.0</v>
      </c>
      <c r="D230" s="2" t="s">
        <v>5</v>
      </c>
      <c r="E230" s="2" t="s">
        <v>24</v>
      </c>
      <c r="F230" s="1">
        <v>49.3954425670439</v>
      </c>
      <c r="G230" s="38">
        <v>49.39544</v>
      </c>
      <c r="H230" s="1">
        <f t="shared" si="1"/>
        <v>0.0000025670439</v>
      </c>
    </row>
    <row r="231">
      <c r="A231" s="2" t="s">
        <v>35</v>
      </c>
      <c r="B231" s="1" t="s">
        <v>504</v>
      </c>
      <c r="C231" s="1">
        <v>2015.0</v>
      </c>
      <c r="D231" s="2" t="s">
        <v>5</v>
      </c>
      <c r="E231" s="2" t="s">
        <v>24</v>
      </c>
      <c r="F231" s="1">
        <v>49.8147273395266</v>
      </c>
      <c r="G231" s="38">
        <v>49.81473</v>
      </c>
      <c r="H231" s="1">
        <f t="shared" si="1"/>
        <v>0.000002660473399</v>
      </c>
    </row>
    <row r="232">
      <c r="A232" s="2" t="s">
        <v>3</v>
      </c>
      <c r="B232" s="1" t="s">
        <v>489</v>
      </c>
      <c r="C232" s="1">
        <v>2015.0</v>
      </c>
      <c r="D232" s="2" t="s">
        <v>5</v>
      </c>
      <c r="E232" s="2" t="s">
        <v>24</v>
      </c>
      <c r="F232" s="1">
        <v>49.4618115371139</v>
      </c>
      <c r="G232" s="38">
        <v>49.46181</v>
      </c>
      <c r="H232" s="1">
        <f t="shared" si="1"/>
        <v>0.000001537113903</v>
      </c>
    </row>
    <row r="233">
      <c r="A233" s="2" t="s">
        <v>4</v>
      </c>
      <c r="B233" s="1" t="s">
        <v>472</v>
      </c>
      <c r="C233" s="1">
        <v>2016.0</v>
      </c>
      <c r="D233" s="2" t="s">
        <v>5</v>
      </c>
      <c r="E233" s="2" t="s">
        <v>24</v>
      </c>
      <c r="F233" s="1">
        <v>49.4837055040082</v>
      </c>
      <c r="G233" s="38">
        <v>49.48371</v>
      </c>
      <c r="H233" s="1">
        <f t="shared" si="1"/>
        <v>0.000004495991803</v>
      </c>
    </row>
    <row r="234">
      <c r="A234" s="2" t="s">
        <v>5</v>
      </c>
      <c r="B234" s="1" t="s">
        <v>473</v>
      </c>
      <c r="C234" s="1">
        <v>2016.0</v>
      </c>
      <c r="D234" s="2" t="s">
        <v>5</v>
      </c>
      <c r="E234" s="2" t="s">
        <v>24</v>
      </c>
      <c r="F234" s="1">
        <v>49.4293073064932</v>
      </c>
      <c r="G234" s="38">
        <v>49.42931</v>
      </c>
      <c r="H234" s="1">
        <f t="shared" si="1"/>
        <v>0.000002693506801</v>
      </c>
    </row>
    <row r="235">
      <c r="A235" s="2" t="s">
        <v>6</v>
      </c>
      <c r="B235" s="1" t="s">
        <v>474</v>
      </c>
      <c r="C235" s="1">
        <v>2016.0</v>
      </c>
      <c r="D235" s="2" t="s">
        <v>5</v>
      </c>
      <c r="E235" s="2" t="s">
        <v>24</v>
      </c>
      <c r="F235" s="1">
        <v>48.8114722157275</v>
      </c>
      <c r="G235" s="38">
        <v>48.81147</v>
      </c>
      <c r="H235" s="1">
        <f t="shared" si="1"/>
        <v>0.000002215727498</v>
      </c>
    </row>
    <row r="236">
      <c r="A236" s="2" t="s">
        <v>7</v>
      </c>
      <c r="B236" s="1" t="s">
        <v>475</v>
      </c>
      <c r="C236" s="1">
        <v>2016.0</v>
      </c>
      <c r="D236" s="2" t="s">
        <v>5</v>
      </c>
      <c r="E236" s="2" t="s">
        <v>24</v>
      </c>
      <c r="F236" s="1">
        <v>49.5386858273456</v>
      </c>
      <c r="G236" s="38">
        <v>49.53869</v>
      </c>
      <c r="H236" s="1">
        <f t="shared" si="1"/>
        <v>0.0000041726544</v>
      </c>
    </row>
    <row r="237">
      <c r="A237" s="2" t="s">
        <v>10</v>
      </c>
      <c r="B237" s="1" t="s">
        <v>478</v>
      </c>
      <c r="C237" s="1">
        <v>2016.0</v>
      </c>
      <c r="D237" s="2" t="s">
        <v>5</v>
      </c>
      <c r="E237" s="2" t="s">
        <v>24</v>
      </c>
      <c r="F237" s="1">
        <v>48.2365488462638</v>
      </c>
      <c r="G237" s="38">
        <v>48.23655</v>
      </c>
      <c r="H237" s="1">
        <f t="shared" si="1"/>
        <v>0.0000011537362</v>
      </c>
    </row>
    <row r="238">
      <c r="A238" s="2" t="s">
        <v>11</v>
      </c>
      <c r="B238" s="1" t="s">
        <v>477</v>
      </c>
      <c r="C238" s="1">
        <v>2016.0</v>
      </c>
      <c r="D238" s="2" t="s">
        <v>5</v>
      </c>
      <c r="E238" s="2" t="s">
        <v>24</v>
      </c>
      <c r="F238" s="1">
        <v>49.8682294932149</v>
      </c>
      <c r="G238" s="38">
        <v>49.86823</v>
      </c>
      <c r="H238" s="1">
        <f t="shared" si="1"/>
        <v>0.0000005067850992</v>
      </c>
    </row>
    <row r="239">
      <c r="A239" s="2" t="s">
        <v>12</v>
      </c>
      <c r="B239" s="1" t="s">
        <v>476</v>
      </c>
      <c r="C239" s="1">
        <v>2016.0</v>
      </c>
      <c r="D239" s="2" t="s">
        <v>5</v>
      </c>
      <c r="E239" s="2" t="s">
        <v>24</v>
      </c>
      <c r="F239" s="1">
        <v>49.2636477690683</v>
      </c>
      <c r="G239" s="38">
        <v>49.26365</v>
      </c>
      <c r="H239" s="1">
        <f t="shared" si="1"/>
        <v>0.000002230931699</v>
      </c>
    </row>
    <row r="240">
      <c r="A240" s="2" t="s">
        <v>8</v>
      </c>
      <c r="B240" s="1" t="s">
        <v>479</v>
      </c>
      <c r="C240" s="1">
        <v>2016.0</v>
      </c>
      <c r="D240" s="2" t="s">
        <v>5</v>
      </c>
      <c r="E240" s="2" t="s">
        <v>24</v>
      </c>
      <c r="F240" s="1">
        <v>49.3449807556591</v>
      </c>
      <c r="G240" s="38">
        <v>49.34498</v>
      </c>
      <c r="H240" s="1">
        <f t="shared" si="1"/>
        <v>0.0000007556591015</v>
      </c>
    </row>
    <row r="241">
      <c r="A241" s="2" t="s">
        <v>9</v>
      </c>
      <c r="B241" s="1" t="s">
        <v>480</v>
      </c>
      <c r="C241" s="1">
        <v>2016.0</v>
      </c>
      <c r="D241" s="2" t="s">
        <v>5</v>
      </c>
      <c r="E241" s="2" t="s">
        <v>24</v>
      </c>
      <c r="F241" s="1">
        <v>49.3508217614104</v>
      </c>
      <c r="G241" s="38">
        <v>49.35082</v>
      </c>
      <c r="H241" s="1">
        <f t="shared" si="1"/>
        <v>0.000001761410402</v>
      </c>
    </row>
    <row r="242">
      <c r="A242" s="2" t="s">
        <v>13</v>
      </c>
      <c r="B242" s="1" t="s">
        <v>481</v>
      </c>
      <c r="C242" s="1">
        <v>2016.0</v>
      </c>
      <c r="D242" s="2" t="s">
        <v>5</v>
      </c>
      <c r="E242" s="2" t="s">
        <v>24</v>
      </c>
      <c r="F242" s="1">
        <v>49.7931181503697</v>
      </c>
      <c r="G242" s="38">
        <v>49.79312</v>
      </c>
      <c r="H242" s="1">
        <f t="shared" si="1"/>
        <v>0.000001849630301</v>
      </c>
    </row>
    <row r="243">
      <c r="A243" s="2" t="s">
        <v>14</v>
      </c>
      <c r="B243" s="1" t="s">
        <v>483</v>
      </c>
      <c r="C243" s="1">
        <v>2016.0</v>
      </c>
      <c r="D243" s="2" t="s">
        <v>5</v>
      </c>
      <c r="E243" s="2" t="s">
        <v>24</v>
      </c>
      <c r="F243" s="1">
        <v>49.691797855159</v>
      </c>
      <c r="G243" s="38">
        <v>49.6918</v>
      </c>
      <c r="H243" s="1">
        <f t="shared" si="1"/>
        <v>0.000002144840998</v>
      </c>
    </row>
    <row r="244">
      <c r="A244" s="2" t="s">
        <v>15</v>
      </c>
      <c r="B244" s="1" t="s">
        <v>482</v>
      </c>
      <c r="C244" s="1">
        <v>2016.0</v>
      </c>
      <c r="D244" s="2" t="s">
        <v>5</v>
      </c>
      <c r="E244" s="2" t="s">
        <v>24</v>
      </c>
      <c r="F244" s="1">
        <v>49.5646937451276</v>
      </c>
      <c r="G244" s="38">
        <v>49.56469</v>
      </c>
      <c r="H244" s="1">
        <f t="shared" si="1"/>
        <v>0.0000037451276</v>
      </c>
    </row>
    <row r="245">
      <c r="A245" s="2" t="s">
        <v>16</v>
      </c>
      <c r="B245" s="1" t="s">
        <v>484</v>
      </c>
      <c r="C245" s="1">
        <v>2016.0</v>
      </c>
      <c r="D245" s="2" t="s">
        <v>5</v>
      </c>
      <c r="E245" s="2" t="s">
        <v>24</v>
      </c>
      <c r="F245" s="1">
        <v>49.35020027087</v>
      </c>
      <c r="G245" s="38">
        <v>49.3502</v>
      </c>
      <c r="H245" s="1">
        <f t="shared" si="1"/>
        <v>0.0000002708699967</v>
      </c>
    </row>
    <row r="246">
      <c r="A246" s="2" t="s">
        <v>17</v>
      </c>
      <c r="B246" s="1" t="s">
        <v>485</v>
      </c>
      <c r="C246" s="1">
        <v>2016.0</v>
      </c>
      <c r="D246" s="2" t="s">
        <v>5</v>
      </c>
      <c r="E246" s="2" t="s">
        <v>24</v>
      </c>
      <c r="F246" s="1">
        <v>49.6735083266954</v>
      </c>
      <c r="G246" s="38">
        <v>49.67351</v>
      </c>
      <c r="H246" s="1">
        <f t="shared" si="1"/>
        <v>0.000001673304602</v>
      </c>
    </row>
    <row r="247">
      <c r="A247" s="2" t="s">
        <v>18</v>
      </c>
      <c r="B247" s="1" t="s">
        <v>486</v>
      </c>
      <c r="C247" s="1">
        <v>2016.0</v>
      </c>
      <c r="D247" s="2" t="s">
        <v>5</v>
      </c>
      <c r="E247" s="2" t="s">
        <v>24</v>
      </c>
      <c r="F247" s="1">
        <v>49.5241806132242</v>
      </c>
      <c r="G247" s="38">
        <v>49.52418</v>
      </c>
      <c r="H247" s="1">
        <f t="shared" si="1"/>
        <v>0.0000006132242021</v>
      </c>
    </row>
    <row r="248">
      <c r="A248" s="2" t="s">
        <v>19</v>
      </c>
      <c r="B248" s="1" t="s">
        <v>487</v>
      </c>
      <c r="C248" s="1">
        <v>2016.0</v>
      </c>
      <c r="D248" s="2" t="s">
        <v>5</v>
      </c>
      <c r="E248" s="2" t="s">
        <v>24</v>
      </c>
      <c r="F248" s="1">
        <v>50.0350839090157</v>
      </c>
      <c r="G248" s="38">
        <v>50.03508</v>
      </c>
      <c r="H248" s="1">
        <f t="shared" si="1"/>
        <v>0.000003909015696</v>
      </c>
    </row>
    <row r="249">
      <c r="A249" s="2" t="s">
        <v>20</v>
      </c>
      <c r="B249" s="1" t="s">
        <v>488</v>
      </c>
      <c r="C249" s="1">
        <v>2016.0</v>
      </c>
      <c r="D249" s="2" t="s">
        <v>5</v>
      </c>
      <c r="E249" s="2" t="s">
        <v>24</v>
      </c>
      <c r="F249" s="1">
        <v>49.4451802796174</v>
      </c>
      <c r="G249" s="38">
        <v>49.44518</v>
      </c>
      <c r="H249" s="1">
        <f t="shared" si="1"/>
        <v>0.0000002796173959</v>
      </c>
    </row>
    <row r="250">
      <c r="A250" s="2" t="s">
        <v>21</v>
      </c>
      <c r="B250" s="1" t="s">
        <v>490</v>
      </c>
      <c r="C250" s="1">
        <v>2016.0</v>
      </c>
      <c r="D250" s="2" t="s">
        <v>5</v>
      </c>
      <c r="E250" s="2" t="s">
        <v>24</v>
      </c>
      <c r="F250" s="1">
        <v>49.7407568929592</v>
      </c>
      <c r="G250" s="38">
        <v>49.74076</v>
      </c>
      <c r="H250" s="1">
        <f t="shared" si="1"/>
        <v>0.000003107040804</v>
      </c>
    </row>
    <row r="251">
      <c r="A251" s="2" t="s">
        <v>22</v>
      </c>
      <c r="B251" s="1" t="s">
        <v>491</v>
      </c>
      <c r="C251" s="1">
        <v>2016.0</v>
      </c>
      <c r="D251" s="2" t="s">
        <v>5</v>
      </c>
      <c r="E251" s="2" t="s">
        <v>24</v>
      </c>
      <c r="F251" s="1">
        <v>49.2367786105557</v>
      </c>
      <c r="G251" s="38">
        <v>49.23678</v>
      </c>
      <c r="H251" s="1">
        <f t="shared" si="1"/>
        <v>0.0000013894443</v>
      </c>
    </row>
    <row r="252">
      <c r="A252" s="2" t="s">
        <v>23</v>
      </c>
      <c r="B252" s="1" t="s">
        <v>492</v>
      </c>
      <c r="C252" s="1">
        <v>2016.0</v>
      </c>
      <c r="D252" s="2" t="s">
        <v>5</v>
      </c>
      <c r="E252" s="2" t="s">
        <v>24</v>
      </c>
      <c r="F252" s="1">
        <v>49.2922532170308</v>
      </c>
      <c r="G252" s="38">
        <v>49.29225</v>
      </c>
      <c r="H252" s="1">
        <f t="shared" si="1"/>
        <v>0.000003217030795</v>
      </c>
    </row>
    <row r="253">
      <c r="A253" s="2" t="s">
        <v>24</v>
      </c>
      <c r="B253" s="1" t="s">
        <v>493</v>
      </c>
      <c r="C253" s="1">
        <v>2016.0</v>
      </c>
      <c r="D253" s="2" t="s">
        <v>5</v>
      </c>
      <c r="E253" s="2" t="s">
        <v>24</v>
      </c>
      <c r="F253" s="1">
        <v>49.8407446666186</v>
      </c>
      <c r="G253" s="38">
        <v>49.84074</v>
      </c>
      <c r="H253" s="1">
        <f t="shared" si="1"/>
        <v>0.000004666618601</v>
      </c>
    </row>
    <row r="254">
      <c r="A254" s="2" t="s">
        <v>25</v>
      </c>
      <c r="B254" s="1" t="s">
        <v>494</v>
      </c>
      <c r="C254" s="1">
        <v>2016.0</v>
      </c>
      <c r="D254" s="2" t="s">
        <v>5</v>
      </c>
      <c r="E254" s="2" t="s">
        <v>24</v>
      </c>
      <c r="F254" s="1">
        <v>49.9226427284165</v>
      </c>
      <c r="G254" s="38">
        <v>49.92264</v>
      </c>
      <c r="H254" s="1">
        <f t="shared" si="1"/>
        <v>0.000002728416497</v>
      </c>
    </row>
    <row r="255">
      <c r="A255" s="2" t="s">
        <v>26</v>
      </c>
      <c r="B255" s="1" t="s">
        <v>495</v>
      </c>
      <c r="C255" s="1">
        <v>2016.0</v>
      </c>
      <c r="D255" s="2" t="s">
        <v>5</v>
      </c>
      <c r="E255" s="2" t="s">
        <v>24</v>
      </c>
      <c r="F255" s="1">
        <v>49.4022681945313</v>
      </c>
      <c r="G255" s="38">
        <v>49.40227</v>
      </c>
      <c r="H255" s="1">
        <f t="shared" si="1"/>
        <v>0.000001805468699</v>
      </c>
    </row>
    <row r="256">
      <c r="A256" s="2" t="s">
        <v>27</v>
      </c>
      <c r="B256" s="1" t="s">
        <v>497</v>
      </c>
      <c r="C256" s="1">
        <v>2016.0</v>
      </c>
      <c r="D256" s="2" t="s">
        <v>5</v>
      </c>
      <c r="E256" s="2" t="s">
        <v>24</v>
      </c>
      <c r="F256" s="1">
        <v>49.8277948975833</v>
      </c>
      <c r="G256" s="38">
        <v>49.82779</v>
      </c>
      <c r="H256" s="1">
        <f t="shared" si="1"/>
        <v>0.000004897583302</v>
      </c>
    </row>
    <row r="257">
      <c r="A257" s="2" t="s">
        <v>28</v>
      </c>
      <c r="B257" s="1" t="s">
        <v>496</v>
      </c>
      <c r="C257" s="1">
        <v>2016.0</v>
      </c>
      <c r="D257" s="2" t="s">
        <v>5</v>
      </c>
      <c r="E257" s="2" t="s">
        <v>24</v>
      </c>
      <c r="F257" s="1">
        <v>49.5880273709101</v>
      </c>
      <c r="G257" s="38">
        <v>49.58803</v>
      </c>
      <c r="H257" s="1">
        <f t="shared" si="1"/>
        <v>0.000002629089906</v>
      </c>
    </row>
    <row r="258">
      <c r="A258" s="2" t="s">
        <v>29</v>
      </c>
      <c r="B258" s="1" t="s">
        <v>498</v>
      </c>
      <c r="C258" s="1">
        <v>2016.0</v>
      </c>
      <c r="D258" s="2" t="s">
        <v>5</v>
      </c>
      <c r="E258" s="2" t="s">
        <v>24</v>
      </c>
      <c r="F258" s="1">
        <v>49.4581533761719</v>
      </c>
      <c r="G258" s="38">
        <v>49.45815</v>
      </c>
      <c r="H258" s="1">
        <f t="shared" si="1"/>
        <v>0.000003376171897</v>
      </c>
    </row>
    <row r="259">
      <c r="A259" s="2" t="s">
        <v>30</v>
      </c>
      <c r="B259" s="1" t="s">
        <v>499</v>
      </c>
      <c r="C259" s="1">
        <v>2016.0</v>
      </c>
      <c r="D259" s="2" t="s">
        <v>5</v>
      </c>
      <c r="E259" s="2" t="s">
        <v>24</v>
      </c>
      <c r="F259" s="1">
        <v>49.1235706381409</v>
      </c>
      <c r="G259" s="38">
        <v>49.12357</v>
      </c>
      <c r="H259" s="1">
        <f t="shared" si="1"/>
        <v>0.0000006381408966</v>
      </c>
    </row>
    <row r="260">
      <c r="A260" s="2" t="s">
        <v>31</v>
      </c>
      <c r="B260" s="1" t="s">
        <v>500</v>
      </c>
      <c r="C260" s="1">
        <v>2016.0</v>
      </c>
      <c r="D260" s="2" t="s">
        <v>5</v>
      </c>
      <c r="E260" s="2" t="s">
        <v>24</v>
      </c>
      <c r="F260" s="1">
        <v>49.6648076812511</v>
      </c>
      <c r="G260" s="38">
        <v>49.66481</v>
      </c>
      <c r="H260" s="1">
        <f t="shared" si="1"/>
        <v>0.000002318748905</v>
      </c>
    </row>
    <row r="261">
      <c r="A261" s="2" t="s">
        <v>32</v>
      </c>
      <c r="B261" s="1" t="s">
        <v>501</v>
      </c>
      <c r="C261" s="1">
        <v>2016.0</v>
      </c>
      <c r="D261" s="2" t="s">
        <v>5</v>
      </c>
      <c r="E261" s="2" t="s">
        <v>24</v>
      </c>
      <c r="F261" s="1">
        <v>48.8641437088006</v>
      </c>
      <c r="G261" s="38">
        <v>48.86414</v>
      </c>
      <c r="H261" s="1">
        <f t="shared" si="1"/>
        <v>0.000003708800598</v>
      </c>
    </row>
    <row r="262">
      <c r="A262" s="2" t="s">
        <v>33</v>
      </c>
      <c r="B262" s="1" t="s">
        <v>502</v>
      </c>
      <c r="C262" s="1">
        <v>2016.0</v>
      </c>
      <c r="D262" s="2" t="s">
        <v>5</v>
      </c>
      <c r="E262" s="2" t="s">
        <v>24</v>
      </c>
      <c r="F262" s="1">
        <v>48.9864191655511</v>
      </c>
      <c r="G262" s="38">
        <v>48.98642</v>
      </c>
      <c r="H262" s="1">
        <f t="shared" si="1"/>
        <v>0.0000008344489046</v>
      </c>
    </row>
    <row r="263">
      <c r="A263" s="2" t="s">
        <v>34</v>
      </c>
      <c r="B263" s="1" t="s">
        <v>503</v>
      </c>
      <c r="C263" s="1">
        <v>2016.0</v>
      </c>
      <c r="D263" s="2" t="s">
        <v>5</v>
      </c>
      <c r="E263" s="2" t="s">
        <v>24</v>
      </c>
      <c r="F263" s="1">
        <v>49.1813552683118</v>
      </c>
      <c r="G263" s="38">
        <v>49.18136</v>
      </c>
      <c r="H263" s="1">
        <f t="shared" si="1"/>
        <v>0.0000047316882</v>
      </c>
    </row>
    <row r="264">
      <c r="A264" s="2" t="s">
        <v>35</v>
      </c>
      <c r="B264" s="1" t="s">
        <v>504</v>
      </c>
      <c r="C264" s="1">
        <v>2016.0</v>
      </c>
      <c r="D264" s="2" t="s">
        <v>5</v>
      </c>
      <c r="E264" s="2" t="s">
        <v>24</v>
      </c>
      <c r="F264" s="1">
        <v>49.3041216977868</v>
      </c>
      <c r="G264" s="38">
        <v>49.30412</v>
      </c>
      <c r="H264" s="1">
        <f t="shared" si="1"/>
        <v>0.0000016977868</v>
      </c>
    </row>
    <row r="265">
      <c r="A265" s="2" t="s">
        <v>3</v>
      </c>
      <c r="B265" s="1" t="s">
        <v>489</v>
      </c>
      <c r="C265" s="1">
        <v>2016.0</v>
      </c>
      <c r="D265" s="2" t="s">
        <v>5</v>
      </c>
      <c r="E265" s="2" t="s">
        <v>24</v>
      </c>
      <c r="F265" s="1">
        <v>49.4386176405505</v>
      </c>
      <c r="G265" s="38">
        <v>49.43862</v>
      </c>
      <c r="H265" s="1">
        <f t="shared" si="1"/>
        <v>0.000002359449503</v>
      </c>
    </row>
    <row r="266">
      <c r="A266" s="2" t="s">
        <v>4</v>
      </c>
      <c r="B266" s="1" t="s">
        <v>472</v>
      </c>
      <c r="C266" s="1">
        <v>2017.0</v>
      </c>
      <c r="D266" s="2" t="s">
        <v>5</v>
      </c>
      <c r="E266" s="2" t="s">
        <v>24</v>
      </c>
      <c r="F266" s="1">
        <v>49.5692421118742</v>
      </c>
      <c r="G266" s="38">
        <v>49.56924</v>
      </c>
      <c r="H266" s="1">
        <f t="shared" si="1"/>
        <v>0.000002111874203</v>
      </c>
    </row>
    <row r="267">
      <c r="A267" s="2" t="s">
        <v>5</v>
      </c>
      <c r="B267" s="1" t="s">
        <v>473</v>
      </c>
      <c r="C267" s="1">
        <v>2017.0</v>
      </c>
      <c r="D267" s="2" t="s">
        <v>5</v>
      </c>
      <c r="E267" s="2" t="s">
        <v>24</v>
      </c>
      <c r="F267" s="1">
        <v>49.3132579220407</v>
      </c>
      <c r="G267" s="38">
        <v>49.31326</v>
      </c>
      <c r="H267" s="1">
        <f t="shared" si="1"/>
        <v>0.000002077959302</v>
      </c>
    </row>
    <row r="268">
      <c r="A268" s="2" t="s">
        <v>6</v>
      </c>
      <c r="B268" s="1" t="s">
        <v>474</v>
      </c>
      <c r="C268" s="1">
        <v>2017.0</v>
      </c>
      <c r="D268" s="2" t="s">
        <v>5</v>
      </c>
      <c r="E268" s="2" t="s">
        <v>24</v>
      </c>
      <c r="F268" s="1">
        <v>48.8371485314101</v>
      </c>
      <c r="G268" s="38">
        <v>48.83715</v>
      </c>
      <c r="H268" s="1">
        <f t="shared" si="1"/>
        <v>0.0000014685899</v>
      </c>
    </row>
    <row r="269">
      <c r="A269" s="2" t="s">
        <v>7</v>
      </c>
      <c r="B269" s="1" t="s">
        <v>475</v>
      </c>
      <c r="C269" s="1">
        <v>2017.0</v>
      </c>
      <c r="D269" s="2" t="s">
        <v>5</v>
      </c>
      <c r="E269" s="2" t="s">
        <v>24</v>
      </c>
      <c r="F269" s="1">
        <v>49.0817193525196</v>
      </c>
      <c r="G269" s="38">
        <v>49.08172</v>
      </c>
      <c r="H269" s="1">
        <f t="shared" si="1"/>
        <v>0.0000006474803982</v>
      </c>
    </row>
    <row r="270">
      <c r="A270" s="2" t="s">
        <v>10</v>
      </c>
      <c r="B270" s="1" t="s">
        <v>478</v>
      </c>
      <c r="C270" s="1">
        <v>2017.0</v>
      </c>
      <c r="D270" s="2" t="s">
        <v>5</v>
      </c>
      <c r="E270" s="2" t="s">
        <v>24</v>
      </c>
      <c r="F270" s="1">
        <v>48.3870760183121</v>
      </c>
      <c r="G270" s="38">
        <v>48.38708</v>
      </c>
      <c r="H270" s="1">
        <f t="shared" si="1"/>
        <v>0.000003981687897</v>
      </c>
    </row>
    <row r="271">
      <c r="A271" s="2" t="s">
        <v>11</v>
      </c>
      <c r="B271" s="1" t="s">
        <v>477</v>
      </c>
      <c r="C271" s="1">
        <v>2017.0</v>
      </c>
      <c r="D271" s="2" t="s">
        <v>5</v>
      </c>
      <c r="E271" s="2" t="s">
        <v>24</v>
      </c>
      <c r="F271" s="1">
        <v>49.9661016949153</v>
      </c>
      <c r="G271" s="38">
        <v>49.9661</v>
      </c>
      <c r="H271" s="1">
        <f t="shared" si="1"/>
        <v>0.000001694915305</v>
      </c>
    </row>
    <row r="272">
      <c r="A272" s="2" t="s">
        <v>12</v>
      </c>
      <c r="B272" s="1" t="s">
        <v>476</v>
      </c>
      <c r="C272" s="1">
        <v>2017.0</v>
      </c>
      <c r="D272" s="2" t="s">
        <v>5</v>
      </c>
      <c r="E272" s="2" t="s">
        <v>24</v>
      </c>
      <c r="F272" s="1">
        <v>49.2604280526075</v>
      </c>
      <c r="G272" s="38">
        <v>49.26043</v>
      </c>
      <c r="H272" s="1">
        <f t="shared" si="1"/>
        <v>0.000001947392498</v>
      </c>
    </row>
    <row r="273">
      <c r="A273" s="2" t="s">
        <v>8</v>
      </c>
      <c r="B273" s="1" t="s">
        <v>479</v>
      </c>
      <c r="C273" s="1">
        <v>2017.0</v>
      </c>
      <c r="D273" s="2" t="s">
        <v>5</v>
      </c>
      <c r="E273" s="2" t="s">
        <v>24</v>
      </c>
      <c r="F273" s="1">
        <v>49.014267686523</v>
      </c>
      <c r="G273" s="38">
        <v>49.01427</v>
      </c>
      <c r="H273" s="1">
        <f t="shared" si="1"/>
        <v>0.000002313477005</v>
      </c>
    </row>
    <row r="274">
      <c r="A274" s="2" t="s">
        <v>9</v>
      </c>
      <c r="B274" s="1" t="s">
        <v>480</v>
      </c>
      <c r="C274" s="1">
        <v>2017.0</v>
      </c>
      <c r="D274" s="2" t="s">
        <v>5</v>
      </c>
      <c r="E274" s="2" t="s">
        <v>24</v>
      </c>
      <c r="F274" s="1">
        <v>49.4896323215049</v>
      </c>
      <c r="G274" s="38">
        <v>49.48963</v>
      </c>
      <c r="H274" s="1">
        <f t="shared" si="1"/>
        <v>0.000002321504901</v>
      </c>
    </row>
    <row r="275">
      <c r="A275" s="2" t="s">
        <v>13</v>
      </c>
      <c r="B275" s="1" t="s">
        <v>481</v>
      </c>
      <c r="C275" s="1">
        <v>2017.0</v>
      </c>
      <c r="D275" s="2" t="s">
        <v>5</v>
      </c>
      <c r="E275" s="2" t="s">
        <v>24</v>
      </c>
      <c r="F275" s="1">
        <v>49.6626097035933</v>
      </c>
      <c r="G275" s="38">
        <v>49.66261</v>
      </c>
      <c r="H275" s="1">
        <f t="shared" si="1"/>
        <v>0.0000002964067036</v>
      </c>
    </row>
    <row r="276">
      <c r="A276" s="2" t="s">
        <v>14</v>
      </c>
      <c r="B276" s="1" t="s">
        <v>483</v>
      </c>
      <c r="C276" s="1">
        <v>2017.0</v>
      </c>
      <c r="D276" s="2" t="s">
        <v>5</v>
      </c>
      <c r="E276" s="2" t="s">
        <v>24</v>
      </c>
      <c r="F276" s="1">
        <v>49.6066220134924</v>
      </c>
      <c r="G276" s="38">
        <v>49.60662</v>
      </c>
      <c r="H276" s="1">
        <f t="shared" si="1"/>
        <v>0.000002013492399</v>
      </c>
    </row>
    <row r="277">
      <c r="A277" s="2" t="s">
        <v>15</v>
      </c>
      <c r="B277" s="1" t="s">
        <v>482</v>
      </c>
      <c r="C277" s="1">
        <v>2017.0</v>
      </c>
      <c r="D277" s="2" t="s">
        <v>5</v>
      </c>
      <c r="E277" s="2" t="s">
        <v>24</v>
      </c>
      <c r="F277" s="1">
        <v>49.4965433963716</v>
      </c>
      <c r="G277" s="38">
        <v>49.49654</v>
      </c>
      <c r="H277" s="1">
        <f t="shared" si="1"/>
        <v>0.000003396371596</v>
      </c>
    </row>
    <row r="278">
      <c r="A278" s="2" t="s">
        <v>16</v>
      </c>
      <c r="B278" s="1" t="s">
        <v>484</v>
      </c>
      <c r="C278" s="1">
        <v>2017.0</v>
      </c>
      <c r="D278" s="2" t="s">
        <v>5</v>
      </c>
      <c r="E278" s="2" t="s">
        <v>24</v>
      </c>
      <c r="F278" s="1">
        <v>49.4406359813353</v>
      </c>
      <c r="G278" s="38">
        <v>49.44064</v>
      </c>
      <c r="H278" s="1">
        <f t="shared" si="1"/>
        <v>0.000004018664704</v>
      </c>
    </row>
    <row r="279">
      <c r="A279" s="2" t="s">
        <v>17</v>
      </c>
      <c r="B279" s="1" t="s">
        <v>485</v>
      </c>
      <c r="C279" s="1">
        <v>2017.0</v>
      </c>
      <c r="D279" s="2" t="s">
        <v>5</v>
      </c>
      <c r="E279" s="2" t="s">
        <v>24</v>
      </c>
      <c r="F279" s="1">
        <v>49.5626229225785</v>
      </c>
      <c r="G279" s="38">
        <v>49.56262</v>
      </c>
      <c r="H279" s="1">
        <f t="shared" si="1"/>
        <v>0.000002922578496</v>
      </c>
    </row>
    <row r="280">
      <c r="A280" s="2" t="s">
        <v>18</v>
      </c>
      <c r="B280" s="1" t="s">
        <v>486</v>
      </c>
      <c r="C280" s="1">
        <v>2017.0</v>
      </c>
      <c r="D280" s="2" t="s">
        <v>5</v>
      </c>
      <c r="E280" s="2" t="s">
        <v>24</v>
      </c>
      <c r="F280" s="1">
        <v>49.5221412166408</v>
      </c>
      <c r="G280" s="38">
        <v>49.52214</v>
      </c>
      <c r="H280" s="1">
        <f t="shared" si="1"/>
        <v>0.000001216640797</v>
      </c>
    </row>
    <row r="281">
      <c r="A281" s="2" t="s">
        <v>19</v>
      </c>
      <c r="B281" s="1" t="s">
        <v>487</v>
      </c>
      <c r="C281" s="1">
        <v>2017.0</v>
      </c>
      <c r="D281" s="2" t="s">
        <v>5</v>
      </c>
      <c r="E281" s="2" t="s">
        <v>24</v>
      </c>
      <c r="F281" s="1">
        <v>50.0663590975163</v>
      </c>
      <c r="G281" s="38">
        <v>50.06636</v>
      </c>
      <c r="H281" s="1">
        <f t="shared" si="1"/>
        <v>0.0000009024837055</v>
      </c>
    </row>
    <row r="282">
      <c r="A282" s="2" t="s">
        <v>20</v>
      </c>
      <c r="B282" s="1" t="s">
        <v>488</v>
      </c>
      <c r="C282" s="1">
        <v>2017.0</v>
      </c>
      <c r="D282" s="2" t="s">
        <v>5</v>
      </c>
      <c r="E282" s="2" t="s">
        <v>24</v>
      </c>
      <c r="F282" s="1">
        <v>49.5688924772983</v>
      </c>
      <c r="G282" s="38">
        <v>49.56889</v>
      </c>
      <c r="H282" s="1">
        <f t="shared" si="1"/>
        <v>0.000002477298295</v>
      </c>
    </row>
    <row r="283">
      <c r="A283" s="2" t="s">
        <v>21</v>
      </c>
      <c r="B283" s="1" t="s">
        <v>490</v>
      </c>
      <c r="C283" s="1">
        <v>2017.0</v>
      </c>
      <c r="D283" s="2" t="s">
        <v>5</v>
      </c>
      <c r="E283" s="2" t="s">
        <v>24</v>
      </c>
      <c r="F283" s="1">
        <v>49.5459362517323</v>
      </c>
      <c r="G283" s="38">
        <v>49.54594</v>
      </c>
      <c r="H283" s="1">
        <f t="shared" si="1"/>
        <v>0.000003748267702</v>
      </c>
    </row>
    <row r="284">
      <c r="A284" s="2" t="s">
        <v>22</v>
      </c>
      <c r="B284" s="1" t="s">
        <v>491</v>
      </c>
      <c r="C284" s="1">
        <v>2017.0</v>
      </c>
      <c r="D284" s="2" t="s">
        <v>5</v>
      </c>
      <c r="E284" s="2" t="s">
        <v>24</v>
      </c>
      <c r="F284" s="1">
        <v>48.9369505581898</v>
      </c>
      <c r="G284" s="38">
        <v>48.93695</v>
      </c>
      <c r="H284" s="1">
        <f t="shared" si="1"/>
        <v>0.0000005581897966</v>
      </c>
    </row>
    <row r="285">
      <c r="A285" s="2" t="s">
        <v>23</v>
      </c>
      <c r="B285" s="1" t="s">
        <v>492</v>
      </c>
      <c r="C285" s="1">
        <v>2017.0</v>
      </c>
      <c r="D285" s="2" t="s">
        <v>5</v>
      </c>
      <c r="E285" s="2" t="s">
        <v>24</v>
      </c>
      <c r="F285" s="1">
        <v>49.2505886011283</v>
      </c>
      <c r="G285" s="38">
        <v>49.25059</v>
      </c>
      <c r="H285" s="1">
        <f t="shared" si="1"/>
        <v>0.000001398871703</v>
      </c>
    </row>
    <row r="286">
      <c r="A286" s="2" t="s">
        <v>24</v>
      </c>
      <c r="B286" s="1" t="s">
        <v>493</v>
      </c>
      <c r="C286" s="1">
        <v>2017.0</v>
      </c>
      <c r="D286" s="2" t="s">
        <v>5</v>
      </c>
      <c r="E286" s="2" t="s">
        <v>24</v>
      </c>
      <c r="F286" s="1">
        <v>49.7889307687602</v>
      </c>
      <c r="G286" s="38">
        <v>49.78893</v>
      </c>
      <c r="H286" s="1">
        <f t="shared" si="1"/>
        <v>0.0000007687602022</v>
      </c>
    </row>
    <row r="287">
      <c r="A287" s="2" t="s">
        <v>25</v>
      </c>
      <c r="B287" s="1" t="s">
        <v>494</v>
      </c>
      <c r="C287" s="1">
        <v>2017.0</v>
      </c>
      <c r="D287" s="2" t="s">
        <v>5</v>
      </c>
      <c r="E287" s="2" t="s">
        <v>24</v>
      </c>
      <c r="F287" s="1">
        <v>49.9940036663297</v>
      </c>
      <c r="G287" s="38">
        <v>49.994</v>
      </c>
      <c r="H287" s="1">
        <f t="shared" si="1"/>
        <v>0.000003666329697</v>
      </c>
    </row>
    <row r="288">
      <c r="A288" s="2" t="s">
        <v>26</v>
      </c>
      <c r="B288" s="1" t="s">
        <v>495</v>
      </c>
      <c r="C288" s="1">
        <v>2017.0</v>
      </c>
      <c r="D288" s="2" t="s">
        <v>5</v>
      </c>
      <c r="E288" s="2" t="s">
        <v>24</v>
      </c>
      <c r="F288" s="1">
        <v>49.4129858973441</v>
      </c>
      <c r="G288" s="38">
        <v>49.41299</v>
      </c>
      <c r="H288" s="1">
        <f t="shared" si="1"/>
        <v>0.0000041026559</v>
      </c>
    </row>
    <row r="289">
      <c r="A289" s="2" t="s">
        <v>27</v>
      </c>
      <c r="B289" s="1" t="s">
        <v>497</v>
      </c>
      <c r="C289" s="1">
        <v>2017.0</v>
      </c>
      <c r="D289" s="2" t="s">
        <v>5</v>
      </c>
      <c r="E289" s="2" t="s">
        <v>24</v>
      </c>
      <c r="F289" s="1">
        <v>49.5742180380721</v>
      </c>
      <c r="G289" s="38">
        <v>49.57422</v>
      </c>
      <c r="H289" s="1">
        <f t="shared" si="1"/>
        <v>0.0000019619279</v>
      </c>
    </row>
    <row r="290">
      <c r="A290" s="2" t="s">
        <v>28</v>
      </c>
      <c r="B290" s="1" t="s">
        <v>496</v>
      </c>
      <c r="C290" s="1">
        <v>2017.0</v>
      </c>
      <c r="D290" s="2" t="s">
        <v>5</v>
      </c>
      <c r="E290" s="2" t="s">
        <v>24</v>
      </c>
      <c r="F290" s="1">
        <v>49.4710974083773</v>
      </c>
      <c r="G290" s="38">
        <v>49.4711</v>
      </c>
      <c r="H290" s="1">
        <f t="shared" si="1"/>
        <v>0.000002591622703</v>
      </c>
    </row>
    <row r="291">
      <c r="A291" s="2" t="s">
        <v>29</v>
      </c>
      <c r="B291" s="1" t="s">
        <v>498</v>
      </c>
      <c r="C291" s="1">
        <v>2017.0</v>
      </c>
      <c r="D291" s="2" t="s">
        <v>5</v>
      </c>
      <c r="E291" s="2" t="s">
        <v>24</v>
      </c>
      <c r="F291" s="1">
        <v>49.5104866736082</v>
      </c>
      <c r="G291" s="38">
        <v>49.51049</v>
      </c>
      <c r="H291" s="1">
        <f t="shared" si="1"/>
        <v>0.000003326391798</v>
      </c>
    </row>
    <row r="292">
      <c r="A292" s="2" t="s">
        <v>30</v>
      </c>
      <c r="B292" s="1" t="s">
        <v>499</v>
      </c>
      <c r="C292" s="1">
        <v>2017.0</v>
      </c>
      <c r="D292" s="2" t="s">
        <v>5</v>
      </c>
      <c r="E292" s="2" t="s">
        <v>24</v>
      </c>
      <c r="F292" s="1">
        <v>48.8085802958365</v>
      </c>
      <c r="G292" s="38">
        <v>48.80858</v>
      </c>
      <c r="H292" s="1">
        <f t="shared" si="1"/>
        <v>0.0000002958365002</v>
      </c>
    </row>
    <row r="293">
      <c r="A293" s="2" t="s">
        <v>31</v>
      </c>
      <c r="B293" s="1" t="s">
        <v>500</v>
      </c>
      <c r="C293" s="1">
        <v>2017.0</v>
      </c>
      <c r="D293" s="2" t="s">
        <v>5</v>
      </c>
      <c r="E293" s="2" t="s">
        <v>24</v>
      </c>
      <c r="F293" s="1">
        <v>49.775151490598</v>
      </c>
      <c r="G293" s="38">
        <v>49.77515</v>
      </c>
      <c r="H293" s="1">
        <f t="shared" si="1"/>
        <v>0.000001490598002</v>
      </c>
    </row>
    <row r="294">
      <c r="A294" s="2" t="s">
        <v>32</v>
      </c>
      <c r="B294" s="1" t="s">
        <v>501</v>
      </c>
      <c r="C294" s="1">
        <v>2017.0</v>
      </c>
      <c r="D294" s="2" t="s">
        <v>5</v>
      </c>
      <c r="E294" s="2" t="s">
        <v>24</v>
      </c>
      <c r="F294" s="1">
        <v>49.0024658148397</v>
      </c>
      <c r="G294" s="38">
        <v>49.00247</v>
      </c>
      <c r="H294" s="1">
        <f t="shared" si="1"/>
        <v>0.0000041851603</v>
      </c>
    </row>
    <row r="295">
      <c r="A295" s="2" t="s">
        <v>33</v>
      </c>
      <c r="B295" s="1" t="s">
        <v>502</v>
      </c>
      <c r="C295" s="1">
        <v>2017.0</v>
      </c>
      <c r="D295" s="2" t="s">
        <v>5</v>
      </c>
      <c r="E295" s="2" t="s">
        <v>24</v>
      </c>
      <c r="F295" s="1">
        <v>49.0550996596281</v>
      </c>
      <c r="G295" s="38">
        <v>49.0551</v>
      </c>
      <c r="H295" s="1">
        <f t="shared" si="1"/>
        <v>0.0000003403719049</v>
      </c>
    </row>
    <row r="296">
      <c r="A296" s="2" t="s">
        <v>34</v>
      </c>
      <c r="B296" s="1" t="s">
        <v>503</v>
      </c>
      <c r="C296" s="1">
        <v>2017.0</v>
      </c>
      <c r="D296" s="2" t="s">
        <v>5</v>
      </c>
      <c r="E296" s="2" t="s">
        <v>24</v>
      </c>
      <c r="F296" s="1">
        <v>49.2991248138868</v>
      </c>
      <c r="G296" s="38">
        <v>49.29912</v>
      </c>
      <c r="H296" s="1">
        <f t="shared" si="1"/>
        <v>0.000004813886797</v>
      </c>
    </row>
    <row r="297">
      <c r="A297" s="2" t="s">
        <v>35</v>
      </c>
      <c r="B297" s="1" t="s">
        <v>504</v>
      </c>
      <c r="C297" s="1">
        <v>2017.0</v>
      </c>
      <c r="D297" s="2" t="s">
        <v>5</v>
      </c>
      <c r="E297" s="2" t="s">
        <v>24</v>
      </c>
      <c r="F297" s="1">
        <v>49.5363697238648</v>
      </c>
      <c r="G297" s="38">
        <v>49.53637</v>
      </c>
      <c r="H297" s="1">
        <f t="shared" si="1"/>
        <v>0.0000002761351965</v>
      </c>
    </row>
    <row r="298">
      <c r="A298" s="2" t="s">
        <v>3</v>
      </c>
      <c r="B298" s="1" t="s">
        <v>489</v>
      </c>
      <c r="C298" s="1">
        <v>2017.0</v>
      </c>
      <c r="D298" s="2" t="s">
        <v>5</v>
      </c>
      <c r="E298" s="2" t="s">
        <v>24</v>
      </c>
      <c r="F298" s="1">
        <v>49.4064267017489</v>
      </c>
      <c r="G298" s="38">
        <v>49.40643</v>
      </c>
      <c r="H298" s="1">
        <f t="shared" si="1"/>
        <v>0.000003298251102</v>
      </c>
    </row>
    <row r="299">
      <c r="A299" s="2" t="s">
        <v>4</v>
      </c>
      <c r="B299" s="1" t="s">
        <v>472</v>
      </c>
      <c r="C299" s="1">
        <v>2018.0</v>
      </c>
      <c r="D299" s="2" t="s">
        <v>5</v>
      </c>
      <c r="E299" s="2" t="s">
        <v>24</v>
      </c>
      <c r="F299" s="1">
        <v>49.6013239055213</v>
      </c>
      <c r="G299" s="38">
        <v>49.60132</v>
      </c>
      <c r="H299" s="1">
        <f t="shared" si="1"/>
        <v>0.000003905521297</v>
      </c>
    </row>
    <row r="300">
      <c r="A300" s="2" t="s">
        <v>5</v>
      </c>
      <c r="B300" s="1" t="s">
        <v>473</v>
      </c>
      <c r="C300" s="1">
        <v>2018.0</v>
      </c>
      <c r="D300" s="2" t="s">
        <v>5</v>
      </c>
      <c r="E300" s="2" t="s">
        <v>24</v>
      </c>
      <c r="F300" s="1">
        <v>49.4260819945571</v>
      </c>
      <c r="G300" s="38">
        <v>49.42608</v>
      </c>
      <c r="H300" s="1">
        <f t="shared" si="1"/>
        <v>0.000001994557103</v>
      </c>
    </row>
    <row r="301">
      <c r="A301" s="2" t="s">
        <v>6</v>
      </c>
      <c r="B301" s="1" t="s">
        <v>474</v>
      </c>
      <c r="C301" s="1">
        <v>2018.0</v>
      </c>
      <c r="D301" s="2" t="s">
        <v>5</v>
      </c>
      <c r="E301" s="2" t="s">
        <v>24</v>
      </c>
      <c r="F301" s="1">
        <v>49.0159933534116</v>
      </c>
      <c r="G301" s="38">
        <v>49.01599</v>
      </c>
      <c r="H301" s="1">
        <f t="shared" si="1"/>
        <v>0.0000033534116</v>
      </c>
    </row>
    <row r="302">
      <c r="A302" s="2" t="s">
        <v>7</v>
      </c>
      <c r="B302" s="1" t="s">
        <v>475</v>
      </c>
      <c r="C302" s="1">
        <v>2018.0</v>
      </c>
      <c r="D302" s="2" t="s">
        <v>5</v>
      </c>
      <c r="E302" s="2" t="s">
        <v>24</v>
      </c>
      <c r="F302" s="1">
        <v>48.3761287616188</v>
      </c>
      <c r="G302" s="38">
        <v>48.37613</v>
      </c>
      <c r="H302" s="1">
        <f t="shared" si="1"/>
        <v>0.000001238381202</v>
      </c>
    </row>
    <row r="303">
      <c r="A303" s="2" t="s">
        <v>10</v>
      </c>
      <c r="B303" s="1" t="s">
        <v>478</v>
      </c>
      <c r="C303" s="1">
        <v>2018.0</v>
      </c>
      <c r="D303" s="2" t="s">
        <v>5</v>
      </c>
      <c r="E303" s="2" t="s">
        <v>24</v>
      </c>
      <c r="F303" s="1">
        <v>48.5025800798364</v>
      </c>
      <c r="G303" s="38">
        <v>48.50258</v>
      </c>
      <c r="H303" s="1">
        <f t="shared" si="1"/>
        <v>0.00000007983639705</v>
      </c>
    </row>
    <row r="304">
      <c r="A304" s="2" t="s">
        <v>11</v>
      </c>
      <c r="B304" s="1" t="s">
        <v>477</v>
      </c>
      <c r="C304" s="1">
        <v>2018.0</v>
      </c>
      <c r="D304" s="2" t="s">
        <v>5</v>
      </c>
      <c r="E304" s="2" t="s">
        <v>24</v>
      </c>
      <c r="F304" s="1">
        <v>49.9337804477501</v>
      </c>
      <c r="G304" s="38">
        <v>49.93378</v>
      </c>
      <c r="H304" s="1">
        <f t="shared" si="1"/>
        <v>0.0000004477501037</v>
      </c>
    </row>
    <row r="305">
      <c r="A305" s="2" t="s">
        <v>12</v>
      </c>
      <c r="B305" s="1" t="s">
        <v>476</v>
      </c>
      <c r="C305" s="1">
        <v>2018.0</v>
      </c>
      <c r="D305" s="2" t="s">
        <v>5</v>
      </c>
      <c r="E305" s="2" t="s">
        <v>24</v>
      </c>
      <c r="F305" s="1">
        <v>49.1837381845006</v>
      </c>
      <c r="G305" s="38">
        <v>49.18374</v>
      </c>
      <c r="H305" s="1">
        <f t="shared" si="1"/>
        <v>0.000001815499402</v>
      </c>
    </row>
    <row r="306">
      <c r="A306" s="2" t="s">
        <v>8</v>
      </c>
      <c r="B306" s="1" t="s">
        <v>479</v>
      </c>
      <c r="C306" s="1">
        <v>2018.0</v>
      </c>
      <c r="D306" s="2" t="s">
        <v>5</v>
      </c>
      <c r="E306" s="2" t="s">
        <v>24</v>
      </c>
      <c r="F306" s="1">
        <v>49.4934557860191</v>
      </c>
      <c r="G306" s="38">
        <v>49.49346</v>
      </c>
      <c r="H306" s="1">
        <f t="shared" si="1"/>
        <v>0.000004213980901</v>
      </c>
    </row>
    <row r="307">
      <c r="A307" s="2" t="s">
        <v>9</v>
      </c>
      <c r="B307" s="1" t="s">
        <v>480</v>
      </c>
      <c r="C307" s="1">
        <v>2018.0</v>
      </c>
      <c r="D307" s="2" t="s">
        <v>5</v>
      </c>
      <c r="E307" s="2" t="s">
        <v>24</v>
      </c>
      <c r="F307" s="1">
        <v>49.4983846284645</v>
      </c>
      <c r="G307" s="38">
        <v>49.49838</v>
      </c>
      <c r="H307" s="1">
        <f t="shared" si="1"/>
        <v>0.000004628464502</v>
      </c>
    </row>
    <row r="308">
      <c r="A308" s="2" t="s">
        <v>13</v>
      </c>
      <c r="B308" s="1" t="s">
        <v>481</v>
      </c>
      <c r="C308" s="1">
        <v>2018.0</v>
      </c>
      <c r="D308" s="2" t="s">
        <v>5</v>
      </c>
      <c r="E308" s="2" t="s">
        <v>24</v>
      </c>
      <c r="F308" s="1">
        <v>49.5934789424182</v>
      </c>
      <c r="G308" s="38">
        <v>49.59348</v>
      </c>
      <c r="H308" s="1">
        <f t="shared" si="1"/>
        <v>0.000001057581798</v>
      </c>
    </row>
    <row r="309">
      <c r="A309" s="2" t="s">
        <v>14</v>
      </c>
      <c r="B309" s="1" t="s">
        <v>483</v>
      </c>
      <c r="C309" s="1">
        <v>2018.0</v>
      </c>
      <c r="D309" s="2" t="s">
        <v>5</v>
      </c>
      <c r="E309" s="2" t="s">
        <v>24</v>
      </c>
      <c r="F309" s="1">
        <v>49.4298696314271</v>
      </c>
      <c r="G309" s="38">
        <v>49.42987</v>
      </c>
      <c r="H309" s="1">
        <f t="shared" si="1"/>
        <v>0.0000003685728984</v>
      </c>
    </row>
    <row r="310">
      <c r="A310" s="2" t="s">
        <v>15</v>
      </c>
      <c r="B310" s="1" t="s">
        <v>482</v>
      </c>
      <c r="C310" s="1">
        <v>2018.0</v>
      </c>
      <c r="D310" s="2" t="s">
        <v>5</v>
      </c>
      <c r="E310" s="2" t="s">
        <v>24</v>
      </c>
      <c r="F310" s="1">
        <v>49.5851971740782</v>
      </c>
      <c r="G310" s="38">
        <v>49.5852</v>
      </c>
      <c r="H310" s="1">
        <f t="shared" si="1"/>
        <v>0.000002825921797</v>
      </c>
    </row>
    <row r="311">
      <c r="A311" s="2" t="s">
        <v>16</v>
      </c>
      <c r="B311" s="1" t="s">
        <v>484</v>
      </c>
      <c r="C311" s="1">
        <v>2018.0</v>
      </c>
      <c r="D311" s="2" t="s">
        <v>5</v>
      </c>
      <c r="E311" s="2" t="s">
        <v>24</v>
      </c>
      <c r="F311" s="1">
        <v>49.5698239925892</v>
      </c>
      <c r="G311" s="38">
        <v>49.56982</v>
      </c>
      <c r="H311" s="1">
        <f t="shared" si="1"/>
        <v>0.0000039925892</v>
      </c>
    </row>
    <row r="312">
      <c r="A312" s="2" t="s">
        <v>17</v>
      </c>
      <c r="B312" s="1" t="s">
        <v>485</v>
      </c>
      <c r="C312" s="1">
        <v>2018.0</v>
      </c>
      <c r="D312" s="2" t="s">
        <v>5</v>
      </c>
      <c r="E312" s="2" t="s">
        <v>24</v>
      </c>
      <c r="F312" s="1">
        <v>49.6404294670093</v>
      </c>
      <c r="G312" s="38">
        <v>49.64043</v>
      </c>
      <c r="H312" s="1">
        <f t="shared" si="1"/>
        <v>0.000000532990704</v>
      </c>
    </row>
    <row r="313">
      <c r="A313" s="2" t="s">
        <v>18</v>
      </c>
      <c r="B313" s="1" t="s">
        <v>486</v>
      </c>
      <c r="C313" s="1">
        <v>2018.0</v>
      </c>
      <c r="D313" s="2" t="s">
        <v>5</v>
      </c>
      <c r="E313" s="2" t="s">
        <v>24</v>
      </c>
      <c r="F313" s="1">
        <v>49.6739002070015</v>
      </c>
      <c r="G313" s="38">
        <v>49.6739</v>
      </c>
      <c r="H313" s="1">
        <f t="shared" si="1"/>
        <v>0.0000002070014986</v>
      </c>
    </row>
    <row r="314">
      <c r="A314" s="2" t="s">
        <v>19</v>
      </c>
      <c r="B314" s="1" t="s">
        <v>487</v>
      </c>
      <c r="C314" s="1">
        <v>2018.0</v>
      </c>
      <c r="D314" s="2" t="s">
        <v>5</v>
      </c>
      <c r="E314" s="2" t="s">
        <v>24</v>
      </c>
      <c r="F314" s="1">
        <v>50.1806401275506</v>
      </c>
      <c r="G314" s="38">
        <v>50.18064</v>
      </c>
      <c r="H314" s="1">
        <f t="shared" si="1"/>
        <v>0.0000001275506065</v>
      </c>
    </row>
    <row r="315">
      <c r="A315" s="2" t="s">
        <v>20</v>
      </c>
      <c r="B315" s="1" t="s">
        <v>488</v>
      </c>
      <c r="C315" s="1">
        <v>2018.0</v>
      </c>
      <c r="D315" s="2" t="s">
        <v>5</v>
      </c>
      <c r="E315" s="2" t="s">
        <v>24</v>
      </c>
      <c r="F315" s="1">
        <v>49.6792172901881</v>
      </c>
      <c r="G315" s="38">
        <v>49.67922</v>
      </c>
      <c r="H315" s="1">
        <f t="shared" si="1"/>
        <v>0.000002709811902</v>
      </c>
    </row>
    <row r="316">
      <c r="A316" s="2" t="s">
        <v>21</v>
      </c>
      <c r="B316" s="1" t="s">
        <v>490</v>
      </c>
      <c r="C316" s="1">
        <v>2018.0</v>
      </c>
      <c r="D316" s="2" t="s">
        <v>5</v>
      </c>
      <c r="E316" s="2" t="s">
        <v>24</v>
      </c>
      <c r="F316" s="1">
        <v>49.4824821419894</v>
      </c>
      <c r="G316" s="38">
        <v>49.48248</v>
      </c>
      <c r="H316" s="1">
        <f t="shared" si="1"/>
        <v>0.000002141989398</v>
      </c>
    </row>
    <row r="317">
      <c r="A317" s="2" t="s">
        <v>22</v>
      </c>
      <c r="B317" s="1" t="s">
        <v>491</v>
      </c>
      <c r="C317" s="1">
        <v>2018.0</v>
      </c>
      <c r="D317" s="2" t="s">
        <v>5</v>
      </c>
      <c r="E317" s="2" t="s">
        <v>24</v>
      </c>
      <c r="F317" s="1">
        <v>49.1691119172878</v>
      </c>
      <c r="G317" s="38">
        <v>49.16911</v>
      </c>
      <c r="H317" s="1">
        <f t="shared" si="1"/>
        <v>0.000001917287797</v>
      </c>
    </row>
    <row r="318">
      <c r="A318" s="2" t="s">
        <v>23</v>
      </c>
      <c r="B318" s="1" t="s">
        <v>492</v>
      </c>
      <c r="C318" s="1">
        <v>2018.0</v>
      </c>
      <c r="D318" s="2" t="s">
        <v>5</v>
      </c>
      <c r="E318" s="2" t="s">
        <v>24</v>
      </c>
      <c r="F318" s="1">
        <v>49.2810759656521</v>
      </c>
      <c r="G318" s="38">
        <v>49.28108</v>
      </c>
      <c r="H318" s="1">
        <f t="shared" si="1"/>
        <v>0.000004034347903</v>
      </c>
    </row>
    <row r="319">
      <c r="A319" s="2" t="s">
        <v>24</v>
      </c>
      <c r="B319" s="1" t="s">
        <v>493</v>
      </c>
      <c r="C319" s="1">
        <v>2018.0</v>
      </c>
      <c r="D319" s="2" t="s">
        <v>5</v>
      </c>
      <c r="E319" s="2" t="s">
        <v>24</v>
      </c>
      <c r="F319" s="1">
        <v>49.6721966154717</v>
      </c>
      <c r="G319" s="38">
        <v>49.6722</v>
      </c>
      <c r="H319" s="1">
        <f t="shared" si="1"/>
        <v>0.000003384528299</v>
      </c>
    </row>
    <row r="320">
      <c r="A320" s="2" t="s">
        <v>25</v>
      </c>
      <c r="B320" s="1" t="s">
        <v>494</v>
      </c>
      <c r="C320" s="1">
        <v>2018.0</v>
      </c>
      <c r="D320" s="2" t="s">
        <v>5</v>
      </c>
      <c r="E320" s="2" t="s">
        <v>24</v>
      </c>
      <c r="F320" s="1">
        <v>50.1502632818186</v>
      </c>
      <c r="G320" s="38">
        <v>50.15026</v>
      </c>
      <c r="H320" s="1">
        <f t="shared" si="1"/>
        <v>0.0000032818186</v>
      </c>
    </row>
    <row r="321">
      <c r="A321" s="2" t="s">
        <v>26</v>
      </c>
      <c r="B321" s="1" t="s">
        <v>495</v>
      </c>
      <c r="C321" s="1">
        <v>2018.0</v>
      </c>
      <c r="D321" s="2" t="s">
        <v>5</v>
      </c>
      <c r="E321" s="2" t="s">
        <v>24</v>
      </c>
      <c r="F321" s="1">
        <v>49.4024231477463</v>
      </c>
      <c r="G321" s="38">
        <v>49.40242</v>
      </c>
      <c r="H321" s="1">
        <f t="shared" si="1"/>
        <v>0.000003147746298</v>
      </c>
    </row>
    <row r="322">
      <c r="A322" s="2" t="s">
        <v>27</v>
      </c>
      <c r="B322" s="1" t="s">
        <v>497</v>
      </c>
      <c r="C322" s="1">
        <v>2018.0</v>
      </c>
      <c r="D322" s="2" t="s">
        <v>5</v>
      </c>
      <c r="E322" s="2" t="s">
        <v>24</v>
      </c>
      <c r="F322" s="1">
        <v>49.6411832202104</v>
      </c>
      <c r="G322" s="38">
        <v>49.64118</v>
      </c>
      <c r="H322" s="1">
        <f t="shared" si="1"/>
        <v>0.000003220210402</v>
      </c>
    </row>
    <row r="323">
      <c r="A323" s="2" t="s">
        <v>28</v>
      </c>
      <c r="B323" s="1" t="s">
        <v>496</v>
      </c>
      <c r="C323" s="1">
        <v>2018.0</v>
      </c>
      <c r="D323" s="2" t="s">
        <v>5</v>
      </c>
      <c r="E323" s="2" t="s">
        <v>24</v>
      </c>
      <c r="F323" s="1">
        <v>49.3799287095919</v>
      </c>
      <c r="G323" s="38">
        <v>49.37993</v>
      </c>
      <c r="H323" s="1">
        <f t="shared" si="1"/>
        <v>0.0000012904081</v>
      </c>
    </row>
    <row r="324">
      <c r="A324" s="2" t="s">
        <v>29</v>
      </c>
      <c r="B324" s="1" t="s">
        <v>498</v>
      </c>
      <c r="C324" s="1">
        <v>2018.0</v>
      </c>
      <c r="D324" s="2" t="s">
        <v>5</v>
      </c>
      <c r="E324" s="2" t="s">
        <v>24</v>
      </c>
      <c r="F324" s="1">
        <v>49.1736798204271</v>
      </c>
      <c r="G324" s="38">
        <v>49.17368</v>
      </c>
      <c r="H324" s="1">
        <f t="shared" si="1"/>
        <v>0.0000001795729005</v>
      </c>
    </row>
    <row r="325">
      <c r="A325" s="2" t="s">
        <v>30</v>
      </c>
      <c r="B325" s="1" t="s">
        <v>499</v>
      </c>
      <c r="C325" s="1">
        <v>2018.0</v>
      </c>
      <c r="D325" s="2" t="s">
        <v>5</v>
      </c>
      <c r="E325" s="2" t="s">
        <v>24</v>
      </c>
      <c r="F325" s="1">
        <v>48.6972558276778</v>
      </c>
      <c r="G325" s="38">
        <v>48.69726</v>
      </c>
      <c r="H325" s="1">
        <f t="shared" si="1"/>
        <v>0.0000041723222</v>
      </c>
    </row>
    <row r="326">
      <c r="A326" s="2" t="s">
        <v>31</v>
      </c>
      <c r="B326" s="1" t="s">
        <v>500</v>
      </c>
      <c r="C326" s="1">
        <v>2018.0</v>
      </c>
      <c r="D326" s="2" t="s">
        <v>5</v>
      </c>
      <c r="E326" s="2" t="s">
        <v>24</v>
      </c>
      <c r="F326" s="1">
        <v>49.7472698184516</v>
      </c>
      <c r="G326" s="38">
        <v>49.74727</v>
      </c>
      <c r="H326" s="1">
        <f t="shared" si="1"/>
        <v>0.0000001815484012</v>
      </c>
    </row>
    <row r="327">
      <c r="A327" s="2" t="s">
        <v>32</v>
      </c>
      <c r="B327" s="1" t="s">
        <v>501</v>
      </c>
      <c r="C327" s="1">
        <v>2018.0</v>
      </c>
      <c r="D327" s="2" t="s">
        <v>5</v>
      </c>
      <c r="E327" s="2" t="s">
        <v>24</v>
      </c>
      <c r="F327" s="1">
        <v>49.1815505920273</v>
      </c>
      <c r="G327" s="38">
        <v>49.18155</v>
      </c>
      <c r="H327" s="1">
        <f t="shared" si="1"/>
        <v>0.0000005920272983</v>
      </c>
    </row>
    <row r="328">
      <c r="A328" s="2" t="s">
        <v>33</v>
      </c>
      <c r="B328" s="1" t="s">
        <v>502</v>
      </c>
      <c r="C328" s="1">
        <v>2018.0</v>
      </c>
      <c r="D328" s="2" t="s">
        <v>5</v>
      </c>
      <c r="E328" s="2" t="s">
        <v>24</v>
      </c>
      <c r="F328" s="1">
        <v>49.1173437053422</v>
      </c>
      <c r="G328" s="38">
        <v>49.11734</v>
      </c>
      <c r="H328" s="1">
        <f t="shared" si="1"/>
        <v>0.000003705342202</v>
      </c>
    </row>
    <row r="329">
      <c r="A329" s="2" t="s">
        <v>34</v>
      </c>
      <c r="B329" s="1" t="s">
        <v>503</v>
      </c>
      <c r="C329" s="1">
        <v>2018.0</v>
      </c>
      <c r="D329" s="2" t="s">
        <v>5</v>
      </c>
      <c r="E329" s="2" t="s">
        <v>24</v>
      </c>
      <c r="F329" s="1">
        <v>49.3256385789783</v>
      </c>
      <c r="G329" s="38">
        <v>49.32564</v>
      </c>
      <c r="H329" s="1">
        <f t="shared" si="1"/>
        <v>0.0000014210217</v>
      </c>
    </row>
    <row r="330">
      <c r="A330" s="2" t="s">
        <v>35</v>
      </c>
      <c r="B330" s="1" t="s">
        <v>504</v>
      </c>
      <c r="C330" s="1">
        <v>2018.0</v>
      </c>
      <c r="D330" s="2" t="s">
        <v>5</v>
      </c>
      <c r="E330" s="2" t="s">
        <v>24</v>
      </c>
      <c r="F330" s="1">
        <v>49.5731044478667</v>
      </c>
      <c r="G330" s="38">
        <v>49.5731</v>
      </c>
      <c r="H330" s="1">
        <f t="shared" si="1"/>
        <v>0.000004447866701</v>
      </c>
    </row>
    <row r="331">
      <c r="A331" s="2" t="s">
        <v>3</v>
      </c>
      <c r="B331" s="1" t="s">
        <v>489</v>
      </c>
      <c r="C331" s="1">
        <v>2018.0</v>
      </c>
      <c r="D331" s="2" t="s">
        <v>5</v>
      </c>
      <c r="E331" s="2" t="s">
        <v>24</v>
      </c>
      <c r="F331" s="1">
        <v>49.4465373868792</v>
      </c>
      <c r="G331" s="38">
        <v>49.44654</v>
      </c>
      <c r="H331" s="1">
        <f t="shared" si="1"/>
        <v>0.000002613120799</v>
      </c>
    </row>
    <row r="332">
      <c r="A332" s="2" t="s">
        <v>4</v>
      </c>
      <c r="B332" s="1" t="s">
        <v>472</v>
      </c>
      <c r="C332" s="1">
        <v>2019.0</v>
      </c>
      <c r="D332" s="2" t="s">
        <v>5</v>
      </c>
      <c r="E332" s="2" t="s">
        <v>24</v>
      </c>
      <c r="F332" s="1">
        <v>49.6315131077994</v>
      </c>
      <c r="G332" s="38">
        <v>49.63151</v>
      </c>
      <c r="H332" s="1">
        <f t="shared" si="1"/>
        <v>0.000003107799401</v>
      </c>
    </row>
    <row r="333">
      <c r="A333" s="2" t="s">
        <v>5</v>
      </c>
      <c r="B333" s="1" t="s">
        <v>473</v>
      </c>
      <c r="C333" s="1">
        <v>2019.0</v>
      </c>
      <c r="D333" s="2" t="s">
        <v>5</v>
      </c>
      <c r="E333" s="2" t="s">
        <v>24</v>
      </c>
      <c r="F333" s="1">
        <v>49.5883625011517</v>
      </c>
      <c r="G333" s="38">
        <v>49.58836</v>
      </c>
      <c r="H333" s="1">
        <f t="shared" si="1"/>
        <v>0.000002501151698</v>
      </c>
    </row>
    <row r="334">
      <c r="A334" s="2" t="s">
        <v>6</v>
      </c>
      <c r="B334" s="1" t="s">
        <v>474</v>
      </c>
      <c r="C334" s="1">
        <v>2019.0</v>
      </c>
      <c r="D334" s="2" t="s">
        <v>5</v>
      </c>
      <c r="E334" s="2" t="s">
        <v>24</v>
      </c>
      <c r="F334" s="1">
        <v>49.141647322909</v>
      </c>
      <c r="G334" s="38">
        <v>49.14165</v>
      </c>
      <c r="H334" s="1">
        <f t="shared" si="1"/>
        <v>0.000002677090997</v>
      </c>
    </row>
    <row r="335">
      <c r="A335" s="2" t="s">
        <v>7</v>
      </c>
      <c r="B335" s="1" t="s">
        <v>475</v>
      </c>
      <c r="C335" s="1">
        <v>2019.0</v>
      </c>
      <c r="D335" s="2" t="s">
        <v>5</v>
      </c>
      <c r="E335" s="2" t="s">
        <v>24</v>
      </c>
      <c r="F335" s="1">
        <v>48.8912828799713</v>
      </c>
      <c r="G335" s="38">
        <v>48.89128</v>
      </c>
      <c r="H335" s="1">
        <f t="shared" si="1"/>
        <v>0.000002879971298</v>
      </c>
    </row>
    <row r="336">
      <c r="A336" s="2" t="s">
        <v>10</v>
      </c>
      <c r="B336" s="1" t="s">
        <v>478</v>
      </c>
      <c r="C336" s="1">
        <v>2019.0</v>
      </c>
      <c r="D336" s="2" t="s">
        <v>5</v>
      </c>
      <c r="E336" s="2" t="s">
        <v>24</v>
      </c>
      <c r="F336" s="1">
        <v>48.4800584858873</v>
      </c>
      <c r="G336" s="38">
        <v>48.48006</v>
      </c>
      <c r="H336" s="1">
        <f t="shared" si="1"/>
        <v>0.000001514112704</v>
      </c>
    </row>
    <row r="337">
      <c r="A337" s="2" t="s">
        <v>11</v>
      </c>
      <c r="B337" s="1" t="s">
        <v>477</v>
      </c>
      <c r="C337" s="1">
        <v>2019.0</v>
      </c>
      <c r="D337" s="2" t="s">
        <v>5</v>
      </c>
      <c r="E337" s="2" t="s">
        <v>24</v>
      </c>
      <c r="F337" s="1">
        <v>49.9992109208554</v>
      </c>
      <c r="G337" s="38">
        <v>49.99921</v>
      </c>
      <c r="H337" s="1">
        <f t="shared" si="1"/>
        <v>0.000000920855399</v>
      </c>
    </row>
    <row r="338">
      <c r="A338" s="2" t="s">
        <v>12</v>
      </c>
      <c r="B338" s="1" t="s">
        <v>476</v>
      </c>
      <c r="C338" s="1">
        <v>2019.0</v>
      </c>
      <c r="D338" s="2" t="s">
        <v>5</v>
      </c>
      <c r="E338" s="2" t="s">
        <v>24</v>
      </c>
      <c r="F338" s="1">
        <v>49.3415013266121</v>
      </c>
      <c r="G338" s="38">
        <v>49.3415</v>
      </c>
      <c r="H338" s="1">
        <f t="shared" si="1"/>
        <v>0.000001326612093</v>
      </c>
    </row>
    <row r="339">
      <c r="A339" s="2" t="s">
        <v>8</v>
      </c>
      <c r="B339" s="1" t="s">
        <v>479</v>
      </c>
      <c r="C339" s="1">
        <v>2019.0</v>
      </c>
      <c r="D339" s="2" t="s">
        <v>5</v>
      </c>
      <c r="E339" s="2" t="s">
        <v>24</v>
      </c>
      <c r="F339" s="1">
        <v>49.6277770938753</v>
      </c>
      <c r="G339" s="38">
        <v>49.62778</v>
      </c>
      <c r="H339" s="1">
        <f t="shared" si="1"/>
        <v>0.000002906124699</v>
      </c>
    </row>
    <row r="340">
      <c r="A340" s="2" t="s">
        <v>9</v>
      </c>
      <c r="B340" s="1" t="s">
        <v>480</v>
      </c>
      <c r="C340" s="1">
        <v>2019.0</v>
      </c>
      <c r="D340" s="2" t="s">
        <v>5</v>
      </c>
      <c r="E340" s="2" t="s">
        <v>24</v>
      </c>
      <c r="F340" s="1">
        <v>49.2416843798472</v>
      </c>
      <c r="G340" s="38">
        <v>49.24168</v>
      </c>
      <c r="H340" s="1">
        <f t="shared" si="1"/>
        <v>0.000004379847198</v>
      </c>
    </row>
    <row r="341">
      <c r="A341" s="2" t="s">
        <v>13</v>
      </c>
      <c r="B341" s="1" t="s">
        <v>481</v>
      </c>
      <c r="C341" s="1">
        <v>2019.0</v>
      </c>
      <c r="D341" s="2" t="s">
        <v>5</v>
      </c>
      <c r="E341" s="2" t="s">
        <v>24</v>
      </c>
      <c r="F341" s="1">
        <v>49.7016260590433</v>
      </c>
      <c r="G341" s="38">
        <v>49.70163</v>
      </c>
      <c r="H341" s="1">
        <f t="shared" si="1"/>
        <v>0.000003940956702</v>
      </c>
    </row>
    <row r="342">
      <c r="A342" s="2" t="s">
        <v>14</v>
      </c>
      <c r="B342" s="1" t="s">
        <v>483</v>
      </c>
      <c r="C342" s="1">
        <v>2019.0</v>
      </c>
      <c r="D342" s="2" t="s">
        <v>5</v>
      </c>
      <c r="E342" s="2" t="s">
        <v>24</v>
      </c>
      <c r="F342" s="1">
        <v>49.6922240760402</v>
      </c>
      <c r="G342" s="38">
        <v>49.69222</v>
      </c>
      <c r="H342" s="1">
        <f t="shared" si="1"/>
        <v>0.000004076040199</v>
      </c>
    </row>
    <row r="343">
      <c r="A343" s="2" t="s">
        <v>15</v>
      </c>
      <c r="B343" s="1" t="s">
        <v>482</v>
      </c>
      <c r="C343" s="1">
        <v>2019.0</v>
      </c>
      <c r="D343" s="2" t="s">
        <v>5</v>
      </c>
      <c r="E343" s="2" t="s">
        <v>24</v>
      </c>
      <c r="F343" s="1">
        <v>49.6768940604162</v>
      </c>
      <c r="G343" s="38">
        <v>49.67689</v>
      </c>
      <c r="H343" s="1">
        <f t="shared" si="1"/>
        <v>0.000004060416202</v>
      </c>
    </row>
    <row r="344">
      <c r="A344" s="2" t="s">
        <v>16</v>
      </c>
      <c r="B344" s="1" t="s">
        <v>484</v>
      </c>
      <c r="C344" s="1">
        <v>2019.0</v>
      </c>
      <c r="D344" s="2" t="s">
        <v>5</v>
      </c>
      <c r="E344" s="2" t="s">
        <v>24</v>
      </c>
      <c r="F344" s="1">
        <v>49.5956857634849</v>
      </c>
      <c r="G344" s="38">
        <v>49.59569</v>
      </c>
      <c r="H344" s="1">
        <f t="shared" si="1"/>
        <v>0.000004236515096</v>
      </c>
    </row>
    <row r="345">
      <c r="A345" s="2" t="s">
        <v>17</v>
      </c>
      <c r="B345" s="1" t="s">
        <v>485</v>
      </c>
      <c r="C345" s="1">
        <v>2019.0</v>
      </c>
      <c r="D345" s="2" t="s">
        <v>5</v>
      </c>
      <c r="E345" s="2" t="s">
        <v>24</v>
      </c>
      <c r="F345" s="1">
        <v>49.5573980516812</v>
      </c>
      <c r="G345" s="38">
        <v>49.5574</v>
      </c>
      <c r="H345" s="1">
        <f t="shared" si="1"/>
        <v>0.000001948318804</v>
      </c>
    </row>
    <row r="346">
      <c r="A346" s="2" t="s">
        <v>18</v>
      </c>
      <c r="B346" s="1" t="s">
        <v>486</v>
      </c>
      <c r="C346" s="1">
        <v>2019.0</v>
      </c>
      <c r="D346" s="2" t="s">
        <v>5</v>
      </c>
      <c r="E346" s="2" t="s">
        <v>24</v>
      </c>
      <c r="F346" s="1">
        <v>49.8430858548541</v>
      </c>
      <c r="G346" s="38">
        <v>49.84309</v>
      </c>
      <c r="H346" s="1">
        <f t="shared" si="1"/>
        <v>0.000004145145894</v>
      </c>
    </row>
    <row r="347">
      <c r="A347" s="2" t="s">
        <v>19</v>
      </c>
      <c r="B347" s="1" t="s">
        <v>487</v>
      </c>
      <c r="C347" s="1">
        <v>2019.0</v>
      </c>
      <c r="D347" s="2" t="s">
        <v>5</v>
      </c>
      <c r="E347" s="2" t="s">
        <v>24</v>
      </c>
      <c r="F347" s="1">
        <v>50.3005350183844</v>
      </c>
      <c r="G347" s="38">
        <v>50.30054</v>
      </c>
      <c r="H347" s="1">
        <f t="shared" si="1"/>
        <v>0.000004981615596</v>
      </c>
    </row>
    <row r="348">
      <c r="A348" s="2" t="s">
        <v>20</v>
      </c>
      <c r="B348" s="1" t="s">
        <v>488</v>
      </c>
      <c r="C348" s="1">
        <v>2019.0</v>
      </c>
      <c r="D348" s="2" t="s">
        <v>5</v>
      </c>
      <c r="E348" s="2" t="s">
        <v>24</v>
      </c>
      <c r="F348" s="1">
        <v>49.5085718956252</v>
      </c>
      <c r="G348" s="38">
        <v>49.50857</v>
      </c>
      <c r="H348" s="1">
        <f t="shared" si="1"/>
        <v>0.000001895625203</v>
      </c>
    </row>
    <row r="349">
      <c r="A349" s="2" t="s">
        <v>21</v>
      </c>
      <c r="B349" s="1" t="s">
        <v>490</v>
      </c>
      <c r="C349" s="1">
        <v>2019.0</v>
      </c>
      <c r="D349" s="2" t="s">
        <v>5</v>
      </c>
      <c r="E349" s="2" t="s">
        <v>24</v>
      </c>
      <c r="F349" s="1">
        <v>49.2480663423969</v>
      </c>
      <c r="G349" s="38">
        <v>49.24807</v>
      </c>
      <c r="H349" s="1">
        <f t="shared" si="1"/>
        <v>0.000003657603095</v>
      </c>
    </row>
    <row r="350">
      <c r="A350" s="2" t="s">
        <v>22</v>
      </c>
      <c r="B350" s="1" t="s">
        <v>491</v>
      </c>
      <c r="C350" s="1">
        <v>2019.0</v>
      </c>
      <c r="D350" s="2" t="s">
        <v>5</v>
      </c>
      <c r="E350" s="2" t="s">
        <v>24</v>
      </c>
      <c r="F350" s="1">
        <v>49.1282632619185</v>
      </c>
      <c r="G350" s="38">
        <v>49.12826</v>
      </c>
      <c r="H350" s="1">
        <f t="shared" si="1"/>
        <v>0.000003261918501</v>
      </c>
    </row>
    <row r="351">
      <c r="A351" s="2" t="s">
        <v>23</v>
      </c>
      <c r="B351" s="1" t="s">
        <v>492</v>
      </c>
      <c r="C351" s="1">
        <v>2019.0</v>
      </c>
      <c r="D351" s="2" t="s">
        <v>5</v>
      </c>
      <c r="E351" s="2" t="s">
        <v>24</v>
      </c>
      <c r="F351" s="1">
        <v>49.2569078225181</v>
      </c>
      <c r="G351" s="38">
        <v>49.25691</v>
      </c>
      <c r="H351" s="1">
        <f t="shared" si="1"/>
        <v>0.000002177481896</v>
      </c>
    </row>
    <row r="352">
      <c r="A352" s="2" t="s">
        <v>24</v>
      </c>
      <c r="B352" s="1" t="s">
        <v>493</v>
      </c>
      <c r="C352" s="1">
        <v>2019.0</v>
      </c>
      <c r="D352" s="2" t="s">
        <v>5</v>
      </c>
      <c r="E352" s="2" t="s">
        <v>24</v>
      </c>
      <c r="F352" s="1">
        <v>49.7834635587095</v>
      </c>
      <c r="G352" s="38">
        <v>49.78346</v>
      </c>
      <c r="H352" s="1">
        <f t="shared" si="1"/>
        <v>0.000003558709501</v>
      </c>
    </row>
    <row r="353">
      <c r="A353" s="2" t="s">
        <v>25</v>
      </c>
      <c r="B353" s="1" t="s">
        <v>494</v>
      </c>
      <c r="C353" s="1">
        <v>2019.0</v>
      </c>
      <c r="D353" s="2" t="s">
        <v>5</v>
      </c>
      <c r="E353" s="2" t="s">
        <v>24</v>
      </c>
      <c r="F353" s="1">
        <v>50.1237800323926</v>
      </c>
      <c r="G353" s="38">
        <v>50.12378</v>
      </c>
      <c r="H353" s="1">
        <f t="shared" si="1"/>
        <v>0.00000003239260593</v>
      </c>
    </row>
    <row r="354">
      <c r="A354" s="2" t="s">
        <v>26</v>
      </c>
      <c r="B354" s="1" t="s">
        <v>495</v>
      </c>
      <c r="C354" s="1">
        <v>2019.0</v>
      </c>
      <c r="D354" s="2" t="s">
        <v>5</v>
      </c>
      <c r="E354" s="2" t="s">
        <v>24</v>
      </c>
      <c r="F354" s="1">
        <v>49.4917823794921</v>
      </c>
      <c r="G354" s="38">
        <v>49.49178</v>
      </c>
      <c r="H354" s="1">
        <f t="shared" si="1"/>
        <v>0.000002379492102</v>
      </c>
    </row>
    <row r="355">
      <c r="A355" s="2" t="s">
        <v>27</v>
      </c>
      <c r="B355" s="1" t="s">
        <v>497</v>
      </c>
      <c r="C355" s="1">
        <v>2019.0</v>
      </c>
      <c r="D355" s="2" t="s">
        <v>5</v>
      </c>
      <c r="E355" s="2" t="s">
        <v>24</v>
      </c>
      <c r="F355" s="1">
        <v>49.7006985921502</v>
      </c>
      <c r="G355" s="38">
        <v>49.7007</v>
      </c>
      <c r="H355" s="1">
        <f t="shared" si="1"/>
        <v>0.000001407849801</v>
      </c>
    </row>
    <row r="356">
      <c r="A356" s="2" t="s">
        <v>28</v>
      </c>
      <c r="B356" s="1" t="s">
        <v>496</v>
      </c>
      <c r="C356" s="1">
        <v>2019.0</v>
      </c>
      <c r="D356" s="2" t="s">
        <v>5</v>
      </c>
      <c r="E356" s="2" t="s">
        <v>24</v>
      </c>
      <c r="F356" s="1">
        <v>49.3783453176879</v>
      </c>
      <c r="G356" s="38">
        <v>49.37835</v>
      </c>
      <c r="H356" s="1">
        <f t="shared" si="1"/>
        <v>0.000004682312095</v>
      </c>
    </row>
    <row r="357">
      <c r="A357" s="2" t="s">
        <v>29</v>
      </c>
      <c r="B357" s="1" t="s">
        <v>498</v>
      </c>
      <c r="C357" s="1">
        <v>2019.0</v>
      </c>
      <c r="D357" s="2" t="s">
        <v>5</v>
      </c>
      <c r="E357" s="2" t="s">
        <v>24</v>
      </c>
      <c r="F357" s="1">
        <v>49.3661316974291</v>
      </c>
      <c r="G357" s="38">
        <v>49.36613</v>
      </c>
      <c r="H357" s="1">
        <f t="shared" si="1"/>
        <v>0.000001697429099</v>
      </c>
    </row>
    <row r="358">
      <c r="A358" s="2" t="s">
        <v>30</v>
      </c>
      <c r="B358" s="1" t="s">
        <v>499</v>
      </c>
      <c r="C358" s="1">
        <v>2019.0</v>
      </c>
      <c r="D358" s="2" t="s">
        <v>5</v>
      </c>
      <c r="E358" s="2" t="s">
        <v>24</v>
      </c>
      <c r="F358" s="1">
        <v>48.6292084892033</v>
      </c>
      <c r="G358" s="38">
        <v>48.62921</v>
      </c>
      <c r="H358" s="1">
        <f t="shared" si="1"/>
        <v>0.0000015107967</v>
      </c>
    </row>
    <row r="359">
      <c r="A359" s="2" t="s">
        <v>31</v>
      </c>
      <c r="B359" s="1" t="s">
        <v>500</v>
      </c>
      <c r="C359" s="1">
        <v>2019.0</v>
      </c>
      <c r="D359" s="2" t="s">
        <v>5</v>
      </c>
      <c r="E359" s="2" t="s">
        <v>24</v>
      </c>
      <c r="F359" s="1">
        <v>49.6309022707098</v>
      </c>
      <c r="G359" s="38">
        <v>49.6309</v>
      </c>
      <c r="H359" s="1">
        <f t="shared" si="1"/>
        <v>0.0000022707098</v>
      </c>
    </row>
    <row r="360">
      <c r="A360" s="2" t="s">
        <v>32</v>
      </c>
      <c r="B360" s="1" t="s">
        <v>501</v>
      </c>
      <c r="C360" s="1">
        <v>2019.0</v>
      </c>
      <c r="D360" s="2" t="s">
        <v>5</v>
      </c>
      <c r="E360" s="2" t="s">
        <v>24</v>
      </c>
      <c r="F360" s="1">
        <v>49.2808753158772</v>
      </c>
      <c r="G360" s="38">
        <v>49.28088</v>
      </c>
      <c r="H360" s="1">
        <f t="shared" si="1"/>
        <v>0.0000046841228</v>
      </c>
    </row>
    <row r="361">
      <c r="A361" s="2" t="s">
        <v>33</v>
      </c>
      <c r="B361" s="1" t="s">
        <v>502</v>
      </c>
      <c r="C361" s="1">
        <v>2019.0</v>
      </c>
      <c r="D361" s="2" t="s">
        <v>5</v>
      </c>
      <c r="E361" s="2" t="s">
        <v>24</v>
      </c>
      <c r="F361" s="1">
        <v>49.3301639952202</v>
      </c>
      <c r="G361" s="38">
        <v>49.33016</v>
      </c>
      <c r="H361" s="1">
        <f t="shared" si="1"/>
        <v>0.000003995220197</v>
      </c>
    </row>
    <row r="362">
      <c r="A362" s="2" t="s">
        <v>34</v>
      </c>
      <c r="B362" s="1" t="s">
        <v>503</v>
      </c>
      <c r="C362" s="1">
        <v>2019.0</v>
      </c>
      <c r="D362" s="2" t="s">
        <v>5</v>
      </c>
      <c r="E362" s="2" t="s">
        <v>24</v>
      </c>
      <c r="F362" s="1">
        <v>49.5292251463344</v>
      </c>
      <c r="G362" s="38">
        <v>49.52923</v>
      </c>
      <c r="H362" s="1">
        <f t="shared" si="1"/>
        <v>0.000004853665601</v>
      </c>
    </row>
    <row r="363">
      <c r="A363" s="2" t="s">
        <v>35</v>
      </c>
      <c r="B363" s="1" t="s">
        <v>504</v>
      </c>
      <c r="C363" s="1">
        <v>2019.0</v>
      </c>
      <c r="D363" s="2" t="s">
        <v>5</v>
      </c>
      <c r="E363" s="2" t="s">
        <v>24</v>
      </c>
      <c r="F363" s="1">
        <v>49.6261756463928</v>
      </c>
      <c r="G363" s="38">
        <v>49.62618</v>
      </c>
      <c r="H363" s="1">
        <f t="shared" si="1"/>
        <v>0.000004353607196</v>
      </c>
    </row>
    <row r="364">
      <c r="A364" s="2" t="s">
        <v>3</v>
      </c>
      <c r="B364" s="1" t="s">
        <v>489</v>
      </c>
      <c r="C364" s="1">
        <v>2019.0</v>
      </c>
      <c r="D364" s="2" t="s">
        <v>5</v>
      </c>
      <c r="E364" s="2" t="s">
        <v>24</v>
      </c>
      <c r="F364" s="1">
        <v>49.5289412173079</v>
      </c>
      <c r="G364" s="38">
        <v>49.52894</v>
      </c>
      <c r="H364" s="1">
        <f t="shared" si="1"/>
        <v>0.000001217307904</v>
      </c>
    </row>
    <row r="365">
      <c r="A365" s="2" t="s">
        <v>4</v>
      </c>
      <c r="B365" s="1" t="s">
        <v>472</v>
      </c>
      <c r="C365" s="1">
        <v>2020.0</v>
      </c>
      <c r="D365" s="2" t="s">
        <v>5</v>
      </c>
      <c r="E365" s="2" t="s">
        <v>24</v>
      </c>
      <c r="F365" s="1">
        <v>49.4154670237697</v>
      </c>
      <c r="G365" s="38">
        <v>49.41547</v>
      </c>
      <c r="H365" s="1">
        <f t="shared" si="1"/>
        <v>0.000002976230299</v>
      </c>
    </row>
    <row r="366">
      <c r="A366" s="2" t="s">
        <v>5</v>
      </c>
      <c r="B366" s="1" t="s">
        <v>473</v>
      </c>
      <c r="C366" s="1">
        <v>2020.0</v>
      </c>
      <c r="D366" s="2" t="s">
        <v>5</v>
      </c>
      <c r="E366" s="2" t="s">
        <v>24</v>
      </c>
      <c r="F366" s="1">
        <v>49.6351502385763</v>
      </c>
      <c r="G366" s="38">
        <v>49.63515</v>
      </c>
      <c r="H366" s="1">
        <f t="shared" si="1"/>
        <v>0.0000002385762983</v>
      </c>
    </row>
    <row r="367">
      <c r="A367" s="2" t="s">
        <v>6</v>
      </c>
      <c r="B367" s="1" t="s">
        <v>474</v>
      </c>
      <c r="C367" s="1">
        <v>2020.0</v>
      </c>
      <c r="D367" s="2" t="s">
        <v>5</v>
      </c>
      <c r="E367" s="2" t="s">
        <v>24</v>
      </c>
      <c r="F367" s="1">
        <v>49.6035263987392</v>
      </c>
      <c r="G367" s="38">
        <v>49.60353</v>
      </c>
      <c r="H367" s="1">
        <f t="shared" si="1"/>
        <v>0.000003601260801</v>
      </c>
    </row>
    <row r="368">
      <c r="A368" s="2" t="s">
        <v>7</v>
      </c>
      <c r="B368" s="1" t="s">
        <v>475</v>
      </c>
      <c r="C368" s="1">
        <v>2020.0</v>
      </c>
      <c r="D368" s="2" t="s">
        <v>5</v>
      </c>
      <c r="E368" s="2" t="s">
        <v>24</v>
      </c>
      <c r="F368" s="1">
        <v>48.7121742172468</v>
      </c>
      <c r="G368" s="38">
        <v>48.71217</v>
      </c>
      <c r="H368" s="1">
        <f t="shared" si="1"/>
        <v>0.000004217246797</v>
      </c>
    </row>
    <row r="369">
      <c r="A369" s="2" t="s">
        <v>10</v>
      </c>
      <c r="B369" s="1" t="s">
        <v>478</v>
      </c>
      <c r="C369" s="1">
        <v>2020.0</v>
      </c>
      <c r="D369" s="2" t="s">
        <v>5</v>
      </c>
      <c r="E369" s="2" t="s">
        <v>24</v>
      </c>
      <c r="F369" s="1">
        <v>48.5186752369246</v>
      </c>
      <c r="G369" s="38">
        <v>48.51868</v>
      </c>
      <c r="H369" s="1">
        <f t="shared" si="1"/>
        <v>0.000004763075403</v>
      </c>
    </row>
    <row r="370">
      <c r="A370" s="2" t="s">
        <v>11</v>
      </c>
      <c r="B370" s="1" t="s">
        <v>477</v>
      </c>
      <c r="C370" s="1">
        <v>2020.0</v>
      </c>
      <c r="D370" s="2" t="s">
        <v>5</v>
      </c>
      <c r="E370" s="2" t="s">
        <v>24</v>
      </c>
      <c r="F370" s="1">
        <v>49.9301005717147</v>
      </c>
      <c r="G370" s="38">
        <v>49.9301</v>
      </c>
      <c r="H370" s="1">
        <f t="shared" si="1"/>
        <v>0.0000005717147005</v>
      </c>
    </row>
    <row r="371">
      <c r="A371" s="2" t="s">
        <v>12</v>
      </c>
      <c r="B371" s="1" t="s">
        <v>476</v>
      </c>
      <c r="C371" s="1">
        <v>2020.0</v>
      </c>
      <c r="D371" s="2" t="s">
        <v>5</v>
      </c>
      <c r="E371" s="2" t="s">
        <v>24</v>
      </c>
      <c r="F371" s="1">
        <v>49.5105143700949</v>
      </c>
      <c r="G371" s="38">
        <v>49.51051</v>
      </c>
      <c r="H371" s="1">
        <f t="shared" si="1"/>
        <v>0.000004370094906</v>
      </c>
    </row>
    <row r="372">
      <c r="A372" s="2" t="s">
        <v>8</v>
      </c>
      <c r="B372" s="1" t="s">
        <v>479</v>
      </c>
      <c r="C372" s="1">
        <v>2020.0</v>
      </c>
      <c r="D372" s="2" t="s">
        <v>5</v>
      </c>
      <c r="E372" s="2" t="s">
        <v>24</v>
      </c>
      <c r="F372" s="1">
        <v>49.7347091980202</v>
      </c>
      <c r="G372" s="38">
        <v>49.73471</v>
      </c>
      <c r="H372" s="1">
        <f t="shared" si="1"/>
        <v>0.0000008019798017</v>
      </c>
    </row>
    <row r="373">
      <c r="A373" s="2" t="s">
        <v>9</v>
      </c>
      <c r="B373" s="1" t="s">
        <v>480</v>
      </c>
      <c r="C373" s="1">
        <v>2020.0</v>
      </c>
      <c r="D373" s="2" t="s">
        <v>5</v>
      </c>
      <c r="E373" s="2" t="s">
        <v>24</v>
      </c>
      <c r="F373" s="1">
        <v>49.2587910825098</v>
      </c>
      <c r="G373" s="38">
        <v>49.25879</v>
      </c>
      <c r="H373" s="1">
        <f t="shared" si="1"/>
        <v>0.000001082509804</v>
      </c>
    </row>
    <row r="374">
      <c r="A374" s="2" t="s">
        <v>13</v>
      </c>
      <c r="B374" s="1" t="s">
        <v>481</v>
      </c>
      <c r="C374" s="1">
        <v>2020.0</v>
      </c>
      <c r="D374" s="2" t="s">
        <v>5</v>
      </c>
      <c r="E374" s="2" t="s">
        <v>24</v>
      </c>
      <c r="F374" s="1">
        <v>49.9398518455986</v>
      </c>
      <c r="G374" s="38">
        <v>49.93985</v>
      </c>
      <c r="H374" s="1">
        <f t="shared" si="1"/>
        <v>0.000001845598597</v>
      </c>
    </row>
    <row r="375">
      <c r="A375" s="2" t="s">
        <v>14</v>
      </c>
      <c r="B375" s="1" t="s">
        <v>483</v>
      </c>
      <c r="C375" s="1">
        <v>2020.0</v>
      </c>
      <c r="D375" s="2" t="s">
        <v>5</v>
      </c>
      <c r="E375" s="2" t="s">
        <v>24</v>
      </c>
      <c r="F375" s="1">
        <v>49.8618880347109</v>
      </c>
      <c r="G375" s="38">
        <v>49.86189</v>
      </c>
      <c r="H375" s="1">
        <f t="shared" si="1"/>
        <v>0.000001965289101</v>
      </c>
    </row>
    <row r="376">
      <c r="A376" s="2" t="s">
        <v>15</v>
      </c>
      <c r="B376" s="1" t="s">
        <v>482</v>
      </c>
      <c r="C376" s="1">
        <v>2020.0</v>
      </c>
      <c r="D376" s="2" t="s">
        <v>5</v>
      </c>
      <c r="E376" s="2" t="s">
        <v>24</v>
      </c>
      <c r="F376" s="1">
        <v>49.9212423620948</v>
      </c>
      <c r="G376" s="38">
        <v>49.92124</v>
      </c>
      <c r="H376" s="1">
        <f t="shared" si="1"/>
        <v>0.000002362094804</v>
      </c>
    </row>
    <row r="377">
      <c r="A377" s="2" t="s">
        <v>16</v>
      </c>
      <c r="B377" s="1" t="s">
        <v>484</v>
      </c>
      <c r="C377" s="1">
        <v>2020.0</v>
      </c>
      <c r="D377" s="2" t="s">
        <v>5</v>
      </c>
      <c r="E377" s="2" t="s">
        <v>24</v>
      </c>
      <c r="F377" s="1">
        <v>49.4588870528545</v>
      </c>
      <c r="G377" s="38">
        <v>49.45889</v>
      </c>
      <c r="H377" s="1">
        <f t="shared" si="1"/>
        <v>0.000002947145497</v>
      </c>
    </row>
    <row r="378">
      <c r="A378" s="2" t="s">
        <v>17</v>
      </c>
      <c r="B378" s="1" t="s">
        <v>485</v>
      </c>
      <c r="C378" s="1">
        <v>2020.0</v>
      </c>
      <c r="D378" s="2" t="s">
        <v>5</v>
      </c>
      <c r="E378" s="2" t="s">
        <v>24</v>
      </c>
      <c r="F378" s="1">
        <v>49.6845698483343</v>
      </c>
      <c r="G378" s="38">
        <v>49.68457</v>
      </c>
      <c r="H378" s="1">
        <f t="shared" si="1"/>
        <v>0.0000001516657022</v>
      </c>
    </row>
    <row r="379">
      <c r="A379" s="2" t="s">
        <v>18</v>
      </c>
      <c r="B379" s="1" t="s">
        <v>486</v>
      </c>
      <c r="C379" s="1">
        <v>2020.0</v>
      </c>
      <c r="D379" s="2" t="s">
        <v>5</v>
      </c>
      <c r="E379" s="2" t="s">
        <v>24</v>
      </c>
      <c r="F379" s="1">
        <v>49.8741076926586</v>
      </c>
      <c r="G379" s="38">
        <v>49.87411</v>
      </c>
      <c r="H379" s="1">
        <f t="shared" si="1"/>
        <v>0.000002307341404</v>
      </c>
    </row>
    <row r="380">
      <c r="A380" s="2" t="s">
        <v>19</v>
      </c>
      <c r="B380" s="1" t="s">
        <v>487</v>
      </c>
      <c r="C380" s="1">
        <v>2020.0</v>
      </c>
      <c r="D380" s="2" t="s">
        <v>5</v>
      </c>
      <c r="E380" s="2" t="s">
        <v>24</v>
      </c>
      <c r="F380" s="1">
        <v>50.5465739469371</v>
      </c>
      <c r="G380" s="38">
        <v>50.54657</v>
      </c>
      <c r="H380" s="1">
        <f t="shared" si="1"/>
        <v>0.000003946937099</v>
      </c>
    </row>
    <row r="381">
      <c r="A381" s="2" t="s">
        <v>20</v>
      </c>
      <c r="B381" s="1" t="s">
        <v>488</v>
      </c>
      <c r="C381" s="1">
        <v>2020.0</v>
      </c>
      <c r="D381" s="2" t="s">
        <v>5</v>
      </c>
      <c r="E381" s="2" t="s">
        <v>24</v>
      </c>
      <c r="F381" s="1">
        <v>49.6792454779294</v>
      </c>
      <c r="G381" s="38">
        <v>49.67925</v>
      </c>
      <c r="H381" s="1">
        <f t="shared" si="1"/>
        <v>0.000004522070604</v>
      </c>
    </row>
    <row r="382">
      <c r="A382" s="2" t="s">
        <v>21</v>
      </c>
      <c r="B382" s="1" t="s">
        <v>490</v>
      </c>
      <c r="C382" s="1">
        <v>2020.0</v>
      </c>
      <c r="D382" s="2" t="s">
        <v>5</v>
      </c>
      <c r="E382" s="2" t="s">
        <v>24</v>
      </c>
      <c r="F382" s="1">
        <v>49.6601415945874</v>
      </c>
      <c r="G382" s="38">
        <v>49.66014</v>
      </c>
      <c r="H382" s="1">
        <f t="shared" si="1"/>
        <v>0.000001594587403</v>
      </c>
    </row>
    <row r="383">
      <c r="A383" s="2" t="s">
        <v>22</v>
      </c>
      <c r="B383" s="1" t="s">
        <v>491</v>
      </c>
      <c r="C383" s="1">
        <v>2020.0</v>
      </c>
      <c r="D383" s="2" t="s">
        <v>5</v>
      </c>
      <c r="E383" s="2" t="s">
        <v>24</v>
      </c>
      <c r="F383" s="1">
        <v>49.4299791411925</v>
      </c>
      <c r="G383" s="38">
        <v>49.42998</v>
      </c>
      <c r="H383" s="1">
        <f t="shared" si="1"/>
        <v>0.0000008588075033</v>
      </c>
    </row>
    <row r="384">
      <c r="A384" s="2" t="s">
        <v>23</v>
      </c>
      <c r="B384" s="1" t="s">
        <v>492</v>
      </c>
      <c r="C384" s="1">
        <v>2020.0</v>
      </c>
      <c r="D384" s="2" t="s">
        <v>5</v>
      </c>
      <c r="E384" s="2" t="s">
        <v>24</v>
      </c>
      <c r="F384" s="1">
        <v>49.4558369169921</v>
      </c>
      <c r="G384" s="38">
        <v>49.45584</v>
      </c>
      <c r="H384" s="1">
        <f t="shared" si="1"/>
        <v>0.000003083007904</v>
      </c>
    </row>
    <row r="385">
      <c r="A385" s="2" t="s">
        <v>24</v>
      </c>
      <c r="B385" s="1" t="s">
        <v>493</v>
      </c>
      <c r="C385" s="1">
        <v>2020.0</v>
      </c>
      <c r="D385" s="2" t="s">
        <v>5</v>
      </c>
      <c r="E385" s="2" t="s">
        <v>24</v>
      </c>
      <c r="F385" s="1">
        <v>49.9483541710917</v>
      </c>
      <c r="G385" s="38">
        <v>49.94835</v>
      </c>
      <c r="H385" s="1">
        <f t="shared" si="1"/>
        <v>0.000004171091703</v>
      </c>
    </row>
    <row r="386">
      <c r="A386" s="2" t="s">
        <v>25</v>
      </c>
      <c r="B386" s="1" t="s">
        <v>494</v>
      </c>
      <c r="C386" s="1">
        <v>2020.0</v>
      </c>
      <c r="D386" s="2" t="s">
        <v>5</v>
      </c>
      <c r="E386" s="2" t="s">
        <v>24</v>
      </c>
      <c r="F386" s="1">
        <v>50.0185421731427</v>
      </c>
      <c r="G386" s="38">
        <v>50.01854</v>
      </c>
      <c r="H386" s="1">
        <f t="shared" si="1"/>
        <v>0.000002173142697</v>
      </c>
    </row>
    <row r="387">
      <c r="A387" s="2" t="s">
        <v>26</v>
      </c>
      <c r="B387" s="1" t="s">
        <v>495</v>
      </c>
      <c r="C387" s="1">
        <v>2020.0</v>
      </c>
      <c r="D387" s="2" t="s">
        <v>5</v>
      </c>
      <c r="E387" s="2" t="s">
        <v>24</v>
      </c>
      <c r="F387" s="1">
        <v>49.4940346404571</v>
      </c>
      <c r="G387" s="38">
        <v>49.49403</v>
      </c>
      <c r="H387" s="1">
        <f t="shared" si="1"/>
        <v>0.000004640457099</v>
      </c>
    </row>
    <row r="388">
      <c r="A388" s="2" t="s">
        <v>27</v>
      </c>
      <c r="B388" s="1" t="s">
        <v>497</v>
      </c>
      <c r="C388" s="1">
        <v>2020.0</v>
      </c>
      <c r="D388" s="2" t="s">
        <v>5</v>
      </c>
      <c r="E388" s="2" t="s">
        <v>24</v>
      </c>
      <c r="F388" s="1">
        <v>49.7288098821679</v>
      </c>
      <c r="G388" s="38">
        <v>49.72881</v>
      </c>
      <c r="H388" s="1">
        <f t="shared" si="1"/>
        <v>0.0000001178321014</v>
      </c>
    </row>
    <row r="389">
      <c r="A389" s="2" t="s">
        <v>28</v>
      </c>
      <c r="B389" s="1" t="s">
        <v>496</v>
      </c>
      <c r="C389" s="1">
        <v>2020.0</v>
      </c>
      <c r="D389" s="2" t="s">
        <v>5</v>
      </c>
      <c r="E389" s="2" t="s">
        <v>24</v>
      </c>
      <c r="F389" s="1">
        <v>49.2871261875917</v>
      </c>
      <c r="G389" s="38">
        <v>49.28713</v>
      </c>
      <c r="H389" s="1">
        <f t="shared" si="1"/>
        <v>0.000003812408295</v>
      </c>
    </row>
    <row r="390">
      <c r="A390" s="2" t="s">
        <v>29</v>
      </c>
      <c r="B390" s="1" t="s">
        <v>498</v>
      </c>
      <c r="C390" s="1">
        <v>2020.0</v>
      </c>
      <c r="D390" s="2" t="s">
        <v>5</v>
      </c>
      <c r="E390" s="2" t="s">
        <v>24</v>
      </c>
      <c r="F390" s="1">
        <v>49.2687644322809</v>
      </c>
      <c r="G390" s="38">
        <v>49.26876</v>
      </c>
      <c r="H390" s="1">
        <f t="shared" si="1"/>
        <v>0.000004432280903</v>
      </c>
    </row>
    <row r="391">
      <c r="A391" s="2" t="s">
        <v>30</v>
      </c>
      <c r="B391" s="1" t="s">
        <v>499</v>
      </c>
      <c r="C391" s="1">
        <v>2020.0</v>
      </c>
      <c r="D391" s="2" t="s">
        <v>5</v>
      </c>
      <c r="E391" s="2" t="s">
        <v>24</v>
      </c>
      <c r="F391" s="1">
        <v>48.9969141512436</v>
      </c>
      <c r="G391" s="38">
        <v>48.99691</v>
      </c>
      <c r="H391" s="1">
        <f t="shared" si="1"/>
        <v>0.000004151243601</v>
      </c>
    </row>
    <row r="392">
      <c r="A392" s="2" t="s">
        <v>31</v>
      </c>
      <c r="B392" s="1" t="s">
        <v>500</v>
      </c>
      <c r="C392" s="1">
        <v>2020.0</v>
      </c>
      <c r="D392" s="2" t="s">
        <v>5</v>
      </c>
      <c r="E392" s="2" t="s">
        <v>24</v>
      </c>
      <c r="F392" s="1">
        <v>49.5820599370524</v>
      </c>
      <c r="G392" s="38">
        <v>49.58206</v>
      </c>
      <c r="H392" s="1">
        <f t="shared" si="1"/>
        <v>0.00000006294759913</v>
      </c>
    </row>
    <row r="393">
      <c r="A393" s="2" t="s">
        <v>32</v>
      </c>
      <c r="B393" s="1" t="s">
        <v>501</v>
      </c>
      <c r="C393" s="1">
        <v>2020.0</v>
      </c>
      <c r="D393" s="2" t="s">
        <v>5</v>
      </c>
      <c r="E393" s="2" t="s">
        <v>24</v>
      </c>
      <c r="F393" s="1">
        <v>49.6816394232055</v>
      </c>
      <c r="G393" s="38">
        <v>49.68164</v>
      </c>
      <c r="H393" s="1">
        <f t="shared" si="1"/>
        <v>0.0000005767944984</v>
      </c>
    </row>
    <row r="394">
      <c r="A394" s="2" t="s">
        <v>33</v>
      </c>
      <c r="B394" s="1" t="s">
        <v>502</v>
      </c>
      <c r="C394" s="1">
        <v>2020.0</v>
      </c>
      <c r="D394" s="2" t="s">
        <v>5</v>
      </c>
      <c r="E394" s="2" t="s">
        <v>24</v>
      </c>
      <c r="F394" s="1">
        <v>49.57577573001</v>
      </c>
      <c r="G394" s="38">
        <v>49.57578</v>
      </c>
      <c r="H394" s="1">
        <f t="shared" si="1"/>
        <v>0.000004269990001</v>
      </c>
    </row>
    <row r="395">
      <c r="A395" s="2" t="s">
        <v>34</v>
      </c>
      <c r="B395" s="1" t="s">
        <v>503</v>
      </c>
      <c r="C395" s="1">
        <v>2020.0</v>
      </c>
      <c r="D395" s="2" t="s">
        <v>5</v>
      </c>
      <c r="E395" s="2" t="s">
        <v>24</v>
      </c>
      <c r="F395" s="1">
        <v>49.5093251476675</v>
      </c>
      <c r="G395" s="38">
        <v>49.50933</v>
      </c>
      <c r="H395" s="1">
        <f t="shared" si="1"/>
        <v>0.000004852332502</v>
      </c>
    </row>
    <row r="396">
      <c r="A396" s="2" t="s">
        <v>35</v>
      </c>
      <c r="B396" s="1" t="s">
        <v>504</v>
      </c>
      <c r="C396" s="1">
        <v>2020.0</v>
      </c>
      <c r="D396" s="2" t="s">
        <v>5</v>
      </c>
      <c r="E396" s="2" t="s">
        <v>24</v>
      </c>
      <c r="F396" s="1">
        <v>49.3446017798175</v>
      </c>
      <c r="G396" s="38">
        <v>49.3446</v>
      </c>
      <c r="H396" s="1">
        <f t="shared" si="1"/>
        <v>0.000001779817502</v>
      </c>
    </row>
    <row r="397">
      <c r="A397" s="2" t="s">
        <v>3</v>
      </c>
      <c r="B397" s="1" t="s">
        <v>489</v>
      </c>
      <c r="C397" s="1">
        <v>2020.0</v>
      </c>
      <c r="D397" s="2" t="s">
        <v>5</v>
      </c>
      <c r="E397" s="2" t="s">
        <v>24</v>
      </c>
      <c r="F397" s="1">
        <v>49.6308204268522</v>
      </c>
      <c r="G397" s="38">
        <v>49.63082</v>
      </c>
      <c r="H397" s="1">
        <f t="shared" si="1"/>
        <v>0.0000004268522034</v>
      </c>
    </row>
    <row r="398">
      <c r="A398" s="2" t="s">
        <v>4</v>
      </c>
      <c r="B398" s="1" t="s">
        <v>472</v>
      </c>
      <c r="C398" s="1">
        <v>2021.0</v>
      </c>
      <c r="D398" s="2" t="s">
        <v>5</v>
      </c>
      <c r="E398" s="2" t="s">
        <v>24</v>
      </c>
      <c r="F398" s="1">
        <v>50.2393820322663</v>
      </c>
      <c r="G398" s="38">
        <v>50.23938</v>
      </c>
      <c r="H398" s="1">
        <f t="shared" si="1"/>
        <v>0.000002032266302</v>
      </c>
    </row>
    <row r="399">
      <c r="A399" s="2" t="s">
        <v>5</v>
      </c>
      <c r="B399" s="1" t="s">
        <v>473</v>
      </c>
      <c r="C399" s="1">
        <v>2021.0</v>
      </c>
      <c r="D399" s="2" t="s">
        <v>5</v>
      </c>
      <c r="E399" s="2" t="s">
        <v>24</v>
      </c>
      <c r="F399" s="1">
        <v>50.3878973862015</v>
      </c>
      <c r="G399" s="38">
        <v>50.3879</v>
      </c>
      <c r="H399" s="1">
        <f t="shared" si="1"/>
        <v>0.0000026137985</v>
      </c>
    </row>
    <row r="400">
      <c r="A400" s="2" t="s">
        <v>6</v>
      </c>
      <c r="B400" s="1" t="s">
        <v>474</v>
      </c>
      <c r="C400" s="1">
        <v>2021.0</v>
      </c>
      <c r="D400" s="2" t="s">
        <v>5</v>
      </c>
      <c r="E400" s="2" t="s">
        <v>24</v>
      </c>
      <c r="F400" s="1">
        <v>50.3932377802279</v>
      </c>
      <c r="G400" s="38">
        <v>50.39324</v>
      </c>
      <c r="H400" s="1">
        <f t="shared" si="1"/>
        <v>0.000002219772099</v>
      </c>
    </row>
    <row r="401">
      <c r="A401" s="2" t="s">
        <v>7</v>
      </c>
      <c r="B401" s="1" t="s">
        <v>475</v>
      </c>
      <c r="C401" s="1">
        <v>2021.0</v>
      </c>
      <c r="D401" s="2" t="s">
        <v>5</v>
      </c>
      <c r="E401" s="2" t="s">
        <v>24</v>
      </c>
      <c r="F401" s="1">
        <v>51.1085388656398</v>
      </c>
      <c r="G401" s="38">
        <v>51.10854</v>
      </c>
      <c r="H401" s="1">
        <f t="shared" si="1"/>
        <v>0.000001134360197</v>
      </c>
    </row>
    <row r="402">
      <c r="A402" s="2" t="s">
        <v>10</v>
      </c>
      <c r="B402" s="1" t="s">
        <v>478</v>
      </c>
      <c r="C402" s="1">
        <v>2021.0</v>
      </c>
      <c r="D402" s="2" t="s">
        <v>5</v>
      </c>
      <c r="E402" s="2" t="s">
        <v>24</v>
      </c>
      <c r="F402" s="1">
        <v>51.1583599278954</v>
      </c>
      <c r="G402" s="38">
        <v>51.15836</v>
      </c>
      <c r="H402" s="1">
        <f t="shared" si="1"/>
        <v>0.00000007210460495</v>
      </c>
    </row>
    <row r="403">
      <c r="A403" s="2" t="s">
        <v>11</v>
      </c>
      <c r="B403" s="1" t="s">
        <v>477</v>
      </c>
      <c r="C403" s="1">
        <v>2021.0</v>
      </c>
      <c r="D403" s="2" t="s">
        <v>5</v>
      </c>
      <c r="E403" s="2" t="s">
        <v>24</v>
      </c>
      <c r="F403" s="1">
        <v>50.2118961993221</v>
      </c>
      <c r="G403" s="38">
        <v>50.2119</v>
      </c>
      <c r="H403" s="1">
        <f t="shared" si="1"/>
        <v>0.000003800677902</v>
      </c>
    </row>
    <row r="404">
      <c r="A404" s="2" t="s">
        <v>12</v>
      </c>
      <c r="B404" s="1" t="s">
        <v>476</v>
      </c>
      <c r="C404" s="1">
        <v>2021.0</v>
      </c>
      <c r="D404" s="2" t="s">
        <v>5</v>
      </c>
      <c r="E404" s="2" t="s">
        <v>24</v>
      </c>
      <c r="F404" s="1">
        <v>50.5611402295448</v>
      </c>
      <c r="G404" s="38">
        <v>50.56114</v>
      </c>
      <c r="H404" s="1">
        <f t="shared" si="1"/>
        <v>0.0000002295447956</v>
      </c>
    </row>
    <row r="405">
      <c r="A405" s="2" t="s">
        <v>8</v>
      </c>
      <c r="B405" s="1" t="s">
        <v>479</v>
      </c>
      <c r="C405" s="1">
        <v>2021.0</v>
      </c>
      <c r="D405" s="2" t="s">
        <v>5</v>
      </c>
      <c r="E405" s="2" t="s">
        <v>24</v>
      </c>
      <c r="F405" s="1">
        <v>50.368667702417</v>
      </c>
      <c r="G405" s="38">
        <v>50.36867</v>
      </c>
      <c r="H405" s="1">
        <f t="shared" si="1"/>
        <v>0.000002297583002</v>
      </c>
    </row>
    <row r="406">
      <c r="A406" s="2" t="s">
        <v>9</v>
      </c>
      <c r="B406" s="1" t="s">
        <v>480</v>
      </c>
      <c r="C406" s="1">
        <v>2021.0</v>
      </c>
      <c r="D406" s="2" t="s">
        <v>5</v>
      </c>
      <c r="E406" s="2" t="s">
        <v>24</v>
      </c>
      <c r="F406" s="1">
        <v>49.8914223669924</v>
      </c>
      <c r="G406" s="38">
        <v>49.89142</v>
      </c>
      <c r="H406" s="1">
        <f t="shared" si="1"/>
        <v>0.000002366992405</v>
      </c>
    </row>
    <row r="407">
      <c r="A407" s="2" t="s">
        <v>13</v>
      </c>
      <c r="B407" s="1" t="s">
        <v>481</v>
      </c>
      <c r="C407" s="1">
        <v>2021.0</v>
      </c>
      <c r="D407" s="2" t="s">
        <v>5</v>
      </c>
      <c r="E407" s="2" t="s">
        <v>24</v>
      </c>
      <c r="F407" s="1">
        <v>50.1512891092854</v>
      </c>
      <c r="G407" s="38">
        <v>50.15129</v>
      </c>
      <c r="H407" s="1">
        <f t="shared" si="1"/>
        <v>0.0000008907146025</v>
      </c>
    </row>
    <row r="408">
      <c r="A408" s="2" t="s">
        <v>14</v>
      </c>
      <c r="B408" s="1" t="s">
        <v>483</v>
      </c>
      <c r="C408" s="1">
        <v>2021.0</v>
      </c>
      <c r="D408" s="2" t="s">
        <v>5</v>
      </c>
      <c r="E408" s="2" t="s">
        <v>24</v>
      </c>
      <c r="F408" s="1">
        <v>50.1422661560004</v>
      </c>
      <c r="G408" s="38">
        <v>50.14227</v>
      </c>
      <c r="H408" s="1">
        <f t="shared" si="1"/>
        <v>0.0000038439996</v>
      </c>
    </row>
    <row r="409">
      <c r="A409" s="2" t="s">
        <v>15</v>
      </c>
      <c r="B409" s="1" t="s">
        <v>482</v>
      </c>
      <c r="C409" s="1">
        <v>2021.0</v>
      </c>
      <c r="D409" s="2" t="s">
        <v>5</v>
      </c>
      <c r="E409" s="2" t="s">
        <v>24</v>
      </c>
      <c r="F409" s="1">
        <v>49.9590619493019</v>
      </c>
      <c r="G409" s="38">
        <v>49.95906</v>
      </c>
      <c r="H409" s="1">
        <f t="shared" si="1"/>
        <v>0.000001949301897</v>
      </c>
    </row>
    <row r="410">
      <c r="A410" s="2" t="s">
        <v>16</v>
      </c>
      <c r="B410" s="1" t="s">
        <v>484</v>
      </c>
      <c r="C410" s="1">
        <v>2021.0</v>
      </c>
      <c r="D410" s="2" t="s">
        <v>5</v>
      </c>
      <c r="E410" s="2" t="s">
        <v>24</v>
      </c>
      <c r="F410" s="1">
        <v>50.1299652638295</v>
      </c>
      <c r="G410" s="38">
        <v>50.12997</v>
      </c>
      <c r="H410" s="1">
        <f t="shared" si="1"/>
        <v>0.000004736170503</v>
      </c>
    </row>
    <row r="411">
      <c r="A411" s="2" t="s">
        <v>17</v>
      </c>
      <c r="B411" s="1" t="s">
        <v>485</v>
      </c>
      <c r="C411" s="1">
        <v>2021.0</v>
      </c>
      <c r="D411" s="2" t="s">
        <v>5</v>
      </c>
      <c r="E411" s="2" t="s">
        <v>24</v>
      </c>
      <c r="F411" s="1">
        <v>50.362804277777</v>
      </c>
      <c r="G411" s="38">
        <v>50.3628</v>
      </c>
      <c r="H411" s="1">
        <f t="shared" si="1"/>
        <v>0.000004277777002</v>
      </c>
    </row>
    <row r="412">
      <c r="A412" s="2" t="s">
        <v>18</v>
      </c>
      <c r="B412" s="1" t="s">
        <v>486</v>
      </c>
      <c r="C412" s="1">
        <v>2021.0</v>
      </c>
      <c r="D412" s="2" t="s">
        <v>5</v>
      </c>
      <c r="E412" s="2" t="s">
        <v>24</v>
      </c>
      <c r="F412" s="1">
        <v>50.1652411821826</v>
      </c>
      <c r="G412" s="38">
        <v>50.16524</v>
      </c>
      <c r="H412" s="1">
        <f t="shared" si="1"/>
        <v>0.000001182182601</v>
      </c>
    </row>
    <row r="413">
      <c r="A413" s="2" t="s">
        <v>19</v>
      </c>
      <c r="B413" s="1" t="s">
        <v>487</v>
      </c>
      <c r="C413" s="1">
        <v>2021.0</v>
      </c>
      <c r="D413" s="2" t="s">
        <v>5</v>
      </c>
      <c r="E413" s="2" t="s">
        <v>24</v>
      </c>
      <c r="F413" s="1">
        <v>49.1145916939941</v>
      </c>
      <c r="G413" s="38">
        <v>49.11459</v>
      </c>
      <c r="H413" s="1">
        <f t="shared" si="1"/>
        <v>0.000001693994101</v>
      </c>
    </row>
    <row r="414">
      <c r="A414" s="2" t="s">
        <v>20</v>
      </c>
      <c r="B414" s="1" t="s">
        <v>488</v>
      </c>
      <c r="C414" s="1">
        <v>2021.0</v>
      </c>
      <c r="D414" s="2" t="s">
        <v>5</v>
      </c>
      <c r="E414" s="2" t="s">
        <v>24</v>
      </c>
      <c r="F414" s="1">
        <v>49.9141635477645</v>
      </c>
      <c r="G414" s="38">
        <v>49.91416</v>
      </c>
      <c r="H414" s="1">
        <f t="shared" si="1"/>
        <v>0.0000035477645</v>
      </c>
    </row>
    <row r="415">
      <c r="A415" s="2" t="s">
        <v>21</v>
      </c>
      <c r="B415" s="1" t="s">
        <v>490</v>
      </c>
      <c r="C415" s="1">
        <v>2021.0</v>
      </c>
      <c r="D415" s="2" t="s">
        <v>5</v>
      </c>
      <c r="E415" s="2" t="s">
        <v>24</v>
      </c>
      <c r="F415" s="1">
        <v>50.2505831179474</v>
      </c>
      <c r="G415" s="38">
        <v>50.25058</v>
      </c>
      <c r="H415" s="1">
        <f t="shared" si="1"/>
        <v>0.000003117947401</v>
      </c>
    </row>
    <row r="416">
      <c r="A416" s="2" t="s">
        <v>22</v>
      </c>
      <c r="B416" s="1" t="s">
        <v>491</v>
      </c>
      <c r="C416" s="1">
        <v>2021.0</v>
      </c>
      <c r="D416" s="2" t="s">
        <v>5</v>
      </c>
      <c r="E416" s="2" t="s">
        <v>24</v>
      </c>
      <c r="F416" s="1">
        <v>50.4346640058003</v>
      </c>
      <c r="G416" s="38">
        <v>50.43466</v>
      </c>
      <c r="H416" s="1">
        <f t="shared" si="1"/>
        <v>0.000004005800299</v>
      </c>
    </row>
    <row r="417">
      <c r="A417" s="2" t="s">
        <v>23</v>
      </c>
      <c r="B417" s="1" t="s">
        <v>492</v>
      </c>
      <c r="C417" s="1">
        <v>2021.0</v>
      </c>
      <c r="D417" s="2" t="s">
        <v>5</v>
      </c>
      <c r="E417" s="2" t="s">
        <v>24</v>
      </c>
      <c r="F417" s="1">
        <v>50.2697246414235</v>
      </c>
      <c r="G417" s="38">
        <v>50.26972</v>
      </c>
      <c r="H417" s="1">
        <f t="shared" si="1"/>
        <v>0.000004641423502</v>
      </c>
    </row>
    <row r="418">
      <c r="A418" s="2" t="s">
        <v>24</v>
      </c>
      <c r="B418" s="1" t="s">
        <v>493</v>
      </c>
      <c r="C418" s="1">
        <v>2021.0</v>
      </c>
      <c r="D418" s="2" t="s">
        <v>5</v>
      </c>
      <c r="E418" s="2" t="s">
        <v>24</v>
      </c>
      <c r="F418" s="1">
        <v>49.779696470693</v>
      </c>
      <c r="G418" s="38">
        <v>49.7797</v>
      </c>
      <c r="H418" s="1">
        <f t="shared" si="1"/>
        <v>0.000003529307001</v>
      </c>
    </row>
    <row r="419">
      <c r="A419" s="2" t="s">
        <v>25</v>
      </c>
      <c r="B419" s="1" t="s">
        <v>494</v>
      </c>
      <c r="C419" s="1">
        <v>2021.0</v>
      </c>
      <c r="D419" s="2" t="s">
        <v>5</v>
      </c>
      <c r="E419" s="2" t="s">
        <v>24</v>
      </c>
      <c r="F419" s="1">
        <v>49.8836143620688</v>
      </c>
      <c r="G419" s="38">
        <v>49.88361</v>
      </c>
      <c r="H419" s="1">
        <f t="shared" si="1"/>
        <v>0.0000043620688</v>
      </c>
    </row>
    <row r="420">
      <c r="A420" s="2" t="s">
        <v>26</v>
      </c>
      <c r="B420" s="1" t="s">
        <v>495</v>
      </c>
      <c r="C420" s="1">
        <v>2021.0</v>
      </c>
      <c r="D420" s="2" t="s">
        <v>5</v>
      </c>
      <c r="E420" s="2" t="s">
        <v>24</v>
      </c>
      <c r="F420" s="1">
        <v>50.7076837297077</v>
      </c>
      <c r="G420" s="38">
        <v>50.70768</v>
      </c>
      <c r="H420" s="1">
        <f t="shared" si="1"/>
        <v>0.0000037297077</v>
      </c>
    </row>
    <row r="421">
      <c r="A421" s="2" t="s">
        <v>27</v>
      </c>
      <c r="B421" s="1" t="s">
        <v>497</v>
      </c>
      <c r="C421" s="1">
        <v>2021.0</v>
      </c>
      <c r="D421" s="2" t="s">
        <v>5</v>
      </c>
      <c r="E421" s="2" t="s">
        <v>24</v>
      </c>
      <c r="F421" s="1">
        <v>50.0864343553817</v>
      </c>
      <c r="G421" s="38">
        <v>50.08643</v>
      </c>
      <c r="H421" s="1">
        <f t="shared" si="1"/>
        <v>0.000004355381698</v>
      </c>
    </row>
    <row r="422">
      <c r="A422" s="2" t="s">
        <v>28</v>
      </c>
      <c r="B422" s="1" t="s">
        <v>496</v>
      </c>
      <c r="C422" s="1">
        <v>2021.0</v>
      </c>
      <c r="D422" s="2" t="s">
        <v>5</v>
      </c>
      <c r="E422" s="2" t="s">
        <v>24</v>
      </c>
      <c r="F422" s="1">
        <v>50.540624434155</v>
      </c>
      <c r="G422" s="38">
        <v>50.54062</v>
      </c>
      <c r="H422" s="1">
        <f t="shared" si="1"/>
        <v>0.000004434155002</v>
      </c>
    </row>
    <row r="423">
      <c r="A423" s="2" t="s">
        <v>29</v>
      </c>
      <c r="B423" s="1" t="s">
        <v>498</v>
      </c>
      <c r="C423" s="1">
        <v>2021.0</v>
      </c>
      <c r="D423" s="2" t="s">
        <v>5</v>
      </c>
      <c r="E423" s="2" t="s">
        <v>24</v>
      </c>
      <c r="F423" s="1">
        <v>50.4777164170284</v>
      </c>
      <c r="G423" s="38">
        <v>50.47772</v>
      </c>
      <c r="H423" s="1">
        <f t="shared" si="1"/>
        <v>0.000003582971601</v>
      </c>
    </row>
    <row r="424">
      <c r="A424" s="2" t="s">
        <v>30</v>
      </c>
      <c r="B424" s="1" t="s">
        <v>499</v>
      </c>
      <c r="C424" s="1">
        <v>2021.0</v>
      </c>
      <c r="D424" s="2" t="s">
        <v>5</v>
      </c>
      <c r="E424" s="2" t="s">
        <v>24</v>
      </c>
      <c r="F424" s="1">
        <v>50.9370741841088</v>
      </c>
      <c r="G424" s="38">
        <v>50.93707</v>
      </c>
      <c r="H424" s="1">
        <f t="shared" si="1"/>
        <v>0.000004184108803</v>
      </c>
    </row>
    <row r="425">
      <c r="A425" s="2" t="s">
        <v>31</v>
      </c>
      <c r="B425" s="1" t="s">
        <v>500</v>
      </c>
      <c r="C425" s="1">
        <v>2021.0</v>
      </c>
      <c r="D425" s="2" t="s">
        <v>5</v>
      </c>
      <c r="E425" s="2" t="s">
        <v>24</v>
      </c>
      <c r="F425" s="1">
        <v>50.244830237546</v>
      </c>
      <c r="G425" s="38">
        <v>50.24483</v>
      </c>
      <c r="H425" s="1">
        <f t="shared" si="1"/>
        <v>0.0000002375459971</v>
      </c>
    </row>
    <row r="426">
      <c r="A426" s="2" t="s">
        <v>32</v>
      </c>
      <c r="B426" s="1" t="s">
        <v>501</v>
      </c>
      <c r="C426" s="1">
        <v>2021.0</v>
      </c>
      <c r="D426" s="2" t="s">
        <v>5</v>
      </c>
      <c r="E426" s="2" t="s">
        <v>24</v>
      </c>
      <c r="F426" s="1">
        <v>50.3243971110295</v>
      </c>
      <c r="G426" s="38">
        <v>50.3244</v>
      </c>
      <c r="H426" s="1">
        <f t="shared" si="1"/>
        <v>0.000002888970499</v>
      </c>
    </row>
    <row r="427">
      <c r="A427" s="2" t="s">
        <v>33</v>
      </c>
      <c r="B427" s="1" t="s">
        <v>502</v>
      </c>
      <c r="C427" s="1">
        <v>2021.0</v>
      </c>
      <c r="D427" s="2" t="s">
        <v>5</v>
      </c>
      <c r="E427" s="2" t="s">
        <v>24</v>
      </c>
      <c r="F427" s="1">
        <v>50.1330312472571</v>
      </c>
      <c r="G427" s="38">
        <v>50.13303</v>
      </c>
      <c r="H427" s="1">
        <f t="shared" si="1"/>
        <v>0.000001247257103</v>
      </c>
    </row>
    <row r="428">
      <c r="A428" s="2" t="s">
        <v>34</v>
      </c>
      <c r="B428" s="1" t="s">
        <v>503</v>
      </c>
      <c r="C428" s="1">
        <v>2021.0</v>
      </c>
      <c r="D428" s="2" t="s">
        <v>5</v>
      </c>
      <c r="E428" s="2" t="s">
        <v>24</v>
      </c>
      <c r="F428" s="1">
        <v>50.6053688823959</v>
      </c>
      <c r="G428" s="38">
        <v>50.60537</v>
      </c>
      <c r="H428" s="1">
        <f t="shared" si="1"/>
        <v>0.0000011176041</v>
      </c>
    </row>
    <row r="429">
      <c r="A429" s="2" t="s">
        <v>35</v>
      </c>
      <c r="B429" s="1" t="s">
        <v>504</v>
      </c>
      <c r="C429" s="1">
        <v>2021.0</v>
      </c>
      <c r="D429" s="2" t="s">
        <v>5</v>
      </c>
      <c r="E429" s="2" t="s">
        <v>24</v>
      </c>
      <c r="F429" s="1">
        <v>50.2619231995627</v>
      </c>
      <c r="G429" s="38">
        <v>50.26192</v>
      </c>
      <c r="H429" s="1">
        <f t="shared" si="1"/>
        <v>0.000003199562698</v>
      </c>
    </row>
    <row r="430">
      <c r="A430" s="2" t="s">
        <v>3</v>
      </c>
      <c r="B430" s="1" t="s">
        <v>489</v>
      </c>
      <c r="C430" s="1">
        <v>2021.0</v>
      </c>
      <c r="D430" s="2" t="s">
        <v>5</v>
      </c>
      <c r="E430" s="2" t="s">
        <v>24</v>
      </c>
      <c r="F430" s="1">
        <v>50.2644800256558</v>
      </c>
      <c r="G430" s="38">
        <v>50.26448</v>
      </c>
      <c r="H430" s="1">
        <f t="shared" si="1"/>
        <v>0.00000002565580104</v>
      </c>
    </row>
    <row r="431">
      <c r="A431" s="2" t="s">
        <v>4</v>
      </c>
      <c r="B431" s="1" t="s">
        <v>472</v>
      </c>
      <c r="C431" s="1">
        <v>2022.0</v>
      </c>
      <c r="D431" s="2" t="s">
        <v>5</v>
      </c>
      <c r="E431" s="2" t="s">
        <v>24</v>
      </c>
      <c r="F431" s="1">
        <v>50.6568989525943</v>
      </c>
      <c r="G431" s="38">
        <v>50.35614</v>
      </c>
      <c r="H431" s="1">
        <f t="shared" si="1"/>
        <v>0.3007589526</v>
      </c>
    </row>
    <row r="432">
      <c r="A432" s="2" t="s">
        <v>5</v>
      </c>
      <c r="B432" s="1" t="s">
        <v>473</v>
      </c>
      <c r="C432" s="1">
        <v>2022.0</v>
      </c>
      <c r="D432" s="2" t="s">
        <v>5</v>
      </c>
      <c r="E432" s="2" t="s">
        <v>24</v>
      </c>
      <c r="F432" s="1">
        <v>50.2234791108591</v>
      </c>
      <c r="G432" s="38">
        <v>50.20776</v>
      </c>
      <c r="H432" s="1">
        <f t="shared" si="1"/>
        <v>0.01571911086</v>
      </c>
    </row>
    <row r="433">
      <c r="A433" s="2" t="s">
        <v>6</v>
      </c>
      <c r="B433" s="1" t="s">
        <v>474</v>
      </c>
      <c r="C433" s="1">
        <v>2022.0</v>
      </c>
      <c r="D433" s="2" t="s">
        <v>5</v>
      </c>
      <c r="E433" s="2" t="s">
        <v>24</v>
      </c>
      <c r="F433" s="1">
        <v>50.2329192546584</v>
      </c>
      <c r="G433" s="38">
        <v>50.52395</v>
      </c>
      <c r="H433" s="1">
        <f t="shared" si="1"/>
        <v>0.2910307453</v>
      </c>
    </row>
    <row r="434">
      <c r="A434" s="2" t="s">
        <v>7</v>
      </c>
      <c r="B434" s="1" t="s">
        <v>475</v>
      </c>
      <c r="C434" s="1">
        <v>2022.0</v>
      </c>
      <c r="D434" s="2" t="s">
        <v>5</v>
      </c>
      <c r="E434" s="2" t="s">
        <v>24</v>
      </c>
      <c r="F434" s="1">
        <v>49.8213502162603</v>
      </c>
      <c r="G434" s="38">
        <v>50.98206</v>
      </c>
      <c r="H434" s="1">
        <f t="shared" si="1"/>
        <v>1.160709784</v>
      </c>
    </row>
    <row r="435">
      <c r="A435" s="2" t="s">
        <v>10</v>
      </c>
      <c r="B435" s="1" t="s">
        <v>478</v>
      </c>
      <c r="C435" s="1">
        <v>2022.0</v>
      </c>
      <c r="D435" s="2" t="s">
        <v>5</v>
      </c>
      <c r="E435" s="2" t="s">
        <v>24</v>
      </c>
      <c r="F435" s="1">
        <v>49.992897390975</v>
      </c>
      <c r="G435" s="38">
        <v>51.1731</v>
      </c>
      <c r="H435" s="1">
        <f t="shared" si="1"/>
        <v>1.180202609</v>
      </c>
    </row>
    <row r="436">
      <c r="A436" s="2" t="s">
        <v>11</v>
      </c>
      <c r="B436" s="1" t="s">
        <v>477</v>
      </c>
      <c r="C436" s="1">
        <v>2022.0</v>
      </c>
      <c r="D436" s="2" t="s">
        <v>5</v>
      </c>
      <c r="E436" s="2" t="s">
        <v>24</v>
      </c>
      <c r="F436" s="1">
        <v>49.7668345457937</v>
      </c>
      <c r="G436" s="38">
        <v>50.07904</v>
      </c>
      <c r="H436" s="1">
        <f t="shared" si="1"/>
        <v>0.3122054542</v>
      </c>
    </row>
    <row r="437">
      <c r="A437" s="2" t="s">
        <v>12</v>
      </c>
      <c r="B437" s="1" t="s">
        <v>476</v>
      </c>
      <c r="C437" s="1">
        <v>2022.0</v>
      </c>
      <c r="D437" s="2" t="s">
        <v>5</v>
      </c>
      <c r="E437" s="2" t="s">
        <v>24</v>
      </c>
      <c r="F437" s="1">
        <v>50.3608823466606</v>
      </c>
      <c r="G437" s="38">
        <v>50.43228</v>
      </c>
      <c r="H437" s="1">
        <f t="shared" si="1"/>
        <v>0.07139765334</v>
      </c>
    </row>
    <row r="438">
      <c r="A438" s="2" t="s">
        <v>8</v>
      </c>
      <c r="B438" s="1" t="s">
        <v>479</v>
      </c>
      <c r="C438" s="1">
        <v>2022.0</v>
      </c>
      <c r="D438" s="2" t="s">
        <v>5</v>
      </c>
      <c r="E438" s="2" t="s">
        <v>24</v>
      </c>
      <c r="F438" s="1">
        <v>50.3699403542321</v>
      </c>
      <c r="G438" s="38">
        <v>50.27312</v>
      </c>
      <c r="H438" s="1">
        <f t="shared" si="1"/>
        <v>0.09682035423</v>
      </c>
    </row>
    <row r="439">
      <c r="A439" s="2" t="s">
        <v>9</v>
      </c>
      <c r="B439" s="1" t="s">
        <v>480</v>
      </c>
      <c r="C439" s="1">
        <v>2022.0</v>
      </c>
      <c r="D439" s="2" t="s">
        <v>5</v>
      </c>
      <c r="E439" s="2" t="s">
        <v>24</v>
      </c>
      <c r="F439" s="1">
        <v>50.5723106150558</v>
      </c>
      <c r="G439" s="38">
        <v>50.67892</v>
      </c>
      <c r="H439" s="1">
        <f t="shared" si="1"/>
        <v>0.1066093849</v>
      </c>
    </row>
    <row r="440">
      <c r="A440" s="2" t="s">
        <v>13</v>
      </c>
      <c r="B440" s="1" t="s">
        <v>481</v>
      </c>
      <c r="C440" s="1">
        <v>2022.0</v>
      </c>
      <c r="D440" s="2" t="s">
        <v>5</v>
      </c>
      <c r="E440" s="2" t="s">
        <v>24</v>
      </c>
      <c r="F440" s="1">
        <v>50.2676913777471</v>
      </c>
      <c r="G440" s="38">
        <v>50.18194</v>
      </c>
      <c r="H440" s="1">
        <f t="shared" si="1"/>
        <v>0.08575137775</v>
      </c>
    </row>
    <row r="441">
      <c r="A441" s="2" t="s">
        <v>14</v>
      </c>
      <c r="B441" s="1" t="s">
        <v>483</v>
      </c>
      <c r="C441" s="1">
        <v>2022.0</v>
      </c>
      <c r="D441" s="2" t="s">
        <v>5</v>
      </c>
      <c r="E441" s="2" t="s">
        <v>24</v>
      </c>
      <c r="F441" s="1">
        <v>49.7772812137071</v>
      </c>
      <c r="G441" s="38">
        <v>50.04672</v>
      </c>
      <c r="H441" s="1">
        <f t="shared" si="1"/>
        <v>0.2694387863</v>
      </c>
    </row>
    <row r="442">
      <c r="A442" s="2" t="s">
        <v>15</v>
      </c>
      <c r="B442" s="1" t="s">
        <v>482</v>
      </c>
      <c r="C442" s="1">
        <v>2022.0</v>
      </c>
      <c r="D442" s="2" t="s">
        <v>5</v>
      </c>
      <c r="E442" s="2" t="s">
        <v>24</v>
      </c>
      <c r="F442" s="1">
        <v>49.8119730696913</v>
      </c>
      <c r="G442" s="38">
        <v>50.03381</v>
      </c>
      <c r="H442" s="1">
        <f t="shared" si="1"/>
        <v>0.2218369303</v>
      </c>
    </row>
    <row r="443">
      <c r="A443" s="2" t="s">
        <v>16</v>
      </c>
      <c r="B443" s="1" t="s">
        <v>484</v>
      </c>
      <c r="C443" s="1">
        <v>2022.0</v>
      </c>
      <c r="D443" s="2" t="s">
        <v>5</v>
      </c>
      <c r="E443" s="2" t="s">
        <v>24</v>
      </c>
      <c r="F443" s="1">
        <v>49.7834593585941</v>
      </c>
      <c r="G443" s="38">
        <v>50.1462</v>
      </c>
      <c r="H443" s="1">
        <f t="shared" si="1"/>
        <v>0.3627406414</v>
      </c>
    </row>
    <row r="444">
      <c r="A444" s="2" t="s">
        <v>17</v>
      </c>
      <c r="B444" s="1" t="s">
        <v>485</v>
      </c>
      <c r="C444" s="1">
        <v>2022.0</v>
      </c>
      <c r="D444" s="2" t="s">
        <v>5</v>
      </c>
      <c r="E444" s="2" t="s">
        <v>24</v>
      </c>
      <c r="F444" s="1">
        <v>50.2115839833035</v>
      </c>
      <c r="G444" s="38">
        <v>50.24138</v>
      </c>
      <c r="H444" s="1">
        <f t="shared" si="1"/>
        <v>0.0297960167</v>
      </c>
    </row>
    <row r="445">
      <c r="A445" s="2" t="s">
        <v>18</v>
      </c>
      <c r="B445" s="1" t="s">
        <v>486</v>
      </c>
      <c r="C445" s="1">
        <v>2022.0</v>
      </c>
      <c r="D445" s="2" t="s">
        <v>5</v>
      </c>
      <c r="E445" s="2" t="s">
        <v>24</v>
      </c>
      <c r="F445" s="1">
        <v>50.1192487241189</v>
      </c>
      <c r="G445" s="38">
        <v>50.24569</v>
      </c>
      <c r="H445" s="1">
        <f t="shared" si="1"/>
        <v>0.1264412759</v>
      </c>
    </row>
    <row r="446">
      <c r="A446" s="2" t="s">
        <v>19</v>
      </c>
      <c r="B446" s="1" t="s">
        <v>487</v>
      </c>
      <c r="C446" s="1">
        <v>2022.0</v>
      </c>
      <c r="D446" s="2" t="s">
        <v>5</v>
      </c>
      <c r="E446" s="2" t="s">
        <v>24</v>
      </c>
      <c r="F446" s="1">
        <v>48.8343752786502</v>
      </c>
      <c r="G446" s="38">
        <v>49.05181</v>
      </c>
      <c r="H446" s="1">
        <f t="shared" si="1"/>
        <v>0.2174347213</v>
      </c>
    </row>
    <row r="447">
      <c r="A447" s="2" t="s">
        <v>20</v>
      </c>
      <c r="B447" s="1" t="s">
        <v>488</v>
      </c>
      <c r="C447" s="1">
        <v>2022.0</v>
      </c>
      <c r="D447" s="2" t="s">
        <v>5</v>
      </c>
      <c r="E447" s="2" t="s">
        <v>24</v>
      </c>
      <c r="F447" s="1">
        <v>49.6850439768317</v>
      </c>
      <c r="G447" s="38">
        <v>49.84185</v>
      </c>
      <c r="H447" s="1">
        <f t="shared" si="1"/>
        <v>0.1568060232</v>
      </c>
    </row>
    <row r="448">
      <c r="A448" s="2" t="s">
        <v>21</v>
      </c>
      <c r="B448" s="1" t="s">
        <v>490</v>
      </c>
      <c r="C448" s="1">
        <v>2022.0</v>
      </c>
      <c r="D448" s="2" t="s">
        <v>5</v>
      </c>
      <c r="E448" s="2" t="s">
        <v>24</v>
      </c>
      <c r="F448" s="1">
        <v>49.3279434057605</v>
      </c>
      <c r="G448" s="38">
        <v>50.10782</v>
      </c>
      <c r="H448" s="1">
        <f t="shared" si="1"/>
        <v>0.7798765942</v>
      </c>
    </row>
    <row r="449">
      <c r="A449" s="2" t="s">
        <v>22</v>
      </c>
      <c r="B449" s="1" t="s">
        <v>491</v>
      </c>
      <c r="C449" s="1">
        <v>2022.0</v>
      </c>
      <c r="D449" s="2" t="s">
        <v>5</v>
      </c>
      <c r="E449" s="2" t="s">
        <v>24</v>
      </c>
      <c r="F449" s="1">
        <v>50.3893822252504</v>
      </c>
      <c r="G449" s="38">
        <v>50.45207</v>
      </c>
      <c r="H449" s="1">
        <f t="shared" si="1"/>
        <v>0.06268777475</v>
      </c>
    </row>
    <row r="450">
      <c r="A450" s="2" t="s">
        <v>23</v>
      </c>
      <c r="B450" s="1" t="s">
        <v>492</v>
      </c>
      <c r="C450" s="1">
        <v>2022.0</v>
      </c>
      <c r="D450" s="2" t="s">
        <v>5</v>
      </c>
      <c r="E450" s="2" t="s">
        <v>24</v>
      </c>
      <c r="F450" s="1">
        <v>49.7736342000251</v>
      </c>
      <c r="G450" s="38">
        <v>49.91973</v>
      </c>
      <c r="H450" s="1">
        <f t="shared" si="1"/>
        <v>0.1460958</v>
      </c>
    </row>
    <row r="451">
      <c r="A451" s="2" t="s">
        <v>24</v>
      </c>
      <c r="B451" s="1" t="s">
        <v>493</v>
      </c>
      <c r="C451" s="1">
        <v>2022.0</v>
      </c>
      <c r="D451" s="2" t="s">
        <v>5</v>
      </c>
      <c r="E451" s="2" t="s">
        <v>24</v>
      </c>
      <c r="F451" s="1">
        <v>49.3993551845728</v>
      </c>
      <c r="G451" s="38">
        <v>49.78305</v>
      </c>
      <c r="H451" s="1">
        <f t="shared" si="1"/>
        <v>0.3836948154</v>
      </c>
    </row>
    <row r="452">
      <c r="A452" s="2" t="s">
        <v>25</v>
      </c>
      <c r="B452" s="1" t="s">
        <v>494</v>
      </c>
      <c r="C452" s="1">
        <v>2022.0</v>
      </c>
      <c r="D452" s="2" t="s">
        <v>5</v>
      </c>
      <c r="E452" s="2" t="s">
        <v>24</v>
      </c>
      <c r="F452" s="1">
        <v>49.5430495430495</v>
      </c>
      <c r="G452" s="38">
        <v>49.76233</v>
      </c>
      <c r="H452" s="1">
        <f t="shared" si="1"/>
        <v>0.219280457</v>
      </c>
    </row>
    <row r="453">
      <c r="A453" s="2" t="s">
        <v>26</v>
      </c>
      <c r="B453" s="1" t="s">
        <v>495</v>
      </c>
      <c r="C453" s="1">
        <v>2022.0</v>
      </c>
      <c r="D453" s="2" t="s">
        <v>5</v>
      </c>
      <c r="E453" s="2" t="s">
        <v>24</v>
      </c>
      <c r="F453" s="1">
        <v>50.5747126436782</v>
      </c>
      <c r="G453" s="38">
        <v>50.7029</v>
      </c>
      <c r="H453" s="1">
        <f t="shared" si="1"/>
        <v>0.1281873563</v>
      </c>
    </row>
    <row r="454">
      <c r="A454" s="2" t="s">
        <v>27</v>
      </c>
      <c r="B454" s="1" t="s">
        <v>497</v>
      </c>
      <c r="C454" s="1">
        <v>2022.0</v>
      </c>
      <c r="D454" s="2" t="s">
        <v>5</v>
      </c>
      <c r="E454" s="2" t="s">
        <v>24</v>
      </c>
      <c r="F454" s="1">
        <v>49.8846838479994</v>
      </c>
      <c r="G454" s="38">
        <v>50.12443</v>
      </c>
      <c r="H454" s="1">
        <f t="shared" si="1"/>
        <v>0.239746152</v>
      </c>
    </row>
    <row r="455">
      <c r="A455" s="2" t="s">
        <v>28</v>
      </c>
      <c r="B455" s="1" t="s">
        <v>496</v>
      </c>
      <c r="C455" s="1">
        <v>2022.0</v>
      </c>
      <c r="D455" s="2" t="s">
        <v>5</v>
      </c>
      <c r="E455" s="2" t="s">
        <v>24</v>
      </c>
      <c r="F455" s="1">
        <v>50.7444562351628</v>
      </c>
      <c r="G455" s="38">
        <v>50.5608</v>
      </c>
      <c r="H455" s="1">
        <f t="shared" si="1"/>
        <v>0.1836562352</v>
      </c>
    </row>
    <row r="456">
      <c r="A456" s="2" t="s">
        <v>29</v>
      </c>
      <c r="B456" s="1" t="s">
        <v>498</v>
      </c>
      <c r="C456" s="1">
        <v>2022.0</v>
      </c>
      <c r="D456" s="2" t="s">
        <v>5</v>
      </c>
      <c r="E456" s="2" t="s">
        <v>24</v>
      </c>
      <c r="F456" s="1">
        <v>50.3444450178028</v>
      </c>
      <c r="G456" s="38">
        <v>50.48551</v>
      </c>
      <c r="H456" s="1">
        <f t="shared" si="1"/>
        <v>0.1410649822</v>
      </c>
    </row>
    <row r="457">
      <c r="A457" s="2" t="s">
        <v>30</v>
      </c>
      <c r="B457" s="1" t="s">
        <v>499</v>
      </c>
      <c r="C457" s="1">
        <v>2022.0</v>
      </c>
      <c r="D457" s="2" t="s">
        <v>5</v>
      </c>
      <c r="E457" s="2" t="s">
        <v>24</v>
      </c>
      <c r="F457" s="1">
        <v>50.56608468461</v>
      </c>
      <c r="G457" s="38">
        <v>51.12701</v>
      </c>
      <c r="H457" s="1">
        <f t="shared" si="1"/>
        <v>0.5609253154</v>
      </c>
    </row>
    <row r="458">
      <c r="A458" s="2" t="s">
        <v>31</v>
      </c>
      <c r="B458" s="1" t="s">
        <v>500</v>
      </c>
      <c r="C458" s="1">
        <v>2022.0</v>
      </c>
      <c r="D458" s="2" t="s">
        <v>5</v>
      </c>
      <c r="E458" s="2" t="s">
        <v>24</v>
      </c>
      <c r="F458" s="1">
        <v>49.8767171539274</v>
      </c>
      <c r="G458" s="38">
        <v>49.95794</v>
      </c>
      <c r="H458" s="1">
        <f t="shared" si="1"/>
        <v>0.08122284607</v>
      </c>
    </row>
    <row r="459">
      <c r="A459" s="2" t="s">
        <v>32</v>
      </c>
      <c r="B459" s="1" t="s">
        <v>501</v>
      </c>
      <c r="C459" s="1">
        <v>2022.0</v>
      </c>
      <c r="D459" s="2" t="s">
        <v>5</v>
      </c>
      <c r="E459" s="2" t="s">
        <v>24</v>
      </c>
      <c r="F459" s="1">
        <v>49.3977493977494</v>
      </c>
      <c r="G459" s="38">
        <v>50.27377</v>
      </c>
      <c r="H459" s="1">
        <f t="shared" si="1"/>
        <v>0.8760206023</v>
      </c>
    </row>
    <row r="460">
      <c r="A460" s="2" t="s">
        <v>33</v>
      </c>
      <c r="B460" s="1" t="s">
        <v>502</v>
      </c>
      <c r="C460" s="1">
        <v>2022.0</v>
      </c>
      <c r="D460" s="2" t="s">
        <v>5</v>
      </c>
      <c r="E460" s="2" t="s">
        <v>24</v>
      </c>
      <c r="F460" s="1">
        <v>49.5825634377812</v>
      </c>
      <c r="G460" s="38">
        <v>50.24954</v>
      </c>
      <c r="H460" s="1">
        <f t="shared" si="1"/>
        <v>0.6669765622</v>
      </c>
    </row>
    <row r="461">
      <c r="A461" s="2" t="s">
        <v>34</v>
      </c>
      <c r="B461" s="1" t="s">
        <v>503</v>
      </c>
      <c r="C461" s="1">
        <v>2022.0</v>
      </c>
      <c r="D461" s="2" t="s">
        <v>5</v>
      </c>
      <c r="E461" s="2" t="s">
        <v>24</v>
      </c>
      <c r="F461" s="1">
        <v>50.2916989914662</v>
      </c>
      <c r="G461" s="38">
        <v>50.47763</v>
      </c>
      <c r="H461" s="1">
        <f t="shared" si="1"/>
        <v>0.1859310085</v>
      </c>
    </row>
    <row r="462">
      <c r="A462" s="2" t="s">
        <v>35</v>
      </c>
      <c r="B462" s="1" t="s">
        <v>504</v>
      </c>
      <c r="C462" s="1">
        <v>2022.0</v>
      </c>
      <c r="D462" s="2" t="s">
        <v>5</v>
      </c>
      <c r="E462" s="2" t="s">
        <v>24</v>
      </c>
      <c r="F462" s="1">
        <v>49.4715048490792</v>
      </c>
      <c r="G462" s="38">
        <v>50.04884</v>
      </c>
      <c r="H462" s="1">
        <f t="shared" si="1"/>
        <v>0.5773351509</v>
      </c>
    </row>
    <row r="463">
      <c r="A463" s="2" t="s">
        <v>3</v>
      </c>
      <c r="B463" s="1" t="s">
        <v>489</v>
      </c>
      <c r="C463" s="1">
        <v>2022.0</v>
      </c>
      <c r="D463" s="2" t="s">
        <v>5</v>
      </c>
      <c r="E463" s="2" t="s">
        <v>24</v>
      </c>
      <c r="F463" s="1">
        <v>50.0375228075948</v>
      </c>
      <c r="G463" s="38">
        <v>50.23129</v>
      </c>
      <c r="H463" s="1">
        <f t="shared" si="1"/>
        <v>0.1937671924</v>
      </c>
    </row>
    <row r="464">
      <c r="A464" s="2" t="s">
        <v>4</v>
      </c>
      <c r="B464" s="1" t="s">
        <v>472</v>
      </c>
      <c r="C464" s="1">
        <v>2023.0</v>
      </c>
      <c r="D464" s="2" t="s">
        <v>5</v>
      </c>
      <c r="E464" s="2" t="s">
        <v>24</v>
      </c>
      <c r="F464" s="1">
        <v>50.4605693231117</v>
      </c>
      <c r="G464" s="38">
        <v>50.27622</v>
      </c>
      <c r="H464" s="1">
        <f t="shared" si="1"/>
        <v>0.1843493231</v>
      </c>
    </row>
    <row r="465">
      <c r="A465" s="2" t="s">
        <v>5</v>
      </c>
      <c r="B465" s="1" t="s">
        <v>473</v>
      </c>
      <c r="C465" s="1">
        <v>2023.0</v>
      </c>
      <c r="D465" s="2" t="s">
        <v>5</v>
      </c>
      <c r="E465" s="2" t="s">
        <v>24</v>
      </c>
      <c r="F465" s="1">
        <v>50.5081345782262</v>
      </c>
      <c r="G465" s="38">
        <v>50.5258</v>
      </c>
      <c r="H465" s="1">
        <f t="shared" si="1"/>
        <v>0.01766542177</v>
      </c>
    </row>
    <row r="466">
      <c r="A466" s="2" t="s">
        <v>6</v>
      </c>
      <c r="B466" s="1" t="s">
        <v>474</v>
      </c>
      <c r="C466" s="1">
        <v>2023.0</v>
      </c>
      <c r="D466" s="2" t="s">
        <v>5</v>
      </c>
      <c r="E466" s="2" t="s">
        <v>24</v>
      </c>
      <c r="F466" s="1">
        <v>50.105154928261</v>
      </c>
      <c r="G466" s="38">
        <v>50.50269</v>
      </c>
      <c r="H466" s="1">
        <f t="shared" si="1"/>
        <v>0.3975350717</v>
      </c>
    </row>
    <row r="467">
      <c r="A467" s="2" t="s">
        <v>7</v>
      </c>
      <c r="B467" s="1" t="s">
        <v>475</v>
      </c>
      <c r="C467" s="1">
        <v>2023.0</v>
      </c>
      <c r="D467" s="2" t="s">
        <v>5</v>
      </c>
      <c r="E467" s="2" t="s">
        <v>24</v>
      </c>
      <c r="F467" s="1">
        <v>50.3164556962025</v>
      </c>
      <c r="G467" s="38">
        <v>50.92542</v>
      </c>
      <c r="H467" s="1">
        <f t="shared" si="1"/>
        <v>0.6089643038</v>
      </c>
    </row>
    <row r="468">
      <c r="A468" s="2" t="s">
        <v>10</v>
      </c>
      <c r="B468" s="1" t="s">
        <v>478</v>
      </c>
      <c r="C468" s="1">
        <v>2023.0</v>
      </c>
      <c r="D468" s="2" t="s">
        <v>5</v>
      </c>
      <c r="E468" s="2" t="s">
        <v>24</v>
      </c>
      <c r="F468" s="1">
        <v>49.8657429471457</v>
      </c>
      <c r="G468" s="38">
        <v>51.21598</v>
      </c>
      <c r="H468" s="1">
        <f t="shared" si="1"/>
        <v>1.350237053</v>
      </c>
    </row>
    <row r="469">
      <c r="A469" s="2" t="s">
        <v>11</v>
      </c>
      <c r="B469" s="1" t="s">
        <v>477</v>
      </c>
      <c r="C469" s="1">
        <v>2023.0</v>
      </c>
      <c r="D469" s="2" t="s">
        <v>5</v>
      </c>
      <c r="E469" s="2" t="s">
        <v>24</v>
      </c>
      <c r="F469" s="1">
        <v>50.0019504583577</v>
      </c>
      <c r="G469" s="38">
        <v>50.19855</v>
      </c>
      <c r="H469" s="1">
        <f t="shared" si="1"/>
        <v>0.1965995416</v>
      </c>
    </row>
    <row r="470">
      <c r="A470" s="2" t="s">
        <v>12</v>
      </c>
      <c r="B470" s="1" t="s">
        <v>476</v>
      </c>
      <c r="C470" s="1">
        <v>2023.0</v>
      </c>
      <c r="D470" s="2" t="s">
        <v>5</v>
      </c>
      <c r="E470" s="2" t="s">
        <v>24</v>
      </c>
      <c r="F470" s="1">
        <v>50.4798677015284</v>
      </c>
      <c r="G470" s="38">
        <v>50.51975</v>
      </c>
      <c r="H470" s="1">
        <f t="shared" si="1"/>
        <v>0.03988229847</v>
      </c>
    </row>
    <row r="471">
      <c r="A471" s="2" t="s">
        <v>8</v>
      </c>
      <c r="B471" s="1" t="s">
        <v>479</v>
      </c>
      <c r="C471" s="1">
        <v>2023.0</v>
      </c>
      <c r="D471" s="2" t="s">
        <v>5</v>
      </c>
      <c r="E471" s="2" t="s">
        <v>24</v>
      </c>
      <c r="F471" s="1">
        <v>50.336600392047</v>
      </c>
      <c r="G471" s="38">
        <v>50.40578</v>
      </c>
      <c r="H471" s="1">
        <f t="shared" si="1"/>
        <v>0.06917960795</v>
      </c>
    </row>
    <row r="472">
      <c r="A472" s="2" t="s">
        <v>9</v>
      </c>
      <c r="B472" s="1" t="s">
        <v>480</v>
      </c>
      <c r="C472" s="1">
        <v>2023.0</v>
      </c>
      <c r="D472" s="2" t="s">
        <v>5</v>
      </c>
      <c r="E472" s="2" t="s">
        <v>24</v>
      </c>
      <c r="F472" s="1">
        <v>50.2640310294874</v>
      </c>
      <c r="G472" s="38">
        <v>50.54161</v>
      </c>
      <c r="H472" s="1">
        <f t="shared" si="1"/>
        <v>0.2775789705</v>
      </c>
    </row>
    <row r="473">
      <c r="A473" s="2" t="s">
        <v>13</v>
      </c>
      <c r="B473" s="1" t="s">
        <v>481</v>
      </c>
      <c r="C473" s="1">
        <v>2023.0</v>
      </c>
      <c r="D473" s="2" t="s">
        <v>5</v>
      </c>
      <c r="E473" s="2" t="s">
        <v>24</v>
      </c>
      <c r="F473" s="1">
        <v>50.4037053264067</v>
      </c>
      <c r="G473" s="38">
        <v>50.25141</v>
      </c>
      <c r="H473" s="1">
        <f t="shared" si="1"/>
        <v>0.1522953264</v>
      </c>
    </row>
    <row r="474">
      <c r="A474" s="2" t="s">
        <v>14</v>
      </c>
      <c r="B474" s="1" t="s">
        <v>483</v>
      </c>
      <c r="C474" s="1">
        <v>2023.0</v>
      </c>
      <c r="D474" s="2" t="s">
        <v>5</v>
      </c>
      <c r="E474" s="2" t="s">
        <v>24</v>
      </c>
      <c r="F474" s="1">
        <v>50.0227803611591</v>
      </c>
      <c r="G474" s="38">
        <v>50.40555</v>
      </c>
      <c r="H474" s="1">
        <f t="shared" si="1"/>
        <v>0.3827696388</v>
      </c>
    </row>
    <row r="475">
      <c r="A475" s="2" t="s">
        <v>15</v>
      </c>
      <c r="B475" s="1" t="s">
        <v>482</v>
      </c>
      <c r="C475" s="1">
        <v>2023.0</v>
      </c>
      <c r="D475" s="2" t="s">
        <v>5</v>
      </c>
      <c r="E475" s="2" t="s">
        <v>24</v>
      </c>
      <c r="F475" s="1">
        <v>50.2141585980153</v>
      </c>
      <c r="G475" s="38">
        <v>50.46572</v>
      </c>
      <c r="H475" s="1">
        <f t="shared" si="1"/>
        <v>0.251561402</v>
      </c>
    </row>
    <row r="476">
      <c r="A476" s="2" t="s">
        <v>16</v>
      </c>
      <c r="B476" s="1" t="s">
        <v>484</v>
      </c>
      <c r="C476" s="1">
        <v>2023.0</v>
      </c>
      <c r="D476" s="2" t="s">
        <v>5</v>
      </c>
      <c r="E476" s="2" t="s">
        <v>24</v>
      </c>
      <c r="F476" s="1">
        <v>49.8958304778091</v>
      </c>
      <c r="G476" s="38">
        <v>50.28185</v>
      </c>
      <c r="H476" s="1">
        <f t="shared" si="1"/>
        <v>0.3860195222</v>
      </c>
    </row>
    <row r="477">
      <c r="A477" s="2" t="s">
        <v>17</v>
      </c>
      <c r="B477" s="1" t="s">
        <v>485</v>
      </c>
      <c r="C477" s="1">
        <v>2023.0</v>
      </c>
      <c r="D477" s="2" t="s">
        <v>5</v>
      </c>
      <c r="E477" s="2" t="s">
        <v>24</v>
      </c>
      <c r="F477" s="1">
        <v>50.2086088574449</v>
      </c>
      <c r="G477" s="38">
        <v>50.1718</v>
      </c>
      <c r="H477" s="1">
        <f t="shared" si="1"/>
        <v>0.03680885744</v>
      </c>
    </row>
    <row r="478">
      <c r="A478" s="2" t="s">
        <v>18</v>
      </c>
      <c r="B478" s="1" t="s">
        <v>486</v>
      </c>
      <c r="C478" s="1">
        <v>2023.0</v>
      </c>
      <c r="D478" s="2" t="s">
        <v>5</v>
      </c>
      <c r="E478" s="2" t="s">
        <v>24</v>
      </c>
      <c r="F478" s="1">
        <v>50.2776307645386</v>
      </c>
      <c r="G478" s="38">
        <v>50.33884</v>
      </c>
      <c r="H478" s="1">
        <f t="shared" si="1"/>
        <v>0.06120923546</v>
      </c>
    </row>
    <row r="479">
      <c r="A479" s="2" t="s">
        <v>19</v>
      </c>
      <c r="B479" s="1" t="s">
        <v>487</v>
      </c>
      <c r="C479" s="1">
        <v>2023.0</v>
      </c>
      <c r="D479" s="2" t="s">
        <v>5</v>
      </c>
      <c r="E479" s="2" t="s">
        <v>24</v>
      </c>
      <c r="F479" s="1">
        <v>49.1692033270644</v>
      </c>
      <c r="G479" s="38">
        <v>49.42194</v>
      </c>
      <c r="H479" s="1">
        <f t="shared" si="1"/>
        <v>0.2527366729</v>
      </c>
    </row>
    <row r="480">
      <c r="A480" s="2" t="s">
        <v>20</v>
      </c>
      <c r="B480" s="1" t="s">
        <v>488</v>
      </c>
      <c r="C480" s="1">
        <v>2023.0</v>
      </c>
      <c r="D480" s="2" t="s">
        <v>5</v>
      </c>
      <c r="E480" s="2" t="s">
        <v>24</v>
      </c>
      <c r="F480" s="1">
        <v>49.7674327704815</v>
      </c>
      <c r="G480" s="38">
        <v>49.94247</v>
      </c>
      <c r="H480" s="1">
        <f t="shared" si="1"/>
        <v>0.1750372295</v>
      </c>
    </row>
    <row r="481">
      <c r="A481" s="2" t="s">
        <v>21</v>
      </c>
      <c r="B481" s="1" t="s">
        <v>490</v>
      </c>
      <c r="C481" s="1">
        <v>2023.0</v>
      </c>
      <c r="D481" s="2" t="s">
        <v>5</v>
      </c>
      <c r="E481" s="2" t="s">
        <v>24</v>
      </c>
      <c r="F481" s="1">
        <v>49.7372097664826</v>
      </c>
      <c r="G481" s="38">
        <v>50.34796</v>
      </c>
      <c r="H481" s="1">
        <f t="shared" si="1"/>
        <v>0.6107502335</v>
      </c>
    </row>
    <row r="482">
      <c r="A482" s="2" t="s">
        <v>22</v>
      </c>
      <c r="B482" s="1" t="s">
        <v>491</v>
      </c>
      <c r="C482" s="1">
        <v>2023.0</v>
      </c>
      <c r="D482" s="2" t="s">
        <v>5</v>
      </c>
      <c r="E482" s="2" t="s">
        <v>24</v>
      </c>
      <c r="F482" s="1">
        <v>50.552063963273</v>
      </c>
      <c r="G482" s="38">
        <v>50.66223</v>
      </c>
      <c r="H482" s="1">
        <f t="shared" si="1"/>
        <v>0.1101660367</v>
      </c>
    </row>
    <row r="483">
      <c r="A483" s="2" t="s">
        <v>23</v>
      </c>
      <c r="B483" s="1" t="s">
        <v>492</v>
      </c>
      <c r="C483" s="1">
        <v>2023.0</v>
      </c>
      <c r="D483" s="2" t="s">
        <v>5</v>
      </c>
      <c r="E483" s="2" t="s">
        <v>24</v>
      </c>
      <c r="F483" s="1">
        <v>49.966076505557</v>
      </c>
      <c r="G483" s="38">
        <v>50.25746</v>
      </c>
      <c r="H483" s="1">
        <f t="shared" si="1"/>
        <v>0.2913834944</v>
      </c>
    </row>
    <row r="484">
      <c r="A484" s="2" t="s">
        <v>24</v>
      </c>
      <c r="B484" s="1" t="s">
        <v>493</v>
      </c>
      <c r="C484" s="1">
        <v>2023.0</v>
      </c>
      <c r="D484" s="2" t="s">
        <v>5</v>
      </c>
      <c r="E484" s="2" t="s">
        <v>24</v>
      </c>
      <c r="F484" s="1">
        <v>49.5762492703508</v>
      </c>
      <c r="G484" s="38">
        <v>49.97501</v>
      </c>
      <c r="H484" s="1">
        <f t="shared" si="1"/>
        <v>0.3987607296</v>
      </c>
    </row>
    <row r="485">
      <c r="A485" s="2" t="s">
        <v>25</v>
      </c>
      <c r="B485" s="1" t="s">
        <v>494</v>
      </c>
      <c r="C485" s="1">
        <v>2023.0</v>
      </c>
      <c r="D485" s="2" t="s">
        <v>5</v>
      </c>
      <c r="E485" s="2" t="s">
        <v>24</v>
      </c>
      <c r="F485" s="1">
        <v>49.5987838134345</v>
      </c>
      <c r="G485" s="38">
        <v>49.9906</v>
      </c>
      <c r="H485" s="1">
        <f t="shared" si="1"/>
        <v>0.3918161866</v>
      </c>
    </row>
    <row r="486">
      <c r="A486" s="2" t="s">
        <v>26</v>
      </c>
      <c r="B486" s="1" t="s">
        <v>495</v>
      </c>
      <c r="C486" s="1">
        <v>2023.0</v>
      </c>
      <c r="D486" s="2" t="s">
        <v>5</v>
      </c>
      <c r="E486" s="2" t="s">
        <v>24</v>
      </c>
      <c r="F486" s="1">
        <v>50.2895391593456</v>
      </c>
      <c r="G486" s="38">
        <v>50.62775</v>
      </c>
      <c r="H486" s="1">
        <f t="shared" si="1"/>
        <v>0.3382108407</v>
      </c>
    </row>
    <row r="487">
      <c r="A487" s="2" t="s">
        <v>27</v>
      </c>
      <c r="B487" s="1" t="s">
        <v>497</v>
      </c>
      <c r="C487" s="1">
        <v>2023.0</v>
      </c>
      <c r="D487" s="2" t="s">
        <v>5</v>
      </c>
      <c r="E487" s="2" t="s">
        <v>24</v>
      </c>
      <c r="F487" s="1">
        <v>50.0069297934921</v>
      </c>
      <c r="G487" s="38">
        <v>50.46072</v>
      </c>
      <c r="H487" s="1">
        <f t="shared" si="1"/>
        <v>0.4537902065</v>
      </c>
    </row>
    <row r="488">
      <c r="A488" s="2" t="s">
        <v>28</v>
      </c>
      <c r="B488" s="1" t="s">
        <v>496</v>
      </c>
      <c r="C488" s="1">
        <v>2023.0</v>
      </c>
      <c r="D488" s="2" t="s">
        <v>5</v>
      </c>
      <c r="E488" s="2" t="s">
        <v>24</v>
      </c>
      <c r="F488" s="1">
        <v>50.7648411734074</v>
      </c>
      <c r="G488" s="38">
        <v>50.61655</v>
      </c>
      <c r="H488" s="1">
        <f t="shared" si="1"/>
        <v>0.1482911734</v>
      </c>
    </row>
    <row r="489">
      <c r="A489" s="2" t="s">
        <v>29</v>
      </c>
      <c r="B489" s="1" t="s">
        <v>498</v>
      </c>
      <c r="C489" s="1">
        <v>2023.0</v>
      </c>
      <c r="D489" s="2" t="s">
        <v>5</v>
      </c>
      <c r="E489" s="2" t="s">
        <v>24</v>
      </c>
      <c r="F489" s="1">
        <v>50.628708220183</v>
      </c>
      <c r="G489" s="38">
        <v>50.59644</v>
      </c>
      <c r="H489" s="1">
        <f t="shared" si="1"/>
        <v>0.03226822018</v>
      </c>
    </row>
    <row r="490">
      <c r="A490" s="2" t="s">
        <v>30</v>
      </c>
      <c r="B490" s="1" t="s">
        <v>499</v>
      </c>
      <c r="C490" s="1">
        <v>2023.0</v>
      </c>
      <c r="D490" s="2" t="s">
        <v>5</v>
      </c>
      <c r="E490" s="2" t="s">
        <v>24</v>
      </c>
      <c r="F490" s="1">
        <v>50.5425529732724</v>
      </c>
      <c r="G490" s="38">
        <v>51.33451</v>
      </c>
      <c r="H490" s="1">
        <f t="shared" si="1"/>
        <v>0.7919570267</v>
      </c>
    </row>
    <row r="491">
      <c r="A491" s="2" t="s">
        <v>31</v>
      </c>
      <c r="B491" s="1" t="s">
        <v>500</v>
      </c>
      <c r="C491" s="1">
        <v>2023.0</v>
      </c>
      <c r="D491" s="2" t="s">
        <v>5</v>
      </c>
      <c r="E491" s="2" t="s">
        <v>24</v>
      </c>
      <c r="F491" s="1">
        <v>50.139558198617</v>
      </c>
      <c r="G491" s="38">
        <v>50.23559</v>
      </c>
      <c r="H491" s="1">
        <f t="shared" si="1"/>
        <v>0.09603180138</v>
      </c>
    </row>
    <row r="492">
      <c r="A492" s="2" t="s">
        <v>32</v>
      </c>
      <c r="B492" s="1" t="s">
        <v>501</v>
      </c>
      <c r="C492" s="1">
        <v>2023.0</v>
      </c>
      <c r="D492" s="2" t="s">
        <v>5</v>
      </c>
      <c r="E492" s="2" t="s">
        <v>24</v>
      </c>
      <c r="F492" s="1">
        <v>49.8760114852519</v>
      </c>
      <c r="G492" s="38">
        <v>50.64599</v>
      </c>
      <c r="H492" s="1">
        <f t="shared" si="1"/>
        <v>0.7699785147</v>
      </c>
    </row>
    <row r="493">
      <c r="A493" s="2" t="s">
        <v>33</v>
      </c>
      <c r="B493" s="1" t="s">
        <v>502</v>
      </c>
      <c r="C493" s="1">
        <v>2023.0</v>
      </c>
      <c r="D493" s="2" t="s">
        <v>5</v>
      </c>
      <c r="E493" s="2" t="s">
        <v>24</v>
      </c>
      <c r="F493" s="1">
        <v>49.6569915837216</v>
      </c>
      <c r="G493" s="38">
        <v>50.5805</v>
      </c>
      <c r="H493" s="1">
        <f t="shared" si="1"/>
        <v>0.9235084163</v>
      </c>
    </row>
    <row r="494">
      <c r="A494" s="2" t="s">
        <v>34</v>
      </c>
      <c r="B494" s="1" t="s">
        <v>503</v>
      </c>
      <c r="C494" s="1">
        <v>2023.0</v>
      </c>
      <c r="D494" s="2" t="s">
        <v>5</v>
      </c>
      <c r="E494" s="2" t="s">
        <v>24</v>
      </c>
      <c r="F494" s="1">
        <v>50.4493464052288</v>
      </c>
      <c r="G494" s="38">
        <v>50.68001</v>
      </c>
      <c r="H494" s="1">
        <f t="shared" si="1"/>
        <v>0.2306635948</v>
      </c>
    </row>
    <row r="495">
      <c r="A495" s="2" t="s">
        <v>35</v>
      </c>
      <c r="B495" s="1" t="s">
        <v>504</v>
      </c>
      <c r="C495" s="1">
        <v>2023.0</v>
      </c>
      <c r="D495" s="2" t="s">
        <v>5</v>
      </c>
      <c r="E495" s="2" t="s">
        <v>24</v>
      </c>
      <c r="F495" s="1">
        <v>49.2027415746298</v>
      </c>
      <c r="G495" s="38">
        <v>49.80436</v>
      </c>
      <c r="H495" s="1">
        <f t="shared" si="1"/>
        <v>0.6016184254</v>
      </c>
    </row>
    <row r="496">
      <c r="A496" s="2" t="s">
        <v>3</v>
      </c>
      <c r="B496" s="1" t="s">
        <v>489</v>
      </c>
      <c r="C496" s="1">
        <v>2023.0</v>
      </c>
      <c r="D496" s="2" t="s">
        <v>5</v>
      </c>
      <c r="E496" s="2" t="s">
        <v>24</v>
      </c>
      <c r="F496" s="1">
        <v>50.1675093632959</v>
      </c>
      <c r="G496" s="38">
        <v>50.3937</v>
      </c>
      <c r="H496" s="1">
        <f t="shared" si="1"/>
        <v>0.2261906367</v>
      </c>
      <c r="I496" s="1">
        <f>MAX(H134:H496)</f>
        <v>1.350237053</v>
      </c>
    </row>
    <row r="497">
      <c r="G497" s="38">
        <v>50.53176</v>
      </c>
      <c r="H497" s="1">
        <f t="shared" si="1"/>
        <v>50.53176</v>
      </c>
    </row>
    <row r="498">
      <c r="G498" s="38">
        <v>50.43997</v>
      </c>
      <c r="H498" s="1">
        <f t="shared" si="1"/>
        <v>50.43997</v>
      </c>
    </row>
    <row r="499">
      <c r="G499" s="38">
        <v>50.62985</v>
      </c>
      <c r="H499" s="1">
        <f t="shared" si="1"/>
        <v>50.62985</v>
      </c>
    </row>
    <row r="500">
      <c r="G500" s="38">
        <v>50.46844</v>
      </c>
      <c r="H500" s="1">
        <f t="shared" si="1"/>
        <v>50.46844</v>
      </c>
    </row>
    <row r="501">
      <c r="G501" s="38">
        <v>51.19386</v>
      </c>
      <c r="H501" s="1">
        <f t="shared" si="1"/>
        <v>51.19386</v>
      </c>
    </row>
    <row r="502">
      <c r="G502" s="38">
        <v>50.23104</v>
      </c>
      <c r="H502" s="1">
        <f t="shared" si="1"/>
        <v>50.23104</v>
      </c>
    </row>
    <row r="503">
      <c r="G503" s="38">
        <v>50.27605</v>
      </c>
      <c r="H503" s="1">
        <f t="shared" si="1"/>
        <v>50.27605</v>
      </c>
    </row>
    <row r="504">
      <c r="G504" s="38">
        <v>50.30792</v>
      </c>
      <c r="H504" s="1">
        <f t="shared" si="1"/>
        <v>50.30792</v>
      </c>
    </row>
    <row r="505">
      <c r="G505" s="38">
        <v>50.7041</v>
      </c>
      <c r="H505" s="1">
        <f t="shared" si="1"/>
        <v>50.7041</v>
      </c>
    </row>
    <row r="506">
      <c r="G506" s="38">
        <v>50.2566</v>
      </c>
      <c r="H506" s="1">
        <f t="shared" si="1"/>
        <v>50.2566</v>
      </c>
    </row>
    <row r="507">
      <c r="G507" s="38">
        <v>50.25122</v>
      </c>
      <c r="H507" s="1">
        <f t="shared" si="1"/>
        <v>50.25122</v>
      </c>
    </row>
    <row r="508">
      <c r="G508" s="38">
        <v>50.26797</v>
      </c>
      <c r="H508" s="1">
        <f t="shared" si="1"/>
        <v>50.26797</v>
      </c>
    </row>
    <row r="509">
      <c r="G509" s="38">
        <v>50.42112</v>
      </c>
      <c r="H509" s="1">
        <f t="shared" si="1"/>
        <v>50.42112</v>
      </c>
    </row>
    <row r="510">
      <c r="G510" s="38">
        <v>50.11983</v>
      </c>
      <c r="H510" s="1">
        <f t="shared" si="1"/>
        <v>50.11983</v>
      </c>
    </row>
    <row r="511">
      <c r="G511" s="38">
        <v>50.22069</v>
      </c>
      <c r="H511" s="1">
        <f t="shared" si="1"/>
        <v>50.22069</v>
      </c>
    </row>
    <row r="512">
      <c r="G512" s="38">
        <v>49.51701</v>
      </c>
      <c r="H512" s="1">
        <f t="shared" si="1"/>
        <v>49.51701</v>
      </c>
    </row>
    <row r="513">
      <c r="G513" s="38">
        <v>49.95889</v>
      </c>
      <c r="H513" s="1">
        <f t="shared" si="1"/>
        <v>49.95889</v>
      </c>
    </row>
    <row r="514">
      <c r="G514" s="38">
        <v>50.51431</v>
      </c>
      <c r="H514" s="1">
        <f t="shared" si="1"/>
        <v>50.51431</v>
      </c>
    </row>
    <row r="515">
      <c r="G515" s="38">
        <v>50.53164</v>
      </c>
      <c r="H515" s="1">
        <f t="shared" si="1"/>
        <v>50.53164</v>
      </c>
    </row>
    <row r="516">
      <c r="G516" s="38">
        <v>48.79509</v>
      </c>
      <c r="H516" s="1">
        <f t="shared" si="1"/>
        <v>48.79509</v>
      </c>
    </row>
    <row r="517">
      <c r="G517" s="38">
        <v>49.82868</v>
      </c>
      <c r="H517" s="1">
        <f t="shared" si="1"/>
        <v>49.82868</v>
      </c>
    </row>
    <row r="518">
      <c r="G518" s="38">
        <v>50.05116</v>
      </c>
      <c r="H518" s="1">
        <f t="shared" si="1"/>
        <v>50.05116</v>
      </c>
    </row>
    <row r="519">
      <c r="G519" s="38">
        <v>50.65991</v>
      </c>
      <c r="H519" s="1">
        <f t="shared" si="1"/>
        <v>50.65991</v>
      </c>
    </row>
    <row r="520">
      <c r="G520" s="38">
        <v>50.42715</v>
      </c>
      <c r="H520" s="1">
        <f t="shared" si="1"/>
        <v>50.42715</v>
      </c>
    </row>
    <row r="521">
      <c r="G521" s="38">
        <v>50.7675</v>
      </c>
      <c r="H521" s="1">
        <f t="shared" si="1"/>
        <v>50.7675</v>
      </c>
    </row>
    <row r="522">
      <c r="G522" s="38">
        <v>50.73969</v>
      </c>
      <c r="H522" s="1">
        <f t="shared" si="1"/>
        <v>50.73969</v>
      </c>
    </row>
    <row r="523">
      <c r="G523" s="38">
        <v>51.12801</v>
      </c>
      <c r="H523" s="1">
        <f t="shared" si="1"/>
        <v>51.12801</v>
      </c>
    </row>
    <row r="524">
      <c r="G524" s="38">
        <v>50.35355</v>
      </c>
      <c r="H524" s="1">
        <f t="shared" si="1"/>
        <v>50.35355</v>
      </c>
    </row>
    <row r="525">
      <c r="G525" s="38">
        <v>50.48014</v>
      </c>
      <c r="H525" s="1">
        <f t="shared" si="1"/>
        <v>50.48014</v>
      </c>
    </row>
    <row r="526">
      <c r="G526" s="38">
        <v>50.46647</v>
      </c>
      <c r="H526" s="1">
        <f t="shared" si="1"/>
        <v>50.46647</v>
      </c>
    </row>
    <row r="527">
      <c r="G527" s="38">
        <v>50.51924</v>
      </c>
      <c r="H527" s="1">
        <f t="shared" si="1"/>
        <v>50.51924</v>
      </c>
    </row>
    <row r="528">
      <c r="G528" s="38">
        <v>50.07474</v>
      </c>
      <c r="H528" s="1">
        <f t="shared" si="1"/>
        <v>50.07474</v>
      </c>
    </row>
    <row r="529">
      <c r="G529" s="38">
        <v>50.28633</v>
      </c>
      <c r="H529" s="1">
        <f t="shared" si="1"/>
        <v>50.28633</v>
      </c>
    </row>
  </sheetData>
  <autoFilter ref="$A$1:$F$397">
    <sortState ref="A1:F397">
      <sortCondition ref="C1:C397"/>
    </sortState>
  </autoFil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88"/>
  </cols>
  <sheetData>
    <row r="1">
      <c r="A1" s="40" t="s">
        <v>1</v>
      </c>
      <c r="B1" s="40" t="s">
        <v>470</v>
      </c>
      <c r="C1" s="40" t="s">
        <v>0</v>
      </c>
      <c r="D1" s="40" t="s">
        <v>36</v>
      </c>
      <c r="E1" s="40" t="s">
        <v>38</v>
      </c>
      <c r="F1" s="40" t="s">
        <v>471</v>
      </c>
    </row>
    <row r="2">
      <c r="A2" s="52" t="s">
        <v>3</v>
      </c>
      <c r="B2" s="40" t="s">
        <v>489</v>
      </c>
      <c r="C2" s="46">
        <v>2021.0</v>
      </c>
      <c r="D2" s="45" t="s">
        <v>5</v>
      </c>
      <c r="E2" s="46">
        <v>22.0</v>
      </c>
      <c r="F2" s="73">
        <v>78.3331467198229</v>
      </c>
    </row>
    <row r="3">
      <c r="A3" s="52" t="s">
        <v>4</v>
      </c>
      <c r="B3" s="40" t="s">
        <v>472</v>
      </c>
      <c r="C3" s="46">
        <v>2021.0</v>
      </c>
      <c r="D3" s="45" t="s">
        <v>5</v>
      </c>
      <c r="E3" s="46">
        <v>22.0</v>
      </c>
      <c r="F3" s="46">
        <v>81.4163477891156</v>
      </c>
      <c r="G3" s="38"/>
    </row>
    <row r="4">
      <c r="A4" s="40" t="s">
        <v>5</v>
      </c>
      <c r="B4" s="40" t="s">
        <v>473</v>
      </c>
      <c r="C4" s="46">
        <v>2021.0</v>
      </c>
      <c r="D4" s="45" t="s">
        <v>5</v>
      </c>
      <c r="E4" s="46">
        <v>22.0</v>
      </c>
      <c r="F4" s="46">
        <v>85.4571680086205</v>
      </c>
      <c r="G4" s="38"/>
    </row>
    <row r="5">
      <c r="A5" s="40" t="s">
        <v>6</v>
      </c>
      <c r="B5" s="40" t="s">
        <v>474</v>
      </c>
      <c r="C5" s="46">
        <v>2021.0</v>
      </c>
      <c r="D5" s="45" t="s">
        <v>5</v>
      </c>
      <c r="E5" s="46">
        <v>22.0</v>
      </c>
      <c r="F5" s="46">
        <v>86.2682997981479</v>
      </c>
      <c r="G5" s="38"/>
    </row>
    <row r="6">
      <c r="A6" s="40" t="s">
        <v>7</v>
      </c>
      <c r="B6" s="40" t="s">
        <v>475</v>
      </c>
      <c r="C6" s="46">
        <v>2021.0</v>
      </c>
      <c r="D6" s="45" t="s">
        <v>5</v>
      </c>
      <c r="E6" s="46">
        <v>22.0</v>
      </c>
      <c r="F6" s="46">
        <v>77.8063490144473</v>
      </c>
      <c r="G6" s="38"/>
    </row>
    <row r="7">
      <c r="A7" s="40" t="s">
        <v>8</v>
      </c>
      <c r="B7" s="40" t="s">
        <v>479</v>
      </c>
      <c r="C7" s="46">
        <v>2021.0</v>
      </c>
      <c r="D7" s="45" t="s">
        <v>5</v>
      </c>
      <c r="E7" s="46">
        <v>22.0</v>
      </c>
      <c r="F7" s="46">
        <v>79.6689786806183</v>
      </c>
      <c r="G7" s="38"/>
    </row>
    <row r="8">
      <c r="A8" s="40" t="s">
        <v>9</v>
      </c>
      <c r="B8" s="40" t="s">
        <v>480</v>
      </c>
      <c r="C8" s="46">
        <v>2021.0</v>
      </c>
      <c r="D8" s="45" t="s">
        <v>5</v>
      </c>
      <c r="E8" s="46">
        <v>22.0</v>
      </c>
      <c r="F8" s="46">
        <v>82.9440678649382</v>
      </c>
      <c r="G8" s="38"/>
    </row>
    <row r="9">
      <c r="A9" s="40" t="s">
        <v>10</v>
      </c>
      <c r="B9" s="40" t="s">
        <v>478</v>
      </c>
      <c r="C9" s="46">
        <v>2021.0</v>
      </c>
      <c r="D9" s="45" t="s">
        <v>5</v>
      </c>
      <c r="E9" s="46">
        <v>22.0</v>
      </c>
      <c r="F9" s="46">
        <v>55.5996219448216</v>
      </c>
      <c r="G9" s="38"/>
    </row>
    <row r="10">
      <c r="A10" s="40" t="s">
        <v>11</v>
      </c>
      <c r="B10" s="40" t="s">
        <v>477</v>
      </c>
      <c r="C10" s="46">
        <v>2021.0</v>
      </c>
      <c r="D10" s="45" t="s">
        <v>5</v>
      </c>
      <c r="E10" s="46">
        <v>22.0</v>
      </c>
      <c r="F10" s="46">
        <v>85.3819325292364</v>
      </c>
      <c r="G10" s="38"/>
    </row>
    <row r="11">
      <c r="A11" s="40" t="s">
        <v>12</v>
      </c>
      <c r="B11" s="40" t="s">
        <v>476</v>
      </c>
      <c r="C11" s="46">
        <v>2021.0</v>
      </c>
      <c r="D11" s="45" t="s">
        <v>5</v>
      </c>
      <c r="E11" s="46">
        <v>22.0</v>
      </c>
      <c r="F11" s="46">
        <v>88.4329545622561</v>
      </c>
      <c r="G11" s="38"/>
    </row>
    <row r="12">
      <c r="A12" s="40" t="s">
        <v>13</v>
      </c>
      <c r="B12" s="40" t="s">
        <v>481</v>
      </c>
      <c r="C12" s="46">
        <v>2021.0</v>
      </c>
      <c r="D12" s="45" t="s">
        <v>5</v>
      </c>
      <c r="E12" s="46">
        <v>22.0</v>
      </c>
      <c r="F12" s="46">
        <v>77.1888777947221</v>
      </c>
      <c r="G12" s="38"/>
    </row>
    <row r="13">
      <c r="A13" s="40" t="s">
        <v>14</v>
      </c>
      <c r="B13" s="40" t="s">
        <v>483</v>
      </c>
      <c r="C13" s="46">
        <v>2021.0</v>
      </c>
      <c r="D13" s="45" t="s">
        <v>5</v>
      </c>
      <c r="E13" s="46">
        <v>22.0</v>
      </c>
      <c r="F13" s="46">
        <v>76.6726015310894</v>
      </c>
      <c r="G13" s="38"/>
    </row>
    <row r="14">
      <c r="A14" s="40" t="s">
        <v>15</v>
      </c>
      <c r="B14" s="40" t="s">
        <v>482</v>
      </c>
      <c r="C14" s="46">
        <v>2021.0</v>
      </c>
      <c r="D14" s="45" t="s">
        <v>5</v>
      </c>
      <c r="E14" s="46">
        <v>22.0</v>
      </c>
      <c r="F14" s="46">
        <v>67.2959980226722</v>
      </c>
      <c r="G14" s="38"/>
    </row>
    <row r="15">
      <c r="A15" s="40" t="s">
        <v>16</v>
      </c>
      <c r="B15" s="40" t="s">
        <v>484</v>
      </c>
      <c r="C15" s="46">
        <v>2021.0</v>
      </c>
      <c r="D15" s="45" t="s">
        <v>5</v>
      </c>
      <c r="E15" s="46">
        <v>22.0</v>
      </c>
      <c r="F15" s="46">
        <v>76.8139991001516</v>
      </c>
      <c r="G15" s="38"/>
    </row>
    <row r="16">
      <c r="A16" s="40" t="s">
        <v>17</v>
      </c>
      <c r="B16" s="40" t="s">
        <v>485</v>
      </c>
      <c r="C16" s="46">
        <v>2021.0</v>
      </c>
      <c r="D16" s="45" t="s">
        <v>5</v>
      </c>
      <c r="E16" s="46">
        <v>22.0</v>
      </c>
      <c r="F16" s="46">
        <v>83.4606600300721</v>
      </c>
      <c r="G16" s="38"/>
    </row>
    <row r="17">
      <c r="A17" s="40" t="s">
        <v>18</v>
      </c>
      <c r="B17" s="40" t="s">
        <v>486</v>
      </c>
      <c r="C17" s="46">
        <v>2021.0</v>
      </c>
      <c r="D17" s="45" t="s">
        <v>5</v>
      </c>
      <c r="E17" s="46">
        <v>22.0</v>
      </c>
      <c r="F17" s="46">
        <v>79.7647589342753</v>
      </c>
      <c r="G17" s="38"/>
    </row>
    <row r="18">
      <c r="A18" s="40" t="s">
        <v>19</v>
      </c>
      <c r="B18" s="40" t="s">
        <v>487</v>
      </c>
      <c r="C18" s="46">
        <v>2021.0</v>
      </c>
      <c r="D18" s="45" t="s">
        <v>5</v>
      </c>
      <c r="E18" s="46">
        <v>22.0</v>
      </c>
      <c r="F18" s="46">
        <v>74.4372969915015</v>
      </c>
      <c r="G18" s="38"/>
    </row>
    <row r="19">
      <c r="A19" s="40" t="s">
        <v>20</v>
      </c>
      <c r="B19" s="40" t="s">
        <v>488</v>
      </c>
      <c r="C19" s="46">
        <v>2021.0</v>
      </c>
      <c r="D19" s="45" t="s">
        <v>5</v>
      </c>
      <c r="E19" s="46">
        <v>22.0</v>
      </c>
      <c r="F19" s="46">
        <v>80.3878277352569</v>
      </c>
      <c r="G19" s="38"/>
    </row>
    <row r="20">
      <c r="A20" s="40" t="s">
        <v>21</v>
      </c>
      <c r="B20" s="40" t="s">
        <v>490</v>
      </c>
      <c r="C20" s="46">
        <v>2021.0</v>
      </c>
      <c r="D20" s="45" t="s">
        <v>5</v>
      </c>
      <c r="E20" s="46">
        <v>22.0</v>
      </c>
      <c r="F20" s="46">
        <v>80.5707672281669</v>
      </c>
      <c r="G20" s="38"/>
    </row>
    <row r="21">
      <c r="A21" s="40" t="s">
        <v>22</v>
      </c>
      <c r="B21" s="40" t="s">
        <v>491</v>
      </c>
      <c r="C21" s="46">
        <v>2021.0</v>
      </c>
      <c r="D21" s="45" t="s">
        <v>5</v>
      </c>
      <c r="E21" s="46">
        <v>22.0</v>
      </c>
      <c r="F21" s="46">
        <v>84.7493928939936</v>
      </c>
      <c r="G21" s="38"/>
    </row>
    <row r="22">
      <c r="A22" s="40" t="s">
        <v>23</v>
      </c>
      <c r="B22" s="40" t="s">
        <v>492</v>
      </c>
      <c r="C22" s="46">
        <v>2021.0</v>
      </c>
      <c r="D22" s="45" t="s">
        <v>5</v>
      </c>
      <c r="E22" s="46">
        <v>22.0</v>
      </c>
      <c r="F22" s="46">
        <v>63.8387010864075</v>
      </c>
      <c r="G22" s="38"/>
    </row>
    <row r="23">
      <c r="A23" s="40" t="s">
        <v>24</v>
      </c>
      <c r="B23" s="40" t="s">
        <v>493</v>
      </c>
      <c r="C23" s="46">
        <v>2021.0</v>
      </c>
      <c r="D23" s="45" t="s">
        <v>5</v>
      </c>
      <c r="E23" s="46">
        <v>22.0</v>
      </c>
      <c r="F23" s="46">
        <v>72.2915516070143</v>
      </c>
      <c r="G23" s="38"/>
    </row>
    <row r="24">
      <c r="A24" s="40" t="s">
        <v>25</v>
      </c>
      <c r="B24" s="40" t="s">
        <v>494</v>
      </c>
      <c r="C24" s="46">
        <v>2021.0</v>
      </c>
      <c r="D24" s="45" t="s">
        <v>5</v>
      </c>
      <c r="E24" s="46">
        <v>22.0</v>
      </c>
      <c r="F24" s="46">
        <v>81.6445553319633</v>
      </c>
      <c r="G24" s="38"/>
    </row>
    <row r="25">
      <c r="A25" s="40" t="s">
        <v>26</v>
      </c>
      <c r="B25" s="40" t="s">
        <v>495</v>
      </c>
      <c r="C25" s="46">
        <v>2021.0</v>
      </c>
      <c r="D25" s="45" t="s">
        <v>5</v>
      </c>
      <c r="E25" s="46">
        <v>22.0</v>
      </c>
      <c r="F25" s="46">
        <v>81.977707619429</v>
      </c>
      <c r="G25" s="38"/>
    </row>
    <row r="26">
      <c r="A26" s="40" t="s">
        <v>27</v>
      </c>
      <c r="B26" s="40" t="s">
        <v>497</v>
      </c>
      <c r="C26" s="46">
        <v>2021.0</v>
      </c>
      <c r="D26" s="45" t="s">
        <v>5</v>
      </c>
      <c r="E26" s="46">
        <v>22.0</v>
      </c>
      <c r="F26" s="46">
        <v>78.2707257238088</v>
      </c>
      <c r="G26" s="38"/>
    </row>
    <row r="27">
      <c r="A27" s="40" t="s">
        <v>28</v>
      </c>
      <c r="B27" s="40" t="s">
        <v>496</v>
      </c>
      <c r="C27" s="46">
        <v>2021.0</v>
      </c>
      <c r="D27" s="45" t="s">
        <v>5</v>
      </c>
      <c r="E27" s="46">
        <v>22.0</v>
      </c>
      <c r="F27" s="46">
        <v>86.4894062830721</v>
      </c>
      <c r="G27" s="38"/>
    </row>
    <row r="28">
      <c r="A28" s="40" t="s">
        <v>29</v>
      </c>
      <c r="B28" s="40" t="s">
        <v>498</v>
      </c>
      <c r="C28" s="46">
        <v>2021.0</v>
      </c>
      <c r="D28" s="45" t="s">
        <v>5</v>
      </c>
      <c r="E28" s="46">
        <v>22.0</v>
      </c>
      <c r="F28" s="46">
        <v>85.0716329333799</v>
      </c>
      <c r="G28" s="38"/>
    </row>
    <row r="29">
      <c r="A29" s="40" t="s">
        <v>30</v>
      </c>
      <c r="B29" s="40" t="s">
        <v>499</v>
      </c>
      <c r="C29" s="46">
        <v>2021.0</v>
      </c>
      <c r="D29" s="45" t="s">
        <v>5</v>
      </c>
      <c r="E29" s="46">
        <v>22.0</v>
      </c>
      <c r="F29" s="46">
        <v>72.9974992421946</v>
      </c>
      <c r="G29" s="38"/>
    </row>
    <row r="30">
      <c r="A30" s="40" t="s">
        <v>31</v>
      </c>
      <c r="B30" s="40" t="s">
        <v>500</v>
      </c>
      <c r="C30" s="46">
        <v>2021.0</v>
      </c>
      <c r="D30" s="45" t="s">
        <v>5</v>
      </c>
      <c r="E30" s="46">
        <v>22.0</v>
      </c>
      <c r="F30" s="46">
        <v>84.5589803216647</v>
      </c>
      <c r="G30" s="38"/>
    </row>
    <row r="31">
      <c r="A31" s="40" t="s">
        <v>32</v>
      </c>
      <c r="B31" s="40" t="s">
        <v>501</v>
      </c>
      <c r="C31" s="46">
        <v>2021.0</v>
      </c>
      <c r="D31" s="45" t="s">
        <v>5</v>
      </c>
      <c r="E31" s="46">
        <v>22.0</v>
      </c>
      <c r="F31" s="46">
        <v>76.8599870542221</v>
      </c>
      <c r="G31" s="38"/>
    </row>
    <row r="32">
      <c r="A32" s="40" t="s">
        <v>33</v>
      </c>
      <c r="B32" s="40" t="s">
        <v>502</v>
      </c>
      <c r="C32" s="46">
        <v>2021.0</v>
      </c>
      <c r="D32" s="45" t="s">
        <v>5</v>
      </c>
      <c r="E32" s="46">
        <v>22.0</v>
      </c>
      <c r="F32" s="46">
        <v>71.4932447328864</v>
      </c>
      <c r="G32" s="38"/>
    </row>
    <row r="33">
      <c r="A33" s="40" t="s">
        <v>34</v>
      </c>
      <c r="B33" s="40" t="s">
        <v>503</v>
      </c>
      <c r="C33" s="46">
        <v>2021.0</v>
      </c>
      <c r="D33" s="45" t="s">
        <v>5</v>
      </c>
      <c r="E33" s="46">
        <v>22.0</v>
      </c>
      <c r="F33" s="46">
        <v>83.722408908824</v>
      </c>
      <c r="G33" s="38"/>
    </row>
    <row r="34">
      <c r="A34" s="40" t="s">
        <v>35</v>
      </c>
      <c r="B34" s="40" t="s">
        <v>504</v>
      </c>
      <c r="C34" s="46">
        <v>2021.0</v>
      </c>
      <c r="D34" s="45" t="s">
        <v>5</v>
      </c>
      <c r="E34" s="46">
        <v>22.0</v>
      </c>
      <c r="F34" s="46">
        <v>73.216555713683</v>
      </c>
      <c r="G34" s="38"/>
    </row>
    <row r="35">
      <c r="A35" s="52" t="s">
        <v>3</v>
      </c>
      <c r="B35" s="40" t="s">
        <v>489</v>
      </c>
      <c r="C35" s="46">
        <v>2020.0</v>
      </c>
      <c r="D35" s="45" t="s">
        <v>5</v>
      </c>
      <c r="E35" s="46">
        <v>22.0</v>
      </c>
      <c r="F35" s="89">
        <v>76.94552999999999</v>
      </c>
    </row>
    <row r="36">
      <c r="A36" s="52" t="s">
        <v>4</v>
      </c>
      <c r="B36" s="40" t="s">
        <v>472</v>
      </c>
      <c r="C36" s="46">
        <v>2020.0</v>
      </c>
      <c r="D36" s="45" t="s">
        <v>5</v>
      </c>
      <c r="E36" s="46">
        <v>22.0</v>
      </c>
      <c r="F36" s="89">
        <v>79.9045</v>
      </c>
    </row>
    <row r="37">
      <c r="A37" s="40" t="s">
        <v>5</v>
      </c>
      <c r="B37" s="40" t="s">
        <v>473</v>
      </c>
      <c r="C37" s="46">
        <v>2020.0</v>
      </c>
      <c r="D37" s="45" t="s">
        <v>5</v>
      </c>
      <c r="E37" s="46">
        <v>22.0</v>
      </c>
      <c r="F37" s="89">
        <v>85.8623</v>
      </c>
    </row>
    <row r="38">
      <c r="A38" s="40" t="s">
        <v>6</v>
      </c>
      <c r="B38" s="40" t="s">
        <v>474</v>
      </c>
      <c r="C38" s="46">
        <v>2020.0</v>
      </c>
      <c r="D38" s="45" t="s">
        <v>5</v>
      </c>
      <c r="E38" s="46">
        <v>22.0</v>
      </c>
      <c r="F38" s="89">
        <v>87.11149999999999</v>
      </c>
    </row>
    <row r="39">
      <c r="A39" s="40" t="s">
        <v>7</v>
      </c>
      <c r="B39" s="40" t="s">
        <v>475</v>
      </c>
      <c r="C39" s="46">
        <v>2020.0</v>
      </c>
      <c r="D39" s="45" t="s">
        <v>5</v>
      </c>
      <c r="E39" s="46">
        <v>22.0</v>
      </c>
      <c r="F39" s="89">
        <v>72.3191</v>
      </c>
    </row>
    <row r="40">
      <c r="A40" s="40" t="s">
        <v>8</v>
      </c>
      <c r="B40" s="40" t="s">
        <v>479</v>
      </c>
      <c r="C40" s="46">
        <v>2020.0</v>
      </c>
      <c r="D40" s="45" t="s">
        <v>5</v>
      </c>
      <c r="E40" s="46">
        <v>22.0</v>
      </c>
      <c r="F40" s="89">
        <v>79.8863</v>
      </c>
    </row>
    <row r="41">
      <c r="A41" s="40" t="s">
        <v>9</v>
      </c>
      <c r="B41" s="40" t="s">
        <v>480</v>
      </c>
      <c r="C41" s="46">
        <v>2020.0</v>
      </c>
      <c r="D41" s="45" t="s">
        <v>5</v>
      </c>
      <c r="E41" s="46">
        <v>22.0</v>
      </c>
      <c r="F41" s="89">
        <v>84.5298</v>
      </c>
    </row>
    <row r="42">
      <c r="A42" s="40" t="s">
        <v>10</v>
      </c>
      <c r="B42" s="40" t="s">
        <v>478</v>
      </c>
      <c r="C42" s="46">
        <v>2020.0</v>
      </c>
      <c r="D42" s="45" t="s">
        <v>5</v>
      </c>
      <c r="E42" s="46">
        <v>22.0</v>
      </c>
      <c r="F42" s="89">
        <v>58.638400000000004</v>
      </c>
    </row>
    <row r="43">
      <c r="A43" s="40" t="s">
        <v>11</v>
      </c>
      <c r="B43" s="40" t="s">
        <v>477</v>
      </c>
      <c r="C43" s="46">
        <v>2020.0</v>
      </c>
      <c r="D43" s="45" t="s">
        <v>5</v>
      </c>
      <c r="E43" s="46">
        <v>22.0</v>
      </c>
      <c r="F43" s="89">
        <v>82.7448</v>
      </c>
    </row>
    <row r="44">
      <c r="A44" s="40" t="s">
        <v>12</v>
      </c>
      <c r="B44" s="40" t="s">
        <v>476</v>
      </c>
      <c r="C44" s="46">
        <v>2020.0</v>
      </c>
      <c r="D44" s="45" t="s">
        <v>5</v>
      </c>
      <c r="E44" s="46">
        <v>22.0</v>
      </c>
      <c r="F44" s="89">
        <v>85.301</v>
      </c>
    </row>
    <row r="45">
      <c r="A45" s="40" t="s">
        <v>13</v>
      </c>
      <c r="B45" s="40" t="s">
        <v>481</v>
      </c>
      <c r="C45" s="46">
        <v>2020.0</v>
      </c>
      <c r="D45" s="45" t="s">
        <v>5</v>
      </c>
      <c r="E45" s="46">
        <v>22.0</v>
      </c>
      <c r="F45" s="89">
        <v>77.7903</v>
      </c>
    </row>
    <row r="46">
      <c r="A46" s="40" t="s">
        <v>14</v>
      </c>
      <c r="B46" s="40" t="s">
        <v>483</v>
      </c>
      <c r="C46" s="46">
        <v>2020.0</v>
      </c>
      <c r="D46" s="45" t="s">
        <v>5</v>
      </c>
      <c r="E46" s="46">
        <v>22.0</v>
      </c>
      <c r="F46" s="89">
        <v>72.8773</v>
      </c>
    </row>
    <row r="47">
      <c r="A47" s="40" t="s">
        <v>15</v>
      </c>
      <c r="B47" s="40" t="s">
        <v>482</v>
      </c>
      <c r="C47" s="46">
        <v>2020.0</v>
      </c>
      <c r="D47" s="45" t="s">
        <v>5</v>
      </c>
      <c r="E47" s="46">
        <v>22.0</v>
      </c>
      <c r="F47" s="89">
        <v>66.4586</v>
      </c>
    </row>
    <row r="48">
      <c r="A48" s="40" t="s">
        <v>16</v>
      </c>
      <c r="B48" s="40" t="s">
        <v>484</v>
      </c>
      <c r="C48" s="46">
        <v>2020.0</v>
      </c>
      <c r="D48" s="45" t="s">
        <v>5</v>
      </c>
      <c r="E48" s="46">
        <v>22.0</v>
      </c>
      <c r="F48" s="89">
        <v>74.7112</v>
      </c>
    </row>
    <row r="49">
      <c r="A49" s="40" t="s">
        <v>17</v>
      </c>
      <c r="B49" s="40" t="s">
        <v>485</v>
      </c>
      <c r="C49" s="46">
        <v>2020.0</v>
      </c>
      <c r="D49" s="45" t="s">
        <v>5</v>
      </c>
      <c r="E49" s="46">
        <v>22.0</v>
      </c>
      <c r="F49" s="89">
        <v>80.0059</v>
      </c>
    </row>
    <row r="50">
      <c r="A50" s="40" t="s">
        <v>18</v>
      </c>
      <c r="B50" s="40" t="s">
        <v>486</v>
      </c>
      <c r="C50" s="46">
        <v>2020.0</v>
      </c>
      <c r="D50" s="45" t="s">
        <v>5</v>
      </c>
      <c r="E50" s="46">
        <v>22.0</v>
      </c>
      <c r="F50" s="89">
        <v>81.4127</v>
      </c>
    </row>
    <row r="51">
      <c r="A51" s="40" t="s">
        <v>19</v>
      </c>
      <c r="B51" s="40" t="s">
        <v>487</v>
      </c>
      <c r="C51" s="46">
        <v>2020.0</v>
      </c>
      <c r="D51" s="45" t="s">
        <v>5</v>
      </c>
      <c r="E51" s="46">
        <v>22.0</v>
      </c>
      <c r="F51" s="89">
        <v>71.8657</v>
      </c>
    </row>
    <row r="52">
      <c r="A52" s="40" t="s">
        <v>20</v>
      </c>
      <c r="B52" s="40" t="s">
        <v>488</v>
      </c>
      <c r="C52" s="46">
        <v>2020.0</v>
      </c>
      <c r="D52" s="45" t="s">
        <v>5</v>
      </c>
      <c r="E52" s="46">
        <v>22.0</v>
      </c>
      <c r="F52" s="89">
        <v>77.0864</v>
      </c>
    </row>
    <row r="53">
      <c r="A53" s="40" t="s">
        <v>21</v>
      </c>
      <c r="B53" s="40" t="s">
        <v>490</v>
      </c>
      <c r="C53" s="46">
        <v>2020.0</v>
      </c>
      <c r="D53" s="45" t="s">
        <v>5</v>
      </c>
      <c r="E53" s="46">
        <v>22.0</v>
      </c>
      <c r="F53" s="89">
        <v>75.79209999999999</v>
      </c>
    </row>
    <row r="54">
      <c r="A54" s="40" t="s">
        <v>22</v>
      </c>
      <c r="B54" s="40" t="s">
        <v>491</v>
      </c>
      <c r="C54" s="46">
        <v>2020.0</v>
      </c>
      <c r="D54" s="45" t="s">
        <v>5</v>
      </c>
      <c r="E54" s="46">
        <v>22.0</v>
      </c>
      <c r="F54" s="89">
        <v>85.33460000000001</v>
      </c>
    </row>
    <row r="55">
      <c r="A55" s="40" t="s">
        <v>23</v>
      </c>
      <c r="B55" s="40" t="s">
        <v>492</v>
      </c>
      <c r="C55" s="46">
        <v>2020.0</v>
      </c>
      <c r="D55" s="45" t="s">
        <v>5</v>
      </c>
      <c r="E55" s="46">
        <v>22.0</v>
      </c>
      <c r="F55" s="89">
        <v>63.023399999999995</v>
      </c>
    </row>
    <row r="56">
      <c r="A56" s="40" t="s">
        <v>24</v>
      </c>
      <c r="B56" s="40" t="s">
        <v>493</v>
      </c>
      <c r="C56" s="46">
        <v>2020.0</v>
      </c>
      <c r="D56" s="45" t="s">
        <v>5</v>
      </c>
      <c r="E56" s="46">
        <v>22.0</v>
      </c>
      <c r="F56" s="89">
        <v>70.7123</v>
      </c>
    </row>
    <row r="57">
      <c r="A57" s="40" t="s">
        <v>25</v>
      </c>
      <c r="B57" s="40" t="s">
        <v>494</v>
      </c>
      <c r="C57" s="46">
        <v>2020.0</v>
      </c>
      <c r="D57" s="45" t="s">
        <v>5</v>
      </c>
      <c r="E57" s="46">
        <v>22.0</v>
      </c>
      <c r="F57" s="89">
        <v>81.0973</v>
      </c>
    </row>
    <row r="58">
      <c r="A58" s="40" t="s">
        <v>26</v>
      </c>
      <c r="B58" s="40" t="s">
        <v>495</v>
      </c>
      <c r="C58" s="46">
        <v>2020.0</v>
      </c>
      <c r="D58" s="45" t="s">
        <v>5</v>
      </c>
      <c r="E58" s="46">
        <v>22.0</v>
      </c>
      <c r="F58" s="89">
        <v>78.52029999999999</v>
      </c>
    </row>
    <row r="59">
      <c r="A59" s="40" t="s">
        <v>27</v>
      </c>
      <c r="B59" s="40" t="s">
        <v>497</v>
      </c>
      <c r="C59" s="46">
        <v>2020.0</v>
      </c>
      <c r="D59" s="45" t="s">
        <v>5</v>
      </c>
      <c r="E59" s="46">
        <v>22.0</v>
      </c>
      <c r="F59" s="89">
        <v>69.9894</v>
      </c>
    </row>
    <row r="60">
      <c r="A60" s="40" t="s">
        <v>28</v>
      </c>
      <c r="B60" s="40" t="s">
        <v>496</v>
      </c>
      <c r="C60" s="46">
        <v>2020.0</v>
      </c>
      <c r="D60" s="45" t="s">
        <v>5</v>
      </c>
      <c r="E60" s="46">
        <v>22.0</v>
      </c>
      <c r="F60" s="89">
        <v>83.5994</v>
      </c>
    </row>
    <row r="61">
      <c r="A61" s="40" t="s">
        <v>29</v>
      </c>
      <c r="B61" s="40" t="s">
        <v>498</v>
      </c>
      <c r="C61" s="46">
        <v>2020.0</v>
      </c>
      <c r="D61" s="45" t="s">
        <v>5</v>
      </c>
      <c r="E61" s="46">
        <v>22.0</v>
      </c>
      <c r="F61" s="89">
        <v>89.1367</v>
      </c>
    </row>
    <row r="62">
      <c r="A62" s="40" t="s">
        <v>30</v>
      </c>
      <c r="B62" s="40" t="s">
        <v>499</v>
      </c>
      <c r="C62" s="46">
        <v>2020.0</v>
      </c>
      <c r="D62" s="45" t="s">
        <v>5</v>
      </c>
      <c r="E62" s="46">
        <v>22.0</v>
      </c>
      <c r="F62" s="89">
        <v>75.0741</v>
      </c>
    </row>
    <row r="63">
      <c r="A63" s="40" t="s">
        <v>31</v>
      </c>
      <c r="B63" s="40" t="s">
        <v>500</v>
      </c>
      <c r="C63" s="46">
        <v>2020.0</v>
      </c>
      <c r="D63" s="45" t="s">
        <v>5</v>
      </c>
      <c r="E63" s="46">
        <v>22.0</v>
      </c>
      <c r="F63" s="89">
        <v>81.554</v>
      </c>
    </row>
    <row r="64">
      <c r="A64" s="40" t="s">
        <v>32</v>
      </c>
      <c r="B64" s="40" t="s">
        <v>501</v>
      </c>
      <c r="C64" s="46">
        <v>2020.0</v>
      </c>
      <c r="D64" s="45" t="s">
        <v>5</v>
      </c>
      <c r="E64" s="46">
        <v>22.0</v>
      </c>
      <c r="F64" s="89">
        <v>76.0645</v>
      </c>
    </row>
    <row r="65">
      <c r="A65" s="40" t="s">
        <v>33</v>
      </c>
      <c r="B65" s="40" t="s">
        <v>502</v>
      </c>
      <c r="C65" s="46">
        <v>2020.0</v>
      </c>
      <c r="D65" s="45" t="s">
        <v>5</v>
      </c>
      <c r="E65" s="46">
        <v>22.0</v>
      </c>
      <c r="F65" s="89">
        <v>68.0869</v>
      </c>
    </row>
    <row r="66">
      <c r="A66" s="40" t="s">
        <v>34</v>
      </c>
      <c r="B66" s="40" t="s">
        <v>503</v>
      </c>
      <c r="C66" s="46">
        <v>2020.0</v>
      </c>
      <c r="D66" s="45" t="s">
        <v>5</v>
      </c>
      <c r="E66" s="46">
        <v>22.0</v>
      </c>
      <c r="F66" s="89">
        <v>77.28920000000001</v>
      </c>
    </row>
    <row r="67">
      <c r="A67" s="40" t="s">
        <v>35</v>
      </c>
      <c r="B67" s="40" t="s">
        <v>504</v>
      </c>
      <c r="C67" s="46">
        <v>2020.0</v>
      </c>
      <c r="D67" s="45" t="s">
        <v>5</v>
      </c>
      <c r="E67" s="46">
        <v>22.0</v>
      </c>
      <c r="F67" s="89">
        <v>71.28999999999999</v>
      </c>
    </row>
    <row r="68">
      <c r="A68" s="52" t="s">
        <v>3</v>
      </c>
      <c r="B68" s="40" t="s">
        <v>489</v>
      </c>
      <c r="C68" s="46">
        <v>2019.0</v>
      </c>
      <c r="D68" s="45" t="s">
        <v>5</v>
      </c>
      <c r="E68" s="46">
        <v>22.0</v>
      </c>
      <c r="F68" s="89">
        <v>74.50361</v>
      </c>
    </row>
    <row r="69">
      <c r="A69" s="52" t="s">
        <v>4</v>
      </c>
      <c r="B69" s="40" t="s">
        <v>472</v>
      </c>
      <c r="C69" s="46">
        <v>2019.0</v>
      </c>
      <c r="D69" s="45" t="s">
        <v>5</v>
      </c>
      <c r="E69" s="46">
        <v>22.0</v>
      </c>
      <c r="F69" s="90">
        <v>79.8234</v>
      </c>
    </row>
    <row r="70">
      <c r="A70" s="40" t="s">
        <v>5</v>
      </c>
      <c r="B70" s="40" t="s">
        <v>473</v>
      </c>
      <c r="C70" s="46">
        <v>2019.0</v>
      </c>
      <c r="D70" s="45" t="s">
        <v>5</v>
      </c>
      <c r="E70" s="46">
        <v>22.0</v>
      </c>
      <c r="F70" s="90">
        <v>85.1086</v>
      </c>
    </row>
    <row r="71">
      <c r="A71" s="40" t="s">
        <v>6</v>
      </c>
      <c r="B71" s="40" t="s">
        <v>474</v>
      </c>
      <c r="C71" s="46">
        <v>2019.0</v>
      </c>
      <c r="D71" s="45" t="s">
        <v>5</v>
      </c>
      <c r="E71" s="46">
        <v>22.0</v>
      </c>
      <c r="F71" s="90">
        <v>82.9168</v>
      </c>
    </row>
    <row r="72">
      <c r="A72" s="40" t="s">
        <v>7</v>
      </c>
      <c r="B72" s="40" t="s">
        <v>475</v>
      </c>
      <c r="C72" s="46">
        <v>2019.0</v>
      </c>
      <c r="D72" s="45" t="s">
        <v>5</v>
      </c>
      <c r="E72" s="46">
        <v>22.0</v>
      </c>
      <c r="F72" s="90">
        <v>72.7993</v>
      </c>
    </row>
    <row r="73">
      <c r="A73" s="40" t="s">
        <v>8</v>
      </c>
      <c r="B73" s="40" t="s">
        <v>479</v>
      </c>
      <c r="C73" s="46">
        <v>2019.0</v>
      </c>
      <c r="D73" s="45" t="s">
        <v>5</v>
      </c>
      <c r="E73" s="46">
        <v>22.0</v>
      </c>
      <c r="F73" s="90">
        <v>77.50829999999999</v>
      </c>
    </row>
    <row r="74">
      <c r="A74" s="40" t="s">
        <v>9</v>
      </c>
      <c r="B74" s="40" t="s">
        <v>480</v>
      </c>
      <c r="C74" s="46">
        <v>2019.0</v>
      </c>
      <c r="D74" s="45" t="s">
        <v>5</v>
      </c>
      <c r="E74" s="46">
        <v>22.0</v>
      </c>
      <c r="F74" s="90">
        <v>79.29</v>
      </c>
    </row>
    <row r="75">
      <c r="A75" s="40" t="s">
        <v>10</v>
      </c>
      <c r="B75" s="40" t="s">
        <v>478</v>
      </c>
      <c r="C75" s="46">
        <v>2019.0</v>
      </c>
      <c r="D75" s="45" t="s">
        <v>5</v>
      </c>
      <c r="E75" s="46">
        <v>22.0</v>
      </c>
      <c r="F75" s="90">
        <v>59.477000000000004</v>
      </c>
    </row>
    <row r="76">
      <c r="A76" s="40" t="s">
        <v>11</v>
      </c>
      <c r="B76" s="40" t="s">
        <v>477</v>
      </c>
      <c r="C76" s="46">
        <v>2019.0</v>
      </c>
      <c r="D76" s="45" t="s">
        <v>5</v>
      </c>
      <c r="E76" s="46">
        <v>22.0</v>
      </c>
      <c r="F76" s="90">
        <v>78.3275</v>
      </c>
    </row>
    <row r="77">
      <c r="A77" s="40" t="s">
        <v>12</v>
      </c>
      <c r="B77" s="40" t="s">
        <v>476</v>
      </c>
      <c r="C77" s="46">
        <v>2019.0</v>
      </c>
      <c r="D77" s="45" t="s">
        <v>5</v>
      </c>
      <c r="E77" s="46">
        <v>22.0</v>
      </c>
      <c r="F77" s="90">
        <v>81.867</v>
      </c>
    </row>
    <row r="78">
      <c r="A78" s="40" t="s">
        <v>13</v>
      </c>
      <c r="B78" s="40" t="s">
        <v>481</v>
      </c>
      <c r="C78" s="46">
        <v>2019.0</v>
      </c>
      <c r="D78" s="45" t="s">
        <v>5</v>
      </c>
      <c r="E78" s="46">
        <v>22.0</v>
      </c>
      <c r="F78" s="90">
        <v>75.655</v>
      </c>
    </row>
    <row r="79">
      <c r="A79" s="40" t="s">
        <v>14</v>
      </c>
      <c r="B79" s="40" t="s">
        <v>483</v>
      </c>
      <c r="C79" s="46">
        <v>2019.0</v>
      </c>
      <c r="D79" s="45" t="s">
        <v>5</v>
      </c>
      <c r="E79" s="46">
        <v>22.0</v>
      </c>
      <c r="F79" s="90">
        <v>70.24289999999999</v>
      </c>
    </row>
    <row r="80">
      <c r="A80" s="40" t="s">
        <v>15</v>
      </c>
      <c r="B80" s="40" t="s">
        <v>482</v>
      </c>
      <c r="C80" s="46">
        <v>2019.0</v>
      </c>
      <c r="D80" s="45" t="s">
        <v>5</v>
      </c>
      <c r="E80" s="46">
        <v>22.0</v>
      </c>
      <c r="F80" s="90">
        <v>60.489000000000004</v>
      </c>
    </row>
    <row r="81">
      <c r="A81" s="40" t="s">
        <v>16</v>
      </c>
      <c r="B81" s="40" t="s">
        <v>484</v>
      </c>
      <c r="C81" s="46">
        <v>2019.0</v>
      </c>
      <c r="D81" s="45" t="s">
        <v>5</v>
      </c>
      <c r="E81" s="46">
        <v>22.0</v>
      </c>
      <c r="F81" s="90">
        <v>68.0793</v>
      </c>
    </row>
    <row r="82">
      <c r="A82" s="40" t="s">
        <v>17</v>
      </c>
      <c r="B82" s="40" t="s">
        <v>485</v>
      </c>
      <c r="C82" s="46">
        <v>2019.0</v>
      </c>
      <c r="D82" s="45" t="s">
        <v>5</v>
      </c>
      <c r="E82" s="46">
        <v>22.0</v>
      </c>
      <c r="F82" s="90">
        <v>82.1744</v>
      </c>
    </row>
    <row r="83">
      <c r="A83" s="40" t="s">
        <v>18</v>
      </c>
      <c r="B83" s="40" t="s">
        <v>486</v>
      </c>
      <c r="C83" s="46">
        <v>2019.0</v>
      </c>
      <c r="D83" s="45" t="s">
        <v>5</v>
      </c>
      <c r="E83" s="46">
        <v>22.0</v>
      </c>
      <c r="F83" s="90">
        <v>75.1161</v>
      </c>
    </row>
    <row r="84">
      <c r="A84" s="40" t="s">
        <v>19</v>
      </c>
      <c r="B84" s="40" t="s">
        <v>487</v>
      </c>
      <c r="C84" s="46">
        <v>2019.0</v>
      </c>
      <c r="D84" s="45" t="s">
        <v>5</v>
      </c>
      <c r="E84" s="46">
        <v>22.0</v>
      </c>
      <c r="F84" s="90">
        <v>72.6955</v>
      </c>
    </row>
    <row r="85">
      <c r="A85" s="40" t="s">
        <v>20</v>
      </c>
      <c r="B85" s="40" t="s">
        <v>488</v>
      </c>
      <c r="C85" s="46">
        <v>2019.0</v>
      </c>
      <c r="D85" s="45" t="s">
        <v>5</v>
      </c>
      <c r="E85" s="46">
        <v>22.0</v>
      </c>
      <c r="F85" s="90">
        <v>77.7728</v>
      </c>
    </row>
    <row r="86">
      <c r="A86" s="40" t="s">
        <v>21</v>
      </c>
      <c r="B86" s="40" t="s">
        <v>490</v>
      </c>
      <c r="C86" s="46">
        <v>2019.0</v>
      </c>
      <c r="D86" s="45" t="s">
        <v>5</v>
      </c>
      <c r="E86" s="46">
        <v>22.0</v>
      </c>
      <c r="F86" s="90">
        <v>73.0009</v>
      </c>
    </row>
    <row r="87">
      <c r="A87" s="40" t="s">
        <v>22</v>
      </c>
      <c r="B87" s="40" t="s">
        <v>491</v>
      </c>
      <c r="C87" s="46">
        <v>2019.0</v>
      </c>
      <c r="D87" s="45" t="s">
        <v>5</v>
      </c>
      <c r="E87" s="46">
        <v>22.0</v>
      </c>
      <c r="F87" s="90">
        <v>83.1108</v>
      </c>
    </row>
    <row r="88">
      <c r="A88" s="40" t="s">
        <v>23</v>
      </c>
      <c r="B88" s="40" t="s">
        <v>492</v>
      </c>
      <c r="C88" s="46">
        <v>2019.0</v>
      </c>
      <c r="D88" s="45" t="s">
        <v>5</v>
      </c>
      <c r="E88" s="46">
        <v>22.0</v>
      </c>
      <c r="F88" s="90">
        <v>61.7872</v>
      </c>
    </row>
    <row r="89">
      <c r="A89" s="40" t="s">
        <v>24</v>
      </c>
      <c r="B89" s="40" t="s">
        <v>493</v>
      </c>
      <c r="C89" s="46">
        <v>2019.0</v>
      </c>
      <c r="D89" s="45" t="s">
        <v>5</v>
      </c>
      <c r="E89" s="46">
        <v>22.0</v>
      </c>
      <c r="F89" s="90">
        <v>67.6653</v>
      </c>
    </row>
    <row r="90">
      <c r="A90" s="40" t="s">
        <v>25</v>
      </c>
      <c r="B90" s="40" t="s">
        <v>494</v>
      </c>
      <c r="C90" s="46">
        <v>2019.0</v>
      </c>
      <c r="D90" s="45" t="s">
        <v>5</v>
      </c>
      <c r="E90" s="46">
        <v>22.0</v>
      </c>
      <c r="F90" s="90">
        <v>75.68390000000001</v>
      </c>
    </row>
    <row r="91">
      <c r="A91" s="40" t="s">
        <v>26</v>
      </c>
      <c r="B91" s="40" t="s">
        <v>495</v>
      </c>
      <c r="C91" s="46">
        <v>2019.0</v>
      </c>
      <c r="D91" s="45" t="s">
        <v>5</v>
      </c>
      <c r="E91" s="46">
        <v>22.0</v>
      </c>
      <c r="F91" s="90">
        <v>81.98339999999999</v>
      </c>
    </row>
    <row r="92">
      <c r="A92" s="40" t="s">
        <v>27</v>
      </c>
      <c r="B92" s="40" t="s">
        <v>497</v>
      </c>
      <c r="C92" s="46">
        <v>2019.0</v>
      </c>
      <c r="D92" s="45" t="s">
        <v>5</v>
      </c>
      <c r="E92" s="46">
        <v>22.0</v>
      </c>
      <c r="F92" s="90">
        <v>67.6234</v>
      </c>
    </row>
    <row r="93">
      <c r="A93" s="40" t="s">
        <v>28</v>
      </c>
      <c r="B93" s="40" t="s">
        <v>496</v>
      </c>
      <c r="C93" s="46">
        <v>2019.0</v>
      </c>
      <c r="D93" s="45" t="s">
        <v>5</v>
      </c>
      <c r="E93" s="46">
        <v>22.0</v>
      </c>
      <c r="F93" s="90">
        <v>81.92439999999999</v>
      </c>
    </row>
    <row r="94">
      <c r="A94" s="40" t="s">
        <v>29</v>
      </c>
      <c r="B94" s="40" t="s">
        <v>498</v>
      </c>
      <c r="C94" s="46">
        <v>2019.0</v>
      </c>
      <c r="D94" s="45" t="s">
        <v>5</v>
      </c>
      <c r="E94" s="46">
        <v>22.0</v>
      </c>
      <c r="F94" s="90">
        <v>89.8259</v>
      </c>
    </row>
    <row r="95">
      <c r="A95" s="40" t="s">
        <v>30</v>
      </c>
      <c r="B95" s="40" t="s">
        <v>499</v>
      </c>
      <c r="C95" s="46">
        <v>2019.0</v>
      </c>
      <c r="D95" s="45" t="s">
        <v>5</v>
      </c>
      <c r="E95" s="46">
        <v>22.0</v>
      </c>
      <c r="F95" s="90">
        <v>71.7591</v>
      </c>
    </row>
    <row r="96">
      <c r="A96" s="40" t="s">
        <v>31</v>
      </c>
      <c r="B96" s="40" t="s">
        <v>500</v>
      </c>
      <c r="C96" s="46">
        <v>2019.0</v>
      </c>
      <c r="D96" s="45" t="s">
        <v>5</v>
      </c>
      <c r="E96" s="46">
        <v>22.0</v>
      </c>
      <c r="F96" s="90">
        <v>80.40559999999999</v>
      </c>
    </row>
    <row r="97">
      <c r="A97" s="40" t="s">
        <v>32</v>
      </c>
      <c r="B97" s="40" t="s">
        <v>501</v>
      </c>
      <c r="C97" s="46">
        <v>2019.0</v>
      </c>
      <c r="D97" s="45" t="s">
        <v>5</v>
      </c>
      <c r="E97" s="46">
        <v>22.0</v>
      </c>
      <c r="F97" s="90">
        <v>71.8166</v>
      </c>
    </row>
    <row r="98">
      <c r="A98" s="40" t="s">
        <v>33</v>
      </c>
      <c r="B98" s="40" t="s">
        <v>502</v>
      </c>
      <c r="C98" s="46">
        <v>2019.0</v>
      </c>
      <c r="D98" s="45" t="s">
        <v>5</v>
      </c>
      <c r="E98" s="46">
        <v>22.0</v>
      </c>
      <c r="F98" s="90">
        <v>65.925</v>
      </c>
    </row>
    <row r="99">
      <c r="A99" s="40" t="s">
        <v>34</v>
      </c>
      <c r="B99" s="40" t="s">
        <v>503</v>
      </c>
      <c r="C99" s="46">
        <v>2019.0</v>
      </c>
      <c r="D99" s="45" t="s">
        <v>5</v>
      </c>
      <c r="E99" s="46">
        <v>22.0</v>
      </c>
      <c r="F99" s="90">
        <v>79.3017</v>
      </c>
    </row>
    <row r="100">
      <c r="A100" s="40" t="s">
        <v>35</v>
      </c>
      <c r="B100" s="40" t="s">
        <v>504</v>
      </c>
      <c r="C100" s="46">
        <v>2019.0</v>
      </c>
      <c r="D100" s="45" t="s">
        <v>5</v>
      </c>
      <c r="E100" s="46">
        <v>22.0</v>
      </c>
      <c r="F100" s="90">
        <v>67.4008</v>
      </c>
    </row>
    <row r="101">
      <c r="A101" s="52" t="s">
        <v>3</v>
      </c>
      <c r="B101" s="40" t="s">
        <v>489</v>
      </c>
      <c r="C101" s="46">
        <v>2018.0</v>
      </c>
      <c r="D101" s="45" t="s">
        <v>5</v>
      </c>
      <c r="E101" s="46">
        <v>22.0</v>
      </c>
      <c r="F101" s="89">
        <v>74.50361</v>
      </c>
    </row>
    <row r="102">
      <c r="A102" s="52" t="s">
        <v>4</v>
      </c>
      <c r="B102" s="40" t="s">
        <v>472</v>
      </c>
      <c r="C102" s="46">
        <v>2018.0</v>
      </c>
      <c r="D102" s="45" t="s">
        <v>5</v>
      </c>
      <c r="E102" s="46">
        <v>22.0</v>
      </c>
      <c r="F102" s="90">
        <v>79.8234</v>
      </c>
    </row>
    <row r="103">
      <c r="A103" s="40" t="s">
        <v>5</v>
      </c>
      <c r="B103" s="40" t="s">
        <v>473</v>
      </c>
      <c r="C103" s="46">
        <v>2018.0</v>
      </c>
      <c r="D103" s="45" t="s">
        <v>5</v>
      </c>
      <c r="E103" s="46">
        <v>22.0</v>
      </c>
      <c r="F103" s="90">
        <v>85.1086</v>
      </c>
    </row>
    <row r="104">
      <c r="A104" s="40" t="s">
        <v>6</v>
      </c>
      <c r="B104" s="40" t="s">
        <v>474</v>
      </c>
      <c r="C104" s="46">
        <v>2018.0</v>
      </c>
      <c r="D104" s="45" t="s">
        <v>5</v>
      </c>
      <c r="E104" s="46">
        <v>22.0</v>
      </c>
      <c r="F104" s="90">
        <v>82.9168</v>
      </c>
    </row>
    <row r="105">
      <c r="A105" s="40" t="s">
        <v>7</v>
      </c>
      <c r="B105" s="40" t="s">
        <v>475</v>
      </c>
      <c r="C105" s="46">
        <v>2018.0</v>
      </c>
      <c r="D105" s="45" t="s">
        <v>5</v>
      </c>
      <c r="E105" s="46">
        <v>22.0</v>
      </c>
      <c r="F105" s="90">
        <v>72.7993</v>
      </c>
    </row>
    <row r="106">
      <c r="A106" s="40" t="s">
        <v>8</v>
      </c>
      <c r="B106" s="40" t="s">
        <v>479</v>
      </c>
      <c r="C106" s="46">
        <v>2018.0</v>
      </c>
      <c r="D106" s="45" t="s">
        <v>5</v>
      </c>
      <c r="E106" s="46">
        <v>22.0</v>
      </c>
      <c r="F106" s="90">
        <v>77.50829999999999</v>
      </c>
    </row>
    <row r="107">
      <c r="A107" s="40" t="s">
        <v>9</v>
      </c>
      <c r="B107" s="40" t="s">
        <v>480</v>
      </c>
      <c r="C107" s="46">
        <v>2018.0</v>
      </c>
      <c r="D107" s="45" t="s">
        <v>5</v>
      </c>
      <c r="E107" s="46">
        <v>22.0</v>
      </c>
      <c r="F107" s="90">
        <v>79.29</v>
      </c>
    </row>
    <row r="108">
      <c r="A108" s="40" t="s">
        <v>10</v>
      </c>
      <c r="B108" s="40" t="s">
        <v>478</v>
      </c>
      <c r="C108" s="46">
        <v>2018.0</v>
      </c>
      <c r="D108" s="45" t="s">
        <v>5</v>
      </c>
      <c r="E108" s="46">
        <v>22.0</v>
      </c>
      <c r="F108" s="90">
        <v>59.477000000000004</v>
      </c>
    </row>
    <row r="109">
      <c r="A109" s="40" t="s">
        <v>11</v>
      </c>
      <c r="B109" s="40" t="s">
        <v>477</v>
      </c>
      <c r="C109" s="46">
        <v>2018.0</v>
      </c>
      <c r="D109" s="45" t="s">
        <v>5</v>
      </c>
      <c r="E109" s="46">
        <v>22.0</v>
      </c>
      <c r="F109" s="90">
        <v>78.3275</v>
      </c>
    </row>
    <row r="110">
      <c r="A110" s="40" t="s">
        <v>12</v>
      </c>
      <c r="B110" s="40" t="s">
        <v>476</v>
      </c>
      <c r="C110" s="46">
        <v>2018.0</v>
      </c>
      <c r="D110" s="45" t="s">
        <v>5</v>
      </c>
      <c r="E110" s="46">
        <v>22.0</v>
      </c>
      <c r="F110" s="90">
        <v>81.867</v>
      </c>
    </row>
    <row r="111">
      <c r="A111" s="40" t="s">
        <v>13</v>
      </c>
      <c r="B111" s="40" t="s">
        <v>481</v>
      </c>
      <c r="C111" s="46">
        <v>2018.0</v>
      </c>
      <c r="D111" s="45" t="s">
        <v>5</v>
      </c>
      <c r="E111" s="46">
        <v>22.0</v>
      </c>
      <c r="F111" s="90">
        <v>75.655</v>
      </c>
    </row>
    <row r="112">
      <c r="A112" s="40" t="s">
        <v>14</v>
      </c>
      <c r="B112" s="40" t="s">
        <v>483</v>
      </c>
      <c r="C112" s="46">
        <v>2018.0</v>
      </c>
      <c r="D112" s="45" t="s">
        <v>5</v>
      </c>
      <c r="E112" s="46">
        <v>22.0</v>
      </c>
      <c r="F112" s="90">
        <v>70.24289999999999</v>
      </c>
    </row>
    <row r="113">
      <c r="A113" s="40" t="s">
        <v>15</v>
      </c>
      <c r="B113" s="40" t="s">
        <v>482</v>
      </c>
      <c r="C113" s="46">
        <v>2018.0</v>
      </c>
      <c r="D113" s="45" t="s">
        <v>5</v>
      </c>
      <c r="E113" s="46">
        <v>22.0</v>
      </c>
      <c r="F113" s="90">
        <v>60.489000000000004</v>
      </c>
    </row>
    <row r="114">
      <c r="A114" s="40" t="s">
        <v>16</v>
      </c>
      <c r="B114" s="40" t="s">
        <v>484</v>
      </c>
      <c r="C114" s="46">
        <v>2018.0</v>
      </c>
      <c r="D114" s="45" t="s">
        <v>5</v>
      </c>
      <c r="E114" s="46">
        <v>22.0</v>
      </c>
      <c r="F114" s="90">
        <v>68.0793</v>
      </c>
    </row>
    <row r="115">
      <c r="A115" s="40" t="s">
        <v>17</v>
      </c>
      <c r="B115" s="40" t="s">
        <v>485</v>
      </c>
      <c r="C115" s="46">
        <v>2018.0</v>
      </c>
      <c r="D115" s="45" t="s">
        <v>5</v>
      </c>
      <c r="E115" s="46">
        <v>22.0</v>
      </c>
      <c r="F115" s="90">
        <v>82.1744</v>
      </c>
    </row>
    <row r="116">
      <c r="A116" s="40" t="s">
        <v>18</v>
      </c>
      <c r="B116" s="40" t="s">
        <v>486</v>
      </c>
      <c r="C116" s="46">
        <v>2018.0</v>
      </c>
      <c r="D116" s="45" t="s">
        <v>5</v>
      </c>
      <c r="E116" s="46">
        <v>22.0</v>
      </c>
      <c r="F116" s="90">
        <v>75.1161</v>
      </c>
    </row>
    <row r="117">
      <c r="A117" s="40" t="s">
        <v>19</v>
      </c>
      <c r="B117" s="40" t="s">
        <v>487</v>
      </c>
      <c r="C117" s="46">
        <v>2018.0</v>
      </c>
      <c r="D117" s="45" t="s">
        <v>5</v>
      </c>
      <c r="E117" s="46">
        <v>22.0</v>
      </c>
      <c r="F117" s="90">
        <v>72.6955</v>
      </c>
    </row>
    <row r="118">
      <c r="A118" s="40" t="s">
        <v>20</v>
      </c>
      <c r="B118" s="40" t="s">
        <v>488</v>
      </c>
      <c r="C118" s="46">
        <v>2018.0</v>
      </c>
      <c r="D118" s="45" t="s">
        <v>5</v>
      </c>
      <c r="E118" s="46">
        <v>22.0</v>
      </c>
      <c r="F118" s="90">
        <v>77.7728</v>
      </c>
    </row>
    <row r="119">
      <c r="A119" s="40" t="s">
        <v>21</v>
      </c>
      <c r="B119" s="40" t="s">
        <v>490</v>
      </c>
      <c r="C119" s="46">
        <v>2018.0</v>
      </c>
      <c r="D119" s="45" t="s">
        <v>5</v>
      </c>
      <c r="E119" s="46">
        <v>22.0</v>
      </c>
      <c r="F119" s="90">
        <v>73.0009</v>
      </c>
    </row>
    <row r="120">
      <c r="A120" s="40" t="s">
        <v>22</v>
      </c>
      <c r="B120" s="40" t="s">
        <v>491</v>
      </c>
      <c r="C120" s="46">
        <v>2018.0</v>
      </c>
      <c r="D120" s="45" t="s">
        <v>5</v>
      </c>
      <c r="E120" s="46">
        <v>22.0</v>
      </c>
      <c r="F120" s="90">
        <v>83.1108</v>
      </c>
    </row>
    <row r="121">
      <c r="A121" s="40" t="s">
        <v>23</v>
      </c>
      <c r="B121" s="40" t="s">
        <v>492</v>
      </c>
      <c r="C121" s="46">
        <v>2018.0</v>
      </c>
      <c r="D121" s="45" t="s">
        <v>5</v>
      </c>
      <c r="E121" s="46">
        <v>22.0</v>
      </c>
      <c r="F121" s="90">
        <v>61.7872</v>
      </c>
    </row>
    <row r="122">
      <c r="A122" s="40" t="s">
        <v>24</v>
      </c>
      <c r="B122" s="40" t="s">
        <v>493</v>
      </c>
      <c r="C122" s="46">
        <v>2018.0</v>
      </c>
      <c r="D122" s="45" t="s">
        <v>5</v>
      </c>
      <c r="E122" s="46">
        <v>22.0</v>
      </c>
      <c r="F122" s="90">
        <v>67.6653</v>
      </c>
    </row>
    <row r="123">
      <c r="A123" s="40" t="s">
        <v>25</v>
      </c>
      <c r="B123" s="40" t="s">
        <v>494</v>
      </c>
      <c r="C123" s="46">
        <v>2018.0</v>
      </c>
      <c r="D123" s="45" t="s">
        <v>5</v>
      </c>
      <c r="E123" s="46">
        <v>22.0</v>
      </c>
      <c r="F123" s="90">
        <v>75.68390000000001</v>
      </c>
    </row>
    <row r="124">
      <c r="A124" s="40" t="s">
        <v>26</v>
      </c>
      <c r="B124" s="40" t="s">
        <v>495</v>
      </c>
      <c r="C124" s="46">
        <v>2018.0</v>
      </c>
      <c r="D124" s="45" t="s">
        <v>5</v>
      </c>
      <c r="E124" s="46">
        <v>22.0</v>
      </c>
      <c r="F124" s="90">
        <v>81.98339999999999</v>
      </c>
    </row>
    <row r="125">
      <c r="A125" s="40" t="s">
        <v>27</v>
      </c>
      <c r="B125" s="40" t="s">
        <v>497</v>
      </c>
      <c r="C125" s="46">
        <v>2018.0</v>
      </c>
      <c r="D125" s="45" t="s">
        <v>5</v>
      </c>
      <c r="E125" s="46">
        <v>22.0</v>
      </c>
      <c r="F125" s="90">
        <v>67.6234</v>
      </c>
    </row>
    <row r="126">
      <c r="A126" s="40" t="s">
        <v>28</v>
      </c>
      <c r="B126" s="40" t="s">
        <v>496</v>
      </c>
      <c r="C126" s="46">
        <v>2018.0</v>
      </c>
      <c r="D126" s="45" t="s">
        <v>5</v>
      </c>
      <c r="E126" s="46">
        <v>22.0</v>
      </c>
      <c r="F126" s="90">
        <v>81.92439999999999</v>
      </c>
    </row>
    <row r="127">
      <c r="A127" s="40" t="s">
        <v>29</v>
      </c>
      <c r="B127" s="40" t="s">
        <v>498</v>
      </c>
      <c r="C127" s="46">
        <v>2018.0</v>
      </c>
      <c r="D127" s="45" t="s">
        <v>5</v>
      </c>
      <c r="E127" s="46">
        <v>22.0</v>
      </c>
      <c r="F127" s="90">
        <v>89.8259</v>
      </c>
    </row>
    <row r="128">
      <c r="A128" s="40" t="s">
        <v>30</v>
      </c>
      <c r="B128" s="40" t="s">
        <v>499</v>
      </c>
      <c r="C128" s="46">
        <v>2018.0</v>
      </c>
      <c r="D128" s="45" t="s">
        <v>5</v>
      </c>
      <c r="E128" s="46">
        <v>22.0</v>
      </c>
      <c r="F128" s="90">
        <v>71.7591</v>
      </c>
    </row>
    <row r="129">
      <c r="A129" s="40" t="s">
        <v>31</v>
      </c>
      <c r="B129" s="40" t="s">
        <v>500</v>
      </c>
      <c r="C129" s="46">
        <v>2018.0</v>
      </c>
      <c r="D129" s="45" t="s">
        <v>5</v>
      </c>
      <c r="E129" s="46">
        <v>22.0</v>
      </c>
      <c r="F129" s="90">
        <v>80.40559999999999</v>
      </c>
    </row>
    <row r="130">
      <c r="A130" s="40" t="s">
        <v>32</v>
      </c>
      <c r="B130" s="40" t="s">
        <v>501</v>
      </c>
      <c r="C130" s="46">
        <v>2018.0</v>
      </c>
      <c r="D130" s="45" t="s">
        <v>5</v>
      </c>
      <c r="E130" s="46">
        <v>22.0</v>
      </c>
      <c r="F130" s="90">
        <v>71.8166</v>
      </c>
    </row>
    <row r="131">
      <c r="A131" s="40" t="s">
        <v>33</v>
      </c>
      <c r="B131" s="40" t="s">
        <v>502</v>
      </c>
      <c r="C131" s="46">
        <v>2018.0</v>
      </c>
      <c r="D131" s="45" t="s">
        <v>5</v>
      </c>
      <c r="E131" s="46">
        <v>22.0</v>
      </c>
      <c r="F131" s="90">
        <v>65.925</v>
      </c>
    </row>
    <row r="132">
      <c r="A132" s="40" t="s">
        <v>34</v>
      </c>
      <c r="B132" s="40" t="s">
        <v>503</v>
      </c>
      <c r="C132" s="46">
        <v>2018.0</v>
      </c>
      <c r="D132" s="45" t="s">
        <v>5</v>
      </c>
      <c r="E132" s="46">
        <v>22.0</v>
      </c>
      <c r="F132" s="90">
        <v>79.3017</v>
      </c>
    </row>
    <row r="133">
      <c r="A133" s="40" t="s">
        <v>35</v>
      </c>
      <c r="B133" s="40" t="s">
        <v>504</v>
      </c>
      <c r="C133" s="46">
        <v>2018.0</v>
      </c>
      <c r="D133" s="45" t="s">
        <v>5</v>
      </c>
      <c r="E133" s="46">
        <v>22.0</v>
      </c>
      <c r="F133" s="90">
        <v>67.4008</v>
      </c>
    </row>
    <row r="134">
      <c r="A134" s="52" t="s">
        <v>3</v>
      </c>
      <c r="B134" s="40" t="s">
        <v>489</v>
      </c>
      <c r="C134" s="46">
        <v>2017.0</v>
      </c>
      <c r="D134" s="45" t="s">
        <v>5</v>
      </c>
      <c r="E134" s="46">
        <v>22.0</v>
      </c>
      <c r="F134" s="89">
        <v>72.24837</v>
      </c>
    </row>
    <row r="135">
      <c r="A135" s="52" t="s">
        <v>4</v>
      </c>
      <c r="B135" s="40" t="s">
        <v>472</v>
      </c>
      <c r="C135" s="46">
        <v>2017.0</v>
      </c>
      <c r="D135" s="45" t="s">
        <v>5</v>
      </c>
      <c r="E135" s="46">
        <v>22.0</v>
      </c>
      <c r="F135" s="90">
        <v>74.4119</v>
      </c>
      <c r="G135" s="38"/>
    </row>
    <row r="136">
      <c r="A136" s="40" t="s">
        <v>5</v>
      </c>
      <c r="B136" s="40" t="s">
        <v>473</v>
      </c>
      <c r="C136" s="46">
        <v>2017.0</v>
      </c>
      <c r="D136" s="45" t="s">
        <v>5</v>
      </c>
      <c r="E136" s="46">
        <v>22.0</v>
      </c>
      <c r="F136" s="90">
        <v>86.0104</v>
      </c>
      <c r="G136" s="38"/>
    </row>
    <row r="137">
      <c r="A137" s="40" t="s">
        <v>6</v>
      </c>
      <c r="B137" s="40" t="s">
        <v>474</v>
      </c>
      <c r="C137" s="46">
        <v>2017.0</v>
      </c>
      <c r="D137" s="45" t="s">
        <v>5</v>
      </c>
      <c r="E137" s="46">
        <v>22.0</v>
      </c>
      <c r="F137" s="90">
        <v>85.0844</v>
      </c>
      <c r="G137" s="38"/>
    </row>
    <row r="138">
      <c r="A138" s="40" t="s">
        <v>7</v>
      </c>
      <c r="B138" s="40" t="s">
        <v>475</v>
      </c>
      <c r="C138" s="46">
        <v>2017.0</v>
      </c>
      <c r="D138" s="45" t="s">
        <v>5</v>
      </c>
      <c r="E138" s="46">
        <v>22.0</v>
      </c>
      <c r="F138" s="90">
        <v>72.2127</v>
      </c>
      <c r="G138" s="38"/>
    </row>
    <row r="139">
      <c r="A139" s="40" t="s">
        <v>8</v>
      </c>
      <c r="B139" s="40" t="s">
        <v>479</v>
      </c>
      <c r="C139" s="46">
        <v>2017.0</v>
      </c>
      <c r="D139" s="45" t="s">
        <v>5</v>
      </c>
      <c r="E139" s="46">
        <v>22.0</v>
      </c>
      <c r="F139" s="90">
        <v>74.1317</v>
      </c>
      <c r="G139" s="38"/>
    </row>
    <row r="140">
      <c r="A140" s="40" t="s">
        <v>9</v>
      </c>
      <c r="B140" s="40" t="s">
        <v>480</v>
      </c>
      <c r="C140" s="46">
        <v>2017.0</v>
      </c>
      <c r="D140" s="45" t="s">
        <v>5</v>
      </c>
      <c r="E140" s="46">
        <v>22.0</v>
      </c>
      <c r="F140" s="90">
        <v>77.5868</v>
      </c>
      <c r="G140" s="38"/>
    </row>
    <row r="141">
      <c r="A141" s="40" t="s">
        <v>10</v>
      </c>
      <c r="B141" s="40" t="s">
        <v>478</v>
      </c>
      <c r="C141" s="46">
        <v>2017.0</v>
      </c>
      <c r="D141" s="45" t="s">
        <v>5</v>
      </c>
      <c r="E141" s="46">
        <v>22.0</v>
      </c>
      <c r="F141" s="90">
        <v>53.161199999999994</v>
      </c>
      <c r="G141" s="38"/>
    </row>
    <row r="142">
      <c r="A142" s="40" t="s">
        <v>11</v>
      </c>
      <c r="B142" s="40" t="s">
        <v>477</v>
      </c>
      <c r="C142" s="46">
        <v>2017.0</v>
      </c>
      <c r="D142" s="45" t="s">
        <v>5</v>
      </c>
      <c r="E142" s="46">
        <v>22.0</v>
      </c>
      <c r="F142" s="90">
        <v>80.2949</v>
      </c>
      <c r="G142" s="38"/>
    </row>
    <row r="143">
      <c r="A143" s="40" t="s">
        <v>12</v>
      </c>
      <c r="B143" s="40" t="s">
        <v>476</v>
      </c>
      <c r="C143" s="46">
        <v>2017.0</v>
      </c>
      <c r="D143" s="45" t="s">
        <v>5</v>
      </c>
      <c r="E143" s="46">
        <v>22.0</v>
      </c>
      <c r="F143" s="90">
        <v>81.91720000000001</v>
      </c>
      <c r="G143" s="38"/>
    </row>
    <row r="144">
      <c r="A144" s="40" t="s">
        <v>13</v>
      </c>
      <c r="B144" s="40" t="s">
        <v>481</v>
      </c>
      <c r="C144" s="46">
        <v>2017.0</v>
      </c>
      <c r="D144" s="45" t="s">
        <v>5</v>
      </c>
      <c r="E144" s="46">
        <v>22.0</v>
      </c>
      <c r="F144" s="90">
        <v>70.7701</v>
      </c>
      <c r="G144" s="38"/>
    </row>
    <row r="145">
      <c r="A145" s="40" t="s">
        <v>14</v>
      </c>
      <c r="B145" s="40" t="s">
        <v>483</v>
      </c>
      <c r="C145" s="46">
        <v>2017.0</v>
      </c>
      <c r="D145" s="45" t="s">
        <v>5</v>
      </c>
      <c r="E145" s="46">
        <v>22.0</v>
      </c>
      <c r="F145" s="90">
        <v>69.6586</v>
      </c>
      <c r="G145" s="38"/>
    </row>
    <row r="146">
      <c r="A146" s="40" t="s">
        <v>15</v>
      </c>
      <c r="B146" s="40" t="s">
        <v>482</v>
      </c>
      <c r="C146" s="46">
        <v>2017.0</v>
      </c>
      <c r="D146" s="45" t="s">
        <v>5</v>
      </c>
      <c r="E146" s="46">
        <v>22.0</v>
      </c>
      <c r="F146" s="90">
        <v>57.54939999999999</v>
      </c>
      <c r="G146" s="38"/>
    </row>
    <row r="147">
      <c r="A147" s="40" t="s">
        <v>16</v>
      </c>
      <c r="B147" s="40" t="s">
        <v>484</v>
      </c>
      <c r="C147" s="46">
        <v>2017.0</v>
      </c>
      <c r="D147" s="45" t="s">
        <v>5</v>
      </c>
      <c r="E147" s="46">
        <v>22.0</v>
      </c>
      <c r="F147" s="90">
        <v>67.3616</v>
      </c>
      <c r="G147" s="38"/>
    </row>
    <row r="148">
      <c r="A148" s="40" t="s">
        <v>17</v>
      </c>
      <c r="B148" s="40" t="s">
        <v>485</v>
      </c>
      <c r="C148" s="46">
        <v>2017.0</v>
      </c>
      <c r="D148" s="45" t="s">
        <v>5</v>
      </c>
      <c r="E148" s="46">
        <v>22.0</v>
      </c>
      <c r="F148" s="90">
        <v>79.44290000000001</v>
      </c>
      <c r="G148" s="38"/>
    </row>
    <row r="149">
      <c r="A149" s="40" t="s">
        <v>18</v>
      </c>
      <c r="B149" s="40" t="s">
        <v>486</v>
      </c>
      <c r="C149" s="46">
        <v>2017.0</v>
      </c>
      <c r="D149" s="45" t="s">
        <v>5</v>
      </c>
      <c r="E149" s="46">
        <v>22.0</v>
      </c>
      <c r="F149" s="90">
        <v>73.1271</v>
      </c>
      <c r="G149" s="38"/>
    </row>
    <row r="150">
      <c r="A150" s="40" t="s">
        <v>19</v>
      </c>
      <c r="B150" s="40" t="s">
        <v>487</v>
      </c>
      <c r="C150" s="46">
        <v>2017.0</v>
      </c>
      <c r="D150" s="45" t="s">
        <v>5</v>
      </c>
      <c r="E150" s="46">
        <v>22.0</v>
      </c>
      <c r="F150" s="90">
        <v>66.87809999999999</v>
      </c>
      <c r="G150" s="38"/>
    </row>
    <row r="151">
      <c r="A151" s="40" t="s">
        <v>20</v>
      </c>
      <c r="B151" s="40" t="s">
        <v>488</v>
      </c>
      <c r="C151" s="46">
        <v>2017.0</v>
      </c>
      <c r="D151" s="45" t="s">
        <v>5</v>
      </c>
      <c r="E151" s="46">
        <v>22.0</v>
      </c>
      <c r="F151" s="90">
        <v>72.3929</v>
      </c>
      <c r="G151" s="38"/>
    </row>
    <row r="152">
      <c r="A152" s="40" t="s">
        <v>21</v>
      </c>
      <c r="B152" s="40" t="s">
        <v>490</v>
      </c>
      <c r="C152" s="46">
        <v>2017.0</v>
      </c>
      <c r="D152" s="45" t="s">
        <v>5</v>
      </c>
      <c r="E152" s="46">
        <v>22.0</v>
      </c>
      <c r="F152" s="90">
        <v>70.8899</v>
      </c>
      <c r="G152" s="38"/>
    </row>
    <row r="153">
      <c r="A153" s="40" t="s">
        <v>22</v>
      </c>
      <c r="B153" s="40" t="s">
        <v>491</v>
      </c>
      <c r="C153" s="46">
        <v>2017.0</v>
      </c>
      <c r="D153" s="45" t="s">
        <v>5</v>
      </c>
      <c r="E153" s="46">
        <v>22.0</v>
      </c>
      <c r="F153" s="90">
        <v>79.3293</v>
      </c>
      <c r="G153" s="38"/>
    </row>
    <row r="154">
      <c r="A154" s="40" t="s">
        <v>23</v>
      </c>
      <c r="B154" s="40" t="s">
        <v>492</v>
      </c>
      <c r="C154" s="46">
        <v>2017.0</v>
      </c>
      <c r="D154" s="45" t="s">
        <v>5</v>
      </c>
      <c r="E154" s="46">
        <v>22.0</v>
      </c>
      <c r="F154" s="90">
        <v>55.340500000000006</v>
      </c>
      <c r="G154" s="38"/>
    </row>
    <row r="155">
      <c r="A155" s="40" t="s">
        <v>24</v>
      </c>
      <c r="B155" s="40" t="s">
        <v>493</v>
      </c>
      <c r="C155" s="46">
        <v>2017.0</v>
      </c>
      <c r="D155" s="45" t="s">
        <v>5</v>
      </c>
      <c r="E155" s="46">
        <v>22.0</v>
      </c>
      <c r="F155" s="90">
        <v>63.6644</v>
      </c>
      <c r="G155" s="38"/>
    </row>
    <row r="156">
      <c r="A156" s="40" t="s">
        <v>25</v>
      </c>
      <c r="B156" s="40" t="s">
        <v>494</v>
      </c>
      <c r="C156" s="46">
        <v>2017.0</v>
      </c>
      <c r="D156" s="45" t="s">
        <v>5</v>
      </c>
      <c r="E156" s="46">
        <v>22.0</v>
      </c>
      <c r="F156" s="90">
        <v>77.8616</v>
      </c>
      <c r="G156" s="38"/>
    </row>
    <row r="157">
      <c r="A157" s="40" t="s">
        <v>26</v>
      </c>
      <c r="B157" s="40" t="s">
        <v>495</v>
      </c>
      <c r="C157" s="46">
        <v>2017.0</v>
      </c>
      <c r="D157" s="45" t="s">
        <v>5</v>
      </c>
      <c r="E157" s="46">
        <v>22.0</v>
      </c>
      <c r="F157" s="90">
        <v>78.7696</v>
      </c>
      <c r="G157" s="38"/>
    </row>
    <row r="158">
      <c r="A158" s="40" t="s">
        <v>27</v>
      </c>
      <c r="B158" s="40" t="s">
        <v>497</v>
      </c>
      <c r="C158" s="46">
        <v>2017.0</v>
      </c>
      <c r="D158" s="45" t="s">
        <v>5</v>
      </c>
      <c r="E158" s="46">
        <v>22.0</v>
      </c>
      <c r="F158" s="90">
        <v>67.2412</v>
      </c>
      <c r="G158" s="38"/>
    </row>
    <row r="159">
      <c r="A159" s="40" t="s">
        <v>28</v>
      </c>
      <c r="B159" s="40" t="s">
        <v>496</v>
      </c>
      <c r="C159" s="46">
        <v>2017.0</v>
      </c>
      <c r="D159" s="45" t="s">
        <v>5</v>
      </c>
      <c r="E159" s="46">
        <v>22.0</v>
      </c>
      <c r="F159" s="90">
        <v>80.6497</v>
      </c>
      <c r="G159" s="38"/>
    </row>
    <row r="160">
      <c r="A160" s="40" t="s">
        <v>29</v>
      </c>
      <c r="B160" s="40" t="s">
        <v>498</v>
      </c>
      <c r="C160" s="46">
        <v>2017.0</v>
      </c>
      <c r="D160" s="45" t="s">
        <v>5</v>
      </c>
      <c r="E160" s="46">
        <v>22.0</v>
      </c>
      <c r="F160" s="90">
        <v>90.6785</v>
      </c>
      <c r="G160" s="38"/>
    </row>
    <row r="161">
      <c r="A161" s="40" t="s">
        <v>30</v>
      </c>
      <c r="B161" s="40" t="s">
        <v>499</v>
      </c>
      <c r="C161" s="46">
        <v>2017.0</v>
      </c>
      <c r="D161" s="45" t="s">
        <v>5</v>
      </c>
      <c r="E161" s="46">
        <v>22.0</v>
      </c>
      <c r="F161" s="90">
        <v>71.9494</v>
      </c>
      <c r="G161" s="38"/>
    </row>
    <row r="162">
      <c r="A162" s="40" t="s">
        <v>31</v>
      </c>
      <c r="B162" s="40" t="s">
        <v>500</v>
      </c>
      <c r="C162" s="46">
        <v>2017.0</v>
      </c>
      <c r="D162" s="45" t="s">
        <v>5</v>
      </c>
      <c r="E162" s="46">
        <v>22.0</v>
      </c>
      <c r="F162" s="90">
        <v>77.5988</v>
      </c>
      <c r="G162" s="38"/>
    </row>
    <row r="163">
      <c r="A163" s="40" t="s">
        <v>32</v>
      </c>
      <c r="B163" s="40" t="s">
        <v>501</v>
      </c>
      <c r="C163" s="46">
        <v>2017.0</v>
      </c>
      <c r="D163" s="45" t="s">
        <v>5</v>
      </c>
      <c r="E163" s="46">
        <v>22.0</v>
      </c>
      <c r="F163" s="90">
        <v>65.25760000000001</v>
      </c>
      <c r="G163" s="38"/>
    </row>
    <row r="164">
      <c r="A164" s="40" t="s">
        <v>33</v>
      </c>
      <c r="B164" s="40" t="s">
        <v>502</v>
      </c>
      <c r="C164" s="46">
        <v>2017.0</v>
      </c>
      <c r="D164" s="45" t="s">
        <v>5</v>
      </c>
      <c r="E164" s="46">
        <v>22.0</v>
      </c>
      <c r="F164" s="90">
        <v>64.1815</v>
      </c>
      <c r="G164" s="38"/>
    </row>
    <row r="165">
      <c r="A165" s="40" t="s">
        <v>34</v>
      </c>
      <c r="B165" s="40" t="s">
        <v>503</v>
      </c>
      <c r="C165" s="46">
        <v>2017.0</v>
      </c>
      <c r="D165" s="45" t="s">
        <v>5</v>
      </c>
      <c r="E165" s="46">
        <v>22.0</v>
      </c>
      <c r="F165" s="90">
        <v>75.9672</v>
      </c>
      <c r="G165" s="38"/>
    </row>
    <row r="166">
      <c r="A166" s="40" t="s">
        <v>35</v>
      </c>
      <c r="B166" s="40" t="s">
        <v>504</v>
      </c>
      <c r="C166" s="46">
        <v>2017.0</v>
      </c>
      <c r="D166" s="45" t="s">
        <v>5</v>
      </c>
      <c r="E166" s="46">
        <v>22.0</v>
      </c>
      <c r="F166" s="90">
        <v>64.5668</v>
      </c>
      <c r="G166" s="38"/>
    </row>
    <row r="167">
      <c r="A167" s="52" t="s">
        <v>3</v>
      </c>
      <c r="B167" s="40" t="s">
        <v>489</v>
      </c>
      <c r="C167" s="46">
        <v>2016.0</v>
      </c>
      <c r="D167" s="45" t="s">
        <v>5</v>
      </c>
      <c r="E167" s="46">
        <v>22.0</v>
      </c>
      <c r="F167" s="57">
        <v>73.63183</v>
      </c>
    </row>
    <row r="168">
      <c r="A168" s="52" t="s">
        <v>4</v>
      </c>
      <c r="B168" s="40" t="s">
        <v>472</v>
      </c>
      <c r="C168" s="46">
        <v>2016.0</v>
      </c>
      <c r="D168" s="45" t="s">
        <v>5</v>
      </c>
      <c r="E168" s="46">
        <v>22.0</v>
      </c>
      <c r="F168" s="57">
        <v>80.3156</v>
      </c>
      <c r="G168" s="38"/>
    </row>
    <row r="169">
      <c r="A169" s="40" t="s">
        <v>5</v>
      </c>
      <c r="B169" s="40" t="s">
        <v>473</v>
      </c>
      <c r="C169" s="46">
        <v>2016.0</v>
      </c>
      <c r="D169" s="45" t="s">
        <v>5</v>
      </c>
      <c r="E169" s="46">
        <v>22.0</v>
      </c>
      <c r="F169" s="57">
        <v>86.5843</v>
      </c>
      <c r="G169" s="38"/>
    </row>
    <row r="170">
      <c r="A170" s="40" t="s">
        <v>6</v>
      </c>
      <c r="B170" s="40" t="s">
        <v>474</v>
      </c>
      <c r="C170" s="46">
        <v>2016.0</v>
      </c>
      <c r="D170" s="45" t="s">
        <v>5</v>
      </c>
      <c r="E170" s="46">
        <v>22.0</v>
      </c>
      <c r="F170" s="57">
        <v>84.7136</v>
      </c>
      <c r="G170" s="38"/>
    </row>
    <row r="171">
      <c r="A171" s="40" t="s">
        <v>7</v>
      </c>
      <c r="B171" s="40" t="s">
        <v>475</v>
      </c>
      <c r="C171" s="46">
        <v>2016.0</v>
      </c>
      <c r="D171" s="45" t="s">
        <v>5</v>
      </c>
      <c r="E171" s="46">
        <v>22.0</v>
      </c>
      <c r="F171" s="57">
        <v>71.1909</v>
      </c>
      <c r="G171" s="38"/>
    </row>
    <row r="172">
      <c r="A172" s="40" t="s">
        <v>8</v>
      </c>
      <c r="B172" s="40" t="s">
        <v>479</v>
      </c>
      <c r="C172" s="46">
        <v>2016.0</v>
      </c>
      <c r="D172" s="45" t="s">
        <v>5</v>
      </c>
      <c r="E172" s="46">
        <v>22.0</v>
      </c>
      <c r="F172" s="57">
        <v>78.2932</v>
      </c>
      <c r="G172" s="38"/>
    </row>
    <row r="173">
      <c r="A173" s="40" t="s">
        <v>9</v>
      </c>
      <c r="B173" s="40" t="s">
        <v>480</v>
      </c>
      <c r="C173" s="46">
        <v>2016.0</v>
      </c>
      <c r="D173" s="45" t="s">
        <v>5</v>
      </c>
      <c r="E173" s="46">
        <v>22.0</v>
      </c>
      <c r="F173" s="57">
        <v>77.3596</v>
      </c>
      <c r="G173" s="38"/>
    </row>
    <row r="174">
      <c r="A174" s="40" t="s">
        <v>10</v>
      </c>
      <c r="B174" s="40" t="s">
        <v>478</v>
      </c>
      <c r="C174" s="46">
        <v>2016.0</v>
      </c>
      <c r="D174" s="45" t="s">
        <v>5</v>
      </c>
      <c r="E174" s="46">
        <v>22.0</v>
      </c>
      <c r="F174" s="57">
        <v>58.065</v>
      </c>
      <c r="G174" s="38"/>
    </row>
    <row r="175">
      <c r="A175" s="40" t="s">
        <v>11</v>
      </c>
      <c r="B175" s="40" t="s">
        <v>477</v>
      </c>
      <c r="C175" s="46">
        <v>2016.0</v>
      </c>
      <c r="D175" s="45" t="s">
        <v>5</v>
      </c>
      <c r="E175" s="46">
        <v>22.0</v>
      </c>
      <c r="F175" s="57">
        <v>79.6166</v>
      </c>
      <c r="G175" s="38"/>
    </row>
    <row r="176">
      <c r="A176" s="40" t="s">
        <v>12</v>
      </c>
      <c r="B176" s="40" t="s">
        <v>476</v>
      </c>
      <c r="C176" s="46">
        <v>2016.0</v>
      </c>
      <c r="D176" s="45" t="s">
        <v>5</v>
      </c>
      <c r="E176" s="46">
        <v>22.0</v>
      </c>
      <c r="F176" s="57">
        <v>79.9156</v>
      </c>
      <c r="G176" s="38"/>
    </row>
    <row r="177">
      <c r="A177" s="40" t="s">
        <v>13</v>
      </c>
      <c r="B177" s="40" t="s">
        <v>481</v>
      </c>
      <c r="C177" s="46">
        <v>2016.0</v>
      </c>
      <c r="D177" s="45" t="s">
        <v>5</v>
      </c>
      <c r="E177" s="46">
        <v>22.0</v>
      </c>
      <c r="F177" s="57">
        <v>77.9104</v>
      </c>
      <c r="G177" s="38"/>
    </row>
    <row r="178">
      <c r="A178" s="40" t="s">
        <v>14</v>
      </c>
      <c r="B178" s="40" t="s">
        <v>483</v>
      </c>
      <c r="C178" s="46">
        <v>2016.0</v>
      </c>
      <c r="D178" s="45" t="s">
        <v>5</v>
      </c>
      <c r="E178" s="46">
        <v>22.0</v>
      </c>
      <c r="F178" s="57">
        <v>64.7293</v>
      </c>
      <c r="G178" s="38"/>
    </row>
    <row r="179">
      <c r="A179" s="40" t="s">
        <v>15</v>
      </c>
      <c r="B179" s="40" t="s">
        <v>482</v>
      </c>
      <c r="C179" s="46">
        <v>2016.0</v>
      </c>
      <c r="D179" s="45" t="s">
        <v>5</v>
      </c>
      <c r="E179" s="46">
        <v>22.0</v>
      </c>
      <c r="F179" s="57">
        <v>58.6722</v>
      </c>
      <c r="G179" s="38"/>
    </row>
    <row r="180">
      <c r="A180" s="40" t="s">
        <v>16</v>
      </c>
      <c r="B180" s="40" t="s">
        <v>484</v>
      </c>
      <c r="C180" s="46">
        <v>2016.0</v>
      </c>
      <c r="D180" s="45" t="s">
        <v>5</v>
      </c>
      <c r="E180" s="46">
        <v>22.0</v>
      </c>
      <c r="F180" s="57">
        <v>74.8827</v>
      </c>
      <c r="G180" s="38"/>
    </row>
    <row r="181">
      <c r="A181" s="40" t="s">
        <v>17</v>
      </c>
      <c r="B181" s="40" t="s">
        <v>485</v>
      </c>
      <c r="C181" s="46">
        <v>2016.0</v>
      </c>
      <c r="D181" s="45" t="s">
        <v>5</v>
      </c>
      <c r="E181" s="46">
        <v>22.0</v>
      </c>
      <c r="F181" s="57">
        <v>81.7786</v>
      </c>
      <c r="G181" s="38"/>
    </row>
    <row r="182">
      <c r="A182" s="40" t="s">
        <v>18</v>
      </c>
      <c r="B182" s="40" t="s">
        <v>486</v>
      </c>
      <c r="C182" s="46">
        <v>2016.0</v>
      </c>
      <c r="D182" s="45" t="s">
        <v>5</v>
      </c>
      <c r="E182" s="46">
        <v>22.0</v>
      </c>
      <c r="F182" s="57">
        <v>75.1743</v>
      </c>
      <c r="G182" s="38"/>
    </row>
    <row r="183">
      <c r="A183" s="40" t="s">
        <v>19</v>
      </c>
      <c r="B183" s="40" t="s">
        <v>487</v>
      </c>
      <c r="C183" s="46">
        <v>2016.0</v>
      </c>
      <c r="D183" s="45" t="s">
        <v>5</v>
      </c>
      <c r="E183" s="46">
        <v>22.0</v>
      </c>
      <c r="F183" s="57">
        <v>73.1324</v>
      </c>
      <c r="G183" s="38"/>
    </row>
    <row r="184">
      <c r="A184" s="40" t="s">
        <v>20</v>
      </c>
      <c r="B184" s="40" t="s">
        <v>488</v>
      </c>
      <c r="C184" s="46">
        <v>2016.0</v>
      </c>
      <c r="D184" s="45" t="s">
        <v>5</v>
      </c>
      <c r="E184" s="46">
        <v>22.0</v>
      </c>
      <c r="F184" s="57">
        <v>75.5391</v>
      </c>
      <c r="G184" s="38"/>
    </row>
    <row r="185">
      <c r="A185" s="40" t="s">
        <v>21</v>
      </c>
      <c r="B185" s="40" t="s">
        <v>490</v>
      </c>
      <c r="C185" s="46">
        <v>2016.0</v>
      </c>
      <c r="D185" s="45" t="s">
        <v>5</v>
      </c>
      <c r="E185" s="46">
        <v>22.0</v>
      </c>
      <c r="F185" s="57">
        <v>80.3969</v>
      </c>
      <c r="G185" s="38"/>
    </row>
    <row r="186">
      <c r="A186" s="40" t="s">
        <v>22</v>
      </c>
      <c r="B186" s="40" t="s">
        <v>491</v>
      </c>
      <c r="C186" s="46">
        <v>2016.0</v>
      </c>
      <c r="D186" s="45" t="s">
        <v>5</v>
      </c>
      <c r="E186" s="46">
        <v>22.0</v>
      </c>
      <c r="F186" s="57">
        <v>78.725</v>
      </c>
      <c r="G186" s="38"/>
    </row>
    <row r="187">
      <c r="A187" s="40" t="s">
        <v>23</v>
      </c>
      <c r="B187" s="40" t="s">
        <v>492</v>
      </c>
      <c r="C187" s="46">
        <v>2016.0</v>
      </c>
      <c r="D187" s="45" t="s">
        <v>5</v>
      </c>
      <c r="E187" s="46">
        <v>22.0</v>
      </c>
      <c r="F187" s="57">
        <v>52.729000000000006</v>
      </c>
      <c r="G187" s="38"/>
    </row>
    <row r="188">
      <c r="A188" s="40" t="s">
        <v>24</v>
      </c>
      <c r="B188" s="40" t="s">
        <v>493</v>
      </c>
      <c r="C188" s="46">
        <v>2016.0</v>
      </c>
      <c r="D188" s="45" t="s">
        <v>5</v>
      </c>
      <c r="E188" s="46">
        <v>22.0</v>
      </c>
      <c r="F188" s="57">
        <v>65.4712</v>
      </c>
      <c r="G188" s="38"/>
    </row>
    <row r="189">
      <c r="A189" s="40" t="s">
        <v>25</v>
      </c>
      <c r="B189" s="40" t="s">
        <v>494</v>
      </c>
      <c r="C189" s="46">
        <v>2016.0</v>
      </c>
      <c r="D189" s="45" t="s">
        <v>5</v>
      </c>
      <c r="E189" s="46">
        <v>22.0</v>
      </c>
      <c r="F189" s="57">
        <v>76.4526</v>
      </c>
      <c r="G189" s="38"/>
    </row>
    <row r="190">
      <c r="A190" s="40" t="s">
        <v>26</v>
      </c>
      <c r="B190" s="40" t="s">
        <v>495</v>
      </c>
      <c r="C190" s="46">
        <v>2016.0</v>
      </c>
      <c r="D190" s="45" t="s">
        <v>5</v>
      </c>
      <c r="E190" s="46">
        <v>22.0</v>
      </c>
      <c r="F190" s="57">
        <v>82.7389</v>
      </c>
      <c r="G190" s="38"/>
    </row>
    <row r="191">
      <c r="A191" s="40" t="s">
        <v>27</v>
      </c>
      <c r="B191" s="40" t="s">
        <v>497</v>
      </c>
      <c r="C191" s="46">
        <v>2016.0</v>
      </c>
      <c r="D191" s="45" t="s">
        <v>5</v>
      </c>
      <c r="E191" s="46">
        <v>22.0</v>
      </c>
      <c r="F191" s="57">
        <v>68.7325</v>
      </c>
      <c r="G191" s="38"/>
    </row>
    <row r="192">
      <c r="A192" s="40" t="s">
        <v>28</v>
      </c>
      <c r="B192" s="40" t="s">
        <v>496</v>
      </c>
      <c r="C192" s="46">
        <v>2016.0</v>
      </c>
      <c r="D192" s="45" t="s">
        <v>5</v>
      </c>
      <c r="E192" s="46">
        <v>22.0</v>
      </c>
      <c r="F192" s="57">
        <v>85.68050000000001</v>
      </c>
      <c r="G192" s="38"/>
    </row>
    <row r="193">
      <c r="A193" s="40" t="s">
        <v>29</v>
      </c>
      <c r="B193" s="40" t="s">
        <v>498</v>
      </c>
      <c r="C193" s="46">
        <v>2016.0</v>
      </c>
      <c r="D193" s="45" t="s">
        <v>5</v>
      </c>
      <c r="E193" s="46">
        <v>22.0</v>
      </c>
      <c r="F193" s="57">
        <v>87.4007</v>
      </c>
      <c r="G193" s="38"/>
    </row>
    <row r="194">
      <c r="A194" s="40" t="s">
        <v>30</v>
      </c>
      <c r="B194" s="40" t="s">
        <v>499</v>
      </c>
      <c r="C194" s="46">
        <v>2016.0</v>
      </c>
      <c r="D194" s="45" t="s">
        <v>5</v>
      </c>
      <c r="E194" s="46">
        <v>22.0</v>
      </c>
      <c r="F194" s="57">
        <v>72.9021</v>
      </c>
      <c r="G194" s="38"/>
    </row>
    <row r="195">
      <c r="A195" s="40" t="s">
        <v>31</v>
      </c>
      <c r="B195" s="40" t="s">
        <v>500</v>
      </c>
      <c r="C195" s="46">
        <v>2016.0</v>
      </c>
      <c r="D195" s="45" t="s">
        <v>5</v>
      </c>
      <c r="E195" s="46">
        <v>22.0</v>
      </c>
      <c r="F195" s="57">
        <v>80.2526</v>
      </c>
      <c r="G195" s="38"/>
    </row>
    <row r="196">
      <c r="A196" s="40" t="s">
        <v>32</v>
      </c>
      <c r="B196" s="40" t="s">
        <v>501</v>
      </c>
      <c r="C196" s="46">
        <v>2016.0</v>
      </c>
      <c r="D196" s="45" t="s">
        <v>5</v>
      </c>
      <c r="E196" s="46">
        <v>22.0</v>
      </c>
      <c r="F196" s="57">
        <v>69.5477</v>
      </c>
      <c r="G196" s="38"/>
    </row>
    <row r="197">
      <c r="A197" s="40" t="s">
        <v>33</v>
      </c>
      <c r="B197" s="40" t="s">
        <v>502</v>
      </c>
      <c r="C197" s="46">
        <v>2016.0</v>
      </c>
      <c r="D197" s="45" t="s">
        <v>5</v>
      </c>
      <c r="E197" s="46">
        <v>22.0</v>
      </c>
      <c r="F197" s="57">
        <v>64.56110000000001</v>
      </c>
      <c r="G197" s="38"/>
    </row>
    <row r="198">
      <c r="A198" s="40" t="s">
        <v>34</v>
      </c>
      <c r="B198" s="40" t="s">
        <v>503</v>
      </c>
      <c r="C198" s="46">
        <v>2016.0</v>
      </c>
      <c r="D198" s="45" t="s">
        <v>5</v>
      </c>
      <c r="E198" s="46">
        <v>22.0</v>
      </c>
      <c r="F198" s="57">
        <v>76.8602</v>
      </c>
      <c r="G198" s="38"/>
    </row>
    <row r="199">
      <c r="A199" s="40" t="s">
        <v>35</v>
      </c>
      <c r="B199" s="40" t="s">
        <v>504</v>
      </c>
      <c r="C199" s="46">
        <v>2016.0</v>
      </c>
      <c r="D199" s="45" t="s">
        <v>5</v>
      </c>
      <c r="E199" s="46">
        <v>22.0</v>
      </c>
      <c r="F199" s="57">
        <v>66.1956</v>
      </c>
      <c r="G199" s="38"/>
    </row>
    <row r="200">
      <c r="A200" s="52" t="s">
        <v>3</v>
      </c>
      <c r="B200" s="40" t="s">
        <v>489</v>
      </c>
      <c r="C200" s="46">
        <v>2015.0</v>
      </c>
      <c r="D200" s="45" t="s">
        <v>5</v>
      </c>
      <c r="E200" s="46">
        <v>22.0</v>
      </c>
      <c r="F200" s="57">
        <v>71.46701</v>
      </c>
    </row>
    <row r="201">
      <c r="A201" s="52" t="s">
        <v>4</v>
      </c>
      <c r="B201" s="40" t="s">
        <v>472</v>
      </c>
      <c r="C201" s="46">
        <v>2015.0</v>
      </c>
      <c r="D201" s="45" t="s">
        <v>5</v>
      </c>
      <c r="E201" s="46">
        <v>22.0</v>
      </c>
      <c r="F201" s="57">
        <v>74.84809999999999</v>
      </c>
    </row>
    <row r="202">
      <c r="A202" s="40" t="s">
        <v>5</v>
      </c>
      <c r="B202" s="40" t="s">
        <v>473</v>
      </c>
      <c r="C202" s="46">
        <v>2015.0</v>
      </c>
      <c r="D202" s="45" t="s">
        <v>5</v>
      </c>
      <c r="E202" s="46">
        <v>22.0</v>
      </c>
      <c r="F202" s="57">
        <v>84.46000000000001</v>
      </c>
    </row>
    <row r="203">
      <c r="A203" s="40" t="s">
        <v>6</v>
      </c>
      <c r="B203" s="40" t="s">
        <v>474</v>
      </c>
      <c r="C203" s="46">
        <v>2015.0</v>
      </c>
      <c r="D203" s="45" t="s">
        <v>5</v>
      </c>
      <c r="E203" s="46">
        <v>22.0</v>
      </c>
      <c r="F203" s="57">
        <v>87.5135</v>
      </c>
    </row>
    <row r="204">
      <c r="A204" s="40" t="s">
        <v>7</v>
      </c>
      <c r="B204" s="40" t="s">
        <v>475</v>
      </c>
      <c r="C204" s="46">
        <v>2015.0</v>
      </c>
      <c r="D204" s="45" t="s">
        <v>5</v>
      </c>
      <c r="E204" s="46">
        <v>22.0</v>
      </c>
      <c r="F204" s="57">
        <v>73.53</v>
      </c>
    </row>
    <row r="205">
      <c r="A205" s="40" t="s">
        <v>8</v>
      </c>
      <c r="B205" s="40" t="s">
        <v>479</v>
      </c>
      <c r="C205" s="46">
        <v>2015.0</v>
      </c>
      <c r="D205" s="45" t="s">
        <v>5</v>
      </c>
      <c r="E205" s="46">
        <v>22.0</v>
      </c>
      <c r="F205" s="57">
        <v>74.4881</v>
      </c>
    </row>
    <row r="206">
      <c r="A206" s="40" t="s">
        <v>9</v>
      </c>
      <c r="B206" s="40" t="s">
        <v>480</v>
      </c>
      <c r="C206" s="46">
        <v>2015.0</v>
      </c>
      <c r="D206" s="45" t="s">
        <v>5</v>
      </c>
      <c r="E206" s="46">
        <v>22.0</v>
      </c>
      <c r="F206" s="57">
        <v>77.9388</v>
      </c>
    </row>
    <row r="207">
      <c r="A207" s="40" t="s">
        <v>10</v>
      </c>
      <c r="B207" s="40" t="s">
        <v>478</v>
      </c>
      <c r="C207" s="46">
        <v>2015.0</v>
      </c>
      <c r="D207" s="45" t="s">
        <v>5</v>
      </c>
      <c r="E207" s="46">
        <v>22.0</v>
      </c>
      <c r="F207" s="57">
        <v>56.6168</v>
      </c>
    </row>
    <row r="208">
      <c r="A208" s="40" t="s">
        <v>11</v>
      </c>
      <c r="B208" s="40" t="s">
        <v>477</v>
      </c>
      <c r="C208" s="46">
        <v>2015.0</v>
      </c>
      <c r="D208" s="45" t="s">
        <v>5</v>
      </c>
      <c r="E208" s="46">
        <v>22.0</v>
      </c>
      <c r="F208" s="57">
        <v>76.4105</v>
      </c>
    </row>
    <row r="209">
      <c r="A209" s="40" t="s">
        <v>12</v>
      </c>
      <c r="B209" s="40" t="s">
        <v>476</v>
      </c>
      <c r="C209" s="46">
        <v>2015.0</v>
      </c>
      <c r="D209" s="45" t="s">
        <v>5</v>
      </c>
      <c r="E209" s="46">
        <v>22.0</v>
      </c>
      <c r="F209" s="57">
        <v>79.7012</v>
      </c>
    </row>
    <row r="210">
      <c r="A210" s="40" t="s">
        <v>13</v>
      </c>
      <c r="B210" s="40" t="s">
        <v>481</v>
      </c>
      <c r="C210" s="46">
        <v>2015.0</v>
      </c>
      <c r="D210" s="45" t="s">
        <v>5</v>
      </c>
      <c r="E210" s="46">
        <v>22.0</v>
      </c>
      <c r="F210" s="57">
        <v>69.2194</v>
      </c>
    </row>
    <row r="211">
      <c r="A211" s="40" t="s">
        <v>14</v>
      </c>
      <c r="B211" s="40" t="s">
        <v>483</v>
      </c>
      <c r="C211" s="46">
        <v>2015.0</v>
      </c>
      <c r="D211" s="45" t="s">
        <v>5</v>
      </c>
      <c r="E211" s="46">
        <v>22.0</v>
      </c>
      <c r="F211" s="57">
        <v>66.2171</v>
      </c>
    </row>
    <row r="212">
      <c r="A212" s="40" t="s">
        <v>15</v>
      </c>
      <c r="B212" s="40" t="s">
        <v>482</v>
      </c>
      <c r="C212" s="46">
        <v>2015.0</v>
      </c>
      <c r="D212" s="45" t="s">
        <v>5</v>
      </c>
      <c r="E212" s="46">
        <v>22.0</v>
      </c>
      <c r="F212" s="57">
        <v>55.164899999999996</v>
      </c>
    </row>
    <row r="213">
      <c r="A213" s="40" t="s">
        <v>16</v>
      </c>
      <c r="B213" s="40" t="s">
        <v>484</v>
      </c>
      <c r="C213" s="46">
        <v>2015.0</v>
      </c>
      <c r="D213" s="45" t="s">
        <v>5</v>
      </c>
      <c r="E213" s="46">
        <v>22.0</v>
      </c>
      <c r="F213" s="57">
        <v>66.85</v>
      </c>
    </row>
    <row r="214">
      <c r="A214" s="40" t="s">
        <v>17</v>
      </c>
      <c r="B214" s="40" t="s">
        <v>485</v>
      </c>
      <c r="C214" s="46">
        <v>2015.0</v>
      </c>
      <c r="D214" s="45" t="s">
        <v>5</v>
      </c>
      <c r="E214" s="46">
        <v>22.0</v>
      </c>
      <c r="F214" s="57">
        <v>76.31989999999999</v>
      </c>
    </row>
    <row r="215">
      <c r="A215" s="40" t="s">
        <v>18</v>
      </c>
      <c r="B215" s="40" t="s">
        <v>486</v>
      </c>
      <c r="C215" s="46">
        <v>2015.0</v>
      </c>
      <c r="D215" s="45" t="s">
        <v>5</v>
      </c>
      <c r="E215" s="46">
        <v>22.0</v>
      </c>
      <c r="F215" s="57">
        <v>72.8827</v>
      </c>
    </row>
    <row r="216">
      <c r="A216" s="40" t="s">
        <v>19</v>
      </c>
      <c r="B216" s="40" t="s">
        <v>487</v>
      </c>
      <c r="C216" s="46">
        <v>2015.0</v>
      </c>
      <c r="D216" s="45" t="s">
        <v>5</v>
      </c>
      <c r="E216" s="46">
        <v>22.0</v>
      </c>
      <c r="F216" s="57">
        <v>60.623599999999996</v>
      </c>
    </row>
    <row r="217">
      <c r="A217" s="40" t="s">
        <v>20</v>
      </c>
      <c r="B217" s="40" t="s">
        <v>488</v>
      </c>
      <c r="C217" s="46">
        <v>2015.0</v>
      </c>
      <c r="D217" s="45" t="s">
        <v>5</v>
      </c>
      <c r="E217" s="46">
        <v>22.0</v>
      </c>
      <c r="F217" s="57">
        <v>66.9007</v>
      </c>
    </row>
    <row r="218">
      <c r="A218" s="40" t="s">
        <v>21</v>
      </c>
      <c r="B218" s="40" t="s">
        <v>490</v>
      </c>
      <c r="C218" s="46">
        <v>2015.0</v>
      </c>
      <c r="D218" s="45" t="s">
        <v>5</v>
      </c>
      <c r="E218" s="46">
        <v>22.0</v>
      </c>
      <c r="F218" s="57">
        <v>73.8716</v>
      </c>
    </row>
    <row r="219">
      <c r="A219" s="40" t="s">
        <v>22</v>
      </c>
      <c r="B219" s="40" t="s">
        <v>491</v>
      </c>
      <c r="C219" s="46">
        <v>2015.0</v>
      </c>
      <c r="D219" s="45" t="s">
        <v>5</v>
      </c>
      <c r="E219" s="46">
        <v>22.0</v>
      </c>
      <c r="F219" s="57">
        <v>76.8941</v>
      </c>
    </row>
    <row r="220">
      <c r="A220" s="40" t="s">
        <v>23</v>
      </c>
      <c r="B220" s="40" t="s">
        <v>492</v>
      </c>
      <c r="C220" s="46">
        <v>2015.0</v>
      </c>
      <c r="D220" s="45" t="s">
        <v>5</v>
      </c>
      <c r="E220" s="46">
        <v>22.0</v>
      </c>
      <c r="F220" s="57">
        <v>57.3648</v>
      </c>
    </row>
    <row r="221">
      <c r="A221" s="40" t="s">
        <v>24</v>
      </c>
      <c r="B221" s="40" t="s">
        <v>493</v>
      </c>
      <c r="C221" s="46">
        <v>2015.0</v>
      </c>
      <c r="D221" s="45" t="s">
        <v>5</v>
      </c>
      <c r="E221" s="46">
        <v>22.0</v>
      </c>
      <c r="F221" s="57">
        <v>59.2832</v>
      </c>
    </row>
    <row r="222">
      <c r="A222" s="40" t="s">
        <v>25</v>
      </c>
      <c r="B222" s="40" t="s">
        <v>494</v>
      </c>
      <c r="C222" s="46">
        <v>2015.0</v>
      </c>
      <c r="D222" s="45" t="s">
        <v>5</v>
      </c>
      <c r="E222" s="46">
        <v>22.0</v>
      </c>
      <c r="F222" s="57">
        <v>75.57000000000001</v>
      </c>
    </row>
    <row r="223">
      <c r="A223" s="40" t="s">
        <v>26</v>
      </c>
      <c r="B223" s="40" t="s">
        <v>495</v>
      </c>
      <c r="C223" s="46">
        <v>2015.0</v>
      </c>
      <c r="D223" s="45" t="s">
        <v>5</v>
      </c>
      <c r="E223" s="46">
        <v>22.0</v>
      </c>
      <c r="F223" s="57">
        <v>81.3223</v>
      </c>
    </row>
    <row r="224">
      <c r="A224" s="40" t="s">
        <v>27</v>
      </c>
      <c r="B224" s="40" t="s">
        <v>497</v>
      </c>
      <c r="C224" s="46">
        <v>2015.0</v>
      </c>
      <c r="D224" s="45" t="s">
        <v>5</v>
      </c>
      <c r="E224" s="46">
        <v>22.0</v>
      </c>
      <c r="F224" s="57">
        <v>64.025</v>
      </c>
    </row>
    <row r="225">
      <c r="A225" s="40" t="s">
        <v>28</v>
      </c>
      <c r="B225" s="40" t="s">
        <v>496</v>
      </c>
      <c r="C225" s="46">
        <v>2015.0</v>
      </c>
      <c r="D225" s="45" t="s">
        <v>5</v>
      </c>
      <c r="E225" s="46">
        <v>22.0</v>
      </c>
      <c r="F225" s="57">
        <v>84.2972</v>
      </c>
    </row>
    <row r="226">
      <c r="A226" s="40" t="s">
        <v>29</v>
      </c>
      <c r="B226" s="40" t="s">
        <v>498</v>
      </c>
      <c r="C226" s="46">
        <v>2015.0</v>
      </c>
      <c r="D226" s="45" t="s">
        <v>5</v>
      </c>
      <c r="E226" s="46">
        <v>22.0</v>
      </c>
      <c r="F226" s="57">
        <v>86.2898</v>
      </c>
    </row>
    <row r="227">
      <c r="A227" s="40" t="s">
        <v>30</v>
      </c>
      <c r="B227" s="40" t="s">
        <v>499</v>
      </c>
      <c r="C227" s="46">
        <v>2015.0</v>
      </c>
      <c r="D227" s="45" t="s">
        <v>5</v>
      </c>
      <c r="E227" s="46">
        <v>22.0</v>
      </c>
      <c r="F227" s="57">
        <v>71.5036</v>
      </c>
    </row>
    <row r="228">
      <c r="A228" s="40" t="s">
        <v>31</v>
      </c>
      <c r="B228" s="40" t="s">
        <v>500</v>
      </c>
      <c r="C228" s="46">
        <v>2015.0</v>
      </c>
      <c r="D228" s="45" t="s">
        <v>5</v>
      </c>
      <c r="E228" s="46">
        <v>22.0</v>
      </c>
      <c r="F228" s="57">
        <v>75.7427</v>
      </c>
    </row>
    <row r="229">
      <c r="A229" s="40" t="s">
        <v>32</v>
      </c>
      <c r="B229" s="40" t="s">
        <v>501</v>
      </c>
      <c r="C229" s="46">
        <v>2015.0</v>
      </c>
      <c r="D229" s="45" t="s">
        <v>5</v>
      </c>
      <c r="E229" s="46">
        <v>22.0</v>
      </c>
      <c r="F229" s="57">
        <v>64.476</v>
      </c>
    </row>
    <row r="230">
      <c r="A230" s="40" t="s">
        <v>33</v>
      </c>
      <c r="B230" s="40" t="s">
        <v>502</v>
      </c>
      <c r="C230" s="46">
        <v>2015.0</v>
      </c>
      <c r="D230" s="45" t="s">
        <v>5</v>
      </c>
      <c r="E230" s="46">
        <v>22.0</v>
      </c>
      <c r="F230" s="57">
        <v>74.02929999999999</v>
      </c>
    </row>
    <row r="231">
      <c r="A231" s="40" t="s">
        <v>34</v>
      </c>
      <c r="B231" s="40" t="s">
        <v>503</v>
      </c>
      <c r="C231" s="46">
        <v>2015.0</v>
      </c>
      <c r="D231" s="45" t="s">
        <v>5</v>
      </c>
      <c r="E231" s="46">
        <v>22.0</v>
      </c>
      <c r="F231" s="57">
        <v>75.3977</v>
      </c>
    </row>
    <row r="232">
      <c r="A232" s="40" t="s">
        <v>35</v>
      </c>
      <c r="B232" s="40" t="s">
        <v>504</v>
      </c>
      <c r="C232" s="46">
        <v>2015.0</v>
      </c>
      <c r="D232" s="45" t="s">
        <v>5</v>
      </c>
      <c r="E232" s="46">
        <v>22.0</v>
      </c>
      <c r="F232" s="57">
        <v>61.4712</v>
      </c>
    </row>
    <row r="233">
      <c r="A233" s="52" t="s">
        <v>4</v>
      </c>
      <c r="B233" s="40" t="s">
        <v>472</v>
      </c>
      <c r="C233" s="40">
        <v>2022.0</v>
      </c>
      <c r="D233" s="46" t="s">
        <v>5</v>
      </c>
      <c r="E233" s="46">
        <v>22.0</v>
      </c>
      <c r="F233" s="57">
        <v>82.452</v>
      </c>
    </row>
    <row r="234">
      <c r="A234" s="40" t="s">
        <v>5</v>
      </c>
      <c r="B234" s="40" t="s">
        <v>473</v>
      </c>
      <c r="C234" s="40">
        <v>2022.0</v>
      </c>
      <c r="D234" s="46" t="s">
        <v>5</v>
      </c>
      <c r="E234" s="46">
        <v>22.0</v>
      </c>
      <c r="F234" s="57">
        <v>89.4858</v>
      </c>
    </row>
    <row r="235">
      <c r="A235" s="40" t="s">
        <v>6</v>
      </c>
      <c r="B235" s="40" t="s">
        <v>474</v>
      </c>
      <c r="C235" s="40">
        <v>2022.0</v>
      </c>
      <c r="D235" s="46" t="s">
        <v>5</v>
      </c>
      <c r="E235" s="46">
        <v>22.0</v>
      </c>
      <c r="F235" s="57">
        <v>87.5875</v>
      </c>
    </row>
    <row r="236">
      <c r="A236" s="40" t="s">
        <v>7</v>
      </c>
      <c r="B236" s="40" t="s">
        <v>475</v>
      </c>
      <c r="C236" s="40">
        <v>2022.0</v>
      </c>
      <c r="D236" s="46" t="s">
        <v>5</v>
      </c>
      <c r="E236" s="46">
        <v>22.0</v>
      </c>
      <c r="F236" s="57">
        <v>75.1171</v>
      </c>
    </row>
    <row r="237">
      <c r="A237" s="40" t="s">
        <v>8</v>
      </c>
      <c r="B237" s="40" t="s">
        <v>479</v>
      </c>
      <c r="C237" s="40">
        <v>2022.0</v>
      </c>
      <c r="D237" s="46" t="s">
        <v>5</v>
      </c>
      <c r="E237" s="46">
        <v>22.0</v>
      </c>
      <c r="F237" s="57">
        <v>82.701</v>
      </c>
    </row>
    <row r="238">
      <c r="A238" s="40" t="s">
        <v>9</v>
      </c>
      <c r="B238" s="40" t="s">
        <v>480</v>
      </c>
      <c r="C238" s="40">
        <v>2022.0</v>
      </c>
      <c r="D238" s="46" t="s">
        <v>5</v>
      </c>
      <c r="E238" s="46">
        <v>22.0</v>
      </c>
      <c r="F238" s="57">
        <v>85.4971</v>
      </c>
    </row>
    <row r="239">
      <c r="A239" s="40" t="s">
        <v>10</v>
      </c>
      <c r="B239" s="40" t="s">
        <v>478</v>
      </c>
      <c r="C239" s="40">
        <v>2022.0</v>
      </c>
      <c r="D239" s="46" t="s">
        <v>5</v>
      </c>
      <c r="E239" s="46">
        <v>22.0</v>
      </c>
      <c r="F239" s="57">
        <v>61.2254</v>
      </c>
    </row>
    <row r="240">
      <c r="A240" s="40" t="s">
        <v>11</v>
      </c>
      <c r="B240" s="40" t="s">
        <v>477</v>
      </c>
      <c r="C240" s="40">
        <v>2022.0</v>
      </c>
      <c r="D240" s="46" t="s">
        <v>5</v>
      </c>
      <c r="E240" s="46">
        <v>22.0</v>
      </c>
      <c r="F240" s="57">
        <v>85.3275</v>
      </c>
    </row>
    <row r="241">
      <c r="A241" s="40" t="s">
        <v>12</v>
      </c>
      <c r="B241" s="40" t="s">
        <v>476</v>
      </c>
      <c r="C241" s="40">
        <v>2022.0</v>
      </c>
      <c r="D241" s="46" t="s">
        <v>5</v>
      </c>
      <c r="E241" s="46">
        <v>22.0</v>
      </c>
      <c r="F241" s="57">
        <v>87.65</v>
      </c>
    </row>
    <row r="242">
      <c r="A242" s="40">
        <v>10.0</v>
      </c>
      <c r="B242" s="40" t="s">
        <v>481</v>
      </c>
      <c r="C242" s="40">
        <v>2022.0</v>
      </c>
      <c r="D242" s="46" t="s">
        <v>5</v>
      </c>
      <c r="E242" s="46">
        <v>22.0</v>
      </c>
      <c r="F242" s="57">
        <v>79.6605</v>
      </c>
    </row>
    <row r="243">
      <c r="A243" s="40">
        <v>11.0</v>
      </c>
      <c r="B243" s="40" t="s">
        <v>483</v>
      </c>
      <c r="C243" s="40">
        <v>2022.0</v>
      </c>
      <c r="D243" s="46" t="s">
        <v>5</v>
      </c>
      <c r="E243" s="46">
        <v>22.0</v>
      </c>
      <c r="F243" s="57">
        <v>77.3693</v>
      </c>
    </row>
    <row r="244">
      <c r="A244" s="40">
        <v>12.0</v>
      </c>
      <c r="B244" s="40" t="s">
        <v>482</v>
      </c>
      <c r="C244" s="40">
        <v>2022.0</v>
      </c>
      <c r="D244" s="46" t="s">
        <v>5</v>
      </c>
      <c r="E244" s="46">
        <v>22.0</v>
      </c>
      <c r="F244" s="57">
        <v>66.9585</v>
      </c>
    </row>
    <row r="245">
      <c r="A245" s="40">
        <v>13.0</v>
      </c>
      <c r="B245" s="40" t="s">
        <v>484</v>
      </c>
      <c r="C245" s="40">
        <v>2022.0</v>
      </c>
      <c r="D245" s="46" t="s">
        <v>5</v>
      </c>
      <c r="E245" s="46">
        <v>22.0</v>
      </c>
      <c r="F245" s="57">
        <v>72.8412</v>
      </c>
    </row>
    <row r="246">
      <c r="A246" s="40">
        <v>14.0</v>
      </c>
      <c r="B246" s="40" t="s">
        <v>485</v>
      </c>
      <c r="C246" s="40">
        <v>2022.0</v>
      </c>
      <c r="D246" s="46" t="s">
        <v>5</v>
      </c>
      <c r="E246" s="46">
        <v>22.0</v>
      </c>
      <c r="F246" s="57">
        <v>84.1016</v>
      </c>
    </row>
    <row r="247">
      <c r="A247" s="40">
        <v>15.0</v>
      </c>
      <c r="B247" s="40" t="s">
        <v>486</v>
      </c>
      <c r="C247" s="40">
        <v>2022.0</v>
      </c>
      <c r="D247" s="46" t="s">
        <v>5</v>
      </c>
      <c r="E247" s="46">
        <v>22.0</v>
      </c>
      <c r="F247" s="57">
        <v>82.225</v>
      </c>
    </row>
    <row r="248">
      <c r="A248" s="40">
        <v>16.0</v>
      </c>
      <c r="B248" s="40" t="s">
        <v>487</v>
      </c>
      <c r="C248" s="40">
        <v>2022.0</v>
      </c>
      <c r="D248" s="46" t="s">
        <v>5</v>
      </c>
      <c r="E248" s="46">
        <v>22.0</v>
      </c>
      <c r="F248" s="57">
        <v>74.6719</v>
      </c>
    </row>
    <row r="249">
      <c r="A249" s="40">
        <v>17.0</v>
      </c>
      <c r="B249" s="40" t="s">
        <v>488</v>
      </c>
      <c r="C249" s="40">
        <v>2022.0</v>
      </c>
      <c r="D249" s="46" t="s">
        <v>5</v>
      </c>
      <c r="E249" s="46">
        <v>22.0</v>
      </c>
      <c r="F249" s="57">
        <v>83.2203</v>
      </c>
    </row>
    <row r="250">
      <c r="A250" s="40">
        <v>18.0</v>
      </c>
      <c r="B250" s="40" t="s">
        <v>490</v>
      </c>
      <c r="C250" s="40">
        <v>2022.0</v>
      </c>
      <c r="D250" s="46" t="s">
        <v>5</v>
      </c>
      <c r="E250" s="46">
        <v>22.0</v>
      </c>
      <c r="F250" s="57">
        <v>80.019</v>
      </c>
    </row>
    <row r="251">
      <c r="A251" s="40">
        <v>19.0</v>
      </c>
      <c r="B251" s="40" t="s">
        <v>491</v>
      </c>
      <c r="C251" s="40">
        <v>2022.0</v>
      </c>
      <c r="D251" s="46" t="s">
        <v>5</v>
      </c>
      <c r="E251" s="46">
        <v>22.0</v>
      </c>
      <c r="F251" s="57">
        <v>85.5483</v>
      </c>
    </row>
    <row r="252">
      <c r="A252" s="40">
        <v>20.0</v>
      </c>
      <c r="B252" s="40" t="s">
        <v>492</v>
      </c>
      <c r="C252" s="40">
        <v>2022.0</v>
      </c>
      <c r="D252" s="46" t="s">
        <v>5</v>
      </c>
      <c r="E252" s="46">
        <v>22.0</v>
      </c>
      <c r="F252" s="57">
        <v>64.2077</v>
      </c>
    </row>
    <row r="253">
      <c r="A253" s="40">
        <v>21.0</v>
      </c>
      <c r="B253" s="40" t="s">
        <v>493</v>
      </c>
      <c r="C253" s="40">
        <v>2022.0</v>
      </c>
      <c r="D253" s="46" t="s">
        <v>5</v>
      </c>
      <c r="E253" s="46">
        <v>22.0</v>
      </c>
      <c r="F253" s="57">
        <v>71.8626</v>
      </c>
    </row>
    <row r="254">
      <c r="A254" s="40">
        <v>22.0</v>
      </c>
      <c r="B254" s="40" t="s">
        <v>494</v>
      </c>
      <c r="C254" s="40">
        <v>2022.0</v>
      </c>
      <c r="D254" s="46" t="s">
        <v>5</v>
      </c>
      <c r="E254" s="46">
        <v>22.0</v>
      </c>
      <c r="F254" s="57">
        <v>81.7664</v>
      </c>
    </row>
    <row r="255">
      <c r="A255" s="40">
        <v>23.0</v>
      </c>
      <c r="B255" s="40" t="s">
        <v>495</v>
      </c>
      <c r="C255" s="40">
        <v>2022.0</v>
      </c>
      <c r="D255" s="46" t="s">
        <v>5</v>
      </c>
      <c r="E255" s="46">
        <v>22.0</v>
      </c>
      <c r="F255" s="57">
        <v>81.5513</v>
      </c>
    </row>
    <row r="256">
      <c r="A256" s="40">
        <v>24.0</v>
      </c>
      <c r="B256" s="40" t="s">
        <v>497</v>
      </c>
      <c r="C256" s="40">
        <v>2022.0</v>
      </c>
      <c r="D256" s="46" t="s">
        <v>5</v>
      </c>
      <c r="E256" s="46">
        <v>22.0</v>
      </c>
      <c r="F256" s="57">
        <v>74.9815</v>
      </c>
    </row>
    <row r="257">
      <c r="A257" s="40">
        <v>25.0</v>
      </c>
      <c r="B257" s="40" t="s">
        <v>496</v>
      </c>
      <c r="C257" s="40">
        <v>2022.0</v>
      </c>
      <c r="D257" s="46" t="s">
        <v>5</v>
      </c>
      <c r="E257" s="46">
        <v>22.0</v>
      </c>
      <c r="F257" s="57">
        <v>84.3213</v>
      </c>
    </row>
    <row r="258">
      <c r="A258" s="40">
        <v>26.0</v>
      </c>
      <c r="B258" s="40" t="s">
        <v>498</v>
      </c>
      <c r="C258" s="40">
        <v>2022.0</v>
      </c>
      <c r="D258" s="46" t="s">
        <v>5</v>
      </c>
      <c r="E258" s="46">
        <v>22.0</v>
      </c>
      <c r="F258" s="57">
        <v>86.7134</v>
      </c>
    </row>
    <row r="259">
      <c r="A259" s="40">
        <v>27.0</v>
      </c>
      <c r="B259" s="40" t="s">
        <v>499</v>
      </c>
      <c r="C259" s="40">
        <v>2022.0</v>
      </c>
      <c r="D259" s="46" t="s">
        <v>5</v>
      </c>
      <c r="E259" s="46">
        <v>22.0</v>
      </c>
      <c r="F259" s="57">
        <v>77.1768</v>
      </c>
    </row>
    <row r="260">
      <c r="A260" s="40">
        <v>28.0</v>
      </c>
      <c r="B260" s="40" t="s">
        <v>500</v>
      </c>
      <c r="C260" s="40">
        <v>2022.0</v>
      </c>
      <c r="D260" s="46" t="s">
        <v>5</v>
      </c>
      <c r="E260" s="46">
        <v>22.0</v>
      </c>
      <c r="F260" s="57">
        <v>86.6675</v>
      </c>
    </row>
    <row r="261">
      <c r="A261" s="40">
        <v>29.0</v>
      </c>
      <c r="B261" s="40" t="s">
        <v>501</v>
      </c>
      <c r="C261" s="40">
        <v>2022.0</v>
      </c>
      <c r="D261" s="46" t="s">
        <v>5</v>
      </c>
      <c r="E261" s="46">
        <v>22.0</v>
      </c>
      <c r="F261" s="57">
        <v>74.5746</v>
      </c>
    </row>
    <row r="262">
      <c r="A262" s="40">
        <v>30.0</v>
      </c>
      <c r="B262" s="40" t="s">
        <v>502</v>
      </c>
      <c r="C262" s="40">
        <v>2022.0</v>
      </c>
      <c r="D262" s="46" t="s">
        <v>5</v>
      </c>
      <c r="E262" s="46">
        <v>22.0</v>
      </c>
      <c r="F262" s="57">
        <v>73.3814</v>
      </c>
    </row>
    <row r="263">
      <c r="A263" s="40">
        <v>31.0</v>
      </c>
      <c r="B263" s="40" t="s">
        <v>503</v>
      </c>
      <c r="C263" s="40">
        <v>2022.0</v>
      </c>
      <c r="D263" s="46" t="s">
        <v>5</v>
      </c>
      <c r="E263" s="46">
        <v>22.0</v>
      </c>
      <c r="F263" s="57">
        <v>80.1845</v>
      </c>
    </row>
    <row r="264">
      <c r="A264" s="40">
        <v>32.0</v>
      </c>
      <c r="B264" s="40" t="s">
        <v>504</v>
      </c>
      <c r="C264" s="40">
        <v>2022.0</v>
      </c>
      <c r="D264" s="46" t="s">
        <v>5</v>
      </c>
      <c r="E264" s="46">
        <v>22.0</v>
      </c>
      <c r="F264" s="57">
        <v>73.5948</v>
      </c>
    </row>
    <row r="265">
      <c r="A265" s="52" t="s">
        <v>3</v>
      </c>
      <c r="B265" s="40" t="s">
        <v>489</v>
      </c>
      <c r="C265" s="40">
        <v>2022.0</v>
      </c>
      <c r="D265" s="46" t="s">
        <v>5</v>
      </c>
      <c r="E265" s="46">
        <v>22.0</v>
      </c>
      <c r="F265" s="57">
        <v>79.2389</v>
      </c>
    </row>
    <row r="266">
      <c r="A266" s="52" t="s">
        <v>4</v>
      </c>
      <c r="B266" s="40" t="s">
        <v>472</v>
      </c>
      <c r="C266" s="40">
        <v>2023.0</v>
      </c>
      <c r="D266" s="46" t="s">
        <v>5</v>
      </c>
      <c r="E266" s="46">
        <v>22.0</v>
      </c>
      <c r="F266" s="7">
        <v>83.72</v>
      </c>
    </row>
    <row r="267">
      <c r="A267" s="40" t="s">
        <v>5</v>
      </c>
      <c r="B267" s="40" t="s">
        <v>473</v>
      </c>
      <c r="C267" s="40">
        <v>2023.0</v>
      </c>
      <c r="D267" s="46" t="s">
        <v>5</v>
      </c>
      <c r="E267" s="46">
        <v>22.0</v>
      </c>
      <c r="F267" s="7">
        <v>89.44</v>
      </c>
    </row>
    <row r="268">
      <c r="A268" s="40" t="s">
        <v>6</v>
      </c>
      <c r="B268" s="40" t="s">
        <v>474</v>
      </c>
      <c r="C268" s="40">
        <v>2023.0</v>
      </c>
      <c r="D268" s="46" t="s">
        <v>5</v>
      </c>
      <c r="E268" s="46">
        <v>22.0</v>
      </c>
      <c r="F268" s="7">
        <v>89.19</v>
      </c>
    </row>
    <row r="269">
      <c r="A269" s="40" t="s">
        <v>7</v>
      </c>
      <c r="B269" s="40" t="s">
        <v>475</v>
      </c>
      <c r="C269" s="40">
        <v>2023.0</v>
      </c>
      <c r="D269" s="46" t="s">
        <v>5</v>
      </c>
      <c r="E269" s="46">
        <v>22.0</v>
      </c>
      <c r="F269" s="7">
        <v>79.43</v>
      </c>
    </row>
    <row r="270">
      <c r="A270" s="40" t="s">
        <v>8</v>
      </c>
      <c r="B270" s="40" t="s">
        <v>479</v>
      </c>
      <c r="C270" s="40">
        <v>2023.0</v>
      </c>
      <c r="D270" s="46" t="s">
        <v>5</v>
      </c>
      <c r="E270" s="46">
        <v>22.0</v>
      </c>
      <c r="F270" s="7">
        <v>84.68</v>
      </c>
    </row>
    <row r="271">
      <c r="A271" s="40" t="s">
        <v>9</v>
      </c>
      <c r="B271" s="40" t="s">
        <v>480</v>
      </c>
      <c r="C271" s="40">
        <v>2023.0</v>
      </c>
      <c r="D271" s="46" t="s">
        <v>5</v>
      </c>
      <c r="E271" s="46">
        <v>22.0</v>
      </c>
      <c r="F271" s="7">
        <v>85.57</v>
      </c>
    </row>
    <row r="272">
      <c r="A272" s="40" t="s">
        <v>10</v>
      </c>
      <c r="B272" s="40" t="s">
        <v>478</v>
      </c>
      <c r="C272" s="40">
        <v>2023.0</v>
      </c>
      <c r="D272" s="46" t="s">
        <v>5</v>
      </c>
      <c r="E272" s="46">
        <v>22.0</v>
      </c>
      <c r="F272" s="7">
        <v>63.83</v>
      </c>
    </row>
    <row r="273">
      <c r="A273" s="40" t="s">
        <v>11</v>
      </c>
      <c r="B273" s="40" t="s">
        <v>477</v>
      </c>
      <c r="C273" s="40">
        <v>2023.0</v>
      </c>
      <c r="D273" s="46" t="s">
        <v>5</v>
      </c>
      <c r="E273" s="46">
        <v>22.0</v>
      </c>
      <c r="F273" s="7">
        <v>86.62</v>
      </c>
    </row>
    <row r="274">
      <c r="A274" s="40" t="s">
        <v>12</v>
      </c>
      <c r="B274" s="40" t="s">
        <v>476</v>
      </c>
      <c r="C274" s="40">
        <v>2023.0</v>
      </c>
      <c r="D274" s="46" t="s">
        <v>5</v>
      </c>
      <c r="E274" s="46">
        <v>22.0</v>
      </c>
      <c r="F274" s="7">
        <v>88.33</v>
      </c>
    </row>
    <row r="275">
      <c r="A275" s="40">
        <v>10.0</v>
      </c>
      <c r="B275" s="40" t="s">
        <v>481</v>
      </c>
      <c r="C275" s="40">
        <v>2023.0</v>
      </c>
      <c r="D275" s="46" t="s">
        <v>5</v>
      </c>
      <c r="E275" s="46">
        <v>22.0</v>
      </c>
      <c r="F275" s="7">
        <v>82.39</v>
      </c>
    </row>
    <row r="276">
      <c r="A276" s="40">
        <v>11.0</v>
      </c>
      <c r="B276" s="40" t="s">
        <v>483</v>
      </c>
      <c r="C276" s="40">
        <v>2023.0</v>
      </c>
      <c r="D276" s="46" t="s">
        <v>5</v>
      </c>
      <c r="E276" s="46">
        <v>22.0</v>
      </c>
      <c r="F276" s="7">
        <v>80.95</v>
      </c>
    </row>
    <row r="277">
      <c r="A277" s="40">
        <v>12.0</v>
      </c>
      <c r="B277" s="40" t="s">
        <v>482</v>
      </c>
      <c r="C277" s="40">
        <v>2023.0</v>
      </c>
      <c r="D277" s="46" t="s">
        <v>5</v>
      </c>
      <c r="E277" s="46">
        <v>22.0</v>
      </c>
      <c r="F277" s="7">
        <v>74.53</v>
      </c>
    </row>
    <row r="278">
      <c r="A278" s="40">
        <v>13.0</v>
      </c>
      <c r="B278" s="40" t="s">
        <v>484</v>
      </c>
      <c r="C278" s="40">
        <v>2023.0</v>
      </c>
      <c r="D278" s="46" t="s">
        <v>5</v>
      </c>
      <c r="E278" s="46">
        <v>22.0</v>
      </c>
      <c r="F278" s="7">
        <v>80.56</v>
      </c>
    </row>
    <row r="279">
      <c r="A279" s="40">
        <v>14.0</v>
      </c>
      <c r="B279" s="40" t="s">
        <v>485</v>
      </c>
      <c r="C279" s="40">
        <v>2023.0</v>
      </c>
      <c r="D279" s="46" t="s">
        <v>5</v>
      </c>
      <c r="E279" s="46">
        <v>22.0</v>
      </c>
      <c r="F279" s="7">
        <v>88.2</v>
      </c>
    </row>
    <row r="280">
      <c r="A280" s="40">
        <v>15.0</v>
      </c>
      <c r="B280" s="40" t="s">
        <v>486</v>
      </c>
      <c r="C280" s="40">
        <v>2023.0</v>
      </c>
      <c r="D280" s="46" t="s">
        <v>5</v>
      </c>
      <c r="E280" s="46">
        <v>22.0</v>
      </c>
      <c r="F280" s="7">
        <v>81.83</v>
      </c>
    </row>
    <row r="281">
      <c r="A281" s="40">
        <v>16.0</v>
      </c>
      <c r="B281" s="40" t="s">
        <v>487</v>
      </c>
      <c r="C281" s="40">
        <v>2023.0</v>
      </c>
      <c r="D281" s="46" t="s">
        <v>5</v>
      </c>
      <c r="E281" s="46">
        <v>22.0</v>
      </c>
      <c r="F281" s="7">
        <v>77.77</v>
      </c>
    </row>
    <row r="282">
      <c r="A282" s="40">
        <v>17.0</v>
      </c>
      <c r="B282" s="40" t="s">
        <v>488</v>
      </c>
      <c r="C282" s="40">
        <v>2023.0</v>
      </c>
      <c r="D282" s="46" t="s">
        <v>5</v>
      </c>
      <c r="E282" s="46">
        <v>22.0</v>
      </c>
      <c r="F282" s="7">
        <v>82.66</v>
      </c>
    </row>
    <row r="283">
      <c r="A283" s="40">
        <v>18.0</v>
      </c>
      <c r="B283" s="40" t="s">
        <v>490</v>
      </c>
      <c r="C283" s="40">
        <v>2023.0</v>
      </c>
      <c r="D283" s="46" t="s">
        <v>5</v>
      </c>
      <c r="E283" s="46">
        <v>22.0</v>
      </c>
      <c r="F283" s="7">
        <v>82.73</v>
      </c>
    </row>
    <row r="284">
      <c r="A284" s="40">
        <v>19.0</v>
      </c>
      <c r="B284" s="40" t="s">
        <v>491</v>
      </c>
      <c r="C284" s="40">
        <v>2023.0</v>
      </c>
      <c r="D284" s="46" t="s">
        <v>5</v>
      </c>
      <c r="E284" s="46">
        <v>22.0</v>
      </c>
      <c r="F284" s="7">
        <v>85.33</v>
      </c>
    </row>
    <row r="285">
      <c r="A285" s="40">
        <v>20.0</v>
      </c>
      <c r="B285" s="40" t="s">
        <v>492</v>
      </c>
      <c r="C285" s="40">
        <v>2023.0</v>
      </c>
      <c r="D285" s="46" t="s">
        <v>5</v>
      </c>
      <c r="E285" s="46">
        <v>22.0</v>
      </c>
      <c r="F285" s="7">
        <v>70.82</v>
      </c>
    </row>
    <row r="286">
      <c r="A286" s="40">
        <v>21.0</v>
      </c>
      <c r="B286" s="40" t="s">
        <v>493</v>
      </c>
      <c r="C286" s="40">
        <v>2023.0</v>
      </c>
      <c r="D286" s="46" t="s">
        <v>5</v>
      </c>
      <c r="E286" s="46">
        <v>22.0</v>
      </c>
      <c r="F286" s="7">
        <v>75.5</v>
      </c>
    </row>
    <row r="287">
      <c r="A287" s="40">
        <v>22.0</v>
      </c>
      <c r="B287" s="40" t="s">
        <v>494</v>
      </c>
      <c r="C287" s="40">
        <v>2023.0</v>
      </c>
      <c r="D287" s="46" t="s">
        <v>5</v>
      </c>
      <c r="E287" s="46">
        <v>22.0</v>
      </c>
      <c r="F287" s="7">
        <v>83.41</v>
      </c>
    </row>
    <row r="288">
      <c r="A288" s="40">
        <v>23.0</v>
      </c>
      <c r="B288" s="40" t="s">
        <v>495</v>
      </c>
      <c r="C288" s="40">
        <v>2023.0</v>
      </c>
      <c r="D288" s="46" t="s">
        <v>5</v>
      </c>
      <c r="E288" s="46">
        <v>22.0</v>
      </c>
      <c r="F288" s="7">
        <v>86.57</v>
      </c>
    </row>
    <row r="289">
      <c r="A289" s="40">
        <v>24.0</v>
      </c>
      <c r="B289" s="40" t="s">
        <v>497</v>
      </c>
      <c r="C289" s="40">
        <v>2023.0</v>
      </c>
      <c r="D289" s="46" t="s">
        <v>5</v>
      </c>
      <c r="E289" s="46">
        <v>22.0</v>
      </c>
      <c r="F289" s="7">
        <v>79.16</v>
      </c>
    </row>
    <row r="290">
      <c r="A290" s="40">
        <v>25.0</v>
      </c>
      <c r="B290" s="40" t="s">
        <v>496</v>
      </c>
      <c r="C290" s="40">
        <v>2023.0</v>
      </c>
      <c r="D290" s="46" t="s">
        <v>5</v>
      </c>
      <c r="E290" s="46">
        <v>22.0</v>
      </c>
      <c r="F290" s="7">
        <v>86.65</v>
      </c>
    </row>
    <row r="291">
      <c r="A291" s="40">
        <v>26.0</v>
      </c>
      <c r="B291" s="40" t="s">
        <v>498</v>
      </c>
      <c r="C291" s="40">
        <v>2023.0</v>
      </c>
      <c r="D291" s="46" t="s">
        <v>5</v>
      </c>
      <c r="E291" s="46">
        <v>22.0</v>
      </c>
      <c r="F291" s="7">
        <v>85.97</v>
      </c>
    </row>
    <row r="292">
      <c r="A292" s="40">
        <v>27.0</v>
      </c>
      <c r="B292" s="40" t="s">
        <v>499</v>
      </c>
      <c r="C292" s="40">
        <v>2023.0</v>
      </c>
      <c r="D292" s="46" t="s">
        <v>5</v>
      </c>
      <c r="E292" s="46">
        <v>22.0</v>
      </c>
      <c r="F292" s="7">
        <v>78.49</v>
      </c>
    </row>
    <row r="293">
      <c r="A293" s="40">
        <v>28.0</v>
      </c>
      <c r="B293" s="40" t="s">
        <v>500</v>
      </c>
      <c r="C293" s="40">
        <v>2023.0</v>
      </c>
      <c r="D293" s="46" t="s">
        <v>5</v>
      </c>
      <c r="E293" s="46">
        <v>22.0</v>
      </c>
      <c r="F293" s="7">
        <v>87.42</v>
      </c>
    </row>
    <row r="294">
      <c r="A294" s="40">
        <v>29.0</v>
      </c>
      <c r="B294" s="40" t="s">
        <v>501</v>
      </c>
      <c r="C294" s="40">
        <v>2023.0</v>
      </c>
      <c r="D294" s="46" t="s">
        <v>5</v>
      </c>
      <c r="E294" s="46">
        <v>22.0</v>
      </c>
      <c r="F294" s="7">
        <v>76.55</v>
      </c>
    </row>
    <row r="295">
      <c r="A295" s="40">
        <v>30.0</v>
      </c>
      <c r="B295" s="40" t="s">
        <v>502</v>
      </c>
      <c r="C295" s="40">
        <v>2023.0</v>
      </c>
      <c r="D295" s="46" t="s">
        <v>5</v>
      </c>
      <c r="E295" s="46">
        <v>22.0</v>
      </c>
      <c r="F295" s="7">
        <v>75.32</v>
      </c>
    </row>
    <row r="296">
      <c r="A296" s="40">
        <v>31.0</v>
      </c>
      <c r="B296" s="40" t="s">
        <v>503</v>
      </c>
      <c r="C296" s="40">
        <v>2023.0</v>
      </c>
      <c r="D296" s="46" t="s">
        <v>5</v>
      </c>
      <c r="E296" s="46">
        <v>22.0</v>
      </c>
      <c r="F296" s="7">
        <v>81.48</v>
      </c>
    </row>
    <row r="297">
      <c r="A297" s="40">
        <v>32.0</v>
      </c>
      <c r="B297" s="40" t="s">
        <v>504</v>
      </c>
      <c r="C297" s="40">
        <v>2023.0</v>
      </c>
      <c r="D297" s="46" t="s">
        <v>5</v>
      </c>
      <c r="E297" s="46">
        <v>22.0</v>
      </c>
      <c r="F297" s="7">
        <v>76.56</v>
      </c>
    </row>
    <row r="298">
      <c r="A298" s="52" t="s">
        <v>3</v>
      </c>
      <c r="B298" s="40" t="s">
        <v>489</v>
      </c>
      <c r="C298" s="40">
        <v>2023.0</v>
      </c>
      <c r="D298" s="46" t="s">
        <v>5</v>
      </c>
      <c r="E298" s="46">
        <v>22.0</v>
      </c>
      <c r="F298" s="7">
        <v>81.38</v>
      </c>
    </row>
    <row r="299">
      <c r="A299" s="52" t="s">
        <v>4</v>
      </c>
      <c r="B299" s="40" t="s">
        <v>472</v>
      </c>
      <c r="C299" s="40">
        <v>2024.0</v>
      </c>
      <c r="D299" s="46" t="s">
        <v>5</v>
      </c>
      <c r="E299" s="46">
        <v>22.0</v>
      </c>
      <c r="F299" s="7">
        <v>84.26</v>
      </c>
    </row>
    <row r="300">
      <c r="A300" s="40" t="s">
        <v>5</v>
      </c>
      <c r="B300" s="40" t="s">
        <v>473</v>
      </c>
      <c r="C300" s="40">
        <v>2024.0</v>
      </c>
      <c r="D300" s="46" t="s">
        <v>5</v>
      </c>
      <c r="E300" s="46">
        <v>22.0</v>
      </c>
      <c r="F300" s="7">
        <v>87.89</v>
      </c>
    </row>
    <row r="301">
      <c r="A301" s="40" t="s">
        <v>6</v>
      </c>
      <c r="B301" s="40" t="s">
        <v>474</v>
      </c>
      <c r="C301" s="40">
        <v>2024.0</v>
      </c>
      <c r="D301" s="46" t="s">
        <v>5</v>
      </c>
      <c r="E301" s="46">
        <v>22.0</v>
      </c>
      <c r="F301" s="7">
        <v>88.68</v>
      </c>
    </row>
    <row r="302">
      <c r="A302" s="40" t="s">
        <v>7</v>
      </c>
      <c r="B302" s="40" t="s">
        <v>475</v>
      </c>
      <c r="C302" s="40">
        <v>2024.0</v>
      </c>
      <c r="D302" s="46" t="s">
        <v>5</v>
      </c>
      <c r="E302" s="46">
        <v>22.0</v>
      </c>
      <c r="F302" s="7">
        <v>76.34</v>
      </c>
    </row>
    <row r="303">
      <c r="A303" s="40" t="s">
        <v>8</v>
      </c>
      <c r="B303" s="40" t="s">
        <v>479</v>
      </c>
      <c r="C303" s="40">
        <v>2024.0</v>
      </c>
      <c r="D303" s="46" t="s">
        <v>5</v>
      </c>
      <c r="E303" s="46">
        <v>22.0</v>
      </c>
      <c r="F303" s="7">
        <v>86.31</v>
      </c>
    </row>
    <row r="304">
      <c r="A304" s="40" t="s">
        <v>9</v>
      </c>
      <c r="B304" s="40" t="s">
        <v>480</v>
      </c>
      <c r="C304" s="40">
        <v>2024.0</v>
      </c>
      <c r="D304" s="46" t="s">
        <v>5</v>
      </c>
      <c r="E304" s="46">
        <v>22.0</v>
      </c>
      <c r="F304" s="7">
        <v>86.41</v>
      </c>
    </row>
    <row r="305">
      <c r="A305" s="40" t="s">
        <v>10</v>
      </c>
      <c r="B305" s="40" t="s">
        <v>478</v>
      </c>
      <c r="C305" s="40">
        <v>2024.0</v>
      </c>
      <c r="D305" s="46" t="s">
        <v>5</v>
      </c>
      <c r="E305" s="46">
        <v>22.0</v>
      </c>
      <c r="F305" s="7">
        <v>62.5</v>
      </c>
    </row>
    <row r="306">
      <c r="A306" s="40" t="s">
        <v>11</v>
      </c>
      <c r="B306" s="40" t="s">
        <v>477</v>
      </c>
      <c r="C306" s="40">
        <v>2024.0</v>
      </c>
      <c r="D306" s="46" t="s">
        <v>5</v>
      </c>
      <c r="E306" s="46">
        <v>22.0</v>
      </c>
      <c r="F306" s="7">
        <v>83.93</v>
      </c>
    </row>
    <row r="307">
      <c r="A307" s="40" t="s">
        <v>12</v>
      </c>
      <c r="B307" s="40" t="s">
        <v>476</v>
      </c>
      <c r="C307" s="40">
        <v>2024.0</v>
      </c>
      <c r="D307" s="46" t="s">
        <v>5</v>
      </c>
      <c r="E307" s="46">
        <v>22.0</v>
      </c>
      <c r="F307" s="7">
        <v>86.24</v>
      </c>
    </row>
    <row r="308">
      <c r="A308" s="40">
        <v>10.0</v>
      </c>
      <c r="B308" s="40" t="s">
        <v>481</v>
      </c>
      <c r="C308" s="40">
        <v>2024.0</v>
      </c>
      <c r="D308" s="46" t="s">
        <v>5</v>
      </c>
      <c r="E308" s="46">
        <v>22.0</v>
      </c>
      <c r="F308" s="7">
        <v>84.4</v>
      </c>
    </row>
    <row r="309">
      <c r="A309" s="40">
        <v>11.0</v>
      </c>
      <c r="B309" s="40" t="s">
        <v>483</v>
      </c>
      <c r="C309" s="40">
        <v>2024.0</v>
      </c>
      <c r="D309" s="46" t="s">
        <v>5</v>
      </c>
      <c r="E309" s="46">
        <v>22.0</v>
      </c>
      <c r="F309" s="7">
        <v>80.41</v>
      </c>
    </row>
    <row r="310">
      <c r="A310" s="40">
        <v>12.0</v>
      </c>
      <c r="B310" s="40" t="s">
        <v>482</v>
      </c>
      <c r="C310" s="40">
        <v>2024.0</v>
      </c>
      <c r="D310" s="46" t="s">
        <v>5</v>
      </c>
      <c r="E310" s="46">
        <v>22.0</v>
      </c>
      <c r="F310" s="7">
        <v>73.46</v>
      </c>
    </row>
    <row r="311">
      <c r="A311" s="40">
        <v>13.0</v>
      </c>
      <c r="B311" s="40" t="s">
        <v>484</v>
      </c>
      <c r="C311" s="40">
        <v>2024.0</v>
      </c>
      <c r="D311" s="46" t="s">
        <v>5</v>
      </c>
      <c r="E311" s="46">
        <v>22.0</v>
      </c>
      <c r="F311" s="7">
        <v>82.85</v>
      </c>
    </row>
    <row r="312">
      <c r="A312" s="40">
        <v>14.0</v>
      </c>
      <c r="B312" s="40" t="s">
        <v>485</v>
      </c>
      <c r="C312" s="40">
        <v>2024.0</v>
      </c>
      <c r="D312" s="46" t="s">
        <v>5</v>
      </c>
      <c r="E312" s="46">
        <v>22.0</v>
      </c>
      <c r="F312" s="7">
        <v>85.99</v>
      </c>
    </row>
    <row r="313">
      <c r="A313" s="40">
        <v>15.0</v>
      </c>
      <c r="B313" s="40" t="s">
        <v>486</v>
      </c>
      <c r="C313" s="40">
        <v>2024.0</v>
      </c>
      <c r="D313" s="46" t="s">
        <v>5</v>
      </c>
      <c r="E313" s="46">
        <v>22.0</v>
      </c>
      <c r="F313" s="7">
        <v>81.84</v>
      </c>
    </row>
    <row r="314">
      <c r="A314" s="40">
        <v>16.0</v>
      </c>
      <c r="B314" s="40" t="s">
        <v>487</v>
      </c>
      <c r="C314" s="40">
        <v>2024.0</v>
      </c>
      <c r="D314" s="46" t="s">
        <v>5</v>
      </c>
      <c r="E314" s="46">
        <v>22.0</v>
      </c>
      <c r="F314" s="7">
        <v>80.03</v>
      </c>
    </row>
    <row r="315">
      <c r="A315" s="40">
        <v>17.0</v>
      </c>
      <c r="B315" s="40" t="s">
        <v>488</v>
      </c>
      <c r="C315" s="40">
        <v>2024.0</v>
      </c>
      <c r="D315" s="46" t="s">
        <v>5</v>
      </c>
      <c r="E315" s="46">
        <v>22.0</v>
      </c>
      <c r="F315" s="7">
        <v>84.51</v>
      </c>
    </row>
    <row r="316">
      <c r="A316" s="40">
        <v>18.0</v>
      </c>
      <c r="B316" s="40" t="s">
        <v>490</v>
      </c>
      <c r="C316" s="40">
        <v>2024.0</v>
      </c>
      <c r="D316" s="46" t="s">
        <v>5</v>
      </c>
      <c r="E316" s="46">
        <v>22.0</v>
      </c>
      <c r="F316" s="7">
        <v>83.54</v>
      </c>
    </row>
    <row r="317">
      <c r="A317" s="40">
        <v>19.0</v>
      </c>
      <c r="B317" s="40" t="s">
        <v>491</v>
      </c>
      <c r="C317" s="40">
        <v>2024.0</v>
      </c>
      <c r="D317" s="46" t="s">
        <v>5</v>
      </c>
      <c r="E317" s="46">
        <v>22.0</v>
      </c>
      <c r="F317" s="7">
        <v>86.84</v>
      </c>
    </row>
    <row r="318">
      <c r="A318" s="40">
        <v>20.0</v>
      </c>
      <c r="B318" s="40" t="s">
        <v>492</v>
      </c>
      <c r="C318" s="40">
        <v>2024.0</v>
      </c>
      <c r="D318" s="46" t="s">
        <v>5</v>
      </c>
      <c r="E318" s="46">
        <v>22.0</v>
      </c>
      <c r="F318" s="7">
        <v>69.6</v>
      </c>
    </row>
    <row r="319">
      <c r="A319" s="40">
        <v>21.0</v>
      </c>
      <c r="B319" s="40" t="s">
        <v>493</v>
      </c>
      <c r="C319" s="40">
        <v>2024.0</v>
      </c>
      <c r="D319" s="46" t="s">
        <v>5</v>
      </c>
      <c r="E319" s="46">
        <v>22.0</v>
      </c>
      <c r="F319" s="7">
        <v>78.78</v>
      </c>
    </row>
    <row r="320">
      <c r="A320" s="40">
        <v>22.0</v>
      </c>
      <c r="B320" s="40" t="s">
        <v>494</v>
      </c>
      <c r="C320" s="40">
        <v>2024.0</v>
      </c>
      <c r="D320" s="46" t="s">
        <v>5</v>
      </c>
      <c r="E320" s="46">
        <v>22.0</v>
      </c>
      <c r="F320" s="7">
        <v>83.84</v>
      </c>
    </row>
    <row r="321">
      <c r="A321" s="40">
        <v>23.0</v>
      </c>
      <c r="B321" s="40" t="s">
        <v>495</v>
      </c>
      <c r="C321" s="40">
        <v>2024.0</v>
      </c>
      <c r="D321" s="46" t="s">
        <v>5</v>
      </c>
      <c r="E321" s="46">
        <v>22.0</v>
      </c>
      <c r="F321" s="7">
        <v>88.0</v>
      </c>
    </row>
    <row r="322">
      <c r="A322" s="40">
        <v>24.0</v>
      </c>
      <c r="B322" s="40" t="s">
        <v>497</v>
      </c>
      <c r="C322" s="40">
        <v>2024.0</v>
      </c>
      <c r="D322" s="46" t="s">
        <v>5</v>
      </c>
      <c r="E322" s="46">
        <v>22.0</v>
      </c>
      <c r="F322" s="7">
        <v>80.85</v>
      </c>
    </row>
    <row r="323">
      <c r="A323" s="40">
        <v>25.0</v>
      </c>
      <c r="B323" s="40" t="s">
        <v>496</v>
      </c>
      <c r="C323" s="40">
        <v>2024.0</v>
      </c>
      <c r="D323" s="46" t="s">
        <v>5</v>
      </c>
      <c r="E323" s="46">
        <v>22.0</v>
      </c>
      <c r="F323" s="7">
        <v>87.52</v>
      </c>
    </row>
    <row r="324">
      <c r="A324" s="40">
        <v>26.0</v>
      </c>
      <c r="B324" s="40" t="s">
        <v>498</v>
      </c>
      <c r="C324" s="40">
        <v>2024.0</v>
      </c>
      <c r="D324" s="46" t="s">
        <v>5</v>
      </c>
      <c r="E324" s="46">
        <v>22.0</v>
      </c>
      <c r="F324" s="7">
        <v>90.77</v>
      </c>
    </row>
    <row r="325">
      <c r="A325" s="40">
        <v>27.0</v>
      </c>
      <c r="B325" s="40" t="s">
        <v>499</v>
      </c>
      <c r="C325" s="40">
        <v>2024.0</v>
      </c>
      <c r="D325" s="46" t="s">
        <v>5</v>
      </c>
      <c r="E325" s="46">
        <v>22.0</v>
      </c>
      <c r="F325" s="7">
        <v>80.16</v>
      </c>
    </row>
    <row r="326">
      <c r="A326" s="40">
        <v>28.0</v>
      </c>
      <c r="B326" s="40" t="s">
        <v>500</v>
      </c>
      <c r="C326" s="40">
        <v>2024.0</v>
      </c>
      <c r="D326" s="46" t="s">
        <v>5</v>
      </c>
      <c r="E326" s="46">
        <v>22.0</v>
      </c>
      <c r="F326" s="7">
        <v>86.33</v>
      </c>
    </row>
    <row r="327">
      <c r="A327" s="40">
        <v>29.0</v>
      </c>
      <c r="B327" s="40" t="s">
        <v>501</v>
      </c>
      <c r="C327" s="40">
        <v>2024.0</v>
      </c>
      <c r="D327" s="46" t="s">
        <v>5</v>
      </c>
      <c r="E327" s="46">
        <v>22.0</v>
      </c>
      <c r="F327" s="7">
        <v>80.57</v>
      </c>
    </row>
    <row r="328">
      <c r="A328" s="40">
        <v>30.0</v>
      </c>
      <c r="B328" s="40" t="s">
        <v>502</v>
      </c>
      <c r="C328" s="40">
        <v>2024.0</v>
      </c>
      <c r="D328" s="46" t="s">
        <v>5</v>
      </c>
      <c r="E328" s="46">
        <v>22.0</v>
      </c>
      <c r="F328" s="7">
        <v>78.06</v>
      </c>
    </row>
    <row r="329">
      <c r="A329" s="40">
        <v>31.0</v>
      </c>
      <c r="B329" s="40" t="s">
        <v>503</v>
      </c>
      <c r="C329" s="40">
        <v>2024.0</v>
      </c>
      <c r="D329" s="46" t="s">
        <v>5</v>
      </c>
      <c r="E329" s="46">
        <v>22.0</v>
      </c>
      <c r="F329" s="7">
        <v>81.78</v>
      </c>
    </row>
    <row r="330">
      <c r="A330" s="40">
        <v>32.0</v>
      </c>
      <c r="B330" s="40" t="s">
        <v>504</v>
      </c>
      <c r="C330" s="40">
        <v>2024.0</v>
      </c>
      <c r="D330" s="46" t="s">
        <v>5</v>
      </c>
      <c r="E330" s="46">
        <v>22.0</v>
      </c>
      <c r="F330" s="7">
        <v>80.09</v>
      </c>
    </row>
    <row r="331">
      <c r="A331" s="52" t="s">
        <v>3</v>
      </c>
      <c r="B331" s="40" t="s">
        <v>489</v>
      </c>
      <c r="C331" s="40">
        <v>2024.0</v>
      </c>
      <c r="D331" s="46" t="s">
        <v>5</v>
      </c>
      <c r="E331" s="46">
        <v>22.0</v>
      </c>
      <c r="F331" s="7">
        <v>81.73</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88"/>
  </cols>
  <sheetData>
    <row r="1">
      <c r="A1" s="27" t="s">
        <v>1</v>
      </c>
      <c r="B1" s="27" t="s">
        <v>470</v>
      </c>
      <c r="C1" s="27" t="s">
        <v>0</v>
      </c>
      <c r="D1" s="27" t="s">
        <v>36</v>
      </c>
      <c r="E1" s="27" t="s">
        <v>38</v>
      </c>
      <c r="F1" s="27" t="s">
        <v>471</v>
      </c>
    </row>
    <row r="2">
      <c r="A2" s="91" t="s">
        <v>3</v>
      </c>
      <c r="B2" s="27" t="s">
        <v>489</v>
      </c>
      <c r="C2" s="7">
        <v>2021.0</v>
      </c>
      <c r="D2" s="9" t="s">
        <v>5</v>
      </c>
      <c r="E2" s="7">
        <v>23.0</v>
      </c>
      <c r="F2" s="92">
        <v>44.8155235560249</v>
      </c>
    </row>
    <row r="3">
      <c r="A3" s="91" t="s">
        <v>4</v>
      </c>
      <c r="B3" s="27" t="s">
        <v>472</v>
      </c>
      <c r="C3" s="7">
        <v>2021.0</v>
      </c>
      <c r="D3" s="9" t="s">
        <v>5</v>
      </c>
      <c r="E3" s="7">
        <v>23.0</v>
      </c>
      <c r="F3" s="93">
        <v>49.7645508096126</v>
      </c>
    </row>
    <row r="4">
      <c r="A4" s="27" t="s">
        <v>5</v>
      </c>
      <c r="B4" s="27" t="s">
        <v>473</v>
      </c>
      <c r="C4" s="7">
        <v>2021.0</v>
      </c>
      <c r="D4" s="9" t="s">
        <v>5</v>
      </c>
      <c r="E4" s="7">
        <v>23.0</v>
      </c>
      <c r="F4" s="93">
        <v>55.2544532911889</v>
      </c>
    </row>
    <row r="5">
      <c r="A5" s="27" t="s">
        <v>6</v>
      </c>
      <c r="B5" s="27" t="s">
        <v>474</v>
      </c>
      <c r="C5" s="7">
        <v>2021.0</v>
      </c>
      <c r="D5" s="9" t="s">
        <v>5</v>
      </c>
      <c r="E5" s="7">
        <v>23.0</v>
      </c>
      <c r="F5" s="93">
        <v>53.1538075184484</v>
      </c>
    </row>
    <row r="6">
      <c r="A6" s="27" t="s">
        <v>7</v>
      </c>
      <c r="B6" s="27" t="s">
        <v>475</v>
      </c>
      <c r="C6" s="7">
        <v>2021.0</v>
      </c>
      <c r="D6" s="9" t="s">
        <v>5</v>
      </c>
      <c r="E6" s="7">
        <v>23.0</v>
      </c>
      <c r="F6" s="93">
        <v>44.7560347295105</v>
      </c>
    </row>
    <row r="7">
      <c r="A7" s="27" t="s">
        <v>8</v>
      </c>
      <c r="B7" s="27" t="s">
        <v>479</v>
      </c>
      <c r="C7" s="7">
        <v>2021.0</v>
      </c>
      <c r="D7" s="9" t="s">
        <v>5</v>
      </c>
      <c r="E7" s="7">
        <v>23.0</v>
      </c>
      <c r="F7" s="93">
        <v>48.1854765539105</v>
      </c>
      <c r="I7" s="94"/>
    </row>
    <row r="8">
      <c r="A8" s="27" t="s">
        <v>9</v>
      </c>
      <c r="B8" s="27" t="s">
        <v>480</v>
      </c>
      <c r="C8" s="7">
        <v>2021.0</v>
      </c>
      <c r="D8" s="9" t="s">
        <v>5</v>
      </c>
      <c r="E8" s="7">
        <v>23.0</v>
      </c>
      <c r="F8" s="93">
        <v>48.8512410087637</v>
      </c>
    </row>
    <row r="9">
      <c r="A9" s="27" t="s">
        <v>10</v>
      </c>
      <c r="B9" s="27" t="s">
        <v>478</v>
      </c>
      <c r="C9" s="7">
        <v>2021.0</v>
      </c>
      <c r="D9" s="9" t="s">
        <v>5</v>
      </c>
      <c r="E9" s="7">
        <v>23.0</v>
      </c>
      <c r="F9" s="93">
        <v>22.1711881418403</v>
      </c>
    </row>
    <row r="10">
      <c r="A10" s="27" t="s">
        <v>11</v>
      </c>
      <c r="B10" s="27" t="s">
        <v>477</v>
      </c>
      <c r="C10" s="7">
        <v>2021.0</v>
      </c>
      <c r="D10" s="9" t="s">
        <v>5</v>
      </c>
      <c r="E10" s="7">
        <v>23.0</v>
      </c>
      <c r="F10" s="93">
        <v>52.0875413612656</v>
      </c>
    </row>
    <row r="11">
      <c r="A11" s="27" t="s">
        <v>12</v>
      </c>
      <c r="B11" s="27" t="s">
        <v>476</v>
      </c>
      <c r="C11" s="7">
        <v>2021.0</v>
      </c>
      <c r="D11" s="9" t="s">
        <v>5</v>
      </c>
      <c r="E11" s="7">
        <v>23.0</v>
      </c>
      <c r="F11" s="93">
        <v>67.0430506184637</v>
      </c>
    </row>
    <row r="12">
      <c r="A12" s="27" t="s">
        <v>13</v>
      </c>
      <c r="B12" s="27" t="s">
        <v>481</v>
      </c>
      <c r="C12" s="7">
        <v>2021.0</v>
      </c>
      <c r="D12" s="9" t="s">
        <v>5</v>
      </c>
      <c r="E12" s="7">
        <v>23.0</v>
      </c>
      <c r="F12" s="93">
        <v>43.6171270000229</v>
      </c>
    </row>
    <row r="13">
      <c r="A13" s="27" t="s">
        <v>14</v>
      </c>
      <c r="B13" s="27" t="s">
        <v>483</v>
      </c>
      <c r="C13" s="7">
        <v>2021.0</v>
      </c>
      <c r="D13" s="9" t="s">
        <v>5</v>
      </c>
      <c r="E13" s="7">
        <v>23.0</v>
      </c>
      <c r="F13" s="93">
        <v>40.5207864661645</v>
      </c>
    </row>
    <row r="14">
      <c r="A14" s="27" t="s">
        <v>15</v>
      </c>
      <c r="B14" s="27" t="s">
        <v>482</v>
      </c>
      <c r="C14" s="7">
        <v>2021.0</v>
      </c>
      <c r="D14" s="9" t="s">
        <v>5</v>
      </c>
      <c r="E14" s="7">
        <v>23.0</v>
      </c>
      <c r="F14" s="93">
        <v>29.2838538102447</v>
      </c>
    </row>
    <row r="15">
      <c r="A15" s="27" t="s">
        <v>16</v>
      </c>
      <c r="B15" s="27" t="s">
        <v>484</v>
      </c>
      <c r="C15" s="7">
        <v>2021.0</v>
      </c>
      <c r="D15" s="9" t="s">
        <v>5</v>
      </c>
      <c r="E15" s="7">
        <v>23.0</v>
      </c>
      <c r="F15" s="93">
        <v>36.9290980148332</v>
      </c>
    </row>
    <row r="16">
      <c r="A16" s="27" t="s">
        <v>17</v>
      </c>
      <c r="B16" s="27" t="s">
        <v>485</v>
      </c>
      <c r="C16" s="7">
        <v>2021.0</v>
      </c>
      <c r="D16" s="9" t="s">
        <v>5</v>
      </c>
      <c r="E16" s="7">
        <v>23.0</v>
      </c>
      <c r="F16" s="93">
        <v>48.8321088563546</v>
      </c>
    </row>
    <row r="17">
      <c r="A17" s="27" t="s">
        <v>18</v>
      </c>
      <c r="B17" s="27" t="s">
        <v>486</v>
      </c>
      <c r="C17" s="7">
        <v>2021.0</v>
      </c>
      <c r="D17" s="9" t="s">
        <v>5</v>
      </c>
      <c r="E17" s="7">
        <v>23.0</v>
      </c>
      <c r="F17" s="93">
        <v>47.6543483719762</v>
      </c>
    </row>
    <row r="18">
      <c r="A18" s="27" t="s">
        <v>19</v>
      </c>
      <c r="B18" s="27" t="s">
        <v>487</v>
      </c>
      <c r="C18" s="7">
        <v>2021.0</v>
      </c>
      <c r="D18" s="9" t="s">
        <v>5</v>
      </c>
      <c r="E18" s="7">
        <v>23.0</v>
      </c>
      <c r="F18" s="93">
        <v>38.61694856713</v>
      </c>
    </row>
    <row r="19">
      <c r="A19" s="27" t="s">
        <v>20</v>
      </c>
      <c r="B19" s="27" t="s">
        <v>488</v>
      </c>
      <c r="C19" s="7">
        <v>2021.0</v>
      </c>
      <c r="D19" s="9" t="s">
        <v>5</v>
      </c>
      <c r="E19" s="7">
        <v>23.0</v>
      </c>
      <c r="F19" s="93">
        <v>46.1654370280358</v>
      </c>
    </row>
    <row r="20">
      <c r="A20" s="27" t="s">
        <v>21</v>
      </c>
      <c r="B20" s="27" t="s">
        <v>490</v>
      </c>
      <c r="C20" s="7">
        <v>2021.0</v>
      </c>
      <c r="D20" s="9" t="s">
        <v>5</v>
      </c>
      <c r="E20" s="7">
        <v>23.0</v>
      </c>
      <c r="F20" s="93">
        <v>40.5259105499456</v>
      </c>
    </row>
    <row r="21">
      <c r="A21" s="27" t="s">
        <v>22</v>
      </c>
      <c r="B21" s="27" t="s">
        <v>491</v>
      </c>
      <c r="C21" s="7">
        <v>2021.0</v>
      </c>
      <c r="D21" s="9" t="s">
        <v>5</v>
      </c>
      <c r="E21" s="7">
        <v>23.0</v>
      </c>
      <c r="F21" s="93">
        <v>54.4894971733233</v>
      </c>
    </row>
    <row r="22">
      <c r="A22" s="27" t="s">
        <v>23</v>
      </c>
      <c r="B22" s="27" t="s">
        <v>492</v>
      </c>
      <c r="C22" s="7">
        <v>2021.0</v>
      </c>
      <c r="D22" s="9" t="s">
        <v>5</v>
      </c>
      <c r="E22" s="7">
        <v>23.0</v>
      </c>
      <c r="F22" s="93">
        <v>28.422792902017</v>
      </c>
    </row>
    <row r="23">
      <c r="A23" s="27" t="s">
        <v>24</v>
      </c>
      <c r="B23" s="27" t="s">
        <v>493</v>
      </c>
      <c r="C23" s="7">
        <v>2021.0</v>
      </c>
      <c r="D23" s="9" t="s">
        <v>5</v>
      </c>
      <c r="E23" s="7">
        <v>23.0</v>
      </c>
      <c r="F23" s="93">
        <v>37.1063326816268</v>
      </c>
    </row>
    <row r="24">
      <c r="A24" s="27" t="s">
        <v>25</v>
      </c>
      <c r="B24" s="27" t="s">
        <v>494</v>
      </c>
      <c r="C24" s="7">
        <v>2021.0</v>
      </c>
      <c r="D24" s="9" t="s">
        <v>5</v>
      </c>
      <c r="E24" s="7">
        <v>23.0</v>
      </c>
      <c r="F24" s="93">
        <v>52.0062791446615</v>
      </c>
    </row>
    <row r="25">
      <c r="A25" s="27" t="s">
        <v>26</v>
      </c>
      <c r="B25" s="27" t="s">
        <v>495</v>
      </c>
      <c r="C25" s="7">
        <v>2021.0</v>
      </c>
      <c r="D25" s="9" t="s">
        <v>5</v>
      </c>
      <c r="E25" s="7">
        <v>23.0</v>
      </c>
      <c r="F25" s="93">
        <v>46.8772354211663</v>
      </c>
    </row>
    <row r="26">
      <c r="A26" s="27" t="s">
        <v>27</v>
      </c>
      <c r="B26" s="27" t="s">
        <v>497</v>
      </c>
      <c r="C26" s="7">
        <v>2021.0</v>
      </c>
      <c r="D26" s="9" t="s">
        <v>5</v>
      </c>
      <c r="E26" s="7">
        <v>23.0</v>
      </c>
      <c r="F26" s="93">
        <v>42.6996310319539</v>
      </c>
    </row>
    <row r="27">
      <c r="A27" s="27" t="s">
        <v>28</v>
      </c>
      <c r="B27" s="27" t="s">
        <v>496</v>
      </c>
      <c r="C27" s="7">
        <v>2021.0</v>
      </c>
      <c r="D27" s="9" t="s">
        <v>5</v>
      </c>
      <c r="E27" s="7">
        <v>23.0</v>
      </c>
      <c r="F27" s="93">
        <v>45.904512544351</v>
      </c>
    </row>
    <row r="28">
      <c r="A28" s="27" t="s">
        <v>29</v>
      </c>
      <c r="B28" s="27" t="s">
        <v>498</v>
      </c>
      <c r="C28" s="7">
        <v>2021.0</v>
      </c>
      <c r="D28" s="9" t="s">
        <v>5</v>
      </c>
      <c r="E28" s="7">
        <v>23.0</v>
      </c>
      <c r="F28" s="93">
        <v>51.155952884594</v>
      </c>
    </row>
    <row r="29">
      <c r="A29" s="27" t="s">
        <v>30</v>
      </c>
      <c r="B29" s="27" t="s">
        <v>499</v>
      </c>
      <c r="C29" s="7">
        <v>2021.0</v>
      </c>
      <c r="D29" s="9" t="s">
        <v>5</v>
      </c>
      <c r="E29" s="7">
        <v>23.0</v>
      </c>
      <c r="F29" s="93">
        <v>35.0030575030538</v>
      </c>
    </row>
    <row r="30">
      <c r="A30" s="27" t="s">
        <v>31</v>
      </c>
      <c r="B30" s="27" t="s">
        <v>500</v>
      </c>
      <c r="C30" s="7">
        <v>2021.0</v>
      </c>
      <c r="D30" s="9" t="s">
        <v>5</v>
      </c>
      <c r="E30" s="7">
        <v>23.0</v>
      </c>
      <c r="F30" s="93">
        <v>46.3837288863746</v>
      </c>
    </row>
    <row r="31">
      <c r="A31" s="27" t="s">
        <v>32</v>
      </c>
      <c r="B31" s="27" t="s">
        <v>501</v>
      </c>
      <c r="C31" s="7">
        <v>2021.0</v>
      </c>
      <c r="D31" s="9" t="s">
        <v>5</v>
      </c>
      <c r="E31" s="7">
        <v>23.0</v>
      </c>
      <c r="F31" s="93">
        <v>36.6918910940551</v>
      </c>
    </row>
    <row r="32">
      <c r="A32" s="27" t="s">
        <v>33</v>
      </c>
      <c r="B32" s="27" t="s">
        <v>502</v>
      </c>
      <c r="C32" s="7">
        <v>2021.0</v>
      </c>
      <c r="D32" s="9" t="s">
        <v>5</v>
      </c>
      <c r="E32" s="7">
        <v>23.0</v>
      </c>
      <c r="F32" s="93">
        <v>32.6595622510184</v>
      </c>
    </row>
    <row r="33">
      <c r="A33" s="27" t="s">
        <v>34</v>
      </c>
      <c r="B33" s="27" t="s">
        <v>503</v>
      </c>
      <c r="C33" s="7">
        <v>2021.0</v>
      </c>
      <c r="D33" s="9" t="s">
        <v>5</v>
      </c>
      <c r="E33" s="7">
        <v>23.0</v>
      </c>
      <c r="F33" s="93">
        <v>44.6919204241822</v>
      </c>
    </row>
    <row r="34">
      <c r="A34" s="27" t="s">
        <v>35</v>
      </c>
      <c r="B34" s="27" t="s">
        <v>504</v>
      </c>
      <c r="C34" s="7">
        <v>2021.0</v>
      </c>
      <c r="D34" s="9" t="s">
        <v>5</v>
      </c>
      <c r="E34" s="7">
        <v>23.0</v>
      </c>
      <c r="F34" s="92">
        <v>36.7568482801338</v>
      </c>
    </row>
    <row r="35">
      <c r="A35" s="91" t="s">
        <v>3</v>
      </c>
      <c r="B35" s="27" t="s">
        <v>489</v>
      </c>
      <c r="C35" s="7">
        <v>2020.0</v>
      </c>
      <c r="D35" s="9" t="s">
        <v>5</v>
      </c>
      <c r="E35" s="7">
        <v>23.0</v>
      </c>
      <c r="F35" s="21">
        <v>44.2</v>
      </c>
    </row>
    <row r="36">
      <c r="A36" s="91" t="s">
        <v>4</v>
      </c>
      <c r="B36" s="27" t="s">
        <v>472</v>
      </c>
      <c r="C36" s="7">
        <v>2020.0</v>
      </c>
      <c r="D36" s="9" t="s">
        <v>5</v>
      </c>
      <c r="E36" s="7">
        <v>23.0</v>
      </c>
      <c r="F36" s="21">
        <v>52.2</v>
      </c>
    </row>
    <row r="37">
      <c r="A37" s="27" t="s">
        <v>5</v>
      </c>
      <c r="B37" s="27" t="s">
        <v>473</v>
      </c>
      <c r="C37" s="7">
        <v>2020.0</v>
      </c>
      <c r="D37" s="9" t="s">
        <v>5</v>
      </c>
      <c r="E37" s="7">
        <v>23.0</v>
      </c>
      <c r="F37" s="21">
        <v>57.9</v>
      </c>
      <c r="M37" s="94"/>
    </row>
    <row r="38">
      <c r="A38" s="27" t="s">
        <v>6</v>
      </c>
      <c r="B38" s="27" t="s">
        <v>474</v>
      </c>
      <c r="C38" s="7">
        <v>2020.0</v>
      </c>
      <c r="D38" s="9" t="s">
        <v>5</v>
      </c>
      <c r="E38" s="7">
        <v>23.0</v>
      </c>
      <c r="F38" s="21">
        <v>50.5</v>
      </c>
    </row>
    <row r="39">
      <c r="A39" s="27" t="s">
        <v>7</v>
      </c>
      <c r="B39" s="27" t="s">
        <v>475</v>
      </c>
      <c r="C39" s="7">
        <v>2020.0</v>
      </c>
      <c r="D39" s="9" t="s">
        <v>5</v>
      </c>
      <c r="E39" s="7">
        <v>23.0</v>
      </c>
      <c r="F39" s="21">
        <v>45.3</v>
      </c>
    </row>
    <row r="40">
      <c r="A40" s="27" t="s">
        <v>8</v>
      </c>
      <c r="B40" s="27" t="s">
        <v>479</v>
      </c>
      <c r="C40" s="7">
        <v>2020.0</v>
      </c>
      <c r="D40" s="9" t="s">
        <v>5</v>
      </c>
      <c r="E40" s="7">
        <v>23.0</v>
      </c>
      <c r="F40" s="21">
        <v>46.3</v>
      </c>
    </row>
    <row r="41">
      <c r="A41" s="27" t="s">
        <v>9</v>
      </c>
      <c r="B41" s="27" t="s">
        <v>480</v>
      </c>
      <c r="C41" s="7">
        <v>2020.0</v>
      </c>
      <c r="D41" s="9" t="s">
        <v>5</v>
      </c>
      <c r="E41" s="7">
        <v>23.0</v>
      </c>
      <c r="F41" s="21">
        <v>49.6</v>
      </c>
    </row>
    <row r="42">
      <c r="A42" s="27" t="s">
        <v>10</v>
      </c>
      <c r="B42" s="27" t="s">
        <v>478</v>
      </c>
      <c r="C42" s="7">
        <v>2020.0</v>
      </c>
      <c r="D42" s="9" t="s">
        <v>5</v>
      </c>
      <c r="E42" s="7">
        <v>23.0</v>
      </c>
      <c r="F42" s="21">
        <v>24.7</v>
      </c>
    </row>
    <row r="43">
      <c r="A43" s="27" t="s">
        <v>11</v>
      </c>
      <c r="B43" s="27" t="s">
        <v>477</v>
      </c>
      <c r="C43" s="7">
        <v>2020.0</v>
      </c>
      <c r="D43" s="9" t="s">
        <v>5</v>
      </c>
      <c r="E43" s="7">
        <v>23.0</v>
      </c>
      <c r="F43" s="21">
        <v>49.4</v>
      </c>
    </row>
    <row r="44">
      <c r="A44" s="27" t="s">
        <v>12</v>
      </c>
      <c r="B44" s="27" t="s">
        <v>476</v>
      </c>
      <c r="C44" s="7">
        <v>2020.0</v>
      </c>
      <c r="D44" s="9" t="s">
        <v>5</v>
      </c>
      <c r="E44" s="7">
        <v>23.0</v>
      </c>
      <c r="F44" s="21">
        <v>63.7</v>
      </c>
    </row>
    <row r="45">
      <c r="A45" s="27" t="s">
        <v>13</v>
      </c>
      <c r="B45" s="27" t="s">
        <v>481</v>
      </c>
      <c r="C45" s="7">
        <v>2020.0</v>
      </c>
      <c r="D45" s="9" t="s">
        <v>5</v>
      </c>
      <c r="E45" s="7">
        <v>23.0</v>
      </c>
      <c r="F45" s="21">
        <v>45.1</v>
      </c>
    </row>
    <row r="46">
      <c r="A46" s="27" t="s">
        <v>14</v>
      </c>
      <c r="B46" s="27" t="s">
        <v>483</v>
      </c>
      <c r="C46" s="7">
        <v>2020.0</v>
      </c>
      <c r="D46" s="9" t="s">
        <v>5</v>
      </c>
      <c r="E46" s="7">
        <v>23.0</v>
      </c>
      <c r="F46" s="21">
        <v>39.2</v>
      </c>
    </row>
    <row r="47">
      <c r="A47" s="27" t="s">
        <v>15</v>
      </c>
      <c r="B47" s="27" t="s">
        <v>482</v>
      </c>
      <c r="C47" s="7">
        <v>2020.0</v>
      </c>
      <c r="D47" s="9" t="s">
        <v>5</v>
      </c>
      <c r="E47" s="7">
        <v>23.0</v>
      </c>
      <c r="F47" s="21">
        <v>27.8</v>
      </c>
    </row>
    <row r="48">
      <c r="A48" s="27" t="s">
        <v>16</v>
      </c>
      <c r="B48" s="27" t="s">
        <v>484</v>
      </c>
      <c r="C48" s="7">
        <v>2020.0</v>
      </c>
      <c r="D48" s="9" t="s">
        <v>5</v>
      </c>
      <c r="E48" s="7">
        <v>23.0</v>
      </c>
      <c r="F48" s="21">
        <v>39.3</v>
      </c>
    </row>
    <row r="49">
      <c r="A49" s="27" t="s">
        <v>17</v>
      </c>
      <c r="B49" s="27" t="s">
        <v>485</v>
      </c>
      <c r="C49" s="7">
        <v>2020.0</v>
      </c>
      <c r="D49" s="9" t="s">
        <v>5</v>
      </c>
      <c r="E49" s="7">
        <v>23.0</v>
      </c>
      <c r="F49" s="21">
        <v>46.9</v>
      </c>
    </row>
    <row r="50">
      <c r="A50" s="27" t="s">
        <v>18</v>
      </c>
      <c r="B50" s="27" t="s">
        <v>486</v>
      </c>
      <c r="C50" s="7">
        <v>2020.0</v>
      </c>
      <c r="D50" s="9" t="s">
        <v>5</v>
      </c>
      <c r="E50" s="7">
        <v>23.0</v>
      </c>
      <c r="F50" s="21">
        <v>48.6</v>
      </c>
    </row>
    <row r="51">
      <c r="A51" s="27" t="s">
        <v>19</v>
      </c>
      <c r="B51" s="27" t="s">
        <v>487</v>
      </c>
      <c r="C51" s="7">
        <v>2020.0</v>
      </c>
      <c r="D51" s="9" t="s">
        <v>5</v>
      </c>
      <c r="E51" s="7">
        <v>23.0</v>
      </c>
      <c r="F51" s="21">
        <v>35.3</v>
      </c>
    </row>
    <row r="52">
      <c r="A52" s="27" t="s">
        <v>20</v>
      </c>
      <c r="B52" s="27" t="s">
        <v>488</v>
      </c>
      <c r="C52" s="7">
        <v>2020.0</v>
      </c>
      <c r="D52" s="9" t="s">
        <v>5</v>
      </c>
      <c r="E52" s="7">
        <v>23.0</v>
      </c>
      <c r="F52" s="21">
        <v>44.9</v>
      </c>
    </row>
    <row r="53">
      <c r="A53" s="27" t="s">
        <v>21</v>
      </c>
      <c r="B53" s="27" t="s">
        <v>490</v>
      </c>
      <c r="C53" s="7">
        <v>2020.0</v>
      </c>
      <c r="D53" s="9" t="s">
        <v>5</v>
      </c>
      <c r="E53" s="7">
        <v>23.0</v>
      </c>
      <c r="F53" s="21">
        <v>41.1</v>
      </c>
    </row>
    <row r="54">
      <c r="A54" s="27" t="s">
        <v>22</v>
      </c>
      <c r="B54" s="27" t="s">
        <v>491</v>
      </c>
      <c r="C54" s="7">
        <v>2020.0</v>
      </c>
      <c r="D54" s="9" t="s">
        <v>5</v>
      </c>
      <c r="E54" s="7">
        <v>23.0</v>
      </c>
      <c r="F54" s="21">
        <v>58.5</v>
      </c>
    </row>
    <row r="55">
      <c r="A55" s="27" t="s">
        <v>23</v>
      </c>
      <c r="B55" s="27" t="s">
        <v>492</v>
      </c>
      <c r="C55" s="7">
        <v>2020.0</v>
      </c>
      <c r="D55" s="9" t="s">
        <v>5</v>
      </c>
      <c r="E55" s="7">
        <v>23.0</v>
      </c>
      <c r="F55" s="21">
        <v>32.0</v>
      </c>
    </row>
    <row r="56">
      <c r="A56" s="27" t="s">
        <v>24</v>
      </c>
      <c r="B56" s="27" t="s">
        <v>493</v>
      </c>
      <c r="C56" s="7">
        <v>2020.0</v>
      </c>
      <c r="D56" s="9" t="s">
        <v>5</v>
      </c>
      <c r="E56" s="7">
        <v>23.0</v>
      </c>
      <c r="F56" s="21">
        <v>35.1</v>
      </c>
    </row>
    <row r="57">
      <c r="A57" s="27" t="s">
        <v>25</v>
      </c>
      <c r="B57" s="27" t="s">
        <v>494</v>
      </c>
      <c r="C57" s="7">
        <v>2020.0</v>
      </c>
      <c r="D57" s="9" t="s">
        <v>5</v>
      </c>
      <c r="E57" s="7">
        <v>23.0</v>
      </c>
      <c r="F57" s="21">
        <v>51.6</v>
      </c>
    </row>
    <row r="58">
      <c r="A58" s="27" t="s">
        <v>26</v>
      </c>
      <c r="B58" s="27" t="s">
        <v>495</v>
      </c>
      <c r="C58" s="7">
        <v>2020.0</v>
      </c>
      <c r="D58" s="9" t="s">
        <v>5</v>
      </c>
      <c r="E58" s="7">
        <v>23.0</v>
      </c>
      <c r="F58" s="21">
        <v>49.1</v>
      </c>
    </row>
    <row r="59">
      <c r="A59" s="27" t="s">
        <v>27</v>
      </c>
      <c r="B59" s="27" t="s">
        <v>497</v>
      </c>
      <c r="C59" s="7">
        <v>2020.0</v>
      </c>
      <c r="D59" s="9" t="s">
        <v>5</v>
      </c>
      <c r="E59" s="7">
        <v>23.0</v>
      </c>
      <c r="F59" s="21">
        <v>38.2</v>
      </c>
    </row>
    <row r="60">
      <c r="A60" s="27" t="s">
        <v>28</v>
      </c>
      <c r="B60" s="27" t="s">
        <v>496</v>
      </c>
      <c r="C60" s="7">
        <v>2020.0</v>
      </c>
      <c r="D60" s="9" t="s">
        <v>5</v>
      </c>
      <c r="E60" s="7">
        <v>23.0</v>
      </c>
      <c r="F60" s="21">
        <v>45.3</v>
      </c>
    </row>
    <row r="61">
      <c r="A61" s="27" t="s">
        <v>29</v>
      </c>
      <c r="B61" s="27" t="s">
        <v>498</v>
      </c>
      <c r="C61" s="7">
        <v>2020.0</v>
      </c>
      <c r="D61" s="9" t="s">
        <v>5</v>
      </c>
      <c r="E61" s="7">
        <v>23.0</v>
      </c>
      <c r="F61" s="21">
        <v>50.0</v>
      </c>
    </row>
    <row r="62">
      <c r="A62" s="27" t="s">
        <v>30</v>
      </c>
      <c r="B62" s="27" t="s">
        <v>499</v>
      </c>
      <c r="C62" s="7">
        <v>2020.0</v>
      </c>
      <c r="D62" s="9" t="s">
        <v>5</v>
      </c>
      <c r="E62" s="7">
        <v>23.0</v>
      </c>
      <c r="F62" s="21">
        <v>35.2</v>
      </c>
    </row>
    <row r="63">
      <c r="A63" s="27" t="s">
        <v>31</v>
      </c>
      <c r="B63" s="27" t="s">
        <v>500</v>
      </c>
      <c r="C63" s="7">
        <v>2020.0</v>
      </c>
      <c r="D63" s="9" t="s">
        <v>5</v>
      </c>
      <c r="E63" s="7">
        <v>23.0</v>
      </c>
      <c r="F63" s="21">
        <v>45.6</v>
      </c>
    </row>
    <row r="64">
      <c r="A64" s="27" t="s">
        <v>32</v>
      </c>
      <c r="B64" s="27" t="s">
        <v>501</v>
      </c>
      <c r="C64" s="7">
        <v>2020.0</v>
      </c>
      <c r="D64" s="9" t="s">
        <v>5</v>
      </c>
      <c r="E64" s="7">
        <v>23.0</v>
      </c>
      <c r="F64" s="21">
        <v>36.8</v>
      </c>
    </row>
    <row r="65">
      <c r="A65" s="27" t="s">
        <v>33</v>
      </c>
      <c r="B65" s="27" t="s">
        <v>502</v>
      </c>
      <c r="C65" s="7">
        <v>2020.0</v>
      </c>
      <c r="D65" s="9" t="s">
        <v>5</v>
      </c>
      <c r="E65" s="7">
        <v>23.0</v>
      </c>
      <c r="F65" s="21">
        <v>31.2</v>
      </c>
    </row>
    <row r="66">
      <c r="A66" s="27" t="s">
        <v>34</v>
      </c>
      <c r="B66" s="27" t="s">
        <v>503</v>
      </c>
      <c r="C66" s="7">
        <v>2020.0</v>
      </c>
      <c r="D66" s="9" t="s">
        <v>5</v>
      </c>
      <c r="E66" s="7">
        <v>23.0</v>
      </c>
      <c r="F66" s="21">
        <v>43.5</v>
      </c>
    </row>
    <row r="67">
      <c r="A67" s="27" t="s">
        <v>35</v>
      </c>
      <c r="B67" s="27" t="s">
        <v>504</v>
      </c>
      <c r="C67" s="7">
        <v>2020.0</v>
      </c>
      <c r="D67" s="9" t="s">
        <v>5</v>
      </c>
      <c r="E67" s="7">
        <v>23.0</v>
      </c>
      <c r="F67" s="21">
        <v>38.5</v>
      </c>
    </row>
    <row r="68">
      <c r="A68" s="91" t="s">
        <v>3</v>
      </c>
      <c r="B68" s="27" t="s">
        <v>489</v>
      </c>
      <c r="C68" s="7">
        <v>2019.0</v>
      </c>
      <c r="D68" s="9" t="s">
        <v>5</v>
      </c>
      <c r="E68" s="7">
        <v>23.0</v>
      </c>
      <c r="F68" s="95">
        <v>44.88286</v>
      </c>
    </row>
    <row r="69">
      <c r="A69" s="91" t="s">
        <v>4</v>
      </c>
      <c r="B69" s="27" t="s">
        <v>472</v>
      </c>
      <c r="C69" s="7">
        <v>2019.0</v>
      </c>
      <c r="D69" s="9" t="s">
        <v>5</v>
      </c>
      <c r="E69" s="7">
        <v>23.0</v>
      </c>
      <c r="F69" s="96">
        <v>53.3695</v>
      </c>
    </row>
    <row r="70">
      <c r="A70" s="27" t="s">
        <v>5</v>
      </c>
      <c r="B70" s="27" t="s">
        <v>473</v>
      </c>
      <c r="C70" s="7">
        <v>2019.0</v>
      </c>
      <c r="D70" s="9" t="s">
        <v>5</v>
      </c>
      <c r="E70" s="7">
        <v>23.0</v>
      </c>
      <c r="F70" s="96">
        <v>60.5714</v>
      </c>
    </row>
    <row r="71">
      <c r="A71" s="27" t="s">
        <v>6</v>
      </c>
      <c r="B71" s="27" t="s">
        <v>474</v>
      </c>
      <c r="C71" s="7">
        <v>2019.0</v>
      </c>
      <c r="D71" s="9" t="s">
        <v>5</v>
      </c>
      <c r="E71" s="7">
        <v>23.0</v>
      </c>
      <c r="F71" s="96">
        <v>50.9457</v>
      </c>
    </row>
    <row r="72">
      <c r="A72" s="27" t="s">
        <v>7</v>
      </c>
      <c r="B72" s="27" t="s">
        <v>475</v>
      </c>
      <c r="C72" s="7">
        <v>2019.0</v>
      </c>
      <c r="D72" s="9" t="s">
        <v>5</v>
      </c>
      <c r="E72" s="7">
        <v>23.0</v>
      </c>
      <c r="F72" s="96">
        <v>44.2259</v>
      </c>
    </row>
    <row r="73">
      <c r="A73" s="27" t="s">
        <v>8</v>
      </c>
      <c r="B73" s="27" t="s">
        <v>479</v>
      </c>
      <c r="C73" s="7">
        <v>2019.0</v>
      </c>
      <c r="D73" s="9" t="s">
        <v>5</v>
      </c>
      <c r="E73" s="7">
        <v>23.0</v>
      </c>
      <c r="F73" s="96">
        <v>47.6817</v>
      </c>
    </row>
    <row r="74">
      <c r="A74" s="27" t="s">
        <v>9</v>
      </c>
      <c r="B74" s="27" t="s">
        <v>480</v>
      </c>
      <c r="C74" s="7">
        <v>2019.0</v>
      </c>
      <c r="D74" s="9" t="s">
        <v>5</v>
      </c>
      <c r="E74" s="7">
        <v>23.0</v>
      </c>
      <c r="F74" s="96">
        <v>50.112199999999994</v>
      </c>
    </row>
    <row r="75">
      <c r="A75" s="27" t="s">
        <v>10</v>
      </c>
      <c r="B75" s="27" t="s">
        <v>478</v>
      </c>
      <c r="C75" s="7">
        <v>2019.0</v>
      </c>
      <c r="D75" s="9" t="s">
        <v>5</v>
      </c>
      <c r="E75" s="7">
        <v>23.0</v>
      </c>
      <c r="F75" s="96">
        <v>24.1329</v>
      </c>
    </row>
    <row r="76">
      <c r="A76" s="27" t="s">
        <v>11</v>
      </c>
      <c r="B76" s="27" t="s">
        <v>477</v>
      </c>
      <c r="C76" s="7">
        <v>2019.0</v>
      </c>
      <c r="D76" s="9" t="s">
        <v>5</v>
      </c>
      <c r="E76" s="7">
        <v>23.0</v>
      </c>
      <c r="F76" s="96">
        <v>50.310100000000006</v>
      </c>
    </row>
    <row r="77">
      <c r="A77" s="27" t="s">
        <v>12</v>
      </c>
      <c r="B77" s="27" t="s">
        <v>476</v>
      </c>
      <c r="C77" s="7">
        <v>2019.0</v>
      </c>
      <c r="D77" s="9" t="s">
        <v>5</v>
      </c>
      <c r="E77" s="7">
        <v>23.0</v>
      </c>
      <c r="F77" s="96">
        <v>63.401700000000005</v>
      </c>
    </row>
    <row r="78">
      <c r="A78" s="27" t="s">
        <v>13</v>
      </c>
      <c r="B78" s="27" t="s">
        <v>481</v>
      </c>
      <c r="C78" s="7">
        <v>2019.0</v>
      </c>
      <c r="D78" s="9" t="s">
        <v>5</v>
      </c>
      <c r="E78" s="7">
        <v>23.0</v>
      </c>
      <c r="F78" s="96">
        <v>42.923899999999996</v>
      </c>
    </row>
    <row r="79">
      <c r="A79" s="27" t="s">
        <v>14</v>
      </c>
      <c r="B79" s="27" t="s">
        <v>483</v>
      </c>
      <c r="C79" s="7">
        <v>2019.0</v>
      </c>
      <c r="D79" s="9" t="s">
        <v>5</v>
      </c>
      <c r="E79" s="7">
        <v>23.0</v>
      </c>
      <c r="F79" s="96">
        <v>41.9434</v>
      </c>
    </row>
    <row r="80">
      <c r="A80" s="27" t="s">
        <v>15</v>
      </c>
      <c r="B80" s="27" t="s">
        <v>482</v>
      </c>
      <c r="C80" s="7">
        <v>2019.0</v>
      </c>
      <c r="D80" s="9" t="s">
        <v>5</v>
      </c>
      <c r="E80" s="7">
        <v>23.0</v>
      </c>
      <c r="F80" s="96">
        <v>29.729899999999997</v>
      </c>
    </row>
    <row r="81">
      <c r="A81" s="27" t="s">
        <v>16</v>
      </c>
      <c r="B81" s="27" t="s">
        <v>484</v>
      </c>
      <c r="C81" s="7">
        <v>2019.0</v>
      </c>
      <c r="D81" s="9" t="s">
        <v>5</v>
      </c>
      <c r="E81" s="7">
        <v>23.0</v>
      </c>
      <c r="F81" s="96">
        <v>36.5473</v>
      </c>
    </row>
    <row r="82">
      <c r="A82" s="27" t="s">
        <v>17</v>
      </c>
      <c r="B82" s="27" t="s">
        <v>485</v>
      </c>
      <c r="C82" s="7">
        <v>2019.0</v>
      </c>
      <c r="D82" s="9" t="s">
        <v>5</v>
      </c>
      <c r="E82" s="7">
        <v>23.0</v>
      </c>
      <c r="F82" s="96">
        <v>51.3645</v>
      </c>
    </row>
    <row r="83">
      <c r="A83" s="27" t="s">
        <v>18</v>
      </c>
      <c r="B83" s="27" t="s">
        <v>486</v>
      </c>
      <c r="C83" s="7">
        <v>2019.0</v>
      </c>
      <c r="D83" s="9" t="s">
        <v>5</v>
      </c>
      <c r="E83" s="7">
        <v>23.0</v>
      </c>
      <c r="F83" s="96">
        <v>48.8857</v>
      </c>
    </row>
    <row r="84">
      <c r="A84" s="27" t="s">
        <v>19</v>
      </c>
      <c r="B84" s="27" t="s">
        <v>487</v>
      </c>
      <c r="C84" s="7">
        <v>2019.0</v>
      </c>
      <c r="D84" s="9" t="s">
        <v>5</v>
      </c>
      <c r="E84" s="7">
        <v>23.0</v>
      </c>
      <c r="F84" s="96">
        <v>37.303399999999996</v>
      </c>
    </row>
    <row r="85">
      <c r="A85" s="27" t="s">
        <v>20</v>
      </c>
      <c r="B85" s="27" t="s">
        <v>488</v>
      </c>
      <c r="C85" s="7">
        <v>2019.0</v>
      </c>
      <c r="D85" s="9" t="s">
        <v>5</v>
      </c>
      <c r="E85" s="7">
        <v>23.0</v>
      </c>
      <c r="F85" s="96">
        <v>44.4278</v>
      </c>
    </row>
    <row r="86">
      <c r="A86" s="27" t="s">
        <v>21</v>
      </c>
      <c r="B86" s="27" t="s">
        <v>490</v>
      </c>
      <c r="C86" s="7">
        <v>2019.0</v>
      </c>
      <c r="D86" s="9" t="s">
        <v>5</v>
      </c>
      <c r="E86" s="7">
        <v>23.0</v>
      </c>
      <c r="F86" s="96">
        <v>44.3935</v>
      </c>
    </row>
    <row r="87">
      <c r="A87" s="27" t="s">
        <v>22</v>
      </c>
      <c r="B87" s="27" t="s">
        <v>491</v>
      </c>
      <c r="C87" s="7">
        <v>2019.0</v>
      </c>
      <c r="D87" s="9" t="s">
        <v>5</v>
      </c>
      <c r="E87" s="7">
        <v>23.0</v>
      </c>
      <c r="F87" s="96">
        <v>54.5774</v>
      </c>
    </row>
    <row r="88">
      <c r="A88" s="27" t="s">
        <v>23</v>
      </c>
      <c r="B88" s="27" t="s">
        <v>492</v>
      </c>
      <c r="C88" s="7">
        <v>2019.0</v>
      </c>
      <c r="D88" s="9" t="s">
        <v>5</v>
      </c>
      <c r="E88" s="7">
        <v>23.0</v>
      </c>
      <c r="F88" s="96">
        <v>31.070500000000003</v>
      </c>
    </row>
    <row r="89">
      <c r="A89" s="27" t="s">
        <v>24</v>
      </c>
      <c r="B89" s="27" t="s">
        <v>493</v>
      </c>
      <c r="C89" s="7">
        <v>2019.0</v>
      </c>
      <c r="D89" s="9" t="s">
        <v>5</v>
      </c>
      <c r="E89" s="7">
        <v>23.0</v>
      </c>
      <c r="F89" s="96">
        <v>36.9309</v>
      </c>
    </row>
    <row r="90">
      <c r="A90" s="27" t="s">
        <v>25</v>
      </c>
      <c r="B90" s="27" t="s">
        <v>494</v>
      </c>
      <c r="C90" s="7">
        <v>2019.0</v>
      </c>
      <c r="D90" s="9" t="s">
        <v>5</v>
      </c>
      <c r="E90" s="7">
        <v>23.0</v>
      </c>
      <c r="F90" s="96">
        <v>50.645799999999994</v>
      </c>
    </row>
    <row r="91">
      <c r="A91" s="27" t="s">
        <v>26</v>
      </c>
      <c r="B91" s="27" t="s">
        <v>495</v>
      </c>
      <c r="C91" s="7">
        <v>2019.0</v>
      </c>
      <c r="D91" s="9" t="s">
        <v>5</v>
      </c>
      <c r="E91" s="7">
        <v>23.0</v>
      </c>
      <c r="F91" s="96">
        <v>48.0461</v>
      </c>
    </row>
    <row r="92">
      <c r="A92" s="27" t="s">
        <v>27</v>
      </c>
      <c r="B92" s="27" t="s">
        <v>497</v>
      </c>
      <c r="C92" s="7">
        <v>2019.0</v>
      </c>
      <c r="D92" s="9" t="s">
        <v>5</v>
      </c>
      <c r="E92" s="7">
        <v>23.0</v>
      </c>
      <c r="F92" s="96">
        <v>40.9391</v>
      </c>
    </row>
    <row r="93">
      <c r="A93" s="27" t="s">
        <v>28</v>
      </c>
      <c r="B93" s="27" t="s">
        <v>496</v>
      </c>
      <c r="C93" s="7">
        <v>2019.0</v>
      </c>
      <c r="D93" s="9" t="s">
        <v>5</v>
      </c>
      <c r="E93" s="7">
        <v>23.0</v>
      </c>
      <c r="F93" s="96">
        <v>45.9161</v>
      </c>
    </row>
    <row r="94">
      <c r="A94" s="27" t="s">
        <v>29</v>
      </c>
      <c r="B94" s="27" t="s">
        <v>498</v>
      </c>
      <c r="C94" s="7">
        <v>2019.0</v>
      </c>
      <c r="D94" s="9" t="s">
        <v>5</v>
      </c>
      <c r="E94" s="7">
        <v>23.0</v>
      </c>
      <c r="F94" s="96">
        <v>54.445100000000004</v>
      </c>
    </row>
    <row r="95">
      <c r="A95" s="27" t="s">
        <v>30</v>
      </c>
      <c r="B95" s="27" t="s">
        <v>499</v>
      </c>
      <c r="C95" s="7">
        <v>2019.0</v>
      </c>
      <c r="D95" s="9" t="s">
        <v>5</v>
      </c>
      <c r="E95" s="7">
        <v>23.0</v>
      </c>
      <c r="F95" s="96">
        <v>34.6448</v>
      </c>
    </row>
    <row r="96">
      <c r="A96" s="27" t="s">
        <v>31</v>
      </c>
      <c r="B96" s="27" t="s">
        <v>500</v>
      </c>
      <c r="C96" s="7">
        <v>2019.0</v>
      </c>
      <c r="D96" s="9" t="s">
        <v>5</v>
      </c>
      <c r="E96" s="7">
        <v>23.0</v>
      </c>
      <c r="F96" s="96">
        <v>44.6631</v>
      </c>
    </row>
    <row r="97">
      <c r="A97" s="27" t="s">
        <v>32</v>
      </c>
      <c r="B97" s="27" t="s">
        <v>501</v>
      </c>
      <c r="C97" s="7">
        <v>2019.0</v>
      </c>
      <c r="D97" s="9" t="s">
        <v>5</v>
      </c>
      <c r="E97" s="7">
        <v>23.0</v>
      </c>
      <c r="F97" s="96">
        <v>39.2005</v>
      </c>
    </row>
    <row r="98">
      <c r="A98" s="27" t="s">
        <v>33</v>
      </c>
      <c r="B98" s="27" t="s">
        <v>502</v>
      </c>
      <c r="C98" s="7">
        <v>2019.0</v>
      </c>
      <c r="D98" s="9" t="s">
        <v>5</v>
      </c>
      <c r="E98" s="7">
        <v>23.0</v>
      </c>
      <c r="F98" s="96">
        <v>30.698999999999998</v>
      </c>
    </row>
    <row r="99">
      <c r="A99" s="27" t="s">
        <v>34</v>
      </c>
      <c r="B99" s="27" t="s">
        <v>503</v>
      </c>
      <c r="C99" s="7">
        <v>2019.0</v>
      </c>
      <c r="D99" s="9" t="s">
        <v>5</v>
      </c>
      <c r="E99" s="7">
        <v>23.0</v>
      </c>
      <c r="F99" s="96">
        <v>47.5707</v>
      </c>
    </row>
    <row r="100">
      <c r="A100" s="27" t="s">
        <v>35</v>
      </c>
      <c r="B100" s="27" t="s">
        <v>504</v>
      </c>
      <c r="C100" s="7">
        <v>2019.0</v>
      </c>
      <c r="D100" s="9" t="s">
        <v>5</v>
      </c>
      <c r="E100" s="7">
        <v>23.0</v>
      </c>
      <c r="F100" s="96">
        <v>38.4358</v>
      </c>
    </row>
    <row r="101">
      <c r="A101" s="91" t="s">
        <v>3</v>
      </c>
      <c r="B101" s="27" t="s">
        <v>489</v>
      </c>
      <c r="C101" s="7">
        <v>2018.0</v>
      </c>
      <c r="D101" s="9" t="s">
        <v>5</v>
      </c>
      <c r="E101" s="7">
        <v>23.0</v>
      </c>
      <c r="F101" s="95">
        <v>44.88286</v>
      </c>
    </row>
    <row r="102">
      <c r="A102" s="91" t="s">
        <v>4</v>
      </c>
      <c r="B102" s="27" t="s">
        <v>472</v>
      </c>
      <c r="C102" s="7">
        <v>2018.0</v>
      </c>
      <c r="D102" s="9" t="s">
        <v>5</v>
      </c>
      <c r="E102" s="7">
        <v>23.0</v>
      </c>
      <c r="F102" s="96">
        <v>53.3695</v>
      </c>
    </row>
    <row r="103">
      <c r="A103" s="27" t="s">
        <v>5</v>
      </c>
      <c r="B103" s="27" t="s">
        <v>473</v>
      </c>
      <c r="C103" s="7">
        <v>2018.0</v>
      </c>
      <c r="D103" s="9" t="s">
        <v>5</v>
      </c>
      <c r="E103" s="7">
        <v>23.0</v>
      </c>
      <c r="F103" s="96">
        <v>60.5714</v>
      </c>
    </row>
    <row r="104">
      <c r="A104" s="27" t="s">
        <v>6</v>
      </c>
      <c r="B104" s="27" t="s">
        <v>474</v>
      </c>
      <c r="C104" s="7">
        <v>2018.0</v>
      </c>
      <c r="D104" s="9" t="s">
        <v>5</v>
      </c>
      <c r="E104" s="7">
        <v>23.0</v>
      </c>
      <c r="F104" s="96">
        <v>50.9457</v>
      </c>
    </row>
    <row r="105">
      <c r="A105" s="27" t="s">
        <v>7</v>
      </c>
      <c r="B105" s="27" t="s">
        <v>475</v>
      </c>
      <c r="C105" s="7">
        <v>2018.0</v>
      </c>
      <c r="D105" s="9" t="s">
        <v>5</v>
      </c>
      <c r="E105" s="7">
        <v>23.0</v>
      </c>
      <c r="F105" s="96">
        <v>44.2259</v>
      </c>
    </row>
    <row r="106">
      <c r="A106" s="27" t="s">
        <v>8</v>
      </c>
      <c r="B106" s="27" t="s">
        <v>479</v>
      </c>
      <c r="C106" s="7">
        <v>2018.0</v>
      </c>
      <c r="D106" s="9" t="s">
        <v>5</v>
      </c>
      <c r="E106" s="7">
        <v>23.0</v>
      </c>
      <c r="F106" s="96">
        <v>47.6817</v>
      </c>
    </row>
    <row r="107">
      <c r="A107" s="27" t="s">
        <v>9</v>
      </c>
      <c r="B107" s="27" t="s">
        <v>480</v>
      </c>
      <c r="C107" s="7">
        <v>2018.0</v>
      </c>
      <c r="D107" s="9" t="s">
        <v>5</v>
      </c>
      <c r="E107" s="7">
        <v>23.0</v>
      </c>
      <c r="F107" s="96">
        <v>50.112199999999994</v>
      </c>
    </row>
    <row r="108">
      <c r="A108" s="27" t="s">
        <v>10</v>
      </c>
      <c r="B108" s="27" t="s">
        <v>478</v>
      </c>
      <c r="C108" s="7">
        <v>2018.0</v>
      </c>
      <c r="D108" s="9" t="s">
        <v>5</v>
      </c>
      <c r="E108" s="7">
        <v>23.0</v>
      </c>
      <c r="F108" s="96">
        <v>24.1329</v>
      </c>
    </row>
    <row r="109">
      <c r="A109" s="27" t="s">
        <v>11</v>
      </c>
      <c r="B109" s="27" t="s">
        <v>477</v>
      </c>
      <c r="C109" s="7">
        <v>2018.0</v>
      </c>
      <c r="D109" s="9" t="s">
        <v>5</v>
      </c>
      <c r="E109" s="7">
        <v>23.0</v>
      </c>
      <c r="F109" s="96">
        <v>50.310100000000006</v>
      </c>
    </row>
    <row r="110">
      <c r="A110" s="27" t="s">
        <v>12</v>
      </c>
      <c r="B110" s="27" t="s">
        <v>476</v>
      </c>
      <c r="C110" s="7">
        <v>2018.0</v>
      </c>
      <c r="D110" s="9" t="s">
        <v>5</v>
      </c>
      <c r="E110" s="7">
        <v>23.0</v>
      </c>
      <c r="F110" s="96">
        <v>63.401700000000005</v>
      </c>
    </row>
    <row r="111">
      <c r="A111" s="27" t="s">
        <v>13</v>
      </c>
      <c r="B111" s="27" t="s">
        <v>481</v>
      </c>
      <c r="C111" s="7">
        <v>2018.0</v>
      </c>
      <c r="D111" s="9" t="s">
        <v>5</v>
      </c>
      <c r="E111" s="7">
        <v>23.0</v>
      </c>
      <c r="F111" s="96">
        <v>42.923899999999996</v>
      </c>
    </row>
    <row r="112">
      <c r="A112" s="27" t="s">
        <v>14</v>
      </c>
      <c r="B112" s="27" t="s">
        <v>483</v>
      </c>
      <c r="C112" s="7">
        <v>2018.0</v>
      </c>
      <c r="D112" s="9" t="s">
        <v>5</v>
      </c>
      <c r="E112" s="7">
        <v>23.0</v>
      </c>
      <c r="F112" s="96">
        <v>41.9434</v>
      </c>
    </row>
    <row r="113">
      <c r="A113" s="27" t="s">
        <v>15</v>
      </c>
      <c r="B113" s="27" t="s">
        <v>482</v>
      </c>
      <c r="C113" s="7">
        <v>2018.0</v>
      </c>
      <c r="D113" s="9" t="s">
        <v>5</v>
      </c>
      <c r="E113" s="7">
        <v>23.0</v>
      </c>
      <c r="F113" s="96">
        <v>29.729899999999997</v>
      </c>
    </row>
    <row r="114">
      <c r="A114" s="27" t="s">
        <v>16</v>
      </c>
      <c r="B114" s="27" t="s">
        <v>484</v>
      </c>
      <c r="C114" s="7">
        <v>2018.0</v>
      </c>
      <c r="D114" s="9" t="s">
        <v>5</v>
      </c>
      <c r="E114" s="7">
        <v>23.0</v>
      </c>
      <c r="F114" s="96">
        <v>36.5473</v>
      </c>
    </row>
    <row r="115">
      <c r="A115" s="27" t="s">
        <v>17</v>
      </c>
      <c r="B115" s="27" t="s">
        <v>485</v>
      </c>
      <c r="C115" s="7">
        <v>2018.0</v>
      </c>
      <c r="D115" s="9" t="s">
        <v>5</v>
      </c>
      <c r="E115" s="7">
        <v>23.0</v>
      </c>
      <c r="F115" s="96">
        <v>51.3645</v>
      </c>
    </row>
    <row r="116">
      <c r="A116" s="27" t="s">
        <v>18</v>
      </c>
      <c r="B116" s="27" t="s">
        <v>486</v>
      </c>
      <c r="C116" s="7">
        <v>2018.0</v>
      </c>
      <c r="D116" s="9" t="s">
        <v>5</v>
      </c>
      <c r="E116" s="7">
        <v>23.0</v>
      </c>
      <c r="F116" s="96">
        <v>48.8857</v>
      </c>
    </row>
    <row r="117">
      <c r="A117" s="27" t="s">
        <v>19</v>
      </c>
      <c r="B117" s="27" t="s">
        <v>487</v>
      </c>
      <c r="C117" s="7">
        <v>2018.0</v>
      </c>
      <c r="D117" s="9" t="s">
        <v>5</v>
      </c>
      <c r="E117" s="7">
        <v>23.0</v>
      </c>
      <c r="F117" s="96">
        <v>37.303399999999996</v>
      </c>
    </row>
    <row r="118">
      <c r="A118" s="27" t="s">
        <v>20</v>
      </c>
      <c r="B118" s="27" t="s">
        <v>488</v>
      </c>
      <c r="C118" s="7">
        <v>2018.0</v>
      </c>
      <c r="D118" s="9" t="s">
        <v>5</v>
      </c>
      <c r="E118" s="7">
        <v>23.0</v>
      </c>
      <c r="F118" s="96">
        <v>44.4278</v>
      </c>
    </row>
    <row r="119">
      <c r="A119" s="27" t="s">
        <v>21</v>
      </c>
      <c r="B119" s="27" t="s">
        <v>490</v>
      </c>
      <c r="C119" s="7">
        <v>2018.0</v>
      </c>
      <c r="D119" s="9" t="s">
        <v>5</v>
      </c>
      <c r="E119" s="7">
        <v>23.0</v>
      </c>
      <c r="F119" s="96">
        <v>44.3935</v>
      </c>
    </row>
    <row r="120">
      <c r="A120" s="27" t="s">
        <v>22</v>
      </c>
      <c r="B120" s="27" t="s">
        <v>491</v>
      </c>
      <c r="C120" s="7">
        <v>2018.0</v>
      </c>
      <c r="D120" s="9" t="s">
        <v>5</v>
      </c>
      <c r="E120" s="7">
        <v>23.0</v>
      </c>
      <c r="F120" s="96">
        <v>54.5774</v>
      </c>
    </row>
    <row r="121">
      <c r="A121" s="27" t="s">
        <v>23</v>
      </c>
      <c r="B121" s="27" t="s">
        <v>492</v>
      </c>
      <c r="C121" s="7">
        <v>2018.0</v>
      </c>
      <c r="D121" s="9" t="s">
        <v>5</v>
      </c>
      <c r="E121" s="7">
        <v>23.0</v>
      </c>
      <c r="F121" s="96">
        <v>31.070500000000003</v>
      </c>
    </row>
    <row r="122">
      <c r="A122" s="27" t="s">
        <v>24</v>
      </c>
      <c r="B122" s="27" t="s">
        <v>493</v>
      </c>
      <c r="C122" s="7">
        <v>2018.0</v>
      </c>
      <c r="D122" s="9" t="s">
        <v>5</v>
      </c>
      <c r="E122" s="7">
        <v>23.0</v>
      </c>
      <c r="F122" s="96">
        <v>36.9309</v>
      </c>
    </row>
    <row r="123">
      <c r="A123" s="27" t="s">
        <v>25</v>
      </c>
      <c r="B123" s="27" t="s">
        <v>494</v>
      </c>
      <c r="C123" s="7">
        <v>2018.0</v>
      </c>
      <c r="D123" s="9" t="s">
        <v>5</v>
      </c>
      <c r="E123" s="7">
        <v>23.0</v>
      </c>
      <c r="F123" s="96">
        <v>50.645799999999994</v>
      </c>
    </row>
    <row r="124">
      <c r="A124" s="27" t="s">
        <v>26</v>
      </c>
      <c r="B124" s="27" t="s">
        <v>495</v>
      </c>
      <c r="C124" s="7">
        <v>2018.0</v>
      </c>
      <c r="D124" s="9" t="s">
        <v>5</v>
      </c>
      <c r="E124" s="7">
        <v>23.0</v>
      </c>
      <c r="F124" s="96">
        <v>48.0461</v>
      </c>
    </row>
    <row r="125">
      <c r="A125" s="27" t="s">
        <v>27</v>
      </c>
      <c r="B125" s="27" t="s">
        <v>497</v>
      </c>
      <c r="C125" s="7">
        <v>2018.0</v>
      </c>
      <c r="D125" s="9" t="s">
        <v>5</v>
      </c>
      <c r="E125" s="7">
        <v>23.0</v>
      </c>
      <c r="F125" s="96">
        <v>40.9391</v>
      </c>
    </row>
    <row r="126">
      <c r="A126" s="27" t="s">
        <v>28</v>
      </c>
      <c r="B126" s="27" t="s">
        <v>496</v>
      </c>
      <c r="C126" s="7">
        <v>2018.0</v>
      </c>
      <c r="D126" s="9" t="s">
        <v>5</v>
      </c>
      <c r="E126" s="7">
        <v>23.0</v>
      </c>
      <c r="F126" s="96">
        <v>45.9161</v>
      </c>
    </row>
    <row r="127">
      <c r="A127" s="27" t="s">
        <v>29</v>
      </c>
      <c r="B127" s="27" t="s">
        <v>498</v>
      </c>
      <c r="C127" s="7">
        <v>2018.0</v>
      </c>
      <c r="D127" s="9" t="s">
        <v>5</v>
      </c>
      <c r="E127" s="7">
        <v>23.0</v>
      </c>
      <c r="F127" s="96">
        <v>54.445100000000004</v>
      </c>
    </row>
    <row r="128">
      <c r="A128" s="27" t="s">
        <v>30</v>
      </c>
      <c r="B128" s="27" t="s">
        <v>499</v>
      </c>
      <c r="C128" s="7">
        <v>2018.0</v>
      </c>
      <c r="D128" s="9" t="s">
        <v>5</v>
      </c>
      <c r="E128" s="7">
        <v>23.0</v>
      </c>
      <c r="F128" s="96">
        <v>34.6448</v>
      </c>
    </row>
    <row r="129">
      <c r="A129" s="27" t="s">
        <v>31</v>
      </c>
      <c r="B129" s="27" t="s">
        <v>500</v>
      </c>
      <c r="C129" s="7">
        <v>2018.0</v>
      </c>
      <c r="D129" s="9" t="s">
        <v>5</v>
      </c>
      <c r="E129" s="7">
        <v>23.0</v>
      </c>
      <c r="F129" s="96">
        <v>44.6631</v>
      </c>
    </row>
    <row r="130">
      <c r="A130" s="27" t="s">
        <v>32</v>
      </c>
      <c r="B130" s="27" t="s">
        <v>501</v>
      </c>
      <c r="C130" s="7">
        <v>2018.0</v>
      </c>
      <c r="D130" s="9" t="s">
        <v>5</v>
      </c>
      <c r="E130" s="7">
        <v>23.0</v>
      </c>
      <c r="F130" s="96">
        <v>39.2005</v>
      </c>
    </row>
    <row r="131">
      <c r="A131" s="27" t="s">
        <v>33</v>
      </c>
      <c r="B131" s="27" t="s">
        <v>502</v>
      </c>
      <c r="C131" s="7">
        <v>2018.0</v>
      </c>
      <c r="D131" s="9" t="s">
        <v>5</v>
      </c>
      <c r="E131" s="7">
        <v>23.0</v>
      </c>
      <c r="F131" s="96">
        <v>30.698999999999998</v>
      </c>
    </row>
    <row r="132">
      <c r="A132" s="27" t="s">
        <v>34</v>
      </c>
      <c r="B132" s="27" t="s">
        <v>503</v>
      </c>
      <c r="C132" s="7">
        <v>2018.0</v>
      </c>
      <c r="D132" s="9" t="s">
        <v>5</v>
      </c>
      <c r="E132" s="7">
        <v>23.0</v>
      </c>
      <c r="F132" s="96">
        <v>47.5707</v>
      </c>
    </row>
    <row r="133">
      <c r="A133" s="27" t="s">
        <v>35</v>
      </c>
      <c r="B133" s="27" t="s">
        <v>504</v>
      </c>
      <c r="C133" s="7">
        <v>2018.0</v>
      </c>
      <c r="D133" s="9" t="s">
        <v>5</v>
      </c>
      <c r="E133" s="7">
        <v>23.0</v>
      </c>
      <c r="F133" s="96">
        <v>38.4358</v>
      </c>
    </row>
    <row r="134">
      <c r="A134" s="91" t="s">
        <v>3</v>
      </c>
      <c r="B134" s="27" t="s">
        <v>489</v>
      </c>
      <c r="C134" s="7">
        <v>2017.0</v>
      </c>
      <c r="D134" s="9" t="s">
        <v>5</v>
      </c>
      <c r="E134" s="7">
        <v>23.0</v>
      </c>
      <c r="F134" s="95">
        <v>45.41875</v>
      </c>
    </row>
    <row r="135">
      <c r="A135" s="91" t="s">
        <v>4</v>
      </c>
      <c r="B135" s="27" t="s">
        <v>472</v>
      </c>
      <c r="C135" s="7">
        <v>2017.0</v>
      </c>
      <c r="D135" s="9" t="s">
        <v>5</v>
      </c>
      <c r="E135" s="7">
        <v>23.0</v>
      </c>
      <c r="F135" s="96">
        <v>52.40709999999999</v>
      </c>
    </row>
    <row r="136">
      <c r="A136" s="27" t="s">
        <v>5</v>
      </c>
      <c r="B136" s="27" t="s">
        <v>473</v>
      </c>
      <c r="C136" s="7">
        <v>2017.0</v>
      </c>
      <c r="D136" s="9" t="s">
        <v>5</v>
      </c>
      <c r="E136" s="7">
        <v>23.0</v>
      </c>
      <c r="F136" s="96">
        <v>59.3605</v>
      </c>
    </row>
    <row r="137">
      <c r="A137" s="27" t="s">
        <v>6</v>
      </c>
      <c r="B137" s="27" t="s">
        <v>474</v>
      </c>
      <c r="C137" s="7">
        <v>2017.0</v>
      </c>
      <c r="D137" s="9" t="s">
        <v>5</v>
      </c>
      <c r="E137" s="7">
        <v>23.0</v>
      </c>
      <c r="F137" s="96">
        <v>55.340199999999996</v>
      </c>
    </row>
    <row r="138">
      <c r="A138" s="27" t="s">
        <v>7</v>
      </c>
      <c r="B138" s="27" t="s">
        <v>475</v>
      </c>
      <c r="C138" s="7">
        <v>2017.0</v>
      </c>
      <c r="D138" s="9" t="s">
        <v>5</v>
      </c>
      <c r="E138" s="7">
        <v>23.0</v>
      </c>
      <c r="F138" s="96">
        <v>45.2811</v>
      </c>
    </row>
    <row r="139">
      <c r="A139" s="27" t="s">
        <v>8</v>
      </c>
      <c r="B139" s="27" t="s">
        <v>479</v>
      </c>
      <c r="C139" s="7">
        <v>2017.0</v>
      </c>
      <c r="D139" s="9" t="s">
        <v>5</v>
      </c>
      <c r="E139" s="7">
        <v>23.0</v>
      </c>
      <c r="F139" s="96">
        <v>49.0457</v>
      </c>
    </row>
    <row r="140">
      <c r="A140" s="27" t="s">
        <v>9</v>
      </c>
      <c r="B140" s="27" t="s">
        <v>480</v>
      </c>
      <c r="C140" s="7">
        <v>2017.0</v>
      </c>
      <c r="D140" s="9" t="s">
        <v>5</v>
      </c>
      <c r="E140" s="7">
        <v>23.0</v>
      </c>
      <c r="F140" s="96">
        <v>51.379</v>
      </c>
    </row>
    <row r="141">
      <c r="A141" s="27" t="s">
        <v>10</v>
      </c>
      <c r="B141" s="27" t="s">
        <v>478</v>
      </c>
      <c r="C141" s="7">
        <v>2017.0</v>
      </c>
      <c r="D141" s="9" t="s">
        <v>5</v>
      </c>
      <c r="E141" s="7">
        <v>23.0</v>
      </c>
      <c r="F141" s="96">
        <v>22.717599999999997</v>
      </c>
    </row>
    <row r="142">
      <c r="A142" s="27" t="s">
        <v>11</v>
      </c>
      <c r="B142" s="27" t="s">
        <v>477</v>
      </c>
      <c r="C142" s="7">
        <v>2017.0</v>
      </c>
      <c r="D142" s="9" t="s">
        <v>5</v>
      </c>
      <c r="E142" s="7">
        <v>23.0</v>
      </c>
      <c r="F142" s="96">
        <v>48.9546</v>
      </c>
    </row>
    <row r="143">
      <c r="A143" s="27" t="s">
        <v>12</v>
      </c>
      <c r="B143" s="27" t="s">
        <v>476</v>
      </c>
      <c r="C143" s="7">
        <v>2017.0</v>
      </c>
      <c r="D143" s="9" t="s">
        <v>5</v>
      </c>
      <c r="E143" s="7">
        <v>23.0</v>
      </c>
      <c r="F143" s="96">
        <v>65.9514</v>
      </c>
    </row>
    <row r="144">
      <c r="A144" s="27" t="s">
        <v>13</v>
      </c>
      <c r="B144" s="27" t="s">
        <v>481</v>
      </c>
      <c r="C144" s="7">
        <v>2017.0</v>
      </c>
      <c r="D144" s="9" t="s">
        <v>5</v>
      </c>
      <c r="E144" s="7">
        <v>23.0</v>
      </c>
      <c r="F144" s="96">
        <v>43.144</v>
      </c>
    </row>
    <row r="145">
      <c r="A145" s="27" t="s">
        <v>14</v>
      </c>
      <c r="B145" s="27" t="s">
        <v>483</v>
      </c>
      <c r="C145" s="7">
        <v>2017.0</v>
      </c>
      <c r="D145" s="9" t="s">
        <v>5</v>
      </c>
      <c r="E145" s="7">
        <v>23.0</v>
      </c>
      <c r="F145" s="96">
        <v>41.8649</v>
      </c>
    </row>
    <row r="146">
      <c r="A146" s="27" t="s">
        <v>15</v>
      </c>
      <c r="B146" s="27" t="s">
        <v>482</v>
      </c>
      <c r="C146" s="7">
        <v>2017.0</v>
      </c>
      <c r="D146" s="9" t="s">
        <v>5</v>
      </c>
      <c r="E146" s="7">
        <v>23.0</v>
      </c>
      <c r="F146" s="96">
        <v>29.2665</v>
      </c>
    </row>
    <row r="147">
      <c r="A147" s="27" t="s">
        <v>16</v>
      </c>
      <c r="B147" s="27" t="s">
        <v>484</v>
      </c>
      <c r="C147" s="7">
        <v>2017.0</v>
      </c>
      <c r="D147" s="9" t="s">
        <v>5</v>
      </c>
      <c r="E147" s="7">
        <v>23.0</v>
      </c>
      <c r="F147" s="96">
        <v>38.5855</v>
      </c>
    </row>
    <row r="148">
      <c r="A148" s="27" t="s">
        <v>17</v>
      </c>
      <c r="B148" s="27" t="s">
        <v>485</v>
      </c>
      <c r="C148" s="7">
        <v>2017.0</v>
      </c>
      <c r="D148" s="9" t="s">
        <v>5</v>
      </c>
      <c r="E148" s="7">
        <v>23.0</v>
      </c>
      <c r="F148" s="96">
        <v>52.77460000000001</v>
      </c>
    </row>
    <row r="149">
      <c r="A149" s="27" t="s">
        <v>18</v>
      </c>
      <c r="B149" s="27" t="s">
        <v>486</v>
      </c>
      <c r="C149" s="7">
        <v>2017.0</v>
      </c>
      <c r="D149" s="9" t="s">
        <v>5</v>
      </c>
      <c r="E149" s="7">
        <v>23.0</v>
      </c>
      <c r="F149" s="96">
        <v>49.1396</v>
      </c>
    </row>
    <row r="150">
      <c r="A150" s="27" t="s">
        <v>19</v>
      </c>
      <c r="B150" s="27" t="s">
        <v>487</v>
      </c>
      <c r="C150" s="7">
        <v>2017.0</v>
      </c>
      <c r="D150" s="9" t="s">
        <v>5</v>
      </c>
      <c r="E150" s="7">
        <v>23.0</v>
      </c>
      <c r="F150" s="96">
        <v>36.119800000000005</v>
      </c>
    </row>
    <row r="151">
      <c r="A151" s="27" t="s">
        <v>20</v>
      </c>
      <c r="B151" s="27" t="s">
        <v>488</v>
      </c>
      <c r="C151" s="7">
        <v>2017.0</v>
      </c>
      <c r="D151" s="9" t="s">
        <v>5</v>
      </c>
      <c r="E151" s="7">
        <v>23.0</v>
      </c>
      <c r="F151" s="96">
        <v>46.035900000000005</v>
      </c>
    </row>
    <row r="152">
      <c r="A152" s="27" t="s">
        <v>21</v>
      </c>
      <c r="B152" s="27" t="s">
        <v>490</v>
      </c>
      <c r="C152" s="7">
        <v>2017.0</v>
      </c>
      <c r="D152" s="9" t="s">
        <v>5</v>
      </c>
      <c r="E152" s="7">
        <v>23.0</v>
      </c>
      <c r="F152" s="96">
        <v>43.931799999999996</v>
      </c>
    </row>
    <row r="153">
      <c r="A153" s="27" t="s">
        <v>22</v>
      </c>
      <c r="B153" s="27" t="s">
        <v>491</v>
      </c>
      <c r="C153" s="7">
        <v>2017.0</v>
      </c>
      <c r="D153" s="9" t="s">
        <v>5</v>
      </c>
      <c r="E153" s="7">
        <v>23.0</v>
      </c>
      <c r="F153" s="96">
        <v>55.960699999999996</v>
      </c>
    </row>
    <row r="154">
      <c r="A154" s="27" t="s">
        <v>23</v>
      </c>
      <c r="B154" s="27" t="s">
        <v>492</v>
      </c>
      <c r="C154" s="7">
        <v>2017.0</v>
      </c>
      <c r="D154" s="9" t="s">
        <v>5</v>
      </c>
      <c r="E154" s="7">
        <v>23.0</v>
      </c>
      <c r="F154" s="96">
        <v>29.0553</v>
      </c>
    </row>
    <row r="155">
      <c r="A155" s="27" t="s">
        <v>24</v>
      </c>
      <c r="B155" s="27" t="s">
        <v>493</v>
      </c>
      <c r="C155" s="7">
        <v>2017.0</v>
      </c>
      <c r="D155" s="9" t="s">
        <v>5</v>
      </c>
      <c r="E155" s="7">
        <v>23.0</v>
      </c>
      <c r="F155" s="96">
        <v>37.4369</v>
      </c>
    </row>
    <row r="156">
      <c r="A156" s="27" t="s">
        <v>25</v>
      </c>
      <c r="B156" s="27" t="s">
        <v>494</v>
      </c>
      <c r="C156" s="7">
        <v>2017.0</v>
      </c>
      <c r="D156" s="9" t="s">
        <v>5</v>
      </c>
      <c r="E156" s="7">
        <v>23.0</v>
      </c>
      <c r="F156" s="96">
        <v>50.4625</v>
      </c>
    </row>
    <row r="157">
      <c r="A157" s="27" t="s">
        <v>26</v>
      </c>
      <c r="B157" s="27" t="s">
        <v>495</v>
      </c>
      <c r="C157" s="7">
        <v>2017.0</v>
      </c>
      <c r="D157" s="9" t="s">
        <v>5</v>
      </c>
      <c r="E157" s="7">
        <v>23.0</v>
      </c>
      <c r="F157" s="96">
        <v>46.9106</v>
      </c>
    </row>
    <row r="158">
      <c r="A158" s="27" t="s">
        <v>27</v>
      </c>
      <c r="B158" s="27" t="s">
        <v>497</v>
      </c>
      <c r="C158" s="7">
        <v>2017.0</v>
      </c>
      <c r="D158" s="9" t="s">
        <v>5</v>
      </c>
      <c r="E158" s="7">
        <v>23.0</v>
      </c>
      <c r="F158" s="96">
        <v>38.9268</v>
      </c>
    </row>
    <row r="159">
      <c r="A159" s="27" t="s">
        <v>28</v>
      </c>
      <c r="B159" s="27" t="s">
        <v>496</v>
      </c>
      <c r="C159" s="7">
        <v>2017.0</v>
      </c>
      <c r="D159" s="9" t="s">
        <v>5</v>
      </c>
      <c r="E159" s="7">
        <v>23.0</v>
      </c>
      <c r="F159" s="96">
        <v>46.711999999999996</v>
      </c>
    </row>
    <row r="160">
      <c r="A160" s="27" t="s">
        <v>29</v>
      </c>
      <c r="B160" s="27" t="s">
        <v>498</v>
      </c>
      <c r="C160" s="7">
        <v>2017.0</v>
      </c>
      <c r="D160" s="9" t="s">
        <v>5</v>
      </c>
      <c r="E160" s="7">
        <v>23.0</v>
      </c>
      <c r="F160" s="96">
        <v>55.08690000000001</v>
      </c>
    </row>
    <row r="161">
      <c r="A161" s="27" t="s">
        <v>30</v>
      </c>
      <c r="B161" s="27" t="s">
        <v>499</v>
      </c>
      <c r="C161" s="7">
        <v>2017.0</v>
      </c>
      <c r="D161" s="9" t="s">
        <v>5</v>
      </c>
      <c r="E161" s="7">
        <v>23.0</v>
      </c>
      <c r="F161" s="96">
        <v>39.522</v>
      </c>
    </row>
    <row r="162">
      <c r="A162" s="27" t="s">
        <v>31</v>
      </c>
      <c r="B162" s="27" t="s">
        <v>500</v>
      </c>
      <c r="C162" s="7">
        <v>2017.0</v>
      </c>
      <c r="D162" s="9" t="s">
        <v>5</v>
      </c>
      <c r="E162" s="7">
        <v>23.0</v>
      </c>
      <c r="F162" s="96">
        <v>45.6078</v>
      </c>
    </row>
    <row r="163">
      <c r="A163" s="27" t="s">
        <v>32</v>
      </c>
      <c r="B163" s="27" t="s">
        <v>501</v>
      </c>
      <c r="C163" s="7">
        <v>2017.0</v>
      </c>
      <c r="D163" s="9" t="s">
        <v>5</v>
      </c>
      <c r="E163" s="7">
        <v>23.0</v>
      </c>
      <c r="F163" s="96">
        <v>35.8921</v>
      </c>
    </row>
    <row r="164">
      <c r="A164" s="27" t="s">
        <v>33</v>
      </c>
      <c r="B164" s="27" t="s">
        <v>502</v>
      </c>
      <c r="C164" s="7">
        <v>2017.0</v>
      </c>
      <c r="D164" s="9" t="s">
        <v>5</v>
      </c>
      <c r="E164" s="7">
        <v>23.0</v>
      </c>
      <c r="F164" s="96">
        <v>31.221799999999998</v>
      </c>
    </row>
    <row r="165">
      <c r="A165" s="27" t="s">
        <v>34</v>
      </c>
      <c r="B165" s="27" t="s">
        <v>503</v>
      </c>
      <c r="C165" s="7">
        <v>2017.0</v>
      </c>
      <c r="D165" s="9" t="s">
        <v>5</v>
      </c>
      <c r="E165" s="7">
        <v>23.0</v>
      </c>
      <c r="F165" s="96">
        <v>48.3271</v>
      </c>
    </row>
    <row r="166">
      <c r="A166" s="27" t="s">
        <v>35</v>
      </c>
      <c r="B166" s="27" t="s">
        <v>504</v>
      </c>
      <c r="C166" s="7">
        <v>2017.0</v>
      </c>
      <c r="D166" s="9" t="s">
        <v>5</v>
      </c>
      <c r="E166" s="7">
        <v>23.0</v>
      </c>
      <c r="F166" s="96">
        <v>38.5494</v>
      </c>
    </row>
    <row r="167">
      <c r="A167" s="91" t="s">
        <v>3</v>
      </c>
      <c r="B167" s="27" t="s">
        <v>489</v>
      </c>
      <c r="C167" s="7">
        <v>2016.0</v>
      </c>
      <c r="D167" s="9" t="s">
        <v>5</v>
      </c>
      <c r="E167" s="7">
        <v>23.0</v>
      </c>
      <c r="F167" s="97">
        <v>45.6</v>
      </c>
    </row>
    <row r="168">
      <c r="A168" s="91" t="s">
        <v>4</v>
      </c>
      <c r="B168" s="27" t="s">
        <v>472</v>
      </c>
      <c r="C168" s="7">
        <v>2016.0</v>
      </c>
      <c r="D168" s="9" t="s">
        <v>5</v>
      </c>
      <c r="E168" s="7">
        <v>23.0</v>
      </c>
      <c r="F168" s="97">
        <v>54.1</v>
      </c>
    </row>
    <row r="169">
      <c r="A169" s="27" t="s">
        <v>5</v>
      </c>
      <c r="B169" s="27" t="s">
        <v>473</v>
      </c>
      <c r="C169" s="7">
        <v>2016.0</v>
      </c>
      <c r="D169" s="9" t="s">
        <v>5</v>
      </c>
      <c r="E169" s="7">
        <v>23.0</v>
      </c>
      <c r="F169" s="97">
        <v>58.7</v>
      </c>
    </row>
    <row r="170">
      <c r="A170" s="27" t="s">
        <v>6</v>
      </c>
      <c r="B170" s="27" t="s">
        <v>474</v>
      </c>
      <c r="C170" s="7">
        <v>2016.0</v>
      </c>
      <c r="D170" s="9" t="s">
        <v>5</v>
      </c>
      <c r="E170" s="7">
        <v>23.0</v>
      </c>
      <c r="F170" s="97">
        <v>51.4</v>
      </c>
    </row>
    <row r="171">
      <c r="A171" s="27" t="s">
        <v>7</v>
      </c>
      <c r="B171" s="27" t="s">
        <v>475</v>
      </c>
      <c r="C171" s="7">
        <v>2016.0</v>
      </c>
      <c r="D171" s="9" t="s">
        <v>5</v>
      </c>
      <c r="E171" s="7">
        <v>23.0</v>
      </c>
      <c r="F171" s="97">
        <v>37.3</v>
      </c>
    </row>
    <row r="172">
      <c r="A172" s="27" t="s">
        <v>8</v>
      </c>
      <c r="B172" s="27" t="s">
        <v>479</v>
      </c>
      <c r="C172" s="7">
        <v>2016.0</v>
      </c>
      <c r="D172" s="9" t="s">
        <v>5</v>
      </c>
      <c r="E172" s="7">
        <v>23.0</v>
      </c>
      <c r="F172" s="97">
        <v>49.0</v>
      </c>
    </row>
    <row r="173">
      <c r="A173" s="27" t="s">
        <v>9</v>
      </c>
      <c r="B173" s="27" t="s">
        <v>480</v>
      </c>
      <c r="C173" s="7">
        <v>2016.0</v>
      </c>
      <c r="D173" s="9" t="s">
        <v>5</v>
      </c>
      <c r="E173" s="7">
        <v>23.0</v>
      </c>
      <c r="F173" s="97">
        <v>51.5</v>
      </c>
    </row>
    <row r="174">
      <c r="A174" s="27" t="s">
        <v>10</v>
      </c>
      <c r="B174" s="27" t="s">
        <v>478</v>
      </c>
      <c r="C174" s="7">
        <v>2016.0</v>
      </c>
      <c r="D174" s="9" t="s">
        <v>5</v>
      </c>
      <c r="E174" s="7">
        <v>23.0</v>
      </c>
      <c r="F174" s="97">
        <v>20.9</v>
      </c>
    </row>
    <row r="175">
      <c r="A175" s="27" t="s">
        <v>11</v>
      </c>
      <c r="B175" s="27" t="s">
        <v>477</v>
      </c>
      <c r="C175" s="7">
        <v>2016.0</v>
      </c>
      <c r="D175" s="9" t="s">
        <v>5</v>
      </c>
      <c r="E175" s="7">
        <v>23.0</v>
      </c>
      <c r="F175" s="97">
        <v>50.5</v>
      </c>
    </row>
    <row r="176">
      <c r="A176" s="27" t="s">
        <v>12</v>
      </c>
      <c r="B176" s="27" t="s">
        <v>476</v>
      </c>
      <c r="C176" s="7">
        <v>2016.0</v>
      </c>
      <c r="D176" s="9" t="s">
        <v>5</v>
      </c>
      <c r="E176" s="7">
        <v>23.0</v>
      </c>
      <c r="F176" s="97">
        <v>64.5</v>
      </c>
    </row>
    <row r="177">
      <c r="A177" s="27" t="s">
        <v>13</v>
      </c>
      <c r="B177" s="27" t="s">
        <v>481</v>
      </c>
      <c r="C177" s="7">
        <v>2016.0</v>
      </c>
      <c r="D177" s="9" t="s">
        <v>5</v>
      </c>
      <c r="E177" s="7">
        <v>23.0</v>
      </c>
      <c r="F177" s="97">
        <v>46.6</v>
      </c>
    </row>
    <row r="178">
      <c r="A178" s="27" t="s">
        <v>14</v>
      </c>
      <c r="B178" s="27" t="s">
        <v>483</v>
      </c>
      <c r="C178" s="7">
        <v>2016.0</v>
      </c>
      <c r="D178" s="9" t="s">
        <v>5</v>
      </c>
      <c r="E178" s="7">
        <v>23.0</v>
      </c>
      <c r="F178" s="97">
        <v>41.7</v>
      </c>
    </row>
    <row r="179">
      <c r="A179" s="27" t="s">
        <v>15</v>
      </c>
      <c r="B179" s="27" t="s">
        <v>482</v>
      </c>
      <c r="C179" s="7">
        <v>2016.0</v>
      </c>
      <c r="D179" s="9" t="s">
        <v>5</v>
      </c>
      <c r="E179" s="7">
        <v>23.0</v>
      </c>
      <c r="F179" s="97">
        <v>25.8</v>
      </c>
    </row>
    <row r="180">
      <c r="A180" s="27" t="s">
        <v>16</v>
      </c>
      <c r="B180" s="27" t="s">
        <v>484</v>
      </c>
      <c r="C180" s="7">
        <v>2016.0</v>
      </c>
      <c r="D180" s="9" t="s">
        <v>5</v>
      </c>
      <c r="E180" s="7">
        <v>23.0</v>
      </c>
      <c r="F180" s="97">
        <v>37.8</v>
      </c>
    </row>
    <row r="181">
      <c r="A181" s="27" t="s">
        <v>17</v>
      </c>
      <c r="B181" s="27" t="s">
        <v>485</v>
      </c>
      <c r="C181" s="7">
        <v>2016.0</v>
      </c>
      <c r="D181" s="9" t="s">
        <v>5</v>
      </c>
      <c r="E181" s="7">
        <v>23.0</v>
      </c>
      <c r="F181" s="97">
        <v>54.0</v>
      </c>
    </row>
    <row r="182">
      <c r="A182" s="27" t="s">
        <v>18</v>
      </c>
      <c r="B182" s="27" t="s">
        <v>486</v>
      </c>
      <c r="C182" s="7">
        <v>2016.0</v>
      </c>
      <c r="D182" s="9" t="s">
        <v>5</v>
      </c>
      <c r="E182" s="7">
        <v>23.0</v>
      </c>
      <c r="F182" s="97">
        <v>51.5</v>
      </c>
    </row>
    <row r="183">
      <c r="A183" s="27" t="s">
        <v>19</v>
      </c>
      <c r="B183" s="27" t="s">
        <v>487</v>
      </c>
      <c r="C183" s="7">
        <v>2016.0</v>
      </c>
      <c r="D183" s="9" t="s">
        <v>5</v>
      </c>
      <c r="E183" s="7">
        <v>23.0</v>
      </c>
      <c r="F183" s="97">
        <v>33.3</v>
      </c>
    </row>
    <row r="184">
      <c r="A184" s="27" t="s">
        <v>20</v>
      </c>
      <c r="B184" s="27" t="s">
        <v>488</v>
      </c>
      <c r="C184" s="7">
        <v>2016.0</v>
      </c>
      <c r="D184" s="9" t="s">
        <v>5</v>
      </c>
      <c r="E184" s="7">
        <v>23.0</v>
      </c>
      <c r="F184" s="97">
        <v>43.7</v>
      </c>
    </row>
    <row r="185">
      <c r="A185" s="27" t="s">
        <v>21</v>
      </c>
      <c r="B185" s="27" t="s">
        <v>490</v>
      </c>
      <c r="C185" s="7">
        <v>2016.0</v>
      </c>
      <c r="D185" s="9" t="s">
        <v>5</v>
      </c>
      <c r="E185" s="7">
        <v>23.0</v>
      </c>
      <c r="F185" s="97">
        <v>46.5</v>
      </c>
    </row>
    <row r="186">
      <c r="A186" s="27" t="s">
        <v>22</v>
      </c>
      <c r="B186" s="27" t="s">
        <v>491</v>
      </c>
      <c r="C186" s="7">
        <v>2016.0</v>
      </c>
      <c r="D186" s="9" t="s">
        <v>5</v>
      </c>
      <c r="E186" s="7">
        <v>23.0</v>
      </c>
      <c r="F186" s="97">
        <v>57.4</v>
      </c>
    </row>
    <row r="187">
      <c r="A187" s="27" t="s">
        <v>23</v>
      </c>
      <c r="B187" s="27" t="s">
        <v>492</v>
      </c>
      <c r="C187" s="7">
        <v>2016.0</v>
      </c>
      <c r="D187" s="9" t="s">
        <v>5</v>
      </c>
      <c r="E187" s="7">
        <v>23.0</v>
      </c>
      <c r="F187" s="97">
        <v>25.3</v>
      </c>
    </row>
    <row r="188">
      <c r="A188" s="27" t="s">
        <v>24</v>
      </c>
      <c r="B188" s="27" t="s">
        <v>493</v>
      </c>
      <c r="C188" s="7">
        <v>2016.0</v>
      </c>
      <c r="D188" s="9" t="s">
        <v>5</v>
      </c>
      <c r="E188" s="7">
        <v>23.0</v>
      </c>
      <c r="F188" s="97">
        <v>39.9</v>
      </c>
    </row>
    <row r="189">
      <c r="A189" s="27" t="s">
        <v>25</v>
      </c>
      <c r="B189" s="27" t="s">
        <v>494</v>
      </c>
      <c r="C189" s="7">
        <v>2016.0</v>
      </c>
      <c r="D189" s="9" t="s">
        <v>5</v>
      </c>
      <c r="E189" s="7">
        <v>23.0</v>
      </c>
      <c r="F189" s="97">
        <v>49.0</v>
      </c>
    </row>
    <row r="190">
      <c r="A190" s="27" t="s">
        <v>26</v>
      </c>
      <c r="B190" s="27" t="s">
        <v>495</v>
      </c>
      <c r="C190" s="7">
        <v>2016.0</v>
      </c>
      <c r="D190" s="9" t="s">
        <v>5</v>
      </c>
      <c r="E190" s="7">
        <v>23.0</v>
      </c>
      <c r="F190" s="97">
        <v>48.0</v>
      </c>
    </row>
    <row r="191">
      <c r="A191" s="27" t="s">
        <v>27</v>
      </c>
      <c r="B191" s="27" t="s">
        <v>497</v>
      </c>
      <c r="C191" s="7">
        <v>2016.0</v>
      </c>
      <c r="D191" s="9" t="s">
        <v>5</v>
      </c>
      <c r="E191" s="7">
        <v>23.0</v>
      </c>
      <c r="F191" s="97">
        <v>41.7</v>
      </c>
    </row>
    <row r="192">
      <c r="A192" s="27" t="s">
        <v>28</v>
      </c>
      <c r="B192" s="27" t="s">
        <v>496</v>
      </c>
      <c r="C192" s="7">
        <v>2016.0</v>
      </c>
      <c r="D192" s="9" t="s">
        <v>5</v>
      </c>
      <c r="E192" s="7">
        <v>23.0</v>
      </c>
      <c r="F192" s="97">
        <v>46.2</v>
      </c>
    </row>
    <row r="193">
      <c r="A193" s="27" t="s">
        <v>29</v>
      </c>
      <c r="B193" s="27" t="s">
        <v>498</v>
      </c>
      <c r="C193" s="7">
        <v>2016.0</v>
      </c>
      <c r="D193" s="9" t="s">
        <v>5</v>
      </c>
      <c r="E193" s="7">
        <v>23.0</v>
      </c>
      <c r="F193" s="97">
        <v>57.3</v>
      </c>
    </row>
    <row r="194">
      <c r="A194" s="27" t="s">
        <v>30</v>
      </c>
      <c r="B194" s="27" t="s">
        <v>499</v>
      </c>
      <c r="C194" s="7">
        <v>2016.0</v>
      </c>
      <c r="D194" s="9" t="s">
        <v>5</v>
      </c>
      <c r="E194" s="7">
        <v>23.0</v>
      </c>
      <c r="F194" s="97">
        <v>40.6</v>
      </c>
    </row>
    <row r="195">
      <c r="A195" s="27" t="s">
        <v>31</v>
      </c>
      <c r="B195" s="27" t="s">
        <v>500</v>
      </c>
      <c r="C195" s="7">
        <v>2016.0</v>
      </c>
      <c r="D195" s="9" t="s">
        <v>5</v>
      </c>
      <c r="E195" s="7">
        <v>23.0</v>
      </c>
      <c r="F195" s="97">
        <v>46.1</v>
      </c>
    </row>
    <row r="196">
      <c r="A196" s="27" t="s">
        <v>32</v>
      </c>
      <c r="B196" s="27" t="s">
        <v>501</v>
      </c>
      <c r="C196" s="7">
        <v>2016.0</v>
      </c>
      <c r="D196" s="9" t="s">
        <v>5</v>
      </c>
      <c r="E196" s="7">
        <v>23.0</v>
      </c>
      <c r="F196" s="97">
        <v>40.3</v>
      </c>
    </row>
    <row r="197">
      <c r="A197" s="27" t="s">
        <v>33</v>
      </c>
      <c r="B197" s="27" t="s">
        <v>502</v>
      </c>
      <c r="C197" s="7">
        <v>2016.0</v>
      </c>
      <c r="D197" s="9" t="s">
        <v>5</v>
      </c>
      <c r="E197" s="7">
        <v>23.0</v>
      </c>
      <c r="F197" s="97">
        <v>31.2</v>
      </c>
    </row>
    <row r="198">
      <c r="A198" s="27" t="s">
        <v>34</v>
      </c>
      <c r="B198" s="27" t="s">
        <v>503</v>
      </c>
      <c r="C198" s="7">
        <v>2016.0</v>
      </c>
      <c r="D198" s="9" t="s">
        <v>5</v>
      </c>
      <c r="E198" s="7">
        <v>23.0</v>
      </c>
      <c r="F198" s="97">
        <v>48.0</v>
      </c>
    </row>
    <row r="199">
      <c r="A199" s="27" t="s">
        <v>35</v>
      </c>
      <c r="B199" s="27" t="s">
        <v>504</v>
      </c>
      <c r="C199" s="7">
        <v>2016.0</v>
      </c>
      <c r="D199" s="9" t="s">
        <v>5</v>
      </c>
      <c r="E199" s="7">
        <v>23.0</v>
      </c>
      <c r="F199" s="97">
        <v>39.9</v>
      </c>
    </row>
    <row r="200">
      <c r="A200" s="91" t="s">
        <v>3</v>
      </c>
      <c r="B200" s="27" t="s">
        <v>489</v>
      </c>
      <c r="C200" s="7">
        <v>2015.0</v>
      </c>
      <c r="D200" s="9" t="s">
        <v>5</v>
      </c>
      <c r="E200" s="7">
        <v>23.0</v>
      </c>
      <c r="F200" s="97">
        <v>44.9</v>
      </c>
    </row>
    <row r="201">
      <c r="A201" s="91" t="s">
        <v>4</v>
      </c>
      <c r="B201" s="27" t="s">
        <v>472</v>
      </c>
      <c r="C201" s="7">
        <v>2015.0</v>
      </c>
      <c r="D201" s="9" t="s">
        <v>5</v>
      </c>
      <c r="E201" s="7">
        <v>23.0</v>
      </c>
      <c r="F201" s="97">
        <v>54.2</v>
      </c>
    </row>
    <row r="202">
      <c r="A202" s="27" t="s">
        <v>5</v>
      </c>
      <c r="B202" s="27" t="s">
        <v>473</v>
      </c>
      <c r="C202" s="7">
        <v>2015.0</v>
      </c>
      <c r="D202" s="9" t="s">
        <v>5</v>
      </c>
      <c r="E202" s="7">
        <v>23.0</v>
      </c>
      <c r="F202" s="97">
        <v>58.1</v>
      </c>
    </row>
    <row r="203">
      <c r="A203" s="27" t="s">
        <v>6</v>
      </c>
      <c r="B203" s="27" t="s">
        <v>474</v>
      </c>
      <c r="C203" s="7">
        <v>2015.0</v>
      </c>
      <c r="D203" s="9" t="s">
        <v>5</v>
      </c>
      <c r="E203" s="7">
        <v>23.0</v>
      </c>
      <c r="F203" s="97">
        <v>57.0</v>
      </c>
    </row>
    <row r="204">
      <c r="A204" s="27" t="s">
        <v>7</v>
      </c>
      <c r="B204" s="27" t="s">
        <v>475</v>
      </c>
      <c r="C204" s="7">
        <v>2015.0</v>
      </c>
      <c r="D204" s="9" t="s">
        <v>5</v>
      </c>
      <c r="E204" s="7">
        <v>23.0</v>
      </c>
      <c r="F204" s="97">
        <v>44.4</v>
      </c>
    </row>
    <row r="205">
      <c r="A205" s="27" t="s">
        <v>8</v>
      </c>
      <c r="B205" s="27" t="s">
        <v>479</v>
      </c>
      <c r="C205" s="7">
        <v>2015.0</v>
      </c>
      <c r="D205" s="9" t="s">
        <v>5</v>
      </c>
      <c r="E205" s="7">
        <v>23.0</v>
      </c>
      <c r="F205" s="97">
        <v>48.1</v>
      </c>
    </row>
    <row r="206">
      <c r="A206" s="27" t="s">
        <v>9</v>
      </c>
      <c r="B206" s="27" t="s">
        <v>480</v>
      </c>
      <c r="C206" s="7">
        <v>2015.0</v>
      </c>
      <c r="D206" s="9" t="s">
        <v>5</v>
      </c>
      <c r="E206" s="7">
        <v>23.0</v>
      </c>
      <c r="F206" s="97">
        <v>54.9</v>
      </c>
    </row>
    <row r="207">
      <c r="A207" s="27" t="s">
        <v>10</v>
      </c>
      <c r="B207" s="27" t="s">
        <v>478</v>
      </c>
      <c r="C207" s="7">
        <v>2015.0</v>
      </c>
      <c r="D207" s="9" t="s">
        <v>5</v>
      </c>
      <c r="E207" s="7">
        <v>23.0</v>
      </c>
      <c r="F207" s="97">
        <v>23.1</v>
      </c>
    </row>
    <row r="208">
      <c r="A208" s="27" t="s">
        <v>11</v>
      </c>
      <c r="B208" s="27" t="s">
        <v>477</v>
      </c>
      <c r="C208" s="7">
        <v>2015.0</v>
      </c>
      <c r="D208" s="9" t="s">
        <v>5</v>
      </c>
      <c r="E208" s="7">
        <v>23.0</v>
      </c>
      <c r="F208" s="97">
        <v>47.8</v>
      </c>
    </row>
    <row r="209">
      <c r="A209" s="27" t="s">
        <v>12</v>
      </c>
      <c r="B209" s="27" t="s">
        <v>476</v>
      </c>
      <c r="C209" s="7">
        <v>2015.0</v>
      </c>
      <c r="D209" s="9" t="s">
        <v>5</v>
      </c>
      <c r="E209" s="7">
        <v>23.0</v>
      </c>
      <c r="F209" s="97">
        <v>64.5</v>
      </c>
    </row>
    <row r="210">
      <c r="A210" s="27" t="s">
        <v>13</v>
      </c>
      <c r="B210" s="27" t="s">
        <v>481</v>
      </c>
      <c r="C210" s="7">
        <v>2015.0</v>
      </c>
      <c r="D210" s="9" t="s">
        <v>5</v>
      </c>
      <c r="E210" s="7">
        <v>23.0</v>
      </c>
      <c r="F210" s="97">
        <v>39.1</v>
      </c>
    </row>
    <row r="211">
      <c r="A211" s="27" t="s">
        <v>14</v>
      </c>
      <c r="B211" s="27" t="s">
        <v>483</v>
      </c>
      <c r="C211" s="7">
        <v>2015.0</v>
      </c>
      <c r="D211" s="9" t="s">
        <v>5</v>
      </c>
      <c r="E211" s="7">
        <v>23.0</v>
      </c>
      <c r="F211" s="97">
        <v>40.4</v>
      </c>
    </row>
    <row r="212">
      <c r="A212" s="27" t="s">
        <v>15</v>
      </c>
      <c r="B212" s="27" t="s">
        <v>482</v>
      </c>
      <c r="C212" s="7">
        <v>2015.0</v>
      </c>
      <c r="D212" s="9" t="s">
        <v>5</v>
      </c>
      <c r="E212" s="7">
        <v>23.0</v>
      </c>
      <c r="F212" s="97">
        <v>25.3</v>
      </c>
    </row>
    <row r="213">
      <c r="A213" s="27" t="s">
        <v>16</v>
      </c>
      <c r="B213" s="27" t="s">
        <v>484</v>
      </c>
      <c r="C213" s="7">
        <v>2015.0</v>
      </c>
      <c r="D213" s="9" t="s">
        <v>5</v>
      </c>
      <c r="E213" s="7">
        <v>23.0</v>
      </c>
      <c r="F213" s="97">
        <v>34.1</v>
      </c>
    </row>
    <row r="214">
      <c r="A214" s="27" t="s">
        <v>17</v>
      </c>
      <c r="B214" s="27" t="s">
        <v>485</v>
      </c>
      <c r="C214" s="7">
        <v>2015.0</v>
      </c>
      <c r="D214" s="9" t="s">
        <v>5</v>
      </c>
      <c r="E214" s="7">
        <v>23.0</v>
      </c>
      <c r="F214" s="97">
        <v>56.1</v>
      </c>
    </row>
    <row r="215">
      <c r="A215" s="27" t="s">
        <v>18</v>
      </c>
      <c r="B215" s="27" t="s">
        <v>486</v>
      </c>
      <c r="C215" s="7">
        <v>2015.0</v>
      </c>
      <c r="D215" s="9" t="s">
        <v>5</v>
      </c>
      <c r="E215" s="7">
        <v>23.0</v>
      </c>
      <c r="F215" s="97">
        <v>49.2</v>
      </c>
    </row>
    <row r="216">
      <c r="A216" s="27" t="s">
        <v>19</v>
      </c>
      <c r="B216" s="27" t="s">
        <v>487</v>
      </c>
      <c r="C216" s="7">
        <v>2015.0</v>
      </c>
      <c r="D216" s="9" t="s">
        <v>5</v>
      </c>
      <c r="E216" s="7">
        <v>23.0</v>
      </c>
      <c r="F216" s="97">
        <v>32.5</v>
      </c>
    </row>
    <row r="217">
      <c r="A217" s="27" t="s">
        <v>20</v>
      </c>
      <c r="B217" s="27" t="s">
        <v>488</v>
      </c>
      <c r="C217" s="7">
        <v>2015.0</v>
      </c>
      <c r="D217" s="9" t="s">
        <v>5</v>
      </c>
      <c r="E217" s="7">
        <v>23.0</v>
      </c>
      <c r="F217" s="97">
        <v>41.8</v>
      </c>
    </row>
    <row r="218">
      <c r="A218" s="27" t="s">
        <v>21</v>
      </c>
      <c r="B218" s="27" t="s">
        <v>490</v>
      </c>
      <c r="C218" s="7">
        <v>2015.0</v>
      </c>
      <c r="D218" s="9" t="s">
        <v>5</v>
      </c>
      <c r="E218" s="7">
        <v>23.0</v>
      </c>
      <c r="F218" s="97">
        <v>44.5</v>
      </c>
    </row>
    <row r="219">
      <c r="A219" s="27" t="s">
        <v>22</v>
      </c>
      <c r="B219" s="27" t="s">
        <v>491</v>
      </c>
      <c r="C219" s="7">
        <v>2015.0</v>
      </c>
      <c r="D219" s="9" t="s">
        <v>5</v>
      </c>
      <c r="E219" s="7">
        <v>23.0</v>
      </c>
      <c r="F219" s="97">
        <v>58.9</v>
      </c>
    </row>
    <row r="220">
      <c r="A220" s="27" t="s">
        <v>23</v>
      </c>
      <c r="B220" s="27" t="s">
        <v>492</v>
      </c>
      <c r="C220" s="7">
        <v>2015.0</v>
      </c>
      <c r="D220" s="9" t="s">
        <v>5</v>
      </c>
      <c r="E220" s="7">
        <v>23.0</v>
      </c>
      <c r="F220" s="97">
        <v>24.6</v>
      </c>
    </row>
    <row r="221">
      <c r="A221" s="27" t="s">
        <v>24</v>
      </c>
      <c r="B221" s="27" t="s">
        <v>493</v>
      </c>
      <c r="C221" s="7">
        <v>2015.0</v>
      </c>
      <c r="D221" s="9" t="s">
        <v>5</v>
      </c>
      <c r="E221" s="7">
        <v>23.0</v>
      </c>
      <c r="F221" s="97">
        <v>37.9</v>
      </c>
    </row>
    <row r="222">
      <c r="A222" s="27" t="s">
        <v>25</v>
      </c>
      <c r="B222" s="27" t="s">
        <v>494</v>
      </c>
      <c r="C222" s="7">
        <v>2015.0</v>
      </c>
      <c r="D222" s="9" t="s">
        <v>5</v>
      </c>
      <c r="E222" s="7">
        <v>23.0</v>
      </c>
      <c r="F222" s="97">
        <v>51.0</v>
      </c>
    </row>
    <row r="223">
      <c r="A223" s="27" t="s">
        <v>26</v>
      </c>
      <c r="B223" s="27" t="s">
        <v>495</v>
      </c>
      <c r="C223" s="7">
        <v>2015.0</v>
      </c>
      <c r="D223" s="9" t="s">
        <v>5</v>
      </c>
      <c r="E223" s="7">
        <v>23.0</v>
      </c>
      <c r="F223" s="97">
        <v>47.0</v>
      </c>
    </row>
    <row r="224">
      <c r="A224" s="27" t="s">
        <v>27</v>
      </c>
      <c r="B224" s="27" t="s">
        <v>497</v>
      </c>
      <c r="C224" s="7">
        <v>2015.0</v>
      </c>
      <c r="D224" s="9" t="s">
        <v>5</v>
      </c>
      <c r="E224" s="7">
        <v>23.0</v>
      </c>
      <c r="F224" s="97">
        <v>38.7</v>
      </c>
    </row>
    <row r="225">
      <c r="A225" s="27" t="s">
        <v>28</v>
      </c>
      <c r="B225" s="27" t="s">
        <v>496</v>
      </c>
      <c r="C225" s="7">
        <v>2015.0</v>
      </c>
      <c r="D225" s="9" t="s">
        <v>5</v>
      </c>
      <c r="E225" s="7">
        <v>23.0</v>
      </c>
      <c r="F225" s="97">
        <v>48.2</v>
      </c>
    </row>
    <row r="226">
      <c r="A226" s="27" t="s">
        <v>29</v>
      </c>
      <c r="B226" s="27" t="s">
        <v>498</v>
      </c>
      <c r="C226" s="7">
        <v>2015.0</v>
      </c>
      <c r="D226" s="9" t="s">
        <v>5</v>
      </c>
      <c r="E226" s="7">
        <v>23.0</v>
      </c>
      <c r="F226" s="97">
        <v>58.9</v>
      </c>
    </row>
    <row r="227">
      <c r="A227" s="27" t="s">
        <v>30</v>
      </c>
      <c r="B227" s="27" t="s">
        <v>499</v>
      </c>
      <c r="C227" s="7">
        <v>2015.0</v>
      </c>
      <c r="D227" s="9" t="s">
        <v>5</v>
      </c>
      <c r="E227" s="7">
        <v>23.0</v>
      </c>
      <c r="F227" s="97">
        <v>42.0</v>
      </c>
    </row>
    <row r="228">
      <c r="A228" s="27" t="s">
        <v>31</v>
      </c>
      <c r="B228" s="27" t="s">
        <v>500</v>
      </c>
      <c r="C228" s="7">
        <v>2015.0</v>
      </c>
      <c r="D228" s="9" t="s">
        <v>5</v>
      </c>
      <c r="E228" s="7">
        <v>23.0</v>
      </c>
      <c r="F228" s="97">
        <v>47.7</v>
      </c>
    </row>
    <row r="229">
      <c r="A229" s="27" t="s">
        <v>32</v>
      </c>
      <c r="B229" s="27" t="s">
        <v>501</v>
      </c>
      <c r="C229" s="7">
        <v>2015.0</v>
      </c>
      <c r="D229" s="9" t="s">
        <v>5</v>
      </c>
      <c r="E229" s="7">
        <v>23.0</v>
      </c>
      <c r="F229" s="97">
        <v>32.5</v>
      </c>
    </row>
    <row r="230">
      <c r="A230" s="27" t="s">
        <v>33</v>
      </c>
      <c r="B230" s="27" t="s">
        <v>502</v>
      </c>
      <c r="C230" s="7">
        <v>2015.0</v>
      </c>
      <c r="D230" s="9" t="s">
        <v>5</v>
      </c>
      <c r="E230" s="7">
        <v>23.0</v>
      </c>
      <c r="F230" s="97">
        <v>31.0</v>
      </c>
    </row>
    <row r="231">
      <c r="A231" s="27" t="s">
        <v>34</v>
      </c>
      <c r="B231" s="27" t="s">
        <v>503</v>
      </c>
      <c r="C231" s="7">
        <v>2015.0</v>
      </c>
      <c r="D231" s="9" t="s">
        <v>5</v>
      </c>
      <c r="E231" s="7">
        <v>23.0</v>
      </c>
      <c r="F231" s="97">
        <v>43.3</v>
      </c>
    </row>
    <row r="232">
      <c r="A232" s="27" t="s">
        <v>35</v>
      </c>
      <c r="B232" s="27" t="s">
        <v>504</v>
      </c>
      <c r="C232" s="7">
        <v>2015.0</v>
      </c>
      <c r="D232" s="9" t="s">
        <v>5</v>
      </c>
      <c r="E232" s="7">
        <v>23.0</v>
      </c>
      <c r="F232" s="97">
        <v>35.6</v>
      </c>
    </row>
    <row r="233">
      <c r="A233" s="91" t="s">
        <v>3</v>
      </c>
      <c r="B233" s="27" t="s">
        <v>489</v>
      </c>
      <c r="C233" s="7">
        <v>2010.0</v>
      </c>
      <c r="D233" s="9" t="s">
        <v>5</v>
      </c>
      <c r="E233" s="7">
        <v>23.0</v>
      </c>
      <c r="F233" s="95">
        <v>17.2374</v>
      </c>
    </row>
    <row r="234">
      <c r="A234" s="91" t="s">
        <v>4</v>
      </c>
      <c r="B234" s="27" t="s">
        <v>472</v>
      </c>
      <c r="C234" s="7">
        <v>2010.0</v>
      </c>
      <c r="D234" s="9" t="s">
        <v>5</v>
      </c>
      <c r="E234" s="7">
        <v>23.0</v>
      </c>
      <c r="F234" s="96">
        <v>27.365699999999997</v>
      </c>
    </row>
    <row r="235">
      <c r="A235" s="27" t="s">
        <v>5</v>
      </c>
      <c r="B235" s="27" t="s">
        <v>473</v>
      </c>
      <c r="C235" s="7">
        <v>2010.0</v>
      </c>
      <c r="D235" s="9" t="s">
        <v>5</v>
      </c>
      <c r="E235" s="7">
        <v>23.0</v>
      </c>
      <c r="F235" s="96">
        <v>46.6717</v>
      </c>
    </row>
    <row r="236">
      <c r="A236" s="27" t="s">
        <v>6</v>
      </c>
      <c r="B236" s="27" t="s">
        <v>474</v>
      </c>
      <c r="C236" s="7">
        <v>2010.0</v>
      </c>
      <c r="D236" s="9" t="s">
        <v>5</v>
      </c>
      <c r="E236" s="7">
        <v>23.0</v>
      </c>
      <c r="F236" s="96">
        <v>42.8334</v>
      </c>
    </row>
    <row r="237">
      <c r="A237" s="27" t="s">
        <v>7</v>
      </c>
      <c r="B237" s="27" t="s">
        <v>475</v>
      </c>
      <c r="C237" s="7">
        <v>2010.0</v>
      </c>
      <c r="D237" s="9" t="s">
        <v>5</v>
      </c>
      <c r="E237" s="7">
        <v>23.0</v>
      </c>
      <c r="F237" s="96">
        <v>18.1248</v>
      </c>
    </row>
    <row r="238">
      <c r="A238" s="27" t="s">
        <v>8</v>
      </c>
      <c r="B238" s="27" t="s">
        <v>479</v>
      </c>
      <c r="C238" s="7">
        <v>2010.0</v>
      </c>
      <c r="D238" s="9" t="s">
        <v>5</v>
      </c>
      <c r="E238" s="7">
        <v>23.0</v>
      </c>
      <c r="F238" s="96">
        <v>24.5882</v>
      </c>
    </row>
    <row r="239">
      <c r="A239" s="27" t="s">
        <v>9</v>
      </c>
      <c r="B239" s="27" t="s">
        <v>480</v>
      </c>
      <c r="C239" s="7">
        <v>2010.0</v>
      </c>
      <c r="D239" s="9" t="s">
        <v>5</v>
      </c>
      <c r="E239" s="7">
        <v>23.0</v>
      </c>
      <c r="F239" s="96">
        <v>26.622400000000003</v>
      </c>
    </row>
    <row r="240">
      <c r="A240" s="27" t="s">
        <v>10</v>
      </c>
      <c r="B240" s="27" t="s">
        <v>478</v>
      </c>
      <c r="C240" s="7">
        <v>2010.0</v>
      </c>
      <c r="D240" s="9" t="s">
        <v>5</v>
      </c>
      <c r="E240" s="7">
        <v>23.0</v>
      </c>
      <c r="F240" s="96">
        <v>5.018000000000001</v>
      </c>
    </row>
    <row r="241">
      <c r="A241" s="27" t="s">
        <v>11</v>
      </c>
      <c r="B241" s="27" t="s">
        <v>477</v>
      </c>
      <c r="C241" s="7">
        <v>2010.0</v>
      </c>
      <c r="D241" s="9" t="s">
        <v>5</v>
      </c>
      <c r="E241" s="7">
        <v>23.0</v>
      </c>
      <c r="F241" s="96">
        <v>23.616899999999998</v>
      </c>
    </row>
    <row r="242">
      <c r="A242" s="27" t="s">
        <v>12</v>
      </c>
      <c r="B242" s="27" t="s">
        <v>476</v>
      </c>
      <c r="C242" s="7">
        <v>2010.0</v>
      </c>
      <c r="D242" s="9" t="s">
        <v>5</v>
      </c>
      <c r="E242" s="7">
        <v>23.0</v>
      </c>
      <c r="F242" s="96">
        <v>50.3323</v>
      </c>
    </row>
    <row r="243">
      <c r="A243" s="27" t="s">
        <v>13</v>
      </c>
      <c r="B243" s="27" t="s">
        <v>481</v>
      </c>
      <c r="C243" s="7">
        <v>2010.0</v>
      </c>
      <c r="D243" s="9" t="s">
        <v>5</v>
      </c>
      <c r="E243" s="7">
        <v>23.0</v>
      </c>
      <c r="F243" s="96">
        <v>16.0983</v>
      </c>
    </row>
    <row r="244">
      <c r="A244" s="27" t="s">
        <v>14</v>
      </c>
      <c r="B244" s="27" t="s">
        <v>483</v>
      </c>
      <c r="C244" s="7">
        <v>2010.0</v>
      </c>
      <c r="D244" s="9" t="s">
        <v>5</v>
      </c>
      <c r="E244" s="7">
        <v>23.0</v>
      </c>
      <c r="F244" s="96">
        <v>22.1946</v>
      </c>
    </row>
    <row r="245">
      <c r="A245" s="27" t="s">
        <v>15</v>
      </c>
      <c r="B245" s="27" t="s">
        <v>482</v>
      </c>
      <c r="C245" s="7">
        <v>2010.0</v>
      </c>
      <c r="D245" s="9" t="s">
        <v>5</v>
      </c>
      <c r="E245" s="7">
        <v>23.0</v>
      </c>
      <c r="F245" s="96">
        <v>7.309400000000001</v>
      </c>
    </row>
    <row r="246">
      <c r="A246" s="27" t="s">
        <v>16</v>
      </c>
      <c r="B246" s="27" t="s">
        <v>484</v>
      </c>
      <c r="C246" s="7">
        <v>2010.0</v>
      </c>
      <c r="D246" s="9" t="s">
        <v>5</v>
      </c>
      <c r="E246" s="7">
        <v>23.0</v>
      </c>
      <c r="F246" s="96">
        <v>14.6103</v>
      </c>
    </row>
    <row r="247">
      <c r="A247" s="27" t="s">
        <v>17</v>
      </c>
      <c r="B247" s="27" t="s">
        <v>485</v>
      </c>
      <c r="C247" s="7">
        <v>2010.0</v>
      </c>
      <c r="D247" s="9" t="s">
        <v>5</v>
      </c>
      <c r="E247" s="7">
        <v>23.0</v>
      </c>
      <c r="F247" s="96">
        <v>24.543300000000002</v>
      </c>
    </row>
    <row r="248">
      <c r="A248" s="27" t="s">
        <v>18</v>
      </c>
      <c r="B248" s="27" t="s">
        <v>486</v>
      </c>
      <c r="C248" s="7">
        <v>2010.0</v>
      </c>
      <c r="D248" s="9" t="s">
        <v>5</v>
      </c>
      <c r="E248" s="7">
        <v>23.0</v>
      </c>
      <c r="F248" s="96">
        <v>25.9902</v>
      </c>
    </row>
    <row r="249">
      <c r="A249" s="27" t="s">
        <v>19</v>
      </c>
      <c r="B249" s="27" t="s">
        <v>487</v>
      </c>
      <c r="C249" s="7">
        <v>2010.0</v>
      </c>
      <c r="D249" s="9" t="s">
        <v>5</v>
      </c>
      <c r="E249" s="7">
        <v>23.0</v>
      </c>
      <c r="F249" s="96">
        <v>14.780299999999999</v>
      </c>
    </row>
    <row r="250">
      <c r="A250" s="27" t="s">
        <v>20</v>
      </c>
      <c r="B250" s="27" t="s">
        <v>488</v>
      </c>
      <c r="C250" s="7">
        <v>2010.0</v>
      </c>
      <c r="D250" s="9" t="s">
        <v>5</v>
      </c>
      <c r="E250" s="7">
        <v>23.0</v>
      </c>
      <c r="F250" s="96">
        <v>23.566000000000003</v>
      </c>
    </row>
    <row r="251">
      <c r="A251" s="27" t="s">
        <v>21</v>
      </c>
      <c r="B251" s="27" t="s">
        <v>490</v>
      </c>
      <c r="C251" s="7">
        <v>2010.0</v>
      </c>
      <c r="D251" s="9" t="s">
        <v>5</v>
      </c>
      <c r="E251" s="7">
        <v>23.0</v>
      </c>
      <c r="F251" s="96">
        <v>16.4961</v>
      </c>
    </row>
    <row r="252">
      <c r="A252" s="27" t="s">
        <v>22</v>
      </c>
      <c r="B252" s="27" t="s">
        <v>491</v>
      </c>
      <c r="C252" s="7">
        <v>2010.0</v>
      </c>
      <c r="D252" s="9" t="s">
        <v>5</v>
      </c>
      <c r="E252" s="7">
        <v>23.0</v>
      </c>
      <c r="F252" s="96">
        <v>30.2973</v>
      </c>
    </row>
    <row r="253">
      <c r="A253" s="27" t="s">
        <v>23</v>
      </c>
      <c r="B253" s="27" t="s">
        <v>492</v>
      </c>
      <c r="C253" s="7">
        <v>2010.0</v>
      </c>
      <c r="D253" s="9" t="s">
        <v>5</v>
      </c>
      <c r="E253" s="7">
        <v>23.0</v>
      </c>
      <c r="F253" s="96">
        <v>7.697800000000001</v>
      </c>
    </row>
    <row r="254">
      <c r="A254" s="27" t="s">
        <v>24</v>
      </c>
      <c r="B254" s="27" t="s">
        <v>493</v>
      </c>
      <c r="C254" s="7">
        <v>2010.0</v>
      </c>
      <c r="D254" s="9" t="s">
        <v>5</v>
      </c>
      <c r="E254" s="7">
        <v>23.0</v>
      </c>
      <c r="F254" s="96">
        <v>9.9078</v>
      </c>
    </row>
    <row r="255">
      <c r="A255" s="27" t="s">
        <v>25</v>
      </c>
      <c r="B255" s="27" t="s">
        <v>494</v>
      </c>
      <c r="C255" s="7">
        <v>2010.0</v>
      </c>
      <c r="D255" s="9" t="s">
        <v>5</v>
      </c>
      <c r="E255" s="7">
        <v>23.0</v>
      </c>
      <c r="F255" s="96">
        <v>24.976000000000003</v>
      </c>
    </row>
    <row r="256">
      <c r="A256" s="27" t="s">
        <v>26</v>
      </c>
      <c r="B256" s="27" t="s">
        <v>495</v>
      </c>
      <c r="C256" s="7">
        <v>2010.0</v>
      </c>
      <c r="D256" s="9" t="s">
        <v>5</v>
      </c>
      <c r="E256" s="7">
        <v>23.0</v>
      </c>
      <c r="F256" s="96">
        <v>30.9137</v>
      </c>
    </row>
    <row r="257">
      <c r="A257" s="27" t="s">
        <v>27</v>
      </c>
      <c r="B257" s="27" t="s">
        <v>497</v>
      </c>
      <c r="C257" s="7">
        <v>2010.0</v>
      </c>
      <c r="D257" s="9" t="s">
        <v>5</v>
      </c>
      <c r="E257" s="7">
        <v>23.0</v>
      </c>
      <c r="F257" s="96">
        <v>13.375300000000001</v>
      </c>
    </row>
    <row r="258">
      <c r="A258" s="27" t="s">
        <v>28</v>
      </c>
      <c r="B258" s="27" t="s">
        <v>496</v>
      </c>
      <c r="C258" s="7">
        <v>2010.0</v>
      </c>
      <c r="D258" s="9" t="s">
        <v>5</v>
      </c>
      <c r="E258" s="7">
        <v>23.0</v>
      </c>
      <c r="F258" s="96">
        <v>27.2057</v>
      </c>
    </row>
    <row r="259">
      <c r="A259" s="27" t="s">
        <v>29</v>
      </c>
      <c r="B259" s="27" t="s">
        <v>498</v>
      </c>
      <c r="C259" s="7">
        <v>2010.0</v>
      </c>
      <c r="D259" s="9" t="s">
        <v>5</v>
      </c>
      <c r="E259" s="7">
        <v>23.0</v>
      </c>
      <c r="F259" s="96">
        <v>28.3561</v>
      </c>
    </row>
    <row r="260">
      <c r="A260" s="27" t="s">
        <v>30</v>
      </c>
      <c r="B260" s="27" t="s">
        <v>499</v>
      </c>
      <c r="C260" s="7">
        <v>2010.0</v>
      </c>
      <c r="D260" s="9" t="s">
        <v>5</v>
      </c>
      <c r="E260" s="7">
        <v>23.0</v>
      </c>
      <c r="F260" s="96">
        <v>19.622500000000002</v>
      </c>
    </row>
    <row r="261">
      <c r="A261" s="27" t="s">
        <v>31</v>
      </c>
      <c r="B261" s="27" t="s">
        <v>500</v>
      </c>
      <c r="C261" s="7">
        <v>2010.0</v>
      </c>
      <c r="D261" s="9" t="s">
        <v>5</v>
      </c>
      <c r="E261" s="7">
        <v>23.0</v>
      </c>
      <c r="F261" s="96">
        <v>20.6972</v>
      </c>
    </row>
    <row r="262">
      <c r="A262" s="27" t="s">
        <v>32</v>
      </c>
      <c r="B262" s="27" t="s">
        <v>501</v>
      </c>
      <c r="C262" s="7">
        <v>2010.0</v>
      </c>
      <c r="D262" s="9" t="s">
        <v>5</v>
      </c>
      <c r="E262" s="7">
        <v>23.0</v>
      </c>
      <c r="F262" s="96">
        <v>16.3054</v>
      </c>
    </row>
    <row r="263">
      <c r="A263" s="27" t="s">
        <v>33</v>
      </c>
      <c r="B263" s="27" t="s">
        <v>502</v>
      </c>
      <c r="C263" s="7">
        <v>2010.0</v>
      </c>
      <c r="D263" s="9" t="s">
        <v>5</v>
      </c>
      <c r="E263" s="7">
        <v>23.0</v>
      </c>
      <c r="F263" s="96">
        <v>12.4709</v>
      </c>
    </row>
    <row r="264">
      <c r="A264" s="27" t="s">
        <v>34</v>
      </c>
      <c r="B264" s="27" t="s">
        <v>503</v>
      </c>
      <c r="C264" s="7">
        <v>2010.0</v>
      </c>
      <c r="D264" s="9" t="s">
        <v>5</v>
      </c>
      <c r="E264" s="7">
        <v>23.0</v>
      </c>
      <c r="F264" s="96">
        <v>10.8332</v>
      </c>
    </row>
    <row r="265">
      <c r="A265" s="27" t="s">
        <v>35</v>
      </c>
      <c r="B265" s="27" t="s">
        <v>504</v>
      </c>
      <c r="C265" s="7">
        <v>2010.0</v>
      </c>
      <c r="D265" s="9" t="s">
        <v>5</v>
      </c>
      <c r="E265" s="7">
        <v>23.0</v>
      </c>
      <c r="F265" s="96">
        <v>18.6172</v>
      </c>
    </row>
    <row r="266">
      <c r="A266" s="91" t="s">
        <v>3</v>
      </c>
      <c r="B266" s="27" t="s">
        <v>489</v>
      </c>
      <c r="C266" s="7">
        <v>2022.0</v>
      </c>
      <c r="D266" s="9" t="s">
        <v>5</v>
      </c>
      <c r="E266" s="7">
        <v>23.0</v>
      </c>
      <c r="F266" s="7">
        <v>43.9</v>
      </c>
    </row>
    <row r="267">
      <c r="A267" s="91" t="s">
        <v>4</v>
      </c>
      <c r="B267" s="27" t="s">
        <v>472</v>
      </c>
      <c r="C267" s="7">
        <v>2022.0</v>
      </c>
      <c r="D267" s="9" t="s">
        <v>5</v>
      </c>
      <c r="E267" s="7">
        <v>23.0</v>
      </c>
      <c r="F267" s="7">
        <v>52.0</v>
      </c>
    </row>
    <row r="268">
      <c r="A268" s="27" t="s">
        <v>5</v>
      </c>
      <c r="B268" s="27" t="s">
        <v>473</v>
      </c>
      <c r="C268" s="7">
        <v>2022.0</v>
      </c>
      <c r="D268" s="9" t="s">
        <v>5</v>
      </c>
      <c r="E268" s="7">
        <v>23.0</v>
      </c>
      <c r="F268" s="7">
        <v>57.9</v>
      </c>
    </row>
    <row r="269">
      <c r="A269" s="27" t="s">
        <v>6</v>
      </c>
      <c r="B269" s="27" t="s">
        <v>474</v>
      </c>
      <c r="C269" s="7">
        <v>2022.0</v>
      </c>
      <c r="D269" s="9" t="s">
        <v>5</v>
      </c>
      <c r="E269" s="7">
        <v>23.0</v>
      </c>
      <c r="F269" s="7">
        <v>51.9</v>
      </c>
    </row>
    <row r="270">
      <c r="A270" s="27" t="s">
        <v>7</v>
      </c>
      <c r="B270" s="27" t="s">
        <v>475</v>
      </c>
      <c r="C270" s="7">
        <v>2022.0</v>
      </c>
      <c r="D270" s="9" t="s">
        <v>5</v>
      </c>
      <c r="E270" s="7">
        <v>23.0</v>
      </c>
      <c r="F270" s="7">
        <v>41.5</v>
      </c>
    </row>
    <row r="271">
      <c r="A271" s="27" t="s">
        <v>8</v>
      </c>
      <c r="B271" s="27" t="s">
        <v>479</v>
      </c>
      <c r="C271" s="7">
        <v>2022.0</v>
      </c>
      <c r="D271" s="9" t="s">
        <v>5</v>
      </c>
      <c r="E271" s="7">
        <v>23.0</v>
      </c>
      <c r="F271" s="7">
        <v>45.0</v>
      </c>
    </row>
    <row r="272">
      <c r="A272" s="27" t="s">
        <v>9</v>
      </c>
      <c r="B272" s="27" t="s">
        <v>480</v>
      </c>
      <c r="C272" s="7">
        <v>2022.0</v>
      </c>
      <c r="D272" s="9" t="s">
        <v>5</v>
      </c>
      <c r="E272" s="7">
        <v>23.0</v>
      </c>
      <c r="F272" s="7">
        <v>48.3</v>
      </c>
    </row>
    <row r="273">
      <c r="A273" s="27" t="s">
        <v>10</v>
      </c>
      <c r="B273" s="27" t="s">
        <v>478</v>
      </c>
      <c r="C273" s="7">
        <v>2022.0</v>
      </c>
      <c r="D273" s="9" t="s">
        <v>5</v>
      </c>
      <c r="E273" s="7">
        <v>23.0</v>
      </c>
      <c r="F273" s="7">
        <v>24.5</v>
      </c>
    </row>
    <row r="274">
      <c r="A274" s="27" t="s">
        <v>11</v>
      </c>
      <c r="B274" s="27" t="s">
        <v>477</v>
      </c>
      <c r="C274" s="7">
        <v>2022.0</v>
      </c>
      <c r="D274" s="9" t="s">
        <v>5</v>
      </c>
      <c r="E274" s="7">
        <v>23.0</v>
      </c>
      <c r="F274" s="7">
        <v>48.6</v>
      </c>
    </row>
    <row r="275">
      <c r="A275" s="27" t="s">
        <v>12</v>
      </c>
      <c r="B275" s="27" t="s">
        <v>476</v>
      </c>
      <c r="C275" s="7">
        <v>2022.0</v>
      </c>
      <c r="D275" s="9" t="s">
        <v>5</v>
      </c>
      <c r="E275" s="7">
        <v>23.0</v>
      </c>
      <c r="F275" s="7">
        <v>64.1</v>
      </c>
    </row>
    <row r="276">
      <c r="A276" s="27" t="s">
        <v>13</v>
      </c>
      <c r="B276" s="27" t="s">
        <v>481</v>
      </c>
      <c r="C276" s="7">
        <v>2022.0</v>
      </c>
      <c r="D276" s="9" t="s">
        <v>5</v>
      </c>
      <c r="E276" s="7">
        <v>23.0</v>
      </c>
      <c r="F276" s="7">
        <v>43.4</v>
      </c>
    </row>
    <row r="277">
      <c r="A277" s="27" t="s">
        <v>14</v>
      </c>
      <c r="B277" s="27" t="s">
        <v>483</v>
      </c>
      <c r="C277" s="7">
        <v>2022.0</v>
      </c>
      <c r="D277" s="9" t="s">
        <v>5</v>
      </c>
      <c r="E277" s="7">
        <v>23.0</v>
      </c>
      <c r="F277" s="7">
        <v>37.9</v>
      </c>
    </row>
    <row r="278">
      <c r="A278" s="27" t="s">
        <v>15</v>
      </c>
      <c r="B278" s="27" t="s">
        <v>482</v>
      </c>
      <c r="C278" s="7">
        <v>2022.0</v>
      </c>
      <c r="D278" s="9" t="s">
        <v>5</v>
      </c>
      <c r="E278" s="7">
        <v>23.0</v>
      </c>
      <c r="F278" s="7">
        <v>27.7</v>
      </c>
    </row>
    <row r="279">
      <c r="A279" s="27" t="s">
        <v>16</v>
      </c>
      <c r="B279" s="27" t="s">
        <v>484</v>
      </c>
      <c r="C279" s="7">
        <v>2022.0</v>
      </c>
      <c r="D279" s="9" t="s">
        <v>5</v>
      </c>
      <c r="E279" s="7">
        <v>23.0</v>
      </c>
      <c r="F279" s="7">
        <v>38.0</v>
      </c>
    </row>
    <row r="280">
      <c r="A280" s="27" t="s">
        <v>17</v>
      </c>
      <c r="B280" s="27" t="s">
        <v>485</v>
      </c>
      <c r="C280" s="7">
        <v>2022.0</v>
      </c>
      <c r="D280" s="9" t="s">
        <v>5</v>
      </c>
      <c r="E280" s="7">
        <v>23.0</v>
      </c>
      <c r="F280" s="7">
        <v>49.6</v>
      </c>
    </row>
    <row r="281">
      <c r="A281" s="27" t="s">
        <v>18</v>
      </c>
      <c r="B281" s="27" t="s">
        <v>486</v>
      </c>
      <c r="C281" s="7">
        <v>2022.0</v>
      </c>
      <c r="D281" s="9" t="s">
        <v>5</v>
      </c>
      <c r="E281" s="7">
        <v>23.0</v>
      </c>
      <c r="F281" s="7">
        <v>46.4</v>
      </c>
    </row>
    <row r="282">
      <c r="A282" s="27" t="s">
        <v>19</v>
      </c>
      <c r="B282" s="27" t="s">
        <v>487</v>
      </c>
      <c r="C282" s="7">
        <v>2022.0</v>
      </c>
      <c r="D282" s="9" t="s">
        <v>5</v>
      </c>
      <c r="E282" s="7">
        <v>23.0</v>
      </c>
      <c r="F282" s="7">
        <v>33.8</v>
      </c>
    </row>
    <row r="283">
      <c r="A283" s="27" t="s">
        <v>20</v>
      </c>
      <c r="B283" s="27" t="s">
        <v>488</v>
      </c>
      <c r="C283" s="7">
        <v>2022.0</v>
      </c>
      <c r="D283" s="9" t="s">
        <v>5</v>
      </c>
      <c r="E283" s="7">
        <v>23.0</v>
      </c>
      <c r="F283" s="7">
        <v>42.2</v>
      </c>
    </row>
    <row r="284">
      <c r="A284" s="27" t="s">
        <v>21</v>
      </c>
      <c r="B284" s="27" t="s">
        <v>490</v>
      </c>
      <c r="C284" s="7">
        <v>2022.0</v>
      </c>
      <c r="D284" s="9" t="s">
        <v>5</v>
      </c>
      <c r="E284" s="7">
        <v>23.0</v>
      </c>
      <c r="F284" s="7">
        <v>41.2</v>
      </c>
    </row>
    <row r="285">
      <c r="A285" s="27" t="s">
        <v>22</v>
      </c>
      <c r="B285" s="27" t="s">
        <v>491</v>
      </c>
      <c r="C285" s="7">
        <v>2022.0</v>
      </c>
      <c r="D285" s="9" t="s">
        <v>5</v>
      </c>
      <c r="E285" s="7">
        <v>23.0</v>
      </c>
      <c r="F285" s="7">
        <v>56.2</v>
      </c>
    </row>
    <row r="286">
      <c r="A286" s="27" t="s">
        <v>23</v>
      </c>
      <c r="B286" s="27" t="s">
        <v>492</v>
      </c>
      <c r="C286" s="7">
        <v>2022.0</v>
      </c>
      <c r="D286" s="9" t="s">
        <v>5</v>
      </c>
      <c r="E286" s="7">
        <v>23.0</v>
      </c>
      <c r="F286" s="7">
        <v>27.9</v>
      </c>
    </row>
    <row r="287">
      <c r="A287" s="27" t="s">
        <v>24</v>
      </c>
      <c r="B287" s="27" t="s">
        <v>493</v>
      </c>
      <c r="C287" s="7">
        <v>2022.0</v>
      </c>
      <c r="D287" s="9" t="s">
        <v>5</v>
      </c>
      <c r="E287" s="7">
        <v>23.0</v>
      </c>
      <c r="F287" s="7">
        <v>36.7</v>
      </c>
    </row>
    <row r="288">
      <c r="A288" s="27" t="s">
        <v>25</v>
      </c>
      <c r="B288" s="27" t="s">
        <v>494</v>
      </c>
      <c r="C288" s="7">
        <v>2022.0</v>
      </c>
      <c r="D288" s="9" t="s">
        <v>5</v>
      </c>
      <c r="E288" s="7">
        <v>23.0</v>
      </c>
      <c r="F288" s="7">
        <v>49.9</v>
      </c>
    </row>
    <row r="289">
      <c r="A289" s="27" t="s">
        <v>26</v>
      </c>
      <c r="B289" s="27" t="s">
        <v>495</v>
      </c>
      <c r="C289" s="7">
        <v>2022.0</v>
      </c>
      <c r="D289" s="9" t="s">
        <v>5</v>
      </c>
      <c r="E289" s="7">
        <v>23.0</v>
      </c>
      <c r="F289" s="7">
        <v>44.8</v>
      </c>
    </row>
    <row r="290">
      <c r="A290" s="27" t="s">
        <v>27</v>
      </c>
      <c r="B290" s="27" t="s">
        <v>497</v>
      </c>
      <c r="C290" s="7">
        <v>2022.0</v>
      </c>
      <c r="D290" s="9" t="s">
        <v>5</v>
      </c>
      <c r="E290" s="7">
        <v>23.0</v>
      </c>
      <c r="F290" s="7">
        <v>40.1</v>
      </c>
    </row>
    <row r="291">
      <c r="A291" s="27" t="s">
        <v>28</v>
      </c>
      <c r="B291" s="27" t="s">
        <v>496</v>
      </c>
      <c r="C291" s="7">
        <v>2022.0</v>
      </c>
      <c r="D291" s="9" t="s">
        <v>5</v>
      </c>
      <c r="E291" s="7">
        <v>23.0</v>
      </c>
      <c r="F291" s="7">
        <v>45.1</v>
      </c>
    </row>
    <row r="292">
      <c r="A292" s="27" t="s">
        <v>29</v>
      </c>
      <c r="B292" s="27" t="s">
        <v>498</v>
      </c>
      <c r="C292" s="7">
        <v>2022.0</v>
      </c>
      <c r="D292" s="9" t="s">
        <v>5</v>
      </c>
      <c r="E292" s="7">
        <v>23.0</v>
      </c>
      <c r="F292" s="7">
        <v>48.9</v>
      </c>
    </row>
    <row r="293">
      <c r="A293" s="27" t="s">
        <v>30</v>
      </c>
      <c r="B293" s="27" t="s">
        <v>499</v>
      </c>
      <c r="C293" s="7">
        <v>2022.0</v>
      </c>
      <c r="D293" s="9" t="s">
        <v>5</v>
      </c>
      <c r="E293" s="7">
        <v>23.0</v>
      </c>
      <c r="F293" s="7">
        <v>34.4</v>
      </c>
    </row>
    <row r="294">
      <c r="A294" s="27" t="s">
        <v>31</v>
      </c>
      <c r="B294" s="27" t="s">
        <v>500</v>
      </c>
      <c r="C294" s="7">
        <v>2022.0</v>
      </c>
      <c r="D294" s="9" t="s">
        <v>5</v>
      </c>
      <c r="E294" s="7">
        <v>23.0</v>
      </c>
      <c r="F294" s="7">
        <v>44.8</v>
      </c>
    </row>
    <row r="295">
      <c r="A295" s="27" t="s">
        <v>32</v>
      </c>
      <c r="B295" s="27" t="s">
        <v>501</v>
      </c>
      <c r="C295" s="7">
        <v>2022.0</v>
      </c>
      <c r="D295" s="9" t="s">
        <v>5</v>
      </c>
      <c r="E295" s="7">
        <v>23.0</v>
      </c>
      <c r="F295" s="7">
        <v>38.4</v>
      </c>
    </row>
    <row r="296">
      <c r="A296" s="27" t="s">
        <v>33</v>
      </c>
      <c r="B296" s="27" t="s">
        <v>502</v>
      </c>
      <c r="C296" s="7">
        <v>2022.0</v>
      </c>
      <c r="D296" s="9" t="s">
        <v>5</v>
      </c>
      <c r="E296" s="7">
        <v>23.0</v>
      </c>
      <c r="F296" s="7">
        <v>31.9</v>
      </c>
    </row>
    <row r="297">
      <c r="A297" s="27" t="s">
        <v>34</v>
      </c>
      <c r="B297" s="27" t="s">
        <v>503</v>
      </c>
      <c r="C297" s="7">
        <v>2022.0</v>
      </c>
      <c r="D297" s="9" t="s">
        <v>5</v>
      </c>
      <c r="E297" s="7">
        <v>23.0</v>
      </c>
      <c r="F297" s="7">
        <v>44.7</v>
      </c>
    </row>
    <row r="298">
      <c r="A298" s="27" t="s">
        <v>35</v>
      </c>
      <c r="B298" s="27" t="s">
        <v>504</v>
      </c>
      <c r="C298" s="7">
        <v>2022.0</v>
      </c>
      <c r="D298" s="9" t="s">
        <v>5</v>
      </c>
      <c r="E298" s="7">
        <v>23.0</v>
      </c>
      <c r="F298" s="7">
        <v>39.3</v>
      </c>
    </row>
    <row r="299">
      <c r="A299" s="91" t="s">
        <v>3</v>
      </c>
      <c r="B299" s="27" t="s">
        <v>489</v>
      </c>
      <c r="C299" s="7">
        <v>2023.0</v>
      </c>
      <c r="D299" s="9" t="s">
        <v>5</v>
      </c>
      <c r="E299" s="7">
        <v>23.0</v>
      </c>
      <c r="F299" s="7">
        <v>43.8</v>
      </c>
    </row>
    <row r="300">
      <c r="A300" s="91" t="s">
        <v>4</v>
      </c>
      <c r="B300" s="27" t="s">
        <v>472</v>
      </c>
      <c r="C300" s="7">
        <v>2023.0</v>
      </c>
      <c r="D300" s="9" t="s">
        <v>5</v>
      </c>
      <c r="E300" s="7">
        <v>23.0</v>
      </c>
      <c r="F300" s="7">
        <v>52.8</v>
      </c>
    </row>
    <row r="301">
      <c r="A301" s="27" t="s">
        <v>5</v>
      </c>
      <c r="B301" s="27" t="s">
        <v>473</v>
      </c>
      <c r="C301" s="7">
        <v>2023.0</v>
      </c>
      <c r="D301" s="9" t="s">
        <v>5</v>
      </c>
      <c r="E301" s="7">
        <v>23.0</v>
      </c>
      <c r="F301" s="7">
        <v>56.6</v>
      </c>
    </row>
    <row r="302">
      <c r="A302" s="27" t="s">
        <v>6</v>
      </c>
      <c r="B302" s="27" t="s">
        <v>474</v>
      </c>
      <c r="C302" s="7">
        <v>2023.0</v>
      </c>
      <c r="D302" s="9" t="s">
        <v>5</v>
      </c>
      <c r="E302" s="7">
        <v>23.0</v>
      </c>
      <c r="F302" s="7">
        <v>54.5</v>
      </c>
    </row>
    <row r="303">
      <c r="A303" s="27" t="s">
        <v>7</v>
      </c>
      <c r="B303" s="27" t="s">
        <v>475</v>
      </c>
      <c r="C303" s="7">
        <v>2023.0</v>
      </c>
      <c r="D303" s="9" t="s">
        <v>5</v>
      </c>
      <c r="E303" s="7">
        <v>23.0</v>
      </c>
      <c r="F303" s="7">
        <v>42.9</v>
      </c>
    </row>
    <row r="304">
      <c r="A304" s="27" t="s">
        <v>8</v>
      </c>
      <c r="B304" s="27" t="s">
        <v>479</v>
      </c>
      <c r="C304" s="7">
        <v>2023.0</v>
      </c>
      <c r="D304" s="9" t="s">
        <v>5</v>
      </c>
      <c r="E304" s="7">
        <v>23.0</v>
      </c>
      <c r="F304" s="7">
        <v>45.9</v>
      </c>
    </row>
    <row r="305">
      <c r="A305" s="27" t="s">
        <v>9</v>
      </c>
      <c r="B305" s="27" t="s">
        <v>480</v>
      </c>
      <c r="C305" s="7">
        <v>2023.0</v>
      </c>
      <c r="D305" s="9" t="s">
        <v>5</v>
      </c>
      <c r="E305" s="7">
        <v>23.0</v>
      </c>
      <c r="F305" s="7">
        <v>51.9</v>
      </c>
    </row>
    <row r="306">
      <c r="A306" s="27" t="s">
        <v>10</v>
      </c>
      <c r="B306" s="27" t="s">
        <v>478</v>
      </c>
      <c r="C306" s="7">
        <v>2023.0</v>
      </c>
      <c r="D306" s="9" t="s">
        <v>5</v>
      </c>
      <c r="E306" s="7">
        <v>23.0</v>
      </c>
      <c r="F306" s="7">
        <v>22.3</v>
      </c>
    </row>
    <row r="307">
      <c r="A307" s="27" t="s">
        <v>11</v>
      </c>
      <c r="B307" s="27" t="s">
        <v>477</v>
      </c>
      <c r="C307" s="7">
        <v>2023.0</v>
      </c>
      <c r="D307" s="9" t="s">
        <v>5</v>
      </c>
      <c r="E307" s="7">
        <v>23.0</v>
      </c>
      <c r="F307" s="7">
        <v>48.0</v>
      </c>
    </row>
    <row r="308">
      <c r="A308" s="27" t="s">
        <v>12</v>
      </c>
      <c r="B308" s="27" t="s">
        <v>476</v>
      </c>
      <c r="C308" s="7">
        <v>2023.0</v>
      </c>
      <c r="D308" s="9" t="s">
        <v>5</v>
      </c>
      <c r="E308" s="7">
        <v>23.0</v>
      </c>
      <c r="F308" s="7">
        <v>65.5</v>
      </c>
    </row>
    <row r="309">
      <c r="A309" s="27" t="s">
        <v>13</v>
      </c>
      <c r="B309" s="27" t="s">
        <v>481</v>
      </c>
      <c r="C309" s="7">
        <v>2023.0</v>
      </c>
      <c r="D309" s="9" t="s">
        <v>5</v>
      </c>
      <c r="E309" s="7">
        <v>23.0</v>
      </c>
      <c r="F309" s="7">
        <v>47.0</v>
      </c>
    </row>
    <row r="310">
      <c r="A310" s="27" t="s">
        <v>14</v>
      </c>
      <c r="B310" s="27" t="s">
        <v>483</v>
      </c>
      <c r="C310" s="7">
        <v>2023.0</v>
      </c>
      <c r="D310" s="9" t="s">
        <v>5</v>
      </c>
      <c r="E310" s="7">
        <v>23.0</v>
      </c>
      <c r="F310" s="7">
        <v>36.6</v>
      </c>
    </row>
    <row r="311">
      <c r="A311" s="27" t="s">
        <v>15</v>
      </c>
      <c r="B311" s="27" t="s">
        <v>482</v>
      </c>
      <c r="C311" s="7">
        <v>2023.0</v>
      </c>
      <c r="D311" s="9" t="s">
        <v>5</v>
      </c>
      <c r="E311" s="7">
        <v>23.0</v>
      </c>
      <c r="F311" s="7">
        <v>26.8</v>
      </c>
    </row>
    <row r="312">
      <c r="A312" s="27" t="s">
        <v>16</v>
      </c>
      <c r="B312" s="27" t="s">
        <v>484</v>
      </c>
      <c r="C312" s="7">
        <v>2023.0</v>
      </c>
      <c r="D312" s="9" t="s">
        <v>5</v>
      </c>
      <c r="E312" s="7">
        <v>23.0</v>
      </c>
      <c r="F312" s="7">
        <v>41.2</v>
      </c>
    </row>
    <row r="313">
      <c r="A313" s="27" t="s">
        <v>17</v>
      </c>
      <c r="B313" s="27" t="s">
        <v>485</v>
      </c>
      <c r="C313" s="7">
        <v>2023.0</v>
      </c>
      <c r="D313" s="9" t="s">
        <v>5</v>
      </c>
      <c r="E313" s="7">
        <v>23.0</v>
      </c>
      <c r="F313" s="7">
        <v>49.9</v>
      </c>
    </row>
    <row r="314">
      <c r="A314" s="27" t="s">
        <v>18</v>
      </c>
      <c r="B314" s="27" t="s">
        <v>486</v>
      </c>
      <c r="C314" s="7">
        <v>2023.0</v>
      </c>
      <c r="D314" s="9" t="s">
        <v>5</v>
      </c>
      <c r="E314" s="7">
        <v>23.0</v>
      </c>
      <c r="F314" s="7">
        <v>44.6</v>
      </c>
    </row>
    <row r="315">
      <c r="A315" s="27" t="s">
        <v>19</v>
      </c>
      <c r="B315" s="27" t="s">
        <v>487</v>
      </c>
      <c r="C315" s="7">
        <v>2023.0</v>
      </c>
      <c r="D315" s="9" t="s">
        <v>5</v>
      </c>
      <c r="E315" s="7">
        <v>23.0</v>
      </c>
      <c r="F315" s="7">
        <v>38.8</v>
      </c>
    </row>
    <row r="316">
      <c r="A316" s="27" t="s">
        <v>20</v>
      </c>
      <c r="B316" s="27" t="s">
        <v>488</v>
      </c>
      <c r="C316" s="7">
        <v>2023.0</v>
      </c>
      <c r="D316" s="9" t="s">
        <v>5</v>
      </c>
      <c r="E316" s="7">
        <v>23.0</v>
      </c>
      <c r="F316" s="7">
        <v>40.3</v>
      </c>
    </row>
    <row r="317">
      <c r="A317" s="27" t="s">
        <v>21</v>
      </c>
      <c r="B317" s="27" t="s">
        <v>490</v>
      </c>
      <c r="C317" s="7">
        <v>2023.0</v>
      </c>
      <c r="D317" s="9" t="s">
        <v>5</v>
      </c>
      <c r="E317" s="7">
        <v>23.0</v>
      </c>
      <c r="F317" s="7">
        <v>41.8</v>
      </c>
    </row>
    <row r="318">
      <c r="A318" s="27" t="s">
        <v>22</v>
      </c>
      <c r="B318" s="27" t="s">
        <v>491</v>
      </c>
      <c r="C318" s="7">
        <v>2023.0</v>
      </c>
      <c r="D318" s="9" t="s">
        <v>5</v>
      </c>
      <c r="E318" s="7">
        <v>23.0</v>
      </c>
      <c r="F318" s="7">
        <v>52.0</v>
      </c>
    </row>
    <row r="319">
      <c r="A319" s="27" t="s">
        <v>23</v>
      </c>
      <c r="B319" s="27" t="s">
        <v>492</v>
      </c>
      <c r="C319" s="7">
        <v>2023.0</v>
      </c>
      <c r="D319" s="9" t="s">
        <v>5</v>
      </c>
      <c r="E319" s="7">
        <v>23.0</v>
      </c>
      <c r="F319" s="7">
        <v>30.9</v>
      </c>
    </row>
    <row r="320">
      <c r="A320" s="27" t="s">
        <v>24</v>
      </c>
      <c r="B320" s="27" t="s">
        <v>493</v>
      </c>
      <c r="C320" s="7">
        <v>2023.0</v>
      </c>
      <c r="D320" s="9" t="s">
        <v>5</v>
      </c>
      <c r="E320" s="7">
        <v>23.0</v>
      </c>
      <c r="F320" s="7">
        <v>36.7</v>
      </c>
    </row>
    <row r="321">
      <c r="A321" s="27" t="s">
        <v>25</v>
      </c>
      <c r="B321" s="27" t="s">
        <v>494</v>
      </c>
      <c r="C321" s="7">
        <v>2023.0</v>
      </c>
      <c r="D321" s="9" t="s">
        <v>5</v>
      </c>
      <c r="E321" s="7">
        <v>23.0</v>
      </c>
      <c r="F321" s="7">
        <v>49.9</v>
      </c>
    </row>
    <row r="322">
      <c r="A322" s="27" t="s">
        <v>26</v>
      </c>
      <c r="B322" s="27" t="s">
        <v>495</v>
      </c>
      <c r="C322" s="7">
        <v>2023.0</v>
      </c>
      <c r="D322" s="9" t="s">
        <v>5</v>
      </c>
      <c r="E322" s="7">
        <v>23.0</v>
      </c>
      <c r="F322" s="7">
        <v>46.6</v>
      </c>
    </row>
    <row r="323">
      <c r="A323" s="27" t="s">
        <v>27</v>
      </c>
      <c r="B323" s="27" t="s">
        <v>497</v>
      </c>
      <c r="C323" s="7">
        <v>2023.0</v>
      </c>
      <c r="D323" s="9" t="s">
        <v>5</v>
      </c>
      <c r="E323" s="7">
        <v>23.0</v>
      </c>
      <c r="F323" s="7">
        <v>38.8</v>
      </c>
    </row>
    <row r="324">
      <c r="A324" s="27" t="s">
        <v>28</v>
      </c>
      <c r="B324" s="27" t="s">
        <v>496</v>
      </c>
      <c r="C324" s="7">
        <v>2023.0</v>
      </c>
      <c r="D324" s="9" t="s">
        <v>5</v>
      </c>
      <c r="E324" s="7">
        <v>23.0</v>
      </c>
      <c r="F324" s="7">
        <v>47.1</v>
      </c>
    </row>
    <row r="325">
      <c r="A325" s="27" t="s">
        <v>29</v>
      </c>
      <c r="B325" s="27" t="s">
        <v>498</v>
      </c>
      <c r="C325" s="7">
        <v>2023.0</v>
      </c>
      <c r="D325" s="9" t="s">
        <v>5</v>
      </c>
      <c r="E325" s="7">
        <v>23.0</v>
      </c>
      <c r="F325" s="7">
        <v>47.9</v>
      </c>
    </row>
    <row r="326">
      <c r="A326" s="27" t="s">
        <v>30</v>
      </c>
      <c r="B326" s="27" t="s">
        <v>499</v>
      </c>
      <c r="C326" s="7">
        <v>2023.0</v>
      </c>
      <c r="D326" s="9" t="s">
        <v>5</v>
      </c>
      <c r="E326" s="7">
        <v>23.0</v>
      </c>
      <c r="F326" s="7">
        <v>35.9</v>
      </c>
    </row>
    <row r="327">
      <c r="A327" s="27" t="s">
        <v>31</v>
      </c>
      <c r="B327" s="27" t="s">
        <v>500</v>
      </c>
      <c r="C327" s="7">
        <v>2023.0</v>
      </c>
      <c r="D327" s="9" t="s">
        <v>5</v>
      </c>
      <c r="E327" s="7">
        <v>23.0</v>
      </c>
      <c r="F327" s="7">
        <v>45.7</v>
      </c>
    </row>
    <row r="328">
      <c r="A328" s="27" t="s">
        <v>32</v>
      </c>
      <c r="B328" s="27" t="s">
        <v>501</v>
      </c>
      <c r="C328" s="7">
        <v>2023.0</v>
      </c>
      <c r="D328" s="9" t="s">
        <v>5</v>
      </c>
      <c r="E328" s="7">
        <v>23.0</v>
      </c>
      <c r="F328" s="7">
        <v>38.2</v>
      </c>
    </row>
    <row r="329">
      <c r="A329" s="27" t="s">
        <v>33</v>
      </c>
      <c r="B329" s="27" t="s">
        <v>502</v>
      </c>
      <c r="C329" s="7">
        <v>2023.0</v>
      </c>
      <c r="D329" s="9" t="s">
        <v>5</v>
      </c>
      <c r="E329" s="7">
        <v>23.0</v>
      </c>
      <c r="F329" s="7">
        <v>31.8</v>
      </c>
    </row>
    <row r="330">
      <c r="A330" s="27" t="s">
        <v>34</v>
      </c>
      <c r="B330" s="27" t="s">
        <v>503</v>
      </c>
      <c r="C330" s="7">
        <v>2023.0</v>
      </c>
      <c r="D330" s="9" t="s">
        <v>5</v>
      </c>
      <c r="E330" s="7">
        <v>23.0</v>
      </c>
      <c r="F330" s="7">
        <v>45.3</v>
      </c>
    </row>
    <row r="331">
      <c r="A331" s="27" t="s">
        <v>35</v>
      </c>
      <c r="B331" s="27" t="s">
        <v>504</v>
      </c>
      <c r="C331" s="7">
        <v>2023.0</v>
      </c>
      <c r="D331" s="9" t="s">
        <v>5</v>
      </c>
      <c r="E331" s="7">
        <v>23.0</v>
      </c>
      <c r="F331" s="7">
        <v>38.1</v>
      </c>
    </row>
    <row r="332">
      <c r="A332" s="91" t="s">
        <v>3</v>
      </c>
      <c r="B332" s="27" t="s">
        <v>489</v>
      </c>
      <c r="C332" s="7">
        <v>2024.0</v>
      </c>
      <c r="D332" s="9" t="s">
        <v>5</v>
      </c>
      <c r="E332" s="7">
        <v>23.0</v>
      </c>
      <c r="F332" s="7">
        <v>43.94</v>
      </c>
    </row>
    <row r="333">
      <c r="A333" s="91" t="s">
        <v>4</v>
      </c>
      <c r="B333" s="27" t="s">
        <v>472</v>
      </c>
      <c r="C333" s="7">
        <v>2024.0</v>
      </c>
      <c r="D333" s="9" t="s">
        <v>5</v>
      </c>
      <c r="E333" s="7">
        <v>23.0</v>
      </c>
      <c r="F333" s="7">
        <v>51.55</v>
      </c>
    </row>
    <row r="334">
      <c r="A334" s="27" t="s">
        <v>5</v>
      </c>
      <c r="B334" s="27" t="s">
        <v>473</v>
      </c>
      <c r="C334" s="7">
        <v>2024.0</v>
      </c>
      <c r="D334" s="9" t="s">
        <v>5</v>
      </c>
      <c r="E334" s="7">
        <v>23.0</v>
      </c>
      <c r="F334" s="7">
        <v>48.1</v>
      </c>
    </row>
    <row r="335">
      <c r="A335" s="27" t="s">
        <v>6</v>
      </c>
      <c r="B335" s="27" t="s">
        <v>474</v>
      </c>
      <c r="C335" s="7">
        <v>2024.0</v>
      </c>
      <c r="D335" s="9" t="s">
        <v>5</v>
      </c>
      <c r="E335" s="7">
        <v>23.0</v>
      </c>
      <c r="F335" s="7">
        <v>47.24</v>
      </c>
    </row>
    <row r="336">
      <c r="A336" s="27" t="s">
        <v>7</v>
      </c>
      <c r="B336" s="27" t="s">
        <v>475</v>
      </c>
      <c r="C336" s="7">
        <v>2024.0</v>
      </c>
      <c r="D336" s="9" t="s">
        <v>5</v>
      </c>
      <c r="E336" s="7">
        <v>23.0</v>
      </c>
      <c r="F336" s="7">
        <v>41.0</v>
      </c>
    </row>
    <row r="337">
      <c r="A337" s="27" t="s">
        <v>8</v>
      </c>
      <c r="B337" s="27" t="s">
        <v>479</v>
      </c>
      <c r="C337" s="7">
        <v>2024.0</v>
      </c>
      <c r="D337" s="9" t="s">
        <v>5</v>
      </c>
      <c r="E337" s="7">
        <v>23.0</v>
      </c>
      <c r="F337" s="7">
        <v>49.1</v>
      </c>
    </row>
    <row r="338">
      <c r="A338" s="27" t="s">
        <v>9</v>
      </c>
      <c r="B338" s="27" t="s">
        <v>480</v>
      </c>
      <c r="C338" s="7">
        <v>2024.0</v>
      </c>
      <c r="D338" s="9" t="s">
        <v>5</v>
      </c>
      <c r="E338" s="7">
        <v>23.0</v>
      </c>
      <c r="F338" s="7">
        <v>52.8</v>
      </c>
    </row>
    <row r="339">
      <c r="A339" s="27" t="s">
        <v>10</v>
      </c>
      <c r="B339" s="27" t="s">
        <v>478</v>
      </c>
      <c r="C339" s="7">
        <v>2024.0</v>
      </c>
      <c r="D339" s="9" t="s">
        <v>5</v>
      </c>
      <c r="E339" s="7">
        <v>23.0</v>
      </c>
      <c r="F339" s="7">
        <v>24.82</v>
      </c>
    </row>
    <row r="340">
      <c r="A340" s="27" t="s">
        <v>11</v>
      </c>
      <c r="B340" s="27" t="s">
        <v>477</v>
      </c>
      <c r="C340" s="7">
        <v>2024.0</v>
      </c>
      <c r="D340" s="9" t="s">
        <v>5</v>
      </c>
      <c r="E340" s="7">
        <v>23.0</v>
      </c>
      <c r="F340" s="7">
        <v>49.4</v>
      </c>
    </row>
    <row r="341">
      <c r="A341" s="27" t="s">
        <v>12</v>
      </c>
      <c r="B341" s="27" t="s">
        <v>476</v>
      </c>
      <c r="C341" s="7">
        <v>2024.0</v>
      </c>
      <c r="D341" s="9" t="s">
        <v>5</v>
      </c>
      <c r="E341" s="7">
        <v>23.0</v>
      </c>
      <c r="F341" s="7">
        <v>62.06</v>
      </c>
    </row>
    <row r="342">
      <c r="A342" s="27" t="s">
        <v>13</v>
      </c>
      <c r="B342" s="27" t="s">
        <v>481</v>
      </c>
      <c r="C342" s="7">
        <v>2024.0</v>
      </c>
      <c r="D342" s="9" t="s">
        <v>5</v>
      </c>
      <c r="E342" s="7">
        <v>23.0</v>
      </c>
      <c r="F342" s="7">
        <v>41.98</v>
      </c>
    </row>
    <row r="343">
      <c r="A343" s="27" t="s">
        <v>14</v>
      </c>
      <c r="B343" s="27" t="s">
        <v>483</v>
      </c>
      <c r="C343" s="7">
        <v>2024.0</v>
      </c>
      <c r="D343" s="9" t="s">
        <v>5</v>
      </c>
      <c r="E343" s="7">
        <v>23.0</v>
      </c>
      <c r="F343" s="7">
        <v>43.25</v>
      </c>
    </row>
    <row r="344">
      <c r="A344" s="27" t="s">
        <v>15</v>
      </c>
      <c r="B344" s="27" t="s">
        <v>482</v>
      </c>
      <c r="C344" s="7">
        <v>2024.0</v>
      </c>
      <c r="D344" s="9" t="s">
        <v>5</v>
      </c>
      <c r="E344" s="7">
        <v>23.0</v>
      </c>
      <c r="F344" s="7">
        <v>29.63</v>
      </c>
    </row>
    <row r="345">
      <c r="A345" s="27" t="s">
        <v>16</v>
      </c>
      <c r="B345" s="27" t="s">
        <v>484</v>
      </c>
      <c r="C345" s="7">
        <v>2024.0</v>
      </c>
      <c r="D345" s="9" t="s">
        <v>5</v>
      </c>
      <c r="E345" s="7">
        <v>23.0</v>
      </c>
      <c r="F345" s="7">
        <v>44.18</v>
      </c>
    </row>
    <row r="346">
      <c r="A346" s="27" t="s">
        <v>17</v>
      </c>
      <c r="B346" s="27" t="s">
        <v>485</v>
      </c>
      <c r="C346" s="7">
        <v>2024.0</v>
      </c>
      <c r="D346" s="9" t="s">
        <v>5</v>
      </c>
      <c r="E346" s="7">
        <v>23.0</v>
      </c>
      <c r="F346" s="7">
        <v>49.24</v>
      </c>
    </row>
    <row r="347">
      <c r="A347" s="27" t="s">
        <v>18</v>
      </c>
      <c r="B347" s="27" t="s">
        <v>486</v>
      </c>
      <c r="C347" s="7">
        <v>2024.0</v>
      </c>
      <c r="D347" s="9" t="s">
        <v>5</v>
      </c>
      <c r="E347" s="7">
        <v>23.0</v>
      </c>
      <c r="F347" s="7">
        <v>45.57</v>
      </c>
    </row>
    <row r="348">
      <c r="A348" s="27" t="s">
        <v>19</v>
      </c>
      <c r="B348" s="27" t="s">
        <v>487</v>
      </c>
      <c r="C348" s="7">
        <v>2024.0</v>
      </c>
      <c r="D348" s="9" t="s">
        <v>5</v>
      </c>
      <c r="E348" s="7">
        <v>23.0</v>
      </c>
      <c r="F348" s="7">
        <v>39.51</v>
      </c>
    </row>
    <row r="349">
      <c r="A349" s="27" t="s">
        <v>20</v>
      </c>
      <c r="B349" s="27" t="s">
        <v>488</v>
      </c>
      <c r="C349" s="7">
        <v>2024.0</v>
      </c>
      <c r="D349" s="9" t="s">
        <v>5</v>
      </c>
      <c r="E349" s="7">
        <v>23.0</v>
      </c>
      <c r="F349" s="7">
        <v>40.83</v>
      </c>
    </row>
    <row r="350">
      <c r="A350" s="27" t="s">
        <v>21</v>
      </c>
      <c r="B350" s="27" t="s">
        <v>490</v>
      </c>
      <c r="C350" s="7">
        <v>2024.0</v>
      </c>
      <c r="D350" s="9" t="s">
        <v>5</v>
      </c>
      <c r="E350" s="7">
        <v>23.0</v>
      </c>
      <c r="F350" s="7">
        <v>38.13</v>
      </c>
    </row>
    <row r="351">
      <c r="A351" s="27" t="s">
        <v>22</v>
      </c>
      <c r="B351" s="27" t="s">
        <v>491</v>
      </c>
      <c r="C351" s="7">
        <v>2024.0</v>
      </c>
      <c r="D351" s="9" t="s">
        <v>5</v>
      </c>
      <c r="E351" s="7">
        <v>23.0</v>
      </c>
      <c r="F351" s="7">
        <v>49.99</v>
      </c>
    </row>
    <row r="352">
      <c r="A352" s="27" t="s">
        <v>23</v>
      </c>
      <c r="B352" s="27" t="s">
        <v>492</v>
      </c>
      <c r="C352" s="7">
        <v>2024.0</v>
      </c>
      <c r="D352" s="9" t="s">
        <v>5</v>
      </c>
      <c r="E352" s="7">
        <v>23.0</v>
      </c>
      <c r="F352" s="7">
        <v>29.32</v>
      </c>
    </row>
    <row r="353">
      <c r="A353" s="27" t="s">
        <v>24</v>
      </c>
      <c r="B353" s="27" t="s">
        <v>493</v>
      </c>
      <c r="C353" s="7">
        <v>2024.0</v>
      </c>
      <c r="D353" s="9" t="s">
        <v>5</v>
      </c>
      <c r="E353" s="7">
        <v>23.0</v>
      </c>
      <c r="F353" s="7">
        <v>35.58</v>
      </c>
    </row>
    <row r="354">
      <c r="A354" s="27" t="s">
        <v>25</v>
      </c>
      <c r="B354" s="27" t="s">
        <v>494</v>
      </c>
      <c r="C354" s="7">
        <v>2024.0</v>
      </c>
      <c r="D354" s="9" t="s">
        <v>5</v>
      </c>
      <c r="E354" s="7">
        <v>23.0</v>
      </c>
      <c r="F354" s="7">
        <v>52.86</v>
      </c>
    </row>
    <row r="355">
      <c r="A355" s="27" t="s">
        <v>26</v>
      </c>
      <c r="B355" s="27" t="s">
        <v>495</v>
      </c>
      <c r="C355" s="7">
        <v>2024.0</v>
      </c>
      <c r="D355" s="9" t="s">
        <v>5</v>
      </c>
      <c r="E355" s="7">
        <v>23.0</v>
      </c>
      <c r="F355" s="7">
        <v>43.14</v>
      </c>
    </row>
    <row r="356">
      <c r="A356" s="27" t="s">
        <v>27</v>
      </c>
      <c r="B356" s="27" t="s">
        <v>497</v>
      </c>
      <c r="C356" s="7">
        <v>2024.0</v>
      </c>
      <c r="D356" s="9" t="s">
        <v>5</v>
      </c>
      <c r="E356" s="7">
        <v>23.0</v>
      </c>
      <c r="F356" s="7">
        <v>40.39</v>
      </c>
    </row>
    <row r="357">
      <c r="A357" s="27" t="s">
        <v>28</v>
      </c>
      <c r="B357" s="27" t="s">
        <v>496</v>
      </c>
      <c r="C357" s="7">
        <v>2024.0</v>
      </c>
      <c r="D357" s="9" t="s">
        <v>5</v>
      </c>
      <c r="E357" s="7">
        <v>23.0</v>
      </c>
      <c r="F357" s="7">
        <v>49.2</v>
      </c>
    </row>
    <row r="358">
      <c r="A358" s="27" t="s">
        <v>29</v>
      </c>
      <c r="B358" s="27" t="s">
        <v>498</v>
      </c>
      <c r="C358" s="7">
        <v>2024.0</v>
      </c>
      <c r="D358" s="9" t="s">
        <v>5</v>
      </c>
      <c r="E358" s="7">
        <v>23.0</v>
      </c>
      <c r="F358" s="7">
        <v>52.13</v>
      </c>
    </row>
    <row r="359">
      <c r="A359" s="27" t="s">
        <v>30</v>
      </c>
      <c r="B359" s="27" t="s">
        <v>499</v>
      </c>
      <c r="C359" s="7">
        <v>2024.0</v>
      </c>
      <c r="D359" s="9" t="s">
        <v>5</v>
      </c>
      <c r="E359" s="7">
        <v>23.0</v>
      </c>
      <c r="F359" s="7">
        <v>37.2</v>
      </c>
    </row>
    <row r="360">
      <c r="A360" s="27" t="s">
        <v>31</v>
      </c>
      <c r="B360" s="27" t="s">
        <v>500</v>
      </c>
      <c r="C360" s="7">
        <v>2024.0</v>
      </c>
      <c r="D360" s="9" t="s">
        <v>5</v>
      </c>
      <c r="E360" s="7">
        <v>23.0</v>
      </c>
      <c r="F360" s="7">
        <v>45.34</v>
      </c>
    </row>
    <row r="361">
      <c r="A361" s="27" t="s">
        <v>32</v>
      </c>
      <c r="B361" s="27" t="s">
        <v>501</v>
      </c>
      <c r="C361" s="7">
        <v>2024.0</v>
      </c>
      <c r="D361" s="9" t="s">
        <v>5</v>
      </c>
      <c r="E361" s="7">
        <v>23.0</v>
      </c>
      <c r="F361" s="7">
        <v>38.6</v>
      </c>
    </row>
    <row r="362">
      <c r="A362" s="27" t="s">
        <v>33</v>
      </c>
      <c r="B362" s="27" t="s">
        <v>502</v>
      </c>
      <c r="C362" s="7">
        <v>2024.0</v>
      </c>
      <c r="D362" s="9" t="s">
        <v>5</v>
      </c>
      <c r="E362" s="7">
        <v>23.0</v>
      </c>
      <c r="F362" s="7">
        <v>31.21</v>
      </c>
    </row>
    <row r="363">
      <c r="A363" s="27" t="s">
        <v>34</v>
      </c>
      <c r="B363" s="27" t="s">
        <v>503</v>
      </c>
      <c r="C363" s="7">
        <v>2024.0</v>
      </c>
      <c r="D363" s="9" t="s">
        <v>5</v>
      </c>
      <c r="E363" s="7">
        <v>23.0</v>
      </c>
      <c r="F363" s="7">
        <v>41.73</v>
      </c>
    </row>
    <row r="364">
      <c r="A364" s="27" t="s">
        <v>35</v>
      </c>
      <c r="B364" s="27" t="s">
        <v>504</v>
      </c>
      <c r="C364" s="7">
        <v>2024.0</v>
      </c>
      <c r="D364" s="9" t="s">
        <v>5</v>
      </c>
      <c r="E364" s="7">
        <v>23.0</v>
      </c>
      <c r="F364" s="7">
        <v>42.3</v>
      </c>
    </row>
  </sheetData>
  <autoFilter ref="$A$1:$F$364"/>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88"/>
  </cols>
  <sheetData>
    <row r="1">
      <c r="A1" s="53" t="s">
        <v>1</v>
      </c>
      <c r="B1" s="53" t="s">
        <v>470</v>
      </c>
      <c r="C1" s="53" t="s">
        <v>0</v>
      </c>
      <c r="D1" s="53" t="s">
        <v>36</v>
      </c>
      <c r="E1" s="53" t="s">
        <v>38</v>
      </c>
      <c r="F1" s="53" t="s">
        <v>471</v>
      </c>
    </row>
    <row r="2">
      <c r="A2" s="98" t="s">
        <v>3</v>
      </c>
      <c r="B2" s="53" t="s">
        <v>489</v>
      </c>
      <c r="C2" s="99">
        <v>2015.0</v>
      </c>
      <c r="D2" s="100" t="s">
        <v>5</v>
      </c>
      <c r="E2" s="99">
        <v>24.0</v>
      </c>
      <c r="F2" s="99">
        <v>39.2</v>
      </c>
    </row>
    <row r="3">
      <c r="A3" s="98" t="s">
        <v>4</v>
      </c>
      <c r="B3" s="53" t="s">
        <v>472</v>
      </c>
      <c r="C3" s="99">
        <v>2015.0</v>
      </c>
      <c r="D3" s="100" t="s">
        <v>5</v>
      </c>
      <c r="E3" s="99">
        <v>24.0</v>
      </c>
      <c r="F3" s="53">
        <v>40.3</v>
      </c>
    </row>
    <row r="4">
      <c r="A4" s="53" t="s">
        <v>5</v>
      </c>
      <c r="B4" s="53" t="s">
        <v>473</v>
      </c>
      <c r="C4" s="99">
        <v>2015.0</v>
      </c>
      <c r="D4" s="100" t="s">
        <v>5</v>
      </c>
      <c r="E4" s="99">
        <v>24.0</v>
      </c>
      <c r="F4" s="53">
        <v>56.5</v>
      </c>
    </row>
    <row r="5">
      <c r="A5" s="53" t="s">
        <v>6</v>
      </c>
      <c r="B5" s="53" t="s">
        <v>474</v>
      </c>
      <c r="C5" s="99">
        <v>2015.0</v>
      </c>
      <c r="D5" s="100" t="s">
        <v>5</v>
      </c>
      <c r="E5" s="99">
        <v>24.0</v>
      </c>
      <c r="F5" s="53">
        <v>57.7</v>
      </c>
    </row>
    <row r="6">
      <c r="A6" s="53" t="s">
        <v>7</v>
      </c>
      <c r="B6" s="53" t="s">
        <v>475</v>
      </c>
      <c r="C6" s="99">
        <v>2015.0</v>
      </c>
      <c r="D6" s="100" t="s">
        <v>5</v>
      </c>
      <c r="E6" s="99">
        <v>24.0</v>
      </c>
      <c r="F6" s="53">
        <v>40.2</v>
      </c>
    </row>
    <row r="7">
      <c r="A7" s="53" t="s">
        <v>8</v>
      </c>
      <c r="B7" s="53" t="s">
        <v>479</v>
      </c>
      <c r="C7" s="99">
        <v>2015.0</v>
      </c>
      <c r="D7" s="100" t="s">
        <v>5</v>
      </c>
      <c r="E7" s="99">
        <v>24.0</v>
      </c>
      <c r="F7" s="53">
        <v>41.0</v>
      </c>
    </row>
    <row r="8">
      <c r="A8" s="53" t="s">
        <v>9</v>
      </c>
      <c r="B8" s="53" t="s">
        <v>480</v>
      </c>
      <c r="C8" s="99">
        <v>2015.0</v>
      </c>
      <c r="D8" s="100" t="s">
        <v>5</v>
      </c>
      <c r="E8" s="99">
        <v>24.0</v>
      </c>
      <c r="F8" s="53">
        <v>47.8</v>
      </c>
    </row>
    <row r="9">
      <c r="A9" s="53" t="s">
        <v>10</v>
      </c>
      <c r="B9" s="53" t="s">
        <v>478</v>
      </c>
      <c r="C9" s="99">
        <v>2015.0</v>
      </c>
      <c r="D9" s="100" t="s">
        <v>5</v>
      </c>
      <c r="E9" s="99">
        <v>24.0</v>
      </c>
      <c r="F9" s="53">
        <v>13.1</v>
      </c>
    </row>
    <row r="10">
      <c r="A10" s="53" t="s">
        <v>11</v>
      </c>
      <c r="B10" s="53" t="s">
        <v>477</v>
      </c>
      <c r="C10" s="99">
        <v>2015.0</v>
      </c>
      <c r="D10" s="100" t="s">
        <v>5</v>
      </c>
      <c r="E10" s="99">
        <v>24.0</v>
      </c>
      <c r="F10" s="53">
        <v>41.8</v>
      </c>
    </row>
    <row r="11">
      <c r="A11" s="53" t="s">
        <v>12</v>
      </c>
      <c r="B11" s="53" t="s">
        <v>476</v>
      </c>
      <c r="C11" s="99">
        <v>2015.0</v>
      </c>
      <c r="D11" s="100" t="s">
        <v>5</v>
      </c>
      <c r="E11" s="99">
        <v>24.0</v>
      </c>
      <c r="F11" s="53">
        <v>63.1</v>
      </c>
    </row>
    <row r="12">
      <c r="A12" s="53" t="s">
        <v>13</v>
      </c>
      <c r="B12" s="53" t="s">
        <v>481</v>
      </c>
      <c r="C12" s="99">
        <v>2015.0</v>
      </c>
      <c r="D12" s="100" t="s">
        <v>5</v>
      </c>
      <c r="E12" s="99">
        <v>24.0</v>
      </c>
      <c r="F12" s="53">
        <v>28.2</v>
      </c>
    </row>
    <row r="13">
      <c r="A13" s="53" t="s">
        <v>14</v>
      </c>
      <c r="B13" s="53" t="s">
        <v>483</v>
      </c>
      <c r="C13" s="99">
        <v>2015.0</v>
      </c>
      <c r="D13" s="100" t="s">
        <v>5</v>
      </c>
      <c r="E13" s="99">
        <v>24.0</v>
      </c>
      <c r="F13" s="53">
        <v>36.3</v>
      </c>
    </row>
    <row r="14">
      <c r="A14" s="53" t="s">
        <v>15</v>
      </c>
      <c r="B14" s="53" t="s">
        <v>482</v>
      </c>
      <c r="C14" s="99">
        <v>2015.0</v>
      </c>
      <c r="D14" s="100" t="s">
        <v>5</v>
      </c>
      <c r="E14" s="99">
        <v>24.0</v>
      </c>
      <c r="F14" s="53">
        <v>21.7</v>
      </c>
    </row>
    <row r="15">
      <c r="A15" s="53" t="s">
        <v>16</v>
      </c>
      <c r="B15" s="53" t="s">
        <v>484</v>
      </c>
      <c r="C15" s="99">
        <v>2015.0</v>
      </c>
      <c r="D15" s="100" t="s">
        <v>5</v>
      </c>
      <c r="E15" s="99">
        <v>24.0</v>
      </c>
      <c r="F15" s="53">
        <v>31.8</v>
      </c>
    </row>
    <row r="16">
      <c r="A16" s="53" t="s">
        <v>17</v>
      </c>
      <c r="B16" s="53" t="s">
        <v>485</v>
      </c>
      <c r="C16" s="99">
        <v>2015.0</v>
      </c>
      <c r="D16" s="100" t="s">
        <v>5</v>
      </c>
      <c r="E16" s="99">
        <v>24.0</v>
      </c>
      <c r="F16" s="53">
        <v>47.4</v>
      </c>
    </row>
    <row r="17">
      <c r="A17" s="53" t="s">
        <v>18</v>
      </c>
      <c r="B17" s="53" t="s">
        <v>486</v>
      </c>
      <c r="C17" s="99">
        <v>2015.0</v>
      </c>
      <c r="D17" s="100" t="s">
        <v>5</v>
      </c>
      <c r="E17" s="99">
        <v>24.0</v>
      </c>
      <c r="F17" s="53">
        <v>40.9</v>
      </c>
    </row>
    <row r="18">
      <c r="A18" s="53" t="s">
        <v>19</v>
      </c>
      <c r="B18" s="53" t="s">
        <v>487</v>
      </c>
      <c r="C18" s="99">
        <v>2015.0</v>
      </c>
      <c r="D18" s="100" t="s">
        <v>5</v>
      </c>
      <c r="E18" s="99">
        <v>24.0</v>
      </c>
      <c r="F18" s="53">
        <v>25.0</v>
      </c>
    </row>
    <row r="19">
      <c r="A19" s="53" t="s">
        <v>20</v>
      </c>
      <c r="B19" s="53" t="s">
        <v>488</v>
      </c>
      <c r="C19" s="99">
        <v>2015.0</v>
      </c>
      <c r="D19" s="100" t="s">
        <v>5</v>
      </c>
      <c r="E19" s="99">
        <v>24.0</v>
      </c>
      <c r="F19" s="53">
        <v>40.5</v>
      </c>
    </row>
    <row r="20">
      <c r="A20" s="53" t="s">
        <v>21</v>
      </c>
      <c r="B20" s="53" t="s">
        <v>490</v>
      </c>
      <c r="C20" s="99">
        <v>2015.0</v>
      </c>
      <c r="D20" s="100" t="s">
        <v>5</v>
      </c>
      <c r="E20" s="99">
        <v>24.0</v>
      </c>
      <c r="F20" s="53">
        <v>34.5</v>
      </c>
    </row>
    <row r="21">
      <c r="A21" s="53" t="s">
        <v>22</v>
      </c>
      <c r="B21" s="53" t="s">
        <v>491</v>
      </c>
      <c r="C21" s="99">
        <v>2015.0</v>
      </c>
      <c r="D21" s="100" t="s">
        <v>5</v>
      </c>
      <c r="E21" s="99">
        <v>24.0</v>
      </c>
      <c r="F21" s="53">
        <v>59.1</v>
      </c>
    </row>
    <row r="22">
      <c r="A22" s="53" t="s">
        <v>23</v>
      </c>
      <c r="B22" s="53" t="s">
        <v>492</v>
      </c>
      <c r="C22" s="99">
        <v>2015.0</v>
      </c>
      <c r="D22" s="100" t="s">
        <v>5</v>
      </c>
      <c r="E22" s="99">
        <v>24.0</v>
      </c>
      <c r="F22" s="53">
        <v>17.8</v>
      </c>
    </row>
    <row r="23">
      <c r="A23" s="53" t="s">
        <v>24</v>
      </c>
      <c r="B23" s="53" t="s">
        <v>493</v>
      </c>
      <c r="C23" s="99">
        <v>2015.0</v>
      </c>
      <c r="D23" s="100" t="s">
        <v>5</v>
      </c>
      <c r="E23" s="99">
        <v>24.0</v>
      </c>
      <c r="F23" s="53">
        <v>26.0</v>
      </c>
    </row>
    <row r="24">
      <c r="A24" s="53" t="s">
        <v>25</v>
      </c>
      <c r="B24" s="53" t="s">
        <v>494</v>
      </c>
      <c r="C24" s="99">
        <v>2015.0</v>
      </c>
      <c r="D24" s="100" t="s">
        <v>5</v>
      </c>
      <c r="E24" s="99">
        <v>24.0</v>
      </c>
      <c r="F24" s="53">
        <v>43.4</v>
      </c>
    </row>
    <row r="25">
      <c r="A25" s="53" t="s">
        <v>26</v>
      </c>
      <c r="B25" s="53" t="s">
        <v>495</v>
      </c>
      <c r="C25" s="99">
        <v>2015.0</v>
      </c>
      <c r="D25" s="100" t="s">
        <v>5</v>
      </c>
      <c r="E25" s="99">
        <v>24.0</v>
      </c>
      <c r="F25" s="53">
        <v>50.0</v>
      </c>
    </row>
    <row r="26">
      <c r="A26" s="53" t="s">
        <v>27</v>
      </c>
      <c r="B26" s="53" t="s">
        <v>497</v>
      </c>
      <c r="C26" s="99">
        <v>2015.0</v>
      </c>
      <c r="D26" s="100" t="s">
        <v>5</v>
      </c>
      <c r="E26" s="99">
        <v>24.0</v>
      </c>
      <c r="F26" s="53">
        <v>40.0</v>
      </c>
    </row>
    <row r="27">
      <c r="A27" s="53" t="s">
        <v>28</v>
      </c>
      <c r="B27" s="53" t="s">
        <v>496</v>
      </c>
      <c r="C27" s="99">
        <v>2015.0</v>
      </c>
      <c r="D27" s="100" t="s">
        <v>5</v>
      </c>
      <c r="E27" s="99">
        <v>24.0</v>
      </c>
      <c r="F27" s="53">
        <v>38.4</v>
      </c>
    </row>
    <row r="28">
      <c r="A28" s="53" t="s">
        <v>29</v>
      </c>
      <c r="B28" s="53" t="s">
        <v>498</v>
      </c>
      <c r="C28" s="99">
        <v>2015.0</v>
      </c>
      <c r="D28" s="100" t="s">
        <v>5</v>
      </c>
      <c r="E28" s="99">
        <v>24.0</v>
      </c>
      <c r="F28" s="53">
        <v>57.1</v>
      </c>
    </row>
    <row r="29">
      <c r="A29" s="53" t="s">
        <v>30</v>
      </c>
      <c r="B29" s="53" t="s">
        <v>499</v>
      </c>
      <c r="C29" s="99">
        <v>2015.0</v>
      </c>
      <c r="D29" s="100" t="s">
        <v>5</v>
      </c>
      <c r="E29" s="99">
        <v>24.0</v>
      </c>
      <c r="F29" s="99">
        <v>21.5</v>
      </c>
    </row>
    <row r="30">
      <c r="A30" s="53" t="s">
        <v>31</v>
      </c>
      <c r="B30" s="53" t="s">
        <v>500</v>
      </c>
      <c r="C30" s="99">
        <v>2015.0</v>
      </c>
      <c r="D30" s="100" t="s">
        <v>5</v>
      </c>
      <c r="E30" s="99">
        <v>24.0</v>
      </c>
      <c r="F30" s="99">
        <v>44.4</v>
      </c>
    </row>
    <row r="31">
      <c r="A31" s="53" t="s">
        <v>32</v>
      </c>
      <c r="B31" s="53" t="s">
        <v>501</v>
      </c>
      <c r="C31" s="99">
        <v>2015.0</v>
      </c>
      <c r="D31" s="100" t="s">
        <v>5</v>
      </c>
      <c r="E31" s="99">
        <v>24.0</v>
      </c>
      <c r="F31" s="99">
        <v>23.4</v>
      </c>
    </row>
    <row r="32">
      <c r="A32" s="53" t="s">
        <v>33</v>
      </c>
      <c r="B32" s="53" t="s">
        <v>502</v>
      </c>
      <c r="C32" s="99">
        <v>2015.0</v>
      </c>
      <c r="D32" s="100" t="s">
        <v>5</v>
      </c>
      <c r="E32" s="99">
        <v>24.0</v>
      </c>
      <c r="F32" s="99">
        <v>26.7</v>
      </c>
      <c r="I32" s="101"/>
    </row>
    <row r="33">
      <c r="A33" s="53" t="s">
        <v>34</v>
      </c>
      <c r="B33" s="53" t="s">
        <v>503</v>
      </c>
      <c r="C33" s="99">
        <v>2015.0</v>
      </c>
      <c r="D33" s="100" t="s">
        <v>5</v>
      </c>
      <c r="E33" s="99">
        <v>24.0</v>
      </c>
      <c r="F33" s="99">
        <v>47.3</v>
      </c>
    </row>
    <row r="34">
      <c r="A34" s="53" t="s">
        <v>35</v>
      </c>
      <c r="B34" s="53" t="s">
        <v>504</v>
      </c>
      <c r="C34" s="99">
        <v>2015.0</v>
      </c>
      <c r="D34" s="100" t="s">
        <v>5</v>
      </c>
      <c r="E34" s="99">
        <v>24.0</v>
      </c>
      <c r="F34" s="99">
        <v>29.9</v>
      </c>
    </row>
    <row r="35">
      <c r="A35" s="98" t="s">
        <v>3</v>
      </c>
      <c r="B35" s="53" t="s">
        <v>489</v>
      </c>
      <c r="C35" s="99">
        <v>2016.0</v>
      </c>
      <c r="D35" s="100" t="s">
        <v>5</v>
      </c>
      <c r="E35" s="99">
        <v>24.0</v>
      </c>
      <c r="F35" s="99">
        <v>47.0</v>
      </c>
    </row>
    <row r="36">
      <c r="A36" s="98" t="s">
        <v>4</v>
      </c>
      <c r="B36" s="53" t="s">
        <v>472</v>
      </c>
      <c r="C36" s="99">
        <v>2016.0</v>
      </c>
      <c r="D36" s="100" t="s">
        <v>5</v>
      </c>
      <c r="E36" s="99">
        <v>24.0</v>
      </c>
      <c r="F36" s="53">
        <v>46.9</v>
      </c>
    </row>
    <row r="37">
      <c r="A37" s="53" t="s">
        <v>5</v>
      </c>
      <c r="B37" s="53" t="s">
        <v>473</v>
      </c>
      <c r="C37" s="99">
        <v>2016.0</v>
      </c>
      <c r="D37" s="100" t="s">
        <v>5</v>
      </c>
      <c r="E37" s="99">
        <v>24.0</v>
      </c>
      <c r="F37" s="53">
        <v>68.0</v>
      </c>
    </row>
    <row r="38">
      <c r="A38" s="53" t="s">
        <v>6</v>
      </c>
      <c r="B38" s="53" t="s">
        <v>474</v>
      </c>
      <c r="C38" s="99">
        <v>2016.0</v>
      </c>
      <c r="D38" s="100" t="s">
        <v>5</v>
      </c>
      <c r="E38" s="99">
        <v>24.0</v>
      </c>
      <c r="F38" s="53">
        <v>75.5</v>
      </c>
    </row>
    <row r="39">
      <c r="A39" s="53" t="s">
        <v>7</v>
      </c>
      <c r="B39" s="53" t="s">
        <v>475</v>
      </c>
      <c r="C39" s="99">
        <v>2016.0</v>
      </c>
      <c r="D39" s="100" t="s">
        <v>5</v>
      </c>
      <c r="E39" s="99">
        <v>24.0</v>
      </c>
      <c r="F39" s="53">
        <v>53.7</v>
      </c>
    </row>
    <row r="40">
      <c r="A40" s="53" t="s">
        <v>8</v>
      </c>
      <c r="B40" s="53" t="s">
        <v>479</v>
      </c>
      <c r="C40" s="99">
        <v>2016.0</v>
      </c>
      <c r="D40" s="100" t="s">
        <v>5</v>
      </c>
      <c r="E40" s="99">
        <v>24.0</v>
      </c>
      <c r="F40" s="53">
        <v>52.2</v>
      </c>
    </row>
    <row r="41">
      <c r="A41" s="53" t="s">
        <v>9</v>
      </c>
      <c r="B41" s="53" t="s">
        <v>480</v>
      </c>
      <c r="C41" s="99">
        <v>2016.0</v>
      </c>
      <c r="D41" s="100" t="s">
        <v>5</v>
      </c>
      <c r="E41" s="99">
        <v>24.0</v>
      </c>
      <c r="F41" s="53">
        <v>54.3</v>
      </c>
    </row>
    <row r="42">
      <c r="A42" s="53" t="s">
        <v>10</v>
      </c>
      <c r="B42" s="53" t="s">
        <v>478</v>
      </c>
      <c r="C42" s="99">
        <v>2016.0</v>
      </c>
      <c r="D42" s="100" t="s">
        <v>5</v>
      </c>
      <c r="E42" s="99">
        <v>24.0</v>
      </c>
      <c r="F42" s="53">
        <v>13.3</v>
      </c>
    </row>
    <row r="43">
      <c r="A43" s="53" t="s">
        <v>11</v>
      </c>
      <c r="B43" s="53" t="s">
        <v>477</v>
      </c>
      <c r="C43" s="99">
        <v>2016.0</v>
      </c>
      <c r="D43" s="100" t="s">
        <v>5</v>
      </c>
      <c r="E43" s="99">
        <v>24.0</v>
      </c>
      <c r="F43" s="53">
        <v>46.9</v>
      </c>
    </row>
    <row r="44">
      <c r="A44" s="53" t="s">
        <v>12</v>
      </c>
      <c r="B44" s="53" t="s">
        <v>476</v>
      </c>
      <c r="C44" s="99">
        <v>2016.0</v>
      </c>
      <c r="D44" s="100" t="s">
        <v>5</v>
      </c>
      <c r="E44" s="99">
        <v>24.0</v>
      </c>
      <c r="F44" s="53">
        <v>67.6</v>
      </c>
    </row>
    <row r="45">
      <c r="A45" s="53" t="s">
        <v>13</v>
      </c>
      <c r="B45" s="53" t="s">
        <v>481</v>
      </c>
      <c r="C45" s="99">
        <v>2016.0</v>
      </c>
      <c r="D45" s="100" t="s">
        <v>5</v>
      </c>
      <c r="E45" s="99">
        <v>24.0</v>
      </c>
      <c r="F45" s="53">
        <v>46.1</v>
      </c>
    </row>
    <row r="46">
      <c r="A46" s="53" t="s">
        <v>14</v>
      </c>
      <c r="B46" s="53" t="s">
        <v>483</v>
      </c>
      <c r="C46" s="99">
        <v>2016.0</v>
      </c>
      <c r="D46" s="100" t="s">
        <v>5</v>
      </c>
      <c r="E46" s="99">
        <v>24.0</v>
      </c>
      <c r="F46" s="53">
        <v>40.7</v>
      </c>
    </row>
    <row r="47">
      <c r="A47" s="53" t="s">
        <v>15</v>
      </c>
      <c r="B47" s="53" t="s">
        <v>482</v>
      </c>
      <c r="C47" s="99">
        <v>2016.0</v>
      </c>
      <c r="D47" s="100" t="s">
        <v>5</v>
      </c>
      <c r="E47" s="99">
        <v>24.0</v>
      </c>
      <c r="F47" s="53">
        <v>33.1</v>
      </c>
    </row>
    <row r="48">
      <c r="A48" s="53" t="s">
        <v>16</v>
      </c>
      <c r="B48" s="53" t="s">
        <v>484</v>
      </c>
      <c r="C48" s="99">
        <v>2016.0</v>
      </c>
      <c r="D48" s="100" t="s">
        <v>5</v>
      </c>
      <c r="E48" s="99">
        <v>24.0</v>
      </c>
      <c r="F48" s="53">
        <v>37.5</v>
      </c>
    </row>
    <row r="49">
      <c r="A49" s="53" t="s">
        <v>17</v>
      </c>
      <c r="B49" s="53" t="s">
        <v>485</v>
      </c>
      <c r="C49" s="99">
        <v>2016.0</v>
      </c>
      <c r="D49" s="100" t="s">
        <v>5</v>
      </c>
      <c r="E49" s="99">
        <v>24.0</v>
      </c>
      <c r="F49" s="53">
        <v>59.5</v>
      </c>
    </row>
    <row r="50">
      <c r="A50" s="53" t="s">
        <v>18</v>
      </c>
      <c r="B50" s="53" t="s">
        <v>486</v>
      </c>
      <c r="C50" s="99">
        <v>2016.0</v>
      </c>
      <c r="D50" s="100" t="s">
        <v>5</v>
      </c>
      <c r="E50" s="99">
        <v>24.0</v>
      </c>
      <c r="F50" s="53">
        <v>45.3</v>
      </c>
    </row>
    <row r="51">
      <c r="A51" s="53" t="s">
        <v>19</v>
      </c>
      <c r="B51" s="53" t="s">
        <v>487</v>
      </c>
      <c r="C51" s="99">
        <v>2016.0</v>
      </c>
      <c r="D51" s="100" t="s">
        <v>5</v>
      </c>
      <c r="E51" s="99">
        <v>24.0</v>
      </c>
      <c r="F51" s="53">
        <v>33.6</v>
      </c>
    </row>
    <row r="52">
      <c r="A52" s="53" t="s">
        <v>20</v>
      </c>
      <c r="B52" s="53" t="s">
        <v>488</v>
      </c>
      <c r="C52" s="99">
        <v>2016.0</v>
      </c>
      <c r="D52" s="100" t="s">
        <v>5</v>
      </c>
      <c r="E52" s="99">
        <v>24.0</v>
      </c>
      <c r="F52" s="53">
        <v>53.4</v>
      </c>
    </row>
    <row r="53">
      <c r="A53" s="53" t="s">
        <v>21</v>
      </c>
      <c r="B53" s="53" t="s">
        <v>490</v>
      </c>
      <c r="C53" s="99">
        <v>2016.0</v>
      </c>
      <c r="D53" s="100" t="s">
        <v>5</v>
      </c>
      <c r="E53" s="99">
        <v>24.0</v>
      </c>
      <c r="F53" s="53">
        <v>46.0</v>
      </c>
    </row>
    <row r="54">
      <c r="A54" s="53" t="s">
        <v>22</v>
      </c>
      <c r="B54" s="53" t="s">
        <v>491</v>
      </c>
      <c r="C54" s="99">
        <v>2016.0</v>
      </c>
      <c r="D54" s="100" t="s">
        <v>5</v>
      </c>
      <c r="E54" s="99">
        <v>24.0</v>
      </c>
      <c r="F54" s="53">
        <v>67.4</v>
      </c>
    </row>
    <row r="55">
      <c r="A55" s="53" t="s">
        <v>23</v>
      </c>
      <c r="B55" s="53" t="s">
        <v>492</v>
      </c>
      <c r="C55" s="99">
        <v>2016.0</v>
      </c>
      <c r="D55" s="100" t="s">
        <v>5</v>
      </c>
      <c r="E55" s="99">
        <v>24.0</v>
      </c>
      <c r="F55" s="53">
        <v>20.6</v>
      </c>
    </row>
    <row r="56">
      <c r="A56" s="53" t="s">
        <v>24</v>
      </c>
      <c r="B56" s="53" t="s">
        <v>493</v>
      </c>
      <c r="C56" s="99">
        <v>2016.0</v>
      </c>
      <c r="D56" s="100" t="s">
        <v>5</v>
      </c>
      <c r="E56" s="99">
        <v>24.0</v>
      </c>
      <c r="F56" s="53">
        <v>29.2</v>
      </c>
    </row>
    <row r="57">
      <c r="A57" s="53" t="s">
        <v>25</v>
      </c>
      <c r="B57" s="53" t="s">
        <v>494</v>
      </c>
      <c r="C57" s="99">
        <v>2016.0</v>
      </c>
      <c r="D57" s="100" t="s">
        <v>5</v>
      </c>
      <c r="E57" s="99">
        <v>24.0</v>
      </c>
      <c r="F57" s="53">
        <v>54.2</v>
      </c>
    </row>
    <row r="58">
      <c r="A58" s="53" t="s">
        <v>26</v>
      </c>
      <c r="B58" s="53" t="s">
        <v>495</v>
      </c>
      <c r="C58" s="99">
        <v>2016.0</v>
      </c>
      <c r="D58" s="100" t="s">
        <v>5</v>
      </c>
      <c r="E58" s="99">
        <v>24.0</v>
      </c>
      <c r="F58" s="53">
        <v>63.6</v>
      </c>
    </row>
    <row r="59">
      <c r="A59" s="53" t="s">
        <v>27</v>
      </c>
      <c r="B59" s="53" t="s">
        <v>497</v>
      </c>
      <c r="C59" s="99">
        <v>2016.0</v>
      </c>
      <c r="D59" s="100" t="s">
        <v>5</v>
      </c>
      <c r="E59" s="99">
        <v>24.0</v>
      </c>
      <c r="F59" s="53">
        <v>51.4</v>
      </c>
    </row>
    <row r="60">
      <c r="A60" s="53" t="s">
        <v>28</v>
      </c>
      <c r="B60" s="53" t="s">
        <v>496</v>
      </c>
      <c r="C60" s="99">
        <v>2016.0</v>
      </c>
      <c r="D60" s="100" t="s">
        <v>5</v>
      </c>
      <c r="E60" s="99">
        <v>24.0</v>
      </c>
      <c r="F60" s="53">
        <v>41.1</v>
      </c>
    </row>
    <row r="61">
      <c r="A61" s="53" t="s">
        <v>29</v>
      </c>
      <c r="B61" s="53" t="s">
        <v>498</v>
      </c>
      <c r="C61" s="99">
        <v>2016.0</v>
      </c>
      <c r="D61" s="100" t="s">
        <v>5</v>
      </c>
      <c r="E61" s="99">
        <v>24.0</v>
      </c>
      <c r="F61" s="99">
        <v>71.7</v>
      </c>
    </row>
    <row r="62">
      <c r="A62" s="53" t="s">
        <v>30</v>
      </c>
      <c r="B62" s="53" t="s">
        <v>499</v>
      </c>
      <c r="C62" s="99">
        <v>2016.0</v>
      </c>
      <c r="D62" s="100" t="s">
        <v>5</v>
      </c>
      <c r="E62" s="99">
        <v>24.0</v>
      </c>
      <c r="F62" s="53">
        <v>62.5</v>
      </c>
    </row>
    <row r="63">
      <c r="A63" s="53" t="s">
        <v>31</v>
      </c>
      <c r="B63" s="53" t="s">
        <v>500</v>
      </c>
      <c r="C63" s="99">
        <v>2016.0</v>
      </c>
      <c r="D63" s="100" t="s">
        <v>5</v>
      </c>
      <c r="E63" s="99">
        <v>24.0</v>
      </c>
      <c r="F63" s="53">
        <v>55.9</v>
      </c>
    </row>
    <row r="64">
      <c r="A64" s="53" t="s">
        <v>32</v>
      </c>
      <c r="B64" s="53" t="s">
        <v>501</v>
      </c>
      <c r="C64" s="99">
        <v>2016.0</v>
      </c>
      <c r="D64" s="100" t="s">
        <v>5</v>
      </c>
      <c r="E64" s="99">
        <v>24.0</v>
      </c>
      <c r="F64" s="53">
        <v>28.4</v>
      </c>
    </row>
    <row r="65">
      <c r="A65" s="53" t="s">
        <v>33</v>
      </c>
      <c r="B65" s="53" t="s">
        <v>502</v>
      </c>
      <c r="C65" s="99">
        <v>2016.0</v>
      </c>
      <c r="D65" s="100" t="s">
        <v>5</v>
      </c>
      <c r="E65" s="99">
        <v>24.0</v>
      </c>
      <c r="F65" s="53">
        <v>30.3</v>
      </c>
    </row>
    <row r="66">
      <c r="A66" s="53" t="s">
        <v>34</v>
      </c>
      <c r="B66" s="53" t="s">
        <v>503</v>
      </c>
      <c r="C66" s="99">
        <v>2016.0</v>
      </c>
      <c r="D66" s="100" t="s">
        <v>5</v>
      </c>
      <c r="E66" s="99">
        <v>24.0</v>
      </c>
      <c r="F66" s="53">
        <v>59.0</v>
      </c>
    </row>
    <row r="67">
      <c r="A67" s="53" t="s">
        <v>35</v>
      </c>
      <c r="B67" s="53" t="s">
        <v>504</v>
      </c>
      <c r="C67" s="99">
        <v>2016.0</v>
      </c>
      <c r="D67" s="100" t="s">
        <v>5</v>
      </c>
      <c r="E67" s="99">
        <v>24.0</v>
      </c>
      <c r="F67" s="53">
        <v>33.3</v>
      </c>
    </row>
    <row r="68">
      <c r="A68" s="98" t="s">
        <v>3</v>
      </c>
      <c r="B68" s="53" t="s">
        <v>489</v>
      </c>
      <c r="C68" s="99">
        <v>2017.0</v>
      </c>
      <c r="D68" s="100" t="s">
        <v>5</v>
      </c>
      <c r="E68" s="99">
        <v>24.0</v>
      </c>
      <c r="F68" s="99">
        <v>50.7</v>
      </c>
    </row>
    <row r="69">
      <c r="A69" s="98" t="s">
        <v>4</v>
      </c>
      <c r="B69" s="53" t="s">
        <v>472</v>
      </c>
      <c r="C69" s="99">
        <v>2017.0</v>
      </c>
      <c r="D69" s="100" t="s">
        <v>5</v>
      </c>
      <c r="E69" s="99">
        <v>24.0</v>
      </c>
      <c r="F69" s="53">
        <v>51.68680469</v>
      </c>
    </row>
    <row r="70">
      <c r="A70" s="53" t="s">
        <v>5</v>
      </c>
      <c r="B70" s="53" t="s">
        <v>473</v>
      </c>
      <c r="C70" s="99">
        <v>2017.0</v>
      </c>
      <c r="D70" s="100" t="s">
        <v>5</v>
      </c>
      <c r="E70" s="99">
        <v>24.0</v>
      </c>
      <c r="F70" s="53">
        <v>71.68692696</v>
      </c>
    </row>
    <row r="71">
      <c r="A71" s="53" t="s">
        <v>6</v>
      </c>
      <c r="B71" s="53" t="s">
        <v>474</v>
      </c>
      <c r="C71" s="99">
        <v>2017.0</v>
      </c>
      <c r="D71" s="100" t="s">
        <v>5</v>
      </c>
      <c r="E71" s="99">
        <v>24.0</v>
      </c>
      <c r="F71" s="53">
        <v>77.39262766</v>
      </c>
    </row>
    <row r="72">
      <c r="A72" s="53" t="s">
        <v>7</v>
      </c>
      <c r="B72" s="53" t="s">
        <v>475</v>
      </c>
      <c r="C72" s="99">
        <v>2017.0</v>
      </c>
      <c r="D72" s="100" t="s">
        <v>5</v>
      </c>
      <c r="E72" s="99">
        <v>24.0</v>
      </c>
      <c r="F72" s="53">
        <v>61.40567304</v>
      </c>
    </row>
    <row r="73">
      <c r="A73" s="53" t="s">
        <v>8</v>
      </c>
      <c r="B73" s="53" t="s">
        <v>479</v>
      </c>
      <c r="C73" s="99">
        <v>2017.0</v>
      </c>
      <c r="D73" s="100" t="s">
        <v>5</v>
      </c>
      <c r="E73" s="99">
        <v>24.0</v>
      </c>
      <c r="F73" s="53">
        <v>49.95058924</v>
      </c>
    </row>
    <row r="74">
      <c r="A74" s="53" t="s">
        <v>9</v>
      </c>
      <c r="B74" s="53" t="s">
        <v>480</v>
      </c>
      <c r="C74" s="99">
        <v>2017.0</v>
      </c>
      <c r="D74" s="100" t="s">
        <v>5</v>
      </c>
      <c r="E74" s="99">
        <v>24.0</v>
      </c>
      <c r="F74" s="53">
        <v>63.16229769</v>
      </c>
    </row>
    <row r="75">
      <c r="A75" s="53" t="s">
        <v>10</v>
      </c>
      <c r="B75" s="53" t="s">
        <v>478</v>
      </c>
      <c r="C75" s="99">
        <v>2017.0</v>
      </c>
      <c r="D75" s="100" t="s">
        <v>5</v>
      </c>
      <c r="E75" s="99">
        <v>24.0</v>
      </c>
      <c r="F75" s="53">
        <v>16.65058142</v>
      </c>
    </row>
    <row r="76">
      <c r="A76" s="53" t="s">
        <v>11</v>
      </c>
      <c r="B76" s="53" t="s">
        <v>477</v>
      </c>
      <c r="C76" s="99">
        <v>2017.0</v>
      </c>
      <c r="D76" s="100" t="s">
        <v>5</v>
      </c>
      <c r="E76" s="99">
        <v>24.0</v>
      </c>
      <c r="F76" s="53">
        <v>53.04630548</v>
      </c>
    </row>
    <row r="77">
      <c r="A77" s="53" t="s">
        <v>12</v>
      </c>
      <c r="B77" s="53" t="s">
        <v>476</v>
      </c>
      <c r="C77" s="99">
        <v>2017.0</v>
      </c>
      <c r="D77" s="100" t="s">
        <v>5</v>
      </c>
      <c r="E77" s="99">
        <v>24.0</v>
      </c>
      <c r="F77" s="53">
        <v>74.60047153</v>
      </c>
    </row>
    <row r="78">
      <c r="A78" s="53" t="s">
        <v>13</v>
      </c>
      <c r="B78" s="53" t="s">
        <v>481</v>
      </c>
      <c r="C78" s="99">
        <v>2017.0</v>
      </c>
      <c r="D78" s="100" t="s">
        <v>5</v>
      </c>
      <c r="E78" s="99">
        <v>24.0</v>
      </c>
      <c r="F78" s="53">
        <v>40.26445079</v>
      </c>
    </row>
    <row r="79">
      <c r="A79" s="53" t="s">
        <v>14</v>
      </c>
      <c r="B79" s="53" t="s">
        <v>483</v>
      </c>
      <c r="C79" s="99">
        <v>2017.0</v>
      </c>
      <c r="D79" s="100" t="s">
        <v>5</v>
      </c>
      <c r="E79" s="99">
        <v>24.0</v>
      </c>
      <c r="F79" s="53">
        <v>41.90008921</v>
      </c>
    </row>
    <row r="80">
      <c r="A80" s="53" t="s">
        <v>15</v>
      </c>
      <c r="B80" s="53" t="s">
        <v>482</v>
      </c>
      <c r="C80" s="99">
        <v>2017.0</v>
      </c>
      <c r="D80" s="100" t="s">
        <v>5</v>
      </c>
      <c r="E80" s="99">
        <v>24.0</v>
      </c>
      <c r="F80" s="53">
        <v>31.10956986</v>
      </c>
    </row>
    <row r="81">
      <c r="A81" s="53" t="s">
        <v>16</v>
      </c>
      <c r="B81" s="53" t="s">
        <v>484</v>
      </c>
      <c r="C81" s="99">
        <v>2017.0</v>
      </c>
      <c r="D81" s="100" t="s">
        <v>5</v>
      </c>
      <c r="E81" s="99">
        <v>24.0</v>
      </c>
      <c r="F81" s="53">
        <v>32.2528067</v>
      </c>
    </row>
    <row r="82">
      <c r="A82" s="53" t="s">
        <v>17</v>
      </c>
      <c r="B82" s="53" t="s">
        <v>485</v>
      </c>
      <c r="C82" s="99">
        <v>2017.0</v>
      </c>
      <c r="D82" s="100" t="s">
        <v>5</v>
      </c>
      <c r="E82" s="99">
        <v>24.0</v>
      </c>
      <c r="F82" s="53">
        <v>54.40514428</v>
      </c>
    </row>
    <row r="83">
      <c r="A83" s="53" t="s">
        <v>18</v>
      </c>
      <c r="B83" s="53" t="s">
        <v>486</v>
      </c>
      <c r="C83" s="99">
        <v>2017.0</v>
      </c>
      <c r="D83" s="100" t="s">
        <v>5</v>
      </c>
      <c r="E83" s="99">
        <v>24.0</v>
      </c>
      <c r="F83" s="53">
        <v>50.83416723</v>
      </c>
    </row>
    <row r="84">
      <c r="A84" s="53" t="s">
        <v>19</v>
      </c>
      <c r="B84" s="53" t="s">
        <v>487</v>
      </c>
      <c r="C84" s="99">
        <v>2017.0</v>
      </c>
      <c r="D84" s="100" t="s">
        <v>5</v>
      </c>
      <c r="E84" s="99">
        <v>24.0</v>
      </c>
      <c r="F84" s="53">
        <v>41.52643836</v>
      </c>
    </row>
    <row r="85">
      <c r="A85" s="53" t="s">
        <v>20</v>
      </c>
      <c r="B85" s="53" t="s">
        <v>488</v>
      </c>
      <c r="C85" s="99">
        <v>2017.0</v>
      </c>
      <c r="D85" s="100" t="s">
        <v>5</v>
      </c>
      <c r="E85" s="99">
        <v>24.0</v>
      </c>
      <c r="F85" s="53">
        <v>54.90435086</v>
      </c>
    </row>
    <row r="86">
      <c r="A86" s="53" t="s">
        <v>21</v>
      </c>
      <c r="B86" s="53" t="s">
        <v>490</v>
      </c>
      <c r="C86" s="99">
        <v>2017.0</v>
      </c>
      <c r="D86" s="100" t="s">
        <v>5</v>
      </c>
      <c r="E86" s="99">
        <v>24.0</v>
      </c>
      <c r="F86" s="53">
        <v>42.60470118</v>
      </c>
    </row>
    <row r="87">
      <c r="A87" s="53" t="s">
        <v>22</v>
      </c>
      <c r="B87" s="53" t="s">
        <v>491</v>
      </c>
      <c r="C87" s="99">
        <v>2017.0</v>
      </c>
      <c r="D87" s="100" t="s">
        <v>5</v>
      </c>
      <c r="E87" s="99">
        <v>24.0</v>
      </c>
      <c r="F87" s="53">
        <v>64.90131841</v>
      </c>
    </row>
    <row r="88">
      <c r="A88" s="53" t="s">
        <v>23</v>
      </c>
      <c r="B88" s="53" t="s">
        <v>492</v>
      </c>
      <c r="C88" s="99">
        <v>2017.0</v>
      </c>
      <c r="D88" s="100" t="s">
        <v>5</v>
      </c>
      <c r="E88" s="99">
        <v>24.0</v>
      </c>
      <c r="F88" s="53">
        <v>39.33562004</v>
      </c>
    </row>
    <row r="89">
      <c r="A89" s="53" t="s">
        <v>24</v>
      </c>
      <c r="B89" s="53" t="s">
        <v>493</v>
      </c>
      <c r="C89" s="99">
        <v>2017.0</v>
      </c>
      <c r="D89" s="100" t="s">
        <v>5</v>
      </c>
      <c r="E89" s="99">
        <v>24.0</v>
      </c>
      <c r="F89" s="53">
        <v>33.09722658</v>
      </c>
    </row>
    <row r="90">
      <c r="A90" s="53" t="s">
        <v>25</v>
      </c>
      <c r="B90" s="53" t="s">
        <v>494</v>
      </c>
      <c r="C90" s="99">
        <v>2017.0</v>
      </c>
      <c r="D90" s="100" t="s">
        <v>5</v>
      </c>
      <c r="E90" s="99">
        <v>24.0</v>
      </c>
      <c r="F90" s="53">
        <v>51.34421389</v>
      </c>
    </row>
    <row r="91">
      <c r="A91" s="53" t="s">
        <v>26</v>
      </c>
      <c r="B91" s="53" t="s">
        <v>495</v>
      </c>
      <c r="C91" s="99">
        <v>2017.0</v>
      </c>
      <c r="D91" s="100" t="s">
        <v>5</v>
      </c>
      <c r="E91" s="99">
        <v>24.0</v>
      </c>
      <c r="F91" s="53">
        <v>68.21669534</v>
      </c>
    </row>
    <row r="92">
      <c r="A92" s="53" t="s">
        <v>27</v>
      </c>
      <c r="B92" s="53" t="s">
        <v>497</v>
      </c>
      <c r="C92" s="99">
        <v>2017.0</v>
      </c>
      <c r="D92" s="100" t="s">
        <v>5</v>
      </c>
      <c r="E92" s="99">
        <v>24.0</v>
      </c>
      <c r="F92" s="53">
        <v>34.08873653</v>
      </c>
    </row>
    <row r="93">
      <c r="A93" s="53" t="s">
        <v>28</v>
      </c>
      <c r="B93" s="53" t="s">
        <v>496</v>
      </c>
      <c r="C93" s="99">
        <v>2017.0</v>
      </c>
      <c r="D93" s="100" t="s">
        <v>5</v>
      </c>
      <c r="E93" s="99">
        <v>24.0</v>
      </c>
      <c r="F93" s="99">
        <v>62.08931913</v>
      </c>
    </row>
    <row r="94">
      <c r="A94" s="53" t="s">
        <v>29</v>
      </c>
      <c r="B94" s="53" t="s">
        <v>498</v>
      </c>
      <c r="C94" s="99">
        <v>2017.0</v>
      </c>
      <c r="D94" s="100" t="s">
        <v>5</v>
      </c>
      <c r="E94" s="99">
        <v>24.0</v>
      </c>
      <c r="F94" s="53">
        <v>82.74172089</v>
      </c>
    </row>
    <row r="95">
      <c r="A95" s="53" t="s">
        <v>30</v>
      </c>
      <c r="B95" s="53" t="s">
        <v>499</v>
      </c>
      <c r="C95" s="99">
        <v>2017.0</v>
      </c>
      <c r="D95" s="100" t="s">
        <v>5</v>
      </c>
      <c r="E95" s="99">
        <v>24.0</v>
      </c>
      <c r="F95" s="53">
        <v>55.19582852</v>
      </c>
    </row>
    <row r="96">
      <c r="A96" s="53" t="s">
        <v>31</v>
      </c>
      <c r="B96" s="53" t="s">
        <v>500</v>
      </c>
      <c r="C96" s="99">
        <v>2017.0</v>
      </c>
      <c r="D96" s="100" t="s">
        <v>5</v>
      </c>
      <c r="E96" s="99">
        <v>24.0</v>
      </c>
      <c r="F96" s="53">
        <v>60.03728619</v>
      </c>
    </row>
    <row r="97">
      <c r="A97" s="53" t="s">
        <v>32</v>
      </c>
      <c r="B97" s="53" t="s">
        <v>501</v>
      </c>
      <c r="C97" s="99">
        <v>2017.0</v>
      </c>
      <c r="D97" s="100" t="s">
        <v>5</v>
      </c>
      <c r="E97" s="99">
        <v>24.0</v>
      </c>
      <c r="F97" s="53">
        <v>27.55668129</v>
      </c>
    </row>
    <row r="98">
      <c r="A98" s="53" t="s">
        <v>33</v>
      </c>
      <c r="B98" s="53" t="s">
        <v>502</v>
      </c>
      <c r="C98" s="99">
        <v>2017.0</v>
      </c>
      <c r="D98" s="100" t="s">
        <v>5</v>
      </c>
      <c r="E98" s="99">
        <v>24.0</v>
      </c>
      <c r="F98" s="53">
        <v>37.86914271</v>
      </c>
    </row>
    <row r="99">
      <c r="A99" s="53" t="s">
        <v>34</v>
      </c>
      <c r="B99" s="53" t="s">
        <v>503</v>
      </c>
      <c r="C99" s="99">
        <v>2017.0</v>
      </c>
      <c r="D99" s="100" t="s">
        <v>5</v>
      </c>
      <c r="E99" s="99">
        <v>24.0</v>
      </c>
      <c r="F99" s="53">
        <v>66.0321541</v>
      </c>
    </row>
    <row r="100">
      <c r="A100" s="53" t="s">
        <v>35</v>
      </c>
      <c r="B100" s="53" t="s">
        <v>504</v>
      </c>
      <c r="C100" s="99">
        <v>2017.0</v>
      </c>
      <c r="D100" s="100" t="s">
        <v>5</v>
      </c>
      <c r="E100" s="99">
        <v>24.0</v>
      </c>
      <c r="F100" s="53">
        <v>35.83791257</v>
      </c>
    </row>
    <row r="101">
      <c r="A101" s="98" t="s">
        <v>3</v>
      </c>
      <c r="B101" s="53" t="s">
        <v>489</v>
      </c>
      <c r="C101" s="99">
        <v>2018.0</v>
      </c>
      <c r="D101" s="100" t="s">
        <v>5</v>
      </c>
      <c r="E101" s="99">
        <v>24.0</v>
      </c>
      <c r="F101" s="99">
        <v>52.5</v>
      </c>
    </row>
    <row r="102">
      <c r="A102" s="98" t="s">
        <v>4</v>
      </c>
      <c r="B102" s="53" t="s">
        <v>472</v>
      </c>
      <c r="C102" s="99">
        <v>2018.0</v>
      </c>
      <c r="D102" s="100" t="s">
        <v>5</v>
      </c>
      <c r="E102" s="99">
        <v>24.0</v>
      </c>
      <c r="F102" s="99">
        <v>56.65</v>
      </c>
    </row>
    <row r="103">
      <c r="A103" s="53" t="s">
        <v>5</v>
      </c>
      <c r="B103" s="53" t="s">
        <v>473</v>
      </c>
      <c r="C103" s="99">
        <v>2018.0</v>
      </c>
      <c r="D103" s="100" t="s">
        <v>5</v>
      </c>
      <c r="E103" s="99">
        <v>24.0</v>
      </c>
      <c r="F103" s="99">
        <v>71.81</v>
      </c>
    </row>
    <row r="104">
      <c r="A104" s="53" t="s">
        <v>6</v>
      </c>
      <c r="B104" s="53" t="s">
        <v>474</v>
      </c>
      <c r="C104" s="99">
        <v>2018.0</v>
      </c>
      <c r="D104" s="100" t="s">
        <v>5</v>
      </c>
      <c r="E104" s="99">
        <v>24.0</v>
      </c>
      <c r="F104" s="99">
        <v>73.91</v>
      </c>
    </row>
    <row r="105">
      <c r="A105" s="53" t="s">
        <v>7</v>
      </c>
      <c r="B105" s="53" t="s">
        <v>475</v>
      </c>
      <c r="C105" s="99">
        <v>2018.0</v>
      </c>
      <c r="D105" s="100" t="s">
        <v>5</v>
      </c>
      <c r="E105" s="99">
        <v>24.0</v>
      </c>
      <c r="F105" s="99">
        <v>49.93</v>
      </c>
    </row>
    <row r="106">
      <c r="A106" s="53" t="s">
        <v>8</v>
      </c>
      <c r="B106" s="53" t="s">
        <v>479</v>
      </c>
      <c r="C106" s="99">
        <v>2018.0</v>
      </c>
      <c r="D106" s="100" t="s">
        <v>5</v>
      </c>
      <c r="E106" s="99">
        <v>24.0</v>
      </c>
      <c r="F106" s="99">
        <v>56.04</v>
      </c>
    </row>
    <row r="107">
      <c r="A107" s="53" t="s">
        <v>9</v>
      </c>
      <c r="B107" s="53" t="s">
        <v>480</v>
      </c>
      <c r="C107" s="99">
        <v>2018.0</v>
      </c>
      <c r="D107" s="100" t="s">
        <v>5</v>
      </c>
      <c r="E107" s="99">
        <v>24.0</v>
      </c>
      <c r="F107" s="99">
        <v>60.71</v>
      </c>
    </row>
    <row r="108">
      <c r="A108" s="53" t="s">
        <v>10</v>
      </c>
      <c r="B108" s="53" t="s">
        <v>478</v>
      </c>
      <c r="C108" s="99">
        <v>2018.0</v>
      </c>
      <c r="D108" s="100" t="s">
        <v>5</v>
      </c>
      <c r="E108" s="99">
        <v>24.0</v>
      </c>
      <c r="F108" s="99">
        <v>24.58</v>
      </c>
    </row>
    <row r="109">
      <c r="A109" s="53" t="s">
        <v>11</v>
      </c>
      <c r="B109" s="53" t="s">
        <v>477</v>
      </c>
      <c r="C109" s="99">
        <v>2018.0</v>
      </c>
      <c r="D109" s="100" t="s">
        <v>5</v>
      </c>
      <c r="E109" s="99">
        <v>24.0</v>
      </c>
      <c r="F109" s="99">
        <v>53.09</v>
      </c>
    </row>
    <row r="110">
      <c r="A110" s="53" t="s">
        <v>12</v>
      </c>
      <c r="B110" s="53" t="s">
        <v>476</v>
      </c>
      <c r="C110" s="99">
        <v>2018.0</v>
      </c>
      <c r="D110" s="100" t="s">
        <v>5</v>
      </c>
      <c r="E110" s="99">
        <v>24.0</v>
      </c>
      <c r="F110" s="99">
        <v>72.18</v>
      </c>
    </row>
    <row r="111">
      <c r="A111" s="53" t="s">
        <v>13</v>
      </c>
      <c r="B111" s="53" t="s">
        <v>481</v>
      </c>
      <c r="C111" s="99">
        <v>2018.0</v>
      </c>
      <c r="D111" s="100" t="s">
        <v>5</v>
      </c>
      <c r="E111" s="99">
        <v>24.0</v>
      </c>
      <c r="F111" s="99">
        <v>51.57</v>
      </c>
    </row>
    <row r="112">
      <c r="A112" s="53" t="s">
        <v>14</v>
      </c>
      <c r="B112" s="53" t="s">
        <v>483</v>
      </c>
      <c r="C112" s="99">
        <v>2018.0</v>
      </c>
      <c r="D112" s="100" t="s">
        <v>5</v>
      </c>
      <c r="E112" s="99">
        <v>24.0</v>
      </c>
      <c r="F112" s="99">
        <v>48.17</v>
      </c>
    </row>
    <row r="113">
      <c r="A113" s="53" t="s">
        <v>15</v>
      </c>
      <c r="B113" s="53" t="s">
        <v>482</v>
      </c>
      <c r="C113" s="99">
        <v>2018.0</v>
      </c>
      <c r="D113" s="100" t="s">
        <v>5</v>
      </c>
      <c r="E113" s="99">
        <v>24.0</v>
      </c>
      <c r="F113" s="99">
        <v>34.65</v>
      </c>
    </row>
    <row r="114">
      <c r="A114" s="53" t="s">
        <v>16</v>
      </c>
      <c r="B114" s="53" t="s">
        <v>484</v>
      </c>
      <c r="C114" s="99">
        <v>2018.0</v>
      </c>
      <c r="D114" s="100" t="s">
        <v>5</v>
      </c>
      <c r="E114" s="99">
        <v>24.0</v>
      </c>
      <c r="F114" s="99">
        <v>37.84</v>
      </c>
    </row>
    <row r="115">
      <c r="A115" s="53" t="s">
        <v>17</v>
      </c>
      <c r="B115" s="53" t="s">
        <v>485</v>
      </c>
      <c r="C115" s="99">
        <v>2018.0</v>
      </c>
      <c r="D115" s="100" t="s">
        <v>5</v>
      </c>
      <c r="E115" s="99">
        <v>24.0</v>
      </c>
      <c r="F115" s="99">
        <v>60.19</v>
      </c>
    </row>
    <row r="116">
      <c r="A116" s="53" t="s">
        <v>18</v>
      </c>
      <c r="B116" s="53" t="s">
        <v>486</v>
      </c>
      <c r="C116" s="99">
        <v>2018.0</v>
      </c>
      <c r="D116" s="100" t="s">
        <v>5</v>
      </c>
      <c r="E116" s="99">
        <v>24.0</v>
      </c>
      <c r="F116" s="99">
        <v>58.03</v>
      </c>
    </row>
    <row r="117">
      <c r="A117" s="53" t="s">
        <v>19</v>
      </c>
      <c r="B117" s="53" t="s">
        <v>487</v>
      </c>
      <c r="C117" s="99">
        <v>2018.0</v>
      </c>
      <c r="D117" s="100" t="s">
        <v>5</v>
      </c>
      <c r="E117" s="99">
        <v>24.0</v>
      </c>
      <c r="F117" s="99">
        <v>43.34</v>
      </c>
    </row>
    <row r="118">
      <c r="A118" s="53" t="s">
        <v>20</v>
      </c>
      <c r="B118" s="53" t="s">
        <v>488</v>
      </c>
      <c r="C118" s="99">
        <v>2018.0</v>
      </c>
      <c r="D118" s="100" t="s">
        <v>5</v>
      </c>
      <c r="E118" s="99">
        <v>24.0</v>
      </c>
      <c r="F118" s="99">
        <v>53.97</v>
      </c>
    </row>
    <row r="119">
      <c r="A119" s="53" t="s">
        <v>21</v>
      </c>
      <c r="B119" s="53" t="s">
        <v>490</v>
      </c>
      <c r="C119" s="99">
        <v>2018.0</v>
      </c>
      <c r="D119" s="100" t="s">
        <v>5</v>
      </c>
      <c r="E119" s="99">
        <v>24.0</v>
      </c>
      <c r="F119" s="99">
        <v>41.16</v>
      </c>
    </row>
    <row r="120">
      <c r="A120" s="53" t="s">
        <v>22</v>
      </c>
      <c r="B120" s="53" t="s">
        <v>491</v>
      </c>
      <c r="C120" s="99">
        <v>2018.0</v>
      </c>
      <c r="D120" s="100" t="s">
        <v>5</v>
      </c>
      <c r="E120" s="99">
        <v>24.0</v>
      </c>
      <c r="F120" s="99">
        <v>71.66</v>
      </c>
    </row>
    <row r="121">
      <c r="A121" s="53" t="s">
        <v>23</v>
      </c>
      <c r="B121" s="53" t="s">
        <v>492</v>
      </c>
      <c r="C121" s="99">
        <v>2018.0</v>
      </c>
      <c r="D121" s="100" t="s">
        <v>5</v>
      </c>
      <c r="E121" s="99">
        <v>24.0</v>
      </c>
      <c r="F121" s="99">
        <v>27.53</v>
      </c>
    </row>
    <row r="122">
      <c r="A122" s="53" t="s">
        <v>24</v>
      </c>
      <c r="B122" s="53" t="s">
        <v>493</v>
      </c>
      <c r="C122" s="99">
        <v>2018.0</v>
      </c>
      <c r="D122" s="100" t="s">
        <v>5</v>
      </c>
      <c r="E122" s="99">
        <v>24.0</v>
      </c>
      <c r="F122" s="99">
        <v>39.93</v>
      </c>
    </row>
    <row r="123">
      <c r="A123" s="53" t="s">
        <v>25</v>
      </c>
      <c r="B123" s="53" t="s">
        <v>494</v>
      </c>
      <c r="C123" s="99">
        <v>2018.0</v>
      </c>
      <c r="D123" s="100" t="s">
        <v>5</v>
      </c>
      <c r="E123" s="99">
        <v>24.0</v>
      </c>
      <c r="F123" s="99">
        <v>54.31</v>
      </c>
    </row>
    <row r="124">
      <c r="A124" s="53" t="s">
        <v>26</v>
      </c>
      <c r="B124" s="53" t="s">
        <v>495</v>
      </c>
      <c r="C124" s="99">
        <v>2018.0</v>
      </c>
      <c r="D124" s="100" t="s">
        <v>5</v>
      </c>
      <c r="E124" s="99">
        <v>24.0</v>
      </c>
      <c r="F124" s="99">
        <v>73.54</v>
      </c>
    </row>
    <row r="125">
      <c r="A125" s="53" t="s">
        <v>27</v>
      </c>
      <c r="B125" s="53" t="s">
        <v>497</v>
      </c>
      <c r="C125" s="99">
        <v>2018.0</v>
      </c>
      <c r="D125" s="100" t="s">
        <v>5</v>
      </c>
      <c r="E125" s="99">
        <v>24.0</v>
      </c>
      <c r="F125" s="99">
        <v>36.73</v>
      </c>
    </row>
    <row r="126">
      <c r="A126" s="53" t="s">
        <v>28</v>
      </c>
      <c r="B126" s="53" t="s">
        <v>496</v>
      </c>
      <c r="C126" s="99">
        <v>2018.0</v>
      </c>
      <c r="D126" s="100" t="s">
        <v>5</v>
      </c>
      <c r="E126" s="99">
        <v>24.0</v>
      </c>
      <c r="F126" s="53">
        <v>62.94</v>
      </c>
    </row>
    <row r="127">
      <c r="A127" s="53" t="s">
        <v>29</v>
      </c>
      <c r="B127" s="53" t="s">
        <v>498</v>
      </c>
      <c r="C127" s="99">
        <v>2018.0</v>
      </c>
      <c r="D127" s="100" t="s">
        <v>5</v>
      </c>
      <c r="E127" s="99">
        <v>24.0</v>
      </c>
      <c r="F127" s="53">
        <v>81.33</v>
      </c>
    </row>
    <row r="128">
      <c r="A128" s="53" t="s">
        <v>30</v>
      </c>
      <c r="B128" s="53" t="s">
        <v>499</v>
      </c>
      <c r="C128" s="99">
        <v>2018.0</v>
      </c>
      <c r="D128" s="100" t="s">
        <v>5</v>
      </c>
      <c r="E128" s="99">
        <v>24.0</v>
      </c>
      <c r="F128" s="53">
        <v>43.76</v>
      </c>
    </row>
    <row r="129">
      <c r="A129" s="53" t="s">
        <v>31</v>
      </c>
      <c r="B129" s="53" t="s">
        <v>500</v>
      </c>
      <c r="C129" s="99">
        <v>2018.0</v>
      </c>
      <c r="D129" s="100" t="s">
        <v>5</v>
      </c>
      <c r="E129" s="99">
        <v>24.0</v>
      </c>
      <c r="F129" s="53">
        <v>56.93</v>
      </c>
    </row>
    <row r="130">
      <c r="A130" s="53" t="s">
        <v>32</v>
      </c>
      <c r="B130" s="53" t="s">
        <v>501</v>
      </c>
      <c r="C130" s="99">
        <v>2018.0</v>
      </c>
      <c r="D130" s="100" t="s">
        <v>5</v>
      </c>
      <c r="E130" s="99">
        <v>24.0</v>
      </c>
      <c r="F130" s="53">
        <v>34.09</v>
      </c>
    </row>
    <row r="131">
      <c r="A131" s="53" t="s">
        <v>33</v>
      </c>
      <c r="B131" s="53" t="s">
        <v>502</v>
      </c>
      <c r="C131" s="99">
        <v>2018.0</v>
      </c>
      <c r="D131" s="100" t="s">
        <v>5</v>
      </c>
      <c r="E131" s="99">
        <v>24.0</v>
      </c>
      <c r="F131" s="53">
        <v>35.14</v>
      </c>
    </row>
    <row r="132">
      <c r="A132" s="53" t="s">
        <v>34</v>
      </c>
      <c r="B132" s="53" t="s">
        <v>503</v>
      </c>
      <c r="C132" s="99">
        <v>2018.0</v>
      </c>
      <c r="D132" s="100" t="s">
        <v>5</v>
      </c>
      <c r="E132" s="99">
        <v>24.0</v>
      </c>
      <c r="F132" s="53">
        <v>50.06</v>
      </c>
    </row>
    <row r="133">
      <c r="A133" s="53" t="s">
        <v>35</v>
      </c>
      <c r="B133" s="53" t="s">
        <v>504</v>
      </c>
      <c r="C133" s="99">
        <v>2018.0</v>
      </c>
      <c r="D133" s="100" t="s">
        <v>5</v>
      </c>
      <c r="E133" s="99">
        <v>24.0</v>
      </c>
      <c r="F133" s="53">
        <v>40.4</v>
      </c>
    </row>
    <row r="134">
      <c r="A134" s="98" t="s">
        <v>3</v>
      </c>
      <c r="B134" s="53" t="s">
        <v>489</v>
      </c>
      <c r="C134" s="99">
        <v>2020.0</v>
      </c>
      <c r="D134" s="100" t="s">
        <v>5</v>
      </c>
      <c r="E134" s="99">
        <v>24.0</v>
      </c>
      <c r="F134" s="99">
        <v>59.9</v>
      </c>
    </row>
    <row r="135">
      <c r="A135" s="98" t="s">
        <v>4</v>
      </c>
      <c r="B135" s="53" t="s">
        <v>472</v>
      </c>
      <c r="C135" s="99">
        <v>2020.0</v>
      </c>
      <c r="D135" s="100" t="s">
        <v>5</v>
      </c>
      <c r="E135" s="99">
        <v>24.0</v>
      </c>
      <c r="F135" s="99">
        <v>68.1</v>
      </c>
    </row>
    <row r="136">
      <c r="A136" s="53" t="s">
        <v>5</v>
      </c>
      <c r="B136" s="53" t="s">
        <v>473</v>
      </c>
      <c r="C136" s="99">
        <v>2020.0</v>
      </c>
      <c r="D136" s="100" t="s">
        <v>5</v>
      </c>
      <c r="E136" s="99">
        <v>24.0</v>
      </c>
      <c r="F136" s="99">
        <v>74.3</v>
      </c>
    </row>
    <row r="137">
      <c r="A137" s="53" t="s">
        <v>6</v>
      </c>
      <c r="B137" s="53" t="s">
        <v>474</v>
      </c>
      <c r="C137" s="99">
        <v>2020.0</v>
      </c>
      <c r="D137" s="100" t="s">
        <v>5</v>
      </c>
      <c r="E137" s="99">
        <v>24.0</v>
      </c>
      <c r="F137" s="99">
        <v>68.9</v>
      </c>
    </row>
    <row r="138">
      <c r="A138" s="53" t="s">
        <v>7</v>
      </c>
      <c r="B138" s="53" t="s">
        <v>475</v>
      </c>
      <c r="C138" s="99">
        <v>2020.0</v>
      </c>
      <c r="D138" s="100" t="s">
        <v>5</v>
      </c>
      <c r="E138" s="99">
        <v>24.0</v>
      </c>
      <c r="F138" s="99">
        <v>52.8</v>
      </c>
    </row>
    <row r="139">
      <c r="A139" s="53" t="s">
        <v>8</v>
      </c>
      <c r="B139" s="53" t="s">
        <v>479</v>
      </c>
      <c r="C139" s="99">
        <v>2020.0</v>
      </c>
      <c r="D139" s="100" t="s">
        <v>5</v>
      </c>
      <c r="E139" s="99">
        <v>24.0</v>
      </c>
      <c r="F139" s="99">
        <v>64.6</v>
      </c>
    </row>
    <row r="140">
      <c r="A140" s="53" t="s">
        <v>9</v>
      </c>
      <c r="B140" s="53" t="s">
        <v>480</v>
      </c>
      <c r="C140" s="99">
        <v>2020.0</v>
      </c>
      <c r="D140" s="100" t="s">
        <v>5</v>
      </c>
      <c r="E140" s="99">
        <v>24.0</v>
      </c>
      <c r="F140" s="99">
        <v>67.4</v>
      </c>
    </row>
    <row r="141">
      <c r="A141" s="53" t="s">
        <v>10</v>
      </c>
      <c r="B141" s="53" t="s">
        <v>478</v>
      </c>
      <c r="C141" s="99">
        <v>2020.0</v>
      </c>
      <c r="D141" s="100" t="s">
        <v>5</v>
      </c>
      <c r="E141" s="99">
        <v>24.0</v>
      </c>
      <c r="F141" s="99">
        <v>26.5</v>
      </c>
    </row>
    <row r="142">
      <c r="A142" s="53" t="s">
        <v>11</v>
      </c>
      <c r="B142" s="53" t="s">
        <v>477</v>
      </c>
      <c r="C142" s="99">
        <v>2020.0</v>
      </c>
      <c r="D142" s="100" t="s">
        <v>5</v>
      </c>
      <c r="E142" s="99">
        <v>24.0</v>
      </c>
      <c r="F142" s="99">
        <v>65.6</v>
      </c>
    </row>
    <row r="143">
      <c r="A143" s="53" t="s">
        <v>12</v>
      </c>
      <c r="B143" s="53" t="s">
        <v>476</v>
      </c>
      <c r="C143" s="99">
        <v>2020.0</v>
      </c>
      <c r="D143" s="100" t="s">
        <v>5</v>
      </c>
      <c r="E143" s="99">
        <v>24.0</v>
      </c>
      <c r="F143" s="99">
        <v>80.5</v>
      </c>
    </row>
    <row r="144">
      <c r="A144" s="53" t="s">
        <v>13</v>
      </c>
      <c r="B144" s="53" t="s">
        <v>481</v>
      </c>
      <c r="C144" s="99">
        <v>2020.0</v>
      </c>
      <c r="D144" s="100" t="s">
        <v>5</v>
      </c>
      <c r="E144" s="99">
        <v>24.0</v>
      </c>
      <c r="F144" s="99">
        <v>50.8</v>
      </c>
    </row>
    <row r="145">
      <c r="A145" s="53" t="s">
        <v>14</v>
      </c>
      <c r="B145" s="53" t="s">
        <v>483</v>
      </c>
      <c r="C145" s="99">
        <v>2020.0</v>
      </c>
      <c r="D145" s="100" t="s">
        <v>5</v>
      </c>
      <c r="E145" s="99">
        <v>24.0</v>
      </c>
      <c r="F145" s="99">
        <v>54.8</v>
      </c>
    </row>
    <row r="146">
      <c r="A146" s="53" t="s">
        <v>15</v>
      </c>
      <c r="B146" s="53" t="s">
        <v>482</v>
      </c>
      <c r="C146" s="99">
        <v>2020.0</v>
      </c>
      <c r="D146" s="100" t="s">
        <v>5</v>
      </c>
      <c r="E146" s="99">
        <v>24.0</v>
      </c>
      <c r="F146" s="99">
        <v>47.0</v>
      </c>
    </row>
    <row r="147">
      <c r="A147" s="53" t="s">
        <v>16</v>
      </c>
      <c r="B147" s="53" t="s">
        <v>484</v>
      </c>
      <c r="C147" s="99">
        <v>2020.0</v>
      </c>
      <c r="D147" s="100" t="s">
        <v>5</v>
      </c>
      <c r="E147" s="99">
        <v>24.0</v>
      </c>
      <c r="F147" s="99">
        <v>44.7</v>
      </c>
    </row>
    <row r="148">
      <c r="A148" s="53" t="s">
        <v>17</v>
      </c>
      <c r="B148" s="53" t="s">
        <v>485</v>
      </c>
      <c r="C148" s="99">
        <v>2020.0</v>
      </c>
      <c r="D148" s="100" t="s">
        <v>5</v>
      </c>
      <c r="E148" s="99">
        <v>24.0</v>
      </c>
      <c r="F148" s="99">
        <v>66.2</v>
      </c>
    </row>
    <row r="149">
      <c r="A149" s="53" t="s">
        <v>18</v>
      </c>
      <c r="B149" s="53" t="s">
        <v>486</v>
      </c>
      <c r="C149" s="99">
        <v>2020.0</v>
      </c>
      <c r="D149" s="100" t="s">
        <v>5</v>
      </c>
      <c r="E149" s="99">
        <v>24.0</v>
      </c>
      <c r="F149" s="99">
        <v>69.5</v>
      </c>
    </row>
    <row r="150">
      <c r="A150" s="53" t="s">
        <v>19</v>
      </c>
      <c r="B150" s="53" t="s">
        <v>487</v>
      </c>
      <c r="C150" s="99">
        <v>2020.0</v>
      </c>
      <c r="D150" s="100" t="s">
        <v>5</v>
      </c>
      <c r="E150" s="99">
        <v>24.0</v>
      </c>
      <c r="F150" s="99">
        <v>48.2</v>
      </c>
    </row>
    <row r="151">
      <c r="A151" s="53" t="s">
        <v>20</v>
      </c>
      <c r="B151" s="53" t="s">
        <v>488</v>
      </c>
      <c r="C151" s="99">
        <v>2020.0</v>
      </c>
      <c r="D151" s="100" t="s">
        <v>5</v>
      </c>
      <c r="E151" s="99">
        <v>24.0</v>
      </c>
      <c r="F151" s="99">
        <v>64.8</v>
      </c>
    </row>
    <row r="152">
      <c r="A152" s="53" t="s">
        <v>21</v>
      </c>
      <c r="B152" s="53" t="s">
        <v>490</v>
      </c>
      <c r="C152" s="99">
        <v>2020.0</v>
      </c>
      <c r="D152" s="100" t="s">
        <v>5</v>
      </c>
      <c r="E152" s="99">
        <v>24.0</v>
      </c>
      <c r="F152" s="99">
        <v>52.9</v>
      </c>
    </row>
    <row r="153">
      <c r="A153" s="53" t="s">
        <v>22</v>
      </c>
      <c r="B153" s="53" t="s">
        <v>491</v>
      </c>
      <c r="C153" s="99">
        <v>2020.0</v>
      </c>
      <c r="D153" s="100" t="s">
        <v>5</v>
      </c>
      <c r="E153" s="99">
        <v>24.0</v>
      </c>
      <c r="F153" s="99">
        <v>77.0</v>
      </c>
    </row>
    <row r="154">
      <c r="A154" s="53" t="s">
        <v>23</v>
      </c>
      <c r="B154" s="53" t="s">
        <v>492</v>
      </c>
      <c r="C154" s="99">
        <v>2020.0</v>
      </c>
      <c r="D154" s="100" t="s">
        <v>5</v>
      </c>
      <c r="E154" s="99">
        <v>24.0</v>
      </c>
      <c r="F154" s="99">
        <v>38.8</v>
      </c>
    </row>
    <row r="155">
      <c r="A155" s="53" t="s">
        <v>24</v>
      </c>
      <c r="B155" s="53" t="s">
        <v>493</v>
      </c>
      <c r="C155" s="99">
        <v>2020.0</v>
      </c>
      <c r="D155" s="100" t="s">
        <v>5</v>
      </c>
      <c r="E155" s="99">
        <v>24.0</v>
      </c>
      <c r="F155" s="99">
        <v>48.4</v>
      </c>
    </row>
    <row r="156">
      <c r="A156" s="53" t="s">
        <v>25</v>
      </c>
      <c r="B156" s="53" t="s">
        <v>494</v>
      </c>
      <c r="C156" s="99">
        <v>2020.0</v>
      </c>
      <c r="D156" s="100" t="s">
        <v>5</v>
      </c>
      <c r="E156" s="99">
        <v>24.0</v>
      </c>
      <c r="F156" s="99">
        <v>60.3</v>
      </c>
    </row>
    <row r="157">
      <c r="A157" s="53" t="s">
        <v>26</v>
      </c>
      <c r="B157" s="53" t="s">
        <v>495</v>
      </c>
      <c r="C157" s="99">
        <v>2020.0</v>
      </c>
      <c r="D157" s="100" t="s">
        <v>5</v>
      </c>
      <c r="E157" s="99">
        <v>24.0</v>
      </c>
      <c r="F157" s="99">
        <v>65.3</v>
      </c>
    </row>
    <row r="158">
      <c r="A158" s="53" t="s">
        <v>27</v>
      </c>
      <c r="B158" s="53" t="s">
        <v>497</v>
      </c>
      <c r="C158" s="99">
        <v>2020.0</v>
      </c>
      <c r="D158" s="100" t="s">
        <v>5</v>
      </c>
      <c r="E158" s="99">
        <v>24.0</v>
      </c>
      <c r="F158" s="99">
        <v>51.4</v>
      </c>
    </row>
    <row r="159">
      <c r="A159" s="53" t="s">
        <v>28</v>
      </c>
      <c r="B159" s="53" t="s">
        <v>496</v>
      </c>
      <c r="C159" s="99">
        <v>2020.0</v>
      </c>
      <c r="D159" s="100" t="s">
        <v>5</v>
      </c>
      <c r="E159" s="99">
        <v>24.0</v>
      </c>
      <c r="F159" s="99">
        <v>58.4</v>
      </c>
    </row>
    <row r="160">
      <c r="A160" s="53" t="s">
        <v>29</v>
      </c>
      <c r="B160" s="53" t="s">
        <v>498</v>
      </c>
      <c r="C160" s="99">
        <v>2020.0</v>
      </c>
      <c r="D160" s="100" t="s">
        <v>5</v>
      </c>
      <c r="E160" s="99">
        <v>24.0</v>
      </c>
      <c r="F160" s="99">
        <v>79.2</v>
      </c>
    </row>
    <row r="161">
      <c r="A161" s="53" t="s">
        <v>30</v>
      </c>
      <c r="B161" s="53" t="s">
        <v>499</v>
      </c>
      <c r="C161" s="99">
        <v>2020.0</v>
      </c>
      <c r="D161" s="100" t="s">
        <v>5</v>
      </c>
      <c r="E161" s="99">
        <v>24.0</v>
      </c>
      <c r="F161" s="99">
        <v>43.6</v>
      </c>
    </row>
    <row r="162">
      <c r="A162" s="53" t="s">
        <v>31</v>
      </c>
      <c r="B162" s="53" t="s">
        <v>500</v>
      </c>
      <c r="C162" s="99">
        <v>2020.0</v>
      </c>
      <c r="D162" s="100" t="s">
        <v>5</v>
      </c>
      <c r="E162" s="99">
        <v>24.0</v>
      </c>
      <c r="F162" s="99">
        <v>66.3</v>
      </c>
    </row>
    <row r="163">
      <c r="A163" s="53" t="s">
        <v>32</v>
      </c>
      <c r="B163" s="53" t="s">
        <v>501</v>
      </c>
      <c r="C163" s="99">
        <v>2020.0</v>
      </c>
      <c r="D163" s="100" t="s">
        <v>5</v>
      </c>
      <c r="E163" s="99">
        <v>24.0</v>
      </c>
      <c r="F163" s="99">
        <v>47.0</v>
      </c>
    </row>
    <row r="164">
      <c r="A164" s="53" t="s">
        <v>33</v>
      </c>
      <c r="B164" s="53" t="s">
        <v>502</v>
      </c>
      <c r="C164" s="99">
        <v>2020.0</v>
      </c>
      <c r="D164" s="100" t="s">
        <v>5</v>
      </c>
      <c r="E164" s="99">
        <v>24.0</v>
      </c>
      <c r="F164" s="99">
        <v>46.5</v>
      </c>
    </row>
    <row r="165">
      <c r="A165" s="53" t="s">
        <v>34</v>
      </c>
      <c r="B165" s="53" t="s">
        <v>503</v>
      </c>
      <c r="C165" s="99">
        <v>2020.0</v>
      </c>
      <c r="D165" s="100" t="s">
        <v>5</v>
      </c>
      <c r="E165" s="99">
        <v>24.0</v>
      </c>
      <c r="F165" s="99">
        <v>55.2</v>
      </c>
    </row>
    <row r="166">
      <c r="A166" s="53" t="s">
        <v>35</v>
      </c>
      <c r="B166" s="53" t="s">
        <v>504</v>
      </c>
      <c r="C166" s="99">
        <v>2020.0</v>
      </c>
      <c r="D166" s="100" t="s">
        <v>5</v>
      </c>
      <c r="E166" s="99">
        <v>24.0</v>
      </c>
      <c r="F166" s="99">
        <v>57.7</v>
      </c>
    </row>
    <row r="167">
      <c r="A167" s="98" t="s">
        <v>3</v>
      </c>
      <c r="B167" s="53" t="s">
        <v>489</v>
      </c>
      <c r="C167" s="99">
        <v>2021.0</v>
      </c>
      <c r="D167" s="100" t="s">
        <v>5</v>
      </c>
      <c r="E167" s="99">
        <v>24.0</v>
      </c>
      <c r="F167" s="99">
        <v>66.4</v>
      </c>
    </row>
    <row r="168">
      <c r="A168" s="98" t="s">
        <v>4</v>
      </c>
      <c r="B168" s="53" t="s">
        <v>472</v>
      </c>
      <c r="C168" s="99">
        <v>2021.0</v>
      </c>
      <c r="D168" s="100" t="s">
        <v>5</v>
      </c>
      <c r="E168" s="99">
        <v>24.0</v>
      </c>
      <c r="F168" s="53">
        <v>71.6</v>
      </c>
    </row>
    <row r="169">
      <c r="A169" s="53" t="s">
        <v>5</v>
      </c>
      <c r="B169" s="53" t="s">
        <v>473</v>
      </c>
      <c r="C169" s="99">
        <v>2021.0</v>
      </c>
      <c r="D169" s="100" t="s">
        <v>5</v>
      </c>
      <c r="E169" s="99">
        <v>24.0</v>
      </c>
      <c r="F169" s="53">
        <v>79.1</v>
      </c>
    </row>
    <row r="170">
      <c r="A170" s="53" t="s">
        <v>6</v>
      </c>
      <c r="B170" s="53" t="s">
        <v>474</v>
      </c>
      <c r="C170" s="99">
        <v>2021.0</v>
      </c>
      <c r="D170" s="100" t="s">
        <v>5</v>
      </c>
      <c r="E170" s="99">
        <v>24.0</v>
      </c>
      <c r="F170" s="53">
        <v>72.5</v>
      </c>
    </row>
    <row r="171">
      <c r="A171" s="53" t="s">
        <v>7</v>
      </c>
      <c r="B171" s="53" t="s">
        <v>475</v>
      </c>
      <c r="C171" s="99">
        <v>2021.0</v>
      </c>
      <c r="D171" s="100" t="s">
        <v>5</v>
      </c>
      <c r="E171" s="99">
        <v>24.0</v>
      </c>
      <c r="F171" s="53">
        <v>61.8</v>
      </c>
    </row>
    <row r="172">
      <c r="A172" s="53" t="s">
        <v>8</v>
      </c>
      <c r="B172" s="53" t="s">
        <v>479</v>
      </c>
      <c r="C172" s="99">
        <v>2021.0</v>
      </c>
      <c r="D172" s="100" t="s">
        <v>5</v>
      </c>
      <c r="E172" s="99">
        <v>24.0</v>
      </c>
      <c r="F172" s="53">
        <v>71.4</v>
      </c>
    </row>
    <row r="173">
      <c r="A173" s="53" t="s">
        <v>9</v>
      </c>
      <c r="B173" s="53" t="s">
        <v>480</v>
      </c>
      <c r="C173" s="99">
        <v>2021.0</v>
      </c>
      <c r="D173" s="100" t="s">
        <v>5</v>
      </c>
      <c r="E173" s="99">
        <v>24.0</v>
      </c>
      <c r="F173" s="53">
        <v>73.7</v>
      </c>
    </row>
    <row r="174">
      <c r="A174" s="53" t="s">
        <v>10</v>
      </c>
      <c r="B174" s="53" t="s">
        <v>478</v>
      </c>
      <c r="C174" s="99">
        <v>2021.0</v>
      </c>
      <c r="D174" s="100" t="s">
        <v>5</v>
      </c>
      <c r="E174" s="99">
        <v>24.0</v>
      </c>
      <c r="F174" s="53">
        <v>30.8</v>
      </c>
    </row>
    <row r="175">
      <c r="A175" s="53" t="s">
        <v>11</v>
      </c>
      <c r="B175" s="53" t="s">
        <v>477</v>
      </c>
      <c r="C175" s="99">
        <v>2021.0</v>
      </c>
      <c r="D175" s="100" t="s">
        <v>5</v>
      </c>
      <c r="E175" s="99">
        <v>24.0</v>
      </c>
      <c r="F175" s="53">
        <v>68.7</v>
      </c>
    </row>
    <row r="176">
      <c r="A176" s="53" t="s">
        <v>12</v>
      </c>
      <c r="B176" s="53" t="s">
        <v>476</v>
      </c>
      <c r="C176" s="99">
        <v>2021.0</v>
      </c>
      <c r="D176" s="100" t="s">
        <v>5</v>
      </c>
      <c r="E176" s="99">
        <v>24.0</v>
      </c>
      <c r="F176" s="53">
        <v>85.1</v>
      </c>
    </row>
    <row r="177">
      <c r="A177" s="53" t="s">
        <v>13</v>
      </c>
      <c r="B177" s="53" t="s">
        <v>481</v>
      </c>
      <c r="C177" s="99">
        <v>2021.0</v>
      </c>
      <c r="D177" s="100" t="s">
        <v>5</v>
      </c>
      <c r="E177" s="99">
        <v>24.0</v>
      </c>
      <c r="F177" s="53">
        <v>55.8</v>
      </c>
    </row>
    <row r="178">
      <c r="A178" s="53" t="s">
        <v>14</v>
      </c>
      <c r="B178" s="53" t="s">
        <v>483</v>
      </c>
      <c r="C178" s="99">
        <v>2021.0</v>
      </c>
      <c r="D178" s="100" t="s">
        <v>5</v>
      </c>
      <c r="E178" s="99">
        <v>24.0</v>
      </c>
      <c r="F178" s="53">
        <v>62.1</v>
      </c>
    </row>
    <row r="179">
      <c r="A179" s="53" t="s">
        <v>15</v>
      </c>
      <c r="B179" s="53" t="s">
        <v>482</v>
      </c>
      <c r="C179" s="99">
        <v>2021.0</v>
      </c>
      <c r="D179" s="100" t="s">
        <v>5</v>
      </c>
      <c r="E179" s="99">
        <v>24.0</v>
      </c>
      <c r="F179" s="53">
        <v>55.5</v>
      </c>
    </row>
    <row r="180">
      <c r="A180" s="53" t="s">
        <v>16</v>
      </c>
      <c r="B180" s="53" t="s">
        <v>484</v>
      </c>
      <c r="C180" s="99">
        <v>2021.0</v>
      </c>
      <c r="D180" s="100" t="s">
        <v>5</v>
      </c>
      <c r="E180" s="99">
        <v>24.0</v>
      </c>
      <c r="F180" s="53">
        <v>54.7</v>
      </c>
    </row>
    <row r="181">
      <c r="A181" s="53" t="s">
        <v>17</v>
      </c>
      <c r="B181" s="53" t="s">
        <v>485</v>
      </c>
      <c r="C181" s="99">
        <v>2021.0</v>
      </c>
      <c r="D181" s="100" t="s">
        <v>5</v>
      </c>
      <c r="E181" s="99">
        <v>24.0</v>
      </c>
      <c r="F181" s="53">
        <v>71.0</v>
      </c>
    </row>
    <row r="182">
      <c r="A182" s="53" t="s">
        <v>18</v>
      </c>
      <c r="B182" s="53" t="s">
        <v>486</v>
      </c>
      <c r="C182" s="99">
        <v>2021.0</v>
      </c>
      <c r="D182" s="100" t="s">
        <v>5</v>
      </c>
      <c r="E182" s="99">
        <v>24.0</v>
      </c>
      <c r="F182" s="53">
        <v>76.9</v>
      </c>
    </row>
    <row r="183">
      <c r="A183" s="53" t="s">
        <v>19</v>
      </c>
      <c r="B183" s="53" t="s">
        <v>487</v>
      </c>
      <c r="C183" s="99">
        <v>2021.0</v>
      </c>
      <c r="D183" s="100" t="s">
        <v>5</v>
      </c>
      <c r="E183" s="99">
        <v>24.0</v>
      </c>
      <c r="F183" s="53">
        <v>59.5</v>
      </c>
    </row>
    <row r="184">
      <c r="A184" s="53" t="s">
        <v>20</v>
      </c>
      <c r="B184" s="53" t="s">
        <v>488</v>
      </c>
      <c r="C184" s="99">
        <v>2021.0</v>
      </c>
      <c r="D184" s="100" t="s">
        <v>5</v>
      </c>
      <c r="E184" s="99">
        <v>24.0</v>
      </c>
      <c r="F184" s="53">
        <v>69.3</v>
      </c>
    </row>
    <row r="185">
      <c r="A185" s="53" t="s">
        <v>21</v>
      </c>
      <c r="B185" s="53" t="s">
        <v>490</v>
      </c>
      <c r="C185" s="99">
        <v>2021.0</v>
      </c>
      <c r="D185" s="100" t="s">
        <v>5</v>
      </c>
      <c r="E185" s="99">
        <v>24.0</v>
      </c>
      <c r="F185" s="53">
        <v>63.1</v>
      </c>
    </row>
    <row r="186">
      <c r="A186" s="53" t="s">
        <v>22</v>
      </c>
      <c r="B186" s="53" t="s">
        <v>491</v>
      </c>
      <c r="C186" s="99">
        <v>2021.0</v>
      </c>
      <c r="D186" s="100" t="s">
        <v>5</v>
      </c>
      <c r="E186" s="99">
        <v>24.0</v>
      </c>
      <c r="F186" s="53">
        <v>77.5</v>
      </c>
    </row>
    <row r="187">
      <c r="A187" s="53" t="s">
        <v>23</v>
      </c>
      <c r="B187" s="53" t="s">
        <v>492</v>
      </c>
      <c r="C187" s="99">
        <v>2021.0</v>
      </c>
      <c r="D187" s="100" t="s">
        <v>5</v>
      </c>
      <c r="E187" s="99">
        <v>24.0</v>
      </c>
      <c r="F187" s="53">
        <v>39.0</v>
      </c>
    </row>
    <row r="188">
      <c r="A188" s="53" t="s">
        <v>24</v>
      </c>
      <c r="B188" s="53" t="s">
        <v>493</v>
      </c>
      <c r="C188" s="99">
        <v>2021.0</v>
      </c>
      <c r="D188" s="100" t="s">
        <v>5</v>
      </c>
      <c r="E188" s="99">
        <v>24.0</v>
      </c>
      <c r="F188" s="53">
        <v>55.8</v>
      </c>
    </row>
    <row r="189">
      <c r="A189" s="53" t="s">
        <v>25</v>
      </c>
      <c r="B189" s="53" t="s">
        <v>494</v>
      </c>
      <c r="C189" s="99">
        <v>2021.0</v>
      </c>
      <c r="D189" s="100" t="s">
        <v>5</v>
      </c>
      <c r="E189" s="99">
        <v>24.0</v>
      </c>
      <c r="F189" s="53">
        <v>74.1</v>
      </c>
    </row>
    <row r="190">
      <c r="A190" s="53" t="s">
        <v>26</v>
      </c>
      <c r="B190" s="53" t="s">
        <v>495</v>
      </c>
      <c r="C190" s="99">
        <v>2021.0</v>
      </c>
      <c r="D190" s="100" t="s">
        <v>5</v>
      </c>
      <c r="E190" s="99">
        <v>24.0</v>
      </c>
      <c r="F190" s="53">
        <v>72.4</v>
      </c>
    </row>
    <row r="191">
      <c r="A191" s="53" t="s">
        <v>27</v>
      </c>
      <c r="B191" s="53" t="s">
        <v>497</v>
      </c>
      <c r="C191" s="99">
        <v>2021.0</v>
      </c>
      <c r="D191" s="100" t="s">
        <v>5</v>
      </c>
      <c r="E191" s="99">
        <v>24.0</v>
      </c>
      <c r="F191" s="53">
        <v>61.8</v>
      </c>
    </row>
    <row r="192">
      <c r="A192" s="53" t="s">
        <v>28</v>
      </c>
      <c r="B192" s="53" t="s">
        <v>496</v>
      </c>
      <c r="C192" s="99">
        <v>2021.0</v>
      </c>
      <c r="D192" s="100" t="s">
        <v>5</v>
      </c>
      <c r="E192" s="99">
        <v>24.0</v>
      </c>
      <c r="F192" s="53">
        <v>76.9</v>
      </c>
    </row>
    <row r="193">
      <c r="A193" s="53" t="s">
        <v>29</v>
      </c>
      <c r="B193" s="53" t="s">
        <v>498</v>
      </c>
      <c r="C193" s="99">
        <v>2021.0</v>
      </c>
      <c r="D193" s="100" t="s">
        <v>5</v>
      </c>
      <c r="E193" s="99">
        <v>24.0</v>
      </c>
      <c r="F193" s="53">
        <v>86.2</v>
      </c>
    </row>
    <row r="194">
      <c r="A194" s="53" t="s">
        <v>30</v>
      </c>
      <c r="B194" s="53" t="s">
        <v>499</v>
      </c>
      <c r="C194" s="99">
        <v>2021.0</v>
      </c>
      <c r="D194" s="100" t="s">
        <v>5</v>
      </c>
      <c r="E194" s="99">
        <v>24.0</v>
      </c>
      <c r="F194" s="53">
        <v>52.7</v>
      </c>
    </row>
    <row r="195">
      <c r="A195" s="53" t="s">
        <v>31</v>
      </c>
      <c r="B195" s="53" t="s">
        <v>500</v>
      </c>
      <c r="C195" s="99">
        <v>2021.0</v>
      </c>
      <c r="D195" s="100" t="s">
        <v>5</v>
      </c>
      <c r="E195" s="99">
        <v>24.0</v>
      </c>
      <c r="F195" s="53">
        <v>69.7</v>
      </c>
    </row>
    <row r="196">
      <c r="A196" s="53" t="s">
        <v>32</v>
      </c>
      <c r="B196" s="53" t="s">
        <v>501</v>
      </c>
      <c r="C196" s="99">
        <v>2021.0</v>
      </c>
      <c r="D196" s="100" t="s">
        <v>5</v>
      </c>
      <c r="E196" s="99">
        <v>24.0</v>
      </c>
      <c r="F196" s="53">
        <v>55.7</v>
      </c>
    </row>
    <row r="197">
      <c r="A197" s="53" t="s">
        <v>33</v>
      </c>
      <c r="B197" s="53" t="s">
        <v>502</v>
      </c>
      <c r="C197" s="99">
        <v>2021.0</v>
      </c>
      <c r="D197" s="100" t="s">
        <v>5</v>
      </c>
      <c r="E197" s="99">
        <v>24.0</v>
      </c>
      <c r="F197" s="53">
        <v>51.1</v>
      </c>
    </row>
    <row r="198">
      <c r="A198" s="53" t="s">
        <v>34</v>
      </c>
      <c r="B198" s="53" t="s">
        <v>503</v>
      </c>
      <c r="C198" s="99">
        <v>2021.0</v>
      </c>
      <c r="D198" s="100" t="s">
        <v>5</v>
      </c>
      <c r="E198" s="99">
        <v>24.0</v>
      </c>
      <c r="F198" s="53">
        <v>66.4</v>
      </c>
    </row>
    <row r="199">
      <c r="A199" s="53" t="s">
        <v>35</v>
      </c>
      <c r="B199" s="53" t="s">
        <v>504</v>
      </c>
      <c r="C199" s="99">
        <v>2021.0</v>
      </c>
      <c r="D199" s="100" t="s">
        <v>5</v>
      </c>
      <c r="E199" s="99">
        <v>24.0</v>
      </c>
      <c r="F199" s="53">
        <v>63.2</v>
      </c>
    </row>
    <row r="200">
      <c r="A200" s="52" t="s">
        <v>4</v>
      </c>
      <c r="B200" s="40" t="s">
        <v>472</v>
      </c>
      <c r="C200" s="40">
        <v>2022.0</v>
      </c>
      <c r="D200" s="99" t="s">
        <v>5</v>
      </c>
      <c r="E200" s="99">
        <v>24.0</v>
      </c>
      <c r="F200" s="53">
        <v>75.8</v>
      </c>
    </row>
    <row r="201">
      <c r="A201" s="52" t="s">
        <v>5</v>
      </c>
      <c r="B201" s="40" t="s">
        <v>473</v>
      </c>
      <c r="C201" s="40">
        <v>2022.0</v>
      </c>
      <c r="D201" s="99" t="s">
        <v>5</v>
      </c>
      <c r="E201" s="99">
        <v>24.0</v>
      </c>
      <c r="F201" s="53">
        <v>83.1</v>
      </c>
    </row>
    <row r="202">
      <c r="A202" s="52" t="s">
        <v>6</v>
      </c>
      <c r="B202" s="40" t="s">
        <v>474</v>
      </c>
      <c r="C202" s="40">
        <v>2022.0</v>
      </c>
      <c r="D202" s="99" t="s">
        <v>5</v>
      </c>
      <c r="E202" s="99">
        <v>24.0</v>
      </c>
      <c r="F202" s="53">
        <v>75.4</v>
      </c>
    </row>
    <row r="203">
      <c r="A203" s="52" t="s">
        <v>7</v>
      </c>
      <c r="B203" s="40" t="s">
        <v>475</v>
      </c>
      <c r="C203" s="40">
        <v>2022.0</v>
      </c>
      <c r="D203" s="99" t="s">
        <v>5</v>
      </c>
      <c r="E203" s="99">
        <v>24.0</v>
      </c>
      <c r="F203" s="53">
        <v>65.0</v>
      </c>
    </row>
    <row r="204">
      <c r="A204" s="52" t="s">
        <v>8</v>
      </c>
      <c r="B204" s="40" t="s">
        <v>479</v>
      </c>
      <c r="C204" s="40">
        <v>2022.0</v>
      </c>
      <c r="D204" s="99" t="s">
        <v>5</v>
      </c>
      <c r="E204" s="99">
        <v>24.0</v>
      </c>
      <c r="F204" s="53">
        <v>70.0</v>
      </c>
    </row>
    <row r="205">
      <c r="A205" s="52" t="s">
        <v>9</v>
      </c>
      <c r="B205" s="40" t="s">
        <v>480</v>
      </c>
      <c r="C205" s="40">
        <v>2022.0</v>
      </c>
      <c r="D205" s="99" t="s">
        <v>5</v>
      </c>
      <c r="E205" s="99">
        <v>24.0</v>
      </c>
      <c r="F205" s="53">
        <v>76.4</v>
      </c>
    </row>
    <row r="206">
      <c r="A206" s="52" t="s">
        <v>10</v>
      </c>
      <c r="B206" s="40" t="s">
        <v>478</v>
      </c>
      <c r="C206" s="40">
        <v>2022.0</v>
      </c>
      <c r="D206" s="99" t="s">
        <v>5</v>
      </c>
      <c r="E206" s="99">
        <v>24.0</v>
      </c>
      <c r="F206" s="53">
        <v>38.4</v>
      </c>
    </row>
    <row r="207">
      <c r="A207" s="52" t="s">
        <v>11</v>
      </c>
      <c r="B207" s="40" t="s">
        <v>477</v>
      </c>
      <c r="C207" s="40">
        <v>2022.0</v>
      </c>
      <c r="D207" s="99" t="s">
        <v>5</v>
      </c>
      <c r="E207" s="99">
        <v>24.0</v>
      </c>
      <c r="F207" s="53">
        <v>71.1</v>
      </c>
    </row>
    <row r="208">
      <c r="A208" s="52" t="s">
        <v>12</v>
      </c>
      <c r="B208" s="40" t="s">
        <v>476</v>
      </c>
      <c r="C208" s="40">
        <v>2022.0</v>
      </c>
      <c r="D208" s="99" t="s">
        <v>5</v>
      </c>
      <c r="E208" s="99">
        <v>24.0</v>
      </c>
      <c r="F208" s="53">
        <v>86.0</v>
      </c>
    </row>
    <row r="209">
      <c r="A209" s="40">
        <v>10.0</v>
      </c>
      <c r="B209" s="40" t="s">
        <v>481</v>
      </c>
      <c r="C209" s="40">
        <v>2022.0</v>
      </c>
      <c r="D209" s="99" t="s">
        <v>5</v>
      </c>
      <c r="E209" s="99">
        <v>24.0</v>
      </c>
      <c r="F209" s="53">
        <v>60.0</v>
      </c>
    </row>
    <row r="210">
      <c r="A210" s="40">
        <v>11.0</v>
      </c>
      <c r="B210" s="40" t="s">
        <v>483</v>
      </c>
      <c r="C210" s="40">
        <v>2022.0</v>
      </c>
      <c r="D210" s="99" t="s">
        <v>5</v>
      </c>
      <c r="E210" s="99">
        <v>24.0</v>
      </c>
      <c r="F210" s="53">
        <v>65.0</v>
      </c>
    </row>
    <row r="211">
      <c r="A211" s="40">
        <v>12.0</v>
      </c>
      <c r="B211" s="40" t="s">
        <v>482</v>
      </c>
      <c r="C211" s="40">
        <v>2022.0</v>
      </c>
      <c r="D211" s="99" t="s">
        <v>5</v>
      </c>
      <c r="E211" s="99">
        <v>24.0</v>
      </c>
      <c r="F211" s="53">
        <v>53.6</v>
      </c>
    </row>
    <row r="212">
      <c r="A212" s="40">
        <v>13.0</v>
      </c>
      <c r="B212" s="40" t="s">
        <v>484</v>
      </c>
      <c r="C212" s="40">
        <v>2022.0</v>
      </c>
      <c r="D212" s="99" t="s">
        <v>5</v>
      </c>
      <c r="E212" s="99">
        <v>24.0</v>
      </c>
      <c r="F212" s="53">
        <v>58.3</v>
      </c>
    </row>
    <row r="213">
      <c r="A213" s="40">
        <v>14.0</v>
      </c>
      <c r="B213" s="40" t="s">
        <v>485</v>
      </c>
      <c r="C213" s="40">
        <v>2022.0</v>
      </c>
      <c r="D213" s="99" t="s">
        <v>5</v>
      </c>
      <c r="E213" s="99">
        <v>24.0</v>
      </c>
      <c r="F213" s="53">
        <v>75.7</v>
      </c>
    </row>
    <row r="214">
      <c r="A214" s="40">
        <v>15.0</v>
      </c>
      <c r="B214" s="40" t="s">
        <v>486</v>
      </c>
      <c r="C214" s="40">
        <v>2022.0</v>
      </c>
      <c r="D214" s="99" t="s">
        <v>5</v>
      </c>
      <c r="E214" s="99">
        <v>24.0</v>
      </c>
      <c r="F214" s="53">
        <v>75.9</v>
      </c>
    </row>
    <row r="215">
      <c r="A215" s="40">
        <v>16.0</v>
      </c>
      <c r="B215" s="40" t="s">
        <v>487</v>
      </c>
      <c r="C215" s="40">
        <v>2022.0</v>
      </c>
      <c r="D215" s="99" t="s">
        <v>5</v>
      </c>
      <c r="E215" s="99">
        <v>24.0</v>
      </c>
      <c r="F215" s="53">
        <v>56.9</v>
      </c>
    </row>
    <row r="216">
      <c r="A216" s="40">
        <v>17.0</v>
      </c>
      <c r="B216" s="40" t="s">
        <v>488</v>
      </c>
      <c r="C216" s="40">
        <v>2022.0</v>
      </c>
      <c r="D216" s="99" t="s">
        <v>5</v>
      </c>
      <c r="E216" s="99">
        <v>24.0</v>
      </c>
      <c r="F216" s="53">
        <v>69.8</v>
      </c>
    </row>
    <row r="217">
      <c r="A217" s="40">
        <v>18.0</v>
      </c>
      <c r="B217" s="40" t="s">
        <v>490</v>
      </c>
      <c r="C217" s="40">
        <v>2022.0</v>
      </c>
      <c r="D217" s="99" t="s">
        <v>5</v>
      </c>
      <c r="E217" s="99">
        <v>24.0</v>
      </c>
      <c r="F217" s="53">
        <v>63.8</v>
      </c>
    </row>
    <row r="218">
      <c r="A218" s="40">
        <v>19.0</v>
      </c>
      <c r="B218" s="40" t="s">
        <v>491</v>
      </c>
      <c r="C218" s="40">
        <v>2022.0</v>
      </c>
      <c r="D218" s="99" t="s">
        <v>5</v>
      </c>
      <c r="E218" s="99">
        <v>24.0</v>
      </c>
      <c r="F218" s="53">
        <v>81.5</v>
      </c>
    </row>
    <row r="219">
      <c r="A219" s="40">
        <v>20.0</v>
      </c>
      <c r="B219" s="40" t="s">
        <v>492</v>
      </c>
      <c r="C219" s="40">
        <v>2022.0</v>
      </c>
      <c r="D219" s="99" t="s">
        <v>5</v>
      </c>
      <c r="E219" s="99">
        <v>24.0</v>
      </c>
      <c r="F219" s="53">
        <v>47.4</v>
      </c>
    </row>
    <row r="220">
      <c r="A220" s="40">
        <v>21.0</v>
      </c>
      <c r="B220" s="40" t="s">
        <v>493</v>
      </c>
      <c r="C220" s="40">
        <v>2022.0</v>
      </c>
      <c r="D220" s="99" t="s">
        <v>5</v>
      </c>
      <c r="E220" s="99">
        <v>24.0</v>
      </c>
      <c r="F220" s="53">
        <v>58.1</v>
      </c>
    </row>
    <row r="221">
      <c r="A221" s="40">
        <v>22.0</v>
      </c>
      <c r="B221" s="40" t="s">
        <v>494</v>
      </c>
      <c r="C221" s="40">
        <v>2022.0</v>
      </c>
      <c r="D221" s="99" t="s">
        <v>5</v>
      </c>
      <c r="E221" s="99">
        <v>24.0</v>
      </c>
      <c r="F221" s="53">
        <v>77.4</v>
      </c>
    </row>
    <row r="222">
      <c r="A222" s="40">
        <v>23.0</v>
      </c>
      <c r="B222" s="40" t="s">
        <v>495</v>
      </c>
      <c r="C222" s="40">
        <v>2022.0</v>
      </c>
      <c r="D222" s="99" t="s">
        <v>5</v>
      </c>
      <c r="E222" s="99">
        <v>24.0</v>
      </c>
      <c r="F222" s="53">
        <v>77.5</v>
      </c>
    </row>
    <row r="223">
      <c r="A223" s="40">
        <v>24.0</v>
      </c>
      <c r="B223" s="40" t="s">
        <v>497</v>
      </c>
      <c r="C223" s="40">
        <v>2022.0</v>
      </c>
      <c r="D223" s="99" t="s">
        <v>5</v>
      </c>
      <c r="E223" s="99">
        <v>24.0</v>
      </c>
      <c r="F223" s="53">
        <v>65.1</v>
      </c>
    </row>
    <row r="224">
      <c r="A224" s="40">
        <v>25.0</v>
      </c>
      <c r="B224" s="40" t="s">
        <v>496</v>
      </c>
      <c r="C224" s="40">
        <v>2022.0</v>
      </c>
      <c r="D224" s="99" t="s">
        <v>5</v>
      </c>
      <c r="E224" s="99">
        <v>24.0</v>
      </c>
      <c r="F224" s="53">
        <v>80.2</v>
      </c>
    </row>
    <row r="225">
      <c r="A225" s="40">
        <v>26.0</v>
      </c>
      <c r="B225" s="40" t="s">
        <v>498</v>
      </c>
      <c r="C225" s="40">
        <v>2022.0</v>
      </c>
      <c r="D225" s="99" t="s">
        <v>5</v>
      </c>
      <c r="E225" s="99">
        <v>24.0</v>
      </c>
      <c r="F225" s="53">
        <v>80.6</v>
      </c>
    </row>
    <row r="226">
      <c r="A226" s="40">
        <v>27.0</v>
      </c>
      <c r="B226" s="40" t="s">
        <v>499</v>
      </c>
      <c r="C226" s="40">
        <v>2022.0</v>
      </c>
      <c r="D226" s="99" t="s">
        <v>5</v>
      </c>
      <c r="E226" s="99">
        <v>24.0</v>
      </c>
      <c r="F226" s="53">
        <v>57.8</v>
      </c>
    </row>
    <row r="227">
      <c r="A227" s="40">
        <v>28.0</v>
      </c>
      <c r="B227" s="40" t="s">
        <v>500</v>
      </c>
      <c r="C227" s="40">
        <v>2022.0</v>
      </c>
      <c r="D227" s="99" t="s">
        <v>5</v>
      </c>
      <c r="E227" s="99">
        <v>24.0</v>
      </c>
      <c r="F227" s="53">
        <v>68.5</v>
      </c>
    </row>
    <row r="228">
      <c r="A228" s="40">
        <v>29.0</v>
      </c>
      <c r="B228" s="40" t="s">
        <v>501</v>
      </c>
      <c r="C228" s="40">
        <v>2022.0</v>
      </c>
      <c r="D228" s="99" t="s">
        <v>5</v>
      </c>
      <c r="E228" s="99">
        <v>24.0</v>
      </c>
      <c r="F228" s="53">
        <v>55.6</v>
      </c>
    </row>
    <row r="229">
      <c r="A229" s="40">
        <v>30.0</v>
      </c>
      <c r="B229" s="40" t="s">
        <v>502</v>
      </c>
      <c r="C229" s="40">
        <v>2022.0</v>
      </c>
      <c r="D229" s="99" t="s">
        <v>5</v>
      </c>
      <c r="E229" s="99">
        <v>24.0</v>
      </c>
      <c r="F229" s="53">
        <v>53.9</v>
      </c>
    </row>
    <row r="230">
      <c r="A230" s="40">
        <v>31.0</v>
      </c>
      <c r="B230" s="40" t="s">
        <v>503</v>
      </c>
      <c r="C230" s="40">
        <v>2022.0</v>
      </c>
      <c r="D230" s="99" t="s">
        <v>5</v>
      </c>
      <c r="E230" s="99">
        <v>24.0</v>
      </c>
      <c r="F230" s="53">
        <v>65.9</v>
      </c>
    </row>
    <row r="231">
      <c r="A231" s="40">
        <v>32.0</v>
      </c>
      <c r="B231" s="40" t="s">
        <v>504</v>
      </c>
      <c r="C231" s="40">
        <v>2022.0</v>
      </c>
      <c r="D231" s="99" t="s">
        <v>5</v>
      </c>
      <c r="E231" s="99">
        <v>24.0</v>
      </c>
      <c r="F231" s="53">
        <v>68.6</v>
      </c>
    </row>
    <row r="232">
      <c r="A232" s="52" t="s">
        <v>3</v>
      </c>
      <c r="B232" s="40" t="s">
        <v>489</v>
      </c>
      <c r="C232" s="40">
        <v>2022.0</v>
      </c>
      <c r="D232" s="99" t="s">
        <v>5</v>
      </c>
      <c r="E232" s="99">
        <v>24.0</v>
      </c>
      <c r="F232" s="53">
        <v>68.5</v>
      </c>
    </row>
    <row r="233">
      <c r="A233" s="52" t="s">
        <v>4</v>
      </c>
      <c r="B233" s="40" t="s">
        <v>472</v>
      </c>
      <c r="C233" s="40">
        <v>2023.0</v>
      </c>
      <c r="D233" s="99" t="s">
        <v>5</v>
      </c>
      <c r="E233" s="99">
        <v>24.0</v>
      </c>
      <c r="F233" s="46">
        <v>81.43</v>
      </c>
    </row>
    <row r="234">
      <c r="A234" s="52" t="s">
        <v>5</v>
      </c>
      <c r="B234" s="40" t="s">
        <v>473</v>
      </c>
      <c r="C234" s="40">
        <v>2023.0</v>
      </c>
      <c r="D234" s="99" t="s">
        <v>5</v>
      </c>
      <c r="E234" s="99">
        <v>24.0</v>
      </c>
      <c r="F234" s="46">
        <v>86.44</v>
      </c>
    </row>
    <row r="235">
      <c r="A235" s="52" t="s">
        <v>6</v>
      </c>
      <c r="B235" s="40" t="s">
        <v>474</v>
      </c>
      <c r="C235" s="40">
        <v>2023.0</v>
      </c>
      <c r="D235" s="99" t="s">
        <v>5</v>
      </c>
      <c r="E235" s="99">
        <v>24.0</v>
      </c>
      <c r="F235" s="46">
        <v>78.94</v>
      </c>
    </row>
    <row r="236">
      <c r="A236" s="52" t="s">
        <v>7</v>
      </c>
      <c r="B236" s="40" t="s">
        <v>475</v>
      </c>
      <c r="C236" s="40">
        <v>2023.0</v>
      </c>
      <c r="D236" s="99" t="s">
        <v>5</v>
      </c>
      <c r="E236" s="99">
        <v>24.0</v>
      </c>
      <c r="F236" s="46">
        <v>70.9</v>
      </c>
    </row>
    <row r="237">
      <c r="A237" s="52" t="s">
        <v>8</v>
      </c>
      <c r="B237" s="40" t="s">
        <v>479</v>
      </c>
      <c r="C237" s="40">
        <v>2023.0</v>
      </c>
      <c r="D237" s="99" t="s">
        <v>5</v>
      </c>
      <c r="E237" s="99">
        <v>24.0</v>
      </c>
      <c r="F237" s="46">
        <v>76.89</v>
      </c>
    </row>
    <row r="238">
      <c r="A238" s="52" t="s">
        <v>9</v>
      </c>
      <c r="B238" s="40" t="s">
        <v>480</v>
      </c>
      <c r="C238" s="40">
        <v>2023.0</v>
      </c>
      <c r="D238" s="99" t="s">
        <v>5</v>
      </c>
      <c r="E238" s="99">
        <v>24.0</v>
      </c>
      <c r="F238" s="46">
        <v>75.53</v>
      </c>
    </row>
    <row r="239">
      <c r="A239" s="52" t="s">
        <v>10</v>
      </c>
      <c r="B239" s="40" t="s">
        <v>478</v>
      </c>
      <c r="C239" s="40">
        <v>2023.0</v>
      </c>
      <c r="D239" s="99" t="s">
        <v>5</v>
      </c>
      <c r="E239" s="99">
        <v>24.0</v>
      </c>
      <c r="F239" s="46">
        <v>44.28</v>
      </c>
    </row>
    <row r="240">
      <c r="A240" s="52" t="s">
        <v>11</v>
      </c>
      <c r="B240" s="40" t="s">
        <v>477</v>
      </c>
      <c r="C240" s="40">
        <v>2023.0</v>
      </c>
      <c r="D240" s="99" t="s">
        <v>5</v>
      </c>
      <c r="E240" s="99">
        <v>24.0</v>
      </c>
      <c r="F240" s="46">
        <v>74.11</v>
      </c>
    </row>
    <row r="241">
      <c r="A241" s="52" t="s">
        <v>12</v>
      </c>
      <c r="B241" s="40" t="s">
        <v>476</v>
      </c>
      <c r="C241" s="40">
        <v>2023.0</v>
      </c>
      <c r="D241" s="99" t="s">
        <v>5</v>
      </c>
      <c r="E241" s="99">
        <v>24.0</v>
      </c>
      <c r="F241" s="46">
        <v>89.47</v>
      </c>
    </row>
    <row r="242">
      <c r="A242" s="40">
        <v>10.0</v>
      </c>
      <c r="B242" s="40" t="s">
        <v>481</v>
      </c>
      <c r="C242" s="40">
        <v>2023.0</v>
      </c>
      <c r="D242" s="99" t="s">
        <v>5</v>
      </c>
      <c r="E242" s="99">
        <v>24.0</v>
      </c>
      <c r="F242" s="46">
        <v>64.67</v>
      </c>
    </row>
    <row r="243">
      <c r="A243" s="40">
        <v>11.0</v>
      </c>
      <c r="B243" s="40" t="s">
        <v>483</v>
      </c>
      <c r="C243" s="40">
        <v>2023.0</v>
      </c>
      <c r="D243" s="99" t="s">
        <v>5</v>
      </c>
      <c r="E243" s="99">
        <v>24.0</v>
      </c>
      <c r="F243" s="46">
        <v>71.72</v>
      </c>
    </row>
    <row r="244">
      <c r="A244" s="40">
        <v>12.0</v>
      </c>
      <c r="B244" s="40" t="s">
        <v>482</v>
      </c>
      <c r="C244" s="40">
        <v>2023.0</v>
      </c>
      <c r="D244" s="99" t="s">
        <v>5</v>
      </c>
      <c r="E244" s="99">
        <v>24.0</v>
      </c>
      <c r="F244" s="46">
        <v>53.86</v>
      </c>
    </row>
    <row r="245">
      <c r="A245" s="40">
        <v>13.0</v>
      </c>
      <c r="B245" s="40" t="s">
        <v>484</v>
      </c>
      <c r="C245" s="40">
        <v>2023.0</v>
      </c>
      <c r="D245" s="99" t="s">
        <v>5</v>
      </c>
      <c r="E245" s="99">
        <v>24.0</v>
      </c>
      <c r="F245" s="46">
        <v>64.76</v>
      </c>
    </row>
    <row r="246">
      <c r="A246" s="40">
        <v>14.0</v>
      </c>
      <c r="B246" s="40" t="s">
        <v>485</v>
      </c>
      <c r="C246" s="40">
        <v>2023.0</v>
      </c>
      <c r="D246" s="99" t="s">
        <v>5</v>
      </c>
      <c r="E246" s="99">
        <v>24.0</v>
      </c>
      <c r="F246" s="46">
        <v>83.34</v>
      </c>
    </row>
    <row r="247">
      <c r="A247" s="40">
        <v>15.0</v>
      </c>
      <c r="B247" s="40" t="s">
        <v>486</v>
      </c>
      <c r="C247" s="40">
        <v>2023.0</v>
      </c>
      <c r="D247" s="99" t="s">
        <v>5</v>
      </c>
      <c r="E247" s="99">
        <v>24.0</v>
      </c>
      <c r="F247" s="46">
        <v>73.36</v>
      </c>
    </row>
    <row r="248">
      <c r="A248" s="40">
        <v>16.0</v>
      </c>
      <c r="B248" s="40" t="s">
        <v>487</v>
      </c>
      <c r="C248" s="40">
        <v>2023.0</v>
      </c>
      <c r="D248" s="99" t="s">
        <v>5</v>
      </c>
      <c r="E248" s="99">
        <v>24.0</v>
      </c>
      <c r="F248" s="46">
        <v>65.03</v>
      </c>
    </row>
    <row r="249">
      <c r="A249" s="40">
        <v>17.0</v>
      </c>
      <c r="B249" s="40" t="s">
        <v>488</v>
      </c>
      <c r="C249" s="40">
        <v>2023.0</v>
      </c>
      <c r="D249" s="99" t="s">
        <v>5</v>
      </c>
      <c r="E249" s="99">
        <v>24.0</v>
      </c>
      <c r="F249" s="46">
        <v>74.07</v>
      </c>
    </row>
    <row r="250">
      <c r="A250" s="40">
        <v>18.0</v>
      </c>
      <c r="B250" s="40" t="s">
        <v>490</v>
      </c>
      <c r="C250" s="40">
        <v>2023.0</v>
      </c>
      <c r="D250" s="99" t="s">
        <v>5</v>
      </c>
      <c r="E250" s="99">
        <v>24.0</v>
      </c>
      <c r="F250" s="46">
        <v>69.6</v>
      </c>
    </row>
    <row r="251">
      <c r="A251" s="40">
        <v>19.0</v>
      </c>
      <c r="B251" s="40" t="s">
        <v>491</v>
      </c>
      <c r="C251" s="40">
        <v>2023.0</v>
      </c>
      <c r="D251" s="99" t="s">
        <v>5</v>
      </c>
      <c r="E251" s="99">
        <v>24.0</v>
      </c>
      <c r="F251" s="46">
        <v>80.62</v>
      </c>
    </row>
    <row r="252">
      <c r="A252" s="40">
        <v>20.0</v>
      </c>
      <c r="B252" s="40" t="s">
        <v>492</v>
      </c>
      <c r="C252" s="40">
        <v>2023.0</v>
      </c>
      <c r="D252" s="99" t="s">
        <v>5</v>
      </c>
      <c r="E252" s="99">
        <v>24.0</v>
      </c>
      <c r="F252" s="46">
        <v>52.96</v>
      </c>
    </row>
    <row r="253">
      <c r="A253" s="40">
        <v>21.0</v>
      </c>
      <c r="B253" s="40" t="s">
        <v>493</v>
      </c>
      <c r="C253" s="40">
        <v>2023.0</v>
      </c>
      <c r="D253" s="99" t="s">
        <v>5</v>
      </c>
      <c r="E253" s="99">
        <v>24.0</v>
      </c>
      <c r="F253" s="46">
        <v>58.33</v>
      </c>
    </row>
    <row r="254">
      <c r="A254" s="40">
        <v>22.0</v>
      </c>
      <c r="B254" s="40" t="s">
        <v>494</v>
      </c>
      <c r="C254" s="40">
        <v>2023.0</v>
      </c>
      <c r="D254" s="99" t="s">
        <v>5</v>
      </c>
      <c r="E254" s="99">
        <v>24.0</v>
      </c>
      <c r="F254" s="46">
        <v>75.93</v>
      </c>
    </row>
    <row r="255">
      <c r="A255" s="40">
        <v>23.0</v>
      </c>
      <c r="B255" s="40" t="s">
        <v>495</v>
      </c>
      <c r="C255" s="40">
        <v>2023.0</v>
      </c>
      <c r="D255" s="99" t="s">
        <v>5</v>
      </c>
      <c r="E255" s="99">
        <v>24.0</v>
      </c>
      <c r="F255" s="46">
        <v>83.6</v>
      </c>
    </row>
    <row r="256">
      <c r="A256" s="40">
        <v>24.0</v>
      </c>
      <c r="B256" s="40" t="s">
        <v>497</v>
      </c>
      <c r="C256" s="40">
        <v>2023.0</v>
      </c>
      <c r="D256" s="99" t="s">
        <v>5</v>
      </c>
      <c r="E256" s="99">
        <v>24.0</v>
      </c>
      <c r="F256" s="46">
        <v>63.54</v>
      </c>
    </row>
    <row r="257">
      <c r="A257" s="40">
        <v>25.0</v>
      </c>
      <c r="B257" s="40" t="s">
        <v>496</v>
      </c>
      <c r="C257" s="40">
        <v>2023.0</v>
      </c>
      <c r="D257" s="99" t="s">
        <v>5</v>
      </c>
      <c r="E257" s="99">
        <v>24.0</v>
      </c>
      <c r="F257" s="46">
        <v>81.35</v>
      </c>
    </row>
    <row r="258">
      <c r="A258" s="40">
        <v>26.0</v>
      </c>
      <c r="B258" s="40" t="s">
        <v>498</v>
      </c>
      <c r="C258" s="40">
        <v>2023.0</v>
      </c>
      <c r="D258" s="99" t="s">
        <v>5</v>
      </c>
      <c r="E258" s="99">
        <v>24.0</v>
      </c>
      <c r="F258" s="46">
        <v>80.26</v>
      </c>
    </row>
    <row r="259">
      <c r="A259" s="40">
        <v>27.0</v>
      </c>
      <c r="B259" s="40" t="s">
        <v>499</v>
      </c>
      <c r="C259" s="40">
        <v>2023.0</v>
      </c>
      <c r="D259" s="99" t="s">
        <v>5</v>
      </c>
      <c r="E259" s="99">
        <v>24.0</v>
      </c>
      <c r="F259" s="46">
        <v>68.29</v>
      </c>
    </row>
    <row r="260">
      <c r="A260" s="40">
        <v>28.0</v>
      </c>
      <c r="B260" s="40" t="s">
        <v>500</v>
      </c>
      <c r="C260" s="40">
        <v>2023.0</v>
      </c>
      <c r="D260" s="99" t="s">
        <v>5</v>
      </c>
      <c r="E260" s="99">
        <v>24.0</v>
      </c>
      <c r="F260" s="46">
        <v>73.23</v>
      </c>
    </row>
    <row r="261">
      <c r="A261" s="40">
        <v>29.0</v>
      </c>
      <c r="B261" s="40" t="s">
        <v>501</v>
      </c>
      <c r="C261" s="40">
        <v>2023.0</v>
      </c>
      <c r="D261" s="99" t="s">
        <v>5</v>
      </c>
      <c r="E261" s="99">
        <v>24.0</v>
      </c>
      <c r="F261" s="46">
        <v>62.73</v>
      </c>
    </row>
    <row r="262">
      <c r="A262" s="40">
        <v>30.0</v>
      </c>
      <c r="B262" s="40" t="s">
        <v>502</v>
      </c>
      <c r="C262" s="40">
        <v>2023.0</v>
      </c>
      <c r="D262" s="99" t="s">
        <v>5</v>
      </c>
      <c r="E262" s="99">
        <v>24.0</v>
      </c>
      <c r="F262" s="46">
        <v>58.18</v>
      </c>
    </row>
    <row r="263">
      <c r="A263" s="40">
        <v>31.0</v>
      </c>
      <c r="B263" s="40" t="s">
        <v>503</v>
      </c>
      <c r="C263" s="40">
        <v>2023.0</v>
      </c>
      <c r="D263" s="99" t="s">
        <v>5</v>
      </c>
      <c r="E263" s="99">
        <v>24.0</v>
      </c>
      <c r="F263" s="46">
        <v>70.55</v>
      </c>
    </row>
    <row r="264">
      <c r="A264" s="40">
        <v>32.0</v>
      </c>
      <c r="B264" s="40" t="s">
        <v>504</v>
      </c>
      <c r="C264" s="40">
        <v>2023.0</v>
      </c>
      <c r="D264" s="99" t="s">
        <v>5</v>
      </c>
      <c r="E264" s="99">
        <v>24.0</v>
      </c>
      <c r="F264" s="46">
        <v>73.93</v>
      </c>
    </row>
    <row r="265">
      <c r="A265" s="52" t="s">
        <v>3</v>
      </c>
      <c r="B265" s="40" t="s">
        <v>489</v>
      </c>
      <c r="C265" s="40">
        <v>2023.0</v>
      </c>
      <c r="D265" s="99" t="s">
        <v>5</v>
      </c>
      <c r="E265" s="99">
        <v>24.0</v>
      </c>
      <c r="F265" s="46">
        <v>71.65</v>
      </c>
    </row>
    <row r="266">
      <c r="A266" s="52" t="s">
        <v>4</v>
      </c>
      <c r="B266" s="40" t="s">
        <v>472</v>
      </c>
      <c r="C266" s="40">
        <v>2024.0</v>
      </c>
      <c r="D266" s="99" t="s">
        <v>5</v>
      </c>
      <c r="E266" s="99">
        <v>24.0</v>
      </c>
      <c r="F266" s="46">
        <v>82.38</v>
      </c>
    </row>
    <row r="267">
      <c r="A267" s="52" t="s">
        <v>5</v>
      </c>
      <c r="B267" s="40" t="s">
        <v>473</v>
      </c>
      <c r="C267" s="40">
        <v>2024.0</v>
      </c>
      <c r="D267" s="99" t="s">
        <v>5</v>
      </c>
      <c r="E267" s="99">
        <v>24.0</v>
      </c>
      <c r="F267" s="46">
        <v>81.58</v>
      </c>
    </row>
    <row r="268">
      <c r="A268" s="52" t="s">
        <v>6</v>
      </c>
      <c r="B268" s="40" t="s">
        <v>474</v>
      </c>
      <c r="C268" s="40">
        <v>2024.0</v>
      </c>
      <c r="D268" s="99" t="s">
        <v>5</v>
      </c>
      <c r="E268" s="99">
        <v>24.0</v>
      </c>
      <c r="F268" s="46">
        <v>80.4</v>
      </c>
    </row>
    <row r="269">
      <c r="A269" s="52" t="s">
        <v>7</v>
      </c>
      <c r="B269" s="40" t="s">
        <v>475</v>
      </c>
      <c r="C269" s="40">
        <v>2024.0</v>
      </c>
      <c r="D269" s="99" t="s">
        <v>5</v>
      </c>
      <c r="E269" s="99">
        <v>24.0</v>
      </c>
      <c r="F269" s="46">
        <v>71.48</v>
      </c>
    </row>
    <row r="270">
      <c r="A270" s="52" t="s">
        <v>8</v>
      </c>
      <c r="B270" s="40" t="s">
        <v>479</v>
      </c>
      <c r="C270" s="40">
        <v>2024.0</v>
      </c>
      <c r="D270" s="99" t="s">
        <v>5</v>
      </c>
      <c r="E270" s="99">
        <v>24.0</v>
      </c>
      <c r="F270" s="46">
        <v>83.13</v>
      </c>
    </row>
    <row r="271">
      <c r="A271" s="52" t="s">
        <v>9</v>
      </c>
      <c r="B271" s="40" t="s">
        <v>480</v>
      </c>
      <c r="C271" s="40">
        <v>2024.0</v>
      </c>
      <c r="D271" s="99" t="s">
        <v>5</v>
      </c>
      <c r="E271" s="99">
        <v>24.0</v>
      </c>
      <c r="F271" s="46">
        <v>77.12</v>
      </c>
    </row>
    <row r="272">
      <c r="A272" s="52" t="s">
        <v>10</v>
      </c>
      <c r="B272" s="40" t="s">
        <v>478</v>
      </c>
      <c r="C272" s="40">
        <v>2024.0</v>
      </c>
      <c r="D272" s="99" t="s">
        <v>5</v>
      </c>
      <c r="E272" s="99">
        <v>24.0</v>
      </c>
      <c r="F272" s="46">
        <v>50.71</v>
      </c>
    </row>
    <row r="273">
      <c r="A273" s="52" t="s">
        <v>11</v>
      </c>
      <c r="B273" s="40" t="s">
        <v>477</v>
      </c>
      <c r="C273" s="40">
        <v>2024.0</v>
      </c>
      <c r="D273" s="99" t="s">
        <v>5</v>
      </c>
      <c r="E273" s="99">
        <v>24.0</v>
      </c>
      <c r="F273" s="46">
        <v>77.61</v>
      </c>
    </row>
    <row r="274">
      <c r="A274" s="52" t="s">
        <v>12</v>
      </c>
      <c r="B274" s="40" t="s">
        <v>476</v>
      </c>
      <c r="C274" s="40">
        <v>2024.0</v>
      </c>
      <c r="D274" s="99" t="s">
        <v>5</v>
      </c>
      <c r="E274" s="99">
        <v>24.0</v>
      </c>
      <c r="F274" s="46">
        <v>84.42</v>
      </c>
    </row>
    <row r="275">
      <c r="A275" s="40">
        <v>10.0</v>
      </c>
      <c r="B275" s="40" t="s">
        <v>481</v>
      </c>
      <c r="C275" s="40">
        <v>2024.0</v>
      </c>
      <c r="D275" s="99" t="s">
        <v>5</v>
      </c>
      <c r="E275" s="99">
        <v>24.0</v>
      </c>
      <c r="F275" s="46">
        <v>63.87</v>
      </c>
    </row>
    <row r="276">
      <c r="A276" s="40">
        <v>11.0</v>
      </c>
      <c r="B276" s="40" t="s">
        <v>483</v>
      </c>
      <c r="C276" s="40">
        <v>2024.0</v>
      </c>
      <c r="D276" s="99" t="s">
        <v>5</v>
      </c>
      <c r="E276" s="99">
        <v>24.0</v>
      </c>
      <c r="F276" s="46">
        <v>75.29</v>
      </c>
    </row>
    <row r="277">
      <c r="A277" s="40">
        <v>12.0</v>
      </c>
      <c r="B277" s="40" t="s">
        <v>482</v>
      </c>
      <c r="C277" s="40">
        <v>2024.0</v>
      </c>
      <c r="D277" s="99" t="s">
        <v>5</v>
      </c>
      <c r="E277" s="99">
        <v>24.0</v>
      </c>
      <c r="F277" s="46">
        <v>58.86</v>
      </c>
    </row>
    <row r="278">
      <c r="A278" s="40">
        <v>13.0</v>
      </c>
      <c r="B278" s="40" t="s">
        <v>484</v>
      </c>
      <c r="C278" s="40">
        <v>2024.0</v>
      </c>
      <c r="D278" s="99" t="s">
        <v>5</v>
      </c>
      <c r="E278" s="99">
        <v>24.0</v>
      </c>
      <c r="F278" s="46">
        <v>70.2</v>
      </c>
    </row>
    <row r="279">
      <c r="A279" s="40">
        <v>14.0</v>
      </c>
      <c r="B279" s="40" t="s">
        <v>485</v>
      </c>
      <c r="C279" s="40">
        <v>2024.0</v>
      </c>
      <c r="D279" s="99" t="s">
        <v>5</v>
      </c>
      <c r="E279" s="99">
        <v>24.0</v>
      </c>
      <c r="F279" s="46">
        <v>80.9</v>
      </c>
    </row>
    <row r="280">
      <c r="A280" s="40">
        <v>15.0</v>
      </c>
      <c r="B280" s="40" t="s">
        <v>486</v>
      </c>
      <c r="C280" s="40">
        <v>2024.0</v>
      </c>
      <c r="D280" s="99" t="s">
        <v>5</v>
      </c>
      <c r="E280" s="99">
        <v>24.0</v>
      </c>
      <c r="F280" s="46">
        <v>76.7</v>
      </c>
    </row>
    <row r="281">
      <c r="A281" s="40">
        <v>16.0</v>
      </c>
      <c r="B281" s="40" t="s">
        <v>487</v>
      </c>
      <c r="C281" s="40">
        <v>2024.0</v>
      </c>
      <c r="D281" s="99" t="s">
        <v>5</v>
      </c>
      <c r="E281" s="99">
        <v>24.0</v>
      </c>
      <c r="F281" s="46">
        <v>67.69</v>
      </c>
    </row>
    <row r="282">
      <c r="A282" s="40">
        <v>17.0</v>
      </c>
      <c r="B282" s="40" t="s">
        <v>488</v>
      </c>
      <c r="C282" s="40">
        <v>2024.0</v>
      </c>
      <c r="D282" s="99" t="s">
        <v>5</v>
      </c>
      <c r="E282" s="99">
        <v>24.0</v>
      </c>
      <c r="F282" s="46">
        <v>74.42</v>
      </c>
    </row>
    <row r="283">
      <c r="A283" s="40">
        <v>18.0</v>
      </c>
      <c r="B283" s="40" t="s">
        <v>490</v>
      </c>
      <c r="C283" s="40">
        <v>2024.0</v>
      </c>
      <c r="D283" s="99" t="s">
        <v>5</v>
      </c>
      <c r="E283" s="99">
        <v>24.0</v>
      </c>
      <c r="F283" s="46">
        <v>66.88</v>
      </c>
    </row>
    <row r="284">
      <c r="A284" s="40">
        <v>19.0</v>
      </c>
      <c r="B284" s="40" t="s">
        <v>491</v>
      </c>
      <c r="C284" s="40">
        <v>2024.0</v>
      </c>
      <c r="D284" s="99" t="s">
        <v>5</v>
      </c>
      <c r="E284" s="99">
        <v>24.0</v>
      </c>
      <c r="F284" s="46">
        <v>83.69</v>
      </c>
    </row>
    <row r="285">
      <c r="A285" s="40">
        <v>20.0</v>
      </c>
      <c r="B285" s="40" t="s">
        <v>492</v>
      </c>
      <c r="C285" s="40">
        <v>2024.0</v>
      </c>
      <c r="D285" s="99" t="s">
        <v>5</v>
      </c>
      <c r="E285" s="99">
        <v>24.0</v>
      </c>
      <c r="F285" s="46">
        <v>55.53</v>
      </c>
    </row>
    <row r="286">
      <c r="A286" s="40">
        <v>21.0</v>
      </c>
      <c r="B286" s="40" t="s">
        <v>493</v>
      </c>
      <c r="C286" s="40">
        <v>2024.0</v>
      </c>
      <c r="D286" s="99" t="s">
        <v>5</v>
      </c>
      <c r="E286" s="99">
        <v>24.0</v>
      </c>
      <c r="F286" s="46">
        <v>61.78</v>
      </c>
    </row>
    <row r="287">
      <c r="A287" s="40">
        <v>22.0</v>
      </c>
      <c r="B287" s="40" t="s">
        <v>494</v>
      </c>
      <c r="C287" s="40">
        <v>2024.0</v>
      </c>
      <c r="D287" s="99" t="s">
        <v>5</v>
      </c>
      <c r="E287" s="99">
        <v>24.0</v>
      </c>
      <c r="F287" s="46">
        <v>79.53</v>
      </c>
    </row>
    <row r="288">
      <c r="A288" s="40">
        <v>23.0</v>
      </c>
      <c r="B288" s="40" t="s">
        <v>495</v>
      </c>
      <c r="C288" s="40">
        <v>2024.0</v>
      </c>
      <c r="D288" s="99" t="s">
        <v>5</v>
      </c>
      <c r="E288" s="99">
        <v>24.0</v>
      </c>
      <c r="F288" s="46">
        <v>82.3</v>
      </c>
    </row>
    <row r="289">
      <c r="A289" s="40">
        <v>24.0</v>
      </c>
      <c r="B289" s="40" t="s">
        <v>497</v>
      </c>
      <c r="C289" s="40">
        <v>2024.0</v>
      </c>
      <c r="D289" s="99" t="s">
        <v>5</v>
      </c>
      <c r="E289" s="99">
        <v>24.0</v>
      </c>
      <c r="F289" s="46">
        <v>65.53</v>
      </c>
    </row>
    <row r="290">
      <c r="A290" s="40">
        <v>25.0</v>
      </c>
      <c r="B290" s="40" t="s">
        <v>496</v>
      </c>
      <c r="C290" s="40">
        <v>2024.0</v>
      </c>
      <c r="D290" s="99" t="s">
        <v>5</v>
      </c>
      <c r="E290" s="99">
        <v>24.0</v>
      </c>
      <c r="F290" s="46">
        <v>78.86</v>
      </c>
    </row>
    <row r="291">
      <c r="A291" s="40">
        <v>26.0</v>
      </c>
      <c r="B291" s="40" t="s">
        <v>498</v>
      </c>
      <c r="C291" s="40">
        <v>2024.0</v>
      </c>
      <c r="D291" s="99" t="s">
        <v>5</v>
      </c>
      <c r="E291" s="99">
        <v>24.0</v>
      </c>
      <c r="F291" s="46">
        <v>84.37</v>
      </c>
    </row>
    <row r="292">
      <c r="A292" s="40">
        <v>27.0</v>
      </c>
      <c r="B292" s="40" t="s">
        <v>499</v>
      </c>
      <c r="C292" s="40">
        <v>2024.0</v>
      </c>
      <c r="D292" s="99" t="s">
        <v>5</v>
      </c>
      <c r="E292" s="99">
        <v>24.0</v>
      </c>
      <c r="F292" s="46">
        <v>71.74</v>
      </c>
    </row>
    <row r="293">
      <c r="A293" s="40">
        <v>28.0</v>
      </c>
      <c r="B293" s="40" t="s">
        <v>500</v>
      </c>
      <c r="C293" s="40">
        <v>2024.0</v>
      </c>
      <c r="D293" s="99" t="s">
        <v>5</v>
      </c>
      <c r="E293" s="99">
        <v>24.0</v>
      </c>
      <c r="F293" s="46">
        <v>74.87</v>
      </c>
    </row>
    <row r="294">
      <c r="A294" s="40">
        <v>29.0</v>
      </c>
      <c r="B294" s="40" t="s">
        <v>501</v>
      </c>
      <c r="C294" s="40">
        <v>2024.0</v>
      </c>
      <c r="D294" s="99" t="s">
        <v>5</v>
      </c>
      <c r="E294" s="99">
        <v>24.0</v>
      </c>
      <c r="F294" s="46">
        <v>61.46</v>
      </c>
    </row>
    <row r="295">
      <c r="A295" s="40">
        <v>30.0</v>
      </c>
      <c r="B295" s="40" t="s">
        <v>502</v>
      </c>
      <c r="C295" s="40">
        <v>2024.0</v>
      </c>
      <c r="D295" s="99" t="s">
        <v>5</v>
      </c>
      <c r="E295" s="99">
        <v>24.0</v>
      </c>
      <c r="F295" s="46">
        <v>64.03</v>
      </c>
    </row>
    <row r="296">
      <c r="A296" s="40">
        <v>31.0</v>
      </c>
      <c r="B296" s="40" t="s">
        <v>503</v>
      </c>
      <c r="C296" s="40">
        <v>2024.0</v>
      </c>
      <c r="D296" s="99" t="s">
        <v>5</v>
      </c>
      <c r="E296" s="99">
        <v>24.0</v>
      </c>
      <c r="F296" s="46">
        <v>73.88</v>
      </c>
    </row>
    <row r="297">
      <c r="A297" s="40">
        <v>32.0</v>
      </c>
      <c r="B297" s="40" t="s">
        <v>504</v>
      </c>
      <c r="C297" s="40">
        <v>2024.0</v>
      </c>
      <c r="D297" s="99" t="s">
        <v>5</v>
      </c>
      <c r="E297" s="99">
        <v>24.0</v>
      </c>
      <c r="F297" s="46">
        <v>78.18</v>
      </c>
    </row>
    <row r="298">
      <c r="A298" s="52" t="s">
        <v>3</v>
      </c>
      <c r="B298" s="40" t="s">
        <v>489</v>
      </c>
      <c r="C298" s="40">
        <v>2024.0</v>
      </c>
      <c r="D298" s="99" t="s">
        <v>5</v>
      </c>
      <c r="E298" s="99">
        <v>24.0</v>
      </c>
      <c r="F298" s="46">
        <v>73.6</v>
      </c>
    </row>
  </sheetData>
  <autoFilter ref="$A$1:$F$298">
    <sortState ref="A1:F298">
      <sortCondition ref="C1:C298"/>
      <sortCondition ref="A1:A298"/>
    </sortState>
  </autoFilter>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470</v>
      </c>
      <c r="C1" s="1" t="s">
        <v>0</v>
      </c>
      <c r="D1" s="1" t="s">
        <v>36</v>
      </c>
      <c r="E1" s="1" t="s">
        <v>38</v>
      </c>
      <c r="F1" s="1" t="s">
        <v>471</v>
      </c>
    </row>
    <row r="2">
      <c r="A2" s="2" t="s">
        <v>3</v>
      </c>
      <c r="B2" s="1" t="s">
        <v>489</v>
      </c>
      <c r="C2" s="1">
        <v>2010.0</v>
      </c>
      <c r="D2" s="15" t="s">
        <v>5</v>
      </c>
      <c r="E2" s="15" t="s">
        <v>28</v>
      </c>
      <c r="F2" s="1">
        <v>0.13723841737861237</v>
      </c>
    </row>
    <row r="3">
      <c r="A3" s="2" t="s">
        <v>4</v>
      </c>
      <c r="B3" s="1" t="s">
        <v>472</v>
      </c>
      <c r="C3" s="1">
        <v>2010.0</v>
      </c>
      <c r="D3" s="15" t="s">
        <v>5</v>
      </c>
      <c r="E3" s="15" t="s">
        <v>28</v>
      </c>
      <c r="F3" s="1">
        <v>0.0</v>
      </c>
    </row>
    <row r="4">
      <c r="A4" s="2" t="s">
        <v>5</v>
      </c>
      <c r="B4" s="1" t="s">
        <v>473</v>
      </c>
      <c r="C4" s="1">
        <v>2010.0</v>
      </c>
      <c r="D4" s="15" t="s">
        <v>5</v>
      </c>
      <c r="E4" s="15" t="s">
        <v>28</v>
      </c>
      <c r="F4" s="1">
        <v>0.06322339417320555</v>
      </c>
    </row>
    <row r="5">
      <c r="A5" s="2" t="s">
        <v>6</v>
      </c>
      <c r="B5" s="1" t="s">
        <v>474</v>
      </c>
      <c r="C5" s="1">
        <v>2010.0</v>
      </c>
      <c r="D5" s="15" t="s">
        <v>5</v>
      </c>
      <c r="E5" s="15" t="s">
        <v>28</v>
      </c>
      <c r="F5" s="1">
        <v>0.15882343598621412</v>
      </c>
    </row>
    <row r="6">
      <c r="A6" s="2" t="s">
        <v>7</v>
      </c>
      <c r="B6" s="1" t="s">
        <v>475</v>
      </c>
      <c r="C6" s="1">
        <v>2010.0</v>
      </c>
      <c r="D6" s="15" t="s">
        <v>5</v>
      </c>
      <c r="E6" s="15" t="s">
        <v>28</v>
      </c>
      <c r="F6" s="1">
        <v>0.0</v>
      </c>
    </row>
    <row r="7">
      <c r="A7" s="2" t="s">
        <v>8</v>
      </c>
      <c r="B7" s="1" t="s">
        <v>479</v>
      </c>
      <c r="C7" s="1">
        <v>2010.0</v>
      </c>
      <c r="D7" s="15" t="s">
        <v>5</v>
      </c>
      <c r="E7" s="15" t="s">
        <v>28</v>
      </c>
      <c r="F7" s="1">
        <v>0.25317893276399417</v>
      </c>
    </row>
    <row r="8">
      <c r="A8" s="2" t="s">
        <v>9</v>
      </c>
      <c r="B8" s="1" t="s">
        <v>480</v>
      </c>
      <c r="C8" s="1">
        <v>2010.0</v>
      </c>
      <c r="D8" s="15" t="s">
        <v>5</v>
      </c>
      <c r="E8" s="15" t="s">
        <v>28</v>
      </c>
      <c r="F8" s="1">
        <v>0.0</v>
      </c>
    </row>
    <row r="9">
      <c r="A9" s="2" t="s">
        <v>10</v>
      </c>
      <c r="B9" s="1" t="s">
        <v>478</v>
      </c>
      <c r="C9" s="1">
        <v>2010.0</v>
      </c>
      <c r="D9" s="15" t="s">
        <v>5</v>
      </c>
      <c r="E9" s="15" t="s">
        <v>28</v>
      </c>
      <c r="F9" s="1">
        <v>0.10375596596804317</v>
      </c>
    </row>
    <row r="10">
      <c r="A10" s="2" t="s">
        <v>11</v>
      </c>
      <c r="B10" s="1" t="s">
        <v>477</v>
      </c>
      <c r="C10" s="1">
        <v>2010.0</v>
      </c>
      <c r="D10" s="15" t="s">
        <v>5</v>
      </c>
      <c r="E10" s="15" t="s">
        <v>28</v>
      </c>
      <c r="F10" s="1">
        <v>0.6393101959224214</v>
      </c>
    </row>
    <row r="11">
      <c r="A11" s="2" t="s">
        <v>12</v>
      </c>
      <c r="B11" s="1" t="s">
        <v>476</v>
      </c>
      <c r="C11" s="1">
        <v>2010.0</v>
      </c>
      <c r="D11" s="15" t="s">
        <v>5</v>
      </c>
      <c r="E11" s="15" t="s">
        <v>28</v>
      </c>
      <c r="F11" s="1">
        <v>0.11186418077609579</v>
      </c>
    </row>
    <row r="12">
      <c r="A12" s="2" t="s">
        <v>13</v>
      </c>
      <c r="B12" s="1" t="s">
        <v>481</v>
      </c>
      <c r="C12" s="1">
        <v>2010.0</v>
      </c>
      <c r="D12" s="15" t="s">
        <v>5</v>
      </c>
      <c r="E12" s="15" t="s">
        <v>28</v>
      </c>
      <c r="F12" s="1">
        <v>0.24328399331212303</v>
      </c>
    </row>
    <row r="13">
      <c r="A13" s="2" t="s">
        <v>14</v>
      </c>
      <c r="B13" s="1" t="s">
        <v>483</v>
      </c>
      <c r="C13" s="1">
        <v>2010.0</v>
      </c>
      <c r="D13" s="15" t="s">
        <v>5</v>
      </c>
      <c r="E13" s="15" t="s">
        <v>28</v>
      </c>
      <c r="F13" s="1">
        <v>0.01816964121863057</v>
      </c>
    </row>
    <row r="14">
      <c r="A14" s="2" t="s">
        <v>15</v>
      </c>
      <c r="B14" s="1" t="s">
        <v>482</v>
      </c>
      <c r="C14" s="1">
        <v>2010.0</v>
      </c>
      <c r="D14" s="15" t="s">
        <v>5</v>
      </c>
      <c r="E14" s="15" t="s">
        <v>28</v>
      </c>
      <c r="F14" s="1">
        <v>0.2052530711723821</v>
      </c>
    </row>
    <row r="15">
      <c r="A15" s="2" t="s">
        <v>16</v>
      </c>
      <c r="B15" s="1" t="s">
        <v>484</v>
      </c>
      <c r="C15" s="1">
        <v>2010.0</v>
      </c>
      <c r="D15" s="15" t="s">
        <v>5</v>
      </c>
      <c r="E15" s="15" t="s">
        <v>28</v>
      </c>
      <c r="F15" s="1">
        <v>0.0</v>
      </c>
    </row>
    <row r="16">
      <c r="A16" s="2" t="s">
        <v>17</v>
      </c>
      <c r="B16" s="1" t="s">
        <v>485</v>
      </c>
      <c r="C16" s="1">
        <v>2010.0</v>
      </c>
      <c r="D16" s="15" t="s">
        <v>5</v>
      </c>
      <c r="E16" s="15" t="s">
        <v>28</v>
      </c>
      <c r="F16" s="1">
        <v>0.12147683436768608</v>
      </c>
    </row>
    <row r="17">
      <c r="A17" s="2" t="s">
        <v>18</v>
      </c>
      <c r="B17" s="1" t="s">
        <v>486</v>
      </c>
      <c r="C17" s="1">
        <v>2010.0</v>
      </c>
      <c r="D17" s="15" t="s">
        <v>5</v>
      </c>
      <c r="E17" s="15" t="s">
        <v>28</v>
      </c>
      <c r="F17" s="1">
        <v>0.01309887311049574</v>
      </c>
    </row>
    <row r="18">
      <c r="A18" s="2" t="s">
        <v>19</v>
      </c>
      <c r="B18" s="1" t="s">
        <v>487</v>
      </c>
      <c r="C18" s="1">
        <v>2010.0</v>
      </c>
      <c r="D18" s="15" t="s">
        <v>5</v>
      </c>
      <c r="E18" s="15" t="s">
        <v>28</v>
      </c>
      <c r="F18" s="1">
        <v>0.11444132833423093</v>
      </c>
    </row>
    <row r="19">
      <c r="A19" s="2" t="s">
        <v>20</v>
      </c>
      <c r="B19" s="1" t="s">
        <v>488</v>
      </c>
      <c r="C19" s="1">
        <v>2010.0</v>
      </c>
      <c r="D19" s="15" t="s">
        <v>5</v>
      </c>
      <c r="E19" s="15" t="s">
        <v>28</v>
      </c>
      <c r="F19" s="1">
        <v>0.504642995919681</v>
      </c>
    </row>
    <row r="20">
      <c r="A20" s="2" t="s">
        <v>21</v>
      </c>
      <c r="B20" s="1" t="s">
        <v>490</v>
      </c>
      <c r="C20" s="1">
        <v>2010.0</v>
      </c>
      <c r="D20" s="15" t="s">
        <v>5</v>
      </c>
      <c r="E20" s="15" t="s">
        <v>28</v>
      </c>
      <c r="F20" s="1">
        <v>0.0921557912081532</v>
      </c>
    </row>
    <row r="21">
      <c r="A21" s="2" t="s">
        <v>22</v>
      </c>
      <c r="B21" s="1" t="s">
        <v>491</v>
      </c>
      <c r="C21" s="1">
        <v>2010.0</v>
      </c>
      <c r="D21" s="15" t="s">
        <v>5</v>
      </c>
      <c r="E21" s="15" t="s">
        <v>28</v>
      </c>
      <c r="F21" s="1">
        <v>0.1284888469539363</v>
      </c>
    </row>
    <row r="22">
      <c r="A22" s="2" t="s">
        <v>23</v>
      </c>
      <c r="B22" s="1" t="s">
        <v>492</v>
      </c>
      <c r="C22" s="1">
        <v>2010.0</v>
      </c>
      <c r="D22" s="15" t="s">
        <v>5</v>
      </c>
      <c r="E22" s="15" t="s">
        <v>28</v>
      </c>
      <c r="F22" s="1">
        <v>0.2876838365097988</v>
      </c>
    </row>
    <row r="23">
      <c r="A23" s="2" t="s">
        <v>24</v>
      </c>
      <c r="B23" s="1" t="s">
        <v>493</v>
      </c>
      <c r="C23" s="1">
        <v>2010.0</v>
      </c>
      <c r="D23" s="15" t="s">
        <v>5</v>
      </c>
      <c r="E23" s="15" t="s">
        <v>28</v>
      </c>
      <c r="F23" s="1">
        <v>0.08579781847034844</v>
      </c>
    </row>
    <row r="24">
      <c r="A24" s="2" t="s">
        <v>25</v>
      </c>
      <c r="B24" s="1" t="s">
        <v>494</v>
      </c>
      <c r="C24" s="1">
        <v>2010.0</v>
      </c>
      <c r="D24" s="15" t="s">
        <v>5</v>
      </c>
      <c r="E24" s="15" t="s">
        <v>28</v>
      </c>
      <c r="F24" s="1">
        <v>0.10962580328307356</v>
      </c>
    </row>
    <row r="25">
      <c r="A25" s="2" t="s">
        <v>26</v>
      </c>
      <c r="B25" s="1" t="s">
        <v>495</v>
      </c>
      <c r="C25" s="1">
        <v>2010.0</v>
      </c>
      <c r="D25" s="15" t="s">
        <v>5</v>
      </c>
      <c r="E25" s="15" t="s">
        <v>28</v>
      </c>
      <c r="F25" s="1">
        <v>0.30330488586258014</v>
      </c>
    </row>
    <row r="26">
      <c r="A26" s="2" t="s">
        <v>27</v>
      </c>
      <c r="B26" s="1" t="s">
        <v>497</v>
      </c>
      <c r="C26" s="1">
        <v>2010.0</v>
      </c>
      <c r="D26" s="15" t="s">
        <v>5</v>
      </c>
      <c r="E26" s="15" t="s">
        <v>28</v>
      </c>
      <c r="F26" s="1">
        <v>0.03839427464576482</v>
      </c>
    </row>
    <row r="27">
      <c r="A27" s="2" t="s">
        <v>28</v>
      </c>
      <c r="B27" s="1" t="s">
        <v>496</v>
      </c>
      <c r="C27" s="1">
        <v>2010.0</v>
      </c>
      <c r="D27" s="15" t="s">
        <v>5</v>
      </c>
      <c r="E27" s="15" t="s">
        <v>28</v>
      </c>
      <c r="F27" s="1">
        <v>0.28721065321754913</v>
      </c>
    </row>
    <row r="28">
      <c r="A28" s="2" t="s">
        <v>29</v>
      </c>
      <c r="B28" s="1" t="s">
        <v>498</v>
      </c>
      <c r="C28" s="1">
        <v>2010.0</v>
      </c>
      <c r="D28" s="15" t="s">
        <v>5</v>
      </c>
      <c r="E28" s="15" t="s">
        <v>28</v>
      </c>
      <c r="F28" s="1">
        <v>0.0</v>
      </c>
    </row>
    <row r="29">
      <c r="A29" s="2" t="s">
        <v>30</v>
      </c>
      <c r="B29" s="1" t="s">
        <v>499</v>
      </c>
      <c r="C29" s="1">
        <v>2010.0</v>
      </c>
      <c r="D29" s="15" t="s">
        <v>5</v>
      </c>
      <c r="E29" s="15" t="s">
        <v>28</v>
      </c>
      <c r="F29" s="1">
        <v>0.3127011617741592</v>
      </c>
    </row>
    <row r="30">
      <c r="A30" s="2" t="s">
        <v>31</v>
      </c>
      <c r="B30" s="1" t="s">
        <v>500</v>
      </c>
      <c r="C30" s="1">
        <v>2010.0</v>
      </c>
      <c r="D30" s="15" t="s">
        <v>5</v>
      </c>
      <c r="E30" s="15" t="s">
        <v>28</v>
      </c>
      <c r="F30" s="1">
        <v>0.2736865024507106</v>
      </c>
    </row>
    <row r="31">
      <c r="A31" s="2" t="s">
        <v>32</v>
      </c>
      <c r="B31" s="1" t="s">
        <v>501</v>
      </c>
      <c r="C31" s="1">
        <v>2010.0</v>
      </c>
      <c r="D31" s="15" t="s">
        <v>5</v>
      </c>
      <c r="E31" s="15" t="s">
        <v>28</v>
      </c>
      <c r="F31" s="1">
        <v>0.08502374713257413</v>
      </c>
    </row>
    <row r="32">
      <c r="A32" s="2" t="s">
        <v>33</v>
      </c>
      <c r="B32" s="1" t="s">
        <v>502</v>
      </c>
      <c r="C32" s="1">
        <v>2010.0</v>
      </c>
      <c r="D32" s="15" t="s">
        <v>5</v>
      </c>
      <c r="E32" s="15" t="s">
        <v>28</v>
      </c>
      <c r="F32" s="1">
        <v>0.12999262681820686</v>
      </c>
    </row>
    <row r="33">
      <c r="A33" s="2" t="s">
        <v>34</v>
      </c>
      <c r="B33" s="1" t="s">
        <v>503</v>
      </c>
      <c r="C33" s="1">
        <v>2010.0</v>
      </c>
      <c r="D33" s="15" t="s">
        <v>5</v>
      </c>
      <c r="E33" s="15" t="s">
        <v>28</v>
      </c>
      <c r="F33" s="1">
        <v>0.1527088255011522</v>
      </c>
    </row>
    <row r="34">
      <c r="A34" s="2" t="s">
        <v>35</v>
      </c>
      <c r="B34" s="1" t="s">
        <v>504</v>
      </c>
      <c r="C34" s="1">
        <v>2010.0</v>
      </c>
      <c r="D34" s="15" t="s">
        <v>5</v>
      </c>
      <c r="E34" s="15" t="s">
        <v>28</v>
      </c>
      <c r="F34" s="1">
        <v>0.20029817721982124</v>
      </c>
    </row>
    <row r="35">
      <c r="A35" s="2" t="s">
        <v>3</v>
      </c>
      <c r="B35" s="1" t="s">
        <v>489</v>
      </c>
      <c r="C35" s="1">
        <v>2011.0</v>
      </c>
      <c r="D35" s="15" t="s">
        <v>5</v>
      </c>
      <c r="E35" s="15" t="s">
        <v>28</v>
      </c>
      <c r="F35" s="1">
        <v>0.14840452650566824</v>
      </c>
    </row>
    <row r="36">
      <c r="A36" s="2" t="s">
        <v>4</v>
      </c>
      <c r="B36" s="1" t="s">
        <v>472</v>
      </c>
      <c r="C36" s="1">
        <v>2011.0</v>
      </c>
      <c r="D36" s="15" t="s">
        <v>5</v>
      </c>
      <c r="E36" s="15" t="s">
        <v>28</v>
      </c>
      <c r="F36" s="1">
        <v>0.08268884271176406</v>
      </c>
    </row>
    <row r="37">
      <c r="A37" s="2" t="s">
        <v>5</v>
      </c>
      <c r="B37" s="1" t="s">
        <v>473</v>
      </c>
      <c r="C37" s="1">
        <v>2011.0</v>
      </c>
      <c r="D37" s="15" t="s">
        <v>5</v>
      </c>
      <c r="E37" s="15" t="s">
        <v>28</v>
      </c>
      <c r="F37" s="1">
        <v>0.031212739791873452</v>
      </c>
    </row>
    <row r="38">
      <c r="A38" s="2" t="s">
        <v>6</v>
      </c>
      <c r="B38" s="1" t="s">
        <v>474</v>
      </c>
      <c r="C38" s="1">
        <v>2011.0</v>
      </c>
      <c r="D38" s="15" t="s">
        <v>5</v>
      </c>
      <c r="E38" s="15" t="s">
        <v>28</v>
      </c>
      <c r="F38" s="1">
        <v>0.0</v>
      </c>
    </row>
    <row r="39">
      <c r="A39" s="2" t="s">
        <v>7</v>
      </c>
      <c r="B39" s="1" t="s">
        <v>475</v>
      </c>
      <c r="C39" s="1">
        <v>2011.0</v>
      </c>
      <c r="D39" s="15" t="s">
        <v>5</v>
      </c>
      <c r="E39" s="15" t="s">
        <v>28</v>
      </c>
      <c r="F39" s="1">
        <v>0.0</v>
      </c>
    </row>
    <row r="40">
      <c r="A40" s="2" t="s">
        <v>8</v>
      </c>
      <c r="B40" s="1" t="s">
        <v>479</v>
      </c>
      <c r="C40" s="1">
        <v>2011.0</v>
      </c>
      <c r="D40" s="15" t="s">
        <v>5</v>
      </c>
      <c r="E40" s="15" t="s">
        <v>28</v>
      </c>
      <c r="F40" s="1">
        <v>0.5343216145916821</v>
      </c>
    </row>
    <row r="41">
      <c r="A41" s="2" t="s">
        <v>9</v>
      </c>
      <c r="B41" s="1" t="s">
        <v>480</v>
      </c>
      <c r="C41" s="1">
        <v>2011.0</v>
      </c>
      <c r="D41" s="15" t="s">
        <v>5</v>
      </c>
      <c r="E41" s="15" t="s">
        <v>28</v>
      </c>
      <c r="F41" s="1">
        <v>0.45384680552361817</v>
      </c>
    </row>
    <row r="42">
      <c r="A42" s="2" t="s">
        <v>10</v>
      </c>
      <c r="B42" s="1" t="s">
        <v>478</v>
      </c>
      <c r="C42" s="1">
        <v>2011.0</v>
      </c>
      <c r="D42" s="15" t="s">
        <v>5</v>
      </c>
      <c r="E42" s="15" t="s">
        <v>28</v>
      </c>
      <c r="F42" s="1">
        <v>0.16337513422288372</v>
      </c>
    </row>
    <row r="43">
      <c r="A43" s="2" t="s">
        <v>11</v>
      </c>
      <c r="B43" s="1" t="s">
        <v>477</v>
      </c>
      <c r="C43" s="1">
        <v>2011.0</v>
      </c>
      <c r="D43" s="15" t="s">
        <v>5</v>
      </c>
      <c r="E43" s="15" t="s">
        <v>28</v>
      </c>
      <c r="F43" s="1">
        <v>0.430730001206044</v>
      </c>
    </row>
    <row r="44">
      <c r="A44" s="2" t="s">
        <v>12</v>
      </c>
      <c r="B44" s="1" t="s">
        <v>476</v>
      </c>
      <c r="C44" s="1">
        <v>2011.0</v>
      </c>
      <c r="D44" s="15" t="s">
        <v>5</v>
      </c>
      <c r="E44" s="15" t="s">
        <v>28</v>
      </c>
      <c r="F44" s="1">
        <v>0.23270706690361417</v>
      </c>
    </row>
    <row r="45">
      <c r="A45" s="2" t="s">
        <v>13</v>
      </c>
      <c r="B45" s="1" t="s">
        <v>481</v>
      </c>
      <c r="C45" s="1">
        <v>2011.0</v>
      </c>
      <c r="D45" s="15" t="s">
        <v>5</v>
      </c>
      <c r="E45" s="15" t="s">
        <v>28</v>
      </c>
      <c r="F45" s="1">
        <v>0.23967437838952</v>
      </c>
    </row>
    <row r="46">
      <c r="A46" s="2" t="s">
        <v>14</v>
      </c>
      <c r="B46" s="1" t="s">
        <v>483</v>
      </c>
      <c r="C46" s="1">
        <v>2011.0</v>
      </c>
      <c r="D46" s="15" t="s">
        <v>5</v>
      </c>
      <c r="E46" s="15" t="s">
        <v>28</v>
      </c>
      <c r="F46" s="1">
        <v>0.035828951154032604</v>
      </c>
    </row>
    <row r="47">
      <c r="A47" s="2" t="s">
        <v>15</v>
      </c>
      <c r="B47" s="1" t="s">
        <v>482</v>
      </c>
      <c r="C47" s="1">
        <v>2011.0</v>
      </c>
      <c r="D47" s="15" t="s">
        <v>5</v>
      </c>
      <c r="E47" s="15" t="s">
        <v>28</v>
      </c>
      <c r="F47" s="1">
        <v>0.20294366892581625</v>
      </c>
    </row>
    <row r="48">
      <c r="A48" s="2" t="s">
        <v>16</v>
      </c>
      <c r="B48" s="1" t="s">
        <v>484</v>
      </c>
      <c r="C48" s="1">
        <v>2011.0</v>
      </c>
      <c r="D48" s="15" t="s">
        <v>5</v>
      </c>
      <c r="E48" s="15" t="s">
        <v>28</v>
      </c>
      <c r="F48" s="1">
        <v>0.1845462450744607</v>
      </c>
    </row>
    <row r="49">
      <c r="A49" s="2" t="s">
        <v>17</v>
      </c>
      <c r="B49" s="1" t="s">
        <v>485</v>
      </c>
      <c r="C49" s="1">
        <v>2011.0</v>
      </c>
      <c r="D49" s="15" t="s">
        <v>5</v>
      </c>
      <c r="E49" s="15" t="s">
        <v>28</v>
      </c>
      <c r="F49" s="1">
        <v>0.026614194121536646</v>
      </c>
    </row>
    <row r="50">
      <c r="A50" s="2" t="s">
        <v>18</v>
      </c>
      <c r="B50" s="1" t="s">
        <v>486</v>
      </c>
      <c r="C50" s="1">
        <v>2011.0</v>
      </c>
      <c r="D50" s="15" t="s">
        <v>5</v>
      </c>
      <c r="E50" s="15" t="s">
        <v>28</v>
      </c>
      <c r="F50" s="1">
        <v>0.006456895476873692</v>
      </c>
    </row>
    <row r="51">
      <c r="A51" s="2" t="s">
        <v>19</v>
      </c>
      <c r="B51" s="1" t="s">
        <v>487</v>
      </c>
      <c r="C51" s="1">
        <v>2011.0</v>
      </c>
      <c r="D51" s="15" t="s">
        <v>5</v>
      </c>
      <c r="E51" s="15" t="s">
        <v>28</v>
      </c>
      <c r="F51" s="1">
        <v>0.045179892779078454</v>
      </c>
    </row>
    <row r="52">
      <c r="A52" s="2" t="s">
        <v>20</v>
      </c>
      <c r="B52" s="1" t="s">
        <v>488</v>
      </c>
      <c r="C52" s="1">
        <v>2011.0</v>
      </c>
      <c r="D52" s="15" t="s">
        <v>5</v>
      </c>
      <c r="E52" s="15" t="s">
        <v>28</v>
      </c>
      <c r="F52" s="1">
        <v>0.27614682395253365</v>
      </c>
    </row>
    <row r="53">
      <c r="A53" s="2" t="s">
        <v>21</v>
      </c>
      <c r="B53" s="1" t="s">
        <v>490</v>
      </c>
      <c r="C53" s="1">
        <v>2011.0</v>
      </c>
      <c r="D53" s="15" t="s">
        <v>5</v>
      </c>
      <c r="E53" s="15" t="s">
        <v>28</v>
      </c>
      <c r="F53" s="1">
        <v>0.0</v>
      </c>
    </row>
    <row r="54">
      <c r="A54" s="2" t="s">
        <v>22</v>
      </c>
      <c r="B54" s="1" t="s">
        <v>491</v>
      </c>
      <c r="C54" s="1">
        <v>2011.0</v>
      </c>
      <c r="D54" s="15" t="s">
        <v>5</v>
      </c>
      <c r="E54" s="15" t="s">
        <v>28</v>
      </c>
      <c r="F54" s="1">
        <v>0.12616948599392536</v>
      </c>
    </row>
    <row r="55">
      <c r="A55" s="2" t="s">
        <v>23</v>
      </c>
      <c r="B55" s="1" t="s">
        <v>492</v>
      </c>
      <c r="C55" s="1">
        <v>2011.0</v>
      </c>
      <c r="D55" s="15" t="s">
        <v>5</v>
      </c>
      <c r="E55" s="15" t="s">
        <v>28</v>
      </c>
      <c r="F55" s="1">
        <v>0.2842834905980989</v>
      </c>
    </row>
    <row r="56">
      <c r="A56" s="2" t="s">
        <v>24</v>
      </c>
      <c r="B56" s="1" t="s">
        <v>493</v>
      </c>
      <c r="C56" s="1">
        <v>2011.0</v>
      </c>
      <c r="D56" s="15" t="s">
        <v>5</v>
      </c>
      <c r="E56" s="15" t="s">
        <v>28</v>
      </c>
      <c r="F56" s="1">
        <v>0.08459708691623145</v>
      </c>
    </row>
    <row r="57">
      <c r="A57" s="2" t="s">
        <v>25</v>
      </c>
      <c r="B57" s="1" t="s">
        <v>494</v>
      </c>
      <c r="C57" s="1">
        <v>2011.0</v>
      </c>
      <c r="D57" s="15" t="s">
        <v>5</v>
      </c>
      <c r="E57" s="15" t="s">
        <v>28</v>
      </c>
      <c r="F57" s="1">
        <v>0.10751376041741142</v>
      </c>
    </row>
    <row r="58">
      <c r="A58" s="2" t="s">
        <v>26</v>
      </c>
      <c r="B58" s="1" t="s">
        <v>495</v>
      </c>
      <c r="C58" s="1">
        <v>2011.0</v>
      </c>
      <c r="D58" s="15" t="s">
        <v>5</v>
      </c>
      <c r="E58" s="15" t="s">
        <v>28</v>
      </c>
      <c r="F58" s="1">
        <v>0.14848460326027643</v>
      </c>
    </row>
    <row r="59">
      <c r="A59" s="2" t="s">
        <v>27</v>
      </c>
      <c r="B59" s="1" t="s">
        <v>497</v>
      </c>
      <c r="C59" s="1">
        <v>2011.0</v>
      </c>
      <c r="D59" s="15" t="s">
        <v>5</v>
      </c>
      <c r="E59" s="15" t="s">
        <v>28</v>
      </c>
      <c r="F59" s="1">
        <v>0.0379140163189509</v>
      </c>
    </row>
    <row r="60">
      <c r="A60" s="2" t="s">
        <v>28</v>
      </c>
      <c r="B60" s="1" t="s">
        <v>496</v>
      </c>
      <c r="C60" s="1">
        <v>2011.0</v>
      </c>
      <c r="D60" s="15" t="s">
        <v>5</v>
      </c>
      <c r="E60" s="15" t="s">
        <v>28</v>
      </c>
      <c r="F60" s="1">
        <v>0.2828977356511616</v>
      </c>
    </row>
    <row r="61">
      <c r="A61" s="2" t="s">
        <v>29</v>
      </c>
      <c r="B61" s="1" t="s">
        <v>498</v>
      </c>
      <c r="C61" s="1">
        <v>2011.0</v>
      </c>
      <c r="D61" s="15" t="s">
        <v>5</v>
      </c>
      <c r="E61" s="15" t="s">
        <v>28</v>
      </c>
      <c r="F61" s="1">
        <v>0.18466845548843883</v>
      </c>
    </row>
    <row r="62">
      <c r="A62" s="2" t="s">
        <v>30</v>
      </c>
      <c r="B62" s="1" t="s">
        <v>499</v>
      </c>
      <c r="C62" s="1">
        <v>2011.0</v>
      </c>
      <c r="D62" s="15" t="s">
        <v>5</v>
      </c>
      <c r="E62" s="15" t="s">
        <v>28</v>
      </c>
      <c r="F62" s="1">
        <v>0.0</v>
      </c>
    </row>
    <row r="63">
      <c r="A63" s="2" t="s">
        <v>31</v>
      </c>
      <c r="B63" s="1" t="s">
        <v>500</v>
      </c>
      <c r="C63" s="1">
        <v>2011.0</v>
      </c>
      <c r="D63" s="15" t="s">
        <v>5</v>
      </c>
      <c r="E63" s="15" t="s">
        <v>28</v>
      </c>
      <c r="F63" s="1">
        <v>0.24009070626882836</v>
      </c>
    </row>
    <row r="64">
      <c r="A64" s="2" t="s">
        <v>32</v>
      </c>
      <c r="B64" s="1" t="s">
        <v>501</v>
      </c>
      <c r="C64" s="1">
        <v>2011.0</v>
      </c>
      <c r="D64" s="15" t="s">
        <v>5</v>
      </c>
      <c r="E64" s="15" t="s">
        <v>28</v>
      </c>
      <c r="F64" s="1">
        <v>0.0</v>
      </c>
    </row>
    <row r="65">
      <c r="A65" s="2" t="s">
        <v>33</v>
      </c>
      <c r="B65" s="1" t="s">
        <v>502</v>
      </c>
      <c r="C65" s="1">
        <v>2011.0</v>
      </c>
      <c r="D65" s="15" t="s">
        <v>5</v>
      </c>
      <c r="E65" s="15" t="s">
        <v>28</v>
      </c>
      <c r="F65" s="1">
        <v>0.37167498278760336</v>
      </c>
    </row>
    <row r="66">
      <c r="A66" s="2" t="s">
        <v>34</v>
      </c>
      <c r="B66" s="1" t="s">
        <v>503</v>
      </c>
      <c r="C66" s="1">
        <v>2011.0</v>
      </c>
      <c r="D66" s="15" t="s">
        <v>5</v>
      </c>
      <c r="E66" s="15" t="s">
        <v>28</v>
      </c>
      <c r="F66" s="1">
        <v>0.0</v>
      </c>
    </row>
    <row r="67">
      <c r="A67" s="2" t="s">
        <v>35</v>
      </c>
      <c r="B67" s="1" t="s">
        <v>504</v>
      </c>
      <c r="C67" s="1">
        <v>2011.0</v>
      </c>
      <c r="D67" s="15" t="s">
        <v>5</v>
      </c>
      <c r="E67" s="15" t="s">
        <v>28</v>
      </c>
      <c r="F67" s="1">
        <v>0.06586179166466337</v>
      </c>
    </row>
    <row r="68">
      <c r="A68" s="2" t="s">
        <v>3</v>
      </c>
      <c r="B68" s="1" t="s">
        <v>489</v>
      </c>
      <c r="C68" s="1">
        <v>2012.0</v>
      </c>
      <c r="D68" s="15" t="s">
        <v>5</v>
      </c>
      <c r="E68" s="15" t="s">
        <v>28</v>
      </c>
      <c r="F68" s="1">
        <v>0.17731150551808036</v>
      </c>
    </row>
    <row r="69">
      <c r="A69" s="2" t="s">
        <v>4</v>
      </c>
      <c r="B69" s="1" t="s">
        <v>472</v>
      </c>
      <c r="C69" s="1">
        <v>2012.0</v>
      </c>
      <c r="D69" s="15" t="s">
        <v>5</v>
      </c>
      <c r="E69" s="15" t="s">
        <v>28</v>
      </c>
      <c r="F69" s="1">
        <v>0.0</v>
      </c>
    </row>
    <row r="70">
      <c r="A70" s="2" t="s">
        <v>5</v>
      </c>
      <c r="B70" s="1" t="s">
        <v>473</v>
      </c>
      <c r="C70" s="1">
        <v>2012.0</v>
      </c>
      <c r="D70" s="15" t="s">
        <v>5</v>
      </c>
      <c r="E70" s="15" t="s">
        <v>28</v>
      </c>
      <c r="F70" s="1">
        <v>0.5244826980870881</v>
      </c>
    </row>
    <row r="71">
      <c r="A71" s="2" t="s">
        <v>6</v>
      </c>
      <c r="B71" s="1" t="s">
        <v>474</v>
      </c>
      <c r="C71" s="1">
        <v>2012.0</v>
      </c>
      <c r="D71" s="15" t="s">
        <v>5</v>
      </c>
      <c r="E71" s="15" t="s">
        <v>28</v>
      </c>
      <c r="F71" s="1">
        <v>0.0</v>
      </c>
    </row>
    <row r="72">
      <c r="A72" s="2" t="s">
        <v>7</v>
      </c>
      <c r="B72" s="1" t="s">
        <v>475</v>
      </c>
      <c r="C72" s="1">
        <v>2012.0</v>
      </c>
      <c r="D72" s="15" t="s">
        <v>5</v>
      </c>
      <c r="E72" s="15" t="s">
        <v>28</v>
      </c>
      <c r="F72" s="1">
        <v>0.34938037390687615</v>
      </c>
    </row>
    <row r="73">
      <c r="A73" s="2" t="s">
        <v>8</v>
      </c>
      <c r="B73" s="1" t="s">
        <v>479</v>
      </c>
      <c r="C73" s="1">
        <v>2012.0</v>
      </c>
      <c r="D73" s="15" t="s">
        <v>5</v>
      </c>
      <c r="E73" s="15" t="s">
        <v>28</v>
      </c>
      <c r="F73" s="1">
        <v>0.315433421292527</v>
      </c>
    </row>
    <row r="74">
      <c r="A74" s="2" t="s">
        <v>9</v>
      </c>
      <c r="B74" s="1" t="s">
        <v>480</v>
      </c>
      <c r="C74" s="1">
        <v>2012.0</v>
      </c>
      <c r="D74" s="15" t="s">
        <v>5</v>
      </c>
      <c r="E74" s="15" t="s">
        <v>28</v>
      </c>
      <c r="F74" s="1">
        <v>0.4443641297424762</v>
      </c>
    </row>
    <row r="75">
      <c r="A75" s="2" t="s">
        <v>10</v>
      </c>
      <c r="B75" s="1" t="s">
        <v>478</v>
      </c>
      <c r="C75" s="1">
        <v>2012.0</v>
      </c>
      <c r="D75" s="15" t="s">
        <v>5</v>
      </c>
      <c r="E75" s="15" t="s">
        <v>28</v>
      </c>
      <c r="F75" s="1">
        <v>0.06008340778668948</v>
      </c>
    </row>
    <row r="76">
      <c r="A76" s="2" t="s">
        <v>11</v>
      </c>
      <c r="B76" s="1" t="s">
        <v>477</v>
      </c>
      <c r="C76" s="1">
        <v>2012.0</v>
      </c>
      <c r="D76" s="15" t="s">
        <v>5</v>
      </c>
      <c r="E76" s="15" t="s">
        <v>28</v>
      </c>
      <c r="F76" s="1">
        <v>0.22749660461317614</v>
      </c>
    </row>
    <row r="77">
      <c r="A77" s="2" t="s">
        <v>12</v>
      </c>
      <c r="B77" s="1" t="s">
        <v>476</v>
      </c>
      <c r="C77" s="1">
        <v>2012.0</v>
      </c>
      <c r="D77" s="15" t="s">
        <v>5</v>
      </c>
      <c r="E77" s="15" t="s">
        <v>28</v>
      </c>
      <c r="F77" s="1">
        <v>0.30957588987589546</v>
      </c>
    </row>
    <row r="78">
      <c r="A78" s="2" t="s">
        <v>13</v>
      </c>
      <c r="B78" s="1" t="s">
        <v>481</v>
      </c>
      <c r="C78" s="1">
        <v>2012.0</v>
      </c>
      <c r="D78" s="15" t="s">
        <v>5</v>
      </c>
      <c r="E78" s="15" t="s">
        <v>28</v>
      </c>
      <c r="F78" s="1">
        <v>0.23587089135020164</v>
      </c>
    </row>
    <row r="79">
      <c r="A79" s="2" t="s">
        <v>14</v>
      </c>
      <c r="B79" s="1" t="s">
        <v>483</v>
      </c>
      <c r="C79" s="1">
        <v>2012.0</v>
      </c>
      <c r="D79" s="15" t="s">
        <v>5</v>
      </c>
      <c r="E79" s="15" t="s">
        <v>28</v>
      </c>
      <c r="F79" s="1">
        <v>0.05295469549284935</v>
      </c>
    </row>
    <row r="80">
      <c r="A80" s="2" t="s">
        <v>15</v>
      </c>
      <c r="B80" s="1" t="s">
        <v>482</v>
      </c>
      <c r="C80" s="1">
        <v>2012.0</v>
      </c>
      <c r="D80" s="15" t="s">
        <v>5</v>
      </c>
      <c r="E80" s="15" t="s">
        <v>28</v>
      </c>
      <c r="F80" s="1">
        <v>0.08616705666833926</v>
      </c>
    </row>
    <row r="81">
      <c r="A81" s="2" t="s">
        <v>16</v>
      </c>
      <c r="B81" s="1" t="s">
        <v>484</v>
      </c>
      <c r="C81" s="1">
        <v>2012.0</v>
      </c>
      <c r="D81" s="15" t="s">
        <v>5</v>
      </c>
      <c r="E81" s="15" t="s">
        <v>28</v>
      </c>
      <c r="F81" s="1">
        <v>0.07262148303235359</v>
      </c>
    </row>
    <row r="82">
      <c r="A82" s="2" t="s">
        <v>17</v>
      </c>
      <c r="B82" s="1" t="s">
        <v>485</v>
      </c>
      <c r="C82" s="1">
        <v>2012.0</v>
      </c>
      <c r="D82" s="15" t="s">
        <v>5</v>
      </c>
      <c r="E82" s="15" t="s">
        <v>28</v>
      </c>
      <c r="F82" s="1">
        <v>0.013118375630255958</v>
      </c>
    </row>
    <row r="83">
      <c r="A83" s="2" t="s">
        <v>18</v>
      </c>
      <c r="B83" s="1" t="s">
        <v>486</v>
      </c>
      <c r="C83" s="1">
        <v>2012.0</v>
      </c>
      <c r="D83" s="15" t="s">
        <v>5</v>
      </c>
      <c r="E83" s="15" t="s">
        <v>28</v>
      </c>
      <c r="F83" s="1">
        <v>0.025454922418805637</v>
      </c>
    </row>
    <row r="84">
      <c r="A84" s="2" t="s">
        <v>19</v>
      </c>
      <c r="B84" s="1" t="s">
        <v>487</v>
      </c>
      <c r="C84" s="1">
        <v>2012.0</v>
      </c>
      <c r="D84" s="15" t="s">
        <v>5</v>
      </c>
      <c r="E84" s="15" t="s">
        <v>28</v>
      </c>
      <c r="F84" s="1">
        <v>0.11158539864887936</v>
      </c>
    </row>
    <row r="85">
      <c r="A85" s="2" t="s">
        <v>20</v>
      </c>
      <c r="B85" s="1" t="s">
        <v>488</v>
      </c>
      <c r="C85" s="1">
        <v>2012.0</v>
      </c>
      <c r="D85" s="15" t="s">
        <v>5</v>
      </c>
      <c r="E85" s="15" t="s">
        <v>28</v>
      </c>
      <c r="F85" s="1">
        <v>0.48941291114762975</v>
      </c>
    </row>
    <row r="86">
      <c r="A86" s="2" t="s">
        <v>21</v>
      </c>
      <c r="B86" s="1" t="s">
        <v>490</v>
      </c>
      <c r="C86" s="1">
        <v>2012.0</v>
      </c>
      <c r="D86" s="15" t="s">
        <v>5</v>
      </c>
      <c r="E86" s="15" t="s">
        <v>28</v>
      </c>
      <c r="F86" s="1">
        <v>0.26660434049639953</v>
      </c>
    </row>
    <row r="87">
      <c r="A87" s="2" t="s">
        <v>22</v>
      </c>
      <c r="B87" s="1" t="s">
        <v>491</v>
      </c>
      <c r="C87" s="1">
        <v>2012.0</v>
      </c>
      <c r="D87" s="15" t="s">
        <v>5</v>
      </c>
      <c r="E87" s="15" t="s">
        <v>28</v>
      </c>
      <c r="F87" s="1">
        <v>0.1234691370371605</v>
      </c>
    </row>
    <row r="88">
      <c r="A88" s="2" t="s">
        <v>23</v>
      </c>
      <c r="B88" s="1" t="s">
        <v>492</v>
      </c>
      <c r="C88" s="1">
        <v>2012.0</v>
      </c>
      <c r="D88" s="15" t="s">
        <v>5</v>
      </c>
      <c r="E88" s="15" t="s">
        <v>28</v>
      </c>
      <c r="F88" s="1">
        <v>0.5886215864426629</v>
      </c>
    </row>
    <row r="89">
      <c r="A89" s="2" t="s">
        <v>24</v>
      </c>
      <c r="B89" s="1" t="s">
        <v>493</v>
      </c>
      <c r="C89" s="1">
        <v>2012.0</v>
      </c>
      <c r="D89" s="15" t="s">
        <v>5</v>
      </c>
      <c r="E89" s="15" t="s">
        <v>28</v>
      </c>
      <c r="F89" s="1">
        <v>0.15006492809222124</v>
      </c>
    </row>
    <row r="90">
      <c r="A90" s="2" t="s">
        <v>25</v>
      </c>
      <c r="B90" s="1" t="s">
        <v>494</v>
      </c>
      <c r="C90" s="1">
        <v>2012.0</v>
      </c>
      <c r="D90" s="15" t="s">
        <v>5</v>
      </c>
      <c r="E90" s="15" t="s">
        <v>28</v>
      </c>
      <c r="F90" s="1">
        <v>0.0</v>
      </c>
    </row>
    <row r="91">
      <c r="A91" s="2" t="s">
        <v>26</v>
      </c>
      <c r="B91" s="1" t="s">
        <v>495</v>
      </c>
      <c r="C91" s="1">
        <v>2012.0</v>
      </c>
      <c r="D91" s="15" t="s">
        <v>5</v>
      </c>
      <c r="E91" s="15" t="s">
        <v>28</v>
      </c>
      <c r="F91" s="1">
        <v>0.36052847706281776</v>
      </c>
    </row>
    <row r="92">
      <c r="A92" s="2" t="s">
        <v>27</v>
      </c>
      <c r="B92" s="1" t="s">
        <v>497</v>
      </c>
      <c r="C92" s="1">
        <v>2012.0</v>
      </c>
      <c r="D92" s="15" t="s">
        <v>5</v>
      </c>
      <c r="E92" s="15" t="s">
        <v>28</v>
      </c>
      <c r="F92" s="1">
        <v>0.07498458129547111</v>
      </c>
    </row>
    <row r="93">
      <c r="A93" s="2" t="s">
        <v>28</v>
      </c>
      <c r="B93" s="1" t="s">
        <v>496</v>
      </c>
      <c r="C93" s="1">
        <v>2012.0</v>
      </c>
      <c r="D93" s="15" t="s">
        <v>5</v>
      </c>
      <c r="E93" s="15" t="s">
        <v>28</v>
      </c>
      <c r="F93" s="1">
        <v>0.17406422203910665</v>
      </c>
    </row>
    <row r="94">
      <c r="A94" s="2" t="s">
        <v>29</v>
      </c>
      <c r="B94" s="1" t="s">
        <v>498</v>
      </c>
      <c r="C94" s="1">
        <v>2012.0</v>
      </c>
      <c r="D94" s="15" t="s">
        <v>5</v>
      </c>
      <c r="E94" s="15" t="s">
        <v>28</v>
      </c>
      <c r="F94" s="1">
        <v>0.4363950568077265</v>
      </c>
    </row>
    <row r="95">
      <c r="A95" s="2" t="s">
        <v>30</v>
      </c>
      <c r="B95" s="1" t="s">
        <v>499</v>
      </c>
      <c r="C95" s="1">
        <v>2012.0</v>
      </c>
      <c r="D95" s="15" t="s">
        <v>5</v>
      </c>
      <c r="E95" s="15" t="s">
        <v>28</v>
      </c>
      <c r="F95" s="1">
        <v>0.0</v>
      </c>
    </row>
    <row r="96">
      <c r="A96" s="2" t="s">
        <v>31</v>
      </c>
      <c r="B96" s="1" t="s">
        <v>500</v>
      </c>
      <c r="C96" s="1">
        <v>2012.0</v>
      </c>
      <c r="D96" s="15" t="s">
        <v>5</v>
      </c>
      <c r="E96" s="15" t="s">
        <v>28</v>
      </c>
      <c r="F96" s="1">
        <v>0.3262090270341283</v>
      </c>
    </row>
    <row r="97">
      <c r="A97" s="2" t="s">
        <v>32</v>
      </c>
      <c r="B97" s="1" t="s">
        <v>501</v>
      </c>
      <c r="C97" s="1">
        <v>2012.0</v>
      </c>
      <c r="D97" s="15" t="s">
        <v>5</v>
      </c>
      <c r="E97" s="15" t="s">
        <v>28</v>
      </c>
      <c r="F97" s="1">
        <v>0.0</v>
      </c>
    </row>
    <row r="98">
      <c r="A98" s="2" t="s">
        <v>33</v>
      </c>
      <c r="B98" s="1" t="s">
        <v>502</v>
      </c>
      <c r="C98" s="1">
        <v>2012.0</v>
      </c>
      <c r="D98" s="15" t="s">
        <v>5</v>
      </c>
      <c r="E98" s="15" t="s">
        <v>28</v>
      </c>
      <c r="F98" s="1">
        <v>0.3540550365909558</v>
      </c>
    </row>
    <row r="99">
      <c r="A99" s="2" t="s">
        <v>34</v>
      </c>
      <c r="B99" s="1" t="s">
        <v>503</v>
      </c>
      <c r="C99" s="1">
        <v>2012.0</v>
      </c>
      <c r="D99" s="15" t="s">
        <v>5</v>
      </c>
      <c r="E99" s="15" t="s">
        <v>28</v>
      </c>
      <c r="F99" s="1">
        <v>0.0</v>
      </c>
    </row>
    <row r="100">
      <c r="A100" s="2" t="s">
        <v>35</v>
      </c>
      <c r="B100" s="1" t="s">
        <v>504</v>
      </c>
      <c r="C100" s="1">
        <v>2012.0</v>
      </c>
      <c r="D100" s="15" t="s">
        <v>5</v>
      </c>
      <c r="E100" s="15" t="s">
        <v>28</v>
      </c>
      <c r="F100" s="1">
        <v>0.0</v>
      </c>
    </row>
    <row r="101">
      <c r="A101" s="2" t="s">
        <v>3</v>
      </c>
      <c r="B101" s="1" t="s">
        <v>489</v>
      </c>
      <c r="C101" s="1">
        <v>2013.0</v>
      </c>
      <c r="D101" s="15" t="s">
        <v>5</v>
      </c>
      <c r="E101" s="15" t="s">
        <v>28</v>
      </c>
      <c r="F101" s="1">
        <v>0.2804018457544964</v>
      </c>
    </row>
    <row r="102">
      <c r="A102" s="2" t="s">
        <v>4</v>
      </c>
      <c r="B102" s="1" t="s">
        <v>472</v>
      </c>
      <c r="C102" s="1">
        <v>2013.0</v>
      </c>
      <c r="D102" s="15" t="s">
        <v>5</v>
      </c>
      <c r="E102" s="15" t="s">
        <v>28</v>
      </c>
      <c r="F102" s="1">
        <v>0.23726237184866142</v>
      </c>
    </row>
    <row r="103">
      <c r="A103" s="2" t="s">
        <v>5</v>
      </c>
      <c r="B103" s="1" t="s">
        <v>473</v>
      </c>
      <c r="C103" s="1">
        <v>2013.0</v>
      </c>
      <c r="D103" s="15" t="s">
        <v>5</v>
      </c>
      <c r="E103" s="15" t="s">
        <v>28</v>
      </c>
      <c r="F103" s="1">
        <v>0.549555729988615</v>
      </c>
    </row>
    <row r="104">
      <c r="A104" s="2" t="s">
        <v>6</v>
      </c>
      <c r="B104" s="1" t="s">
        <v>474</v>
      </c>
      <c r="C104" s="1">
        <v>2013.0</v>
      </c>
      <c r="D104" s="15" t="s">
        <v>5</v>
      </c>
      <c r="E104" s="15" t="s">
        <v>28</v>
      </c>
      <c r="F104" s="1">
        <v>0.0</v>
      </c>
    </row>
    <row r="105">
      <c r="A105" s="2" t="s">
        <v>7</v>
      </c>
      <c r="B105" s="1" t="s">
        <v>475</v>
      </c>
      <c r="C105" s="1">
        <v>2013.0</v>
      </c>
      <c r="D105" s="15" t="s">
        <v>5</v>
      </c>
      <c r="E105" s="15" t="s">
        <v>28</v>
      </c>
      <c r="F105" s="1">
        <v>0.0</v>
      </c>
    </row>
    <row r="106">
      <c r="A106" s="2" t="s">
        <v>8</v>
      </c>
      <c r="B106" s="1" t="s">
        <v>479</v>
      </c>
      <c r="C106" s="1">
        <v>2013.0</v>
      </c>
      <c r="D106" s="15" t="s">
        <v>5</v>
      </c>
      <c r="E106" s="15" t="s">
        <v>28</v>
      </c>
      <c r="F106" s="1">
        <v>0.7250930536085465</v>
      </c>
    </row>
    <row r="107">
      <c r="A107" s="2" t="s">
        <v>9</v>
      </c>
      <c r="B107" s="1" t="s">
        <v>480</v>
      </c>
      <c r="C107" s="1">
        <v>2013.0</v>
      </c>
      <c r="D107" s="15" t="s">
        <v>5</v>
      </c>
      <c r="E107" s="15" t="s">
        <v>28</v>
      </c>
      <c r="F107" s="1">
        <v>0.0</v>
      </c>
    </row>
    <row r="108">
      <c r="A108" s="2" t="s">
        <v>10</v>
      </c>
      <c r="B108" s="1" t="s">
        <v>478</v>
      </c>
      <c r="C108" s="1">
        <v>2013.0</v>
      </c>
      <c r="D108" s="15" t="s">
        <v>5</v>
      </c>
      <c r="E108" s="15" t="s">
        <v>28</v>
      </c>
      <c r="F108" s="1">
        <v>0.5900389622394732</v>
      </c>
    </row>
    <row r="109">
      <c r="A109" s="2" t="s">
        <v>11</v>
      </c>
      <c r="B109" s="1" t="s">
        <v>477</v>
      </c>
      <c r="C109" s="1">
        <v>2013.0</v>
      </c>
      <c r="D109" s="15" t="s">
        <v>5</v>
      </c>
      <c r="E109" s="15" t="s">
        <v>28</v>
      </c>
      <c r="F109" s="1">
        <v>0.16917830660410077</v>
      </c>
    </row>
    <row r="110">
      <c r="A110" s="2" t="s">
        <v>12</v>
      </c>
      <c r="B110" s="1" t="s">
        <v>476</v>
      </c>
      <c r="C110" s="1">
        <v>2013.0</v>
      </c>
      <c r="D110" s="15" t="s">
        <v>5</v>
      </c>
      <c r="E110" s="15" t="s">
        <v>28</v>
      </c>
      <c r="F110" s="1">
        <v>0.9057305683514544</v>
      </c>
    </row>
    <row r="111">
      <c r="A111" s="2" t="s">
        <v>13</v>
      </c>
      <c r="B111" s="1" t="s">
        <v>481</v>
      </c>
      <c r="C111" s="1">
        <v>2013.0</v>
      </c>
      <c r="D111" s="15" t="s">
        <v>5</v>
      </c>
      <c r="E111" s="15" t="s">
        <v>28</v>
      </c>
      <c r="F111" s="1">
        <v>0.11621616439008885</v>
      </c>
    </row>
    <row r="112">
      <c r="A112" s="2" t="s">
        <v>14</v>
      </c>
      <c r="B112" s="1" t="s">
        <v>483</v>
      </c>
      <c r="C112" s="1">
        <v>2013.0</v>
      </c>
      <c r="D112" s="15" t="s">
        <v>5</v>
      </c>
      <c r="E112" s="15" t="s">
        <v>28</v>
      </c>
      <c r="F112" s="1">
        <v>0.01741357252152187</v>
      </c>
    </row>
    <row r="113">
      <c r="A113" s="2" t="s">
        <v>15</v>
      </c>
      <c r="B113" s="1" t="s">
        <v>482</v>
      </c>
      <c r="C113" s="1">
        <v>2013.0</v>
      </c>
      <c r="D113" s="15" t="s">
        <v>5</v>
      </c>
      <c r="E113" s="15" t="s">
        <v>28</v>
      </c>
      <c r="F113" s="1">
        <v>0.4843126848044616</v>
      </c>
    </row>
    <row r="114">
      <c r="A114" s="2" t="s">
        <v>16</v>
      </c>
      <c r="B114" s="1" t="s">
        <v>484</v>
      </c>
      <c r="C114" s="1">
        <v>2013.0</v>
      </c>
      <c r="D114" s="15" t="s">
        <v>5</v>
      </c>
      <c r="E114" s="15" t="s">
        <v>28</v>
      </c>
      <c r="F114" s="1">
        <v>0.0</v>
      </c>
    </row>
    <row r="115">
      <c r="A115" s="2" t="s">
        <v>17</v>
      </c>
      <c r="B115" s="1" t="s">
        <v>485</v>
      </c>
      <c r="C115" s="1">
        <v>2013.0</v>
      </c>
      <c r="D115" s="15" t="s">
        <v>5</v>
      </c>
      <c r="E115" s="15" t="s">
        <v>28</v>
      </c>
      <c r="F115" s="1">
        <v>0.012948636256103825</v>
      </c>
    </row>
    <row r="116">
      <c r="A116" s="2" t="s">
        <v>18</v>
      </c>
      <c r="B116" s="1" t="s">
        <v>486</v>
      </c>
      <c r="C116" s="1">
        <v>2013.0</v>
      </c>
      <c r="D116" s="15" t="s">
        <v>5</v>
      </c>
      <c r="E116" s="15" t="s">
        <v>28</v>
      </c>
      <c r="F116" s="1">
        <v>0.05023031226050344</v>
      </c>
    </row>
    <row r="117">
      <c r="A117" s="2" t="s">
        <v>19</v>
      </c>
      <c r="B117" s="1" t="s">
        <v>487</v>
      </c>
      <c r="C117" s="1">
        <v>2013.0</v>
      </c>
      <c r="D117" s="15" t="s">
        <v>5</v>
      </c>
      <c r="E117" s="15" t="s">
        <v>28</v>
      </c>
      <c r="F117" s="1">
        <v>0.1986831282261173</v>
      </c>
    </row>
    <row r="118">
      <c r="A118" s="2" t="s">
        <v>20</v>
      </c>
      <c r="B118" s="1" t="s">
        <v>488</v>
      </c>
      <c r="C118" s="1">
        <v>2013.0</v>
      </c>
      <c r="D118" s="15" t="s">
        <v>5</v>
      </c>
      <c r="E118" s="15" t="s">
        <v>28</v>
      </c>
      <c r="F118" s="1">
        <v>0.10721118512852208</v>
      </c>
    </row>
    <row r="119">
      <c r="A119" s="2" t="s">
        <v>21</v>
      </c>
      <c r="B119" s="1" t="s">
        <v>490</v>
      </c>
      <c r="C119" s="1">
        <v>2013.0</v>
      </c>
      <c r="D119" s="15" t="s">
        <v>5</v>
      </c>
      <c r="E119" s="15" t="s">
        <v>28</v>
      </c>
      <c r="F119" s="1">
        <v>0.0</v>
      </c>
    </row>
    <row r="120">
      <c r="A120" s="2" t="s">
        <v>22</v>
      </c>
      <c r="B120" s="1" t="s">
        <v>491</v>
      </c>
      <c r="C120" s="1">
        <v>2013.0</v>
      </c>
      <c r="D120" s="15" t="s">
        <v>5</v>
      </c>
      <c r="E120" s="15" t="s">
        <v>28</v>
      </c>
      <c r="F120" s="1">
        <v>0.040330524782805</v>
      </c>
    </row>
    <row r="121">
      <c r="A121" s="2" t="s">
        <v>23</v>
      </c>
      <c r="B121" s="1" t="s">
        <v>492</v>
      </c>
      <c r="C121" s="1">
        <v>2013.0</v>
      </c>
      <c r="D121" s="15" t="s">
        <v>5</v>
      </c>
      <c r="E121" s="15" t="s">
        <v>28</v>
      </c>
      <c r="F121" s="1">
        <v>0.5582200696354164</v>
      </c>
    </row>
    <row r="122">
      <c r="A122" s="2" t="s">
        <v>24</v>
      </c>
      <c r="B122" s="1" t="s">
        <v>493</v>
      </c>
      <c r="C122" s="1">
        <v>2013.0</v>
      </c>
      <c r="D122" s="15" t="s">
        <v>5</v>
      </c>
      <c r="E122" s="15" t="s">
        <v>28</v>
      </c>
      <c r="F122" s="1">
        <v>0.04935575115422537</v>
      </c>
    </row>
    <row r="123">
      <c r="A123" s="2" t="s">
        <v>25</v>
      </c>
      <c r="B123" s="1" t="s">
        <v>494</v>
      </c>
      <c r="C123" s="1">
        <v>2013.0</v>
      </c>
      <c r="D123" s="15" t="s">
        <v>5</v>
      </c>
      <c r="E123" s="15" t="s">
        <v>28</v>
      </c>
      <c r="F123" s="1">
        <v>0.1023603267751072</v>
      </c>
    </row>
    <row r="124">
      <c r="A124" s="2" t="s">
        <v>26</v>
      </c>
      <c r="B124" s="1" t="s">
        <v>495</v>
      </c>
      <c r="C124" s="1">
        <v>2013.0</v>
      </c>
      <c r="D124" s="15" t="s">
        <v>5</v>
      </c>
      <c r="E124" s="15" t="s">
        <v>28</v>
      </c>
      <c r="F124" s="1">
        <v>0.5610593923446251</v>
      </c>
    </row>
    <row r="125">
      <c r="A125" s="2" t="s">
        <v>27</v>
      </c>
      <c r="B125" s="1" t="s">
        <v>497</v>
      </c>
      <c r="C125" s="1">
        <v>2013.0</v>
      </c>
      <c r="D125" s="15" t="s">
        <v>5</v>
      </c>
      <c r="E125" s="15" t="s">
        <v>28</v>
      </c>
      <c r="F125" s="1">
        <v>0.037118174617255945</v>
      </c>
    </row>
    <row r="126">
      <c r="A126" s="2" t="s">
        <v>28</v>
      </c>
      <c r="B126" s="1" t="s">
        <v>496</v>
      </c>
      <c r="C126" s="1">
        <v>2013.0</v>
      </c>
      <c r="D126" s="15" t="s">
        <v>5</v>
      </c>
      <c r="E126" s="15" t="s">
        <v>28</v>
      </c>
      <c r="F126" s="1">
        <v>0.2058869954910748</v>
      </c>
    </row>
    <row r="127">
      <c r="A127" s="2" t="s">
        <v>29</v>
      </c>
      <c r="B127" s="1" t="s">
        <v>498</v>
      </c>
      <c r="C127" s="1">
        <v>2013.0</v>
      </c>
      <c r="D127" s="15" t="s">
        <v>5</v>
      </c>
      <c r="E127" s="15" t="s">
        <v>28</v>
      </c>
      <c r="F127" s="1">
        <v>0.21511714203969773</v>
      </c>
    </row>
    <row r="128">
      <c r="A128" s="2" t="s">
        <v>30</v>
      </c>
      <c r="B128" s="1" t="s">
        <v>499</v>
      </c>
      <c r="C128" s="1">
        <v>2013.0</v>
      </c>
      <c r="D128" s="15" t="s">
        <v>5</v>
      </c>
      <c r="E128" s="15" t="s">
        <v>28</v>
      </c>
      <c r="F128" s="1">
        <v>0.0</v>
      </c>
    </row>
    <row r="129">
      <c r="A129" s="2" t="s">
        <v>31</v>
      </c>
      <c r="B129" s="1" t="s">
        <v>500</v>
      </c>
      <c r="C129" s="1">
        <v>2013.0</v>
      </c>
      <c r="D129" s="15" t="s">
        <v>5</v>
      </c>
      <c r="E129" s="15" t="s">
        <v>28</v>
      </c>
      <c r="F129" s="1">
        <v>0.17603846557831862</v>
      </c>
    </row>
    <row r="130">
      <c r="A130" s="2" t="s">
        <v>32</v>
      </c>
      <c r="B130" s="1" t="s">
        <v>501</v>
      </c>
      <c r="C130" s="1">
        <v>2013.0</v>
      </c>
      <c r="D130" s="15" t="s">
        <v>5</v>
      </c>
      <c r="E130" s="15" t="s">
        <v>28</v>
      </c>
      <c r="F130" s="1">
        <v>2.01528716229833</v>
      </c>
    </row>
    <row r="131">
      <c r="A131" s="2" t="s">
        <v>33</v>
      </c>
      <c r="B131" s="1" t="s">
        <v>502</v>
      </c>
      <c r="C131" s="1">
        <v>2013.0</v>
      </c>
      <c r="D131" s="15" t="s">
        <v>5</v>
      </c>
      <c r="E131" s="15" t="s">
        <v>28</v>
      </c>
      <c r="F131" s="1">
        <v>0.47464431341763264</v>
      </c>
    </row>
    <row r="132">
      <c r="A132" s="2" t="s">
        <v>34</v>
      </c>
      <c r="B132" s="1" t="s">
        <v>503</v>
      </c>
      <c r="C132" s="1">
        <v>2013.0</v>
      </c>
      <c r="D132" s="15" t="s">
        <v>5</v>
      </c>
      <c r="E132" s="15" t="s">
        <v>28</v>
      </c>
      <c r="F132" s="1">
        <v>0.09725682268768257</v>
      </c>
    </row>
    <row r="133">
      <c r="A133" s="2" t="s">
        <v>35</v>
      </c>
      <c r="B133" s="1" t="s">
        <v>504</v>
      </c>
      <c r="C133" s="1">
        <v>2013.0</v>
      </c>
      <c r="D133" s="15" t="s">
        <v>5</v>
      </c>
      <c r="E133" s="15" t="s">
        <v>28</v>
      </c>
      <c r="F133" s="1">
        <v>0.5779381734585105</v>
      </c>
    </row>
    <row r="134">
      <c r="A134" s="2" t="s">
        <v>3</v>
      </c>
      <c r="B134" s="1" t="s">
        <v>489</v>
      </c>
      <c r="C134" s="1">
        <v>2014.0</v>
      </c>
      <c r="D134" s="15" t="s">
        <v>5</v>
      </c>
      <c r="E134" s="15" t="s">
        <v>28</v>
      </c>
      <c r="F134" s="1">
        <v>0.2751303010395228</v>
      </c>
    </row>
    <row r="135">
      <c r="A135" s="2" t="s">
        <v>4</v>
      </c>
      <c r="B135" s="1" t="s">
        <v>472</v>
      </c>
      <c r="C135" s="1">
        <v>2014.0</v>
      </c>
      <c r="D135" s="15" t="s">
        <v>5</v>
      </c>
      <c r="E135" s="15" t="s">
        <v>28</v>
      </c>
      <c r="F135" s="1">
        <v>0.0</v>
      </c>
    </row>
    <row r="136">
      <c r="A136" s="2" t="s">
        <v>5</v>
      </c>
      <c r="B136" s="1" t="s">
        <v>473</v>
      </c>
      <c r="C136" s="1">
        <v>2014.0</v>
      </c>
      <c r="D136" s="15" t="s">
        <v>5</v>
      </c>
      <c r="E136" s="15" t="s">
        <v>28</v>
      </c>
      <c r="F136" s="1">
        <v>0.27189905173695156</v>
      </c>
    </row>
    <row r="137">
      <c r="A137" s="2" t="s">
        <v>6</v>
      </c>
      <c r="B137" s="1" t="s">
        <v>474</v>
      </c>
      <c r="C137" s="1">
        <v>2014.0</v>
      </c>
      <c r="D137" s="15" t="s">
        <v>5</v>
      </c>
      <c r="E137" s="15" t="s">
        <v>28</v>
      </c>
      <c r="F137" s="1">
        <v>0.28802341054280894</v>
      </c>
    </row>
    <row r="138">
      <c r="A138" s="2" t="s">
        <v>7</v>
      </c>
      <c r="B138" s="1" t="s">
        <v>475</v>
      </c>
      <c r="C138" s="1">
        <v>2014.0</v>
      </c>
      <c r="D138" s="15" t="s">
        <v>5</v>
      </c>
      <c r="E138" s="15" t="s">
        <v>28</v>
      </c>
      <c r="F138" s="1">
        <v>0.0</v>
      </c>
    </row>
    <row r="139">
      <c r="A139" s="2" t="s">
        <v>8</v>
      </c>
      <c r="B139" s="1" t="s">
        <v>479</v>
      </c>
      <c r="C139" s="1">
        <v>2014.0</v>
      </c>
      <c r="D139" s="15" t="s">
        <v>5</v>
      </c>
      <c r="E139" s="15" t="s">
        <v>28</v>
      </c>
      <c r="F139" s="1">
        <v>0.10205605530893899</v>
      </c>
    </row>
    <row r="140">
      <c r="A140" s="2" t="s">
        <v>9</v>
      </c>
      <c r="B140" s="1" t="s">
        <v>480</v>
      </c>
      <c r="C140" s="1">
        <v>2014.0</v>
      </c>
      <c r="D140" s="15" t="s">
        <v>5</v>
      </c>
      <c r="E140" s="15" t="s">
        <v>28</v>
      </c>
      <c r="F140" s="1">
        <v>0.14241991372201626</v>
      </c>
    </row>
    <row r="141">
      <c r="A141" s="2" t="s">
        <v>10</v>
      </c>
      <c r="B141" s="1" t="s">
        <v>478</v>
      </c>
      <c r="C141" s="1">
        <v>2014.0</v>
      </c>
      <c r="D141" s="15" t="s">
        <v>5</v>
      </c>
      <c r="E141" s="15" t="s">
        <v>28</v>
      </c>
      <c r="F141" s="1">
        <v>0.11590926082153007</v>
      </c>
    </row>
    <row r="142">
      <c r="A142" s="2" t="s">
        <v>11</v>
      </c>
      <c r="B142" s="1" t="s">
        <v>477</v>
      </c>
      <c r="C142" s="1">
        <v>2014.0</v>
      </c>
      <c r="D142" s="15" t="s">
        <v>5</v>
      </c>
      <c r="E142" s="15" t="s">
        <v>28</v>
      </c>
      <c r="F142" s="1">
        <v>0.2236669866968468</v>
      </c>
    </row>
    <row r="143">
      <c r="A143" s="2" t="s">
        <v>12</v>
      </c>
      <c r="B143" s="1" t="s">
        <v>476</v>
      </c>
      <c r="C143" s="1">
        <v>2014.0</v>
      </c>
      <c r="D143" s="15" t="s">
        <v>5</v>
      </c>
      <c r="E143" s="15" t="s">
        <v>28</v>
      </c>
      <c r="F143" s="1">
        <v>0.9379722276354868</v>
      </c>
    </row>
    <row r="144">
      <c r="A144" s="2" t="s">
        <v>13</v>
      </c>
      <c r="B144" s="1" t="s">
        <v>481</v>
      </c>
      <c r="C144" s="1">
        <v>2014.0</v>
      </c>
      <c r="D144" s="15" t="s">
        <v>5</v>
      </c>
      <c r="E144" s="15" t="s">
        <v>28</v>
      </c>
      <c r="F144" s="1">
        <v>0.17180270864150443</v>
      </c>
    </row>
    <row r="145">
      <c r="A145" s="2" t="s">
        <v>14</v>
      </c>
      <c r="B145" s="1" t="s">
        <v>483</v>
      </c>
      <c r="C145" s="1">
        <v>2014.0</v>
      </c>
      <c r="D145" s="15" t="s">
        <v>5</v>
      </c>
      <c r="E145" s="15" t="s">
        <v>28</v>
      </c>
      <c r="F145" s="1">
        <v>0.01717922015273701</v>
      </c>
    </row>
    <row r="146">
      <c r="A146" s="2" t="s">
        <v>15</v>
      </c>
      <c r="B146" s="1" t="s">
        <v>482</v>
      </c>
      <c r="C146" s="1">
        <v>2014.0</v>
      </c>
      <c r="D146" s="15" t="s">
        <v>5</v>
      </c>
      <c r="E146" s="15" t="s">
        <v>28</v>
      </c>
      <c r="F146" s="1">
        <v>0.7912221811226255</v>
      </c>
    </row>
    <row r="147">
      <c r="A147" s="2" t="s">
        <v>16</v>
      </c>
      <c r="B147" s="1" t="s">
        <v>484</v>
      </c>
      <c r="C147" s="1">
        <v>2014.0</v>
      </c>
      <c r="D147" s="15" t="s">
        <v>5</v>
      </c>
      <c r="E147" s="15" t="s">
        <v>28</v>
      </c>
      <c r="F147" s="1">
        <v>0.03522608985118739</v>
      </c>
    </row>
    <row r="148">
      <c r="A148" s="2" t="s">
        <v>17</v>
      </c>
      <c r="B148" s="1" t="s">
        <v>485</v>
      </c>
      <c r="C148" s="1">
        <v>2014.0</v>
      </c>
      <c r="D148" s="15" t="s">
        <v>5</v>
      </c>
      <c r="E148" s="15" t="s">
        <v>28</v>
      </c>
      <c r="F148" s="1">
        <v>0.025563672589684394</v>
      </c>
    </row>
    <row r="149">
      <c r="A149" s="2" t="s">
        <v>18</v>
      </c>
      <c r="B149" s="1" t="s">
        <v>486</v>
      </c>
      <c r="C149" s="1">
        <v>2014.0</v>
      </c>
      <c r="D149" s="15" t="s">
        <v>5</v>
      </c>
      <c r="E149" s="15" t="s">
        <v>28</v>
      </c>
      <c r="F149" s="1">
        <v>0.043359211556097066</v>
      </c>
    </row>
    <row r="150">
      <c r="A150" s="2" t="s">
        <v>19</v>
      </c>
      <c r="B150" s="1" t="s">
        <v>487</v>
      </c>
      <c r="C150" s="1">
        <v>2014.0</v>
      </c>
      <c r="D150" s="15" t="s">
        <v>5</v>
      </c>
      <c r="E150" s="15" t="s">
        <v>28</v>
      </c>
      <c r="F150" s="1">
        <v>0.13103927246995925</v>
      </c>
    </row>
    <row r="151">
      <c r="A151" s="2" t="s">
        <v>20</v>
      </c>
      <c r="B151" s="1" t="s">
        <v>488</v>
      </c>
      <c r="C151" s="1">
        <v>2014.0</v>
      </c>
      <c r="D151" s="15" t="s">
        <v>5</v>
      </c>
      <c r="E151" s="15" t="s">
        <v>28</v>
      </c>
      <c r="F151" s="1">
        <v>0.36989674596548333</v>
      </c>
    </row>
    <row r="152">
      <c r="A152" s="2" t="s">
        <v>21</v>
      </c>
      <c r="B152" s="1" t="s">
        <v>490</v>
      </c>
      <c r="C152" s="1">
        <v>2014.0</v>
      </c>
      <c r="D152" s="15" t="s">
        <v>5</v>
      </c>
      <c r="E152" s="15" t="s">
        <v>28</v>
      </c>
      <c r="F152" s="1">
        <v>0.0</v>
      </c>
    </row>
    <row r="153">
      <c r="A153" s="2" t="s">
        <v>22</v>
      </c>
      <c r="B153" s="1" t="s">
        <v>491</v>
      </c>
      <c r="C153" s="1">
        <v>2014.0</v>
      </c>
      <c r="D153" s="15" t="s">
        <v>5</v>
      </c>
      <c r="E153" s="15" t="s">
        <v>28</v>
      </c>
      <c r="F153" s="1">
        <v>0.059288502398121105</v>
      </c>
    </row>
    <row r="154">
      <c r="A154" s="2" t="s">
        <v>23</v>
      </c>
      <c r="B154" s="1" t="s">
        <v>492</v>
      </c>
      <c r="C154" s="1">
        <v>2014.0</v>
      </c>
      <c r="D154" s="15" t="s">
        <v>5</v>
      </c>
      <c r="E154" s="15" t="s">
        <v>28</v>
      </c>
      <c r="F154" s="1">
        <v>0.5534754104712013</v>
      </c>
    </row>
    <row r="155">
      <c r="A155" s="2" t="s">
        <v>24</v>
      </c>
      <c r="B155" s="1" t="s">
        <v>493</v>
      </c>
      <c r="C155" s="1">
        <v>2014.0</v>
      </c>
      <c r="D155" s="15" t="s">
        <v>5</v>
      </c>
      <c r="E155" s="15" t="s">
        <v>28</v>
      </c>
      <c r="F155" s="1">
        <v>0.2597333447616005</v>
      </c>
    </row>
    <row r="156">
      <c r="A156" s="2" t="s">
        <v>25</v>
      </c>
      <c r="B156" s="1" t="s">
        <v>494</v>
      </c>
      <c r="C156" s="1">
        <v>2014.0</v>
      </c>
      <c r="D156" s="15" t="s">
        <v>5</v>
      </c>
      <c r="E156" s="15" t="s">
        <v>28</v>
      </c>
      <c r="F156" s="1">
        <v>0.049979858117178776</v>
      </c>
    </row>
    <row r="157">
      <c r="A157" s="2" t="s">
        <v>26</v>
      </c>
      <c r="B157" s="1" t="s">
        <v>495</v>
      </c>
      <c r="C157" s="1">
        <v>2014.0</v>
      </c>
      <c r="D157" s="15" t="s">
        <v>5</v>
      </c>
      <c r="E157" s="15" t="s">
        <v>28</v>
      </c>
      <c r="F157" s="1">
        <v>2.8653705640481957</v>
      </c>
    </row>
    <row r="158">
      <c r="A158" s="2" t="s">
        <v>27</v>
      </c>
      <c r="B158" s="1" t="s">
        <v>497</v>
      </c>
      <c r="C158" s="1">
        <v>2014.0</v>
      </c>
      <c r="D158" s="15" t="s">
        <v>5</v>
      </c>
      <c r="E158" s="15" t="s">
        <v>28</v>
      </c>
      <c r="F158" s="1">
        <v>0.07349471793462203</v>
      </c>
    </row>
    <row r="159">
      <c r="A159" s="2" t="s">
        <v>28</v>
      </c>
      <c r="B159" s="1" t="s">
        <v>496</v>
      </c>
      <c r="C159" s="1">
        <v>2014.0</v>
      </c>
      <c r="D159" s="15" t="s">
        <v>5</v>
      </c>
      <c r="E159" s="15" t="s">
        <v>28</v>
      </c>
      <c r="F159" s="1">
        <v>0.4397168494084794</v>
      </c>
    </row>
    <row r="160">
      <c r="A160" s="2" t="s">
        <v>29</v>
      </c>
      <c r="B160" s="1" t="s">
        <v>498</v>
      </c>
      <c r="C160" s="1">
        <v>2014.0</v>
      </c>
      <c r="D160" s="15" t="s">
        <v>5</v>
      </c>
      <c r="E160" s="15" t="s">
        <v>28</v>
      </c>
      <c r="F160" s="1">
        <v>0.17674227229762834</v>
      </c>
    </row>
    <row r="161">
      <c r="A161" s="2" t="s">
        <v>30</v>
      </c>
      <c r="B161" s="1" t="s">
        <v>499</v>
      </c>
      <c r="C161" s="1">
        <v>2014.0</v>
      </c>
      <c r="D161" s="15" t="s">
        <v>5</v>
      </c>
      <c r="E161" s="15" t="s">
        <v>28</v>
      </c>
      <c r="F161" s="1">
        <v>0.16827353873362383</v>
      </c>
    </row>
    <row r="162">
      <c r="A162" s="2" t="s">
        <v>31</v>
      </c>
      <c r="B162" s="1" t="s">
        <v>500</v>
      </c>
      <c r="C162" s="1">
        <v>2014.0</v>
      </c>
      <c r="D162" s="15" t="s">
        <v>5</v>
      </c>
      <c r="E162" s="15" t="s">
        <v>28</v>
      </c>
      <c r="F162" s="1">
        <v>0.17416929952591118</v>
      </c>
    </row>
    <row r="163">
      <c r="A163" s="2" t="s">
        <v>32</v>
      </c>
      <c r="B163" s="1" t="s">
        <v>501</v>
      </c>
      <c r="C163" s="1">
        <v>2014.0</v>
      </c>
      <c r="D163" s="15" t="s">
        <v>5</v>
      </c>
      <c r="E163" s="15" t="s">
        <v>28</v>
      </c>
      <c r="F163" s="1">
        <v>0.0</v>
      </c>
    </row>
    <row r="164">
      <c r="A164" s="2" t="s">
        <v>33</v>
      </c>
      <c r="B164" s="1" t="s">
        <v>502</v>
      </c>
      <c r="C164" s="1">
        <v>2014.0</v>
      </c>
      <c r="D164" s="15" t="s">
        <v>5</v>
      </c>
      <c r="E164" s="15" t="s">
        <v>28</v>
      </c>
      <c r="F164" s="1">
        <v>0.5058811771484836</v>
      </c>
    </row>
    <row r="165">
      <c r="A165" s="2" t="s">
        <v>34</v>
      </c>
      <c r="B165" s="1" t="s">
        <v>503</v>
      </c>
      <c r="C165" s="1">
        <v>2014.0</v>
      </c>
      <c r="D165" s="15" t="s">
        <v>5</v>
      </c>
      <c r="E165" s="15" t="s">
        <v>28</v>
      </c>
      <c r="F165" s="1">
        <v>0.09585241794913207</v>
      </c>
    </row>
    <row r="166">
      <c r="A166" s="2" t="s">
        <v>35</v>
      </c>
      <c r="B166" s="1" t="s">
        <v>504</v>
      </c>
      <c r="C166" s="1">
        <v>2014.0</v>
      </c>
      <c r="D166" s="15" t="s">
        <v>5</v>
      </c>
      <c r="E166" s="15" t="s">
        <v>28</v>
      </c>
      <c r="F166" s="1">
        <v>0.1269046001013968</v>
      </c>
    </row>
    <row r="167">
      <c r="A167" s="2" t="s">
        <v>3</v>
      </c>
      <c r="B167" s="1" t="s">
        <v>489</v>
      </c>
      <c r="C167" s="1">
        <v>2015.0</v>
      </c>
      <c r="D167" s="15" t="s">
        <v>5</v>
      </c>
      <c r="E167" s="15" t="s">
        <v>28</v>
      </c>
      <c r="F167" s="1">
        <v>0.5238149612708871</v>
      </c>
    </row>
    <row r="168">
      <c r="A168" s="2" t="s">
        <v>4</v>
      </c>
      <c r="B168" s="1" t="s">
        <v>472</v>
      </c>
      <c r="C168" s="1">
        <v>2015.0</v>
      </c>
      <c r="D168" s="15" t="s">
        <v>5</v>
      </c>
      <c r="E168" s="15" t="s">
        <v>28</v>
      </c>
      <c r="F168" s="1">
        <v>0.15167912584286194</v>
      </c>
    </row>
    <row r="169">
      <c r="A169" s="2" t="s">
        <v>5</v>
      </c>
      <c r="B169" s="1" t="s">
        <v>473</v>
      </c>
      <c r="C169" s="1">
        <v>2015.0</v>
      </c>
      <c r="D169" s="15" t="s">
        <v>5</v>
      </c>
      <c r="E169" s="15" t="s">
        <v>28</v>
      </c>
      <c r="F169" s="1">
        <v>0.26927742096857293</v>
      </c>
    </row>
    <row r="170">
      <c r="A170" s="2" t="s">
        <v>6</v>
      </c>
      <c r="B170" s="1" t="s">
        <v>474</v>
      </c>
      <c r="C170" s="1">
        <v>2015.0</v>
      </c>
      <c r="D170" s="15" t="s">
        <v>5</v>
      </c>
      <c r="E170" s="15" t="s">
        <v>28</v>
      </c>
      <c r="F170" s="1">
        <v>0.8434678336512739</v>
      </c>
    </row>
    <row r="171">
      <c r="A171" s="2" t="s">
        <v>7</v>
      </c>
      <c r="B171" s="1" t="s">
        <v>475</v>
      </c>
      <c r="C171" s="1">
        <v>2015.0</v>
      </c>
      <c r="D171" s="15" t="s">
        <v>5</v>
      </c>
      <c r="E171" s="15" t="s">
        <v>28</v>
      </c>
      <c r="F171" s="1">
        <v>1.2104845569681544</v>
      </c>
    </row>
    <row r="172">
      <c r="A172" s="2" t="s">
        <v>8</v>
      </c>
      <c r="B172" s="1" t="s">
        <v>479</v>
      </c>
      <c r="C172" s="1">
        <v>2015.0</v>
      </c>
      <c r="D172" s="15" t="s">
        <v>5</v>
      </c>
      <c r="E172" s="15" t="s">
        <v>28</v>
      </c>
      <c r="F172" s="1">
        <v>0.36904862953791423</v>
      </c>
    </row>
    <row r="173">
      <c r="A173" s="2" t="s">
        <v>9</v>
      </c>
      <c r="B173" s="1" t="s">
        <v>480</v>
      </c>
      <c r="C173" s="1">
        <v>2015.0</v>
      </c>
      <c r="D173" s="15" t="s">
        <v>5</v>
      </c>
      <c r="E173" s="15" t="s">
        <v>28</v>
      </c>
      <c r="F173" s="1">
        <v>0.5592567477821975</v>
      </c>
    </row>
    <row r="174">
      <c r="A174" s="2" t="s">
        <v>10</v>
      </c>
      <c r="B174" s="1" t="s">
        <v>478</v>
      </c>
      <c r="C174" s="1">
        <v>2015.0</v>
      </c>
      <c r="D174" s="15" t="s">
        <v>5</v>
      </c>
      <c r="E174" s="15" t="s">
        <v>28</v>
      </c>
      <c r="F174" s="1">
        <v>0.22793403816869437</v>
      </c>
    </row>
    <row r="175">
      <c r="A175" s="2" t="s">
        <v>11</v>
      </c>
      <c r="B175" s="1" t="s">
        <v>477</v>
      </c>
      <c r="C175" s="1">
        <v>2015.0</v>
      </c>
      <c r="D175" s="15" t="s">
        <v>5</v>
      </c>
      <c r="E175" s="15" t="s">
        <v>28</v>
      </c>
      <c r="F175" s="1">
        <v>0.055496328640378796</v>
      </c>
    </row>
    <row r="176">
      <c r="A176" s="2" t="s">
        <v>12</v>
      </c>
      <c r="B176" s="1" t="s">
        <v>476</v>
      </c>
      <c r="C176" s="1">
        <v>2015.0</v>
      </c>
      <c r="D176" s="15" t="s">
        <v>5</v>
      </c>
      <c r="E176" s="15" t="s">
        <v>28</v>
      </c>
      <c r="F176" s="1">
        <v>1.1035291302998642</v>
      </c>
    </row>
    <row r="177">
      <c r="A177" s="2" t="s">
        <v>13</v>
      </c>
      <c r="B177" s="1" t="s">
        <v>481</v>
      </c>
      <c r="C177" s="1">
        <v>2015.0</v>
      </c>
      <c r="D177" s="15" t="s">
        <v>5</v>
      </c>
      <c r="E177" s="15" t="s">
        <v>28</v>
      </c>
      <c r="F177" s="1">
        <v>0.056496217578233136</v>
      </c>
    </row>
    <row r="178">
      <c r="A178" s="2" t="s">
        <v>14</v>
      </c>
      <c r="B178" s="1" t="s">
        <v>483</v>
      </c>
      <c r="C178" s="1">
        <v>2015.0</v>
      </c>
      <c r="D178" s="15" t="s">
        <v>5</v>
      </c>
      <c r="E178" s="15" t="s">
        <v>28</v>
      </c>
      <c r="F178" s="1">
        <v>0.4071340056133601</v>
      </c>
    </row>
    <row r="179">
      <c r="A179" s="2" t="s">
        <v>15</v>
      </c>
      <c r="B179" s="1" t="s">
        <v>482</v>
      </c>
      <c r="C179" s="1">
        <v>2015.0</v>
      </c>
      <c r="D179" s="15" t="s">
        <v>5</v>
      </c>
      <c r="E179" s="15" t="s">
        <v>28</v>
      </c>
      <c r="F179" s="1">
        <v>2.6370560803640033</v>
      </c>
    </row>
    <row r="180">
      <c r="A180" s="2" t="s">
        <v>16</v>
      </c>
      <c r="B180" s="1" t="s">
        <v>484</v>
      </c>
      <c r="C180" s="1">
        <v>2015.0</v>
      </c>
      <c r="D180" s="15" t="s">
        <v>5</v>
      </c>
      <c r="E180" s="15" t="s">
        <v>28</v>
      </c>
      <c r="F180" s="1">
        <v>0.1389094841492124</v>
      </c>
    </row>
    <row r="181">
      <c r="A181" s="2" t="s">
        <v>17</v>
      </c>
      <c r="B181" s="1" t="s">
        <v>485</v>
      </c>
      <c r="C181" s="1">
        <v>2015.0</v>
      </c>
      <c r="D181" s="15" t="s">
        <v>5</v>
      </c>
      <c r="E181" s="15" t="s">
        <v>28</v>
      </c>
      <c r="F181" s="1">
        <v>0.13892483042645756</v>
      </c>
    </row>
    <row r="182">
      <c r="A182" s="2" t="s">
        <v>18</v>
      </c>
      <c r="B182" s="1" t="s">
        <v>486</v>
      </c>
      <c r="C182" s="1">
        <v>2015.0</v>
      </c>
      <c r="D182" s="15" t="s">
        <v>5</v>
      </c>
      <c r="E182" s="15" t="s">
        <v>28</v>
      </c>
      <c r="F182" s="1">
        <v>0.13454127753914707</v>
      </c>
    </row>
    <row r="183">
      <c r="A183" s="2" t="s">
        <v>19</v>
      </c>
      <c r="B183" s="1" t="s">
        <v>487</v>
      </c>
      <c r="C183" s="1">
        <v>2015.0</v>
      </c>
      <c r="D183" s="15" t="s">
        <v>5</v>
      </c>
      <c r="E183" s="15" t="s">
        <v>28</v>
      </c>
      <c r="F183" s="1">
        <v>0.17302504883632003</v>
      </c>
    </row>
    <row r="184">
      <c r="A184" s="2" t="s">
        <v>20</v>
      </c>
      <c r="B184" s="1" t="s">
        <v>488</v>
      </c>
      <c r="C184" s="1">
        <v>2015.0</v>
      </c>
      <c r="D184" s="15" t="s">
        <v>5</v>
      </c>
      <c r="E184" s="15" t="s">
        <v>28</v>
      </c>
      <c r="F184" s="1">
        <v>0.2606835958069565</v>
      </c>
    </row>
    <row r="185">
      <c r="A185" s="2" t="s">
        <v>21</v>
      </c>
      <c r="B185" s="1" t="s">
        <v>490</v>
      </c>
      <c r="C185" s="1">
        <v>2015.0</v>
      </c>
      <c r="D185" s="15" t="s">
        <v>5</v>
      </c>
      <c r="E185" s="15" t="s">
        <v>28</v>
      </c>
      <c r="F185" s="1">
        <v>0.7589147182233975</v>
      </c>
    </row>
    <row r="186">
      <c r="A186" s="2" t="s">
        <v>22</v>
      </c>
      <c r="B186" s="1" t="s">
        <v>491</v>
      </c>
      <c r="C186" s="1">
        <v>2015.0</v>
      </c>
      <c r="D186" s="15" t="s">
        <v>5</v>
      </c>
      <c r="E186" s="15" t="s">
        <v>28</v>
      </c>
      <c r="F186" s="1">
        <v>0.09694576252980355</v>
      </c>
    </row>
    <row r="187">
      <c r="A187" s="2" t="s">
        <v>23</v>
      </c>
      <c r="B187" s="1" t="s">
        <v>492</v>
      </c>
      <c r="C187" s="1">
        <v>2015.0</v>
      </c>
      <c r="D187" s="15" t="s">
        <v>5</v>
      </c>
      <c r="E187" s="15" t="s">
        <v>28</v>
      </c>
      <c r="F187" s="1">
        <v>1.3981963267385074</v>
      </c>
    </row>
    <row r="188">
      <c r="A188" s="2" t="s">
        <v>24</v>
      </c>
      <c r="B188" s="1" t="s">
        <v>493</v>
      </c>
      <c r="C188" s="1">
        <v>2015.0</v>
      </c>
      <c r="D188" s="15" t="s">
        <v>5</v>
      </c>
      <c r="E188" s="15" t="s">
        <v>28</v>
      </c>
      <c r="F188" s="1">
        <v>1.074192211465158</v>
      </c>
    </row>
    <row r="189">
      <c r="A189" s="2" t="s">
        <v>25</v>
      </c>
      <c r="B189" s="1" t="s">
        <v>494</v>
      </c>
      <c r="C189" s="1">
        <v>2015.0</v>
      </c>
      <c r="D189" s="15" t="s">
        <v>5</v>
      </c>
      <c r="E189" s="15" t="s">
        <v>28</v>
      </c>
      <c r="F189" s="1">
        <v>0.1954335963055233</v>
      </c>
    </row>
    <row r="190">
      <c r="A190" s="2" t="s">
        <v>26</v>
      </c>
      <c r="B190" s="1" t="s">
        <v>495</v>
      </c>
      <c r="C190" s="1">
        <v>2015.0</v>
      </c>
      <c r="D190" s="15" t="s">
        <v>5</v>
      </c>
      <c r="E190" s="15" t="s">
        <v>28</v>
      </c>
      <c r="F190" s="1">
        <v>1.926742589183267</v>
      </c>
    </row>
    <row r="191">
      <c r="A191" s="2" t="s">
        <v>27</v>
      </c>
      <c r="B191" s="1" t="s">
        <v>497</v>
      </c>
      <c r="C191" s="1">
        <v>2015.0</v>
      </c>
      <c r="D191" s="15" t="s">
        <v>5</v>
      </c>
      <c r="E191" s="15" t="s">
        <v>28</v>
      </c>
      <c r="F191" s="1">
        <v>0.07282480500248151</v>
      </c>
    </row>
    <row r="192">
      <c r="A192" s="2" t="s">
        <v>28</v>
      </c>
      <c r="B192" s="1" t="s">
        <v>496</v>
      </c>
      <c r="C192" s="1">
        <v>2015.0</v>
      </c>
      <c r="D192" s="15" t="s">
        <v>5</v>
      </c>
      <c r="E192" s="15" t="s">
        <v>28</v>
      </c>
      <c r="F192" s="1">
        <v>0.3003594301180413</v>
      </c>
    </row>
    <row r="193">
      <c r="A193" s="2" t="s">
        <v>29</v>
      </c>
      <c r="B193" s="1" t="s">
        <v>498</v>
      </c>
      <c r="C193" s="1">
        <v>2015.0</v>
      </c>
      <c r="D193" s="15" t="s">
        <v>5</v>
      </c>
      <c r="E193" s="15" t="s">
        <v>28</v>
      </c>
      <c r="F193" s="1">
        <v>0.06977013531220043</v>
      </c>
    </row>
    <row r="194">
      <c r="A194" s="2" t="s">
        <v>30</v>
      </c>
      <c r="B194" s="1" t="s">
        <v>499</v>
      </c>
      <c r="C194" s="1">
        <v>2015.0</v>
      </c>
      <c r="D194" s="15" t="s">
        <v>5</v>
      </c>
      <c r="E194" s="15" t="s">
        <v>28</v>
      </c>
      <c r="F194" s="1">
        <v>0.1244752331628576</v>
      </c>
    </row>
    <row r="195">
      <c r="A195" s="2" t="s">
        <v>31</v>
      </c>
      <c r="B195" s="1" t="s">
        <v>500</v>
      </c>
      <c r="C195" s="1">
        <v>2015.0</v>
      </c>
      <c r="D195" s="15" t="s">
        <v>5</v>
      </c>
      <c r="E195" s="15" t="s">
        <v>28</v>
      </c>
      <c r="F195" s="1">
        <v>0.40245219874009464</v>
      </c>
    </row>
    <row r="196">
      <c r="A196" s="2" t="s">
        <v>32</v>
      </c>
      <c r="B196" s="1" t="s">
        <v>501</v>
      </c>
      <c r="C196" s="1">
        <v>2015.0</v>
      </c>
      <c r="D196" s="15" t="s">
        <v>5</v>
      </c>
      <c r="E196" s="15" t="s">
        <v>28</v>
      </c>
      <c r="F196" s="1">
        <v>0.0</v>
      </c>
    </row>
    <row r="197">
      <c r="A197" s="2" t="s">
        <v>33</v>
      </c>
      <c r="B197" s="1" t="s">
        <v>502</v>
      </c>
      <c r="C197" s="1">
        <v>2015.0</v>
      </c>
      <c r="D197" s="15" t="s">
        <v>5</v>
      </c>
      <c r="E197" s="15" t="s">
        <v>28</v>
      </c>
      <c r="F197" s="1">
        <v>1.11016523406553</v>
      </c>
    </row>
    <row r="198">
      <c r="A198" s="2" t="s">
        <v>34</v>
      </c>
      <c r="B198" s="1" t="s">
        <v>503</v>
      </c>
      <c r="C198" s="1">
        <v>2015.0</v>
      </c>
      <c r="D198" s="15" t="s">
        <v>5</v>
      </c>
      <c r="E198" s="15" t="s">
        <v>28</v>
      </c>
      <c r="F198" s="1">
        <v>0.3309708320133901</v>
      </c>
    </row>
    <row r="199">
      <c r="A199" s="2" t="s">
        <v>35</v>
      </c>
      <c r="B199" s="1" t="s">
        <v>504</v>
      </c>
      <c r="C199" s="1">
        <v>2015.0</v>
      </c>
      <c r="D199" s="15" t="s">
        <v>5</v>
      </c>
      <c r="E199" s="15" t="s">
        <v>28</v>
      </c>
      <c r="F199" s="1">
        <v>0.5020741940140204</v>
      </c>
    </row>
    <row r="200">
      <c r="A200" s="2" t="s">
        <v>3</v>
      </c>
      <c r="B200" s="1" t="s">
        <v>489</v>
      </c>
      <c r="C200" s="1">
        <v>2018.0</v>
      </c>
      <c r="D200" s="15" t="s">
        <v>5</v>
      </c>
      <c r="E200" s="15" t="s">
        <v>28</v>
      </c>
      <c r="F200" s="1">
        <v>0.4346708760344004</v>
      </c>
    </row>
    <row r="201">
      <c r="A201" s="2" t="s">
        <v>4</v>
      </c>
      <c r="B201" s="1" t="s">
        <v>472</v>
      </c>
      <c r="C201" s="1">
        <v>2018.0</v>
      </c>
      <c r="D201" s="15" t="s">
        <v>5</v>
      </c>
      <c r="E201" s="15" t="s">
        <v>28</v>
      </c>
      <c r="F201" s="1">
        <v>0.07215647564682869</v>
      </c>
    </row>
    <row r="202">
      <c r="A202" s="2" t="s">
        <v>5</v>
      </c>
      <c r="B202" s="1" t="s">
        <v>473</v>
      </c>
      <c r="C202" s="1">
        <v>2018.0</v>
      </c>
      <c r="D202" s="15" t="s">
        <v>5</v>
      </c>
      <c r="E202" s="15" t="s">
        <v>28</v>
      </c>
      <c r="F202" s="1">
        <v>0.5726894700159838</v>
      </c>
    </row>
    <row r="203">
      <c r="A203" s="2" t="s">
        <v>6</v>
      </c>
      <c r="B203" s="1" t="s">
        <v>474</v>
      </c>
      <c r="C203" s="1">
        <v>2018.0</v>
      </c>
      <c r="D203" s="15" t="s">
        <v>5</v>
      </c>
      <c r="E203" s="15" t="s">
        <v>28</v>
      </c>
      <c r="F203" s="1">
        <v>1.5732134195104683</v>
      </c>
    </row>
    <row r="204">
      <c r="A204" s="2" t="s">
        <v>7</v>
      </c>
      <c r="B204" s="1" t="s">
        <v>475</v>
      </c>
      <c r="C204" s="1">
        <v>2018.0</v>
      </c>
      <c r="D204" s="15" t="s">
        <v>5</v>
      </c>
      <c r="E204" s="15" t="s">
        <v>28</v>
      </c>
      <c r="F204" s="1">
        <v>2.2944103991022597</v>
      </c>
    </row>
    <row r="205">
      <c r="A205" s="2" t="s">
        <v>8</v>
      </c>
      <c r="B205" s="1" t="s">
        <v>479</v>
      </c>
      <c r="C205" s="1">
        <v>2018.0</v>
      </c>
      <c r="D205" s="15" t="s">
        <v>5</v>
      </c>
      <c r="E205" s="15" t="s">
        <v>28</v>
      </c>
      <c r="F205" s="1">
        <v>1.5112812320736322</v>
      </c>
    </row>
    <row r="206">
      <c r="A206" s="2" t="s">
        <v>9</v>
      </c>
      <c r="B206" s="1" t="s">
        <v>480</v>
      </c>
      <c r="C206" s="1">
        <v>2018.0</v>
      </c>
      <c r="D206" s="15" t="s">
        <v>5</v>
      </c>
      <c r="E206" s="15" t="s">
        <v>28</v>
      </c>
      <c r="F206" s="1">
        <v>0.7958002965682438</v>
      </c>
    </row>
    <row r="207">
      <c r="A207" s="2" t="s">
        <v>10</v>
      </c>
      <c r="B207" s="1" t="s">
        <v>478</v>
      </c>
      <c r="C207" s="1">
        <v>2018.0</v>
      </c>
      <c r="D207" s="15" t="s">
        <v>5</v>
      </c>
      <c r="E207" s="15" t="s">
        <v>28</v>
      </c>
      <c r="F207" s="1">
        <v>0.217326460746223</v>
      </c>
    </row>
    <row r="208">
      <c r="A208" s="2" t="s">
        <v>11</v>
      </c>
      <c r="B208" s="1" t="s">
        <v>477</v>
      </c>
      <c r="C208" s="1">
        <v>2018.0</v>
      </c>
      <c r="D208" s="15" t="s">
        <v>5</v>
      </c>
      <c r="E208" s="15" t="s">
        <v>28</v>
      </c>
      <c r="F208" s="1">
        <v>0.29657621631298603</v>
      </c>
    </row>
    <row r="209">
      <c r="A209" s="2" t="s">
        <v>12</v>
      </c>
      <c r="B209" s="1" t="s">
        <v>476</v>
      </c>
      <c r="C209" s="1">
        <v>2018.0</v>
      </c>
      <c r="D209" s="15" t="s">
        <v>5</v>
      </c>
      <c r="E209" s="15" t="s">
        <v>28</v>
      </c>
      <c r="F209" s="1">
        <v>0.4421981270919426</v>
      </c>
    </row>
    <row r="210">
      <c r="A210" s="2" t="s">
        <v>13</v>
      </c>
      <c r="B210" s="1" t="s">
        <v>481</v>
      </c>
      <c r="C210" s="1">
        <v>2018.0</v>
      </c>
      <c r="D210" s="15" t="s">
        <v>5</v>
      </c>
      <c r="E210" s="15" t="s">
        <v>28</v>
      </c>
      <c r="F210" s="1">
        <v>0.0</v>
      </c>
    </row>
    <row r="211">
      <c r="A211" s="2" t="s">
        <v>14</v>
      </c>
      <c r="B211" s="1" t="s">
        <v>483</v>
      </c>
      <c r="C211" s="1">
        <v>2018.0</v>
      </c>
      <c r="D211" s="15" t="s">
        <v>5</v>
      </c>
      <c r="E211" s="15" t="s">
        <v>28</v>
      </c>
      <c r="F211" s="1">
        <v>0.4106153596752394</v>
      </c>
    </row>
    <row r="212">
      <c r="A212" s="2" t="s">
        <v>15</v>
      </c>
      <c r="B212" s="1" t="s">
        <v>482</v>
      </c>
      <c r="C212" s="1">
        <v>2018.0</v>
      </c>
      <c r="D212" s="15" t="s">
        <v>5</v>
      </c>
      <c r="E212" s="15" t="s">
        <v>28</v>
      </c>
      <c r="F212" s="1">
        <v>0.9386159004294168</v>
      </c>
    </row>
    <row r="213">
      <c r="A213" s="2" t="s">
        <v>16</v>
      </c>
      <c r="B213" s="1" t="s">
        <v>484</v>
      </c>
      <c r="C213" s="1">
        <v>2018.0</v>
      </c>
      <c r="D213" s="15" t="s">
        <v>5</v>
      </c>
      <c r="E213" s="15" t="s">
        <v>28</v>
      </c>
      <c r="F213" s="1">
        <v>0.23366334386264867</v>
      </c>
    </row>
    <row r="214">
      <c r="A214" s="2" t="s">
        <v>17</v>
      </c>
      <c r="B214" s="1" t="s">
        <v>485</v>
      </c>
      <c r="C214" s="1">
        <v>2018.0</v>
      </c>
      <c r="D214" s="15" t="s">
        <v>5</v>
      </c>
      <c r="E214" s="15" t="s">
        <v>28</v>
      </c>
      <c r="F214" s="1">
        <v>0.24405172725169444</v>
      </c>
    </row>
    <row r="215">
      <c r="A215" s="2" t="s">
        <v>18</v>
      </c>
      <c r="B215" s="1" t="s">
        <v>486</v>
      </c>
      <c r="C215" s="1">
        <v>2018.0</v>
      </c>
      <c r="D215" s="15" t="s">
        <v>5</v>
      </c>
      <c r="E215" s="15" t="s">
        <v>28</v>
      </c>
      <c r="F215" s="1">
        <v>0.1120253757522725</v>
      </c>
    </row>
    <row r="216">
      <c r="A216" s="2" t="s">
        <v>19</v>
      </c>
      <c r="B216" s="1" t="s">
        <v>487</v>
      </c>
      <c r="C216" s="1">
        <v>2018.0</v>
      </c>
      <c r="D216" s="15" t="s">
        <v>5</v>
      </c>
      <c r="E216" s="15" t="s">
        <v>28</v>
      </c>
      <c r="F216" s="1">
        <v>0.29537154892629275</v>
      </c>
    </row>
    <row r="217">
      <c r="A217" s="2" t="s">
        <v>20</v>
      </c>
      <c r="B217" s="1" t="s">
        <v>488</v>
      </c>
      <c r="C217" s="1">
        <v>2018.0</v>
      </c>
      <c r="D217" s="15" t="s">
        <v>5</v>
      </c>
      <c r="E217" s="15" t="s">
        <v>28</v>
      </c>
      <c r="F217" s="1">
        <v>0.40215110626742445</v>
      </c>
    </row>
    <row r="218">
      <c r="A218" s="2" t="s">
        <v>21</v>
      </c>
      <c r="B218" s="1" t="s">
        <v>490</v>
      </c>
      <c r="C218" s="1">
        <v>2018.0</v>
      </c>
      <c r="D218" s="15" t="s">
        <v>5</v>
      </c>
      <c r="E218" s="15" t="s">
        <v>28</v>
      </c>
      <c r="F218" s="1">
        <v>0.2413311828043488</v>
      </c>
    </row>
    <row r="219">
      <c r="A219" s="2" t="s">
        <v>22</v>
      </c>
      <c r="B219" s="1" t="s">
        <v>491</v>
      </c>
      <c r="C219" s="1">
        <v>2018.0</v>
      </c>
      <c r="D219" s="15" t="s">
        <v>5</v>
      </c>
      <c r="E219" s="15" t="s">
        <v>28</v>
      </c>
      <c r="F219" s="1">
        <v>0.05539840873610746</v>
      </c>
    </row>
    <row r="220">
      <c r="A220" s="2" t="s">
        <v>23</v>
      </c>
      <c r="B220" s="1" t="s">
        <v>492</v>
      </c>
      <c r="C220" s="1">
        <v>2018.0</v>
      </c>
      <c r="D220" s="15" t="s">
        <v>5</v>
      </c>
      <c r="E220" s="15" t="s">
        <v>28</v>
      </c>
      <c r="F220" s="1">
        <v>0.9547513937534289</v>
      </c>
    </row>
    <row r="221">
      <c r="A221" s="2" t="s">
        <v>24</v>
      </c>
      <c r="B221" s="1" t="s">
        <v>493</v>
      </c>
      <c r="C221" s="1">
        <v>2018.0</v>
      </c>
      <c r="D221" s="15" t="s">
        <v>5</v>
      </c>
      <c r="E221" s="15" t="s">
        <v>28</v>
      </c>
      <c r="F221" s="1">
        <v>0.698052124327737</v>
      </c>
    </row>
    <row r="222">
      <c r="A222" s="2" t="s">
        <v>25</v>
      </c>
      <c r="B222" s="1" t="s">
        <v>494</v>
      </c>
      <c r="C222" s="1">
        <v>2018.0</v>
      </c>
      <c r="D222" s="15" t="s">
        <v>5</v>
      </c>
      <c r="E222" s="15" t="s">
        <v>28</v>
      </c>
      <c r="F222" s="1">
        <v>0.1377960260544726</v>
      </c>
    </row>
    <row r="223">
      <c r="A223" s="2" t="s">
        <v>26</v>
      </c>
      <c r="B223" s="1" t="s">
        <v>495</v>
      </c>
      <c r="C223" s="1">
        <v>2018.0</v>
      </c>
      <c r="D223" s="15" t="s">
        <v>5</v>
      </c>
      <c r="E223" s="15" t="s">
        <v>28</v>
      </c>
      <c r="F223" s="1">
        <v>1.5996072349004768</v>
      </c>
    </row>
    <row r="224">
      <c r="A224" s="2" t="s">
        <v>27</v>
      </c>
      <c r="B224" s="1" t="s">
        <v>497</v>
      </c>
      <c r="C224" s="1">
        <v>2018.0</v>
      </c>
      <c r="D224" s="15" t="s">
        <v>5</v>
      </c>
      <c r="E224" s="15" t="s">
        <v>28</v>
      </c>
      <c r="F224" s="1">
        <v>0.42635544614011534</v>
      </c>
    </row>
    <row r="225">
      <c r="A225" s="2" t="s">
        <v>28</v>
      </c>
      <c r="B225" s="1" t="s">
        <v>496</v>
      </c>
      <c r="C225" s="1">
        <v>2018.0</v>
      </c>
      <c r="D225" s="15" t="s">
        <v>5</v>
      </c>
      <c r="E225" s="15" t="s">
        <v>28</v>
      </c>
      <c r="F225" s="1">
        <v>0.48525378449426526</v>
      </c>
    </row>
    <row r="226">
      <c r="A226" s="2" t="s">
        <v>29</v>
      </c>
      <c r="B226" s="1" t="s">
        <v>498</v>
      </c>
      <c r="C226" s="1">
        <v>2018.0</v>
      </c>
      <c r="D226" s="15" t="s">
        <v>5</v>
      </c>
      <c r="E226" s="15" t="s">
        <v>28</v>
      </c>
      <c r="F226" s="1">
        <v>0.3689858658286886</v>
      </c>
    </row>
    <row r="227">
      <c r="A227" s="2" t="s">
        <v>30</v>
      </c>
      <c r="B227" s="1" t="s">
        <v>499</v>
      </c>
      <c r="C227" s="1">
        <v>2018.0</v>
      </c>
      <c r="D227" s="15" t="s">
        <v>5</v>
      </c>
      <c r="E227" s="15" t="s">
        <v>28</v>
      </c>
      <c r="F227" s="1">
        <v>0.2798382534894831</v>
      </c>
    </row>
    <row r="228">
      <c r="A228" s="2" t="s">
        <v>31</v>
      </c>
      <c r="B228" s="1" t="s">
        <v>500</v>
      </c>
      <c r="C228" s="1">
        <v>2018.0</v>
      </c>
      <c r="D228" s="15" t="s">
        <v>5</v>
      </c>
      <c r="E228" s="15" t="s">
        <v>28</v>
      </c>
      <c r="F228" s="1">
        <v>0.1678328250795947</v>
      </c>
    </row>
    <row r="229">
      <c r="A229" s="2" t="s">
        <v>32</v>
      </c>
      <c r="B229" s="1" t="s">
        <v>501</v>
      </c>
      <c r="C229" s="1">
        <v>2018.0</v>
      </c>
      <c r="D229" s="15" t="s">
        <v>5</v>
      </c>
      <c r="E229" s="15" t="s">
        <v>28</v>
      </c>
      <c r="F229" s="1">
        <v>0.1492883796164632</v>
      </c>
    </row>
    <row r="230">
      <c r="A230" s="2" t="s">
        <v>33</v>
      </c>
      <c r="B230" s="1" t="s">
        <v>502</v>
      </c>
      <c r="C230" s="1">
        <v>2018.0</v>
      </c>
      <c r="D230" s="15" t="s">
        <v>5</v>
      </c>
      <c r="E230" s="15" t="s">
        <v>28</v>
      </c>
      <c r="F230" s="1">
        <v>0.678073851521336</v>
      </c>
    </row>
    <row r="231">
      <c r="A231" s="2" t="s">
        <v>34</v>
      </c>
      <c r="B231" s="1" t="s">
        <v>503</v>
      </c>
      <c r="C231" s="1">
        <v>2018.0</v>
      </c>
      <c r="D231" s="15" t="s">
        <v>5</v>
      </c>
      <c r="E231" s="15" t="s">
        <v>28</v>
      </c>
      <c r="F231" s="1">
        <v>0.5466293015170786</v>
      </c>
    </row>
    <row r="232">
      <c r="A232" s="2" t="s">
        <v>35</v>
      </c>
      <c r="B232" s="1" t="s">
        <v>504</v>
      </c>
      <c r="C232" s="1">
        <v>2018.0</v>
      </c>
      <c r="D232" s="15" t="s">
        <v>5</v>
      </c>
      <c r="E232" s="15" t="s">
        <v>28</v>
      </c>
      <c r="F232" s="1">
        <v>0.18335872851723298</v>
      </c>
    </row>
    <row r="233">
      <c r="A233" s="2" t="s">
        <v>3</v>
      </c>
      <c r="B233" s="1" t="s">
        <v>489</v>
      </c>
      <c r="C233" s="1">
        <v>2019.0</v>
      </c>
      <c r="D233" s="15" t="s">
        <v>5</v>
      </c>
      <c r="E233" s="15" t="s">
        <v>28</v>
      </c>
      <c r="F233" s="1">
        <v>0.4818983728252887</v>
      </c>
    </row>
    <row r="234">
      <c r="A234" s="2" t="s">
        <v>4</v>
      </c>
      <c r="B234" s="1" t="s">
        <v>472</v>
      </c>
      <c r="C234" s="1">
        <v>2019.0</v>
      </c>
      <c r="D234" s="15" t="s">
        <v>5</v>
      </c>
      <c r="E234" s="15" t="s">
        <v>28</v>
      </c>
      <c r="F234" s="1">
        <v>0.21342819030680302</v>
      </c>
    </row>
    <row r="235">
      <c r="A235" s="2" t="s">
        <v>5</v>
      </c>
      <c r="B235" s="1" t="s">
        <v>473</v>
      </c>
      <c r="C235" s="1">
        <v>2019.0</v>
      </c>
      <c r="D235" s="15" t="s">
        <v>5</v>
      </c>
      <c r="E235" s="15" t="s">
        <v>28</v>
      </c>
      <c r="F235" s="1">
        <v>0.9013883916386086</v>
      </c>
    </row>
    <row r="236">
      <c r="A236" s="2" t="s">
        <v>6</v>
      </c>
      <c r="B236" s="1" t="s">
        <v>474</v>
      </c>
      <c r="C236" s="1">
        <v>2019.0</v>
      </c>
      <c r="D236" s="15" t="s">
        <v>5</v>
      </c>
      <c r="E236" s="15" t="s">
        <v>28</v>
      </c>
      <c r="F236" s="1">
        <v>1.2825018019150316</v>
      </c>
    </row>
    <row r="237">
      <c r="A237" s="2" t="s">
        <v>7</v>
      </c>
      <c r="B237" s="1" t="s">
        <v>475</v>
      </c>
      <c r="C237" s="1">
        <v>2019.0</v>
      </c>
      <c r="D237" s="15" t="s">
        <v>5</v>
      </c>
      <c r="E237" s="15" t="s">
        <v>28</v>
      </c>
      <c r="F237" s="1">
        <v>1.1274130482686522</v>
      </c>
    </row>
    <row r="238">
      <c r="A238" s="2" t="s">
        <v>8</v>
      </c>
      <c r="B238" s="1" t="s">
        <v>479</v>
      </c>
      <c r="C238" s="1">
        <v>2019.0</v>
      </c>
      <c r="D238" s="15" t="s">
        <v>5</v>
      </c>
      <c r="E238" s="15" t="s">
        <v>28</v>
      </c>
      <c r="F238" s="1">
        <v>0.8560601448834236</v>
      </c>
    </row>
    <row r="239">
      <c r="A239" s="2" t="s">
        <v>9</v>
      </c>
      <c r="B239" s="1" t="s">
        <v>480</v>
      </c>
      <c r="C239" s="1">
        <v>2019.0</v>
      </c>
      <c r="D239" s="15" t="s">
        <v>5</v>
      </c>
      <c r="E239" s="15" t="s">
        <v>28</v>
      </c>
      <c r="F239" s="1">
        <v>0.0</v>
      </c>
    </row>
    <row r="240">
      <c r="A240" s="2" t="s">
        <v>10</v>
      </c>
      <c r="B240" s="1" t="s">
        <v>478</v>
      </c>
      <c r="C240" s="1">
        <v>2019.0</v>
      </c>
      <c r="D240" s="15" t="s">
        <v>5</v>
      </c>
      <c r="E240" s="15" t="s">
        <v>28</v>
      </c>
      <c r="F240" s="1">
        <v>0.3746009830600084</v>
      </c>
    </row>
    <row r="241">
      <c r="A241" s="2" t="s">
        <v>11</v>
      </c>
      <c r="B241" s="1" t="s">
        <v>477</v>
      </c>
      <c r="C241" s="1">
        <v>2019.0</v>
      </c>
      <c r="D241" s="15" t="s">
        <v>5</v>
      </c>
      <c r="E241" s="15" t="s">
        <v>28</v>
      </c>
      <c r="F241" s="1">
        <v>0.1067559146112817</v>
      </c>
    </row>
    <row r="242">
      <c r="A242" s="2" t="s">
        <v>12</v>
      </c>
      <c r="B242" s="1" t="s">
        <v>476</v>
      </c>
      <c r="C242" s="1">
        <v>2019.0</v>
      </c>
      <c r="D242" s="15" t="s">
        <v>5</v>
      </c>
      <c r="E242" s="15" t="s">
        <v>28</v>
      </c>
      <c r="F242" s="1">
        <v>0.9295163261796724</v>
      </c>
    </row>
    <row r="243">
      <c r="A243" s="2" t="s">
        <v>13</v>
      </c>
      <c r="B243" s="1" t="s">
        <v>481</v>
      </c>
      <c r="C243" s="1">
        <v>2019.0</v>
      </c>
      <c r="D243" s="15" t="s">
        <v>5</v>
      </c>
      <c r="E243" s="15" t="s">
        <v>28</v>
      </c>
      <c r="F243" s="1">
        <v>0.21683307701856688</v>
      </c>
    </row>
    <row r="244">
      <c r="A244" s="2" t="s">
        <v>14</v>
      </c>
      <c r="B244" s="1" t="s">
        <v>483</v>
      </c>
      <c r="C244" s="1">
        <v>2019.0</v>
      </c>
      <c r="D244" s="15" t="s">
        <v>5</v>
      </c>
      <c r="E244" s="15" t="s">
        <v>28</v>
      </c>
      <c r="F244" s="1">
        <v>0.29287951327329953</v>
      </c>
    </row>
    <row r="245">
      <c r="A245" s="2" t="s">
        <v>15</v>
      </c>
      <c r="B245" s="1" t="s">
        <v>482</v>
      </c>
      <c r="C245" s="1">
        <v>2019.0</v>
      </c>
      <c r="D245" s="15" t="s">
        <v>5</v>
      </c>
      <c r="E245" s="15" t="s">
        <v>28</v>
      </c>
      <c r="F245" s="1">
        <v>1.4022573043170554</v>
      </c>
    </row>
    <row r="246">
      <c r="A246" s="2" t="s">
        <v>16</v>
      </c>
      <c r="B246" s="1" t="s">
        <v>484</v>
      </c>
      <c r="C246" s="1">
        <v>2019.0</v>
      </c>
      <c r="D246" s="15" t="s">
        <v>5</v>
      </c>
      <c r="E246" s="15" t="s">
        <v>28</v>
      </c>
      <c r="F246" s="1">
        <v>0.09892338383921653</v>
      </c>
    </row>
    <row r="247">
      <c r="A247" s="2" t="s">
        <v>17</v>
      </c>
      <c r="B247" s="1" t="s">
        <v>485</v>
      </c>
      <c r="C247" s="1">
        <v>2019.0</v>
      </c>
      <c r="D247" s="15" t="s">
        <v>5</v>
      </c>
      <c r="E247" s="15" t="s">
        <v>28</v>
      </c>
      <c r="F247" s="1">
        <v>0.13280385643082152</v>
      </c>
    </row>
    <row r="248">
      <c r="A248" s="2" t="s">
        <v>18</v>
      </c>
      <c r="B248" s="1" t="s">
        <v>486</v>
      </c>
      <c r="C248" s="1">
        <v>2019.0</v>
      </c>
      <c r="D248" s="15" t="s">
        <v>5</v>
      </c>
      <c r="E248" s="15" t="s">
        <v>28</v>
      </c>
      <c r="F248" s="1">
        <v>0.11659919557048984</v>
      </c>
    </row>
    <row r="249">
      <c r="A249" s="2" t="s">
        <v>19</v>
      </c>
      <c r="B249" s="1" t="s">
        <v>487</v>
      </c>
      <c r="C249" s="1">
        <v>2019.0</v>
      </c>
      <c r="D249" s="15" t="s">
        <v>5</v>
      </c>
      <c r="E249" s="15" t="s">
        <v>28</v>
      </c>
      <c r="F249" s="1">
        <v>0.16753744252418612</v>
      </c>
    </row>
    <row r="250">
      <c r="A250" s="2" t="s">
        <v>20</v>
      </c>
      <c r="B250" s="1" t="s">
        <v>488</v>
      </c>
      <c r="C250" s="1">
        <v>2019.0</v>
      </c>
      <c r="D250" s="15" t="s">
        <v>5</v>
      </c>
      <c r="E250" s="15" t="s">
        <v>28</v>
      </c>
      <c r="F250" s="1">
        <v>1.043920208704505</v>
      </c>
    </row>
    <row r="251">
      <c r="A251" s="2" t="s">
        <v>21</v>
      </c>
      <c r="B251" s="1" t="s">
        <v>490</v>
      </c>
      <c r="C251" s="1">
        <v>2019.0</v>
      </c>
      <c r="D251" s="15" t="s">
        <v>5</v>
      </c>
      <c r="E251" s="15" t="s">
        <v>28</v>
      </c>
      <c r="F251" s="1">
        <v>0.0</v>
      </c>
    </row>
    <row r="252">
      <c r="A252" s="2" t="s">
        <v>22</v>
      </c>
      <c r="B252" s="1" t="s">
        <v>491</v>
      </c>
      <c r="C252" s="1">
        <v>2019.0</v>
      </c>
      <c r="D252" s="15" t="s">
        <v>5</v>
      </c>
      <c r="E252" s="15" t="s">
        <v>28</v>
      </c>
      <c r="F252" s="1">
        <v>0.18200737020644914</v>
      </c>
    </row>
    <row r="253">
      <c r="A253" s="2" t="s">
        <v>23</v>
      </c>
      <c r="B253" s="1" t="s">
        <v>492</v>
      </c>
      <c r="C253" s="1">
        <v>2019.0</v>
      </c>
      <c r="D253" s="15" t="s">
        <v>5</v>
      </c>
      <c r="E253" s="15" t="s">
        <v>28</v>
      </c>
      <c r="F253" s="1">
        <v>0.8031016271569058</v>
      </c>
    </row>
    <row r="254">
      <c r="A254" s="2" t="s">
        <v>24</v>
      </c>
      <c r="B254" s="1" t="s">
        <v>493</v>
      </c>
      <c r="C254" s="1">
        <v>2019.0</v>
      </c>
      <c r="D254" s="15" t="s">
        <v>5</v>
      </c>
      <c r="E254" s="15" t="s">
        <v>28</v>
      </c>
      <c r="F254" s="1">
        <v>0.522192008465654</v>
      </c>
    </row>
    <row r="255">
      <c r="A255" s="2" t="s">
        <v>25</v>
      </c>
      <c r="B255" s="1" t="s">
        <v>494</v>
      </c>
      <c r="C255" s="1">
        <v>2019.0</v>
      </c>
      <c r="D255" s="15" t="s">
        <v>5</v>
      </c>
      <c r="E255" s="15" t="s">
        <v>28</v>
      </c>
      <c r="F255" s="1">
        <v>0.04507269775420776</v>
      </c>
    </row>
    <row r="256">
      <c r="A256" s="2" t="s">
        <v>26</v>
      </c>
      <c r="B256" s="1" t="s">
        <v>495</v>
      </c>
      <c r="C256" s="1">
        <v>2019.0</v>
      </c>
      <c r="D256" s="15" t="s">
        <v>5</v>
      </c>
      <c r="E256" s="15" t="s">
        <v>28</v>
      </c>
      <c r="F256" s="1">
        <v>3.4234789392981146</v>
      </c>
    </row>
    <row r="257">
      <c r="A257" s="2" t="s">
        <v>27</v>
      </c>
      <c r="B257" s="1" t="s">
        <v>497</v>
      </c>
      <c r="C257" s="1">
        <v>2019.0</v>
      </c>
      <c r="D257" s="15" t="s">
        <v>5</v>
      </c>
      <c r="E257" s="15" t="s">
        <v>28</v>
      </c>
      <c r="F257" s="1">
        <v>0.4937137891792749</v>
      </c>
    </row>
    <row r="258">
      <c r="A258" s="2" t="s">
        <v>28</v>
      </c>
      <c r="B258" s="1" t="s">
        <v>496</v>
      </c>
      <c r="C258" s="1">
        <v>2019.0</v>
      </c>
      <c r="D258" s="15" t="s">
        <v>5</v>
      </c>
      <c r="E258" s="15" t="s">
        <v>28</v>
      </c>
      <c r="F258" s="1">
        <v>0.6093776810613435</v>
      </c>
    </row>
    <row r="259">
      <c r="A259" s="2" t="s">
        <v>29</v>
      </c>
      <c r="B259" s="1" t="s">
        <v>498</v>
      </c>
      <c r="C259" s="1">
        <v>2019.0</v>
      </c>
      <c r="D259" s="15" t="s">
        <v>5</v>
      </c>
      <c r="E259" s="15" t="s">
        <v>28</v>
      </c>
      <c r="F259" s="1">
        <v>0.7618401553358953</v>
      </c>
    </row>
    <row r="260">
      <c r="A260" s="2" t="s">
        <v>30</v>
      </c>
      <c r="B260" s="1" t="s">
        <v>499</v>
      </c>
      <c r="C260" s="1">
        <v>2019.0</v>
      </c>
      <c r="D260" s="15" t="s">
        <v>5</v>
      </c>
      <c r="E260" s="15" t="s">
        <v>28</v>
      </c>
      <c r="F260" s="1">
        <v>0.19760518326299906</v>
      </c>
    </row>
    <row r="261">
      <c r="A261" s="2" t="s">
        <v>31</v>
      </c>
      <c r="B261" s="1" t="s">
        <v>500</v>
      </c>
      <c r="C261" s="1">
        <v>2019.0</v>
      </c>
      <c r="D261" s="15" t="s">
        <v>5</v>
      </c>
      <c r="E261" s="15" t="s">
        <v>28</v>
      </c>
      <c r="F261" s="1">
        <v>0.4159866440554815</v>
      </c>
    </row>
    <row r="262">
      <c r="A262" s="2" t="s">
        <v>32</v>
      </c>
      <c r="B262" s="1" t="s">
        <v>501</v>
      </c>
      <c r="C262" s="1">
        <v>2019.0</v>
      </c>
      <c r="D262" s="15" t="s">
        <v>5</v>
      </c>
      <c r="E262" s="15" t="s">
        <v>28</v>
      </c>
      <c r="F262" s="1">
        <v>0.4424524253029693</v>
      </c>
    </row>
    <row r="263">
      <c r="A263" s="2" t="s">
        <v>33</v>
      </c>
      <c r="B263" s="1" t="s">
        <v>502</v>
      </c>
      <c r="C263" s="1">
        <v>2019.0</v>
      </c>
      <c r="D263" s="15" t="s">
        <v>5</v>
      </c>
      <c r="E263" s="15" t="s">
        <v>28</v>
      </c>
      <c r="F263" s="1">
        <v>0.389975825044082</v>
      </c>
    </row>
    <row r="264">
      <c r="A264" s="2" t="s">
        <v>34</v>
      </c>
      <c r="B264" s="1" t="s">
        <v>503</v>
      </c>
      <c r="C264" s="1">
        <v>2019.0</v>
      </c>
      <c r="D264" s="15" t="s">
        <v>5</v>
      </c>
      <c r="E264" s="15" t="s">
        <v>28</v>
      </c>
      <c r="F264" s="1">
        <v>1.1705885133750993</v>
      </c>
    </row>
    <row r="265">
      <c r="A265" s="2" t="s">
        <v>35</v>
      </c>
      <c r="B265" s="1" t="s">
        <v>504</v>
      </c>
      <c r="C265" s="1">
        <v>2019.0</v>
      </c>
      <c r="D265" s="15" t="s">
        <v>5</v>
      </c>
      <c r="E265" s="15" t="s">
        <v>28</v>
      </c>
      <c r="F265" s="1">
        <v>0.18197909545470814</v>
      </c>
    </row>
    <row r="266">
      <c r="A266" s="2" t="s">
        <v>3</v>
      </c>
      <c r="B266" s="1" t="s">
        <v>489</v>
      </c>
      <c r="C266" s="1">
        <v>2020.0</v>
      </c>
      <c r="D266" s="15" t="s">
        <v>5</v>
      </c>
      <c r="E266" s="15" t="s">
        <v>28</v>
      </c>
      <c r="F266" s="1">
        <v>0.5385566207690108</v>
      </c>
    </row>
    <row r="267">
      <c r="A267" s="2" t="s">
        <v>4</v>
      </c>
      <c r="B267" s="1" t="s">
        <v>472</v>
      </c>
      <c r="C267" s="1">
        <v>2020.0</v>
      </c>
      <c r="D267" s="15" t="s">
        <v>5</v>
      </c>
      <c r="E267" s="15" t="s">
        <v>28</v>
      </c>
      <c r="F267" s="1">
        <v>0.4911918770897583</v>
      </c>
    </row>
    <row r="268">
      <c r="A268" s="2" t="s">
        <v>5</v>
      </c>
      <c r="B268" s="1" t="s">
        <v>473</v>
      </c>
      <c r="C268" s="1">
        <v>2020.0</v>
      </c>
      <c r="D268" s="15" t="s">
        <v>5</v>
      </c>
      <c r="E268" s="15" t="s">
        <v>28</v>
      </c>
      <c r="F268" s="1">
        <v>0.942627268543419</v>
      </c>
    </row>
    <row r="269">
      <c r="A269" s="2" t="s">
        <v>6</v>
      </c>
      <c r="B269" s="1" t="s">
        <v>474</v>
      </c>
      <c r="C269" s="1">
        <v>2020.0</v>
      </c>
      <c r="D269" s="15" t="s">
        <v>5</v>
      </c>
      <c r="E269" s="15" t="s">
        <v>28</v>
      </c>
      <c r="F269" s="1">
        <v>1.0045228641960426</v>
      </c>
    </row>
    <row r="270">
      <c r="A270" s="2" t="s">
        <v>7</v>
      </c>
      <c r="B270" s="1" t="s">
        <v>475</v>
      </c>
      <c r="C270" s="1">
        <v>2020.0</v>
      </c>
      <c r="D270" s="15" t="s">
        <v>5</v>
      </c>
      <c r="E270" s="15" t="s">
        <v>28</v>
      </c>
      <c r="F270" s="1">
        <v>0.7054275596439001</v>
      </c>
    </row>
    <row r="271">
      <c r="A271" s="2" t="s">
        <v>8</v>
      </c>
      <c r="B271" s="1" t="s">
        <v>479</v>
      </c>
      <c r="C271" s="1">
        <v>2020.0</v>
      </c>
      <c r="D271" s="15" t="s">
        <v>5</v>
      </c>
      <c r="E271" s="15" t="s">
        <v>28</v>
      </c>
      <c r="F271" s="1">
        <v>0.5942722167104343</v>
      </c>
    </row>
    <row r="272">
      <c r="A272" s="2" t="s">
        <v>9</v>
      </c>
      <c r="B272" s="1" t="s">
        <v>480</v>
      </c>
      <c r="C272" s="1">
        <v>2020.0</v>
      </c>
      <c r="D272" s="15" t="s">
        <v>5</v>
      </c>
      <c r="E272" s="15" t="s">
        <v>28</v>
      </c>
      <c r="F272" s="1">
        <v>0.0</v>
      </c>
    </row>
    <row r="273">
      <c r="A273" s="2" t="s">
        <v>10</v>
      </c>
      <c r="B273" s="1" t="s">
        <v>478</v>
      </c>
      <c r="C273" s="1">
        <v>2020.0</v>
      </c>
      <c r="D273" s="15" t="s">
        <v>5</v>
      </c>
      <c r="E273" s="15" t="s">
        <v>28</v>
      </c>
      <c r="F273" s="1">
        <v>0.28124460581634936</v>
      </c>
    </row>
    <row r="274">
      <c r="A274" s="2" t="s">
        <v>11</v>
      </c>
      <c r="B274" s="1" t="s">
        <v>477</v>
      </c>
      <c r="C274" s="1">
        <v>2020.0</v>
      </c>
      <c r="D274" s="15" t="s">
        <v>5</v>
      </c>
      <c r="E274" s="15" t="s">
        <v>28</v>
      </c>
      <c r="F274" s="1">
        <v>0.4492980378890392</v>
      </c>
    </row>
    <row r="275">
      <c r="A275" s="2" t="s">
        <v>12</v>
      </c>
      <c r="B275" s="1" t="s">
        <v>476</v>
      </c>
      <c r="C275" s="1">
        <v>2020.0</v>
      </c>
      <c r="D275" s="15" t="s">
        <v>5</v>
      </c>
      <c r="E275" s="15" t="s">
        <v>28</v>
      </c>
      <c r="F275" s="1">
        <v>1.0193495818395337</v>
      </c>
    </row>
    <row r="276">
      <c r="A276" s="2" t="s">
        <v>13</v>
      </c>
      <c r="B276" s="1" t="s">
        <v>481</v>
      </c>
      <c r="C276" s="1">
        <v>2020.0</v>
      </c>
      <c r="D276" s="15" t="s">
        <v>5</v>
      </c>
      <c r="E276" s="15" t="s">
        <v>28</v>
      </c>
      <c r="F276" s="1">
        <v>0.3761315514727968</v>
      </c>
    </row>
    <row r="277">
      <c r="A277" s="2" t="s">
        <v>14</v>
      </c>
      <c r="B277" s="1" t="s">
        <v>483</v>
      </c>
      <c r="C277" s="1">
        <v>2020.0</v>
      </c>
      <c r="D277" s="15" t="s">
        <v>5</v>
      </c>
      <c r="E277" s="15" t="s">
        <v>28</v>
      </c>
      <c r="F277" s="1">
        <v>0.4031315906975934</v>
      </c>
    </row>
    <row r="278">
      <c r="A278" s="2" t="s">
        <v>15</v>
      </c>
      <c r="B278" s="1" t="s">
        <v>482</v>
      </c>
      <c r="C278" s="1">
        <v>2020.0</v>
      </c>
      <c r="D278" s="15" t="s">
        <v>5</v>
      </c>
      <c r="E278" s="15" t="s">
        <v>28</v>
      </c>
      <c r="F278" s="1">
        <v>1.1230261445964638</v>
      </c>
    </row>
    <row r="279">
      <c r="A279" s="2" t="s">
        <v>16</v>
      </c>
      <c r="B279" s="1" t="s">
        <v>484</v>
      </c>
      <c r="C279" s="1">
        <v>2020.0</v>
      </c>
      <c r="D279" s="15" t="s">
        <v>5</v>
      </c>
      <c r="E279" s="15" t="s">
        <v>28</v>
      </c>
      <c r="F279" s="1">
        <v>0.1955227888327811</v>
      </c>
    </row>
    <row r="280">
      <c r="A280" s="2" t="s">
        <v>17</v>
      </c>
      <c r="B280" s="1" t="s">
        <v>485</v>
      </c>
      <c r="C280" s="1">
        <v>2020.0</v>
      </c>
      <c r="D280" s="15" t="s">
        <v>5</v>
      </c>
      <c r="E280" s="15" t="s">
        <v>28</v>
      </c>
      <c r="F280" s="1">
        <v>0.15534255303335012</v>
      </c>
    </row>
    <row r="281">
      <c r="A281" s="2" t="s">
        <v>18</v>
      </c>
      <c r="B281" s="1" t="s">
        <v>486</v>
      </c>
      <c r="C281" s="1">
        <v>2020.0</v>
      </c>
      <c r="D281" s="15" t="s">
        <v>5</v>
      </c>
      <c r="E281" s="15" t="s">
        <v>28</v>
      </c>
      <c r="F281" s="1">
        <v>0.1672605377022555</v>
      </c>
    </row>
    <row r="282">
      <c r="A282" s="2" t="s">
        <v>19</v>
      </c>
      <c r="B282" s="1" t="s">
        <v>487</v>
      </c>
      <c r="C282" s="1">
        <v>2020.0</v>
      </c>
      <c r="D282" s="15" t="s">
        <v>5</v>
      </c>
      <c r="E282" s="15" t="s">
        <v>28</v>
      </c>
      <c r="F282" s="1">
        <v>0.31192871555449175</v>
      </c>
    </row>
    <row r="283">
      <c r="A283" s="2" t="s">
        <v>20</v>
      </c>
      <c r="B283" s="1" t="s">
        <v>488</v>
      </c>
      <c r="C283" s="1">
        <v>2020.0</v>
      </c>
      <c r="D283" s="15" t="s">
        <v>5</v>
      </c>
      <c r="E283" s="15" t="s">
        <v>28</v>
      </c>
      <c r="F283" s="1">
        <v>0.2950762108083465</v>
      </c>
    </row>
    <row r="284">
      <c r="A284" s="2" t="s">
        <v>21</v>
      </c>
      <c r="B284" s="1" t="s">
        <v>490</v>
      </c>
      <c r="C284" s="1">
        <v>2020.0</v>
      </c>
      <c r="D284" s="15" t="s">
        <v>5</v>
      </c>
      <c r="E284" s="15" t="s">
        <v>28</v>
      </c>
      <c r="F284" s="1">
        <v>0.3907254286453315</v>
      </c>
    </row>
    <row r="285">
      <c r="A285" s="2" t="s">
        <v>22</v>
      </c>
      <c r="B285" s="1" t="s">
        <v>491</v>
      </c>
      <c r="C285" s="1">
        <v>2020.0</v>
      </c>
      <c r="D285" s="15" t="s">
        <v>5</v>
      </c>
      <c r="E285" s="15" t="s">
        <v>28</v>
      </c>
      <c r="F285" s="1">
        <v>0.08973593227736874</v>
      </c>
    </row>
    <row r="286">
      <c r="A286" s="2" t="s">
        <v>23</v>
      </c>
      <c r="B286" s="1" t="s">
        <v>492</v>
      </c>
      <c r="C286" s="1">
        <v>2020.0</v>
      </c>
      <c r="D286" s="15" t="s">
        <v>5</v>
      </c>
      <c r="E286" s="15" t="s">
        <v>28</v>
      </c>
      <c r="F286" s="1">
        <v>1.0647776865188012</v>
      </c>
    </row>
    <row r="287">
      <c r="A287" s="2" t="s">
        <v>24</v>
      </c>
      <c r="B287" s="1" t="s">
        <v>493</v>
      </c>
      <c r="C287" s="1">
        <v>2020.0</v>
      </c>
      <c r="D287" s="15" t="s">
        <v>5</v>
      </c>
      <c r="E287" s="15" t="s">
        <v>28</v>
      </c>
      <c r="F287" s="1">
        <v>1.1408851717328814</v>
      </c>
    </row>
    <row r="288">
      <c r="A288" s="2" t="s">
        <v>25</v>
      </c>
      <c r="B288" s="1" t="s">
        <v>494</v>
      </c>
      <c r="C288" s="1">
        <v>2020.0</v>
      </c>
      <c r="D288" s="15" t="s">
        <v>5</v>
      </c>
      <c r="E288" s="15" t="s">
        <v>28</v>
      </c>
      <c r="F288" s="1">
        <v>0.0</v>
      </c>
    </row>
    <row r="289">
      <c r="A289" s="2" t="s">
        <v>26</v>
      </c>
      <c r="B289" s="1" t="s">
        <v>495</v>
      </c>
      <c r="C289" s="1">
        <v>2020.0</v>
      </c>
      <c r="D289" s="15" t="s">
        <v>5</v>
      </c>
      <c r="E289" s="15" t="s">
        <v>28</v>
      </c>
      <c r="F289" s="1">
        <v>3.5211060967952066</v>
      </c>
    </row>
    <row r="290">
      <c r="A290" s="2" t="s">
        <v>27</v>
      </c>
      <c r="B290" s="1" t="s">
        <v>497</v>
      </c>
      <c r="C290" s="1">
        <v>2020.0</v>
      </c>
      <c r="D290" s="15" t="s">
        <v>5</v>
      </c>
      <c r="E290" s="15" t="s">
        <v>28</v>
      </c>
      <c r="F290" s="1">
        <v>0.5952024581161282</v>
      </c>
    </row>
    <row r="291">
      <c r="A291" s="2" t="s">
        <v>28</v>
      </c>
      <c r="B291" s="1" t="s">
        <v>496</v>
      </c>
      <c r="C291" s="1">
        <v>2020.0</v>
      </c>
      <c r="D291" s="15" t="s">
        <v>5</v>
      </c>
      <c r="E291" s="15" t="s">
        <v>28</v>
      </c>
      <c r="F291" s="1">
        <v>0.19084090865717976</v>
      </c>
    </row>
    <row r="292">
      <c r="A292" s="2" t="s">
        <v>29</v>
      </c>
      <c r="B292" s="1" t="s">
        <v>498</v>
      </c>
      <c r="C292" s="1">
        <v>2020.0</v>
      </c>
      <c r="D292" s="15" t="s">
        <v>5</v>
      </c>
      <c r="E292" s="15" t="s">
        <v>28</v>
      </c>
      <c r="F292" s="1">
        <v>0.4253374152637894</v>
      </c>
    </row>
    <row r="293">
      <c r="A293" s="2" t="s">
        <v>30</v>
      </c>
      <c r="B293" s="1" t="s">
        <v>499</v>
      </c>
      <c r="C293" s="1">
        <v>2020.0</v>
      </c>
      <c r="D293" s="15" t="s">
        <v>5</v>
      </c>
      <c r="E293" s="15" t="s">
        <v>28</v>
      </c>
      <c r="F293" s="1">
        <v>0.0781754170365341</v>
      </c>
    </row>
    <row r="294">
      <c r="A294" s="2" t="s">
        <v>31</v>
      </c>
      <c r="B294" s="1" t="s">
        <v>500</v>
      </c>
      <c r="C294" s="1">
        <v>2020.0</v>
      </c>
      <c r="D294" s="15" t="s">
        <v>5</v>
      </c>
      <c r="E294" s="15" t="s">
        <v>28</v>
      </c>
      <c r="F294" s="1">
        <v>0.38505618932442714</v>
      </c>
    </row>
    <row r="295">
      <c r="A295" s="2" t="s">
        <v>32</v>
      </c>
      <c r="B295" s="1" t="s">
        <v>501</v>
      </c>
      <c r="C295" s="1">
        <v>2020.0</v>
      </c>
      <c r="D295" s="15" t="s">
        <v>5</v>
      </c>
      <c r="E295" s="15" t="s">
        <v>28</v>
      </c>
      <c r="F295" s="1">
        <v>1.5304917688695059</v>
      </c>
    </row>
    <row r="296">
      <c r="A296" s="2" t="s">
        <v>33</v>
      </c>
      <c r="B296" s="1" t="s">
        <v>502</v>
      </c>
      <c r="C296" s="1">
        <v>2020.0</v>
      </c>
      <c r="D296" s="15" t="s">
        <v>5</v>
      </c>
      <c r="E296" s="15" t="s">
        <v>28</v>
      </c>
      <c r="F296" s="1">
        <v>0.6107068179778934</v>
      </c>
    </row>
    <row r="297">
      <c r="A297" s="2" t="s">
        <v>34</v>
      </c>
      <c r="B297" s="1" t="s">
        <v>503</v>
      </c>
      <c r="C297" s="1">
        <v>2020.0</v>
      </c>
      <c r="D297" s="15" t="s">
        <v>5</v>
      </c>
      <c r="E297" s="15" t="s">
        <v>28</v>
      </c>
      <c r="F297" s="1">
        <v>1.1573533110320253</v>
      </c>
    </row>
    <row r="298">
      <c r="A298" s="2" t="s">
        <v>35</v>
      </c>
      <c r="B298" s="1" t="s">
        <v>504</v>
      </c>
      <c r="C298" s="1">
        <v>2020.0</v>
      </c>
      <c r="D298" s="15" t="s">
        <v>5</v>
      </c>
      <c r="E298" s="15" t="s">
        <v>28</v>
      </c>
      <c r="F298" s="1">
        <v>0.1806637949152777</v>
      </c>
    </row>
    <row r="299">
      <c r="A299" s="2" t="s">
        <v>3</v>
      </c>
      <c r="B299" s="1" t="s">
        <v>489</v>
      </c>
      <c r="C299" s="1">
        <v>2021.0</v>
      </c>
      <c r="D299" s="15" t="s">
        <v>5</v>
      </c>
      <c r="E299" s="15" t="s">
        <v>28</v>
      </c>
      <c r="F299" s="1">
        <v>0.4984839467528795</v>
      </c>
    </row>
    <row r="300">
      <c r="A300" s="2" t="s">
        <v>4</v>
      </c>
      <c r="B300" s="1" t="s">
        <v>472</v>
      </c>
      <c r="C300" s="1">
        <v>2021.0</v>
      </c>
      <c r="D300" s="15" t="s">
        <v>5</v>
      </c>
      <c r="E300" s="15" t="s">
        <v>28</v>
      </c>
      <c r="F300" s="1">
        <v>0.41549462557701816</v>
      </c>
    </row>
    <row r="301">
      <c r="A301" s="2" t="s">
        <v>5</v>
      </c>
      <c r="B301" s="1" t="s">
        <v>473</v>
      </c>
      <c r="C301" s="1">
        <v>2021.0</v>
      </c>
      <c r="D301" s="15" t="s">
        <v>5</v>
      </c>
      <c r="E301" s="15" t="s">
        <v>28</v>
      </c>
      <c r="F301" s="1">
        <v>1.2013018836140512</v>
      </c>
    </row>
    <row r="302">
      <c r="A302" s="2" t="s">
        <v>6</v>
      </c>
      <c r="B302" s="1" t="s">
        <v>474</v>
      </c>
      <c r="C302" s="1">
        <v>2021.0</v>
      </c>
      <c r="D302" s="15" t="s">
        <v>5</v>
      </c>
      <c r="E302" s="15" t="s">
        <v>28</v>
      </c>
      <c r="F302" s="1">
        <v>0.2460324196919428</v>
      </c>
    </row>
    <row r="303">
      <c r="A303" s="2" t="s">
        <v>7</v>
      </c>
      <c r="B303" s="1" t="s">
        <v>475</v>
      </c>
      <c r="C303" s="1">
        <v>2021.0</v>
      </c>
      <c r="D303" s="15" t="s">
        <v>5</v>
      </c>
      <c r="E303" s="15" t="s">
        <v>28</v>
      </c>
      <c r="F303" s="1">
        <v>0.1982514224539561</v>
      </c>
    </row>
    <row r="304">
      <c r="A304" s="2" t="s">
        <v>8</v>
      </c>
      <c r="B304" s="1" t="s">
        <v>479</v>
      </c>
      <c r="C304" s="1">
        <v>2021.0</v>
      </c>
      <c r="D304" s="15" t="s">
        <v>5</v>
      </c>
      <c r="E304" s="15" t="s">
        <v>28</v>
      </c>
      <c r="F304" s="1">
        <v>0.8332955264066723</v>
      </c>
    </row>
    <row r="305">
      <c r="A305" s="2" t="s">
        <v>9</v>
      </c>
      <c r="B305" s="1" t="s">
        <v>480</v>
      </c>
      <c r="C305" s="1">
        <v>2021.0</v>
      </c>
      <c r="D305" s="15" t="s">
        <v>5</v>
      </c>
      <c r="E305" s="15" t="s">
        <v>28</v>
      </c>
      <c r="F305" s="1">
        <v>0.3791656081626772</v>
      </c>
    </row>
    <row r="306">
      <c r="A306" s="2" t="s">
        <v>10</v>
      </c>
      <c r="B306" s="1" t="s">
        <v>478</v>
      </c>
      <c r="C306" s="1">
        <v>2021.0</v>
      </c>
      <c r="D306" s="15" t="s">
        <v>5</v>
      </c>
      <c r="E306" s="15" t="s">
        <v>28</v>
      </c>
      <c r="F306" s="1">
        <v>0.3985008743628967</v>
      </c>
    </row>
    <row r="307">
      <c r="A307" s="2" t="s">
        <v>11</v>
      </c>
      <c r="B307" s="1" t="s">
        <v>477</v>
      </c>
      <c r="C307" s="1">
        <v>2021.0</v>
      </c>
      <c r="D307" s="15" t="s">
        <v>5</v>
      </c>
      <c r="E307" s="15" t="s">
        <v>28</v>
      </c>
      <c r="F307" s="1">
        <v>0.13091781241572165</v>
      </c>
    </row>
    <row r="308">
      <c r="A308" s="2" t="s">
        <v>12</v>
      </c>
      <c r="B308" s="1" t="s">
        <v>476</v>
      </c>
      <c r="C308" s="1">
        <v>2021.0</v>
      </c>
      <c r="D308" s="15" t="s">
        <v>5</v>
      </c>
      <c r="E308" s="15" t="s">
        <v>28</v>
      </c>
      <c r="F308" s="1">
        <v>1.109653396432664</v>
      </c>
    </row>
    <row r="309">
      <c r="A309" s="2" t="s">
        <v>13</v>
      </c>
      <c r="B309" s="1" t="s">
        <v>481</v>
      </c>
      <c r="C309" s="1">
        <v>2021.0</v>
      </c>
      <c r="D309" s="15" t="s">
        <v>5</v>
      </c>
      <c r="E309" s="15" t="s">
        <v>28</v>
      </c>
      <c r="F309" s="1">
        <v>0.15984433293230166</v>
      </c>
    </row>
    <row r="310">
      <c r="A310" s="2" t="s">
        <v>14</v>
      </c>
      <c r="B310" s="1" t="s">
        <v>483</v>
      </c>
      <c r="C310" s="1">
        <v>2021.0</v>
      </c>
      <c r="D310" s="15" t="s">
        <v>5</v>
      </c>
      <c r="E310" s="15" t="s">
        <v>28</v>
      </c>
      <c r="F310" s="1">
        <v>0.49561944356645193</v>
      </c>
    </row>
    <row r="311">
      <c r="A311" s="2" t="s">
        <v>15</v>
      </c>
      <c r="B311" s="1" t="s">
        <v>482</v>
      </c>
      <c r="C311" s="1">
        <v>2021.0</v>
      </c>
      <c r="D311" s="15" t="s">
        <v>5</v>
      </c>
      <c r="E311" s="15" t="s">
        <v>28</v>
      </c>
      <c r="F311" s="1">
        <v>1.4195529773076268</v>
      </c>
    </row>
    <row r="312">
      <c r="A312" s="2" t="s">
        <v>16</v>
      </c>
      <c r="B312" s="1" t="s">
        <v>484</v>
      </c>
      <c r="C312" s="1">
        <v>2021.0</v>
      </c>
      <c r="D312" s="15" t="s">
        <v>5</v>
      </c>
      <c r="E312" s="15" t="s">
        <v>28</v>
      </c>
      <c r="F312" s="1">
        <v>0.16108143633095148</v>
      </c>
    </row>
    <row r="313">
      <c r="A313" s="2" t="s">
        <v>17</v>
      </c>
      <c r="B313" s="1" t="s">
        <v>485</v>
      </c>
      <c r="C313" s="1">
        <v>2021.0</v>
      </c>
      <c r="D313" s="15" t="s">
        <v>5</v>
      </c>
      <c r="E313" s="15" t="s">
        <v>28</v>
      </c>
      <c r="F313" s="1">
        <v>0.24850077118072655</v>
      </c>
    </row>
    <row r="314">
      <c r="A314" s="2" t="s">
        <v>18</v>
      </c>
      <c r="B314" s="1" t="s">
        <v>486</v>
      </c>
      <c r="C314" s="1">
        <v>2021.0</v>
      </c>
      <c r="D314" s="15" t="s">
        <v>5</v>
      </c>
      <c r="E314" s="15" t="s">
        <v>28</v>
      </c>
      <c r="F314" s="1">
        <v>0.07992125244823058</v>
      </c>
    </row>
    <row r="315">
      <c r="A315" s="2" t="s">
        <v>19</v>
      </c>
      <c r="B315" s="1" t="s">
        <v>487</v>
      </c>
      <c r="C315" s="1">
        <v>2021.0</v>
      </c>
      <c r="D315" s="15" t="s">
        <v>5</v>
      </c>
      <c r="E315" s="15" t="s">
        <v>28</v>
      </c>
      <c r="F315" s="1">
        <v>0.06195925064003906</v>
      </c>
    </row>
    <row r="316">
      <c r="A316" s="2" t="s">
        <v>20</v>
      </c>
      <c r="B316" s="1" t="s">
        <v>488</v>
      </c>
      <c r="C316" s="1">
        <v>2021.0</v>
      </c>
      <c r="D316" s="15" t="s">
        <v>5</v>
      </c>
      <c r="E316" s="15" t="s">
        <v>28</v>
      </c>
      <c r="F316" s="1">
        <v>0.19468092769355663</v>
      </c>
    </row>
    <row r="317">
      <c r="A317" s="2" t="s">
        <v>21</v>
      </c>
      <c r="B317" s="1" t="s">
        <v>490</v>
      </c>
      <c r="C317" s="1">
        <v>2021.0</v>
      </c>
      <c r="D317" s="15" t="s">
        <v>5</v>
      </c>
      <c r="E317" s="15" t="s">
        <v>28</v>
      </c>
      <c r="F317" s="1">
        <v>0.30831890657782973</v>
      </c>
    </row>
    <row r="318">
      <c r="A318" s="2" t="s">
        <v>22</v>
      </c>
      <c r="B318" s="1" t="s">
        <v>491</v>
      </c>
      <c r="C318" s="1">
        <v>2021.0</v>
      </c>
      <c r="D318" s="15" t="s">
        <v>5</v>
      </c>
      <c r="E318" s="15" t="s">
        <v>28</v>
      </c>
      <c r="F318" s="1">
        <v>0.08852235127404023</v>
      </c>
    </row>
    <row r="319">
      <c r="A319" s="2" t="s">
        <v>23</v>
      </c>
      <c r="B319" s="1" t="s">
        <v>492</v>
      </c>
      <c r="C319" s="1">
        <v>2021.0</v>
      </c>
      <c r="D319" s="15" t="s">
        <v>5</v>
      </c>
      <c r="E319" s="15" t="s">
        <v>28</v>
      </c>
      <c r="F319" s="1">
        <v>0.7461299922113657</v>
      </c>
    </row>
    <row r="320">
      <c r="A320" s="2" t="s">
        <v>24</v>
      </c>
      <c r="B320" s="1" t="s">
        <v>493</v>
      </c>
      <c r="C320" s="1">
        <v>2021.0</v>
      </c>
      <c r="D320" s="15" t="s">
        <v>5</v>
      </c>
      <c r="E320" s="15" t="s">
        <v>28</v>
      </c>
      <c r="F320" s="1">
        <v>0.6932983669809117</v>
      </c>
    </row>
    <row r="321">
      <c r="A321" s="2" t="s">
        <v>25</v>
      </c>
      <c r="B321" s="1" t="s">
        <v>494</v>
      </c>
      <c r="C321" s="1">
        <v>2021.0</v>
      </c>
      <c r="D321" s="15" t="s">
        <v>5</v>
      </c>
      <c r="E321" s="15" t="s">
        <v>28</v>
      </c>
      <c r="F321" s="1">
        <v>0.08696752502164404</v>
      </c>
    </row>
    <row r="322">
      <c r="A322" s="2" t="s">
        <v>26</v>
      </c>
      <c r="B322" s="1" t="s">
        <v>495</v>
      </c>
      <c r="C322" s="1">
        <v>2021.0</v>
      </c>
      <c r="D322" s="15" t="s">
        <v>5</v>
      </c>
      <c r="E322" s="15" t="s">
        <v>28</v>
      </c>
      <c r="F322" s="1">
        <v>2.123499274279775</v>
      </c>
    </row>
    <row r="323">
      <c r="A323" s="2" t="s">
        <v>27</v>
      </c>
      <c r="B323" s="1" t="s">
        <v>497</v>
      </c>
      <c r="C323" s="1">
        <v>2021.0</v>
      </c>
      <c r="D323" s="15" t="s">
        <v>5</v>
      </c>
      <c r="E323" s="15" t="s">
        <v>28</v>
      </c>
      <c r="F323" s="1">
        <v>0.5563268795938258</v>
      </c>
    </row>
    <row r="324">
      <c r="A324" s="2" t="s">
        <v>28</v>
      </c>
      <c r="B324" s="1" t="s">
        <v>496</v>
      </c>
      <c r="C324" s="1">
        <v>2021.0</v>
      </c>
      <c r="D324" s="15" t="s">
        <v>5</v>
      </c>
      <c r="E324" s="15" t="s">
        <v>28</v>
      </c>
      <c r="F324" s="1">
        <v>0.6310633354095317</v>
      </c>
    </row>
    <row r="325">
      <c r="A325" s="2" t="s">
        <v>29</v>
      </c>
      <c r="B325" s="1" t="s">
        <v>498</v>
      </c>
      <c r="C325" s="1">
        <v>2021.0</v>
      </c>
      <c r="D325" s="15" t="s">
        <v>5</v>
      </c>
      <c r="E325" s="15" t="s">
        <v>28</v>
      </c>
      <c r="F325" s="1">
        <v>0.6142958940462442</v>
      </c>
    </row>
    <row r="326">
      <c r="A326" s="2" t="s">
        <v>30</v>
      </c>
      <c r="B326" s="1" t="s">
        <v>499</v>
      </c>
      <c r="C326" s="1">
        <v>2021.0</v>
      </c>
      <c r="D326" s="15" t="s">
        <v>5</v>
      </c>
      <c r="E326" s="15" t="s">
        <v>28</v>
      </c>
      <c r="F326" s="1">
        <v>0.07733608134209036</v>
      </c>
    </row>
    <row r="327">
      <c r="A327" s="2" t="s">
        <v>31</v>
      </c>
      <c r="B327" s="1" t="s">
        <v>500</v>
      </c>
      <c r="C327" s="1">
        <v>2021.0</v>
      </c>
      <c r="D327" s="15" t="s">
        <v>5</v>
      </c>
      <c r="E327" s="15" t="s">
        <v>28</v>
      </c>
      <c r="F327" s="1">
        <v>0.7639288094742451</v>
      </c>
    </row>
    <row r="328">
      <c r="A328" s="2" t="s">
        <v>32</v>
      </c>
      <c r="B328" s="1" t="s">
        <v>501</v>
      </c>
      <c r="C328" s="1">
        <v>2021.0</v>
      </c>
      <c r="D328" s="15" t="s">
        <v>5</v>
      </c>
      <c r="E328" s="15" t="s">
        <v>28</v>
      </c>
      <c r="F328" s="1">
        <v>1.1528939078203675</v>
      </c>
    </row>
    <row r="329">
      <c r="A329" s="2" t="s">
        <v>33</v>
      </c>
      <c r="B329" s="1" t="s">
        <v>502</v>
      </c>
      <c r="C329" s="1">
        <v>2021.0</v>
      </c>
      <c r="D329" s="15" t="s">
        <v>5</v>
      </c>
      <c r="E329" s="15" t="s">
        <v>28</v>
      </c>
      <c r="F329" s="1">
        <v>0.3385916223092182</v>
      </c>
    </row>
    <row r="330">
      <c r="A330" s="2" t="s">
        <v>34</v>
      </c>
      <c r="B330" s="1" t="s">
        <v>503</v>
      </c>
      <c r="C330" s="1">
        <v>2021.0</v>
      </c>
      <c r="D330" s="15" t="s">
        <v>5</v>
      </c>
      <c r="E330" s="15" t="s">
        <v>28</v>
      </c>
      <c r="F330" s="1">
        <v>1.7168666742971852</v>
      </c>
    </row>
    <row r="331">
      <c r="A331" s="2" t="s">
        <v>35</v>
      </c>
      <c r="B331" s="1" t="s">
        <v>504</v>
      </c>
      <c r="C331" s="1">
        <v>2021.0</v>
      </c>
      <c r="D331" s="15" t="s">
        <v>5</v>
      </c>
      <c r="E331" s="15" t="s">
        <v>28</v>
      </c>
      <c r="F331" s="1">
        <v>0.0598012803454122</v>
      </c>
    </row>
    <row r="332">
      <c r="A332" s="2" t="s">
        <v>3</v>
      </c>
      <c r="B332" s="1" t="s">
        <v>489</v>
      </c>
      <c r="C332" s="1">
        <v>2022.0</v>
      </c>
      <c r="D332" s="15" t="s">
        <v>5</v>
      </c>
      <c r="E332" s="15" t="s">
        <v>28</v>
      </c>
      <c r="F332" s="1">
        <v>0.5333758387306118</v>
      </c>
    </row>
    <row r="333">
      <c r="A333" s="2" t="s">
        <v>4</v>
      </c>
      <c r="B333" s="1" t="s">
        <v>472</v>
      </c>
      <c r="C333" s="1">
        <v>2022.0</v>
      </c>
      <c r="D333" s="15" t="s">
        <v>5</v>
      </c>
      <c r="E333" s="15" t="s">
        <v>28</v>
      </c>
      <c r="F333" s="1">
        <v>0.2050951094387504</v>
      </c>
    </row>
    <row r="334">
      <c r="A334" s="2" t="s">
        <v>5</v>
      </c>
      <c r="B334" s="1" t="s">
        <v>473</v>
      </c>
      <c r="C334" s="1">
        <v>2022.0</v>
      </c>
      <c r="D334" s="15" t="s">
        <v>5</v>
      </c>
      <c r="E334" s="15" t="s">
        <v>28</v>
      </c>
      <c r="F334" s="1">
        <v>0.29589626845215855</v>
      </c>
    </row>
    <row r="335">
      <c r="A335" s="2" t="s">
        <v>6</v>
      </c>
      <c r="B335" s="1" t="s">
        <v>474</v>
      </c>
      <c r="C335" s="1">
        <v>2022.0</v>
      </c>
      <c r="D335" s="15" t="s">
        <v>5</v>
      </c>
      <c r="E335" s="15" t="s">
        <v>28</v>
      </c>
      <c r="F335" s="1">
        <v>1.9297940909704934</v>
      </c>
    </row>
    <row r="336">
      <c r="A336" s="2" t="s">
        <v>7</v>
      </c>
      <c r="B336" s="1" t="s">
        <v>475</v>
      </c>
      <c r="C336" s="1">
        <v>2022.0</v>
      </c>
      <c r="D336" s="15" t="s">
        <v>5</v>
      </c>
      <c r="E336" s="15" t="s">
        <v>28</v>
      </c>
      <c r="F336" s="1">
        <v>1.0730754635442121</v>
      </c>
    </row>
    <row r="337">
      <c r="A337" s="2" t="s">
        <v>8</v>
      </c>
      <c r="B337" s="1" t="s">
        <v>479</v>
      </c>
      <c r="C337" s="1">
        <v>2022.0</v>
      </c>
      <c r="D337" s="15" t="s">
        <v>5</v>
      </c>
      <c r="E337" s="15" t="s">
        <v>28</v>
      </c>
      <c r="F337" s="1">
        <v>0.4570030229226623</v>
      </c>
    </row>
    <row r="338">
      <c r="A338" s="2" t="s">
        <v>9</v>
      </c>
      <c r="B338" s="1" t="s">
        <v>480</v>
      </c>
      <c r="C338" s="1">
        <v>2022.0</v>
      </c>
      <c r="D338" s="15" t="s">
        <v>5</v>
      </c>
      <c r="E338" s="15" t="s">
        <v>28</v>
      </c>
      <c r="F338" s="1">
        <v>0.7470379943523927</v>
      </c>
    </row>
    <row r="339">
      <c r="A339" s="2" t="s">
        <v>10</v>
      </c>
      <c r="B339" s="1" t="s">
        <v>478</v>
      </c>
      <c r="C339" s="1">
        <v>2022.0</v>
      </c>
      <c r="D339" s="15" t="s">
        <v>5</v>
      </c>
      <c r="E339" s="15" t="s">
        <v>28</v>
      </c>
      <c r="F339" s="1">
        <v>0.5296430086524874</v>
      </c>
    </row>
    <row r="340">
      <c r="A340" s="2" t="s">
        <v>11</v>
      </c>
      <c r="B340" s="1" t="s">
        <v>477</v>
      </c>
      <c r="C340" s="1">
        <v>2022.0</v>
      </c>
      <c r="D340" s="15" t="s">
        <v>5</v>
      </c>
      <c r="E340" s="15" t="s">
        <v>28</v>
      </c>
      <c r="F340" s="1">
        <v>0.15569396172108257</v>
      </c>
    </row>
    <row r="341">
      <c r="A341" s="2" t="s">
        <v>12</v>
      </c>
      <c r="B341" s="1" t="s">
        <v>476</v>
      </c>
      <c r="C341" s="1">
        <v>2022.0</v>
      </c>
      <c r="D341" s="15" t="s">
        <v>5</v>
      </c>
      <c r="E341" s="15" t="s">
        <v>28</v>
      </c>
      <c r="F341" s="1">
        <v>1.5451790912590553</v>
      </c>
    </row>
    <row r="342">
      <c r="A342" s="2" t="s">
        <v>13</v>
      </c>
      <c r="B342" s="1" t="s">
        <v>481</v>
      </c>
      <c r="C342" s="1">
        <v>2022.0</v>
      </c>
      <c r="D342" s="15" t="s">
        <v>5</v>
      </c>
      <c r="E342" s="15" t="s">
        <v>28</v>
      </c>
      <c r="F342" s="1">
        <v>0.10569053705061045</v>
      </c>
    </row>
    <row r="343">
      <c r="A343" s="2" t="s">
        <v>14</v>
      </c>
      <c r="B343" s="1" t="s">
        <v>483</v>
      </c>
      <c r="C343" s="1">
        <v>2022.0</v>
      </c>
      <c r="D343" s="15" t="s">
        <v>5</v>
      </c>
      <c r="E343" s="15" t="s">
        <v>28</v>
      </c>
      <c r="F343" s="1">
        <v>0.412280504238085</v>
      </c>
    </row>
    <row r="344">
      <c r="A344" s="2" t="s">
        <v>15</v>
      </c>
      <c r="B344" s="1" t="s">
        <v>482</v>
      </c>
      <c r="C344" s="1">
        <v>2022.0</v>
      </c>
      <c r="D344" s="15" t="s">
        <v>5</v>
      </c>
      <c r="E344" s="15" t="s">
        <v>28</v>
      </c>
      <c r="F344" s="1">
        <v>1.0340929562486156</v>
      </c>
    </row>
    <row r="345">
      <c r="A345" s="2" t="s">
        <v>16</v>
      </c>
      <c r="B345" s="1" t="s">
        <v>484</v>
      </c>
      <c r="C345" s="1">
        <v>2022.0</v>
      </c>
      <c r="D345" s="15" t="s">
        <v>5</v>
      </c>
      <c r="E345" s="15" t="s">
        <v>28</v>
      </c>
      <c r="F345" s="1">
        <v>0.28675269459914043</v>
      </c>
    </row>
    <row r="346">
      <c r="A346" s="2" t="s">
        <v>17</v>
      </c>
      <c r="B346" s="1" t="s">
        <v>485</v>
      </c>
      <c r="C346" s="1">
        <v>2022.0</v>
      </c>
      <c r="D346" s="15" t="s">
        <v>5</v>
      </c>
      <c r="E346" s="15" t="s">
        <v>28</v>
      </c>
      <c r="F346" s="1">
        <v>0.11722188813984102</v>
      </c>
    </row>
    <row r="347">
      <c r="A347" s="2" t="s">
        <v>18</v>
      </c>
      <c r="B347" s="1" t="s">
        <v>486</v>
      </c>
      <c r="C347" s="1">
        <v>2022.0</v>
      </c>
      <c r="D347" s="15" t="s">
        <v>5</v>
      </c>
      <c r="E347" s="15" t="s">
        <v>28</v>
      </c>
      <c r="F347" s="1">
        <v>0.10175523828900376</v>
      </c>
    </row>
    <row r="348">
      <c r="A348" s="2" t="s">
        <v>19</v>
      </c>
      <c r="B348" s="1" t="s">
        <v>487</v>
      </c>
      <c r="C348" s="1">
        <v>2022.0</v>
      </c>
      <c r="D348" s="15" t="s">
        <v>5</v>
      </c>
      <c r="E348" s="15" t="s">
        <v>28</v>
      </c>
      <c r="F348" s="1">
        <v>0.697642113289282</v>
      </c>
    </row>
    <row r="349">
      <c r="A349" s="2" t="s">
        <v>20</v>
      </c>
      <c r="B349" s="1" t="s">
        <v>488</v>
      </c>
      <c r="C349" s="1">
        <v>2022.0</v>
      </c>
      <c r="D349" s="15" t="s">
        <v>5</v>
      </c>
      <c r="E349" s="15" t="s">
        <v>28</v>
      </c>
      <c r="F349" s="1">
        <v>0.5782352260899734</v>
      </c>
    </row>
    <row r="350">
      <c r="A350" s="2" t="s">
        <v>21</v>
      </c>
      <c r="B350" s="1" t="s">
        <v>490</v>
      </c>
      <c r="C350" s="1">
        <v>2022.0</v>
      </c>
      <c r="D350" s="15" t="s">
        <v>5</v>
      </c>
      <c r="E350" s="15" t="s">
        <v>28</v>
      </c>
      <c r="F350" s="1">
        <v>0.0</v>
      </c>
    </row>
    <row r="351">
      <c r="A351" s="2" t="s">
        <v>22</v>
      </c>
      <c r="B351" s="1" t="s">
        <v>491</v>
      </c>
      <c r="C351" s="1">
        <v>2022.0</v>
      </c>
      <c r="D351" s="15" t="s">
        <v>5</v>
      </c>
      <c r="E351" s="15" t="s">
        <v>28</v>
      </c>
      <c r="F351" s="1">
        <v>0.1397776173053077</v>
      </c>
    </row>
    <row r="352">
      <c r="A352" s="2" t="s">
        <v>23</v>
      </c>
      <c r="B352" s="1" t="s">
        <v>492</v>
      </c>
      <c r="C352" s="1">
        <v>2022.0</v>
      </c>
      <c r="D352" s="15" t="s">
        <v>5</v>
      </c>
      <c r="E352" s="15" t="s">
        <v>28</v>
      </c>
      <c r="F352" s="1">
        <v>0.5746631037554234</v>
      </c>
    </row>
    <row r="353">
      <c r="A353" s="2" t="s">
        <v>24</v>
      </c>
      <c r="B353" s="1" t="s">
        <v>493</v>
      </c>
      <c r="C353" s="1">
        <v>2022.0</v>
      </c>
      <c r="D353" s="15" t="s">
        <v>5</v>
      </c>
      <c r="E353" s="15" t="s">
        <v>28</v>
      </c>
      <c r="F353" s="1">
        <v>0.537757283250205</v>
      </c>
    </row>
    <row r="354">
      <c r="A354" s="2" t="s">
        <v>25</v>
      </c>
      <c r="B354" s="1" t="s">
        <v>494</v>
      </c>
      <c r="C354" s="1">
        <v>2022.0</v>
      </c>
      <c r="D354" s="15" t="s">
        <v>5</v>
      </c>
      <c r="E354" s="15" t="s">
        <v>28</v>
      </c>
      <c r="F354" s="1">
        <v>0.21374308167080402</v>
      </c>
    </row>
    <row r="355">
      <c r="A355" s="2" t="s">
        <v>26</v>
      </c>
      <c r="B355" s="1" t="s">
        <v>495</v>
      </c>
      <c r="C355" s="1">
        <v>2022.0</v>
      </c>
      <c r="D355" s="15" t="s">
        <v>5</v>
      </c>
      <c r="E355" s="15" t="s">
        <v>28</v>
      </c>
      <c r="F355" s="1">
        <v>2.527707891335523</v>
      </c>
    </row>
    <row r="356">
      <c r="A356" s="2" t="s">
        <v>27</v>
      </c>
      <c r="B356" s="1" t="s">
        <v>497</v>
      </c>
      <c r="C356" s="1">
        <v>2022.0</v>
      </c>
      <c r="D356" s="15" t="s">
        <v>5</v>
      </c>
      <c r="E356" s="15" t="s">
        <v>28</v>
      </c>
      <c r="F356" s="1">
        <v>0.24177156386482207</v>
      </c>
    </row>
    <row r="357">
      <c r="A357" s="2" t="s">
        <v>28</v>
      </c>
      <c r="B357" s="1" t="s">
        <v>496</v>
      </c>
      <c r="C357" s="1">
        <v>2022.0</v>
      </c>
      <c r="D357" s="15" t="s">
        <v>5</v>
      </c>
      <c r="E357" s="15" t="s">
        <v>28</v>
      </c>
      <c r="F357" s="1">
        <v>0.5948912617048769</v>
      </c>
    </row>
    <row r="358">
      <c r="A358" s="2" t="s">
        <v>29</v>
      </c>
      <c r="B358" s="1" t="s">
        <v>498</v>
      </c>
      <c r="C358" s="1">
        <v>2022.0</v>
      </c>
      <c r="D358" s="15" t="s">
        <v>5</v>
      </c>
      <c r="E358" s="15" t="s">
        <v>28</v>
      </c>
      <c r="F358" s="1">
        <v>0.25565991096004453</v>
      </c>
    </row>
    <row r="359">
      <c r="A359" s="2" t="s">
        <v>30</v>
      </c>
      <c r="B359" s="1" t="s">
        <v>499</v>
      </c>
      <c r="C359" s="1">
        <v>2022.0</v>
      </c>
      <c r="D359" s="15" t="s">
        <v>5</v>
      </c>
      <c r="E359" s="15" t="s">
        <v>28</v>
      </c>
      <c r="F359" s="1">
        <v>0.0</v>
      </c>
    </row>
    <row r="360">
      <c r="A360" s="2" t="s">
        <v>31</v>
      </c>
      <c r="B360" s="1" t="s">
        <v>500</v>
      </c>
      <c r="C360" s="1">
        <v>2022.0</v>
      </c>
      <c r="D360" s="15" t="s">
        <v>5</v>
      </c>
      <c r="E360" s="15" t="s">
        <v>28</v>
      </c>
      <c r="F360" s="1">
        <v>1.0558015482923628</v>
      </c>
    </row>
    <row r="361">
      <c r="A361" s="2" t="s">
        <v>32</v>
      </c>
      <c r="B361" s="1" t="s">
        <v>501</v>
      </c>
      <c r="C361" s="1">
        <v>2022.0</v>
      </c>
      <c r="D361" s="15" t="s">
        <v>5</v>
      </c>
      <c r="E361" s="15" t="s">
        <v>28</v>
      </c>
      <c r="F361" s="1">
        <v>1.3540700852422751</v>
      </c>
    </row>
    <row r="362">
      <c r="A362" s="2" t="s">
        <v>33</v>
      </c>
      <c r="B362" s="1" t="s">
        <v>502</v>
      </c>
      <c r="C362" s="1">
        <v>2022.0</v>
      </c>
      <c r="D362" s="15" t="s">
        <v>5</v>
      </c>
      <c r="E362" s="15" t="s">
        <v>28</v>
      </c>
      <c r="F362" s="1">
        <v>0.4644708805787307</v>
      </c>
    </row>
    <row r="363">
      <c r="A363" s="2" t="s">
        <v>34</v>
      </c>
      <c r="B363" s="1" t="s">
        <v>503</v>
      </c>
      <c r="C363" s="1">
        <v>2022.0</v>
      </c>
      <c r="D363" s="15" t="s">
        <v>5</v>
      </c>
      <c r="E363" s="15" t="s">
        <v>28</v>
      </c>
      <c r="F363" s="1">
        <v>2.1775258428767033</v>
      </c>
    </row>
    <row r="364">
      <c r="A364" s="2" t="s">
        <v>35</v>
      </c>
      <c r="B364" s="1" t="s">
        <v>504</v>
      </c>
      <c r="C364" s="1">
        <v>2022.0</v>
      </c>
      <c r="D364" s="15" t="s">
        <v>5</v>
      </c>
      <c r="E364" s="15" t="s">
        <v>28</v>
      </c>
      <c r="F364" s="1">
        <v>0.23759727380888032</v>
      </c>
    </row>
    <row r="365">
      <c r="A365" s="2" t="s">
        <v>3</v>
      </c>
      <c r="B365" s="1" t="s">
        <v>489</v>
      </c>
      <c r="C365" s="1">
        <v>2023.0</v>
      </c>
      <c r="D365" s="15" t="s">
        <v>5</v>
      </c>
      <c r="E365" s="15" t="s">
        <v>28</v>
      </c>
      <c r="F365" s="1">
        <v>0.42469787567040856</v>
      </c>
    </row>
    <row r="366">
      <c r="A366" s="2" t="s">
        <v>4</v>
      </c>
      <c r="B366" s="1" t="s">
        <v>472</v>
      </c>
      <c r="C366" s="1">
        <v>2023.0</v>
      </c>
      <c r="D366" s="15" t="s">
        <v>5</v>
      </c>
      <c r="E366" s="15" t="s">
        <v>28</v>
      </c>
      <c r="F366" s="1">
        <v>0.0675271881341225</v>
      </c>
    </row>
    <row r="367">
      <c r="A367" s="2" t="s">
        <v>5</v>
      </c>
      <c r="B367" s="1" t="s">
        <v>473</v>
      </c>
      <c r="C367" s="1">
        <v>2023.0</v>
      </c>
      <c r="D367" s="15" t="s">
        <v>5</v>
      </c>
      <c r="E367" s="15" t="s">
        <v>28</v>
      </c>
      <c r="F367" s="1">
        <v>0.5038170772775846</v>
      </c>
    </row>
    <row r="368">
      <c r="A368" s="2" t="s">
        <v>6</v>
      </c>
      <c r="B368" s="1" t="s">
        <v>474</v>
      </c>
      <c r="C368" s="1">
        <v>2023.0</v>
      </c>
      <c r="D368" s="15" t="s">
        <v>5</v>
      </c>
      <c r="E368" s="15" t="s">
        <v>28</v>
      </c>
      <c r="F368" s="1">
        <v>0.7099524686822217</v>
      </c>
    </row>
    <row r="369">
      <c r="A369" s="2" t="s">
        <v>7</v>
      </c>
      <c r="B369" s="1" t="s">
        <v>475</v>
      </c>
      <c r="C369" s="1">
        <v>2023.0</v>
      </c>
      <c r="D369" s="15" t="s">
        <v>5</v>
      </c>
      <c r="E369" s="15" t="s">
        <v>28</v>
      </c>
      <c r="F369" s="1">
        <v>0.864343247990642</v>
      </c>
    </row>
    <row r="370">
      <c r="A370" s="2" t="s">
        <v>8</v>
      </c>
      <c r="B370" s="1" t="s">
        <v>479</v>
      </c>
      <c r="C370" s="1">
        <v>2023.0</v>
      </c>
      <c r="D370" s="15" t="s">
        <v>5</v>
      </c>
      <c r="E370" s="15" t="s">
        <v>28</v>
      </c>
      <c r="F370" s="1">
        <v>0.7520880219754104</v>
      </c>
    </row>
    <row r="371">
      <c r="A371" s="2" t="s">
        <v>9</v>
      </c>
      <c r="B371" s="1" t="s">
        <v>480</v>
      </c>
      <c r="C371" s="1">
        <v>2023.0</v>
      </c>
      <c r="D371" s="15" t="s">
        <v>5</v>
      </c>
      <c r="E371" s="15" t="s">
        <v>28</v>
      </c>
      <c r="F371" s="1">
        <v>0.9816468844368476</v>
      </c>
    </row>
    <row r="372">
      <c r="A372" s="2" t="s">
        <v>10</v>
      </c>
      <c r="B372" s="1" t="s">
        <v>478</v>
      </c>
      <c r="C372" s="1">
        <v>2023.0</v>
      </c>
      <c r="D372" s="15" t="s">
        <v>5</v>
      </c>
      <c r="E372" s="15" t="s">
        <v>28</v>
      </c>
      <c r="F372" s="1">
        <v>0.13481765322573985</v>
      </c>
    </row>
    <row r="373">
      <c r="A373" s="2" t="s">
        <v>11</v>
      </c>
      <c r="B373" s="1" t="s">
        <v>477</v>
      </c>
      <c r="C373" s="1">
        <v>2023.0</v>
      </c>
      <c r="D373" s="15" t="s">
        <v>5</v>
      </c>
      <c r="E373" s="15" t="s">
        <v>28</v>
      </c>
      <c r="F373" s="1">
        <v>0.12863592662503837</v>
      </c>
    </row>
    <row r="374">
      <c r="A374" s="2" t="s">
        <v>12</v>
      </c>
      <c r="B374" s="1" t="s">
        <v>476</v>
      </c>
      <c r="C374" s="1">
        <v>2023.0</v>
      </c>
      <c r="D374" s="15" t="s">
        <v>5</v>
      </c>
      <c r="E374" s="15" t="s">
        <v>28</v>
      </c>
      <c r="F374" s="1">
        <v>1.2809471256214822</v>
      </c>
    </row>
    <row r="375">
      <c r="A375" s="2" t="s">
        <v>13</v>
      </c>
      <c r="B375" s="1" t="s">
        <v>481</v>
      </c>
      <c r="C375" s="1">
        <v>2023.0</v>
      </c>
      <c r="D375" s="15" t="s">
        <v>5</v>
      </c>
      <c r="E375" s="15" t="s">
        <v>28</v>
      </c>
      <c r="F375" s="1">
        <v>0.10486076849311406</v>
      </c>
    </row>
    <row r="376">
      <c r="A376" s="2" t="s">
        <v>14</v>
      </c>
      <c r="B376" s="1" t="s">
        <v>483</v>
      </c>
      <c r="C376" s="1">
        <v>2023.0</v>
      </c>
      <c r="D376" s="15" t="s">
        <v>5</v>
      </c>
      <c r="E376" s="15" t="s">
        <v>28</v>
      </c>
      <c r="F376" s="1">
        <v>0.5978793847569392</v>
      </c>
    </row>
    <row r="377">
      <c r="A377" s="2" t="s">
        <v>15</v>
      </c>
      <c r="B377" s="1" t="s">
        <v>482</v>
      </c>
      <c r="C377" s="1">
        <v>2023.0</v>
      </c>
      <c r="D377" s="15" t="s">
        <v>5</v>
      </c>
      <c r="E377" s="15" t="s">
        <v>28</v>
      </c>
      <c r="F377" s="1">
        <v>1.3026448303590061</v>
      </c>
    </row>
    <row r="378">
      <c r="A378" s="2" t="s">
        <v>16</v>
      </c>
      <c r="B378" s="1" t="s">
        <v>484</v>
      </c>
      <c r="C378" s="1">
        <v>2023.0</v>
      </c>
      <c r="D378" s="15" t="s">
        <v>5</v>
      </c>
      <c r="E378" s="15" t="s">
        <v>28</v>
      </c>
      <c r="F378" s="1">
        <v>0.0</v>
      </c>
    </row>
    <row r="379">
      <c r="A379" s="2" t="s">
        <v>17</v>
      </c>
      <c r="B379" s="1" t="s">
        <v>485</v>
      </c>
      <c r="C379" s="1">
        <v>2023.0</v>
      </c>
      <c r="D379" s="15" t="s">
        <v>5</v>
      </c>
      <c r="E379" s="15" t="s">
        <v>28</v>
      </c>
      <c r="F379" s="1">
        <v>0.16264941963201732</v>
      </c>
    </row>
    <row r="380">
      <c r="A380" s="2" t="s">
        <v>18</v>
      </c>
      <c r="B380" s="1" t="s">
        <v>486</v>
      </c>
      <c r="C380" s="1">
        <v>2023.0</v>
      </c>
      <c r="D380" s="15" t="s">
        <v>5</v>
      </c>
      <c r="E380" s="15" t="s">
        <v>28</v>
      </c>
      <c r="F380" s="1">
        <v>0.07840812684553129</v>
      </c>
    </row>
    <row r="381">
      <c r="A381" s="2" t="s">
        <v>19</v>
      </c>
      <c r="B381" s="1" t="s">
        <v>487</v>
      </c>
      <c r="C381" s="1">
        <v>2023.0</v>
      </c>
      <c r="D381" s="15" t="s">
        <v>5</v>
      </c>
      <c r="E381" s="15" t="s">
        <v>28</v>
      </c>
      <c r="F381" s="1">
        <v>0.16311301183079063</v>
      </c>
    </row>
    <row r="382">
      <c r="A382" s="2" t="s">
        <v>20</v>
      </c>
      <c r="B382" s="1" t="s">
        <v>488</v>
      </c>
      <c r="C382" s="1">
        <v>2023.0</v>
      </c>
      <c r="D382" s="15" t="s">
        <v>5</v>
      </c>
      <c r="E382" s="15" t="s">
        <v>28</v>
      </c>
      <c r="F382" s="1">
        <v>0.38177738369867836</v>
      </c>
    </row>
    <row r="383">
      <c r="A383" s="2" t="s">
        <v>21</v>
      </c>
      <c r="B383" s="1" t="s">
        <v>490</v>
      </c>
      <c r="C383" s="1">
        <v>2023.0</v>
      </c>
      <c r="D383" s="15" t="s">
        <v>5</v>
      </c>
      <c r="E383" s="15" t="s">
        <v>28</v>
      </c>
      <c r="F383" s="1">
        <v>0.5255764259451553</v>
      </c>
    </row>
    <row r="384">
      <c r="A384" s="2" t="s">
        <v>22</v>
      </c>
      <c r="B384" s="1" t="s">
        <v>491</v>
      </c>
      <c r="C384" s="1">
        <v>2023.0</v>
      </c>
      <c r="D384" s="15" t="s">
        <v>5</v>
      </c>
      <c r="E384" s="15" t="s">
        <v>28</v>
      </c>
      <c r="F384" s="1">
        <v>0.08624798330653033</v>
      </c>
    </row>
    <row r="385">
      <c r="A385" s="2" t="s">
        <v>23</v>
      </c>
      <c r="B385" s="1" t="s">
        <v>492</v>
      </c>
      <c r="C385" s="1">
        <v>2023.0</v>
      </c>
      <c r="D385" s="15" t="s">
        <v>5</v>
      </c>
      <c r="E385" s="15" t="s">
        <v>28</v>
      </c>
      <c r="F385" s="1">
        <v>0.2620804806270109</v>
      </c>
    </row>
    <row r="386">
      <c r="A386" s="2" t="s">
        <v>24</v>
      </c>
      <c r="B386" s="1" t="s">
        <v>493</v>
      </c>
      <c r="C386" s="1">
        <v>2023.0</v>
      </c>
      <c r="D386" s="15" t="s">
        <v>5</v>
      </c>
      <c r="E386" s="15" t="s">
        <v>28</v>
      </c>
      <c r="F386" s="1">
        <v>0.5775822554883273</v>
      </c>
    </row>
    <row r="387">
      <c r="A387" s="2" t="s">
        <v>25</v>
      </c>
      <c r="B387" s="1" t="s">
        <v>494</v>
      </c>
      <c r="C387" s="1">
        <v>2023.0</v>
      </c>
      <c r="D387" s="15" t="s">
        <v>5</v>
      </c>
      <c r="E387" s="15" t="s">
        <v>28</v>
      </c>
      <c r="F387" s="1">
        <v>0.0</v>
      </c>
    </row>
    <row r="388">
      <c r="A388" s="2" t="s">
        <v>26</v>
      </c>
      <c r="B388" s="1" t="s">
        <v>495</v>
      </c>
      <c r="C388" s="1">
        <v>2023.0</v>
      </c>
      <c r="D388" s="15" t="s">
        <v>5</v>
      </c>
      <c r="E388" s="15" t="s">
        <v>28</v>
      </c>
      <c r="F388" s="1">
        <v>1.6506616677295094</v>
      </c>
    </row>
    <row r="389">
      <c r="A389" s="2" t="s">
        <v>27</v>
      </c>
      <c r="B389" s="1" t="s">
        <v>497</v>
      </c>
      <c r="C389" s="1">
        <v>2023.0</v>
      </c>
      <c r="D389" s="15" t="s">
        <v>5</v>
      </c>
      <c r="E389" s="15" t="s">
        <v>28</v>
      </c>
      <c r="F389" s="1">
        <v>0.7206831252389407</v>
      </c>
    </row>
    <row r="390">
      <c r="A390" s="2" t="s">
        <v>28</v>
      </c>
      <c r="B390" s="1" t="s">
        <v>496</v>
      </c>
      <c r="C390" s="1">
        <v>2023.0</v>
      </c>
      <c r="D390" s="15" t="s">
        <v>5</v>
      </c>
      <c r="E390" s="15" t="s">
        <v>28</v>
      </c>
      <c r="F390" s="1">
        <v>0.7147927287554278</v>
      </c>
    </row>
    <row r="391">
      <c r="A391" s="2" t="s">
        <v>29</v>
      </c>
      <c r="B391" s="1" t="s">
        <v>498</v>
      </c>
      <c r="C391" s="1">
        <v>2023.0</v>
      </c>
      <c r="D391" s="15" t="s">
        <v>5</v>
      </c>
      <c r="E391" s="15" t="s">
        <v>28</v>
      </c>
      <c r="F391" s="1">
        <v>0.3476025222039011</v>
      </c>
    </row>
    <row r="392">
      <c r="A392" s="2" t="s">
        <v>30</v>
      </c>
      <c r="B392" s="1" t="s">
        <v>499</v>
      </c>
      <c r="C392" s="1">
        <v>2023.0</v>
      </c>
      <c r="D392" s="15" t="s">
        <v>5</v>
      </c>
      <c r="E392" s="15" t="s">
        <v>28</v>
      </c>
      <c r="F392" s="1">
        <v>0.03788194470751351</v>
      </c>
    </row>
    <row r="393">
      <c r="A393" s="2" t="s">
        <v>31</v>
      </c>
      <c r="B393" s="1" t="s">
        <v>500</v>
      </c>
      <c r="C393" s="1">
        <v>2023.0</v>
      </c>
      <c r="D393" s="15" t="s">
        <v>5</v>
      </c>
      <c r="E393" s="15" t="s">
        <v>28</v>
      </c>
      <c r="F393" s="1">
        <v>0.1612026578019534</v>
      </c>
    </row>
    <row r="394">
      <c r="A394" s="2" t="s">
        <v>32</v>
      </c>
      <c r="B394" s="1" t="s">
        <v>501</v>
      </c>
      <c r="C394" s="1">
        <v>2023.0</v>
      </c>
      <c r="D394" s="15" t="s">
        <v>5</v>
      </c>
      <c r="E394" s="15" t="s">
        <v>28</v>
      </c>
      <c r="F394" s="1">
        <v>1.4102323639866141</v>
      </c>
    </row>
    <row r="395">
      <c r="A395" s="2" t="s">
        <v>33</v>
      </c>
      <c r="B395" s="1" t="s">
        <v>502</v>
      </c>
      <c r="C395" s="1">
        <v>2023.0</v>
      </c>
      <c r="D395" s="15" t="s">
        <v>5</v>
      </c>
      <c r="E395" s="15" t="s">
        <v>28</v>
      </c>
      <c r="F395" s="1">
        <v>0.41587078432652325</v>
      </c>
    </row>
    <row r="396">
      <c r="A396" s="2" t="s">
        <v>34</v>
      </c>
      <c r="B396" s="1" t="s">
        <v>503</v>
      </c>
      <c r="C396" s="1">
        <v>2023.0</v>
      </c>
      <c r="D396" s="15" t="s">
        <v>5</v>
      </c>
      <c r="E396" s="15" t="s">
        <v>28</v>
      </c>
      <c r="F396" s="1">
        <v>0.7326168340696132</v>
      </c>
    </row>
    <row r="397">
      <c r="A397" s="2" t="s">
        <v>35</v>
      </c>
      <c r="B397" s="1" t="s">
        <v>504</v>
      </c>
      <c r="C397" s="1">
        <v>2023.0</v>
      </c>
      <c r="D397" s="15" t="s">
        <v>5</v>
      </c>
      <c r="E397" s="15" t="s">
        <v>28</v>
      </c>
      <c r="F397" s="1">
        <v>0.0</v>
      </c>
    </row>
    <row r="398">
      <c r="A398" s="53">
        <v>0.0</v>
      </c>
      <c r="B398" s="53" t="s">
        <v>489</v>
      </c>
      <c r="C398" s="38">
        <v>2024.0</v>
      </c>
      <c r="D398" s="15" t="s">
        <v>5</v>
      </c>
      <c r="E398" s="15" t="s">
        <v>28</v>
      </c>
      <c r="F398" s="38">
        <v>0.482860623</v>
      </c>
    </row>
    <row r="399">
      <c r="A399" s="53">
        <v>1.0</v>
      </c>
      <c r="B399" s="53" t="s">
        <v>472</v>
      </c>
      <c r="C399" s="38">
        <v>2024.0</v>
      </c>
      <c r="D399" s="15" t="s">
        <v>5</v>
      </c>
      <c r="E399" s="15" t="s">
        <v>28</v>
      </c>
      <c r="F399" s="38">
        <v>0.131526683</v>
      </c>
    </row>
    <row r="400">
      <c r="A400" s="53">
        <v>2.0</v>
      </c>
      <c r="B400" s="53" t="s">
        <v>473</v>
      </c>
      <c r="C400" s="38">
        <v>2024.0</v>
      </c>
      <c r="D400" s="15" t="s">
        <v>5</v>
      </c>
      <c r="E400" s="15" t="s">
        <v>28</v>
      </c>
      <c r="F400" s="38">
        <v>0.544350189</v>
      </c>
    </row>
    <row r="401">
      <c r="A401" s="53">
        <v>3.0</v>
      </c>
      <c r="B401" s="53" t="s">
        <v>474</v>
      </c>
      <c r="C401" s="38">
        <v>2024.0</v>
      </c>
      <c r="D401" s="15" t="s">
        <v>5</v>
      </c>
      <c r="E401" s="15" t="s">
        <v>28</v>
      </c>
      <c r="F401" s="38">
        <v>0.456110224</v>
      </c>
    </row>
    <row r="402">
      <c r="A402" s="53">
        <v>4.0</v>
      </c>
      <c r="B402" s="53" t="s">
        <v>475</v>
      </c>
      <c r="C402" s="38">
        <v>2024.0</v>
      </c>
      <c r="D402" s="15" t="s">
        <v>5</v>
      </c>
      <c r="E402" s="15" t="s">
        <v>28</v>
      </c>
      <c r="F402" s="38">
        <v>0.314928889</v>
      </c>
    </row>
    <row r="403">
      <c r="A403" s="53">
        <v>5.0</v>
      </c>
      <c r="B403" s="53" t="s">
        <v>479</v>
      </c>
      <c r="C403" s="38">
        <v>2024.0</v>
      </c>
      <c r="D403" s="15" t="s">
        <v>5</v>
      </c>
      <c r="E403" s="15" t="s">
        <v>28</v>
      </c>
      <c r="F403" s="38">
        <v>0.41940164</v>
      </c>
    </row>
    <row r="404">
      <c r="A404" s="53">
        <v>6.0</v>
      </c>
      <c r="B404" s="53" t="s">
        <v>480</v>
      </c>
      <c r="C404" s="38">
        <v>2024.0</v>
      </c>
      <c r="D404" s="15" t="s">
        <v>5</v>
      </c>
      <c r="E404" s="15" t="s">
        <v>28</v>
      </c>
      <c r="F404" s="38">
        <v>0.789532899</v>
      </c>
    </row>
    <row r="405">
      <c r="A405" s="53">
        <v>7.0</v>
      </c>
      <c r="B405" s="53" t="s">
        <v>478</v>
      </c>
      <c r="C405" s="38">
        <v>2024.0</v>
      </c>
      <c r="D405" s="15" t="s">
        <v>5</v>
      </c>
      <c r="E405" s="15" t="s">
        <v>28</v>
      </c>
      <c r="F405" s="38">
        <v>0.167008198</v>
      </c>
    </row>
    <row r="406">
      <c r="A406" s="53">
        <v>8.0</v>
      </c>
      <c r="B406" s="53" t="s">
        <v>477</v>
      </c>
      <c r="C406" s="38">
        <v>2024.0</v>
      </c>
      <c r="D406" s="15" t="s">
        <v>5</v>
      </c>
      <c r="E406" s="15" t="s">
        <v>28</v>
      </c>
      <c r="F406" s="38">
        <v>0.276896046</v>
      </c>
    </row>
    <row r="407">
      <c r="A407" s="53">
        <v>9.0</v>
      </c>
      <c r="B407" s="53" t="s">
        <v>476</v>
      </c>
      <c r="C407" s="38">
        <v>2024.0</v>
      </c>
      <c r="D407" s="15" t="s">
        <v>5</v>
      </c>
      <c r="E407" s="15" t="s">
        <v>28</v>
      </c>
      <c r="F407" s="38">
        <v>1.845139604</v>
      </c>
    </row>
    <row r="408">
      <c r="A408" s="53">
        <v>10.0</v>
      </c>
      <c r="B408" s="53" t="s">
        <v>481</v>
      </c>
      <c r="C408" s="38">
        <v>2024.0</v>
      </c>
      <c r="D408" s="15" t="s">
        <v>5</v>
      </c>
      <c r="E408" s="15" t="s">
        <v>28</v>
      </c>
      <c r="F408" s="38">
        <v>0.419542279</v>
      </c>
    </row>
    <row r="409">
      <c r="A409" s="53">
        <v>11.0</v>
      </c>
      <c r="B409" s="53" t="s">
        <v>483</v>
      </c>
      <c r="C409" s="38">
        <v>2024.0</v>
      </c>
      <c r="D409" s="15" t="s">
        <v>5</v>
      </c>
      <c r="E409" s="15" t="s">
        <v>28</v>
      </c>
      <c r="F409" s="38">
        <v>0.495916361</v>
      </c>
    </row>
    <row r="410">
      <c r="A410" s="53">
        <v>12.0</v>
      </c>
      <c r="B410" s="53" t="s">
        <v>482</v>
      </c>
      <c r="C410" s="38">
        <v>2024.0</v>
      </c>
      <c r="D410" s="15" t="s">
        <v>5</v>
      </c>
      <c r="E410" s="15" t="s">
        <v>28</v>
      </c>
      <c r="F410" s="38">
        <v>1.414341646</v>
      </c>
    </row>
    <row r="411">
      <c r="A411" s="53">
        <v>13.0</v>
      </c>
      <c r="B411" s="53" t="s">
        <v>484</v>
      </c>
      <c r="C411" s="38">
        <v>2024.0</v>
      </c>
      <c r="D411" s="15" t="s">
        <v>5</v>
      </c>
      <c r="E411" s="15" t="s">
        <v>28</v>
      </c>
      <c r="F411" s="38">
        <v>0.184823297</v>
      </c>
    </row>
    <row r="412">
      <c r="A412" s="53">
        <v>14.0</v>
      </c>
      <c r="B412" s="53" t="s">
        <v>485</v>
      </c>
      <c r="C412" s="38">
        <v>2024.0</v>
      </c>
      <c r="D412" s="15" t="s">
        <v>5</v>
      </c>
      <c r="E412" s="15" t="s">
        <v>28</v>
      </c>
      <c r="F412" s="38">
        <v>0.148083565</v>
      </c>
    </row>
    <row r="413">
      <c r="A413" s="53">
        <v>15.0</v>
      </c>
      <c r="B413" s="53" t="s">
        <v>486</v>
      </c>
      <c r="C413" s="38">
        <v>2024.0</v>
      </c>
      <c r="D413" s="15" t="s">
        <v>5</v>
      </c>
      <c r="E413" s="15" t="s">
        <v>28</v>
      </c>
      <c r="F413" s="38">
        <v>0.119587042</v>
      </c>
    </row>
    <row r="414">
      <c r="A414" s="53">
        <v>16.0</v>
      </c>
      <c r="B414" s="53" t="s">
        <v>487</v>
      </c>
      <c r="C414" s="38">
        <v>2024.0</v>
      </c>
      <c r="D414" s="15" t="s">
        <v>5</v>
      </c>
      <c r="E414" s="15" t="s">
        <v>28</v>
      </c>
      <c r="F414" s="38">
        <v>0.281408789</v>
      </c>
    </row>
    <row r="415">
      <c r="A415" s="53">
        <v>17.0</v>
      </c>
      <c r="B415" s="53" t="s">
        <v>488</v>
      </c>
      <c r="C415" s="38">
        <v>2024.0</v>
      </c>
      <c r="D415" s="15" t="s">
        <v>5</v>
      </c>
      <c r="E415" s="15" t="s">
        <v>28</v>
      </c>
      <c r="F415" s="38">
        <v>0.588933931</v>
      </c>
    </row>
    <row r="416">
      <c r="A416" s="53">
        <v>18.0</v>
      </c>
      <c r="B416" s="53" t="s">
        <v>490</v>
      </c>
      <c r="C416" s="38">
        <v>2024.0</v>
      </c>
      <c r="D416" s="15" t="s">
        <v>5</v>
      </c>
      <c r="E416" s="15" t="s">
        <v>28</v>
      </c>
      <c r="F416" s="38">
        <v>0.307255768</v>
      </c>
    </row>
    <row r="417">
      <c r="A417" s="53">
        <v>19.0</v>
      </c>
      <c r="B417" s="53" t="s">
        <v>491</v>
      </c>
      <c r="C417" s="38">
        <v>2024.0</v>
      </c>
      <c r="D417" s="15" t="s">
        <v>5</v>
      </c>
      <c r="E417" s="15" t="s">
        <v>28</v>
      </c>
      <c r="F417" s="38">
        <v>0.079931464</v>
      </c>
    </row>
    <row r="418">
      <c r="A418" s="53">
        <v>20.0</v>
      </c>
      <c r="B418" s="53" t="s">
        <v>492</v>
      </c>
      <c r="C418" s="38">
        <v>2024.0</v>
      </c>
      <c r="D418" s="15" t="s">
        <v>5</v>
      </c>
      <c r="E418" s="15" t="s">
        <v>28</v>
      </c>
      <c r="F418" s="38">
        <v>0.442597957</v>
      </c>
    </row>
    <row r="419">
      <c r="A419" s="53">
        <v>21.0</v>
      </c>
      <c r="B419" s="53" t="s">
        <v>493</v>
      </c>
      <c r="C419" s="38">
        <v>2024.0</v>
      </c>
      <c r="D419" s="15" t="s">
        <v>5</v>
      </c>
      <c r="E419" s="15" t="s">
        <v>28</v>
      </c>
      <c r="F419" s="38">
        <v>0.47491253</v>
      </c>
    </row>
    <row r="420">
      <c r="A420" s="53">
        <v>22.0</v>
      </c>
      <c r="B420" s="53" t="s">
        <v>494</v>
      </c>
      <c r="C420" s="38">
        <v>2024.0</v>
      </c>
      <c r="D420" s="15" t="s">
        <v>5</v>
      </c>
      <c r="E420" s="15" t="s">
        <v>28</v>
      </c>
      <c r="F420" s="38">
        <v>0.116164166</v>
      </c>
    </row>
    <row r="421">
      <c r="A421" s="53">
        <v>23.0</v>
      </c>
      <c r="B421" s="53" t="s">
        <v>495</v>
      </c>
      <c r="C421" s="38">
        <v>2024.0</v>
      </c>
      <c r="D421" s="15" t="s">
        <v>5</v>
      </c>
      <c r="E421" s="15" t="s">
        <v>28</v>
      </c>
      <c r="F421" s="38">
        <v>0.833083</v>
      </c>
    </row>
    <row r="422">
      <c r="A422" s="53">
        <v>24.0</v>
      </c>
      <c r="B422" s="53" t="s">
        <v>497</v>
      </c>
      <c r="C422" s="38">
        <v>2024.0</v>
      </c>
      <c r="D422" s="15" t="s">
        <v>5</v>
      </c>
      <c r="E422" s="15" t="s">
        <v>28</v>
      </c>
      <c r="F422" s="38">
        <v>0.917241075</v>
      </c>
    </row>
    <row r="423">
      <c r="A423" s="53">
        <v>25.0</v>
      </c>
      <c r="B423" s="53" t="s">
        <v>496</v>
      </c>
      <c r="C423" s="38">
        <v>2024.0</v>
      </c>
      <c r="D423" s="15" t="s">
        <v>5</v>
      </c>
      <c r="E423" s="15" t="s">
        <v>28</v>
      </c>
      <c r="F423" s="38">
        <v>1.046123589</v>
      </c>
    </row>
    <row r="424">
      <c r="A424" s="53">
        <v>26.0</v>
      </c>
      <c r="B424" s="53" t="s">
        <v>498</v>
      </c>
      <c r="C424" s="38">
        <v>2024.0</v>
      </c>
      <c r="D424" s="15" t="s">
        <v>5</v>
      </c>
      <c r="E424" s="15" t="s">
        <v>28</v>
      </c>
      <c r="F424" s="38">
        <v>0.484356261</v>
      </c>
    </row>
    <row r="425">
      <c r="A425" s="53">
        <v>27.0</v>
      </c>
      <c r="B425" s="53" t="s">
        <v>499</v>
      </c>
      <c r="C425" s="38">
        <v>2024.0</v>
      </c>
      <c r="D425" s="15" t="s">
        <v>5</v>
      </c>
      <c r="E425" s="15" t="s">
        <v>28</v>
      </c>
      <c r="F425" s="38">
        <v>0.040677194</v>
      </c>
    </row>
    <row r="426">
      <c r="A426" s="53">
        <v>28.0</v>
      </c>
      <c r="B426" s="53" t="s">
        <v>500</v>
      </c>
      <c r="C426" s="38">
        <v>2024.0</v>
      </c>
      <c r="D426" s="15" t="s">
        <v>5</v>
      </c>
      <c r="E426" s="15" t="s">
        <v>28</v>
      </c>
      <c r="F426" s="38">
        <v>0.243122011</v>
      </c>
    </row>
    <row r="427">
      <c r="A427" s="53">
        <v>29.0</v>
      </c>
      <c r="B427" s="53" t="s">
        <v>501</v>
      </c>
      <c r="C427" s="38">
        <v>2024.0</v>
      </c>
      <c r="D427" s="15" t="s">
        <v>5</v>
      </c>
      <c r="E427" s="15" t="s">
        <v>28</v>
      </c>
      <c r="F427" s="38">
        <v>1.195686806</v>
      </c>
    </row>
    <row r="428">
      <c r="A428" s="53">
        <v>30.0</v>
      </c>
      <c r="B428" s="53" t="s">
        <v>502</v>
      </c>
      <c r="C428" s="38">
        <v>2024.0</v>
      </c>
      <c r="D428" s="15" t="s">
        <v>5</v>
      </c>
      <c r="E428" s="15" t="s">
        <v>28</v>
      </c>
      <c r="F428" s="38">
        <v>0.516590552</v>
      </c>
    </row>
    <row r="429">
      <c r="A429" s="53">
        <v>31.0</v>
      </c>
      <c r="B429" s="53" t="s">
        <v>503</v>
      </c>
      <c r="C429" s="38">
        <v>2024.0</v>
      </c>
      <c r="D429" s="15" t="s">
        <v>5</v>
      </c>
      <c r="E429" s="15" t="s">
        <v>28</v>
      </c>
      <c r="F429" s="38">
        <v>0.445680284</v>
      </c>
    </row>
    <row r="430">
      <c r="A430" s="53">
        <v>32.0</v>
      </c>
      <c r="B430" s="53" t="s">
        <v>504</v>
      </c>
      <c r="C430" s="38">
        <v>2024.0</v>
      </c>
      <c r="D430" s="15" t="s">
        <v>5</v>
      </c>
      <c r="E430" s="15" t="s">
        <v>28</v>
      </c>
      <c r="F430" s="38">
        <v>0.059146294</v>
      </c>
    </row>
  </sheetData>
  <autoFilter ref="$A$1:$H$298"/>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2" t="s">
        <v>1</v>
      </c>
      <c r="B1" s="102" t="s">
        <v>470</v>
      </c>
      <c r="C1" s="102" t="s">
        <v>0</v>
      </c>
      <c r="D1" s="103" t="s">
        <v>36</v>
      </c>
      <c r="E1" s="103" t="s">
        <v>38</v>
      </c>
      <c r="F1" s="104" t="s">
        <v>471</v>
      </c>
    </row>
    <row r="2">
      <c r="A2" s="52" t="s">
        <v>3</v>
      </c>
      <c r="B2" s="40" t="s">
        <v>489</v>
      </c>
      <c r="C2" s="46">
        <v>2010.0</v>
      </c>
      <c r="D2" s="105" t="s">
        <v>5</v>
      </c>
      <c r="E2" s="105" t="s">
        <v>29</v>
      </c>
      <c r="F2" s="106">
        <v>74.3</v>
      </c>
    </row>
    <row r="3">
      <c r="A3" s="52" t="s">
        <v>4</v>
      </c>
      <c r="B3" s="40" t="s">
        <v>472</v>
      </c>
      <c r="C3" s="46">
        <v>2010.0</v>
      </c>
      <c r="D3" s="105" t="s">
        <v>5</v>
      </c>
      <c r="E3" s="105" t="s">
        <v>29</v>
      </c>
      <c r="F3" s="107">
        <v>75.7</v>
      </c>
    </row>
    <row r="4">
      <c r="A4" s="40" t="s">
        <v>5</v>
      </c>
      <c r="B4" s="40" t="s">
        <v>473</v>
      </c>
      <c r="C4" s="46">
        <v>2010.0</v>
      </c>
      <c r="D4" s="105" t="s">
        <v>5</v>
      </c>
      <c r="E4" s="105" t="s">
        <v>29</v>
      </c>
      <c r="F4" s="107">
        <v>75.0</v>
      </c>
    </row>
    <row r="5">
      <c r="A5" s="40" t="s">
        <v>6</v>
      </c>
      <c r="B5" s="40" t="s">
        <v>474</v>
      </c>
      <c r="C5" s="46">
        <v>2010.0</v>
      </c>
      <c r="D5" s="108" t="s">
        <v>5</v>
      </c>
      <c r="E5" s="108" t="s">
        <v>29</v>
      </c>
      <c r="F5" s="107">
        <v>76.2</v>
      </c>
    </row>
    <row r="6">
      <c r="A6" s="40" t="s">
        <v>7</v>
      </c>
      <c r="B6" s="40" t="s">
        <v>475</v>
      </c>
      <c r="C6" s="46">
        <v>2010.0</v>
      </c>
      <c r="D6" s="108" t="s">
        <v>5</v>
      </c>
      <c r="E6" s="108" t="s">
        <v>29</v>
      </c>
      <c r="F6" s="107">
        <v>74.4</v>
      </c>
    </row>
    <row r="7">
      <c r="A7" s="40" t="s">
        <v>8</v>
      </c>
      <c r="B7" s="40" t="s">
        <v>479</v>
      </c>
      <c r="C7" s="46">
        <v>2010.0</v>
      </c>
      <c r="D7" s="108" t="s">
        <v>5</v>
      </c>
      <c r="E7" s="108" t="s">
        <v>29</v>
      </c>
      <c r="F7" s="107">
        <v>76.5</v>
      </c>
    </row>
    <row r="8">
      <c r="A8" s="40" t="s">
        <v>9</v>
      </c>
      <c r="B8" s="40" t="s">
        <v>480</v>
      </c>
      <c r="C8" s="46">
        <v>2010.0</v>
      </c>
      <c r="D8" s="108" t="s">
        <v>5</v>
      </c>
      <c r="E8" s="108" t="s">
        <v>29</v>
      </c>
      <c r="F8" s="107">
        <v>75.5</v>
      </c>
    </row>
    <row r="9">
      <c r="A9" s="40" t="s">
        <v>10</v>
      </c>
      <c r="B9" s="40" t="s">
        <v>478</v>
      </c>
      <c r="C9" s="46">
        <v>2010.0</v>
      </c>
      <c r="D9" s="108" t="s">
        <v>5</v>
      </c>
      <c r="E9" s="108" t="s">
        <v>29</v>
      </c>
      <c r="F9" s="107">
        <v>72.0</v>
      </c>
    </row>
    <row r="10">
      <c r="A10" s="40" t="s">
        <v>11</v>
      </c>
      <c r="B10" s="40" t="s">
        <v>477</v>
      </c>
      <c r="C10" s="46">
        <v>2010.0</v>
      </c>
      <c r="D10" s="108" t="s">
        <v>5</v>
      </c>
      <c r="E10" s="108" t="s">
        <v>29</v>
      </c>
      <c r="F10" s="107">
        <v>75.2</v>
      </c>
    </row>
    <row r="11">
      <c r="A11" s="40" t="s">
        <v>12</v>
      </c>
      <c r="B11" s="40" t="s">
        <v>476</v>
      </c>
      <c r="C11" s="46">
        <v>2010.0</v>
      </c>
      <c r="D11" s="108" t="s">
        <v>5</v>
      </c>
      <c r="E11" s="108" t="s">
        <v>29</v>
      </c>
      <c r="F11" s="107">
        <v>76.3</v>
      </c>
    </row>
    <row r="12">
      <c r="A12" s="40" t="s">
        <v>13</v>
      </c>
      <c r="B12" s="40" t="s">
        <v>481</v>
      </c>
      <c r="C12" s="46">
        <v>2010.0</v>
      </c>
      <c r="D12" s="108" t="s">
        <v>5</v>
      </c>
      <c r="E12" s="108" t="s">
        <v>29</v>
      </c>
      <c r="F12" s="107">
        <v>74.1</v>
      </c>
    </row>
    <row r="13">
      <c r="A13" s="40" t="s">
        <v>14</v>
      </c>
      <c r="B13" s="40" t="s">
        <v>483</v>
      </c>
      <c r="C13" s="46">
        <v>2010.0</v>
      </c>
      <c r="D13" s="108" t="s">
        <v>5</v>
      </c>
      <c r="E13" s="108" t="s">
        <v>29</v>
      </c>
      <c r="F13" s="107">
        <v>73.9</v>
      </c>
    </row>
    <row r="14">
      <c r="A14" s="40" t="s">
        <v>15</v>
      </c>
      <c r="B14" s="40" t="s">
        <v>482</v>
      </c>
      <c r="C14" s="46">
        <v>2010.0</v>
      </c>
      <c r="D14" s="108" t="s">
        <v>5</v>
      </c>
      <c r="E14" s="108" t="s">
        <v>29</v>
      </c>
      <c r="F14" s="107">
        <v>72.3</v>
      </c>
    </row>
    <row r="15">
      <c r="A15" s="40" t="s">
        <v>16</v>
      </c>
      <c r="B15" s="40" t="s">
        <v>484</v>
      </c>
      <c r="C15" s="46">
        <v>2010.0</v>
      </c>
      <c r="D15" s="108" t="s">
        <v>5</v>
      </c>
      <c r="E15" s="108" t="s">
        <v>29</v>
      </c>
      <c r="F15" s="107">
        <v>73.4</v>
      </c>
    </row>
    <row r="16">
      <c r="A16" s="40" t="s">
        <v>17</v>
      </c>
      <c r="B16" s="40" t="s">
        <v>485</v>
      </c>
      <c r="C16" s="46">
        <v>2010.0</v>
      </c>
      <c r="D16" s="108" t="s">
        <v>5</v>
      </c>
      <c r="E16" s="108" t="s">
        <v>29</v>
      </c>
      <c r="F16" s="107">
        <v>74.8</v>
      </c>
    </row>
    <row r="17">
      <c r="A17" s="40" t="s">
        <v>18</v>
      </c>
      <c r="B17" s="40" t="s">
        <v>486</v>
      </c>
      <c r="C17" s="46">
        <v>2010.0</v>
      </c>
      <c r="D17" s="108" t="s">
        <v>5</v>
      </c>
      <c r="E17" s="108" t="s">
        <v>29</v>
      </c>
      <c r="F17" s="107">
        <v>74.3</v>
      </c>
    </row>
    <row r="18">
      <c r="A18" s="40" t="s">
        <v>19</v>
      </c>
      <c r="B18" s="40" t="s">
        <v>487</v>
      </c>
      <c r="C18" s="46">
        <v>2010.0</v>
      </c>
      <c r="D18" s="108" t="s">
        <v>5</v>
      </c>
      <c r="E18" s="108" t="s">
        <v>29</v>
      </c>
      <c r="F18" s="107">
        <v>73.1</v>
      </c>
    </row>
    <row r="19">
      <c r="A19" s="40" t="s">
        <v>20</v>
      </c>
      <c r="B19" s="40" t="s">
        <v>488</v>
      </c>
      <c r="C19" s="46">
        <v>2010.0</v>
      </c>
      <c r="D19" s="108" t="s">
        <v>5</v>
      </c>
      <c r="E19" s="108" t="s">
        <v>29</v>
      </c>
      <c r="F19" s="107">
        <v>73.9</v>
      </c>
    </row>
    <row r="20">
      <c r="A20" s="40" t="s">
        <v>21</v>
      </c>
      <c r="B20" s="40" t="s">
        <v>490</v>
      </c>
      <c r="C20" s="46">
        <v>2010.0</v>
      </c>
      <c r="D20" s="108" t="s">
        <v>5</v>
      </c>
      <c r="E20" s="108" t="s">
        <v>29</v>
      </c>
      <c r="F20" s="107">
        <v>74.4</v>
      </c>
    </row>
    <row r="21">
      <c r="A21" s="40" t="s">
        <v>22</v>
      </c>
      <c r="B21" s="40" t="s">
        <v>491</v>
      </c>
      <c r="C21" s="46">
        <v>2010.0</v>
      </c>
      <c r="D21" s="108" t="s">
        <v>5</v>
      </c>
      <c r="E21" s="108" t="s">
        <v>29</v>
      </c>
      <c r="F21" s="107">
        <v>77.4</v>
      </c>
    </row>
    <row r="22">
      <c r="A22" s="40" t="s">
        <v>23</v>
      </c>
      <c r="B22" s="40" t="s">
        <v>492</v>
      </c>
      <c r="C22" s="46">
        <v>2010.0</v>
      </c>
      <c r="D22" s="108" t="s">
        <v>5</v>
      </c>
      <c r="E22" s="108" t="s">
        <v>29</v>
      </c>
      <c r="F22" s="107">
        <v>72.7</v>
      </c>
    </row>
    <row r="23">
      <c r="A23" s="40" t="s">
        <v>24</v>
      </c>
      <c r="B23" s="40" t="s">
        <v>493</v>
      </c>
      <c r="C23" s="46">
        <v>2010.0</v>
      </c>
      <c r="D23" s="108" t="s">
        <v>5</v>
      </c>
      <c r="E23" s="108" t="s">
        <v>29</v>
      </c>
      <c r="F23" s="107">
        <v>73.0</v>
      </c>
    </row>
    <row r="24">
      <c r="A24" s="40" t="s">
        <v>25</v>
      </c>
      <c r="B24" s="40" t="s">
        <v>494</v>
      </c>
      <c r="C24" s="46">
        <v>2010.0</v>
      </c>
      <c r="D24" s="108" t="s">
        <v>5</v>
      </c>
      <c r="E24" s="108" t="s">
        <v>29</v>
      </c>
      <c r="F24" s="107">
        <v>74.7</v>
      </c>
    </row>
    <row r="25">
      <c r="A25" s="40" t="s">
        <v>26</v>
      </c>
      <c r="B25" s="40" t="s">
        <v>495</v>
      </c>
      <c r="C25" s="46">
        <v>2010.0</v>
      </c>
      <c r="D25" s="108" t="s">
        <v>5</v>
      </c>
      <c r="E25" s="108" t="s">
        <v>29</v>
      </c>
      <c r="F25" s="107">
        <v>75.1</v>
      </c>
    </row>
    <row r="26">
      <c r="A26" s="40" t="s">
        <v>27</v>
      </c>
      <c r="B26" s="40" t="s">
        <v>497</v>
      </c>
      <c r="C26" s="46">
        <v>2010.0</v>
      </c>
      <c r="D26" s="108" t="s">
        <v>5</v>
      </c>
      <c r="E26" s="108" t="s">
        <v>29</v>
      </c>
      <c r="F26" s="107">
        <v>74.2</v>
      </c>
    </row>
    <row r="27">
      <c r="A27" s="40" t="s">
        <v>28</v>
      </c>
      <c r="B27" s="40" t="s">
        <v>496</v>
      </c>
      <c r="C27" s="46">
        <v>2010.0</v>
      </c>
      <c r="D27" s="108" t="s">
        <v>5</v>
      </c>
      <c r="E27" s="108" t="s">
        <v>29</v>
      </c>
      <c r="F27" s="107">
        <v>74.7</v>
      </c>
    </row>
    <row r="28">
      <c r="A28" s="40" t="s">
        <v>29</v>
      </c>
      <c r="B28" s="40" t="s">
        <v>498</v>
      </c>
      <c r="C28" s="46">
        <v>2010.0</v>
      </c>
      <c r="D28" s="108" t="s">
        <v>5</v>
      </c>
      <c r="E28" s="108" t="s">
        <v>29</v>
      </c>
      <c r="F28" s="107">
        <v>75.6</v>
      </c>
    </row>
    <row r="29">
      <c r="A29" s="40" t="s">
        <v>30</v>
      </c>
      <c r="B29" s="40" t="s">
        <v>499</v>
      </c>
      <c r="C29" s="46">
        <v>2010.0</v>
      </c>
      <c r="D29" s="108" t="s">
        <v>5</v>
      </c>
      <c r="E29" s="108" t="s">
        <v>29</v>
      </c>
      <c r="F29" s="107">
        <v>72.9</v>
      </c>
    </row>
    <row r="30">
      <c r="A30" s="40" t="s">
        <v>31</v>
      </c>
      <c r="B30" s="40" t="s">
        <v>500</v>
      </c>
      <c r="C30" s="46">
        <v>2010.0</v>
      </c>
      <c r="D30" s="108" t="s">
        <v>5</v>
      </c>
      <c r="E30" s="108" t="s">
        <v>29</v>
      </c>
      <c r="F30" s="107">
        <v>75.1</v>
      </c>
    </row>
    <row r="31">
      <c r="A31" s="40" t="s">
        <v>32</v>
      </c>
      <c r="B31" s="40" t="s">
        <v>501</v>
      </c>
      <c r="C31" s="46">
        <v>2010.0</v>
      </c>
      <c r="D31" s="108" t="s">
        <v>5</v>
      </c>
      <c r="E31" s="108" t="s">
        <v>29</v>
      </c>
      <c r="F31" s="107">
        <v>73.2</v>
      </c>
    </row>
    <row r="32">
      <c r="A32" s="40" t="s">
        <v>33</v>
      </c>
      <c r="B32" s="40" t="s">
        <v>502</v>
      </c>
      <c r="C32" s="46">
        <v>2010.0</v>
      </c>
      <c r="D32" s="108" t="s">
        <v>5</v>
      </c>
      <c r="E32" s="108" t="s">
        <v>29</v>
      </c>
      <c r="F32" s="107">
        <v>73.4</v>
      </c>
    </row>
    <row r="33">
      <c r="A33" s="40" t="s">
        <v>34</v>
      </c>
      <c r="B33" s="40" t="s">
        <v>503</v>
      </c>
      <c r="C33" s="46">
        <v>2010.0</v>
      </c>
      <c r="D33" s="108" t="s">
        <v>5</v>
      </c>
      <c r="E33" s="108" t="s">
        <v>29</v>
      </c>
      <c r="F33" s="107">
        <v>74.2</v>
      </c>
    </row>
    <row r="34">
      <c r="A34" s="40" t="s">
        <v>35</v>
      </c>
      <c r="B34" s="40" t="s">
        <v>504</v>
      </c>
      <c r="C34" s="46">
        <v>2010.0</v>
      </c>
      <c r="D34" s="108" t="s">
        <v>5</v>
      </c>
      <c r="E34" s="108" t="s">
        <v>29</v>
      </c>
      <c r="F34" s="107">
        <v>73.4</v>
      </c>
    </row>
    <row r="35">
      <c r="A35" s="52" t="s">
        <v>3</v>
      </c>
      <c r="B35" s="40" t="s">
        <v>489</v>
      </c>
      <c r="C35" s="46">
        <v>2011.0</v>
      </c>
      <c r="D35" s="108" t="s">
        <v>5</v>
      </c>
      <c r="E35" s="108" t="s">
        <v>29</v>
      </c>
      <c r="F35" s="107">
        <v>74.7</v>
      </c>
    </row>
    <row r="36">
      <c r="A36" s="52" t="s">
        <v>4</v>
      </c>
      <c r="B36" s="40" t="s">
        <v>472</v>
      </c>
      <c r="C36" s="46">
        <v>2011.0</v>
      </c>
      <c r="D36" s="108" t="s">
        <v>5</v>
      </c>
      <c r="E36" s="108" t="s">
        <v>29</v>
      </c>
      <c r="F36" s="107">
        <v>76.0</v>
      </c>
    </row>
    <row r="37">
      <c r="A37" s="40" t="s">
        <v>5</v>
      </c>
      <c r="B37" s="40" t="s">
        <v>473</v>
      </c>
      <c r="C37" s="46">
        <v>2011.0</v>
      </c>
      <c r="D37" s="108" t="s">
        <v>5</v>
      </c>
      <c r="E37" s="108" t="s">
        <v>29</v>
      </c>
      <c r="F37" s="107">
        <v>75.4</v>
      </c>
    </row>
    <row r="38">
      <c r="A38" s="40" t="s">
        <v>6</v>
      </c>
      <c r="B38" s="40" t="s">
        <v>474</v>
      </c>
      <c r="C38" s="46">
        <v>2011.0</v>
      </c>
      <c r="D38" s="108" t="s">
        <v>5</v>
      </c>
      <c r="E38" s="108" t="s">
        <v>29</v>
      </c>
      <c r="F38" s="107">
        <v>76.5</v>
      </c>
    </row>
    <row r="39">
      <c r="A39" s="40" t="s">
        <v>7</v>
      </c>
      <c r="B39" s="40" t="s">
        <v>475</v>
      </c>
      <c r="C39" s="46">
        <v>2011.0</v>
      </c>
      <c r="D39" s="108" t="s">
        <v>5</v>
      </c>
      <c r="E39" s="108" t="s">
        <v>29</v>
      </c>
      <c r="F39" s="107">
        <v>74.9</v>
      </c>
    </row>
    <row r="40">
      <c r="A40" s="40" t="s">
        <v>8</v>
      </c>
      <c r="B40" s="40" t="s">
        <v>479</v>
      </c>
      <c r="C40" s="46">
        <v>2011.0</v>
      </c>
      <c r="D40" s="108" t="s">
        <v>5</v>
      </c>
      <c r="E40" s="108" t="s">
        <v>29</v>
      </c>
      <c r="F40" s="107">
        <v>76.8</v>
      </c>
    </row>
    <row r="41">
      <c r="A41" s="40" t="s">
        <v>9</v>
      </c>
      <c r="B41" s="40" t="s">
        <v>480</v>
      </c>
      <c r="C41" s="46">
        <v>2011.0</v>
      </c>
      <c r="D41" s="108" t="s">
        <v>5</v>
      </c>
      <c r="E41" s="108" t="s">
        <v>29</v>
      </c>
      <c r="F41" s="107">
        <v>75.8</v>
      </c>
    </row>
    <row r="42">
      <c r="A42" s="40" t="s">
        <v>10</v>
      </c>
      <c r="B42" s="40" t="s">
        <v>478</v>
      </c>
      <c r="C42" s="46">
        <v>2011.0</v>
      </c>
      <c r="D42" s="108" t="s">
        <v>5</v>
      </c>
      <c r="E42" s="108" t="s">
        <v>29</v>
      </c>
      <c r="F42" s="107">
        <v>72.7</v>
      </c>
    </row>
    <row r="43">
      <c r="A43" s="40" t="s">
        <v>11</v>
      </c>
      <c r="B43" s="40" t="s">
        <v>477</v>
      </c>
      <c r="C43" s="46">
        <v>2011.0</v>
      </c>
      <c r="D43" s="108" t="s">
        <v>5</v>
      </c>
      <c r="E43" s="108" t="s">
        <v>29</v>
      </c>
      <c r="F43" s="107">
        <v>75.6</v>
      </c>
    </row>
    <row r="44">
      <c r="A44" s="40" t="s">
        <v>12</v>
      </c>
      <c r="B44" s="40" t="s">
        <v>476</v>
      </c>
      <c r="C44" s="46">
        <v>2011.0</v>
      </c>
      <c r="D44" s="108" t="s">
        <v>5</v>
      </c>
      <c r="E44" s="108" t="s">
        <v>29</v>
      </c>
      <c r="F44" s="107">
        <v>76.6</v>
      </c>
    </row>
    <row r="45">
      <c r="A45" s="40" t="s">
        <v>13</v>
      </c>
      <c r="B45" s="40" t="s">
        <v>481</v>
      </c>
      <c r="C45" s="46">
        <v>2011.0</v>
      </c>
      <c r="D45" s="108" t="s">
        <v>5</v>
      </c>
      <c r="E45" s="108" t="s">
        <v>29</v>
      </c>
      <c r="F45" s="107">
        <v>74.5</v>
      </c>
    </row>
    <row r="46">
      <c r="A46" s="40" t="s">
        <v>14</v>
      </c>
      <c r="B46" s="40" t="s">
        <v>483</v>
      </c>
      <c r="C46" s="46">
        <v>2011.0</v>
      </c>
      <c r="D46" s="108" t="s">
        <v>5</v>
      </c>
      <c r="E46" s="108" t="s">
        <v>29</v>
      </c>
      <c r="F46" s="107">
        <v>74.4</v>
      </c>
    </row>
    <row r="47">
      <c r="A47" s="40" t="s">
        <v>15</v>
      </c>
      <c r="B47" s="40" t="s">
        <v>482</v>
      </c>
      <c r="C47" s="46">
        <v>2011.0</v>
      </c>
      <c r="D47" s="108" t="s">
        <v>5</v>
      </c>
      <c r="E47" s="108" t="s">
        <v>29</v>
      </c>
      <c r="F47" s="107">
        <v>72.9</v>
      </c>
    </row>
    <row r="48">
      <c r="A48" s="40" t="s">
        <v>16</v>
      </c>
      <c r="B48" s="40" t="s">
        <v>484</v>
      </c>
      <c r="C48" s="46">
        <v>2011.0</v>
      </c>
      <c r="D48" s="108" t="s">
        <v>5</v>
      </c>
      <c r="E48" s="108" t="s">
        <v>29</v>
      </c>
      <c r="F48" s="107">
        <v>73.9</v>
      </c>
    </row>
    <row r="49">
      <c r="A49" s="40" t="s">
        <v>17</v>
      </c>
      <c r="B49" s="40" t="s">
        <v>485</v>
      </c>
      <c r="C49" s="46">
        <v>2011.0</v>
      </c>
      <c r="D49" s="108" t="s">
        <v>5</v>
      </c>
      <c r="E49" s="108" t="s">
        <v>29</v>
      </c>
      <c r="F49" s="107">
        <v>75.2</v>
      </c>
    </row>
    <row r="50">
      <c r="A50" s="40" t="s">
        <v>18</v>
      </c>
      <c r="B50" s="40" t="s">
        <v>486</v>
      </c>
      <c r="C50" s="46">
        <v>2011.0</v>
      </c>
      <c r="D50" s="108" t="s">
        <v>5</v>
      </c>
      <c r="E50" s="108" t="s">
        <v>29</v>
      </c>
      <c r="F50" s="107">
        <v>74.8</v>
      </c>
    </row>
    <row r="51">
      <c r="A51" s="40" t="s">
        <v>19</v>
      </c>
      <c r="B51" s="40" t="s">
        <v>487</v>
      </c>
      <c r="C51" s="46">
        <v>2011.0</v>
      </c>
      <c r="D51" s="108" t="s">
        <v>5</v>
      </c>
      <c r="E51" s="108" t="s">
        <v>29</v>
      </c>
      <c r="F51" s="107">
        <v>73.6</v>
      </c>
    </row>
    <row r="52">
      <c r="A52" s="40" t="s">
        <v>20</v>
      </c>
      <c r="B52" s="40" t="s">
        <v>488</v>
      </c>
      <c r="C52" s="46">
        <v>2011.0</v>
      </c>
      <c r="D52" s="108" t="s">
        <v>5</v>
      </c>
      <c r="E52" s="108" t="s">
        <v>29</v>
      </c>
      <c r="F52" s="107">
        <v>74.4</v>
      </c>
    </row>
    <row r="53">
      <c r="A53" s="40" t="s">
        <v>21</v>
      </c>
      <c r="B53" s="40" t="s">
        <v>490</v>
      </c>
      <c r="C53" s="46">
        <v>2011.0</v>
      </c>
      <c r="D53" s="108" t="s">
        <v>5</v>
      </c>
      <c r="E53" s="108" t="s">
        <v>29</v>
      </c>
      <c r="F53" s="107">
        <v>74.9</v>
      </c>
    </row>
    <row r="54">
      <c r="A54" s="40" t="s">
        <v>22</v>
      </c>
      <c r="B54" s="40" t="s">
        <v>491</v>
      </c>
      <c r="C54" s="46">
        <v>2011.0</v>
      </c>
      <c r="D54" s="108" t="s">
        <v>5</v>
      </c>
      <c r="E54" s="108" t="s">
        <v>29</v>
      </c>
      <c r="F54" s="107">
        <v>77.6</v>
      </c>
    </row>
    <row r="55">
      <c r="A55" s="40" t="s">
        <v>23</v>
      </c>
      <c r="B55" s="40" t="s">
        <v>492</v>
      </c>
      <c r="C55" s="46">
        <v>2011.0</v>
      </c>
      <c r="D55" s="108" t="s">
        <v>5</v>
      </c>
      <c r="E55" s="108" t="s">
        <v>29</v>
      </c>
      <c r="F55" s="107">
        <v>73.3</v>
      </c>
    </row>
    <row r="56">
      <c r="A56" s="40" t="s">
        <v>24</v>
      </c>
      <c r="B56" s="40" t="s">
        <v>493</v>
      </c>
      <c r="C56" s="46">
        <v>2011.0</v>
      </c>
      <c r="D56" s="108" t="s">
        <v>5</v>
      </c>
      <c r="E56" s="108" t="s">
        <v>29</v>
      </c>
      <c r="F56" s="107">
        <v>73.6</v>
      </c>
    </row>
    <row r="57">
      <c r="A57" s="40" t="s">
        <v>25</v>
      </c>
      <c r="B57" s="40" t="s">
        <v>494</v>
      </c>
      <c r="C57" s="46">
        <v>2011.0</v>
      </c>
      <c r="D57" s="108" t="s">
        <v>5</v>
      </c>
      <c r="E57" s="108" t="s">
        <v>29</v>
      </c>
      <c r="F57" s="107">
        <v>75.2</v>
      </c>
    </row>
    <row r="58">
      <c r="A58" s="40" t="s">
        <v>26</v>
      </c>
      <c r="B58" s="40" t="s">
        <v>495</v>
      </c>
      <c r="C58" s="46">
        <v>2011.0</v>
      </c>
      <c r="D58" s="108" t="s">
        <v>5</v>
      </c>
      <c r="E58" s="108" t="s">
        <v>29</v>
      </c>
      <c r="F58" s="107">
        <v>75.5</v>
      </c>
    </row>
    <row r="59">
      <c r="A59" s="40" t="s">
        <v>27</v>
      </c>
      <c r="B59" s="40" t="s">
        <v>497</v>
      </c>
      <c r="C59" s="46">
        <v>2011.0</v>
      </c>
      <c r="D59" s="108" t="s">
        <v>5</v>
      </c>
      <c r="E59" s="108" t="s">
        <v>29</v>
      </c>
      <c r="F59" s="107">
        <v>74.7</v>
      </c>
    </row>
    <row r="60">
      <c r="A60" s="40" t="s">
        <v>28</v>
      </c>
      <c r="B60" s="40" t="s">
        <v>496</v>
      </c>
      <c r="C60" s="46">
        <v>2011.0</v>
      </c>
      <c r="D60" s="108" t="s">
        <v>5</v>
      </c>
      <c r="E60" s="108" t="s">
        <v>29</v>
      </c>
      <c r="F60" s="107">
        <v>75.1</v>
      </c>
    </row>
    <row r="61">
      <c r="A61" s="40" t="s">
        <v>29</v>
      </c>
      <c r="B61" s="40" t="s">
        <v>498</v>
      </c>
      <c r="C61" s="46">
        <v>2011.0</v>
      </c>
      <c r="D61" s="108" t="s">
        <v>5</v>
      </c>
      <c r="E61" s="108" t="s">
        <v>29</v>
      </c>
      <c r="F61" s="107">
        <v>76.0</v>
      </c>
    </row>
    <row r="62">
      <c r="A62" s="40" t="s">
        <v>30</v>
      </c>
      <c r="B62" s="40" t="s">
        <v>499</v>
      </c>
      <c r="C62" s="46">
        <v>2011.0</v>
      </c>
      <c r="D62" s="108" t="s">
        <v>5</v>
      </c>
      <c r="E62" s="108" t="s">
        <v>29</v>
      </c>
      <c r="F62" s="107">
        <v>73.5</v>
      </c>
    </row>
    <row r="63">
      <c r="A63" s="40" t="s">
        <v>31</v>
      </c>
      <c r="B63" s="40" t="s">
        <v>500</v>
      </c>
      <c r="C63" s="46">
        <v>2011.0</v>
      </c>
      <c r="D63" s="108" t="s">
        <v>5</v>
      </c>
      <c r="E63" s="108" t="s">
        <v>29</v>
      </c>
      <c r="F63" s="107">
        <v>75.5</v>
      </c>
    </row>
    <row r="64">
      <c r="A64" s="40" t="s">
        <v>32</v>
      </c>
      <c r="B64" s="40" t="s">
        <v>501</v>
      </c>
      <c r="C64" s="46">
        <v>2011.0</v>
      </c>
      <c r="D64" s="108" t="s">
        <v>5</v>
      </c>
      <c r="E64" s="108" t="s">
        <v>29</v>
      </c>
      <c r="F64" s="107">
        <v>73.8</v>
      </c>
    </row>
    <row r="65">
      <c r="A65" s="40" t="s">
        <v>33</v>
      </c>
      <c r="B65" s="40" t="s">
        <v>502</v>
      </c>
      <c r="C65" s="46">
        <v>2011.0</v>
      </c>
      <c r="D65" s="108" t="s">
        <v>5</v>
      </c>
      <c r="E65" s="108" t="s">
        <v>29</v>
      </c>
      <c r="F65" s="107">
        <v>74.0</v>
      </c>
    </row>
    <row r="66">
      <c r="A66" s="40" t="s">
        <v>34</v>
      </c>
      <c r="B66" s="40" t="s">
        <v>503</v>
      </c>
      <c r="C66" s="46">
        <v>2011.0</v>
      </c>
      <c r="D66" s="108" t="s">
        <v>5</v>
      </c>
      <c r="E66" s="108" t="s">
        <v>29</v>
      </c>
      <c r="F66" s="107">
        <v>74.6</v>
      </c>
    </row>
    <row r="67">
      <c r="A67" s="40" t="s">
        <v>35</v>
      </c>
      <c r="B67" s="40" t="s">
        <v>504</v>
      </c>
      <c r="C67" s="46">
        <v>2011.0</v>
      </c>
      <c r="D67" s="108" t="s">
        <v>5</v>
      </c>
      <c r="E67" s="108" t="s">
        <v>29</v>
      </c>
      <c r="F67" s="107">
        <v>73.9</v>
      </c>
    </row>
    <row r="68">
      <c r="A68" s="52" t="s">
        <v>3</v>
      </c>
      <c r="B68" s="40" t="s">
        <v>489</v>
      </c>
      <c r="C68" s="46">
        <v>2012.0</v>
      </c>
      <c r="D68" s="108" t="s">
        <v>5</v>
      </c>
      <c r="E68" s="108" t="s">
        <v>29</v>
      </c>
      <c r="F68" s="107">
        <v>74.9</v>
      </c>
    </row>
    <row r="69">
      <c r="A69" s="52" t="s">
        <v>4</v>
      </c>
      <c r="B69" s="40" t="s">
        <v>472</v>
      </c>
      <c r="C69" s="46">
        <v>2012.0</v>
      </c>
      <c r="D69" s="108" t="s">
        <v>5</v>
      </c>
      <c r="E69" s="108" t="s">
        <v>29</v>
      </c>
      <c r="F69" s="107">
        <v>76.1</v>
      </c>
    </row>
    <row r="70">
      <c r="A70" s="40" t="s">
        <v>5</v>
      </c>
      <c r="B70" s="40" t="s">
        <v>473</v>
      </c>
      <c r="C70" s="46">
        <v>2012.0</v>
      </c>
      <c r="D70" s="108" t="s">
        <v>5</v>
      </c>
      <c r="E70" s="108" t="s">
        <v>29</v>
      </c>
      <c r="F70" s="107">
        <v>75.4</v>
      </c>
    </row>
    <row r="71">
      <c r="A71" s="40" t="s">
        <v>6</v>
      </c>
      <c r="B71" s="40" t="s">
        <v>474</v>
      </c>
      <c r="C71" s="46">
        <v>2012.0</v>
      </c>
      <c r="D71" s="108" t="s">
        <v>5</v>
      </c>
      <c r="E71" s="108" t="s">
        <v>29</v>
      </c>
      <c r="F71" s="107">
        <v>76.6</v>
      </c>
    </row>
    <row r="72">
      <c r="A72" s="40" t="s">
        <v>7</v>
      </c>
      <c r="B72" s="40" t="s">
        <v>475</v>
      </c>
      <c r="C72" s="46">
        <v>2012.0</v>
      </c>
      <c r="D72" s="108" t="s">
        <v>5</v>
      </c>
      <c r="E72" s="108" t="s">
        <v>29</v>
      </c>
      <c r="F72" s="107">
        <v>75.1</v>
      </c>
    </row>
    <row r="73">
      <c r="A73" s="40" t="s">
        <v>8</v>
      </c>
      <c r="B73" s="40" t="s">
        <v>479</v>
      </c>
      <c r="C73" s="46">
        <v>2012.0</v>
      </c>
      <c r="D73" s="108" t="s">
        <v>5</v>
      </c>
      <c r="E73" s="108" t="s">
        <v>29</v>
      </c>
      <c r="F73" s="107">
        <v>76.9</v>
      </c>
    </row>
    <row r="74">
      <c r="A74" s="40" t="s">
        <v>9</v>
      </c>
      <c r="B74" s="40" t="s">
        <v>480</v>
      </c>
      <c r="C74" s="46">
        <v>2012.0</v>
      </c>
      <c r="D74" s="108" t="s">
        <v>5</v>
      </c>
      <c r="E74" s="108" t="s">
        <v>29</v>
      </c>
      <c r="F74" s="107">
        <v>76.0</v>
      </c>
    </row>
    <row r="75">
      <c r="A75" s="40" t="s">
        <v>10</v>
      </c>
      <c r="B75" s="40" t="s">
        <v>478</v>
      </c>
      <c r="C75" s="46">
        <v>2012.0</v>
      </c>
      <c r="D75" s="108" t="s">
        <v>5</v>
      </c>
      <c r="E75" s="108" t="s">
        <v>29</v>
      </c>
      <c r="F75" s="107">
        <v>73.2</v>
      </c>
    </row>
    <row r="76">
      <c r="A76" s="40" t="s">
        <v>11</v>
      </c>
      <c r="B76" s="40" t="s">
        <v>477</v>
      </c>
      <c r="C76" s="46">
        <v>2012.0</v>
      </c>
      <c r="D76" s="108" t="s">
        <v>5</v>
      </c>
      <c r="E76" s="108" t="s">
        <v>29</v>
      </c>
      <c r="F76" s="107">
        <v>75.9</v>
      </c>
    </row>
    <row r="77">
      <c r="A77" s="40" t="s">
        <v>12</v>
      </c>
      <c r="B77" s="40" t="s">
        <v>476</v>
      </c>
      <c r="C77" s="46">
        <v>2012.0</v>
      </c>
      <c r="D77" s="108" t="s">
        <v>5</v>
      </c>
      <c r="E77" s="108" t="s">
        <v>29</v>
      </c>
      <c r="F77" s="107">
        <v>76.7</v>
      </c>
    </row>
    <row r="78">
      <c r="A78" s="40" t="s">
        <v>13</v>
      </c>
      <c r="B78" s="40" t="s">
        <v>481</v>
      </c>
      <c r="C78" s="46">
        <v>2012.0</v>
      </c>
      <c r="D78" s="108" t="s">
        <v>5</v>
      </c>
      <c r="E78" s="108" t="s">
        <v>29</v>
      </c>
      <c r="F78" s="107">
        <v>74.6</v>
      </c>
    </row>
    <row r="79">
      <c r="A79" s="40" t="s">
        <v>14</v>
      </c>
      <c r="B79" s="40" t="s">
        <v>483</v>
      </c>
      <c r="C79" s="46">
        <v>2012.0</v>
      </c>
      <c r="D79" s="108" t="s">
        <v>5</v>
      </c>
      <c r="E79" s="108" t="s">
        <v>29</v>
      </c>
      <c r="F79" s="107">
        <v>74.8</v>
      </c>
    </row>
    <row r="80">
      <c r="A80" s="40" t="s">
        <v>15</v>
      </c>
      <c r="B80" s="40" t="s">
        <v>482</v>
      </c>
      <c r="C80" s="46">
        <v>2012.0</v>
      </c>
      <c r="D80" s="108" t="s">
        <v>5</v>
      </c>
      <c r="E80" s="108" t="s">
        <v>29</v>
      </c>
      <c r="F80" s="107">
        <v>73.2</v>
      </c>
    </row>
    <row r="81">
      <c r="A81" s="40" t="s">
        <v>16</v>
      </c>
      <c r="B81" s="40" t="s">
        <v>484</v>
      </c>
      <c r="C81" s="46">
        <v>2012.0</v>
      </c>
      <c r="D81" s="108" t="s">
        <v>5</v>
      </c>
      <c r="E81" s="108" t="s">
        <v>29</v>
      </c>
      <c r="F81" s="107">
        <v>74.2</v>
      </c>
    </row>
    <row r="82">
      <c r="A82" s="40" t="s">
        <v>17</v>
      </c>
      <c r="B82" s="40" t="s">
        <v>485</v>
      </c>
      <c r="C82" s="46">
        <v>2012.0</v>
      </c>
      <c r="D82" s="108" t="s">
        <v>5</v>
      </c>
      <c r="E82" s="108" t="s">
        <v>29</v>
      </c>
      <c r="F82" s="107">
        <v>75.5</v>
      </c>
    </row>
    <row r="83">
      <c r="A83" s="40" t="s">
        <v>18</v>
      </c>
      <c r="B83" s="40" t="s">
        <v>486</v>
      </c>
      <c r="C83" s="46">
        <v>2012.0</v>
      </c>
      <c r="D83" s="108" t="s">
        <v>5</v>
      </c>
      <c r="E83" s="108" t="s">
        <v>29</v>
      </c>
      <c r="F83" s="107">
        <v>74.7</v>
      </c>
    </row>
    <row r="84">
      <c r="A84" s="40" t="s">
        <v>19</v>
      </c>
      <c r="B84" s="40" t="s">
        <v>487</v>
      </c>
      <c r="C84" s="46">
        <v>2012.0</v>
      </c>
      <c r="D84" s="108" t="s">
        <v>5</v>
      </c>
      <c r="E84" s="108" t="s">
        <v>29</v>
      </c>
      <c r="F84" s="107">
        <v>73.8</v>
      </c>
    </row>
    <row r="85">
      <c r="A85" s="40" t="s">
        <v>20</v>
      </c>
      <c r="B85" s="40" t="s">
        <v>488</v>
      </c>
      <c r="C85" s="46">
        <v>2012.0</v>
      </c>
      <c r="D85" s="108" t="s">
        <v>5</v>
      </c>
      <c r="E85" s="108" t="s">
        <v>29</v>
      </c>
      <c r="F85" s="107">
        <v>74.7</v>
      </c>
    </row>
    <row r="86">
      <c r="A86" s="40" t="s">
        <v>21</v>
      </c>
      <c r="B86" s="40" t="s">
        <v>490</v>
      </c>
      <c r="C86" s="46">
        <v>2012.0</v>
      </c>
      <c r="D86" s="108" t="s">
        <v>5</v>
      </c>
      <c r="E86" s="108" t="s">
        <v>29</v>
      </c>
      <c r="F86" s="107">
        <v>74.7</v>
      </c>
    </row>
    <row r="87">
      <c r="A87" s="40" t="s">
        <v>22</v>
      </c>
      <c r="B87" s="40" t="s">
        <v>491</v>
      </c>
      <c r="C87" s="46">
        <v>2012.0</v>
      </c>
      <c r="D87" s="108" t="s">
        <v>5</v>
      </c>
      <c r="E87" s="108" t="s">
        <v>29</v>
      </c>
      <c r="F87" s="107">
        <v>77.5</v>
      </c>
    </row>
    <row r="88">
      <c r="A88" s="40" t="s">
        <v>23</v>
      </c>
      <c r="B88" s="40" t="s">
        <v>492</v>
      </c>
      <c r="C88" s="46">
        <v>2012.0</v>
      </c>
      <c r="D88" s="108" t="s">
        <v>5</v>
      </c>
      <c r="E88" s="108" t="s">
        <v>29</v>
      </c>
      <c r="F88" s="107">
        <v>73.7</v>
      </c>
    </row>
    <row r="89">
      <c r="A89" s="40" t="s">
        <v>24</v>
      </c>
      <c r="B89" s="40" t="s">
        <v>493</v>
      </c>
      <c r="C89" s="46">
        <v>2012.0</v>
      </c>
      <c r="D89" s="108" t="s">
        <v>5</v>
      </c>
      <c r="E89" s="108" t="s">
        <v>29</v>
      </c>
      <c r="F89" s="107">
        <v>73.6</v>
      </c>
    </row>
    <row r="90">
      <c r="A90" s="40" t="s">
        <v>25</v>
      </c>
      <c r="B90" s="40" t="s">
        <v>494</v>
      </c>
      <c r="C90" s="46">
        <v>2012.0</v>
      </c>
      <c r="D90" s="108" t="s">
        <v>5</v>
      </c>
      <c r="E90" s="108" t="s">
        <v>29</v>
      </c>
      <c r="F90" s="107">
        <v>75.6</v>
      </c>
    </row>
    <row r="91">
      <c r="A91" s="40" t="s">
        <v>26</v>
      </c>
      <c r="B91" s="40" t="s">
        <v>495</v>
      </c>
      <c r="C91" s="46">
        <v>2012.0</v>
      </c>
      <c r="D91" s="108" t="s">
        <v>5</v>
      </c>
      <c r="E91" s="108" t="s">
        <v>29</v>
      </c>
      <c r="F91" s="107">
        <v>75.6</v>
      </c>
    </row>
    <row r="92">
      <c r="A92" s="40" t="s">
        <v>27</v>
      </c>
      <c r="B92" s="40" t="s">
        <v>497</v>
      </c>
      <c r="C92" s="46">
        <v>2012.0</v>
      </c>
      <c r="D92" s="108" t="s">
        <v>5</v>
      </c>
      <c r="E92" s="108" t="s">
        <v>29</v>
      </c>
      <c r="F92" s="107">
        <v>74.7</v>
      </c>
    </row>
    <row r="93">
      <c r="A93" s="40" t="s">
        <v>28</v>
      </c>
      <c r="B93" s="40" t="s">
        <v>496</v>
      </c>
      <c r="C93" s="46">
        <v>2012.0</v>
      </c>
      <c r="D93" s="108" t="s">
        <v>5</v>
      </c>
      <c r="E93" s="108" t="s">
        <v>29</v>
      </c>
      <c r="F93" s="107">
        <v>75.4</v>
      </c>
    </row>
    <row r="94">
      <c r="A94" s="40" t="s">
        <v>29</v>
      </c>
      <c r="B94" s="40" t="s">
        <v>498</v>
      </c>
      <c r="C94" s="46">
        <v>2012.0</v>
      </c>
      <c r="D94" s="108" t="s">
        <v>5</v>
      </c>
      <c r="E94" s="108" t="s">
        <v>29</v>
      </c>
      <c r="F94" s="107">
        <v>76.2</v>
      </c>
    </row>
    <row r="95">
      <c r="A95" s="40" t="s">
        <v>30</v>
      </c>
      <c r="B95" s="40" t="s">
        <v>499</v>
      </c>
      <c r="C95" s="46">
        <v>2012.0</v>
      </c>
      <c r="D95" s="108" t="s">
        <v>5</v>
      </c>
      <c r="E95" s="108" t="s">
        <v>29</v>
      </c>
      <c r="F95" s="107">
        <v>74.1</v>
      </c>
    </row>
    <row r="96">
      <c r="A96" s="40" t="s">
        <v>31</v>
      </c>
      <c r="B96" s="40" t="s">
        <v>500</v>
      </c>
      <c r="C96" s="46">
        <v>2012.0</v>
      </c>
      <c r="D96" s="108" t="s">
        <v>5</v>
      </c>
      <c r="E96" s="108" t="s">
        <v>29</v>
      </c>
      <c r="F96" s="107">
        <v>75.8</v>
      </c>
    </row>
    <row r="97">
      <c r="A97" s="40" t="s">
        <v>32</v>
      </c>
      <c r="B97" s="40" t="s">
        <v>501</v>
      </c>
      <c r="C97" s="46">
        <v>2012.0</v>
      </c>
      <c r="D97" s="108" t="s">
        <v>5</v>
      </c>
      <c r="E97" s="108" t="s">
        <v>29</v>
      </c>
      <c r="F97" s="107">
        <v>74.0</v>
      </c>
    </row>
    <row r="98">
      <c r="A98" s="40" t="s">
        <v>33</v>
      </c>
      <c r="B98" s="40" t="s">
        <v>502</v>
      </c>
      <c r="C98" s="46">
        <v>2012.0</v>
      </c>
      <c r="D98" s="108" t="s">
        <v>5</v>
      </c>
      <c r="E98" s="108" t="s">
        <v>29</v>
      </c>
      <c r="F98" s="107">
        <v>74.0</v>
      </c>
    </row>
    <row r="99">
      <c r="A99" s="40" t="s">
        <v>34</v>
      </c>
      <c r="B99" s="40" t="s">
        <v>503</v>
      </c>
      <c r="C99" s="46">
        <v>2012.0</v>
      </c>
      <c r="D99" s="108" t="s">
        <v>5</v>
      </c>
      <c r="E99" s="108" t="s">
        <v>29</v>
      </c>
      <c r="F99" s="107">
        <v>74.7</v>
      </c>
    </row>
    <row r="100">
      <c r="A100" s="40" t="s">
        <v>35</v>
      </c>
      <c r="B100" s="40" t="s">
        <v>504</v>
      </c>
      <c r="C100" s="46">
        <v>2012.0</v>
      </c>
      <c r="D100" s="108" t="s">
        <v>5</v>
      </c>
      <c r="E100" s="108" t="s">
        <v>29</v>
      </c>
      <c r="F100" s="107">
        <v>74.8</v>
      </c>
    </row>
    <row r="101">
      <c r="A101" s="52" t="s">
        <v>3</v>
      </c>
      <c r="B101" s="40" t="s">
        <v>489</v>
      </c>
      <c r="C101" s="46">
        <v>2013.0</v>
      </c>
      <c r="D101" s="108" t="s">
        <v>5</v>
      </c>
      <c r="E101" s="108" t="s">
        <v>29</v>
      </c>
      <c r="F101" s="106">
        <v>75.2</v>
      </c>
    </row>
    <row r="102">
      <c r="A102" s="52" t="s">
        <v>4</v>
      </c>
      <c r="B102" s="40" t="s">
        <v>472</v>
      </c>
      <c r="C102" s="46">
        <v>2013.0</v>
      </c>
      <c r="D102" s="108" t="s">
        <v>5</v>
      </c>
      <c r="E102" s="108" t="s">
        <v>29</v>
      </c>
      <c r="F102" s="106">
        <v>76.4</v>
      </c>
    </row>
    <row r="103">
      <c r="A103" s="40" t="s">
        <v>5</v>
      </c>
      <c r="B103" s="40" t="s">
        <v>473</v>
      </c>
      <c r="C103" s="46">
        <v>2013.0</v>
      </c>
      <c r="D103" s="108" t="s">
        <v>5</v>
      </c>
      <c r="E103" s="108" t="s">
        <v>29</v>
      </c>
      <c r="F103" s="106">
        <v>75.7</v>
      </c>
    </row>
    <row r="104">
      <c r="A104" s="40" t="s">
        <v>6</v>
      </c>
      <c r="B104" s="40" t="s">
        <v>474</v>
      </c>
      <c r="C104" s="46">
        <v>2013.0</v>
      </c>
      <c r="D104" s="108" t="s">
        <v>5</v>
      </c>
      <c r="E104" s="108" t="s">
        <v>29</v>
      </c>
      <c r="F104" s="106">
        <v>76.9</v>
      </c>
    </row>
    <row r="105">
      <c r="A105" s="40" t="s">
        <v>7</v>
      </c>
      <c r="B105" s="40" t="s">
        <v>475</v>
      </c>
      <c r="C105" s="46">
        <v>2013.0</v>
      </c>
      <c r="D105" s="108" t="s">
        <v>5</v>
      </c>
      <c r="E105" s="108" t="s">
        <v>29</v>
      </c>
      <c r="F105" s="106">
        <v>75.4</v>
      </c>
    </row>
    <row r="106">
      <c r="A106" s="40" t="s">
        <v>8</v>
      </c>
      <c r="B106" s="40" t="s">
        <v>479</v>
      </c>
      <c r="C106" s="46">
        <v>2013.0</v>
      </c>
      <c r="D106" s="108" t="s">
        <v>5</v>
      </c>
      <c r="E106" s="108" t="s">
        <v>29</v>
      </c>
      <c r="F106" s="106">
        <v>77.2</v>
      </c>
    </row>
    <row r="107">
      <c r="A107" s="40" t="s">
        <v>9</v>
      </c>
      <c r="B107" s="40" t="s">
        <v>480</v>
      </c>
      <c r="C107" s="46">
        <v>2013.0</v>
      </c>
      <c r="D107" s="108" t="s">
        <v>5</v>
      </c>
      <c r="E107" s="108" t="s">
        <v>29</v>
      </c>
      <c r="F107" s="106">
        <v>76.2</v>
      </c>
    </row>
    <row r="108">
      <c r="A108" s="40" t="s">
        <v>10</v>
      </c>
      <c r="B108" s="40" t="s">
        <v>478</v>
      </c>
      <c r="C108" s="46">
        <v>2013.0</v>
      </c>
      <c r="D108" s="108" t="s">
        <v>5</v>
      </c>
      <c r="E108" s="108" t="s">
        <v>29</v>
      </c>
      <c r="F108" s="106">
        <v>73.3</v>
      </c>
    </row>
    <row r="109">
      <c r="A109" s="40" t="s">
        <v>11</v>
      </c>
      <c r="B109" s="40" t="s">
        <v>477</v>
      </c>
      <c r="C109" s="46">
        <v>2013.0</v>
      </c>
      <c r="D109" s="108" t="s">
        <v>5</v>
      </c>
      <c r="E109" s="108" t="s">
        <v>29</v>
      </c>
      <c r="F109" s="106">
        <v>76.1</v>
      </c>
    </row>
    <row r="110">
      <c r="A110" s="40" t="s">
        <v>12</v>
      </c>
      <c r="B110" s="40" t="s">
        <v>476</v>
      </c>
      <c r="C110" s="46">
        <v>2013.0</v>
      </c>
      <c r="D110" s="108" t="s">
        <v>5</v>
      </c>
      <c r="E110" s="108" t="s">
        <v>29</v>
      </c>
      <c r="F110" s="106">
        <v>77.0</v>
      </c>
    </row>
    <row r="111">
      <c r="A111" s="40" t="s">
        <v>13</v>
      </c>
      <c r="B111" s="40" t="s">
        <v>481</v>
      </c>
      <c r="C111" s="46">
        <v>2013.0</v>
      </c>
      <c r="D111" s="108" t="s">
        <v>5</v>
      </c>
      <c r="E111" s="108" t="s">
        <v>29</v>
      </c>
      <c r="F111" s="106">
        <v>74.8</v>
      </c>
    </row>
    <row r="112">
      <c r="A112" s="40" t="s">
        <v>14</v>
      </c>
      <c r="B112" s="40" t="s">
        <v>483</v>
      </c>
      <c r="C112" s="46">
        <v>2013.0</v>
      </c>
      <c r="D112" s="108" t="s">
        <v>5</v>
      </c>
      <c r="E112" s="108" t="s">
        <v>29</v>
      </c>
      <c r="F112" s="106">
        <v>75.0</v>
      </c>
    </row>
    <row r="113">
      <c r="A113" s="40" t="s">
        <v>15</v>
      </c>
      <c r="B113" s="40" t="s">
        <v>482</v>
      </c>
      <c r="C113" s="46">
        <v>2013.0</v>
      </c>
      <c r="D113" s="108" t="s">
        <v>5</v>
      </c>
      <c r="E113" s="108" t="s">
        <v>29</v>
      </c>
      <c r="F113" s="106">
        <v>73.3</v>
      </c>
    </row>
    <row r="114">
      <c r="A114" s="40" t="s">
        <v>16</v>
      </c>
      <c r="B114" s="40" t="s">
        <v>484</v>
      </c>
      <c r="C114" s="46">
        <v>2013.0</v>
      </c>
      <c r="D114" s="108" t="s">
        <v>5</v>
      </c>
      <c r="E114" s="108" t="s">
        <v>29</v>
      </c>
      <c r="F114" s="106">
        <v>74.4</v>
      </c>
    </row>
    <row r="115">
      <c r="A115" s="40" t="s">
        <v>17</v>
      </c>
      <c r="B115" s="40" t="s">
        <v>485</v>
      </c>
      <c r="C115" s="46">
        <v>2013.0</v>
      </c>
      <c r="D115" s="108" t="s">
        <v>5</v>
      </c>
      <c r="E115" s="108" t="s">
        <v>29</v>
      </c>
      <c r="F115" s="106">
        <v>75.7</v>
      </c>
    </row>
    <row r="116">
      <c r="A116" s="40" t="s">
        <v>18</v>
      </c>
      <c r="B116" s="40" t="s">
        <v>486</v>
      </c>
      <c r="C116" s="46">
        <v>2013.0</v>
      </c>
      <c r="D116" s="108" t="s">
        <v>5</v>
      </c>
      <c r="E116" s="108" t="s">
        <v>29</v>
      </c>
      <c r="F116" s="106">
        <v>74.9</v>
      </c>
    </row>
    <row r="117">
      <c r="A117" s="40" t="s">
        <v>19</v>
      </c>
      <c r="B117" s="40" t="s">
        <v>487</v>
      </c>
      <c r="C117" s="46">
        <v>2013.0</v>
      </c>
      <c r="D117" s="108" t="s">
        <v>5</v>
      </c>
      <c r="E117" s="108" t="s">
        <v>29</v>
      </c>
      <c r="F117" s="106">
        <v>74.0</v>
      </c>
    </row>
    <row r="118">
      <c r="A118" s="40" t="s">
        <v>20</v>
      </c>
      <c r="B118" s="40" t="s">
        <v>488</v>
      </c>
      <c r="C118" s="46">
        <v>2013.0</v>
      </c>
      <c r="D118" s="108" t="s">
        <v>5</v>
      </c>
      <c r="E118" s="108" t="s">
        <v>29</v>
      </c>
      <c r="F118" s="106">
        <v>75.0</v>
      </c>
    </row>
    <row r="119">
      <c r="A119" s="40" t="s">
        <v>21</v>
      </c>
      <c r="B119" s="40" t="s">
        <v>490</v>
      </c>
      <c r="C119" s="46">
        <v>2013.0</v>
      </c>
      <c r="D119" s="108" t="s">
        <v>5</v>
      </c>
      <c r="E119" s="108" t="s">
        <v>29</v>
      </c>
      <c r="F119" s="106">
        <v>75.0</v>
      </c>
    </row>
    <row r="120">
      <c r="A120" s="40" t="s">
        <v>22</v>
      </c>
      <c r="B120" s="40" t="s">
        <v>491</v>
      </c>
      <c r="C120" s="46">
        <v>2013.0</v>
      </c>
      <c r="D120" s="108" t="s">
        <v>5</v>
      </c>
      <c r="E120" s="108" t="s">
        <v>29</v>
      </c>
      <c r="F120" s="106">
        <v>77.8</v>
      </c>
    </row>
    <row r="121">
      <c r="A121" s="40" t="s">
        <v>23</v>
      </c>
      <c r="B121" s="40" t="s">
        <v>492</v>
      </c>
      <c r="C121" s="46">
        <v>2013.0</v>
      </c>
      <c r="D121" s="108" t="s">
        <v>5</v>
      </c>
      <c r="E121" s="108" t="s">
        <v>29</v>
      </c>
      <c r="F121" s="106">
        <v>73.9</v>
      </c>
    </row>
    <row r="122">
      <c r="A122" s="40" t="s">
        <v>24</v>
      </c>
      <c r="B122" s="40" t="s">
        <v>493</v>
      </c>
      <c r="C122" s="46">
        <v>2013.0</v>
      </c>
      <c r="D122" s="108" t="s">
        <v>5</v>
      </c>
      <c r="E122" s="108" t="s">
        <v>29</v>
      </c>
      <c r="F122" s="106">
        <v>73.8</v>
      </c>
    </row>
    <row r="123">
      <c r="A123" s="40" t="s">
        <v>25</v>
      </c>
      <c r="B123" s="40" t="s">
        <v>494</v>
      </c>
      <c r="C123" s="46">
        <v>2013.0</v>
      </c>
      <c r="D123" s="108" t="s">
        <v>5</v>
      </c>
      <c r="E123" s="108" t="s">
        <v>29</v>
      </c>
      <c r="F123" s="106">
        <v>75.8</v>
      </c>
    </row>
    <row r="124">
      <c r="A124" s="40" t="s">
        <v>26</v>
      </c>
      <c r="B124" s="40" t="s">
        <v>495</v>
      </c>
      <c r="C124" s="46">
        <v>2013.0</v>
      </c>
      <c r="D124" s="108" t="s">
        <v>5</v>
      </c>
      <c r="E124" s="108" t="s">
        <v>29</v>
      </c>
      <c r="F124" s="106">
        <v>75.9</v>
      </c>
    </row>
    <row r="125">
      <c r="A125" s="40" t="s">
        <v>27</v>
      </c>
      <c r="B125" s="40" t="s">
        <v>497</v>
      </c>
      <c r="C125" s="46">
        <v>2013.0</v>
      </c>
      <c r="D125" s="108" t="s">
        <v>5</v>
      </c>
      <c r="E125" s="108" t="s">
        <v>29</v>
      </c>
      <c r="F125" s="106">
        <v>75.0</v>
      </c>
    </row>
    <row r="126">
      <c r="A126" s="40" t="s">
        <v>28</v>
      </c>
      <c r="B126" s="40" t="s">
        <v>496</v>
      </c>
      <c r="C126" s="46">
        <v>2013.0</v>
      </c>
      <c r="D126" s="108" t="s">
        <v>5</v>
      </c>
      <c r="E126" s="108" t="s">
        <v>29</v>
      </c>
      <c r="F126" s="106">
        <v>75.7</v>
      </c>
    </row>
    <row r="127">
      <c r="A127" s="40" t="s">
        <v>29</v>
      </c>
      <c r="B127" s="40" t="s">
        <v>498</v>
      </c>
      <c r="C127" s="46">
        <v>2013.0</v>
      </c>
      <c r="D127" s="108" t="s">
        <v>5</v>
      </c>
      <c r="E127" s="108" t="s">
        <v>29</v>
      </c>
      <c r="F127" s="106">
        <v>76.5</v>
      </c>
    </row>
    <row r="128">
      <c r="A128" s="40" t="s">
        <v>30</v>
      </c>
      <c r="B128" s="40" t="s">
        <v>499</v>
      </c>
      <c r="C128" s="46">
        <v>2013.0</v>
      </c>
      <c r="D128" s="108" t="s">
        <v>5</v>
      </c>
      <c r="E128" s="108" t="s">
        <v>29</v>
      </c>
      <c r="F128" s="106">
        <v>74.3</v>
      </c>
    </row>
    <row r="129">
      <c r="A129" s="40" t="s">
        <v>31</v>
      </c>
      <c r="B129" s="40" t="s">
        <v>500</v>
      </c>
      <c r="C129" s="46">
        <v>2013.0</v>
      </c>
      <c r="D129" s="108" t="s">
        <v>5</v>
      </c>
      <c r="E129" s="108" t="s">
        <v>29</v>
      </c>
      <c r="F129" s="106">
        <v>76.0</v>
      </c>
    </row>
    <row r="130">
      <c r="A130" s="40" t="s">
        <v>32</v>
      </c>
      <c r="B130" s="40" t="s">
        <v>501</v>
      </c>
      <c r="C130" s="46">
        <v>2013.0</v>
      </c>
      <c r="D130" s="108" t="s">
        <v>5</v>
      </c>
      <c r="E130" s="108" t="s">
        <v>29</v>
      </c>
      <c r="F130" s="106">
        <v>74.2</v>
      </c>
    </row>
    <row r="131">
      <c r="A131" s="40" t="s">
        <v>33</v>
      </c>
      <c r="B131" s="40" t="s">
        <v>502</v>
      </c>
      <c r="C131" s="46">
        <v>2013.0</v>
      </c>
      <c r="D131" s="108" t="s">
        <v>5</v>
      </c>
      <c r="E131" s="108" t="s">
        <v>29</v>
      </c>
      <c r="F131" s="106">
        <v>74.3</v>
      </c>
    </row>
    <row r="132">
      <c r="A132" s="40" t="s">
        <v>34</v>
      </c>
      <c r="B132" s="40" t="s">
        <v>503</v>
      </c>
      <c r="C132" s="46">
        <v>2013.0</v>
      </c>
      <c r="D132" s="108" t="s">
        <v>5</v>
      </c>
      <c r="E132" s="108" t="s">
        <v>29</v>
      </c>
      <c r="F132" s="106">
        <v>74.9</v>
      </c>
    </row>
    <row r="133">
      <c r="A133" s="40" t="s">
        <v>35</v>
      </c>
      <c r="B133" s="40" t="s">
        <v>504</v>
      </c>
      <c r="C133" s="46">
        <v>2013.0</v>
      </c>
      <c r="D133" s="108" t="s">
        <v>5</v>
      </c>
      <c r="E133" s="108" t="s">
        <v>29</v>
      </c>
      <c r="F133" s="106">
        <v>75.0</v>
      </c>
    </row>
    <row r="134">
      <c r="A134" s="52" t="s">
        <v>3</v>
      </c>
      <c r="B134" s="40" t="s">
        <v>489</v>
      </c>
      <c r="C134" s="46">
        <v>2014.0</v>
      </c>
      <c r="D134" s="108" t="s">
        <v>5</v>
      </c>
      <c r="E134" s="108" t="s">
        <v>29</v>
      </c>
      <c r="F134" s="106">
        <v>75.1</v>
      </c>
    </row>
    <row r="135">
      <c r="A135" s="52" t="s">
        <v>4</v>
      </c>
      <c r="B135" s="40" t="s">
        <v>472</v>
      </c>
      <c r="C135" s="46">
        <v>2014.0</v>
      </c>
      <c r="D135" s="108" t="s">
        <v>5</v>
      </c>
      <c r="E135" s="108" t="s">
        <v>29</v>
      </c>
      <c r="F135" s="106">
        <v>76.5</v>
      </c>
    </row>
    <row r="136">
      <c r="A136" s="40" t="s">
        <v>5</v>
      </c>
      <c r="B136" s="40" t="s">
        <v>473</v>
      </c>
      <c r="C136" s="46">
        <v>2014.0</v>
      </c>
      <c r="D136" s="108" t="s">
        <v>5</v>
      </c>
      <c r="E136" s="108" t="s">
        <v>29</v>
      </c>
      <c r="F136" s="106">
        <v>75.9</v>
      </c>
    </row>
    <row r="137">
      <c r="A137" s="40" t="s">
        <v>6</v>
      </c>
      <c r="B137" s="40" t="s">
        <v>474</v>
      </c>
      <c r="C137" s="46">
        <v>2014.0</v>
      </c>
      <c r="D137" s="108" t="s">
        <v>5</v>
      </c>
      <c r="E137" s="108" t="s">
        <v>29</v>
      </c>
      <c r="F137" s="106">
        <v>76.3</v>
      </c>
    </row>
    <row r="138">
      <c r="A138" s="40" t="s">
        <v>7</v>
      </c>
      <c r="B138" s="40" t="s">
        <v>475</v>
      </c>
      <c r="C138" s="46">
        <v>2014.0</v>
      </c>
      <c r="D138" s="108" t="s">
        <v>5</v>
      </c>
      <c r="E138" s="108" t="s">
        <v>29</v>
      </c>
      <c r="F138" s="106">
        <v>75.1</v>
      </c>
    </row>
    <row r="139">
      <c r="A139" s="40" t="s">
        <v>8</v>
      </c>
      <c r="B139" s="40" t="s">
        <v>479</v>
      </c>
      <c r="C139" s="46">
        <v>2014.0</v>
      </c>
      <c r="D139" s="108" t="s">
        <v>5</v>
      </c>
      <c r="E139" s="108" t="s">
        <v>29</v>
      </c>
      <c r="F139" s="106">
        <v>76.9</v>
      </c>
    </row>
    <row r="140">
      <c r="A140" s="40" t="s">
        <v>9</v>
      </c>
      <c r="B140" s="40" t="s">
        <v>480</v>
      </c>
      <c r="C140" s="46">
        <v>2014.0</v>
      </c>
      <c r="D140" s="108" t="s">
        <v>5</v>
      </c>
      <c r="E140" s="108" t="s">
        <v>29</v>
      </c>
      <c r="F140" s="106">
        <v>75.8</v>
      </c>
    </row>
    <row r="141">
      <c r="A141" s="40" t="s">
        <v>10</v>
      </c>
      <c r="B141" s="40" t="s">
        <v>478</v>
      </c>
      <c r="C141" s="46">
        <v>2014.0</v>
      </c>
      <c r="D141" s="108" t="s">
        <v>5</v>
      </c>
      <c r="E141" s="108" t="s">
        <v>29</v>
      </c>
      <c r="F141" s="106">
        <v>73.3</v>
      </c>
    </row>
    <row r="142">
      <c r="A142" s="40" t="s">
        <v>11</v>
      </c>
      <c r="B142" s="40" t="s">
        <v>477</v>
      </c>
      <c r="C142" s="46">
        <v>2014.0</v>
      </c>
      <c r="D142" s="108" t="s">
        <v>5</v>
      </c>
      <c r="E142" s="108" t="s">
        <v>29</v>
      </c>
      <c r="F142" s="106">
        <v>76.1</v>
      </c>
    </row>
    <row r="143">
      <c r="A143" s="40" t="s">
        <v>12</v>
      </c>
      <c r="B143" s="40" t="s">
        <v>476</v>
      </c>
      <c r="C143" s="46">
        <v>2014.0</v>
      </c>
      <c r="D143" s="108" t="s">
        <v>5</v>
      </c>
      <c r="E143" s="108" t="s">
        <v>29</v>
      </c>
      <c r="F143" s="106">
        <v>77.1</v>
      </c>
    </row>
    <row r="144">
      <c r="A144" s="40" t="s">
        <v>13</v>
      </c>
      <c r="B144" s="40" t="s">
        <v>481</v>
      </c>
      <c r="C144" s="46">
        <v>2014.0</v>
      </c>
      <c r="D144" s="108" t="s">
        <v>5</v>
      </c>
      <c r="E144" s="108" t="s">
        <v>29</v>
      </c>
      <c r="F144" s="106">
        <v>75.3</v>
      </c>
    </row>
    <row r="145">
      <c r="A145" s="40" t="s">
        <v>14</v>
      </c>
      <c r="B145" s="40" t="s">
        <v>483</v>
      </c>
      <c r="C145" s="46">
        <v>2014.0</v>
      </c>
      <c r="D145" s="108" t="s">
        <v>5</v>
      </c>
      <c r="E145" s="108" t="s">
        <v>29</v>
      </c>
      <c r="F145" s="106">
        <v>74.8</v>
      </c>
    </row>
    <row r="146">
      <c r="A146" s="40" t="s">
        <v>15</v>
      </c>
      <c r="B146" s="40" t="s">
        <v>482</v>
      </c>
      <c r="C146" s="46">
        <v>2014.0</v>
      </c>
      <c r="D146" s="108" t="s">
        <v>5</v>
      </c>
      <c r="E146" s="108" t="s">
        <v>29</v>
      </c>
      <c r="F146" s="106">
        <v>73.3</v>
      </c>
    </row>
    <row r="147">
      <c r="A147" s="40" t="s">
        <v>16</v>
      </c>
      <c r="B147" s="40" t="s">
        <v>484</v>
      </c>
      <c r="C147" s="46">
        <v>2014.0</v>
      </c>
      <c r="D147" s="108" t="s">
        <v>5</v>
      </c>
      <c r="E147" s="108" t="s">
        <v>29</v>
      </c>
      <c r="F147" s="106">
        <v>74.5</v>
      </c>
    </row>
    <row r="148">
      <c r="A148" s="40" t="s">
        <v>17</v>
      </c>
      <c r="B148" s="40" t="s">
        <v>485</v>
      </c>
      <c r="C148" s="46">
        <v>2014.0</v>
      </c>
      <c r="D148" s="108" t="s">
        <v>5</v>
      </c>
      <c r="E148" s="108" t="s">
        <v>29</v>
      </c>
      <c r="F148" s="106">
        <v>76.0</v>
      </c>
    </row>
    <row r="149">
      <c r="A149" s="40" t="s">
        <v>18</v>
      </c>
      <c r="B149" s="40" t="s">
        <v>486</v>
      </c>
      <c r="C149" s="46">
        <v>2014.0</v>
      </c>
      <c r="D149" s="108" t="s">
        <v>5</v>
      </c>
      <c r="E149" s="108" t="s">
        <v>29</v>
      </c>
      <c r="F149" s="106">
        <v>74.8</v>
      </c>
    </row>
    <row r="150">
      <c r="A150" s="40" t="s">
        <v>19</v>
      </c>
      <c r="B150" s="40" t="s">
        <v>487</v>
      </c>
      <c r="C150" s="46">
        <v>2014.0</v>
      </c>
      <c r="D150" s="108" t="s">
        <v>5</v>
      </c>
      <c r="E150" s="108" t="s">
        <v>29</v>
      </c>
      <c r="F150" s="106">
        <v>74.0</v>
      </c>
    </row>
    <row r="151">
      <c r="A151" s="40" t="s">
        <v>20</v>
      </c>
      <c r="B151" s="40" t="s">
        <v>488</v>
      </c>
      <c r="C151" s="46">
        <v>2014.0</v>
      </c>
      <c r="D151" s="108" t="s">
        <v>5</v>
      </c>
      <c r="E151" s="108" t="s">
        <v>29</v>
      </c>
      <c r="F151" s="106">
        <v>74.6</v>
      </c>
    </row>
    <row r="152">
      <c r="A152" s="40" t="s">
        <v>21</v>
      </c>
      <c r="B152" s="40" t="s">
        <v>490</v>
      </c>
      <c r="C152" s="46">
        <v>2014.0</v>
      </c>
      <c r="D152" s="108" t="s">
        <v>5</v>
      </c>
      <c r="E152" s="108" t="s">
        <v>29</v>
      </c>
      <c r="F152" s="106">
        <v>75.5</v>
      </c>
    </row>
    <row r="153">
      <c r="A153" s="40" t="s">
        <v>22</v>
      </c>
      <c r="B153" s="40" t="s">
        <v>491</v>
      </c>
      <c r="C153" s="46">
        <v>2014.0</v>
      </c>
      <c r="D153" s="108" t="s">
        <v>5</v>
      </c>
      <c r="E153" s="108" t="s">
        <v>29</v>
      </c>
      <c r="F153" s="106">
        <v>77.9</v>
      </c>
    </row>
    <row r="154">
      <c r="A154" s="40" t="s">
        <v>23</v>
      </c>
      <c r="B154" s="40" t="s">
        <v>492</v>
      </c>
      <c r="C154" s="46">
        <v>2014.0</v>
      </c>
      <c r="D154" s="108" t="s">
        <v>5</v>
      </c>
      <c r="E154" s="108" t="s">
        <v>29</v>
      </c>
      <c r="F154" s="106">
        <v>73.6</v>
      </c>
    </row>
    <row r="155">
      <c r="A155" s="40" t="s">
        <v>24</v>
      </c>
      <c r="B155" s="40" t="s">
        <v>493</v>
      </c>
      <c r="C155" s="46">
        <v>2014.0</v>
      </c>
      <c r="D155" s="108" t="s">
        <v>5</v>
      </c>
      <c r="E155" s="108" t="s">
        <v>29</v>
      </c>
      <c r="F155" s="106">
        <v>73.9</v>
      </c>
    </row>
    <row r="156">
      <c r="A156" s="40" t="s">
        <v>25</v>
      </c>
      <c r="B156" s="40" t="s">
        <v>494</v>
      </c>
      <c r="C156" s="46">
        <v>2014.0</v>
      </c>
      <c r="D156" s="108" t="s">
        <v>5</v>
      </c>
      <c r="E156" s="108" t="s">
        <v>29</v>
      </c>
      <c r="F156" s="106">
        <v>75.7</v>
      </c>
    </row>
    <row r="157">
      <c r="A157" s="40" t="s">
        <v>26</v>
      </c>
      <c r="B157" s="40" t="s">
        <v>495</v>
      </c>
      <c r="C157" s="46">
        <v>2014.0</v>
      </c>
      <c r="D157" s="108" t="s">
        <v>5</v>
      </c>
      <c r="E157" s="108" t="s">
        <v>29</v>
      </c>
      <c r="F157" s="106">
        <v>75.6</v>
      </c>
    </row>
    <row r="158">
      <c r="A158" s="40" t="s">
        <v>27</v>
      </c>
      <c r="B158" s="40" t="s">
        <v>497</v>
      </c>
      <c r="C158" s="46">
        <v>2014.0</v>
      </c>
      <c r="D158" s="108" t="s">
        <v>5</v>
      </c>
      <c r="E158" s="108" t="s">
        <v>29</v>
      </c>
      <c r="F158" s="106">
        <v>74.9</v>
      </c>
    </row>
    <row r="159">
      <c r="A159" s="40" t="s">
        <v>28</v>
      </c>
      <c r="B159" s="40" t="s">
        <v>496</v>
      </c>
      <c r="C159" s="46">
        <v>2014.0</v>
      </c>
      <c r="D159" s="108" t="s">
        <v>5</v>
      </c>
      <c r="E159" s="108" t="s">
        <v>29</v>
      </c>
      <c r="F159" s="106">
        <v>75.5</v>
      </c>
    </row>
    <row r="160">
      <c r="A160" s="40" t="s">
        <v>29</v>
      </c>
      <c r="B160" s="40" t="s">
        <v>498</v>
      </c>
      <c r="C160" s="46">
        <v>2014.0</v>
      </c>
      <c r="D160" s="108" t="s">
        <v>5</v>
      </c>
      <c r="E160" s="108" t="s">
        <v>29</v>
      </c>
      <c r="F160" s="106">
        <v>76.5</v>
      </c>
    </row>
    <row r="161">
      <c r="A161" s="40" t="s">
        <v>30</v>
      </c>
      <c r="B161" s="40" t="s">
        <v>499</v>
      </c>
      <c r="C161" s="46">
        <v>2014.0</v>
      </c>
      <c r="D161" s="108" t="s">
        <v>5</v>
      </c>
      <c r="E161" s="108" t="s">
        <v>29</v>
      </c>
      <c r="F161" s="106">
        <v>73.9</v>
      </c>
    </row>
    <row r="162">
      <c r="A162" s="40" t="s">
        <v>31</v>
      </c>
      <c r="B162" s="40" t="s">
        <v>500</v>
      </c>
      <c r="C162" s="46">
        <v>2014.0</v>
      </c>
      <c r="D162" s="108" t="s">
        <v>5</v>
      </c>
      <c r="E162" s="108" t="s">
        <v>29</v>
      </c>
      <c r="F162" s="106">
        <v>75.9</v>
      </c>
    </row>
    <row r="163">
      <c r="A163" s="40" t="s">
        <v>32</v>
      </c>
      <c r="B163" s="40" t="s">
        <v>501</v>
      </c>
      <c r="C163" s="46">
        <v>2014.0</v>
      </c>
      <c r="D163" s="108" t="s">
        <v>5</v>
      </c>
      <c r="E163" s="108" t="s">
        <v>29</v>
      </c>
      <c r="F163" s="106">
        <v>73.9</v>
      </c>
    </row>
    <row r="164">
      <c r="A164" s="40" t="s">
        <v>33</v>
      </c>
      <c r="B164" s="40" t="s">
        <v>502</v>
      </c>
      <c r="C164" s="46">
        <v>2014.0</v>
      </c>
      <c r="D164" s="108" t="s">
        <v>5</v>
      </c>
      <c r="E164" s="108" t="s">
        <v>29</v>
      </c>
      <c r="F164" s="106">
        <v>74.1</v>
      </c>
    </row>
    <row r="165">
      <c r="A165" s="40" t="s">
        <v>34</v>
      </c>
      <c r="B165" s="40" t="s">
        <v>503</v>
      </c>
      <c r="C165" s="46">
        <v>2014.0</v>
      </c>
      <c r="D165" s="108" t="s">
        <v>5</v>
      </c>
      <c r="E165" s="108" t="s">
        <v>29</v>
      </c>
      <c r="F165" s="46">
        <v>75.0</v>
      </c>
    </row>
    <row r="166">
      <c r="A166" s="40" t="s">
        <v>35</v>
      </c>
      <c r="B166" s="40" t="s">
        <v>504</v>
      </c>
      <c r="C166" s="46">
        <v>2014.0</v>
      </c>
      <c r="D166" s="108" t="s">
        <v>5</v>
      </c>
      <c r="E166" s="108" t="s">
        <v>29</v>
      </c>
      <c r="F166" s="106">
        <v>74.5</v>
      </c>
    </row>
    <row r="167">
      <c r="A167" s="52" t="s">
        <v>3</v>
      </c>
      <c r="B167" s="40" t="s">
        <v>489</v>
      </c>
      <c r="C167" s="46">
        <v>2015.0</v>
      </c>
      <c r="D167" s="108" t="s">
        <v>5</v>
      </c>
      <c r="E167" s="108" t="s">
        <v>29</v>
      </c>
      <c r="F167" s="106">
        <v>75.1</v>
      </c>
    </row>
    <row r="168">
      <c r="A168" s="52" t="s">
        <v>4</v>
      </c>
      <c r="B168" s="40" t="s">
        <v>472</v>
      </c>
      <c r="C168" s="46">
        <v>2015.0</v>
      </c>
      <c r="D168" s="108" t="s">
        <v>5</v>
      </c>
      <c r="E168" s="108" t="s">
        <v>29</v>
      </c>
      <c r="F168" s="106">
        <v>76.5</v>
      </c>
    </row>
    <row r="169">
      <c r="A169" s="40" t="s">
        <v>5</v>
      </c>
      <c r="B169" s="40" t="s">
        <v>473</v>
      </c>
      <c r="C169" s="46">
        <v>2015.0</v>
      </c>
      <c r="D169" s="108" t="s">
        <v>5</v>
      </c>
      <c r="E169" s="108" t="s">
        <v>29</v>
      </c>
      <c r="F169" s="106">
        <v>75.9</v>
      </c>
    </row>
    <row r="170">
      <c r="A170" s="40" t="s">
        <v>6</v>
      </c>
      <c r="B170" s="40" t="s">
        <v>474</v>
      </c>
      <c r="C170" s="46">
        <v>2015.0</v>
      </c>
      <c r="D170" s="108" t="s">
        <v>5</v>
      </c>
      <c r="E170" s="108" t="s">
        <v>29</v>
      </c>
      <c r="F170" s="106">
        <v>76.3</v>
      </c>
    </row>
    <row r="171">
      <c r="A171" s="40" t="s">
        <v>7</v>
      </c>
      <c r="B171" s="40" t="s">
        <v>475</v>
      </c>
      <c r="C171" s="46">
        <v>2015.0</v>
      </c>
      <c r="D171" s="108" t="s">
        <v>5</v>
      </c>
      <c r="E171" s="108" t="s">
        <v>29</v>
      </c>
      <c r="F171" s="106">
        <v>75.1</v>
      </c>
    </row>
    <row r="172">
      <c r="A172" s="40" t="s">
        <v>8</v>
      </c>
      <c r="B172" s="40" t="s">
        <v>479</v>
      </c>
      <c r="C172" s="46">
        <v>2015.0</v>
      </c>
      <c r="D172" s="108" t="s">
        <v>5</v>
      </c>
      <c r="E172" s="108" t="s">
        <v>29</v>
      </c>
      <c r="F172" s="106">
        <v>76.9</v>
      </c>
    </row>
    <row r="173">
      <c r="A173" s="40" t="s">
        <v>9</v>
      </c>
      <c r="B173" s="40" t="s">
        <v>480</v>
      </c>
      <c r="C173" s="46">
        <v>2015.0</v>
      </c>
      <c r="D173" s="108" t="s">
        <v>5</v>
      </c>
      <c r="E173" s="108" t="s">
        <v>29</v>
      </c>
      <c r="F173" s="106">
        <v>75.8</v>
      </c>
    </row>
    <row r="174">
      <c r="A174" s="40" t="s">
        <v>10</v>
      </c>
      <c r="B174" s="40" t="s">
        <v>478</v>
      </c>
      <c r="C174" s="46">
        <v>2015.0</v>
      </c>
      <c r="D174" s="108" t="s">
        <v>5</v>
      </c>
      <c r="E174" s="108" t="s">
        <v>29</v>
      </c>
      <c r="F174" s="106">
        <v>73.2</v>
      </c>
    </row>
    <row r="175">
      <c r="A175" s="40" t="s">
        <v>11</v>
      </c>
      <c r="B175" s="40" t="s">
        <v>477</v>
      </c>
      <c r="C175" s="46">
        <v>2015.0</v>
      </c>
      <c r="D175" s="108" t="s">
        <v>5</v>
      </c>
      <c r="E175" s="108" t="s">
        <v>29</v>
      </c>
      <c r="F175" s="106">
        <v>76.1</v>
      </c>
    </row>
    <row r="176">
      <c r="A176" s="40" t="s">
        <v>12</v>
      </c>
      <c r="B176" s="40" t="s">
        <v>476</v>
      </c>
      <c r="C176" s="46">
        <v>2015.0</v>
      </c>
      <c r="D176" s="108" t="s">
        <v>5</v>
      </c>
      <c r="E176" s="108" t="s">
        <v>29</v>
      </c>
      <c r="F176" s="106">
        <v>77.1</v>
      </c>
    </row>
    <row r="177">
      <c r="A177" s="40" t="s">
        <v>13</v>
      </c>
      <c r="B177" s="40" t="s">
        <v>481</v>
      </c>
      <c r="C177" s="46">
        <v>2015.0</v>
      </c>
      <c r="D177" s="108" t="s">
        <v>5</v>
      </c>
      <c r="E177" s="108" t="s">
        <v>29</v>
      </c>
      <c r="F177" s="106">
        <v>75.3</v>
      </c>
    </row>
    <row r="178">
      <c r="A178" s="40" t="s">
        <v>14</v>
      </c>
      <c r="B178" s="40" t="s">
        <v>483</v>
      </c>
      <c r="C178" s="46">
        <v>2015.0</v>
      </c>
      <c r="D178" s="108" t="s">
        <v>5</v>
      </c>
      <c r="E178" s="108" t="s">
        <v>29</v>
      </c>
      <c r="F178" s="106">
        <v>74.7</v>
      </c>
    </row>
    <row r="179">
      <c r="A179" s="40" t="s">
        <v>15</v>
      </c>
      <c r="B179" s="40" t="s">
        <v>482</v>
      </c>
      <c r="C179" s="46">
        <v>2015.0</v>
      </c>
      <c r="D179" s="108" t="s">
        <v>5</v>
      </c>
      <c r="E179" s="108" t="s">
        <v>29</v>
      </c>
      <c r="F179" s="106">
        <v>73.2</v>
      </c>
    </row>
    <row r="180">
      <c r="A180" s="40" t="s">
        <v>16</v>
      </c>
      <c r="B180" s="40" t="s">
        <v>484</v>
      </c>
      <c r="C180" s="46">
        <v>2015.0</v>
      </c>
      <c r="D180" s="108" t="s">
        <v>5</v>
      </c>
      <c r="E180" s="108" t="s">
        <v>29</v>
      </c>
      <c r="F180" s="106">
        <v>74.4</v>
      </c>
    </row>
    <row r="181">
      <c r="A181" s="40" t="s">
        <v>17</v>
      </c>
      <c r="B181" s="40" t="s">
        <v>485</v>
      </c>
      <c r="C181" s="46">
        <v>2015.0</v>
      </c>
      <c r="D181" s="108" t="s">
        <v>5</v>
      </c>
      <c r="E181" s="108" t="s">
        <v>29</v>
      </c>
      <c r="F181" s="106">
        <v>76.0</v>
      </c>
    </row>
    <row r="182">
      <c r="A182" s="40" t="s">
        <v>18</v>
      </c>
      <c r="B182" s="40" t="s">
        <v>486</v>
      </c>
      <c r="C182" s="46">
        <v>2015.0</v>
      </c>
      <c r="D182" s="108" t="s">
        <v>5</v>
      </c>
      <c r="E182" s="108" t="s">
        <v>29</v>
      </c>
      <c r="F182" s="106">
        <v>74.8</v>
      </c>
    </row>
    <row r="183">
      <c r="A183" s="40" t="s">
        <v>19</v>
      </c>
      <c r="B183" s="40" t="s">
        <v>487</v>
      </c>
      <c r="C183" s="46">
        <v>2015.0</v>
      </c>
      <c r="D183" s="108" t="s">
        <v>5</v>
      </c>
      <c r="E183" s="108" t="s">
        <v>29</v>
      </c>
      <c r="F183" s="106">
        <v>73.9</v>
      </c>
    </row>
    <row r="184">
      <c r="A184" s="40" t="s">
        <v>20</v>
      </c>
      <c r="B184" s="40" t="s">
        <v>488</v>
      </c>
      <c r="C184" s="46">
        <v>2015.0</v>
      </c>
      <c r="D184" s="108" t="s">
        <v>5</v>
      </c>
      <c r="E184" s="108" t="s">
        <v>29</v>
      </c>
      <c r="F184" s="106">
        <v>74.5</v>
      </c>
    </row>
    <row r="185">
      <c r="A185" s="40" t="s">
        <v>21</v>
      </c>
      <c r="B185" s="40" t="s">
        <v>490</v>
      </c>
      <c r="C185" s="46">
        <v>2015.0</v>
      </c>
      <c r="D185" s="108" t="s">
        <v>5</v>
      </c>
      <c r="E185" s="108" t="s">
        <v>29</v>
      </c>
      <c r="F185" s="106">
        <v>75.4</v>
      </c>
    </row>
    <row r="186">
      <c r="A186" s="40" t="s">
        <v>22</v>
      </c>
      <c r="B186" s="40" t="s">
        <v>491</v>
      </c>
      <c r="C186" s="46">
        <v>2015.0</v>
      </c>
      <c r="D186" s="108" t="s">
        <v>5</v>
      </c>
      <c r="E186" s="108" t="s">
        <v>29</v>
      </c>
      <c r="F186" s="106">
        <v>77.9</v>
      </c>
    </row>
    <row r="187">
      <c r="A187" s="40" t="s">
        <v>23</v>
      </c>
      <c r="B187" s="40" t="s">
        <v>492</v>
      </c>
      <c r="C187" s="46">
        <v>2015.0</v>
      </c>
      <c r="D187" s="108" t="s">
        <v>5</v>
      </c>
      <c r="E187" s="108" t="s">
        <v>29</v>
      </c>
      <c r="F187" s="106">
        <v>73.5</v>
      </c>
    </row>
    <row r="188">
      <c r="A188" s="40" t="s">
        <v>24</v>
      </c>
      <c r="B188" s="40" t="s">
        <v>493</v>
      </c>
      <c r="C188" s="46">
        <v>2015.0</v>
      </c>
      <c r="D188" s="108" t="s">
        <v>5</v>
      </c>
      <c r="E188" s="108" t="s">
        <v>29</v>
      </c>
      <c r="F188" s="106">
        <v>73.9</v>
      </c>
    </row>
    <row r="189">
      <c r="A189" s="40" t="s">
        <v>25</v>
      </c>
      <c r="B189" s="40" t="s">
        <v>494</v>
      </c>
      <c r="C189" s="46">
        <v>2015.0</v>
      </c>
      <c r="D189" s="108" t="s">
        <v>5</v>
      </c>
      <c r="E189" s="108" t="s">
        <v>29</v>
      </c>
      <c r="F189" s="106">
        <v>75.7</v>
      </c>
    </row>
    <row r="190">
      <c r="A190" s="40" t="s">
        <v>26</v>
      </c>
      <c r="B190" s="40" t="s">
        <v>495</v>
      </c>
      <c r="C190" s="46">
        <v>2015.0</v>
      </c>
      <c r="D190" s="108" t="s">
        <v>5</v>
      </c>
      <c r="E190" s="108" t="s">
        <v>29</v>
      </c>
      <c r="F190" s="106">
        <v>75.5</v>
      </c>
    </row>
    <row r="191">
      <c r="A191" s="40" t="s">
        <v>27</v>
      </c>
      <c r="B191" s="40" t="s">
        <v>497</v>
      </c>
      <c r="C191" s="46">
        <v>2015.0</v>
      </c>
      <c r="D191" s="108" t="s">
        <v>5</v>
      </c>
      <c r="E191" s="108" t="s">
        <v>29</v>
      </c>
      <c r="F191" s="106">
        <v>74.9</v>
      </c>
    </row>
    <row r="192">
      <c r="A192" s="40" t="s">
        <v>28</v>
      </c>
      <c r="B192" s="40" t="s">
        <v>496</v>
      </c>
      <c r="C192" s="46">
        <v>2015.0</v>
      </c>
      <c r="D192" s="108" t="s">
        <v>5</v>
      </c>
      <c r="E192" s="108" t="s">
        <v>29</v>
      </c>
      <c r="F192" s="106">
        <v>75.4</v>
      </c>
    </row>
    <row r="193">
      <c r="A193" s="40" t="s">
        <v>29</v>
      </c>
      <c r="B193" s="40" t="s">
        <v>498</v>
      </c>
      <c r="C193" s="46">
        <v>2015.0</v>
      </c>
      <c r="D193" s="108" t="s">
        <v>5</v>
      </c>
      <c r="E193" s="108" t="s">
        <v>29</v>
      </c>
      <c r="F193" s="106">
        <v>76.5</v>
      </c>
    </row>
    <row r="194">
      <c r="A194" s="40" t="s">
        <v>30</v>
      </c>
      <c r="B194" s="40" t="s">
        <v>499</v>
      </c>
      <c r="C194" s="46">
        <v>2015.0</v>
      </c>
      <c r="D194" s="108" t="s">
        <v>5</v>
      </c>
      <c r="E194" s="108" t="s">
        <v>29</v>
      </c>
      <c r="F194" s="106">
        <v>73.8</v>
      </c>
    </row>
    <row r="195">
      <c r="A195" s="40" t="s">
        <v>31</v>
      </c>
      <c r="B195" s="40" t="s">
        <v>500</v>
      </c>
      <c r="C195" s="46">
        <v>2015.0</v>
      </c>
      <c r="D195" s="108" t="s">
        <v>5</v>
      </c>
      <c r="E195" s="108" t="s">
        <v>29</v>
      </c>
      <c r="F195" s="106">
        <v>75.9</v>
      </c>
    </row>
    <row r="196">
      <c r="A196" s="40" t="s">
        <v>32</v>
      </c>
      <c r="B196" s="40" t="s">
        <v>501</v>
      </c>
      <c r="C196" s="46">
        <v>2015.0</v>
      </c>
      <c r="D196" s="108" t="s">
        <v>5</v>
      </c>
      <c r="E196" s="108" t="s">
        <v>29</v>
      </c>
      <c r="F196" s="106">
        <v>73.8</v>
      </c>
    </row>
    <row r="197">
      <c r="A197" s="40" t="s">
        <v>33</v>
      </c>
      <c r="B197" s="40" t="s">
        <v>502</v>
      </c>
      <c r="C197" s="46">
        <v>2015.0</v>
      </c>
      <c r="D197" s="108" t="s">
        <v>5</v>
      </c>
      <c r="E197" s="108" t="s">
        <v>29</v>
      </c>
      <c r="F197" s="106">
        <v>74.0</v>
      </c>
    </row>
    <row r="198">
      <c r="A198" s="40" t="s">
        <v>34</v>
      </c>
      <c r="B198" s="40" t="s">
        <v>503</v>
      </c>
      <c r="C198" s="46">
        <v>2015.0</v>
      </c>
      <c r="D198" s="108" t="s">
        <v>5</v>
      </c>
      <c r="E198" s="108" t="s">
        <v>29</v>
      </c>
      <c r="F198" s="106">
        <v>74.9</v>
      </c>
    </row>
    <row r="199">
      <c r="A199" s="40" t="s">
        <v>35</v>
      </c>
      <c r="B199" s="40" t="s">
        <v>504</v>
      </c>
      <c r="C199" s="46">
        <v>2015.0</v>
      </c>
      <c r="D199" s="108" t="s">
        <v>5</v>
      </c>
      <c r="E199" s="108" t="s">
        <v>29</v>
      </c>
      <c r="F199" s="106">
        <v>74.5</v>
      </c>
    </row>
    <row r="200">
      <c r="A200" s="52" t="s">
        <v>3</v>
      </c>
      <c r="B200" s="40" t="s">
        <v>489</v>
      </c>
      <c r="C200" s="53">
        <v>2016.0</v>
      </c>
      <c r="D200" s="108" t="s">
        <v>5</v>
      </c>
      <c r="E200" s="108" t="s">
        <v>29</v>
      </c>
      <c r="F200" s="53">
        <v>74.8</v>
      </c>
    </row>
    <row r="201">
      <c r="A201" s="52" t="s">
        <v>4</v>
      </c>
      <c r="B201" s="40" t="s">
        <v>472</v>
      </c>
      <c r="C201" s="53">
        <v>2016.0</v>
      </c>
      <c r="D201" s="108" t="s">
        <v>5</v>
      </c>
      <c r="E201" s="108" t="s">
        <v>29</v>
      </c>
      <c r="F201" s="53">
        <v>76.3</v>
      </c>
    </row>
    <row r="202">
      <c r="A202" s="40" t="s">
        <v>5</v>
      </c>
      <c r="B202" s="40" t="s">
        <v>473</v>
      </c>
      <c r="C202" s="53">
        <v>2016.0</v>
      </c>
      <c r="D202" s="108" t="s">
        <v>5</v>
      </c>
      <c r="E202" s="108" t="s">
        <v>29</v>
      </c>
      <c r="F202" s="53">
        <v>76.2</v>
      </c>
    </row>
    <row r="203">
      <c r="A203" s="40" t="s">
        <v>6</v>
      </c>
      <c r="B203" s="40" t="s">
        <v>474</v>
      </c>
      <c r="C203" s="53">
        <v>2016.0</v>
      </c>
      <c r="D203" s="108" t="s">
        <v>5</v>
      </c>
      <c r="E203" s="108" t="s">
        <v>29</v>
      </c>
      <c r="F203" s="53">
        <v>76.2</v>
      </c>
    </row>
    <row r="204">
      <c r="A204" s="40" t="s">
        <v>7</v>
      </c>
      <c r="B204" s="40" t="s">
        <v>475</v>
      </c>
      <c r="C204" s="53">
        <v>2016.0</v>
      </c>
      <c r="D204" s="108" t="s">
        <v>5</v>
      </c>
      <c r="E204" s="108" t="s">
        <v>29</v>
      </c>
      <c r="F204" s="53">
        <v>74.5</v>
      </c>
    </row>
    <row r="205">
      <c r="A205" s="40" t="s">
        <v>8</v>
      </c>
      <c r="B205" s="40" t="s">
        <v>479</v>
      </c>
      <c r="C205" s="53">
        <v>2016.0</v>
      </c>
      <c r="D205" s="108" t="s">
        <v>5</v>
      </c>
      <c r="E205" s="108" t="s">
        <v>29</v>
      </c>
      <c r="F205" s="53">
        <v>76.7</v>
      </c>
    </row>
    <row r="206">
      <c r="A206" s="40" t="s">
        <v>9</v>
      </c>
      <c r="B206" s="40" t="s">
        <v>480</v>
      </c>
      <c r="C206" s="53">
        <v>2016.0</v>
      </c>
      <c r="D206" s="108" t="s">
        <v>5</v>
      </c>
      <c r="E206" s="108" t="s">
        <v>29</v>
      </c>
      <c r="F206" s="53">
        <v>75.5</v>
      </c>
    </row>
    <row r="207">
      <c r="A207" s="40" t="s">
        <v>10</v>
      </c>
      <c r="B207" s="40" t="s">
        <v>478</v>
      </c>
      <c r="C207" s="53">
        <v>2016.0</v>
      </c>
      <c r="D207" s="108" t="s">
        <v>5</v>
      </c>
      <c r="E207" s="108" t="s">
        <v>29</v>
      </c>
      <c r="F207" s="53">
        <v>72.7</v>
      </c>
    </row>
    <row r="208">
      <c r="A208" s="40" t="s">
        <v>11</v>
      </c>
      <c r="B208" s="40" t="s">
        <v>477</v>
      </c>
      <c r="C208" s="53">
        <v>2016.0</v>
      </c>
      <c r="D208" s="108" t="s">
        <v>5</v>
      </c>
      <c r="E208" s="108" t="s">
        <v>29</v>
      </c>
      <c r="F208" s="53">
        <v>76.0</v>
      </c>
    </row>
    <row r="209">
      <c r="A209" s="40" t="s">
        <v>12</v>
      </c>
      <c r="B209" s="40" t="s">
        <v>476</v>
      </c>
      <c r="C209" s="53">
        <v>2016.0</v>
      </c>
      <c r="D209" s="108" t="s">
        <v>5</v>
      </c>
      <c r="E209" s="108" t="s">
        <v>29</v>
      </c>
      <c r="F209" s="53">
        <v>76.7</v>
      </c>
    </row>
    <row r="210">
      <c r="A210" s="40" t="s">
        <v>13</v>
      </c>
      <c r="B210" s="40" t="s">
        <v>481</v>
      </c>
      <c r="C210" s="53">
        <v>2016.0</v>
      </c>
      <c r="D210" s="108" t="s">
        <v>5</v>
      </c>
      <c r="E210" s="108" t="s">
        <v>29</v>
      </c>
      <c r="F210" s="53">
        <v>75.1</v>
      </c>
    </row>
    <row r="211">
      <c r="A211" s="40" t="s">
        <v>14</v>
      </c>
      <c r="B211" s="40" t="s">
        <v>483</v>
      </c>
      <c r="C211" s="53">
        <v>2016.0</v>
      </c>
      <c r="D211" s="108" t="s">
        <v>5</v>
      </c>
      <c r="E211" s="108" t="s">
        <v>29</v>
      </c>
      <c r="F211" s="53">
        <v>74.5</v>
      </c>
    </row>
    <row r="212">
      <c r="A212" s="40" t="s">
        <v>15</v>
      </c>
      <c r="B212" s="40" t="s">
        <v>482</v>
      </c>
      <c r="C212" s="53">
        <v>2016.0</v>
      </c>
      <c r="D212" s="108" t="s">
        <v>5</v>
      </c>
      <c r="E212" s="108" t="s">
        <v>29</v>
      </c>
      <c r="F212" s="53">
        <v>73.0</v>
      </c>
    </row>
    <row r="213">
      <c r="A213" s="40" t="s">
        <v>16</v>
      </c>
      <c r="B213" s="40" t="s">
        <v>484</v>
      </c>
      <c r="C213" s="53">
        <v>2016.0</v>
      </c>
      <c r="D213" s="108" t="s">
        <v>5</v>
      </c>
      <c r="E213" s="108" t="s">
        <v>29</v>
      </c>
      <c r="F213" s="53">
        <v>73.6</v>
      </c>
    </row>
    <row r="214">
      <c r="A214" s="40" t="s">
        <v>17</v>
      </c>
      <c r="B214" s="40" t="s">
        <v>485</v>
      </c>
      <c r="C214" s="53">
        <v>2016.0</v>
      </c>
      <c r="D214" s="108" t="s">
        <v>5</v>
      </c>
      <c r="E214" s="108" t="s">
        <v>29</v>
      </c>
      <c r="F214" s="53">
        <v>75.5</v>
      </c>
    </row>
    <row r="215">
      <c r="A215" s="40" t="s">
        <v>18</v>
      </c>
      <c r="B215" s="40" t="s">
        <v>486</v>
      </c>
      <c r="C215" s="53">
        <v>2016.0</v>
      </c>
      <c r="D215" s="108" t="s">
        <v>5</v>
      </c>
      <c r="E215" s="108" t="s">
        <v>29</v>
      </c>
      <c r="F215" s="53">
        <v>74.8</v>
      </c>
    </row>
    <row r="216">
      <c r="A216" s="40" t="s">
        <v>19</v>
      </c>
      <c r="B216" s="40" t="s">
        <v>487</v>
      </c>
      <c r="C216" s="53">
        <v>2016.0</v>
      </c>
      <c r="D216" s="108" t="s">
        <v>5</v>
      </c>
      <c r="E216" s="108" t="s">
        <v>29</v>
      </c>
      <c r="F216" s="53">
        <v>73.4</v>
      </c>
    </row>
    <row r="217">
      <c r="A217" s="40" t="s">
        <v>20</v>
      </c>
      <c r="B217" s="40" t="s">
        <v>488</v>
      </c>
      <c r="C217" s="53">
        <v>2016.0</v>
      </c>
      <c r="D217" s="108" t="s">
        <v>5</v>
      </c>
      <c r="E217" s="108" t="s">
        <v>29</v>
      </c>
      <c r="F217" s="53">
        <v>74.3</v>
      </c>
    </row>
    <row r="218">
      <c r="A218" s="40" t="s">
        <v>21</v>
      </c>
      <c r="B218" s="40" t="s">
        <v>490</v>
      </c>
      <c r="C218" s="53">
        <v>2016.0</v>
      </c>
      <c r="D218" s="108" t="s">
        <v>5</v>
      </c>
      <c r="E218" s="108" t="s">
        <v>29</v>
      </c>
      <c r="F218" s="53">
        <v>75.1</v>
      </c>
    </row>
    <row r="219">
      <c r="A219" s="40" t="s">
        <v>22</v>
      </c>
      <c r="B219" s="40" t="s">
        <v>491</v>
      </c>
      <c r="C219" s="53">
        <v>2016.0</v>
      </c>
      <c r="D219" s="108" t="s">
        <v>5</v>
      </c>
      <c r="E219" s="108" t="s">
        <v>29</v>
      </c>
      <c r="F219" s="53">
        <v>77.8</v>
      </c>
    </row>
    <row r="220">
      <c r="A220" s="40" t="s">
        <v>23</v>
      </c>
      <c r="B220" s="40" t="s">
        <v>492</v>
      </c>
      <c r="C220" s="53">
        <v>2016.0</v>
      </c>
      <c r="D220" s="108" t="s">
        <v>5</v>
      </c>
      <c r="E220" s="108" t="s">
        <v>29</v>
      </c>
      <c r="F220" s="53">
        <v>72.8</v>
      </c>
    </row>
    <row r="221">
      <c r="A221" s="40" t="s">
        <v>24</v>
      </c>
      <c r="B221" s="40" t="s">
        <v>493</v>
      </c>
      <c r="C221" s="53">
        <v>2016.0</v>
      </c>
      <c r="D221" s="108" t="s">
        <v>5</v>
      </c>
      <c r="E221" s="108" t="s">
        <v>29</v>
      </c>
      <c r="F221" s="53">
        <v>73.6</v>
      </c>
    </row>
    <row r="222">
      <c r="A222" s="40" t="s">
        <v>25</v>
      </c>
      <c r="B222" s="40" t="s">
        <v>494</v>
      </c>
      <c r="C222" s="53">
        <v>2016.0</v>
      </c>
      <c r="D222" s="108" t="s">
        <v>5</v>
      </c>
      <c r="E222" s="108" t="s">
        <v>29</v>
      </c>
      <c r="F222" s="53">
        <v>75.6</v>
      </c>
    </row>
    <row r="223">
      <c r="A223" s="40" t="s">
        <v>26</v>
      </c>
      <c r="B223" s="40" t="s">
        <v>495</v>
      </c>
      <c r="C223" s="53">
        <v>2016.0</v>
      </c>
      <c r="D223" s="108" t="s">
        <v>5</v>
      </c>
      <c r="E223" s="108" t="s">
        <v>29</v>
      </c>
      <c r="F223" s="53">
        <v>75.6</v>
      </c>
    </row>
    <row r="224">
      <c r="A224" s="40" t="s">
        <v>27</v>
      </c>
      <c r="B224" s="40" t="s">
        <v>497</v>
      </c>
      <c r="C224" s="53">
        <v>2016.0</v>
      </c>
      <c r="D224" s="108" t="s">
        <v>5</v>
      </c>
      <c r="E224" s="108" t="s">
        <v>29</v>
      </c>
      <c r="F224" s="53">
        <v>74.7</v>
      </c>
    </row>
    <row r="225">
      <c r="A225" s="40" t="s">
        <v>28</v>
      </c>
      <c r="B225" s="40" t="s">
        <v>496</v>
      </c>
      <c r="C225" s="53">
        <v>2016.0</v>
      </c>
      <c r="D225" s="108" t="s">
        <v>5</v>
      </c>
      <c r="E225" s="108" t="s">
        <v>29</v>
      </c>
      <c r="F225" s="53">
        <v>75.6</v>
      </c>
    </row>
    <row r="226">
      <c r="A226" s="40" t="s">
        <v>29</v>
      </c>
      <c r="B226" s="40" t="s">
        <v>498</v>
      </c>
      <c r="C226" s="53">
        <v>2016.0</v>
      </c>
      <c r="D226" s="108" t="s">
        <v>5</v>
      </c>
      <c r="E226" s="108" t="s">
        <v>29</v>
      </c>
      <c r="F226" s="53">
        <v>76.2</v>
      </c>
    </row>
    <row r="227">
      <c r="A227" s="40" t="s">
        <v>30</v>
      </c>
      <c r="B227" s="40" t="s">
        <v>499</v>
      </c>
      <c r="C227" s="53">
        <v>2016.0</v>
      </c>
      <c r="D227" s="108" t="s">
        <v>5</v>
      </c>
      <c r="E227" s="108" t="s">
        <v>29</v>
      </c>
      <c r="F227" s="53">
        <v>73.3</v>
      </c>
    </row>
    <row r="228">
      <c r="A228" s="40" t="s">
        <v>31</v>
      </c>
      <c r="B228" s="40" t="s">
        <v>500</v>
      </c>
      <c r="C228" s="53">
        <v>2016.0</v>
      </c>
      <c r="D228" s="108" t="s">
        <v>5</v>
      </c>
      <c r="E228" s="108" t="s">
        <v>29</v>
      </c>
      <c r="F228" s="53">
        <v>75.7</v>
      </c>
    </row>
    <row r="229">
      <c r="A229" s="40" t="s">
        <v>32</v>
      </c>
      <c r="B229" s="40" t="s">
        <v>501</v>
      </c>
      <c r="C229" s="53">
        <v>2016.0</v>
      </c>
      <c r="D229" s="108" t="s">
        <v>5</v>
      </c>
      <c r="E229" s="108" t="s">
        <v>29</v>
      </c>
      <c r="F229" s="53">
        <v>73.7</v>
      </c>
    </row>
    <row r="230">
      <c r="A230" s="40" t="s">
        <v>33</v>
      </c>
      <c r="B230" s="40" t="s">
        <v>502</v>
      </c>
      <c r="C230" s="53">
        <v>2016.0</v>
      </c>
      <c r="D230" s="108" t="s">
        <v>5</v>
      </c>
      <c r="E230" s="108" t="s">
        <v>29</v>
      </c>
      <c r="F230" s="53">
        <v>73.6</v>
      </c>
    </row>
    <row r="231">
      <c r="A231" s="40" t="s">
        <v>34</v>
      </c>
      <c r="B231" s="40" t="s">
        <v>503</v>
      </c>
      <c r="C231" s="53">
        <v>2016.0</v>
      </c>
      <c r="D231" s="108" t="s">
        <v>5</v>
      </c>
      <c r="E231" s="108" t="s">
        <v>29</v>
      </c>
      <c r="F231" s="53">
        <v>74.5</v>
      </c>
    </row>
    <row r="232">
      <c r="A232" s="40" t="s">
        <v>35</v>
      </c>
      <c r="B232" s="40" t="s">
        <v>504</v>
      </c>
      <c r="C232" s="53">
        <v>2016.0</v>
      </c>
      <c r="D232" s="108" t="s">
        <v>5</v>
      </c>
      <c r="E232" s="108" t="s">
        <v>29</v>
      </c>
      <c r="F232" s="53">
        <v>74.1</v>
      </c>
    </row>
    <row r="233">
      <c r="A233" s="52" t="s">
        <v>3</v>
      </c>
      <c r="B233" s="40" t="s">
        <v>489</v>
      </c>
      <c r="C233" s="53">
        <v>2017.0</v>
      </c>
      <c r="D233" s="108" t="s">
        <v>5</v>
      </c>
      <c r="E233" s="108" t="s">
        <v>29</v>
      </c>
      <c r="F233" s="53">
        <v>74.8</v>
      </c>
    </row>
    <row r="234">
      <c r="A234" s="52" t="s">
        <v>4</v>
      </c>
      <c r="B234" s="40" t="s">
        <v>472</v>
      </c>
      <c r="C234" s="53">
        <v>2017.0</v>
      </c>
      <c r="D234" s="108" t="s">
        <v>5</v>
      </c>
      <c r="E234" s="108" t="s">
        <v>29</v>
      </c>
      <c r="F234" s="53">
        <v>76.3</v>
      </c>
    </row>
    <row r="235">
      <c r="A235" s="40" t="s">
        <v>5</v>
      </c>
      <c r="B235" s="40" t="s">
        <v>473</v>
      </c>
      <c r="C235" s="53">
        <v>2017.0</v>
      </c>
      <c r="D235" s="108" t="s">
        <v>5</v>
      </c>
      <c r="E235" s="108" t="s">
        <v>29</v>
      </c>
      <c r="F235" s="53">
        <v>76.3</v>
      </c>
    </row>
    <row r="236">
      <c r="A236" s="40" t="s">
        <v>6</v>
      </c>
      <c r="B236" s="40" t="s">
        <v>474</v>
      </c>
      <c r="C236" s="53">
        <v>2017.0</v>
      </c>
      <c r="D236" s="108" t="s">
        <v>5</v>
      </c>
      <c r="E236" s="108" t="s">
        <v>29</v>
      </c>
      <c r="F236" s="53">
        <v>76.4</v>
      </c>
    </row>
    <row r="237">
      <c r="A237" s="40" t="s">
        <v>7</v>
      </c>
      <c r="B237" s="40" t="s">
        <v>475</v>
      </c>
      <c r="C237" s="53">
        <v>2017.0</v>
      </c>
      <c r="D237" s="108" t="s">
        <v>5</v>
      </c>
      <c r="E237" s="108" t="s">
        <v>29</v>
      </c>
      <c r="F237" s="53">
        <v>74.5</v>
      </c>
    </row>
    <row r="238">
      <c r="A238" s="40" t="s">
        <v>8</v>
      </c>
      <c r="B238" s="40" t="s">
        <v>479</v>
      </c>
      <c r="C238" s="53">
        <v>2017.0</v>
      </c>
      <c r="D238" s="108" t="s">
        <v>5</v>
      </c>
      <c r="E238" s="108" t="s">
        <v>29</v>
      </c>
      <c r="F238" s="53">
        <v>76.8</v>
      </c>
    </row>
    <row r="239">
      <c r="A239" s="40" t="s">
        <v>9</v>
      </c>
      <c r="B239" s="40" t="s">
        <v>480</v>
      </c>
      <c r="C239" s="53">
        <v>2017.0</v>
      </c>
      <c r="D239" s="108" t="s">
        <v>5</v>
      </c>
      <c r="E239" s="108" t="s">
        <v>29</v>
      </c>
      <c r="F239" s="53">
        <v>75.5</v>
      </c>
    </row>
    <row r="240">
      <c r="A240" s="40" t="s">
        <v>10</v>
      </c>
      <c r="B240" s="40" t="s">
        <v>478</v>
      </c>
      <c r="C240" s="53">
        <v>2017.0</v>
      </c>
      <c r="D240" s="108" t="s">
        <v>5</v>
      </c>
      <c r="E240" s="108" t="s">
        <v>29</v>
      </c>
      <c r="F240" s="53">
        <v>72.5</v>
      </c>
    </row>
    <row r="241">
      <c r="A241" s="40" t="s">
        <v>11</v>
      </c>
      <c r="B241" s="40" t="s">
        <v>477</v>
      </c>
      <c r="C241" s="53">
        <v>2017.0</v>
      </c>
      <c r="D241" s="108" t="s">
        <v>5</v>
      </c>
      <c r="E241" s="108" t="s">
        <v>29</v>
      </c>
      <c r="F241" s="53">
        <v>76.0</v>
      </c>
    </row>
    <row r="242">
      <c r="A242" s="40" t="s">
        <v>12</v>
      </c>
      <c r="B242" s="40" t="s">
        <v>476</v>
      </c>
      <c r="C242" s="53">
        <v>2017.0</v>
      </c>
      <c r="D242" s="108" t="s">
        <v>5</v>
      </c>
      <c r="E242" s="108" t="s">
        <v>29</v>
      </c>
      <c r="F242" s="53">
        <v>76.8</v>
      </c>
    </row>
    <row r="243">
      <c r="A243" s="40" t="s">
        <v>13</v>
      </c>
      <c r="B243" s="40" t="s">
        <v>481</v>
      </c>
      <c r="C243" s="53">
        <v>2017.0</v>
      </c>
      <c r="D243" s="108" t="s">
        <v>5</v>
      </c>
      <c r="E243" s="108" t="s">
        <v>29</v>
      </c>
      <c r="F243" s="53">
        <v>75.1</v>
      </c>
    </row>
    <row r="244">
      <c r="A244" s="40" t="s">
        <v>14</v>
      </c>
      <c r="B244" s="40" t="s">
        <v>483</v>
      </c>
      <c r="C244" s="53">
        <v>2017.0</v>
      </c>
      <c r="D244" s="108" t="s">
        <v>5</v>
      </c>
      <c r="E244" s="108" t="s">
        <v>29</v>
      </c>
      <c r="F244" s="53">
        <v>74.4</v>
      </c>
    </row>
    <row r="245">
      <c r="A245" s="40" t="s">
        <v>15</v>
      </c>
      <c r="B245" s="40" t="s">
        <v>482</v>
      </c>
      <c r="C245" s="53">
        <v>2017.0</v>
      </c>
      <c r="D245" s="108" t="s">
        <v>5</v>
      </c>
      <c r="E245" s="108" t="s">
        <v>29</v>
      </c>
      <c r="F245" s="53">
        <v>72.8</v>
      </c>
    </row>
    <row r="246">
      <c r="A246" s="40" t="s">
        <v>16</v>
      </c>
      <c r="B246" s="40" t="s">
        <v>484</v>
      </c>
      <c r="C246" s="53">
        <v>2017.0</v>
      </c>
      <c r="D246" s="108" t="s">
        <v>5</v>
      </c>
      <c r="E246" s="108" t="s">
        <v>29</v>
      </c>
      <c r="F246" s="53">
        <v>73.5</v>
      </c>
    </row>
    <row r="247">
      <c r="A247" s="40" t="s">
        <v>17</v>
      </c>
      <c r="B247" s="40" t="s">
        <v>485</v>
      </c>
      <c r="C247" s="53">
        <v>2017.0</v>
      </c>
      <c r="D247" s="108" t="s">
        <v>5</v>
      </c>
      <c r="E247" s="108" t="s">
        <v>29</v>
      </c>
      <c r="F247" s="53">
        <v>75.5</v>
      </c>
    </row>
    <row r="248">
      <c r="A248" s="40" t="s">
        <v>18</v>
      </c>
      <c r="B248" s="40" t="s">
        <v>486</v>
      </c>
      <c r="C248" s="53">
        <v>2017.0</v>
      </c>
      <c r="D248" s="108" t="s">
        <v>5</v>
      </c>
      <c r="E248" s="108" t="s">
        <v>29</v>
      </c>
      <c r="F248" s="53">
        <v>74.8</v>
      </c>
    </row>
    <row r="249">
      <c r="A249" s="40" t="s">
        <v>19</v>
      </c>
      <c r="B249" s="40" t="s">
        <v>487</v>
      </c>
      <c r="C249" s="53">
        <v>2017.0</v>
      </c>
      <c r="D249" s="108" t="s">
        <v>5</v>
      </c>
      <c r="E249" s="108" t="s">
        <v>29</v>
      </c>
      <c r="F249" s="53">
        <v>73.3</v>
      </c>
    </row>
    <row r="250">
      <c r="A250" s="40" t="s">
        <v>20</v>
      </c>
      <c r="B250" s="40" t="s">
        <v>488</v>
      </c>
      <c r="C250" s="53">
        <v>2017.0</v>
      </c>
      <c r="D250" s="108" t="s">
        <v>5</v>
      </c>
      <c r="E250" s="108" t="s">
        <v>29</v>
      </c>
      <c r="F250" s="53">
        <v>74.2</v>
      </c>
    </row>
    <row r="251">
      <c r="A251" s="40" t="s">
        <v>21</v>
      </c>
      <c r="B251" s="40" t="s">
        <v>490</v>
      </c>
      <c r="C251" s="53">
        <v>2017.0</v>
      </c>
      <c r="D251" s="108" t="s">
        <v>5</v>
      </c>
      <c r="E251" s="108" t="s">
        <v>29</v>
      </c>
      <c r="F251" s="53">
        <v>75.1</v>
      </c>
    </row>
    <row r="252">
      <c r="A252" s="40" t="s">
        <v>22</v>
      </c>
      <c r="B252" s="40" t="s">
        <v>491</v>
      </c>
      <c r="C252" s="53">
        <v>2017.0</v>
      </c>
      <c r="D252" s="108" t="s">
        <v>5</v>
      </c>
      <c r="E252" s="108" t="s">
        <v>29</v>
      </c>
      <c r="F252" s="53">
        <v>78.0</v>
      </c>
    </row>
    <row r="253">
      <c r="A253" s="40" t="s">
        <v>23</v>
      </c>
      <c r="B253" s="40" t="s">
        <v>492</v>
      </c>
      <c r="C253" s="53">
        <v>2017.0</v>
      </c>
      <c r="D253" s="108" t="s">
        <v>5</v>
      </c>
      <c r="E253" s="108" t="s">
        <v>29</v>
      </c>
      <c r="F253" s="53">
        <v>72.7</v>
      </c>
    </row>
    <row r="254">
      <c r="A254" s="40" t="s">
        <v>24</v>
      </c>
      <c r="B254" s="40" t="s">
        <v>493</v>
      </c>
      <c r="C254" s="53">
        <v>2017.0</v>
      </c>
      <c r="D254" s="108" t="s">
        <v>5</v>
      </c>
      <c r="E254" s="108" t="s">
        <v>29</v>
      </c>
      <c r="F254" s="53">
        <v>73.5</v>
      </c>
    </row>
    <row r="255">
      <c r="A255" s="40" t="s">
        <v>25</v>
      </c>
      <c r="B255" s="40" t="s">
        <v>494</v>
      </c>
      <c r="C255" s="53">
        <v>2017.0</v>
      </c>
      <c r="D255" s="108" t="s">
        <v>5</v>
      </c>
      <c r="E255" s="108" t="s">
        <v>29</v>
      </c>
      <c r="F255" s="53">
        <v>75.6</v>
      </c>
    </row>
    <row r="256">
      <c r="A256" s="40" t="s">
        <v>26</v>
      </c>
      <c r="B256" s="40" t="s">
        <v>495</v>
      </c>
      <c r="C256" s="53">
        <v>2017.0</v>
      </c>
      <c r="D256" s="108" t="s">
        <v>5</v>
      </c>
      <c r="E256" s="108" t="s">
        <v>29</v>
      </c>
      <c r="F256" s="53">
        <v>75.7</v>
      </c>
    </row>
    <row r="257">
      <c r="A257" s="40" t="s">
        <v>27</v>
      </c>
      <c r="B257" s="40" t="s">
        <v>497</v>
      </c>
      <c r="C257" s="53">
        <v>2017.0</v>
      </c>
      <c r="D257" s="108" t="s">
        <v>5</v>
      </c>
      <c r="E257" s="108" t="s">
        <v>29</v>
      </c>
      <c r="F257" s="53">
        <v>74.7</v>
      </c>
    </row>
    <row r="258">
      <c r="A258" s="40" t="s">
        <v>28</v>
      </c>
      <c r="B258" s="40" t="s">
        <v>496</v>
      </c>
      <c r="C258" s="53">
        <v>2017.0</v>
      </c>
      <c r="D258" s="108" t="s">
        <v>5</v>
      </c>
      <c r="E258" s="108" t="s">
        <v>29</v>
      </c>
      <c r="F258" s="53">
        <v>75.7</v>
      </c>
    </row>
    <row r="259">
      <c r="A259" s="40" t="s">
        <v>29</v>
      </c>
      <c r="B259" s="40" t="s">
        <v>498</v>
      </c>
      <c r="C259" s="53">
        <v>2017.0</v>
      </c>
      <c r="D259" s="108" t="s">
        <v>5</v>
      </c>
      <c r="E259" s="108" t="s">
        <v>29</v>
      </c>
      <c r="F259" s="53">
        <v>76.3</v>
      </c>
    </row>
    <row r="260">
      <c r="A260" s="40" t="s">
        <v>30</v>
      </c>
      <c r="B260" s="40" t="s">
        <v>499</v>
      </c>
      <c r="C260" s="53">
        <v>2017.0</v>
      </c>
      <c r="D260" s="108" t="s">
        <v>5</v>
      </c>
      <c r="E260" s="108" t="s">
        <v>29</v>
      </c>
      <c r="F260" s="53">
        <v>73.2</v>
      </c>
    </row>
    <row r="261">
      <c r="A261" s="40" t="s">
        <v>31</v>
      </c>
      <c r="B261" s="40" t="s">
        <v>500</v>
      </c>
      <c r="C261" s="53">
        <v>2017.0</v>
      </c>
      <c r="D261" s="108" t="s">
        <v>5</v>
      </c>
      <c r="E261" s="108" t="s">
        <v>29</v>
      </c>
      <c r="F261" s="53">
        <v>75.7</v>
      </c>
    </row>
    <row r="262">
      <c r="A262" s="40" t="s">
        <v>32</v>
      </c>
      <c r="B262" s="40" t="s">
        <v>501</v>
      </c>
      <c r="C262" s="53">
        <v>2017.0</v>
      </c>
      <c r="D262" s="108" t="s">
        <v>5</v>
      </c>
      <c r="E262" s="108" t="s">
        <v>29</v>
      </c>
      <c r="F262" s="53">
        <v>73.5</v>
      </c>
    </row>
    <row r="263">
      <c r="A263" s="40" t="s">
        <v>33</v>
      </c>
      <c r="B263" s="40" t="s">
        <v>502</v>
      </c>
      <c r="C263" s="53">
        <v>2017.0</v>
      </c>
      <c r="D263" s="108" t="s">
        <v>5</v>
      </c>
      <c r="E263" s="108" t="s">
        <v>29</v>
      </c>
      <c r="F263" s="53">
        <v>73.5</v>
      </c>
    </row>
    <row r="264">
      <c r="A264" s="40" t="s">
        <v>34</v>
      </c>
      <c r="B264" s="40" t="s">
        <v>503</v>
      </c>
      <c r="C264" s="53">
        <v>2017.0</v>
      </c>
      <c r="D264" s="108" t="s">
        <v>5</v>
      </c>
      <c r="E264" s="108" t="s">
        <v>29</v>
      </c>
      <c r="F264" s="53">
        <v>74.4</v>
      </c>
    </row>
    <row r="265">
      <c r="A265" s="40" t="s">
        <v>35</v>
      </c>
      <c r="B265" s="40" t="s">
        <v>504</v>
      </c>
      <c r="C265" s="53">
        <v>2017.0</v>
      </c>
      <c r="D265" s="108" t="s">
        <v>5</v>
      </c>
      <c r="E265" s="108" t="s">
        <v>29</v>
      </c>
      <c r="F265" s="53">
        <v>74.1</v>
      </c>
    </row>
    <row r="266">
      <c r="A266" s="52" t="s">
        <v>3</v>
      </c>
      <c r="B266" s="40" t="s">
        <v>489</v>
      </c>
      <c r="C266" s="53">
        <v>2018.0</v>
      </c>
      <c r="D266" s="108" t="s">
        <v>5</v>
      </c>
      <c r="E266" s="108" t="s">
        <v>29</v>
      </c>
      <c r="F266" s="53">
        <v>74.9</v>
      </c>
    </row>
    <row r="267">
      <c r="A267" s="52" t="s">
        <v>4</v>
      </c>
      <c r="B267" s="40" t="s">
        <v>472</v>
      </c>
      <c r="C267" s="53">
        <v>2018.0</v>
      </c>
      <c r="D267" s="108" t="s">
        <v>5</v>
      </c>
      <c r="E267" s="108" t="s">
        <v>29</v>
      </c>
      <c r="F267" s="53">
        <v>76.6</v>
      </c>
    </row>
    <row r="268">
      <c r="A268" s="40" t="s">
        <v>5</v>
      </c>
      <c r="B268" s="40" t="s">
        <v>473</v>
      </c>
      <c r="C268" s="53">
        <v>2018.0</v>
      </c>
      <c r="D268" s="108" t="s">
        <v>5</v>
      </c>
      <c r="E268" s="108" t="s">
        <v>29</v>
      </c>
      <c r="F268" s="53">
        <v>76.2</v>
      </c>
    </row>
    <row r="269">
      <c r="A269" s="40" t="s">
        <v>6</v>
      </c>
      <c r="B269" s="40" t="s">
        <v>474</v>
      </c>
      <c r="C269" s="53">
        <v>2018.0</v>
      </c>
      <c r="D269" s="108" t="s">
        <v>5</v>
      </c>
      <c r="E269" s="108" t="s">
        <v>29</v>
      </c>
      <c r="F269" s="53">
        <v>76.8</v>
      </c>
    </row>
    <row r="270">
      <c r="A270" s="40" t="s">
        <v>7</v>
      </c>
      <c r="B270" s="40" t="s">
        <v>475</v>
      </c>
      <c r="C270" s="53">
        <v>2018.0</v>
      </c>
      <c r="D270" s="108" t="s">
        <v>5</v>
      </c>
      <c r="E270" s="108" t="s">
        <v>29</v>
      </c>
      <c r="F270" s="53">
        <v>74.1</v>
      </c>
    </row>
    <row r="271">
      <c r="A271" s="40" t="s">
        <v>8</v>
      </c>
      <c r="B271" s="40" t="s">
        <v>479</v>
      </c>
      <c r="C271" s="53">
        <v>2018.0</v>
      </c>
      <c r="D271" s="108" t="s">
        <v>5</v>
      </c>
      <c r="E271" s="108" t="s">
        <v>29</v>
      </c>
      <c r="F271" s="53">
        <v>76.8</v>
      </c>
    </row>
    <row r="272">
      <c r="A272" s="40" t="s">
        <v>9</v>
      </c>
      <c r="B272" s="40" t="s">
        <v>480</v>
      </c>
      <c r="C272" s="53">
        <v>2018.0</v>
      </c>
      <c r="D272" s="108" t="s">
        <v>5</v>
      </c>
      <c r="E272" s="108" t="s">
        <v>29</v>
      </c>
      <c r="F272" s="53">
        <v>75.8</v>
      </c>
    </row>
    <row r="273">
      <c r="A273" s="40" t="s">
        <v>10</v>
      </c>
      <c r="B273" s="40" t="s">
        <v>478</v>
      </c>
      <c r="C273" s="53">
        <v>2018.0</v>
      </c>
      <c r="D273" s="108" t="s">
        <v>5</v>
      </c>
      <c r="E273" s="108" t="s">
        <v>29</v>
      </c>
      <c r="F273" s="53">
        <v>72.6</v>
      </c>
    </row>
    <row r="274">
      <c r="A274" s="40" t="s">
        <v>11</v>
      </c>
      <c r="B274" s="40" t="s">
        <v>477</v>
      </c>
      <c r="C274" s="53">
        <v>2018.0</v>
      </c>
      <c r="D274" s="108" t="s">
        <v>5</v>
      </c>
      <c r="E274" s="108" t="s">
        <v>29</v>
      </c>
      <c r="F274" s="53">
        <v>76.3</v>
      </c>
    </row>
    <row r="275">
      <c r="A275" s="40" t="s">
        <v>12</v>
      </c>
      <c r="B275" s="40" t="s">
        <v>476</v>
      </c>
      <c r="C275" s="53">
        <v>2018.0</v>
      </c>
      <c r="D275" s="108" t="s">
        <v>5</v>
      </c>
      <c r="E275" s="108" t="s">
        <v>29</v>
      </c>
      <c r="F275" s="53">
        <v>76.6</v>
      </c>
    </row>
    <row r="276">
      <c r="A276" s="40" t="s">
        <v>13</v>
      </c>
      <c r="B276" s="40" t="s">
        <v>481</v>
      </c>
      <c r="C276" s="53">
        <v>2018.0</v>
      </c>
      <c r="D276" s="108" t="s">
        <v>5</v>
      </c>
      <c r="E276" s="108" t="s">
        <v>29</v>
      </c>
      <c r="F276" s="53">
        <v>75.2</v>
      </c>
    </row>
    <row r="277">
      <c r="A277" s="40" t="s">
        <v>14</v>
      </c>
      <c r="B277" s="40" t="s">
        <v>483</v>
      </c>
      <c r="C277" s="53">
        <v>2018.0</v>
      </c>
      <c r="D277" s="108" t="s">
        <v>5</v>
      </c>
      <c r="E277" s="108" t="s">
        <v>29</v>
      </c>
      <c r="F277" s="53">
        <v>74.6</v>
      </c>
    </row>
    <row r="278">
      <c r="A278" s="40" t="s">
        <v>15</v>
      </c>
      <c r="B278" s="40" t="s">
        <v>482</v>
      </c>
      <c r="C278" s="53">
        <v>2018.0</v>
      </c>
      <c r="D278" s="108" t="s">
        <v>5</v>
      </c>
      <c r="E278" s="108" t="s">
        <v>29</v>
      </c>
      <c r="F278" s="53">
        <v>72.8</v>
      </c>
    </row>
    <row r="279">
      <c r="A279" s="40" t="s">
        <v>16</v>
      </c>
      <c r="B279" s="40" t="s">
        <v>484</v>
      </c>
      <c r="C279" s="53">
        <v>2018.0</v>
      </c>
      <c r="D279" s="108" t="s">
        <v>5</v>
      </c>
      <c r="E279" s="108" t="s">
        <v>29</v>
      </c>
      <c r="F279" s="53">
        <v>73.6</v>
      </c>
    </row>
    <row r="280">
      <c r="A280" s="40" t="s">
        <v>17</v>
      </c>
      <c r="B280" s="40" t="s">
        <v>485</v>
      </c>
      <c r="C280" s="53">
        <v>2018.0</v>
      </c>
      <c r="D280" s="108" t="s">
        <v>5</v>
      </c>
      <c r="E280" s="108" t="s">
        <v>29</v>
      </c>
      <c r="F280" s="53">
        <v>75.7</v>
      </c>
    </row>
    <row r="281">
      <c r="A281" s="40" t="s">
        <v>18</v>
      </c>
      <c r="B281" s="40" t="s">
        <v>486</v>
      </c>
      <c r="C281" s="53">
        <v>2018.0</v>
      </c>
      <c r="D281" s="108" t="s">
        <v>5</v>
      </c>
      <c r="E281" s="108" t="s">
        <v>29</v>
      </c>
      <c r="F281" s="53">
        <v>74.8</v>
      </c>
    </row>
    <row r="282">
      <c r="A282" s="40" t="s">
        <v>19</v>
      </c>
      <c r="B282" s="40" t="s">
        <v>487</v>
      </c>
      <c r="C282" s="53">
        <v>2018.0</v>
      </c>
      <c r="D282" s="108" t="s">
        <v>5</v>
      </c>
      <c r="E282" s="108" t="s">
        <v>29</v>
      </c>
      <c r="F282" s="53">
        <v>73.8</v>
      </c>
    </row>
    <row r="283">
      <c r="A283" s="40" t="s">
        <v>20</v>
      </c>
      <c r="B283" s="40" t="s">
        <v>488</v>
      </c>
      <c r="C283" s="53">
        <v>2018.0</v>
      </c>
      <c r="D283" s="108" t="s">
        <v>5</v>
      </c>
      <c r="E283" s="108" t="s">
        <v>29</v>
      </c>
      <c r="F283" s="53">
        <v>74.0</v>
      </c>
    </row>
    <row r="284">
      <c r="A284" s="40" t="s">
        <v>21</v>
      </c>
      <c r="B284" s="40" t="s">
        <v>490</v>
      </c>
      <c r="C284" s="53">
        <v>2018.0</v>
      </c>
      <c r="D284" s="108" t="s">
        <v>5</v>
      </c>
      <c r="E284" s="108" t="s">
        <v>29</v>
      </c>
      <c r="F284" s="53">
        <v>75.2</v>
      </c>
    </row>
    <row r="285">
      <c r="A285" s="40" t="s">
        <v>22</v>
      </c>
      <c r="B285" s="40" t="s">
        <v>491</v>
      </c>
      <c r="C285" s="53">
        <v>2018.0</v>
      </c>
      <c r="D285" s="108" t="s">
        <v>5</v>
      </c>
      <c r="E285" s="108" t="s">
        <v>29</v>
      </c>
      <c r="F285" s="53">
        <v>77.4</v>
      </c>
    </row>
    <row r="286">
      <c r="A286" s="40" t="s">
        <v>23</v>
      </c>
      <c r="B286" s="40" t="s">
        <v>492</v>
      </c>
      <c r="C286" s="53">
        <v>2018.0</v>
      </c>
      <c r="D286" s="108" t="s">
        <v>5</v>
      </c>
      <c r="E286" s="108" t="s">
        <v>29</v>
      </c>
      <c r="F286" s="53">
        <v>73.0</v>
      </c>
    </row>
    <row r="287">
      <c r="A287" s="40" t="s">
        <v>24</v>
      </c>
      <c r="B287" s="40" t="s">
        <v>493</v>
      </c>
      <c r="C287" s="53">
        <v>2018.0</v>
      </c>
      <c r="D287" s="108" t="s">
        <v>5</v>
      </c>
      <c r="E287" s="108" t="s">
        <v>29</v>
      </c>
      <c r="F287" s="53">
        <v>73.6</v>
      </c>
    </row>
    <row r="288">
      <c r="A288" s="40" t="s">
        <v>25</v>
      </c>
      <c r="B288" s="40" t="s">
        <v>494</v>
      </c>
      <c r="C288" s="53">
        <v>2018.0</v>
      </c>
      <c r="D288" s="108" t="s">
        <v>5</v>
      </c>
      <c r="E288" s="108" t="s">
        <v>29</v>
      </c>
      <c r="F288" s="53">
        <v>76.0</v>
      </c>
    </row>
    <row r="289">
      <c r="A289" s="40" t="s">
        <v>26</v>
      </c>
      <c r="B289" s="40" t="s">
        <v>495</v>
      </c>
      <c r="C289" s="53">
        <v>2018.0</v>
      </c>
      <c r="D289" s="108" t="s">
        <v>5</v>
      </c>
      <c r="E289" s="108" t="s">
        <v>29</v>
      </c>
      <c r="F289" s="53">
        <v>75.6</v>
      </c>
    </row>
    <row r="290">
      <c r="A290" s="40" t="s">
        <v>27</v>
      </c>
      <c r="B290" s="40" t="s">
        <v>497</v>
      </c>
      <c r="C290" s="53">
        <v>2018.0</v>
      </c>
      <c r="D290" s="108" t="s">
        <v>5</v>
      </c>
      <c r="E290" s="108" t="s">
        <v>29</v>
      </c>
      <c r="F290" s="53">
        <v>74.9</v>
      </c>
    </row>
    <row r="291">
      <c r="A291" s="40" t="s">
        <v>28</v>
      </c>
      <c r="B291" s="40" t="s">
        <v>496</v>
      </c>
      <c r="C291" s="53">
        <v>2018.0</v>
      </c>
      <c r="D291" s="108" t="s">
        <v>5</v>
      </c>
      <c r="E291" s="108" t="s">
        <v>29</v>
      </c>
      <c r="F291" s="53">
        <v>75.8</v>
      </c>
    </row>
    <row r="292">
      <c r="A292" s="40" t="s">
        <v>29</v>
      </c>
      <c r="B292" s="40" t="s">
        <v>498</v>
      </c>
      <c r="C292" s="53">
        <v>2018.0</v>
      </c>
      <c r="D292" s="108" t="s">
        <v>5</v>
      </c>
      <c r="E292" s="108" t="s">
        <v>29</v>
      </c>
      <c r="F292" s="53">
        <v>76.4</v>
      </c>
    </row>
    <row r="293">
      <c r="A293" s="40" t="s">
        <v>30</v>
      </c>
      <c r="B293" s="40" t="s">
        <v>499</v>
      </c>
      <c r="C293" s="53">
        <v>2018.0</v>
      </c>
      <c r="D293" s="108" t="s">
        <v>5</v>
      </c>
      <c r="E293" s="108" t="s">
        <v>29</v>
      </c>
      <c r="F293" s="53">
        <v>73.4</v>
      </c>
    </row>
    <row r="294">
      <c r="A294" s="40" t="s">
        <v>31</v>
      </c>
      <c r="B294" s="40" t="s">
        <v>500</v>
      </c>
      <c r="C294" s="53">
        <v>2018.0</v>
      </c>
      <c r="D294" s="108" t="s">
        <v>5</v>
      </c>
      <c r="E294" s="108" t="s">
        <v>29</v>
      </c>
      <c r="F294" s="53">
        <v>75.5</v>
      </c>
    </row>
    <row r="295">
      <c r="A295" s="40" t="s">
        <v>32</v>
      </c>
      <c r="B295" s="40" t="s">
        <v>501</v>
      </c>
      <c r="C295" s="53">
        <v>2018.0</v>
      </c>
      <c r="D295" s="108" t="s">
        <v>5</v>
      </c>
      <c r="E295" s="108" t="s">
        <v>29</v>
      </c>
      <c r="F295" s="53">
        <v>73.9</v>
      </c>
    </row>
    <row r="296">
      <c r="A296" s="40" t="s">
        <v>33</v>
      </c>
      <c r="B296" s="40" t="s">
        <v>502</v>
      </c>
      <c r="C296" s="53">
        <v>2018.0</v>
      </c>
      <c r="D296" s="108" t="s">
        <v>5</v>
      </c>
      <c r="E296" s="108" t="s">
        <v>29</v>
      </c>
      <c r="F296" s="53">
        <v>73.4</v>
      </c>
    </row>
    <row r="297">
      <c r="A297" s="40" t="s">
        <v>34</v>
      </c>
      <c r="B297" s="40" t="s">
        <v>503</v>
      </c>
      <c r="C297" s="53">
        <v>2018.0</v>
      </c>
      <c r="D297" s="108" t="s">
        <v>5</v>
      </c>
      <c r="E297" s="108" t="s">
        <v>29</v>
      </c>
      <c r="F297" s="53">
        <v>74.6</v>
      </c>
    </row>
    <row r="298">
      <c r="A298" s="40" t="s">
        <v>35</v>
      </c>
      <c r="B298" s="40" t="s">
        <v>504</v>
      </c>
      <c r="C298" s="53">
        <v>2018.0</v>
      </c>
      <c r="D298" s="108" t="s">
        <v>5</v>
      </c>
      <c r="E298" s="108" t="s">
        <v>29</v>
      </c>
      <c r="F298" s="53">
        <v>74.0</v>
      </c>
    </row>
    <row r="299">
      <c r="A299" s="52" t="s">
        <v>3</v>
      </c>
      <c r="B299" s="40" t="s">
        <v>489</v>
      </c>
      <c r="C299" s="53">
        <v>2019.0</v>
      </c>
      <c r="D299" s="108" t="s">
        <v>5</v>
      </c>
      <c r="E299" s="108" t="s">
        <v>29</v>
      </c>
      <c r="F299" s="53">
        <v>74.8</v>
      </c>
    </row>
    <row r="300">
      <c r="A300" s="52" t="s">
        <v>4</v>
      </c>
      <c r="B300" s="40" t="s">
        <v>472</v>
      </c>
      <c r="C300" s="53">
        <v>2019.0</v>
      </c>
      <c r="D300" s="108" t="s">
        <v>5</v>
      </c>
      <c r="E300" s="108" t="s">
        <v>29</v>
      </c>
      <c r="F300" s="53">
        <v>76.5</v>
      </c>
    </row>
    <row r="301">
      <c r="A301" s="40" t="s">
        <v>5</v>
      </c>
      <c r="B301" s="40" t="s">
        <v>473</v>
      </c>
      <c r="C301" s="53">
        <v>2019.0</v>
      </c>
      <c r="D301" s="108" t="s">
        <v>5</v>
      </c>
      <c r="E301" s="108" t="s">
        <v>29</v>
      </c>
      <c r="F301" s="53">
        <v>76.1</v>
      </c>
    </row>
    <row r="302">
      <c r="A302" s="40" t="s">
        <v>6</v>
      </c>
      <c r="B302" s="40" t="s">
        <v>474</v>
      </c>
      <c r="C302" s="53">
        <v>2019.0</v>
      </c>
      <c r="D302" s="108" t="s">
        <v>5</v>
      </c>
      <c r="E302" s="108" t="s">
        <v>29</v>
      </c>
      <c r="F302" s="53">
        <v>76.7</v>
      </c>
    </row>
    <row r="303">
      <c r="A303" s="40" t="s">
        <v>7</v>
      </c>
      <c r="B303" s="40" t="s">
        <v>475</v>
      </c>
      <c r="C303" s="53">
        <v>2019.0</v>
      </c>
      <c r="D303" s="108" t="s">
        <v>5</v>
      </c>
      <c r="E303" s="108" t="s">
        <v>29</v>
      </c>
      <c r="F303" s="53">
        <v>74.1</v>
      </c>
    </row>
    <row r="304">
      <c r="A304" s="40" t="s">
        <v>8</v>
      </c>
      <c r="B304" s="40" t="s">
        <v>479</v>
      </c>
      <c r="C304" s="53">
        <v>2019.0</v>
      </c>
      <c r="D304" s="108" t="s">
        <v>5</v>
      </c>
      <c r="E304" s="108" t="s">
        <v>29</v>
      </c>
      <c r="F304" s="53">
        <v>76.7</v>
      </c>
    </row>
    <row r="305">
      <c r="A305" s="40" t="s">
        <v>9</v>
      </c>
      <c r="B305" s="40" t="s">
        <v>480</v>
      </c>
      <c r="C305" s="53">
        <v>2019.0</v>
      </c>
      <c r="D305" s="108" t="s">
        <v>5</v>
      </c>
      <c r="E305" s="108" t="s">
        <v>29</v>
      </c>
      <c r="F305" s="53">
        <v>75.7</v>
      </c>
    </row>
    <row r="306">
      <c r="A306" s="40" t="s">
        <v>10</v>
      </c>
      <c r="B306" s="40" t="s">
        <v>478</v>
      </c>
      <c r="C306" s="53">
        <v>2019.0</v>
      </c>
      <c r="D306" s="108" t="s">
        <v>5</v>
      </c>
      <c r="E306" s="108" t="s">
        <v>29</v>
      </c>
      <c r="F306" s="53">
        <v>72.6</v>
      </c>
    </row>
    <row r="307">
      <c r="A307" s="40" t="s">
        <v>11</v>
      </c>
      <c r="B307" s="40" t="s">
        <v>477</v>
      </c>
      <c r="C307" s="53">
        <v>2019.0</v>
      </c>
      <c r="D307" s="108" t="s">
        <v>5</v>
      </c>
      <c r="E307" s="108" t="s">
        <v>29</v>
      </c>
      <c r="F307" s="53">
        <v>76.2</v>
      </c>
    </row>
    <row r="308">
      <c r="A308" s="40" t="s">
        <v>12</v>
      </c>
      <c r="B308" s="40" t="s">
        <v>476</v>
      </c>
      <c r="C308" s="53">
        <v>2019.0</v>
      </c>
      <c r="D308" s="108" t="s">
        <v>5</v>
      </c>
      <c r="E308" s="108" t="s">
        <v>29</v>
      </c>
      <c r="F308" s="53">
        <v>76.5</v>
      </c>
    </row>
    <row r="309">
      <c r="A309" s="40" t="s">
        <v>13</v>
      </c>
      <c r="B309" s="40" t="s">
        <v>481</v>
      </c>
      <c r="C309" s="53">
        <v>2019.0</v>
      </c>
      <c r="D309" s="108" t="s">
        <v>5</v>
      </c>
      <c r="E309" s="108" t="s">
        <v>29</v>
      </c>
      <c r="F309" s="53">
        <v>75.1</v>
      </c>
    </row>
    <row r="310">
      <c r="A310" s="40" t="s">
        <v>14</v>
      </c>
      <c r="B310" s="40" t="s">
        <v>483</v>
      </c>
      <c r="C310" s="53">
        <v>2019.0</v>
      </c>
      <c r="D310" s="108" t="s">
        <v>5</v>
      </c>
      <c r="E310" s="108" t="s">
        <v>29</v>
      </c>
      <c r="F310" s="53">
        <v>74.6</v>
      </c>
    </row>
    <row r="311">
      <c r="A311" s="40" t="s">
        <v>15</v>
      </c>
      <c r="B311" s="40" t="s">
        <v>482</v>
      </c>
      <c r="C311" s="53">
        <v>2019.0</v>
      </c>
      <c r="D311" s="108" t="s">
        <v>5</v>
      </c>
      <c r="E311" s="108" t="s">
        <v>29</v>
      </c>
      <c r="F311" s="53">
        <v>72.8</v>
      </c>
    </row>
    <row r="312">
      <c r="A312" s="40" t="s">
        <v>16</v>
      </c>
      <c r="B312" s="40" t="s">
        <v>484</v>
      </c>
      <c r="C312" s="53">
        <v>2019.0</v>
      </c>
      <c r="D312" s="108" t="s">
        <v>5</v>
      </c>
      <c r="E312" s="108" t="s">
        <v>29</v>
      </c>
      <c r="F312" s="53">
        <v>73.5</v>
      </c>
    </row>
    <row r="313">
      <c r="A313" s="40" t="s">
        <v>17</v>
      </c>
      <c r="B313" s="40" t="s">
        <v>485</v>
      </c>
      <c r="C313" s="53">
        <v>2019.0</v>
      </c>
      <c r="D313" s="108" t="s">
        <v>5</v>
      </c>
      <c r="E313" s="108" t="s">
        <v>29</v>
      </c>
      <c r="F313" s="53">
        <v>75.6</v>
      </c>
    </row>
    <row r="314">
      <c r="A314" s="40" t="s">
        <v>18</v>
      </c>
      <c r="B314" s="40" t="s">
        <v>486</v>
      </c>
      <c r="C314" s="53">
        <v>2019.0</v>
      </c>
      <c r="D314" s="108" t="s">
        <v>5</v>
      </c>
      <c r="E314" s="108" t="s">
        <v>29</v>
      </c>
      <c r="F314" s="53">
        <v>74.7</v>
      </c>
    </row>
    <row r="315">
      <c r="A315" s="40" t="s">
        <v>19</v>
      </c>
      <c r="B315" s="40" t="s">
        <v>487</v>
      </c>
      <c r="C315" s="53">
        <v>2019.0</v>
      </c>
      <c r="D315" s="108" t="s">
        <v>5</v>
      </c>
      <c r="E315" s="108" t="s">
        <v>29</v>
      </c>
      <c r="F315" s="53">
        <v>73.8</v>
      </c>
    </row>
    <row r="316">
      <c r="A316" s="40" t="s">
        <v>20</v>
      </c>
      <c r="B316" s="40" t="s">
        <v>488</v>
      </c>
      <c r="C316" s="53">
        <v>2019.0</v>
      </c>
      <c r="D316" s="108" t="s">
        <v>5</v>
      </c>
      <c r="E316" s="108" t="s">
        <v>29</v>
      </c>
      <c r="F316" s="53">
        <v>74.0</v>
      </c>
    </row>
    <row r="317">
      <c r="A317" s="40" t="s">
        <v>21</v>
      </c>
      <c r="B317" s="40" t="s">
        <v>490</v>
      </c>
      <c r="C317" s="53">
        <v>2019.0</v>
      </c>
      <c r="D317" s="108" t="s">
        <v>5</v>
      </c>
      <c r="E317" s="108" t="s">
        <v>29</v>
      </c>
      <c r="F317" s="53">
        <v>75.2</v>
      </c>
    </row>
    <row r="318">
      <c r="A318" s="40" t="s">
        <v>22</v>
      </c>
      <c r="B318" s="40" t="s">
        <v>491</v>
      </c>
      <c r="C318" s="53">
        <v>2019.0</v>
      </c>
      <c r="D318" s="108" t="s">
        <v>5</v>
      </c>
      <c r="E318" s="108" t="s">
        <v>29</v>
      </c>
      <c r="F318" s="53">
        <v>77.3</v>
      </c>
    </row>
    <row r="319">
      <c r="A319" s="40" t="s">
        <v>23</v>
      </c>
      <c r="B319" s="40" t="s">
        <v>492</v>
      </c>
      <c r="C319" s="53">
        <v>2019.0</v>
      </c>
      <c r="D319" s="108" t="s">
        <v>5</v>
      </c>
      <c r="E319" s="108" t="s">
        <v>29</v>
      </c>
      <c r="F319" s="53">
        <v>73.0</v>
      </c>
    </row>
    <row r="320">
      <c r="A320" s="40" t="s">
        <v>24</v>
      </c>
      <c r="B320" s="40" t="s">
        <v>493</v>
      </c>
      <c r="C320" s="53">
        <v>2019.0</v>
      </c>
      <c r="D320" s="108" t="s">
        <v>5</v>
      </c>
      <c r="E320" s="108" t="s">
        <v>29</v>
      </c>
      <c r="F320" s="53">
        <v>73.6</v>
      </c>
    </row>
    <row r="321">
      <c r="A321" s="40" t="s">
        <v>25</v>
      </c>
      <c r="B321" s="40" t="s">
        <v>494</v>
      </c>
      <c r="C321" s="53">
        <v>2019.0</v>
      </c>
      <c r="D321" s="108" t="s">
        <v>5</v>
      </c>
      <c r="E321" s="108" t="s">
        <v>29</v>
      </c>
      <c r="F321" s="53">
        <v>75.9</v>
      </c>
    </row>
    <row r="322">
      <c r="A322" s="40" t="s">
        <v>26</v>
      </c>
      <c r="B322" s="40" t="s">
        <v>495</v>
      </c>
      <c r="C322" s="53">
        <v>2019.0</v>
      </c>
      <c r="D322" s="108" t="s">
        <v>5</v>
      </c>
      <c r="E322" s="108" t="s">
        <v>29</v>
      </c>
      <c r="F322" s="53">
        <v>75.5</v>
      </c>
    </row>
    <row r="323">
      <c r="A323" s="40" t="s">
        <v>27</v>
      </c>
      <c r="B323" s="40" t="s">
        <v>497</v>
      </c>
      <c r="C323" s="53">
        <v>2019.0</v>
      </c>
      <c r="D323" s="108" t="s">
        <v>5</v>
      </c>
      <c r="E323" s="108" t="s">
        <v>29</v>
      </c>
      <c r="F323" s="53">
        <v>74.9</v>
      </c>
    </row>
    <row r="324">
      <c r="A324" s="40" t="s">
        <v>28</v>
      </c>
      <c r="B324" s="40" t="s">
        <v>496</v>
      </c>
      <c r="C324" s="53">
        <v>2019.0</v>
      </c>
      <c r="D324" s="108" t="s">
        <v>5</v>
      </c>
      <c r="E324" s="108" t="s">
        <v>29</v>
      </c>
      <c r="F324" s="53">
        <v>75.7</v>
      </c>
    </row>
    <row r="325">
      <c r="A325" s="40" t="s">
        <v>29</v>
      </c>
      <c r="B325" s="40" t="s">
        <v>498</v>
      </c>
      <c r="C325" s="53">
        <v>2019.0</v>
      </c>
      <c r="D325" s="108" t="s">
        <v>5</v>
      </c>
      <c r="E325" s="108" t="s">
        <v>29</v>
      </c>
      <c r="F325" s="53">
        <v>76.3</v>
      </c>
    </row>
    <row r="326">
      <c r="A326" s="40" t="s">
        <v>30</v>
      </c>
      <c r="B326" s="40" t="s">
        <v>499</v>
      </c>
      <c r="C326" s="53">
        <v>2019.0</v>
      </c>
      <c r="D326" s="108" t="s">
        <v>5</v>
      </c>
      <c r="E326" s="108" t="s">
        <v>29</v>
      </c>
      <c r="F326" s="53">
        <v>73.4</v>
      </c>
    </row>
    <row r="327">
      <c r="A327" s="40" t="s">
        <v>31</v>
      </c>
      <c r="B327" s="40" t="s">
        <v>500</v>
      </c>
      <c r="C327" s="53">
        <v>2019.0</v>
      </c>
      <c r="D327" s="108" t="s">
        <v>5</v>
      </c>
      <c r="E327" s="108" t="s">
        <v>29</v>
      </c>
      <c r="F327" s="53">
        <v>75.5</v>
      </c>
    </row>
    <row r="328">
      <c r="A328" s="40" t="s">
        <v>32</v>
      </c>
      <c r="B328" s="40" t="s">
        <v>501</v>
      </c>
      <c r="C328" s="53">
        <v>2019.0</v>
      </c>
      <c r="D328" s="108" t="s">
        <v>5</v>
      </c>
      <c r="E328" s="108" t="s">
        <v>29</v>
      </c>
      <c r="F328" s="53">
        <v>73.8</v>
      </c>
    </row>
    <row r="329">
      <c r="A329" s="40" t="s">
        <v>33</v>
      </c>
      <c r="B329" s="40" t="s">
        <v>502</v>
      </c>
      <c r="C329" s="53">
        <v>2019.0</v>
      </c>
      <c r="D329" s="108" t="s">
        <v>5</v>
      </c>
      <c r="E329" s="108" t="s">
        <v>29</v>
      </c>
      <c r="F329" s="53">
        <v>73.4</v>
      </c>
    </row>
    <row r="330">
      <c r="A330" s="40" t="s">
        <v>34</v>
      </c>
      <c r="B330" s="40" t="s">
        <v>503</v>
      </c>
      <c r="C330" s="53">
        <v>2019.0</v>
      </c>
      <c r="D330" s="108" t="s">
        <v>5</v>
      </c>
      <c r="E330" s="108" t="s">
        <v>29</v>
      </c>
      <c r="F330" s="53">
        <v>74.6</v>
      </c>
    </row>
    <row r="331">
      <c r="A331" s="40" t="s">
        <v>35</v>
      </c>
      <c r="B331" s="40" t="s">
        <v>504</v>
      </c>
      <c r="C331" s="53">
        <v>2019.0</v>
      </c>
      <c r="D331" s="108" t="s">
        <v>5</v>
      </c>
      <c r="E331" s="108" t="s">
        <v>29</v>
      </c>
      <c r="F331" s="53">
        <v>74.0</v>
      </c>
    </row>
    <row r="332">
      <c r="A332" s="52" t="s">
        <v>3</v>
      </c>
      <c r="B332" s="40" t="s">
        <v>489</v>
      </c>
      <c r="C332" s="53">
        <v>2020.0</v>
      </c>
      <c r="D332" s="108" t="s">
        <v>5</v>
      </c>
      <c r="E332" s="108" t="s">
        <v>29</v>
      </c>
      <c r="F332" s="53">
        <v>68.9</v>
      </c>
    </row>
    <row r="333">
      <c r="A333" s="52" t="s">
        <v>4</v>
      </c>
      <c r="B333" s="40" t="s">
        <v>472</v>
      </c>
      <c r="C333" s="53">
        <v>2020.0</v>
      </c>
      <c r="D333" s="108" t="s">
        <v>5</v>
      </c>
      <c r="E333" s="108" t="s">
        <v>29</v>
      </c>
      <c r="F333" s="53">
        <v>70.1</v>
      </c>
    </row>
    <row r="334">
      <c r="A334" s="40" t="s">
        <v>5</v>
      </c>
      <c r="B334" s="40" t="s">
        <v>473</v>
      </c>
      <c r="C334" s="53">
        <v>2020.0</v>
      </c>
      <c r="D334" s="108" t="s">
        <v>5</v>
      </c>
      <c r="E334" s="108" t="s">
        <v>29</v>
      </c>
      <c r="F334" s="53">
        <v>68.9</v>
      </c>
    </row>
    <row r="335">
      <c r="A335" s="40" t="s">
        <v>6</v>
      </c>
      <c r="B335" s="40" t="s">
        <v>474</v>
      </c>
      <c r="C335" s="53">
        <v>2020.0</v>
      </c>
      <c r="D335" s="108" t="s">
        <v>5</v>
      </c>
      <c r="E335" s="108" t="s">
        <v>29</v>
      </c>
      <c r="F335" s="53">
        <v>72.5</v>
      </c>
    </row>
    <row r="336">
      <c r="A336" s="40" t="s">
        <v>7</v>
      </c>
      <c r="B336" s="40" t="s">
        <v>475</v>
      </c>
      <c r="C336" s="53">
        <v>2020.0</v>
      </c>
      <c r="D336" s="108" t="s">
        <v>5</v>
      </c>
      <c r="E336" s="108" t="s">
        <v>29</v>
      </c>
      <c r="F336" s="53">
        <v>68.0</v>
      </c>
    </row>
    <row r="337">
      <c r="A337" s="40" t="s">
        <v>8</v>
      </c>
      <c r="B337" s="40" t="s">
        <v>479</v>
      </c>
      <c r="C337" s="53">
        <v>2020.0</v>
      </c>
      <c r="D337" s="108" t="s">
        <v>5</v>
      </c>
      <c r="E337" s="108" t="s">
        <v>29</v>
      </c>
      <c r="F337" s="53">
        <v>69.9</v>
      </c>
    </row>
    <row r="338">
      <c r="A338" s="40" t="s">
        <v>9</v>
      </c>
      <c r="B338" s="40" t="s">
        <v>480</v>
      </c>
      <c r="C338" s="53">
        <v>2020.0</v>
      </c>
      <c r="D338" s="108" t="s">
        <v>5</v>
      </c>
      <c r="E338" s="108" t="s">
        <v>29</v>
      </c>
      <c r="F338" s="53">
        <v>72.1</v>
      </c>
    </row>
    <row r="339">
      <c r="A339" s="40" t="s">
        <v>10</v>
      </c>
      <c r="B339" s="40" t="s">
        <v>478</v>
      </c>
      <c r="C339" s="53">
        <v>2020.0</v>
      </c>
      <c r="D339" s="108" t="s">
        <v>5</v>
      </c>
      <c r="E339" s="108" t="s">
        <v>29</v>
      </c>
      <c r="F339" s="53">
        <v>67.9</v>
      </c>
    </row>
    <row r="340">
      <c r="A340" s="40" t="s">
        <v>11</v>
      </c>
      <c r="B340" s="40" t="s">
        <v>477</v>
      </c>
      <c r="C340" s="53">
        <v>2020.0</v>
      </c>
      <c r="D340" s="108" t="s">
        <v>5</v>
      </c>
      <c r="E340" s="108" t="s">
        <v>29</v>
      </c>
      <c r="F340" s="53">
        <v>69.5</v>
      </c>
    </row>
    <row r="341">
      <c r="A341" s="40" t="s">
        <v>12</v>
      </c>
      <c r="B341" s="40" t="s">
        <v>476</v>
      </c>
      <c r="C341" s="53">
        <v>2020.0</v>
      </c>
      <c r="D341" s="108" t="s">
        <v>5</v>
      </c>
      <c r="E341" s="108" t="s">
        <v>29</v>
      </c>
      <c r="F341" s="53">
        <v>69.2</v>
      </c>
    </row>
    <row r="342">
      <c r="A342" s="40" t="s">
        <v>13</v>
      </c>
      <c r="B342" s="40" t="s">
        <v>481</v>
      </c>
      <c r="C342" s="53">
        <v>2020.0</v>
      </c>
      <c r="D342" s="108" t="s">
        <v>5</v>
      </c>
      <c r="E342" s="108" t="s">
        <v>29</v>
      </c>
      <c r="F342" s="53">
        <v>69.8</v>
      </c>
    </row>
    <row r="343">
      <c r="A343" s="40" t="s">
        <v>14</v>
      </c>
      <c r="B343" s="40" t="s">
        <v>483</v>
      </c>
      <c r="C343" s="53">
        <v>2020.0</v>
      </c>
      <c r="D343" s="108" t="s">
        <v>5</v>
      </c>
      <c r="E343" s="108" t="s">
        <v>29</v>
      </c>
      <c r="F343" s="53">
        <v>68.3</v>
      </c>
    </row>
    <row r="344">
      <c r="A344" s="40" t="s">
        <v>15</v>
      </c>
      <c r="B344" s="40" t="s">
        <v>482</v>
      </c>
      <c r="C344" s="53">
        <v>2020.0</v>
      </c>
      <c r="D344" s="108" t="s">
        <v>5</v>
      </c>
      <c r="E344" s="108" t="s">
        <v>29</v>
      </c>
      <c r="F344" s="53">
        <v>69.1</v>
      </c>
    </row>
    <row r="345">
      <c r="A345" s="40" t="s">
        <v>16</v>
      </c>
      <c r="B345" s="40" t="s">
        <v>484</v>
      </c>
      <c r="C345" s="53">
        <v>2020.0</v>
      </c>
      <c r="D345" s="108" t="s">
        <v>5</v>
      </c>
      <c r="E345" s="108" t="s">
        <v>29</v>
      </c>
      <c r="F345" s="53">
        <v>68.2</v>
      </c>
    </row>
    <row r="346">
      <c r="A346" s="40" t="s">
        <v>17</v>
      </c>
      <c r="B346" s="40" t="s">
        <v>485</v>
      </c>
      <c r="C346" s="53">
        <v>2020.0</v>
      </c>
      <c r="D346" s="108" t="s">
        <v>5</v>
      </c>
      <c r="E346" s="108" t="s">
        <v>29</v>
      </c>
      <c r="F346" s="53">
        <v>71.2</v>
      </c>
    </row>
    <row r="347">
      <c r="A347" s="40" t="s">
        <v>18</v>
      </c>
      <c r="B347" s="40" t="s">
        <v>486</v>
      </c>
      <c r="C347" s="53">
        <v>2020.0</v>
      </c>
      <c r="D347" s="108" t="s">
        <v>5</v>
      </c>
      <c r="E347" s="108" t="s">
        <v>29</v>
      </c>
      <c r="F347" s="53">
        <v>66.7</v>
      </c>
    </row>
    <row r="348">
      <c r="A348" s="40" t="s">
        <v>19</v>
      </c>
      <c r="B348" s="40" t="s">
        <v>487</v>
      </c>
      <c r="C348" s="53">
        <v>2020.0</v>
      </c>
      <c r="D348" s="108" t="s">
        <v>5</v>
      </c>
      <c r="E348" s="108" t="s">
        <v>29</v>
      </c>
      <c r="F348" s="53">
        <v>69.4</v>
      </c>
    </row>
    <row r="349">
      <c r="A349" s="40" t="s">
        <v>20</v>
      </c>
      <c r="B349" s="40" t="s">
        <v>488</v>
      </c>
      <c r="C349" s="53">
        <v>2020.0</v>
      </c>
      <c r="D349" s="108" t="s">
        <v>5</v>
      </c>
      <c r="E349" s="108" t="s">
        <v>29</v>
      </c>
      <c r="F349" s="53">
        <v>68.4</v>
      </c>
    </row>
    <row r="350">
      <c r="A350" s="40" t="s">
        <v>21</v>
      </c>
      <c r="B350" s="40" t="s">
        <v>490</v>
      </c>
      <c r="C350" s="53">
        <v>2020.0</v>
      </c>
      <c r="D350" s="108" t="s">
        <v>5</v>
      </c>
      <c r="E350" s="108" t="s">
        <v>29</v>
      </c>
      <c r="F350" s="53">
        <v>71.6</v>
      </c>
    </row>
    <row r="351">
      <c r="A351" s="40" t="s">
        <v>22</v>
      </c>
      <c r="B351" s="40" t="s">
        <v>491</v>
      </c>
      <c r="C351" s="53">
        <v>2020.0</v>
      </c>
      <c r="D351" s="108" t="s">
        <v>5</v>
      </c>
      <c r="E351" s="108" t="s">
        <v>29</v>
      </c>
      <c r="F351" s="53">
        <v>71.6</v>
      </c>
    </row>
    <row r="352">
      <c r="A352" s="40" t="s">
        <v>23</v>
      </c>
      <c r="B352" s="40" t="s">
        <v>492</v>
      </c>
      <c r="C352" s="53">
        <v>2020.0</v>
      </c>
      <c r="D352" s="108" t="s">
        <v>5</v>
      </c>
      <c r="E352" s="108" t="s">
        <v>29</v>
      </c>
      <c r="F352" s="53">
        <v>68.8</v>
      </c>
    </row>
    <row r="353">
      <c r="A353" s="40" t="s">
        <v>24</v>
      </c>
      <c r="B353" s="40" t="s">
        <v>493</v>
      </c>
      <c r="C353" s="53">
        <v>2020.0</v>
      </c>
      <c r="D353" s="108" t="s">
        <v>5</v>
      </c>
      <c r="E353" s="108" t="s">
        <v>29</v>
      </c>
      <c r="F353" s="53">
        <v>67.3</v>
      </c>
    </row>
    <row r="354">
      <c r="A354" s="40" t="s">
        <v>25</v>
      </c>
      <c r="B354" s="40" t="s">
        <v>494</v>
      </c>
      <c r="C354" s="53">
        <v>2020.0</v>
      </c>
      <c r="D354" s="108" t="s">
        <v>5</v>
      </c>
      <c r="E354" s="108" t="s">
        <v>29</v>
      </c>
      <c r="F354" s="53">
        <v>70.4</v>
      </c>
    </row>
    <row r="355">
      <c r="A355" s="40" t="s">
        <v>26</v>
      </c>
      <c r="B355" s="40" t="s">
        <v>495</v>
      </c>
      <c r="C355" s="53">
        <v>2020.0</v>
      </c>
      <c r="D355" s="108" t="s">
        <v>5</v>
      </c>
      <c r="E355" s="108" t="s">
        <v>29</v>
      </c>
      <c r="F355" s="53">
        <v>68.6</v>
      </c>
    </row>
    <row r="356">
      <c r="A356" s="40" t="s">
        <v>27</v>
      </c>
      <c r="B356" s="40" t="s">
        <v>497</v>
      </c>
      <c r="C356" s="53">
        <v>2020.0</v>
      </c>
      <c r="D356" s="108" t="s">
        <v>5</v>
      </c>
      <c r="E356" s="108" t="s">
        <v>29</v>
      </c>
      <c r="F356" s="53">
        <v>68.4</v>
      </c>
    </row>
    <row r="357">
      <c r="A357" s="40" t="s">
        <v>28</v>
      </c>
      <c r="B357" s="40" t="s">
        <v>496</v>
      </c>
      <c r="C357" s="53">
        <v>2020.0</v>
      </c>
      <c r="D357" s="108" t="s">
        <v>5</v>
      </c>
      <c r="E357" s="108" t="s">
        <v>29</v>
      </c>
      <c r="F357" s="53">
        <v>70.2</v>
      </c>
    </row>
    <row r="358">
      <c r="A358" s="40" t="s">
        <v>29</v>
      </c>
      <c r="B358" s="40" t="s">
        <v>498</v>
      </c>
      <c r="C358" s="53">
        <v>2020.0</v>
      </c>
      <c r="D358" s="108" t="s">
        <v>5</v>
      </c>
      <c r="E358" s="108" t="s">
        <v>29</v>
      </c>
      <c r="F358" s="53">
        <v>69.9</v>
      </c>
    </row>
    <row r="359">
      <c r="A359" s="40" t="s">
        <v>30</v>
      </c>
      <c r="B359" s="40" t="s">
        <v>499</v>
      </c>
      <c r="C359" s="53">
        <v>2020.0</v>
      </c>
      <c r="D359" s="108" t="s">
        <v>5</v>
      </c>
      <c r="E359" s="108" t="s">
        <v>29</v>
      </c>
      <c r="F359" s="53">
        <v>67.0</v>
      </c>
    </row>
    <row r="360">
      <c r="A360" s="40" t="s">
        <v>31</v>
      </c>
      <c r="B360" s="40" t="s">
        <v>500</v>
      </c>
      <c r="C360" s="53">
        <v>2020.0</v>
      </c>
      <c r="D360" s="108" t="s">
        <v>5</v>
      </c>
      <c r="E360" s="108" t="s">
        <v>29</v>
      </c>
      <c r="F360" s="53">
        <v>70.5</v>
      </c>
    </row>
    <row r="361">
      <c r="A361" s="40" t="s">
        <v>32</v>
      </c>
      <c r="B361" s="40" t="s">
        <v>501</v>
      </c>
      <c r="C361" s="53">
        <v>2020.0</v>
      </c>
      <c r="D361" s="108" t="s">
        <v>5</v>
      </c>
      <c r="E361" s="108" t="s">
        <v>29</v>
      </c>
      <c r="F361" s="53">
        <v>65.2</v>
      </c>
    </row>
    <row r="362">
      <c r="A362" s="40" t="s">
        <v>33</v>
      </c>
      <c r="B362" s="40" t="s">
        <v>502</v>
      </c>
      <c r="C362" s="53">
        <v>2020.0</v>
      </c>
      <c r="D362" s="108" t="s">
        <v>5</v>
      </c>
      <c r="E362" s="108" t="s">
        <v>29</v>
      </c>
      <c r="F362" s="53">
        <v>69.3</v>
      </c>
    </row>
    <row r="363">
      <c r="A363" s="40" t="s">
        <v>34</v>
      </c>
      <c r="B363" s="40" t="s">
        <v>503</v>
      </c>
      <c r="C363" s="53">
        <v>2020.0</v>
      </c>
      <c r="D363" s="108" t="s">
        <v>5</v>
      </c>
      <c r="E363" s="108" t="s">
        <v>29</v>
      </c>
      <c r="F363" s="53">
        <v>70.7</v>
      </c>
    </row>
    <row r="364">
      <c r="A364" s="40" t="s">
        <v>35</v>
      </c>
      <c r="B364" s="40" t="s">
        <v>504</v>
      </c>
      <c r="C364" s="53">
        <v>2020.0</v>
      </c>
      <c r="D364" s="108" t="s">
        <v>5</v>
      </c>
      <c r="E364" s="108" t="s">
        <v>29</v>
      </c>
      <c r="F364" s="53">
        <v>67.7</v>
      </c>
    </row>
    <row r="365">
      <c r="A365" s="52" t="s">
        <v>3</v>
      </c>
      <c r="B365" s="40" t="s">
        <v>489</v>
      </c>
      <c r="C365" s="53">
        <v>2021.0</v>
      </c>
      <c r="D365" s="108" t="s">
        <v>5</v>
      </c>
      <c r="E365" s="108" t="s">
        <v>29</v>
      </c>
      <c r="F365" s="53">
        <v>68.8</v>
      </c>
    </row>
    <row r="366">
      <c r="A366" s="52" t="s">
        <v>4</v>
      </c>
      <c r="B366" s="40" t="s">
        <v>472</v>
      </c>
      <c r="C366" s="53">
        <v>2021.0</v>
      </c>
      <c r="D366" s="108" t="s">
        <v>5</v>
      </c>
      <c r="E366" s="108" t="s">
        <v>29</v>
      </c>
      <c r="F366" s="53">
        <v>71.4</v>
      </c>
    </row>
    <row r="367">
      <c r="A367" s="40" t="s">
        <v>5</v>
      </c>
      <c r="B367" s="40" t="s">
        <v>473</v>
      </c>
      <c r="C367" s="53">
        <v>2021.0</v>
      </c>
      <c r="D367" s="108" t="s">
        <v>5</v>
      </c>
      <c r="E367" s="108" t="s">
        <v>29</v>
      </c>
      <c r="F367" s="53">
        <v>71.2</v>
      </c>
    </row>
    <row r="368">
      <c r="A368" s="40" t="s">
        <v>6</v>
      </c>
      <c r="B368" s="40" t="s">
        <v>474</v>
      </c>
      <c r="C368" s="53">
        <v>2021.0</v>
      </c>
      <c r="D368" s="108" t="s">
        <v>5</v>
      </c>
      <c r="E368" s="108" t="s">
        <v>29</v>
      </c>
      <c r="F368" s="53">
        <v>69.6</v>
      </c>
    </row>
    <row r="369">
      <c r="A369" s="40" t="s">
        <v>7</v>
      </c>
      <c r="B369" s="40" t="s">
        <v>475</v>
      </c>
      <c r="C369" s="53">
        <v>2021.0</v>
      </c>
      <c r="D369" s="108" t="s">
        <v>5</v>
      </c>
      <c r="E369" s="108" t="s">
        <v>29</v>
      </c>
      <c r="F369" s="53">
        <v>68.2</v>
      </c>
    </row>
    <row r="370">
      <c r="A370" s="40" t="s">
        <v>8</v>
      </c>
      <c r="B370" s="40" t="s">
        <v>479</v>
      </c>
      <c r="C370" s="53">
        <v>2021.0</v>
      </c>
      <c r="D370" s="108" t="s">
        <v>5</v>
      </c>
      <c r="E370" s="108" t="s">
        <v>29</v>
      </c>
      <c r="F370" s="53">
        <v>72.8</v>
      </c>
    </row>
    <row r="371">
      <c r="A371" s="40" t="s">
        <v>9</v>
      </c>
      <c r="B371" s="40" t="s">
        <v>480</v>
      </c>
      <c r="C371" s="53">
        <v>2021.0</v>
      </c>
      <c r="D371" s="108" t="s">
        <v>5</v>
      </c>
      <c r="E371" s="108" t="s">
        <v>29</v>
      </c>
      <c r="F371" s="53">
        <v>69.7</v>
      </c>
    </row>
    <row r="372">
      <c r="A372" s="40" t="s">
        <v>10</v>
      </c>
      <c r="B372" s="40" t="s">
        <v>478</v>
      </c>
      <c r="C372" s="53">
        <v>2021.0</v>
      </c>
      <c r="D372" s="108" t="s">
        <v>5</v>
      </c>
      <c r="E372" s="108" t="s">
        <v>29</v>
      </c>
      <c r="F372" s="53">
        <v>67.7</v>
      </c>
    </row>
    <row r="373">
      <c r="A373" s="40" t="s">
        <v>11</v>
      </c>
      <c r="B373" s="40" t="s">
        <v>477</v>
      </c>
      <c r="C373" s="53">
        <v>2021.0</v>
      </c>
      <c r="D373" s="108" t="s">
        <v>5</v>
      </c>
      <c r="E373" s="108" t="s">
        <v>29</v>
      </c>
      <c r="F373" s="53">
        <v>72.4</v>
      </c>
    </row>
    <row r="374">
      <c r="A374" s="40" t="s">
        <v>12</v>
      </c>
      <c r="B374" s="40" t="s">
        <v>476</v>
      </c>
      <c r="C374" s="53">
        <v>2021.0</v>
      </c>
      <c r="D374" s="108" t="s">
        <v>5</v>
      </c>
      <c r="E374" s="108" t="s">
        <v>29</v>
      </c>
      <c r="F374" s="53">
        <v>70.3</v>
      </c>
    </row>
    <row r="375">
      <c r="A375" s="40" t="s">
        <v>13</v>
      </c>
      <c r="B375" s="40" t="s">
        <v>481</v>
      </c>
      <c r="C375" s="53">
        <v>2021.0</v>
      </c>
      <c r="D375" s="108" t="s">
        <v>5</v>
      </c>
      <c r="E375" s="108" t="s">
        <v>29</v>
      </c>
      <c r="F375" s="53">
        <v>71.0</v>
      </c>
    </row>
    <row r="376">
      <c r="A376" s="40" t="s">
        <v>14</v>
      </c>
      <c r="B376" s="40" t="s">
        <v>483</v>
      </c>
      <c r="C376" s="53">
        <v>2021.0</v>
      </c>
      <c r="D376" s="108" t="s">
        <v>5</v>
      </c>
      <c r="E376" s="108" t="s">
        <v>29</v>
      </c>
      <c r="F376" s="53">
        <v>67.6</v>
      </c>
    </row>
    <row r="377">
      <c r="A377" s="40" t="s">
        <v>15</v>
      </c>
      <c r="B377" s="40" t="s">
        <v>482</v>
      </c>
      <c r="C377" s="53">
        <v>2021.0</v>
      </c>
      <c r="D377" s="108" t="s">
        <v>5</v>
      </c>
      <c r="E377" s="108" t="s">
        <v>29</v>
      </c>
      <c r="F377" s="53">
        <v>69.4</v>
      </c>
    </row>
    <row r="378">
      <c r="A378" s="40" t="s">
        <v>16</v>
      </c>
      <c r="B378" s="40" t="s">
        <v>484</v>
      </c>
      <c r="C378" s="53">
        <v>2021.0</v>
      </c>
      <c r="D378" s="108" t="s">
        <v>5</v>
      </c>
      <c r="E378" s="108" t="s">
        <v>29</v>
      </c>
      <c r="F378" s="53">
        <v>67.1</v>
      </c>
    </row>
    <row r="379">
      <c r="A379" s="40" t="s">
        <v>17</v>
      </c>
      <c r="B379" s="40" t="s">
        <v>485</v>
      </c>
      <c r="C379" s="53">
        <v>2021.0</v>
      </c>
      <c r="D379" s="108" t="s">
        <v>5</v>
      </c>
      <c r="E379" s="108" t="s">
        <v>29</v>
      </c>
      <c r="F379" s="53">
        <v>69.4</v>
      </c>
    </row>
    <row r="380">
      <c r="A380" s="40" t="s">
        <v>18</v>
      </c>
      <c r="B380" s="40" t="s">
        <v>486</v>
      </c>
      <c r="C380" s="53">
        <v>2021.0</v>
      </c>
      <c r="D380" s="108" t="s">
        <v>5</v>
      </c>
      <c r="E380" s="108" t="s">
        <v>29</v>
      </c>
      <c r="F380" s="53">
        <v>66.8</v>
      </c>
    </row>
    <row r="381">
      <c r="A381" s="40" t="s">
        <v>19</v>
      </c>
      <c r="B381" s="40" t="s">
        <v>487</v>
      </c>
      <c r="C381" s="53">
        <v>2021.0</v>
      </c>
      <c r="D381" s="108" t="s">
        <v>5</v>
      </c>
      <c r="E381" s="108" t="s">
        <v>29</v>
      </c>
      <c r="F381" s="53">
        <v>66.5</v>
      </c>
    </row>
    <row r="382">
      <c r="A382" s="40" t="s">
        <v>20</v>
      </c>
      <c r="B382" s="40" t="s">
        <v>488</v>
      </c>
      <c r="C382" s="53">
        <v>2021.0</v>
      </c>
      <c r="D382" s="108" t="s">
        <v>5</v>
      </c>
      <c r="E382" s="108" t="s">
        <v>29</v>
      </c>
      <c r="F382" s="53">
        <v>66.1</v>
      </c>
    </row>
    <row r="383">
      <c r="A383" s="40" t="s">
        <v>21</v>
      </c>
      <c r="B383" s="40" t="s">
        <v>490</v>
      </c>
      <c r="C383" s="53">
        <v>2021.0</v>
      </c>
      <c r="D383" s="108" t="s">
        <v>5</v>
      </c>
      <c r="E383" s="108" t="s">
        <v>29</v>
      </c>
      <c r="F383" s="53">
        <v>70.1</v>
      </c>
    </row>
    <row r="384">
      <c r="A384" s="40" t="s">
        <v>22</v>
      </c>
      <c r="B384" s="40" t="s">
        <v>491</v>
      </c>
      <c r="C384" s="53">
        <v>2021.0</v>
      </c>
      <c r="D384" s="108" t="s">
        <v>5</v>
      </c>
      <c r="E384" s="108" t="s">
        <v>29</v>
      </c>
      <c r="F384" s="53">
        <v>71.1</v>
      </c>
    </row>
    <row r="385">
      <c r="A385" s="40" t="s">
        <v>23</v>
      </c>
      <c r="B385" s="40" t="s">
        <v>492</v>
      </c>
      <c r="C385" s="53">
        <v>2021.0</v>
      </c>
      <c r="D385" s="108" t="s">
        <v>5</v>
      </c>
      <c r="E385" s="108" t="s">
        <v>29</v>
      </c>
      <c r="F385" s="53">
        <v>66.9</v>
      </c>
    </row>
    <row r="386">
      <c r="A386" s="40" t="s">
        <v>24</v>
      </c>
      <c r="B386" s="40" t="s">
        <v>493</v>
      </c>
      <c r="C386" s="53">
        <v>2021.0</v>
      </c>
      <c r="D386" s="108" t="s">
        <v>5</v>
      </c>
      <c r="E386" s="108" t="s">
        <v>29</v>
      </c>
      <c r="F386" s="53">
        <v>65.3</v>
      </c>
    </row>
    <row r="387">
      <c r="A387" s="40" t="s">
        <v>25</v>
      </c>
      <c r="B387" s="40" t="s">
        <v>494</v>
      </c>
      <c r="C387" s="53">
        <v>2021.0</v>
      </c>
      <c r="D387" s="108" t="s">
        <v>5</v>
      </c>
      <c r="E387" s="108" t="s">
        <v>29</v>
      </c>
      <c r="F387" s="53">
        <v>67.8</v>
      </c>
    </row>
    <row r="388">
      <c r="A388" s="40" t="s">
        <v>26</v>
      </c>
      <c r="B388" s="40" t="s">
        <v>495</v>
      </c>
      <c r="C388" s="53">
        <v>2021.0</v>
      </c>
      <c r="D388" s="108" t="s">
        <v>5</v>
      </c>
      <c r="E388" s="108" t="s">
        <v>29</v>
      </c>
      <c r="F388" s="53">
        <v>68.3</v>
      </c>
    </row>
    <row r="389">
      <c r="A389" s="40" t="s">
        <v>27</v>
      </c>
      <c r="B389" s="40" t="s">
        <v>497</v>
      </c>
      <c r="C389" s="53">
        <v>2021.0</v>
      </c>
      <c r="D389" s="108" t="s">
        <v>5</v>
      </c>
      <c r="E389" s="108" t="s">
        <v>29</v>
      </c>
      <c r="F389" s="53">
        <v>68.0</v>
      </c>
    </row>
    <row r="390">
      <c r="A390" s="40" t="s">
        <v>28</v>
      </c>
      <c r="B390" s="40" t="s">
        <v>496</v>
      </c>
      <c r="C390" s="53">
        <v>2021.0</v>
      </c>
      <c r="D390" s="108" t="s">
        <v>5</v>
      </c>
      <c r="E390" s="108" t="s">
        <v>29</v>
      </c>
      <c r="F390" s="53">
        <v>71.1</v>
      </c>
    </row>
    <row r="391">
      <c r="A391" s="40" t="s">
        <v>29</v>
      </c>
      <c r="B391" s="40" t="s">
        <v>498</v>
      </c>
      <c r="C391" s="53">
        <v>2021.0</v>
      </c>
      <c r="D391" s="108" t="s">
        <v>5</v>
      </c>
      <c r="E391" s="108" t="s">
        <v>29</v>
      </c>
      <c r="F391" s="53">
        <v>71.1</v>
      </c>
    </row>
    <row r="392">
      <c r="A392" s="40" t="s">
        <v>30</v>
      </c>
      <c r="B392" s="40" t="s">
        <v>499</v>
      </c>
      <c r="C392" s="53">
        <v>2021.0</v>
      </c>
      <c r="D392" s="108" t="s">
        <v>5</v>
      </c>
      <c r="E392" s="108" t="s">
        <v>29</v>
      </c>
      <c r="F392" s="53">
        <v>69.2</v>
      </c>
    </row>
    <row r="393">
      <c r="A393" s="40" t="s">
        <v>31</v>
      </c>
      <c r="B393" s="40" t="s">
        <v>500</v>
      </c>
      <c r="C393" s="53">
        <v>2021.0</v>
      </c>
      <c r="D393" s="108" t="s">
        <v>5</v>
      </c>
      <c r="E393" s="108" t="s">
        <v>29</v>
      </c>
      <c r="F393" s="53">
        <v>72.5</v>
      </c>
    </row>
    <row r="394">
      <c r="A394" s="40" t="s">
        <v>32</v>
      </c>
      <c r="B394" s="40" t="s">
        <v>501</v>
      </c>
      <c r="C394" s="53">
        <v>2021.0</v>
      </c>
      <c r="D394" s="108" t="s">
        <v>5</v>
      </c>
      <c r="E394" s="108" t="s">
        <v>29</v>
      </c>
      <c r="F394" s="53">
        <v>65.2</v>
      </c>
    </row>
    <row r="395">
      <c r="A395" s="40" t="s">
        <v>33</v>
      </c>
      <c r="B395" s="40" t="s">
        <v>502</v>
      </c>
      <c r="C395" s="53">
        <v>2021.0</v>
      </c>
      <c r="D395" s="108" t="s">
        <v>5</v>
      </c>
      <c r="E395" s="108" t="s">
        <v>29</v>
      </c>
      <c r="F395" s="53">
        <v>68.9</v>
      </c>
    </row>
    <row r="396">
      <c r="A396" s="40" t="s">
        <v>34</v>
      </c>
      <c r="B396" s="40" t="s">
        <v>503</v>
      </c>
      <c r="C396" s="53">
        <v>2021.0</v>
      </c>
      <c r="D396" s="108" t="s">
        <v>5</v>
      </c>
      <c r="E396" s="108" t="s">
        <v>29</v>
      </c>
      <c r="F396" s="53">
        <v>69.4</v>
      </c>
    </row>
    <row r="397">
      <c r="A397" s="40" t="s">
        <v>35</v>
      </c>
      <c r="B397" s="40" t="s">
        <v>504</v>
      </c>
      <c r="C397" s="53">
        <v>2021.0</v>
      </c>
      <c r="D397" s="108" t="s">
        <v>5</v>
      </c>
      <c r="E397" s="108" t="s">
        <v>29</v>
      </c>
      <c r="F397" s="53">
        <v>67.0</v>
      </c>
    </row>
    <row r="398">
      <c r="A398" s="52" t="s">
        <v>3</v>
      </c>
      <c r="B398" s="40" t="s">
        <v>489</v>
      </c>
      <c r="C398" s="40">
        <v>2022.0</v>
      </c>
      <c r="D398" s="108" t="s">
        <v>5</v>
      </c>
      <c r="E398" s="108" t="s">
        <v>29</v>
      </c>
      <c r="F398" s="53">
        <v>75.2</v>
      </c>
    </row>
    <row r="399">
      <c r="A399" s="52" t="s">
        <v>4</v>
      </c>
      <c r="B399" s="40" t="s">
        <v>472</v>
      </c>
      <c r="C399" s="40">
        <v>2022.0</v>
      </c>
      <c r="D399" s="108" t="s">
        <v>5</v>
      </c>
      <c r="E399" s="108" t="s">
        <v>29</v>
      </c>
      <c r="F399" s="53">
        <v>76.5</v>
      </c>
    </row>
    <row r="400">
      <c r="A400" s="40" t="s">
        <v>5</v>
      </c>
      <c r="B400" s="40" t="s">
        <v>473</v>
      </c>
      <c r="C400" s="40">
        <v>2022.0</v>
      </c>
      <c r="D400" s="108" t="s">
        <v>5</v>
      </c>
      <c r="E400" s="108" t="s">
        <v>29</v>
      </c>
      <c r="F400" s="53">
        <v>76.2</v>
      </c>
    </row>
    <row r="401">
      <c r="A401" s="40" t="s">
        <v>6</v>
      </c>
      <c r="B401" s="40" t="s">
        <v>474</v>
      </c>
      <c r="C401" s="40">
        <v>2022.0</v>
      </c>
      <c r="D401" s="108" t="s">
        <v>5</v>
      </c>
      <c r="E401" s="108" t="s">
        <v>29</v>
      </c>
      <c r="F401" s="53">
        <v>76.8</v>
      </c>
    </row>
    <row r="402">
      <c r="A402" s="40" t="s">
        <v>7</v>
      </c>
      <c r="B402" s="40" t="s">
        <v>475</v>
      </c>
      <c r="C402" s="40">
        <v>2022.0</v>
      </c>
      <c r="D402" s="108" t="s">
        <v>5</v>
      </c>
      <c r="E402" s="108" t="s">
        <v>29</v>
      </c>
      <c r="F402" s="53">
        <v>74.1</v>
      </c>
    </row>
    <row r="403">
      <c r="A403" s="40" t="s">
        <v>8</v>
      </c>
      <c r="B403" s="40" t="s">
        <v>479</v>
      </c>
      <c r="C403" s="40">
        <v>2022.0</v>
      </c>
      <c r="D403" s="108" t="s">
        <v>5</v>
      </c>
      <c r="E403" s="108" t="s">
        <v>29</v>
      </c>
      <c r="F403" s="53">
        <v>76.8</v>
      </c>
    </row>
    <row r="404">
      <c r="A404" s="40" t="s">
        <v>9</v>
      </c>
      <c r="B404" s="40" t="s">
        <v>480</v>
      </c>
      <c r="C404" s="40">
        <v>2022.0</v>
      </c>
      <c r="D404" s="108" t="s">
        <v>5</v>
      </c>
      <c r="E404" s="108" t="s">
        <v>29</v>
      </c>
      <c r="F404" s="53">
        <v>75.8</v>
      </c>
    </row>
    <row r="405">
      <c r="A405" s="40" t="s">
        <v>10</v>
      </c>
      <c r="B405" s="40" t="s">
        <v>478</v>
      </c>
      <c r="C405" s="40">
        <v>2022.0</v>
      </c>
      <c r="D405" s="108" t="s">
        <v>5</v>
      </c>
      <c r="E405" s="108" t="s">
        <v>29</v>
      </c>
      <c r="F405" s="53">
        <v>72.6</v>
      </c>
    </row>
    <row r="406">
      <c r="A406" s="40" t="s">
        <v>11</v>
      </c>
      <c r="B406" s="40" t="s">
        <v>477</v>
      </c>
      <c r="C406" s="40">
        <v>2022.0</v>
      </c>
      <c r="D406" s="108" t="s">
        <v>5</v>
      </c>
      <c r="E406" s="108" t="s">
        <v>29</v>
      </c>
      <c r="F406" s="53">
        <v>76.3</v>
      </c>
    </row>
    <row r="407">
      <c r="A407" s="40" t="s">
        <v>12</v>
      </c>
      <c r="B407" s="40" t="s">
        <v>476</v>
      </c>
      <c r="C407" s="40">
        <v>2022.0</v>
      </c>
      <c r="D407" s="108" t="s">
        <v>5</v>
      </c>
      <c r="E407" s="108" t="s">
        <v>29</v>
      </c>
      <c r="F407" s="53">
        <v>76.5</v>
      </c>
    </row>
    <row r="408">
      <c r="A408" s="40">
        <v>10.0</v>
      </c>
      <c r="B408" s="40" t="s">
        <v>481</v>
      </c>
      <c r="C408" s="40">
        <v>2022.0</v>
      </c>
      <c r="D408" s="108" t="s">
        <v>5</v>
      </c>
      <c r="E408" s="108" t="s">
        <v>29</v>
      </c>
      <c r="F408" s="53">
        <v>75.2</v>
      </c>
    </row>
    <row r="409">
      <c r="A409" s="40">
        <v>11.0</v>
      </c>
      <c r="B409" s="40" t="s">
        <v>483</v>
      </c>
      <c r="C409" s="40">
        <v>2022.0</v>
      </c>
      <c r="D409" s="108" t="s">
        <v>5</v>
      </c>
      <c r="E409" s="108" t="s">
        <v>29</v>
      </c>
      <c r="F409" s="53">
        <v>74.5</v>
      </c>
    </row>
    <row r="410">
      <c r="A410" s="40">
        <v>12.0</v>
      </c>
      <c r="B410" s="40" t="s">
        <v>482</v>
      </c>
      <c r="C410" s="40">
        <v>2022.0</v>
      </c>
      <c r="D410" s="108" t="s">
        <v>5</v>
      </c>
      <c r="E410" s="108" t="s">
        <v>29</v>
      </c>
      <c r="F410" s="53">
        <v>72.7</v>
      </c>
    </row>
    <row r="411">
      <c r="A411" s="40">
        <v>13.0</v>
      </c>
      <c r="B411" s="40" t="s">
        <v>484</v>
      </c>
      <c r="C411" s="40">
        <v>2022.0</v>
      </c>
      <c r="D411" s="108" t="s">
        <v>5</v>
      </c>
      <c r="E411" s="108" t="s">
        <v>29</v>
      </c>
      <c r="F411" s="53">
        <v>73.5</v>
      </c>
    </row>
    <row r="412">
      <c r="A412" s="40">
        <v>14.0</v>
      </c>
      <c r="B412" s="40" t="s">
        <v>485</v>
      </c>
      <c r="C412" s="40">
        <v>2022.0</v>
      </c>
      <c r="D412" s="108" t="s">
        <v>5</v>
      </c>
      <c r="E412" s="108" t="s">
        <v>29</v>
      </c>
      <c r="F412" s="53">
        <v>75.7</v>
      </c>
    </row>
    <row r="413">
      <c r="A413" s="40">
        <v>15.0</v>
      </c>
      <c r="B413" s="40" t="s">
        <v>486</v>
      </c>
      <c r="C413" s="40">
        <v>2022.0</v>
      </c>
      <c r="D413" s="108" t="s">
        <v>5</v>
      </c>
      <c r="E413" s="108" t="s">
        <v>29</v>
      </c>
      <c r="F413" s="53">
        <v>74.7</v>
      </c>
    </row>
    <row r="414">
      <c r="A414" s="40">
        <v>16.0</v>
      </c>
      <c r="B414" s="40" t="s">
        <v>487</v>
      </c>
      <c r="C414" s="40">
        <v>2022.0</v>
      </c>
      <c r="D414" s="108" t="s">
        <v>5</v>
      </c>
      <c r="E414" s="108" t="s">
        <v>29</v>
      </c>
      <c r="F414" s="53">
        <v>73.7</v>
      </c>
    </row>
    <row r="415">
      <c r="A415" s="40">
        <v>17.0</v>
      </c>
      <c r="B415" s="40" t="s">
        <v>488</v>
      </c>
      <c r="C415" s="40">
        <v>2022.0</v>
      </c>
      <c r="D415" s="108" t="s">
        <v>5</v>
      </c>
      <c r="E415" s="108" t="s">
        <v>29</v>
      </c>
      <c r="F415" s="53">
        <v>73.9</v>
      </c>
    </row>
    <row r="416">
      <c r="A416" s="40">
        <v>18.0</v>
      </c>
      <c r="B416" s="40" t="s">
        <v>490</v>
      </c>
      <c r="C416" s="40">
        <v>2022.0</v>
      </c>
      <c r="D416" s="108" t="s">
        <v>5</v>
      </c>
      <c r="E416" s="108" t="s">
        <v>29</v>
      </c>
      <c r="F416" s="53">
        <v>75.3</v>
      </c>
    </row>
    <row r="417">
      <c r="A417" s="40">
        <v>19.0</v>
      </c>
      <c r="B417" s="40" t="s">
        <v>491</v>
      </c>
      <c r="C417" s="40">
        <v>2022.0</v>
      </c>
      <c r="D417" s="108" t="s">
        <v>5</v>
      </c>
      <c r="E417" s="108" t="s">
        <v>29</v>
      </c>
      <c r="F417" s="53">
        <v>77.4</v>
      </c>
    </row>
    <row r="418">
      <c r="A418" s="40">
        <v>20.0</v>
      </c>
      <c r="B418" s="40" t="s">
        <v>492</v>
      </c>
      <c r="C418" s="40">
        <v>2022.0</v>
      </c>
      <c r="D418" s="108" t="s">
        <v>5</v>
      </c>
      <c r="E418" s="108" t="s">
        <v>29</v>
      </c>
      <c r="F418" s="53">
        <v>72.9</v>
      </c>
    </row>
    <row r="419">
      <c r="A419" s="40">
        <v>21.0</v>
      </c>
      <c r="B419" s="40" t="s">
        <v>493</v>
      </c>
      <c r="C419" s="40">
        <v>2022.0</v>
      </c>
      <c r="D419" s="108" t="s">
        <v>5</v>
      </c>
      <c r="E419" s="108" t="s">
        <v>29</v>
      </c>
      <c r="F419" s="53">
        <v>73.5</v>
      </c>
    </row>
    <row r="420">
      <c r="A420" s="40">
        <v>22.0</v>
      </c>
      <c r="B420" s="40" t="s">
        <v>494</v>
      </c>
      <c r="C420" s="40">
        <v>2022.0</v>
      </c>
      <c r="D420" s="108" t="s">
        <v>5</v>
      </c>
      <c r="E420" s="108" t="s">
        <v>29</v>
      </c>
      <c r="F420" s="53">
        <v>75.9</v>
      </c>
    </row>
    <row r="421">
      <c r="A421" s="40">
        <v>23.0</v>
      </c>
      <c r="B421" s="40" t="s">
        <v>495</v>
      </c>
      <c r="C421" s="40">
        <v>2022.0</v>
      </c>
      <c r="D421" s="108" t="s">
        <v>5</v>
      </c>
      <c r="E421" s="108" t="s">
        <v>29</v>
      </c>
      <c r="F421" s="53">
        <v>75.6</v>
      </c>
    </row>
    <row r="422">
      <c r="A422" s="40">
        <v>24.0</v>
      </c>
      <c r="B422" s="40" t="s">
        <v>497</v>
      </c>
      <c r="C422" s="40">
        <v>2022.0</v>
      </c>
      <c r="D422" s="108" t="s">
        <v>5</v>
      </c>
      <c r="E422" s="108" t="s">
        <v>29</v>
      </c>
      <c r="F422" s="53">
        <v>74.9</v>
      </c>
    </row>
    <row r="423">
      <c r="A423" s="40">
        <v>25.0</v>
      </c>
      <c r="B423" s="40" t="s">
        <v>496</v>
      </c>
      <c r="C423" s="40">
        <v>2022.0</v>
      </c>
      <c r="D423" s="108" t="s">
        <v>5</v>
      </c>
      <c r="E423" s="108" t="s">
        <v>29</v>
      </c>
      <c r="F423" s="53">
        <v>75.8</v>
      </c>
    </row>
    <row r="424">
      <c r="A424" s="40">
        <v>26.0</v>
      </c>
      <c r="B424" s="40" t="s">
        <v>498</v>
      </c>
      <c r="C424" s="40">
        <v>2022.0</v>
      </c>
      <c r="D424" s="108" t="s">
        <v>5</v>
      </c>
      <c r="E424" s="108" t="s">
        <v>29</v>
      </c>
      <c r="F424" s="53">
        <v>76.4</v>
      </c>
    </row>
    <row r="425">
      <c r="A425" s="40">
        <v>27.0</v>
      </c>
      <c r="B425" s="40" t="s">
        <v>499</v>
      </c>
      <c r="C425" s="40">
        <v>2022.0</v>
      </c>
      <c r="D425" s="108" t="s">
        <v>5</v>
      </c>
      <c r="E425" s="108" t="s">
        <v>29</v>
      </c>
      <c r="F425" s="53">
        <v>73.4</v>
      </c>
    </row>
    <row r="426">
      <c r="A426" s="40">
        <v>28.0</v>
      </c>
      <c r="B426" s="40" t="s">
        <v>500</v>
      </c>
      <c r="C426" s="40">
        <v>2022.0</v>
      </c>
      <c r="D426" s="108" t="s">
        <v>5</v>
      </c>
      <c r="E426" s="108" t="s">
        <v>29</v>
      </c>
      <c r="F426" s="53">
        <v>75.5</v>
      </c>
    </row>
    <row r="427">
      <c r="A427" s="40">
        <v>29.0</v>
      </c>
      <c r="B427" s="40" t="s">
        <v>501</v>
      </c>
      <c r="C427" s="40">
        <v>2022.0</v>
      </c>
      <c r="D427" s="108" t="s">
        <v>5</v>
      </c>
      <c r="E427" s="108" t="s">
        <v>29</v>
      </c>
      <c r="F427" s="53">
        <v>73.8</v>
      </c>
    </row>
    <row r="428">
      <c r="A428" s="40">
        <v>30.0</v>
      </c>
      <c r="B428" s="40" t="s">
        <v>502</v>
      </c>
      <c r="C428" s="40">
        <v>2022.0</v>
      </c>
      <c r="D428" s="108" t="s">
        <v>5</v>
      </c>
      <c r="E428" s="108" t="s">
        <v>29</v>
      </c>
      <c r="F428" s="53">
        <v>73.3</v>
      </c>
    </row>
    <row r="429">
      <c r="A429" s="40">
        <v>31.0</v>
      </c>
      <c r="B429" s="40" t="s">
        <v>503</v>
      </c>
      <c r="C429" s="40">
        <v>2022.0</v>
      </c>
      <c r="D429" s="108" t="s">
        <v>5</v>
      </c>
      <c r="E429" s="108" t="s">
        <v>29</v>
      </c>
      <c r="F429" s="53">
        <v>74.6</v>
      </c>
    </row>
    <row r="430">
      <c r="A430" s="40">
        <v>32.0</v>
      </c>
      <c r="B430" s="40" t="s">
        <v>504</v>
      </c>
      <c r="C430" s="40">
        <v>2022.0</v>
      </c>
      <c r="D430" s="108" t="s">
        <v>5</v>
      </c>
      <c r="E430" s="108" t="s">
        <v>29</v>
      </c>
      <c r="F430" s="53">
        <v>74.0</v>
      </c>
    </row>
    <row r="431">
      <c r="A431" s="52" t="s">
        <v>3</v>
      </c>
      <c r="B431" s="40" t="s">
        <v>489</v>
      </c>
      <c r="C431" s="69">
        <v>2023.0</v>
      </c>
      <c r="D431" s="108" t="s">
        <v>5</v>
      </c>
      <c r="E431" s="108" t="s">
        <v>29</v>
      </c>
      <c r="F431" s="53">
        <v>75.3</v>
      </c>
    </row>
    <row r="432">
      <c r="A432" s="52" t="s">
        <v>4</v>
      </c>
      <c r="B432" s="40" t="s">
        <v>472</v>
      </c>
      <c r="C432" s="69">
        <v>2023.0</v>
      </c>
      <c r="D432" s="108" t="s">
        <v>5</v>
      </c>
      <c r="E432" s="108" t="s">
        <v>29</v>
      </c>
      <c r="F432" s="53">
        <v>76.7</v>
      </c>
    </row>
    <row r="433">
      <c r="A433" s="40" t="s">
        <v>5</v>
      </c>
      <c r="B433" s="40" t="s">
        <v>473</v>
      </c>
      <c r="C433" s="69">
        <v>2023.0</v>
      </c>
      <c r="D433" s="108" t="s">
        <v>5</v>
      </c>
      <c r="E433" s="108" t="s">
        <v>29</v>
      </c>
      <c r="F433" s="53">
        <v>76.4</v>
      </c>
    </row>
    <row r="434">
      <c r="A434" s="40" t="s">
        <v>6</v>
      </c>
      <c r="B434" s="40" t="s">
        <v>474</v>
      </c>
      <c r="C434" s="69">
        <v>2023.0</v>
      </c>
      <c r="D434" s="108" t="s">
        <v>5</v>
      </c>
      <c r="E434" s="108" t="s">
        <v>29</v>
      </c>
      <c r="F434" s="53">
        <v>77.0</v>
      </c>
    </row>
    <row r="435">
      <c r="A435" s="40" t="s">
        <v>7</v>
      </c>
      <c r="B435" s="40" t="s">
        <v>475</v>
      </c>
      <c r="C435" s="69">
        <v>2023.0</v>
      </c>
      <c r="D435" s="108" t="s">
        <v>5</v>
      </c>
      <c r="E435" s="108" t="s">
        <v>29</v>
      </c>
      <c r="F435" s="53">
        <v>74.3</v>
      </c>
    </row>
    <row r="436">
      <c r="A436" s="40" t="s">
        <v>8</v>
      </c>
      <c r="B436" s="40" t="s">
        <v>479</v>
      </c>
      <c r="C436" s="69">
        <v>2023.0</v>
      </c>
      <c r="D436" s="108" t="s">
        <v>5</v>
      </c>
      <c r="E436" s="108" t="s">
        <v>29</v>
      </c>
      <c r="F436" s="53">
        <v>76.9</v>
      </c>
    </row>
    <row r="437">
      <c r="A437" s="40" t="s">
        <v>9</v>
      </c>
      <c r="B437" s="40" t="s">
        <v>480</v>
      </c>
      <c r="C437" s="69">
        <v>2023.0</v>
      </c>
      <c r="D437" s="108" t="s">
        <v>5</v>
      </c>
      <c r="E437" s="108" t="s">
        <v>29</v>
      </c>
      <c r="F437" s="53">
        <v>76.0</v>
      </c>
    </row>
    <row r="438">
      <c r="A438" s="40" t="s">
        <v>10</v>
      </c>
      <c r="B438" s="40" t="s">
        <v>478</v>
      </c>
      <c r="C438" s="69">
        <v>2023.0</v>
      </c>
      <c r="D438" s="108" t="s">
        <v>5</v>
      </c>
      <c r="E438" s="108" t="s">
        <v>29</v>
      </c>
      <c r="F438" s="53">
        <v>72.8</v>
      </c>
    </row>
    <row r="439">
      <c r="A439" s="40" t="s">
        <v>11</v>
      </c>
      <c r="B439" s="40" t="s">
        <v>477</v>
      </c>
      <c r="C439" s="69">
        <v>2023.0</v>
      </c>
      <c r="D439" s="108" t="s">
        <v>5</v>
      </c>
      <c r="E439" s="108" t="s">
        <v>29</v>
      </c>
      <c r="F439" s="53">
        <v>76.4</v>
      </c>
    </row>
    <row r="440">
      <c r="A440" s="40" t="s">
        <v>12</v>
      </c>
      <c r="B440" s="40" t="s">
        <v>476</v>
      </c>
      <c r="C440" s="69">
        <v>2023.0</v>
      </c>
      <c r="D440" s="108" t="s">
        <v>5</v>
      </c>
      <c r="E440" s="108" t="s">
        <v>29</v>
      </c>
      <c r="F440" s="53">
        <v>76.6</v>
      </c>
    </row>
    <row r="441">
      <c r="A441" s="40">
        <v>10.0</v>
      </c>
      <c r="B441" s="40" t="s">
        <v>481</v>
      </c>
      <c r="C441" s="69">
        <v>2023.0</v>
      </c>
      <c r="D441" s="108" t="s">
        <v>5</v>
      </c>
      <c r="E441" s="108" t="s">
        <v>29</v>
      </c>
      <c r="F441" s="53">
        <v>75.3</v>
      </c>
    </row>
    <row r="442">
      <c r="A442" s="40">
        <v>11.0</v>
      </c>
      <c r="B442" s="40" t="s">
        <v>483</v>
      </c>
      <c r="C442" s="69">
        <v>2023.0</v>
      </c>
      <c r="D442" s="108" t="s">
        <v>5</v>
      </c>
      <c r="E442" s="108" t="s">
        <v>29</v>
      </c>
      <c r="F442" s="53">
        <v>74.7</v>
      </c>
    </row>
    <row r="443">
      <c r="A443" s="40">
        <v>12.0</v>
      </c>
      <c r="B443" s="40" t="s">
        <v>482</v>
      </c>
      <c r="C443" s="69">
        <v>2023.0</v>
      </c>
      <c r="D443" s="108" t="s">
        <v>5</v>
      </c>
      <c r="E443" s="108" t="s">
        <v>29</v>
      </c>
      <c r="F443" s="53">
        <v>72.9</v>
      </c>
    </row>
    <row r="444">
      <c r="A444" s="40">
        <v>13.0</v>
      </c>
      <c r="B444" s="40" t="s">
        <v>484</v>
      </c>
      <c r="C444" s="69">
        <v>2023.0</v>
      </c>
      <c r="D444" s="108" t="s">
        <v>5</v>
      </c>
      <c r="E444" s="108" t="s">
        <v>29</v>
      </c>
      <c r="F444" s="53">
        <v>73.7</v>
      </c>
    </row>
    <row r="445">
      <c r="A445" s="40">
        <v>14.0</v>
      </c>
      <c r="B445" s="40" t="s">
        <v>485</v>
      </c>
      <c r="C445" s="69">
        <v>2023.0</v>
      </c>
      <c r="D445" s="108" t="s">
        <v>5</v>
      </c>
      <c r="E445" s="108" t="s">
        <v>29</v>
      </c>
      <c r="F445" s="53">
        <v>75.8</v>
      </c>
    </row>
    <row r="446">
      <c r="A446" s="40">
        <v>15.0</v>
      </c>
      <c r="B446" s="40" t="s">
        <v>486</v>
      </c>
      <c r="C446" s="69">
        <v>2023.0</v>
      </c>
      <c r="D446" s="108" t="s">
        <v>5</v>
      </c>
      <c r="E446" s="108" t="s">
        <v>29</v>
      </c>
      <c r="F446" s="53">
        <v>74.9</v>
      </c>
    </row>
    <row r="447">
      <c r="A447" s="40">
        <v>16.0</v>
      </c>
      <c r="B447" s="40" t="s">
        <v>487</v>
      </c>
      <c r="C447" s="69">
        <v>2023.0</v>
      </c>
      <c r="D447" s="108" t="s">
        <v>5</v>
      </c>
      <c r="E447" s="108" t="s">
        <v>29</v>
      </c>
      <c r="F447" s="53">
        <v>73.9</v>
      </c>
    </row>
    <row r="448">
      <c r="A448" s="40">
        <v>17.0</v>
      </c>
      <c r="B448" s="40" t="s">
        <v>488</v>
      </c>
      <c r="C448" s="69">
        <v>2023.0</v>
      </c>
      <c r="D448" s="108" t="s">
        <v>5</v>
      </c>
      <c r="E448" s="108" t="s">
        <v>29</v>
      </c>
      <c r="F448" s="53">
        <v>74.1</v>
      </c>
    </row>
    <row r="449">
      <c r="A449" s="40">
        <v>18.0</v>
      </c>
      <c r="B449" s="40" t="s">
        <v>490</v>
      </c>
      <c r="C449" s="69">
        <v>2023.0</v>
      </c>
      <c r="D449" s="108" t="s">
        <v>5</v>
      </c>
      <c r="E449" s="108" t="s">
        <v>29</v>
      </c>
      <c r="F449" s="53">
        <v>75.4</v>
      </c>
    </row>
    <row r="450">
      <c r="A450" s="40">
        <v>19.0</v>
      </c>
      <c r="B450" s="40" t="s">
        <v>491</v>
      </c>
      <c r="C450" s="69">
        <v>2023.0</v>
      </c>
      <c r="D450" s="108" t="s">
        <v>5</v>
      </c>
      <c r="E450" s="108" t="s">
        <v>29</v>
      </c>
      <c r="F450" s="53">
        <v>77.6</v>
      </c>
    </row>
    <row r="451">
      <c r="A451" s="40">
        <v>20.0</v>
      </c>
      <c r="B451" s="40" t="s">
        <v>492</v>
      </c>
      <c r="C451" s="69">
        <v>2023.0</v>
      </c>
      <c r="D451" s="108" t="s">
        <v>5</v>
      </c>
      <c r="E451" s="108" t="s">
        <v>29</v>
      </c>
      <c r="F451" s="53">
        <v>73.1</v>
      </c>
    </row>
    <row r="452">
      <c r="A452" s="40">
        <v>21.0</v>
      </c>
      <c r="B452" s="40" t="s">
        <v>493</v>
      </c>
      <c r="C452" s="69">
        <v>2023.0</v>
      </c>
      <c r="D452" s="108" t="s">
        <v>5</v>
      </c>
      <c r="E452" s="108" t="s">
        <v>29</v>
      </c>
      <c r="F452" s="53">
        <v>73.7</v>
      </c>
    </row>
    <row r="453">
      <c r="A453" s="40">
        <v>22.0</v>
      </c>
      <c r="B453" s="40" t="s">
        <v>494</v>
      </c>
      <c r="C453" s="69">
        <v>2023.0</v>
      </c>
      <c r="D453" s="108" t="s">
        <v>5</v>
      </c>
      <c r="E453" s="108" t="s">
        <v>29</v>
      </c>
      <c r="F453" s="53">
        <v>76.1</v>
      </c>
    </row>
    <row r="454">
      <c r="A454" s="40">
        <v>23.0</v>
      </c>
      <c r="B454" s="40" t="s">
        <v>495</v>
      </c>
      <c r="C454" s="69">
        <v>2023.0</v>
      </c>
      <c r="D454" s="108" t="s">
        <v>5</v>
      </c>
      <c r="E454" s="108" t="s">
        <v>29</v>
      </c>
      <c r="F454" s="53">
        <v>75.8</v>
      </c>
    </row>
    <row r="455">
      <c r="A455" s="40">
        <v>24.0</v>
      </c>
      <c r="B455" s="40" t="s">
        <v>497</v>
      </c>
      <c r="C455" s="69">
        <v>2023.0</v>
      </c>
      <c r="D455" s="108" t="s">
        <v>5</v>
      </c>
      <c r="E455" s="108" t="s">
        <v>29</v>
      </c>
      <c r="F455" s="53">
        <v>75.1</v>
      </c>
    </row>
    <row r="456">
      <c r="A456" s="40">
        <v>25.0</v>
      </c>
      <c r="B456" s="40" t="s">
        <v>496</v>
      </c>
      <c r="C456" s="69">
        <v>2023.0</v>
      </c>
      <c r="D456" s="108" t="s">
        <v>5</v>
      </c>
      <c r="E456" s="108" t="s">
        <v>29</v>
      </c>
      <c r="F456" s="53">
        <v>75.9</v>
      </c>
    </row>
    <row r="457">
      <c r="A457" s="40">
        <v>26.0</v>
      </c>
      <c r="B457" s="40" t="s">
        <v>498</v>
      </c>
      <c r="C457" s="69">
        <v>2023.0</v>
      </c>
      <c r="D457" s="108" t="s">
        <v>5</v>
      </c>
      <c r="E457" s="108" t="s">
        <v>29</v>
      </c>
      <c r="F457" s="53">
        <v>76.6</v>
      </c>
    </row>
    <row r="458">
      <c r="A458" s="40">
        <v>27.0</v>
      </c>
      <c r="B458" s="40" t="s">
        <v>499</v>
      </c>
      <c r="C458" s="69">
        <v>2023.0</v>
      </c>
      <c r="D458" s="108" t="s">
        <v>5</v>
      </c>
      <c r="E458" s="108" t="s">
        <v>29</v>
      </c>
      <c r="F458" s="53">
        <v>73.6</v>
      </c>
    </row>
    <row r="459">
      <c r="A459" s="40">
        <v>28.0</v>
      </c>
      <c r="B459" s="40" t="s">
        <v>500</v>
      </c>
      <c r="C459" s="69">
        <v>2023.0</v>
      </c>
      <c r="D459" s="108" t="s">
        <v>5</v>
      </c>
      <c r="E459" s="108" t="s">
        <v>29</v>
      </c>
      <c r="F459" s="53">
        <v>75.7</v>
      </c>
    </row>
    <row r="460">
      <c r="A460" s="40">
        <v>29.0</v>
      </c>
      <c r="B460" s="40" t="s">
        <v>501</v>
      </c>
      <c r="C460" s="69">
        <v>2023.0</v>
      </c>
      <c r="D460" s="108" t="s">
        <v>5</v>
      </c>
      <c r="E460" s="108" t="s">
        <v>29</v>
      </c>
      <c r="F460" s="53">
        <v>74.0</v>
      </c>
    </row>
    <row r="461">
      <c r="A461" s="40">
        <v>30.0</v>
      </c>
      <c r="B461" s="40" t="s">
        <v>502</v>
      </c>
      <c r="C461" s="69">
        <v>2023.0</v>
      </c>
      <c r="D461" s="108" t="s">
        <v>5</v>
      </c>
      <c r="E461" s="108" t="s">
        <v>29</v>
      </c>
      <c r="F461" s="53">
        <v>73.5</v>
      </c>
    </row>
    <row r="462">
      <c r="A462" s="40">
        <v>31.0</v>
      </c>
      <c r="B462" s="40" t="s">
        <v>503</v>
      </c>
      <c r="C462" s="69">
        <v>2023.0</v>
      </c>
      <c r="D462" s="108" t="s">
        <v>5</v>
      </c>
      <c r="E462" s="108" t="s">
        <v>29</v>
      </c>
      <c r="F462" s="53">
        <v>74.8</v>
      </c>
    </row>
    <row r="463">
      <c r="A463" s="40">
        <v>32.0</v>
      </c>
      <c r="B463" s="40" t="s">
        <v>504</v>
      </c>
      <c r="C463" s="69">
        <v>2023.0</v>
      </c>
      <c r="D463" s="108" t="s">
        <v>5</v>
      </c>
      <c r="E463" s="108" t="s">
        <v>29</v>
      </c>
      <c r="F463" s="53">
        <v>74.2</v>
      </c>
    </row>
    <row r="464">
      <c r="A464" s="52" t="s">
        <v>3</v>
      </c>
      <c r="B464" s="40" t="s">
        <v>489</v>
      </c>
      <c r="C464" s="69">
        <v>2024.0</v>
      </c>
      <c r="D464" s="108" t="s">
        <v>5</v>
      </c>
      <c r="E464" s="108" t="s">
        <v>29</v>
      </c>
      <c r="F464" s="53">
        <v>75.5</v>
      </c>
    </row>
    <row r="465">
      <c r="A465" s="52" t="s">
        <v>4</v>
      </c>
      <c r="B465" s="40" t="s">
        <v>472</v>
      </c>
      <c r="C465" s="69">
        <v>2024.0</v>
      </c>
      <c r="D465" s="108" t="s">
        <v>5</v>
      </c>
      <c r="E465" s="108" t="s">
        <v>29</v>
      </c>
      <c r="F465" s="53">
        <v>76.8</v>
      </c>
    </row>
    <row r="466">
      <c r="A466" s="40" t="s">
        <v>5</v>
      </c>
      <c r="B466" s="40" t="s">
        <v>473</v>
      </c>
      <c r="C466" s="69">
        <v>2024.0</v>
      </c>
      <c r="D466" s="108" t="s">
        <v>5</v>
      </c>
      <c r="E466" s="108" t="s">
        <v>29</v>
      </c>
      <c r="F466" s="53">
        <v>76.6</v>
      </c>
    </row>
    <row r="467">
      <c r="A467" s="40" t="s">
        <v>6</v>
      </c>
      <c r="B467" s="40" t="s">
        <v>474</v>
      </c>
      <c r="C467" s="69">
        <v>2024.0</v>
      </c>
      <c r="D467" s="108" t="s">
        <v>5</v>
      </c>
      <c r="E467" s="108" t="s">
        <v>29</v>
      </c>
      <c r="F467" s="53">
        <v>77.2</v>
      </c>
    </row>
    <row r="468">
      <c r="A468" s="40" t="s">
        <v>7</v>
      </c>
      <c r="B468" s="40" t="s">
        <v>475</v>
      </c>
      <c r="C468" s="69">
        <v>2024.0</v>
      </c>
      <c r="D468" s="108" t="s">
        <v>5</v>
      </c>
      <c r="E468" s="108" t="s">
        <v>29</v>
      </c>
      <c r="F468" s="53">
        <v>74.5</v>
      </c>
    </row>
    <row r="469">
      <c r="A469" s="40" t="s">
        <v>8</v>
      </c>
      <c r="B469" s="40" t="s">
        <v>479</v>
      </c>
      <c r="C469" s="69">
        <v>2024.0</v>
      </c>
      <c r="D469" s="108" t="s">
        <v>5</v>
      </c>
      <c r="E469" s="108" t="s">
        <v>29</v>
      </c>
      <c r="F469" s="53">
        <v>77.1</v>
      </c>
    </row>
    <row r="470">
      <c r="A470" s="40" t="s">
        <v>9</v>
      </c>
      <c r="B470" s="40" t="s">
        <v>480</v>
      </c>
      <c r="C470" s="69">
        <v>2024.0</v>
      </c>
      <c r="D470" s="108" t="s">
        <v>5</v>
      </c>
      <c r="E470" s="108" t="s">
        <v>29</v>
      </c>
      <c r="F470" s="53">
        <v>76.2</v>
      </c>
    </row>
    <row r="471">
      <c r="A471" s="40" t="s">
        <v>10</v>
      </c>
      <c r="B471" s="40" t="s">
        <v>478</v>
      </c>
      <c r="C471" s="69">
        <v>2024.0</v>
      </c>
      <c r="D471" s="108" t="s">
        <v>5</v>
      </c>
      <c r="E471" s="108" t="s">
        <v>29</v>
      </c>
      <c r="F471" s="53">
        <v>73.0</v>
      </c>
    </row>
    <row r="472">
      <c r="A472" s="40" t="s">
        <v>11</v>
      </c>
      <c r="B472" s="40" t="s">
        <v>477</v>
      </c>
      <c r="C472" s="69">
        <v>2024.0</v>
      </c>
      <c r="D472" s="108" t="s">
        <v>5</v>
      </c>
      <c r="E472" s="108" t="s">
        <v>29</v>
      </c>
      <c r="F472" s="53">
        <v>76.6</v>
      </c>
    </row>
    <row r="473">
      <c r="A473" s="40" t="s">
        <v>12</v>
      </c>
      <c r="B473" s="40" t="s">
        <v>476</v>
      </c>
      <c r="C473" s="69">
        <v>2024.0</v>
      </c>
      <c r="D473" s="108" t="s">
        <v>5</v>
      </c>
      <c r="E473" s="108" t="s">
        <v>29</v>
      </c>
      <c r="F473" s="53">
        <v>76.8</v>
      </c>
    </row>
    <row r="474">
      <c r="A474" s="40">
        <v>10.0</v>
      </c>
      <c r="B474" s="40" t="s">
        <v>481</v>
      </c>
      <c r="C474" s="69">
        <v>2024.0</v>
      </c>
      <c r="D474" s="108" t="s">
        <v>5</v>
      </c>
      <c r="E474" s="108" t="s">
        <v>29</v>
      </c>
      <c r="F474" s="53">
        <v>75.5</v>
      </c>
    </row>
    <row r="475">
      <c r="A475" s="40">
        <v>11.0</v>
      </c>
      <c r="B475" s="40" t="s">
        <v>483</v>
      </c>
      <c r="C475" s="69">
        <v>2024.0</v>
      </c>
      <c r="D475" s="108" t="s">
        <v>5</v>
      </c>
      <c r="E475" s="108" t="s">
        <v>29</v>
      </c>
      <c r="F475" s="53">
        <v>74.9</v>
      </c>
    </row>
    <row r="476">
      <c r="A476" s="40">
        <v>12.0</v>
      </c>
      <c r="B476" s="40" t="s">
        <v>482</v>
      </c>
      <c r="C476" s="69">
        <v>2024.0</v>
      </c>
      <c r="D476" s="108" t="s">
        <v>5</v>
      </c>
      <c r="E476" s="108" t="s">
        <v>29</v>
      </c>
      <c r="F476" s="53">
        <v>73.1</v>
      </c>
    </row>
    <row r="477">
      <c r="A477" s="40">
        <v>13.0</v>
      </c>
      <c r="B477" s="40" t="s">
        <v>484</v>
      </c>
      <c r="C477" s="69">
        <v>2024.0</v>
      </c>
      <c r="D477" s="108" t="s">
        <v>5</v>
      </c>
      <c r="E477" s="108" t="s">
        <v>29</v>
      </c>
      <c r="F477" s="53">
        <v>73.9</v>
      </c>
    </row>
    <row r="478">
      <c r="A478" s="40">
        <v>14.0</v>
      </c>
      <c r="B478" s="40" t="s">
        <v>485</v>
      </c>
      <c r="C478" s="69">
        <v>2024.0</v>
      </c>
      <c r="D478" s="108" t="s">
        <v>5</v>
      </c>
      <c r="E478" s="108" t="s">
        <v>29</v>
      </c>
      <c r="F478" s="53">
        <v>76.0</v>
      </c>
    </row>
    <row r="479">
      <c r="A479" s="40">
        <v>15.0</v>
      </c>
      <c r="B479" s="40" t="s">
        <v>486</v>
      </c>
      <c r="C479" s="69">
        <v>2024.0</v>
      </c>
      <c r="D479" s="108" t="s">
        <v>5</v>
      </c>
      <c r="E479" s="108" t="s">
        <v>29</v>
      </c>
      <c r="F479" s="53">
        <v>75.1</v>
      </c>
    </row>
    <row r="480">
      <c r="A480" s="40">
        <v>16.0</v>
      </c>
      <c r="B480" s="40" t="s">
        <v>487</v>
      </c>
      <c r="C480" s="69">
        <v>2024.0</v>
      </c>
      <c r="D480" s="108" t="s">
        <v>5</v>
      </c>
      <c r="E480" s="108" t="s">
        <v>29</v>
      </c>
      <c r="F480" s="53">
        <v>74.1</v>
      </c>
    </row>
    <row r="481">
      <c r="A481" s="40">
        <v>17.0</v>
      </c>
      <c r="B481" s="40" t="s">
        <v>488</v>
      </c>
      <c r="C481" s="69">
        <v>2024.0</v>
      </c>
      <c r="D481" s="108" t="s">
        <v>5</v>
      </c>
      <c r="E481" s="108" t="s">
        <v>29</v>
      </c>
      <c r="F481" s="53">
        <v>74.3</v>
      </c>
    </row>
    <row r="482">
      <c r="A482" s="40">
        <v>18.0</v>
      </c>
      <c r="B482" s="40" t="s">
        <v>490</v>
      </c>
      <c r="C482" s="69">
        <v>2024.0</v>
      </c>
      <c r="D482" s="108" t="s">
        <v>5</v>
      </c>
      <c r="E482" s="108" t="s">
        <v>29</v>
      </c>
      <c r="F482" s="53">
        <v>75.6</v>
      </c>
    </row>
    <row r="483">
      <c r="A483" s="40">
        <v>19.0</v>
      </c>
      <c r="B483" s="40" t="s">
        <v>491</v>
      </c>
      <c r="C483" s="69">
        <v>2024.0</v>
      </c>
      <c r="D483" s="108" t="s">
        <v>5</v>
      </c>
      <c r="E483" s="108" t="s">
        <v>29</v>
      </c>
      <c r="F483" s="53">
        <v>77.7</v>
      </c>
    </row>
    <row r="484">
      <c r="A484" s="40">
        <v>20.0</v>
      </c>
      <c r="B484" s="40" t="s">
        <v>492</v>
      </c>
      <c r="C484" s="69">
        <v>2024.0</v>
      </c>
      <c r="D484" s="108" t="s">
        <v>5</v>
      </c>
      <c r="E484" s="108" t="s">
        <v>29</v>
      </c>
      <c r="F484" s="53">
        <v>73.3</v>
      </c>
    </row>
    <row r="485">
      <c r="A485" s="40">
        <v>21.0</v>
      </c>
      <c r="B485" s="40" t="s">
        <v>493</v>
      </c>
      <c r="C485" s="69">
        <v>2024.0</v>
      </c>
      <c r="D485" s="108" t="s">
        <v>5</v>
      </c>
      <c r="E485" s="108" t="s">
        <v>29</v>
      </c>
      <c r="F485" s="53">
        <v>73.9</v>
      </c>
    </row>
    <row r="486">
      <c r="A486" s="40">
        <v>22.0</v>
      </c>
      <c r="B486" s="40" t="s">
        <v>494</v>
      </c>
      <c r="C486" s="69">
        <v>2024.0</v>
      </c>
      <c r="D486" s="108" t="s">
        <v>5</v>
      </c>
      <c r="E486" s="108" t="s">
        <v>29</v>
      </c>
      <c r="F486" s="53">
        <v>76.3</v>
      </c>
    </row>
    <row r="487">
      <c r="A487" s="40">
        <v>23.0</v>
      </c>
      <c r="B487" s="40" t="s">
        <v>495</v>
      </c>
      <c r="C487" s="69">
        <v>2024.0</v>
      </c>
      <c r="D487" s="108" t="s">
        <v>5</v>
      </c>
      <c r="E487" s="108" t="s">
        <v>29</v>
      </c>
      <c r="F487" s="53">
        <v>76.0</v>
      </c>
    </row>
    <row r="488">
      <c r="A488" s="40">
        <v>24.0</v>
      </c>
      <c r="B488" s="40" t="s">
        <v>497</v>
      </c>
      <c r="C488" s="69">
        <v>2024.0</v>
      </c>
      <c r="D488" s="108" t="s">
        <v>5</v>
      </c>
      <c r="E488" s="108" t="s">
        <v>29</v>
      </c>
      <c r="F488" s="53">
        <v>75.3</v>
      </c>
    </row>
    <row r="489">
      <c r="A489" s="40">
        <v>25.0</v>
      </c>
      <c r="B489" s="40" t="s">
        <v>496</v>
      </c>
      <c r="C489" s="69">
        <v>2024.0</v>
      </c>
      <c r="D489" s="108" t="s">
        <v>5</v>
      </c>
      <c r="E489" s="108" t="s">
        <v>29</v>
      </c>
      <c r="F489" s="53">
        <v>76.1</v>
      </c>
    </row>
    <row r="490">
      <c r="A490" s="40">
        <v>26.0</v>
      </c>
      <c r="B490" s="40" t="s">
        <v>498</v>
      </c>
      <c r="C490" s="69">
        <v>2024.0</v>
      </c>
      <c r="D490" s="108" t="s">
        <v>5</v>
      </c>
      <c r="E490" s="108" t="s">
        <v>29</v>
      </c>
      <c r="F490" s="53">
        <v>76.8</v>
      </c>
    </row>
    <row r="491">
      <c r="A491" s="40">
        <v>27.0</v>
      </c>
      <c r="B491" s="40" t="s">
        <v>499</v>
      </c>
      <c r="C491" s="69">
        <v>2024.0</v>
      </c>
      <c r="D491" s="108" t="s">
        <v>5</v>
      </c>
      <c r="E491" s="108" t="s">
        <v>29</v>
      </c>
      <c r="F491" s="53">
        <v>73.8</v>
      </c>
    </row>
    <row r="492">
      <c r="A492" s="40">
        <v>28.0</v>
      </c>
      <c r="B492" s="40" t="s">
        <v>500</v>
      </c>
      <c r="C492" s="69">
        <v>2024.0</v>
      </c>
      <c r="D492" s="108" t="s">
        <v>5</v>
      </c>
      <c r="E492" s="108" t="s">
        <v>29</v>
      </c>
      <c r="F492" s="53">
        <v>75.9</v>
      </c>
    </row>
    <row r="493">
      <c r="A493" s="40">
        <v>29.0</v>
      </c>
      <c r="B493" s="40" t="s">
        <v>501</v>
      </c>
      <c r="C493" s="69">
        <v>2024.0</v>
      </c>
      <c r="D493" s="108" t="s">
        <v>5</v>
      </c>
      <c r="E493" s="108" t="s">
        <v>29</v>
      </c>
      <c r="F493" s="53">
        <v>74.2</v>
      </c>
    </row>
    <row r="494">
      <c r="A494" s="40">
        <v>30.0</v>
      </c>
      <c r="B494" s="40" t="s">
        <v>502</v>
      </c>
      <c r="C494" s="69">
        <v>2024.0</v>
      </c>
      <c r="D494" s="108" t="s">
        <v>5</v>
      </c>
      <c r="E494" s="108" t="s">
        <v>29</v>
      </c>
      <c r="F494" s="53">
        <v>73.7</v>
      </c>
    </row>
    <row r="495">
      <c r="A495" s="40">
        <v>31.0</v>
      </c>
      <c r="B495" s="40" t="s">
        <v>503</v>
      </c>
      <c r="C495" s="69">
        <v>2024.0</v>
      </c>
      <c r="D495" s="108" t="s">
        <v>5</v>
      </c>
      <c r="E495" s="108" t="s">
        <v>29</v>
      </c>
      <c r="F495" s="53">
        <v>75.0</v>
      </c>
    </row>
    <row r="496">
      <c r="A496" s="40">
        <v>32.0</v>
      </c>
      <c r="B496" s="40" t="s">
        <v>504</v>
      </c>
      <c r="C496" s="69">
        <v>2024.0</v>
      </c>
      <c r="D496" s="108" t="s">
        <v>5</v>
      </c>
      <c r="E496" s="108" t="s">
        <v>29</v>
      </c>
      <c r="F496" s="53">
        <v>74.4</v>
      </c>
    </row>
    <row r="497">
      <c r="D497" s="36"/>
      <c r="E497" s="36"/>
    </row>
    <row r="498">
      <c r="D498" s="36"/>
      <c r="E498" s="36"/>
    </row>
    <row r="499">
      <c r="D499" s="36"/>
      <c r="E499" s="36"/>
    </row>
    <row r="500">
      <c r="D500" s="36"/>
      <c r="E500" s="36"/>
    </row>
    <row r="501">
      <c r="D501" s="36"/>
      <c r="E501" s="36"/>
    </row>
    <row r="502">
      <c r="D502" s="36"/>
      <c r="E502" s="36"/>
    </row>
    <row r="503">
      <c r="D503" s="36"/>
      <c r="E503" s="36"/>
    </row>
    <row r="504">
      <c r="D504" s="36"/>
      <c r="E504" s="36"/>
    </row>
    <row r="505">
      <c r="D505" s="36"/>
      <c r="E505" s="36"/>
    </row>
    <row r="506">
      <c r="D506" s="36"/>
      <c r="E506" s="36"/>
    </row>
    <row r="507">
      <c r="D507" s="36"/>
      <c r="E507" s="36"/>
    </row>
    <row r="508">
      <c r="D508" s="36"/>
      <c r="E508" s="36"/>
    </row>
    <row r="509">
      <c r="D509" s="36"/>
      <c r="E509" s="36"/>
    </row>
    <row r="510">
      <c r="D510" s="36"/>
      <c r="E510" s="36"/>
    </row>
    <row r="511">
      <c r="D511" s="36"/>
      <c r="E511" s="36"/>
    </row>
    <row r="512">
      <c r="D512" s="36"/>
      <c r="E512" s="36"/>
    </row>
    <row r="513">
      <c r="D513" s="36"/>
      <c r="E513" s="36"/>
    </row>
    <row r="514">
      <c r="D514" s="36"/>
      <c r="E514" s="36"/>
    </row>
    <row r="515">
      <c r="D515" s="36"/>
      <c r="E515" s="36"/>
    </row>
    <row r="516">
      <c r="D516" s="36"/>
      <c r="E516" s="36"/>
    </row>
    <row r="517">
      <c r="D517" s="36"/>
      <c r="E517" s="36"/>
    </row>
    <row r="518">
      <c r="D518" s="36"/>
      <c r="E518" s="36"/>
    </row>
    <row r="519">
      <c r="D519" s="36"/>
      <c r="E519" s="36"/>
    </row>
    <row r="520">
      <c r="D520" s="36"/>
      <c r="E520" s="36"/>
    </row>
    <row r="521">
      <c r="D521" s="36"/>
      <c r="E521" s="36"/>
    </row>
    <row r="522">
      <c r="D522" s="36"/>
      <c r="E522" s="36"/>
    </row>
    <row r="523">
      <c r="D523" s="36"/>
      <c r="E523" s="36"/>
    </row>
    <row r="524">
      <c r="D524" s="36"/>
      <c r="E524" s="36"/>
    </row>
    <row r="525">
      <c r="D525" s="36"/>
      <c r="E525" s="36"/>
    </row>
    <row r="526">
      <c r="D526" s="36"/>
      <c r="E526" s="36"/>
    </row>
    <row r="527">
      <c r="D527" s="36"/>
      <c r="E527" s="36"/>
    </row>
    <row r="528">
      <c r="D528" s="36"/>
      <c r="E528" s="36"/>
    </row>
    <row r="529">
      <c r="D529" s="36"/>
      <c r="E529" s="36"/>
    </row>
    <row r="530">
      <c r="D530" s="36"/>
      <c r="E530" s="36"/>
    </row>
    <row r="531">
      <c r="D531" s="36"/>
      <c r="E531" s="36"/>
    </row>
    <row r="532">
      <c r="D532" s="36"/>
      <c r="E532" s="36"/>
    </row>
    <row r="533">
      <c r="D533" s="36"/>
      <c r="E533" s="36"/>
    </row>
    <row r="534">
      <c r="D534" s="36"/>
      <c r="E534" s="36"/>
    </row>
    <row r="535">
      <c r="D535" s="36"/>
      <c r="E535" s="36"/>
    </row>
    <row r="536">
      <c r="D536" s="36"/>
      <c r="E536" s="36"/>
    </row>
    <row r="537">
      <c r="D537" s="36"/>
      <c r="E537" s="36"/>
    </row>
    <row r="538">
      <c r="D538" s="36"/>
      <c r="E538" s="36"/>
    </row>
    <row r="539">
      <c r="D539" s="36"/>
      <c r="E539" s="36"/>
    </row>
    <row r="540">
      <c r="D540" s="36"/>
      <c r="E540" s="36"/>
    </row>
    <row r="541">
      <c r="D541" s="36"/>
      <c r="E541" s="36"/>
    </row>
    <row r="542">
      <c r="D542" s="36"/>
      <c r="E542" s="36"/>
    </row>
    <row r="543">
      <c r="D543" s="36"/>
      <c r="E543" s="36"/>
    </row>
    <row r="544">
      <c r="D544" s="36"/>
      <c r="E544" s="36"/>
    </row>
    <row r="545">
      <c r="D545" s="36"/>
      <c r="E545" s="36"/>
    </row>
    <row r="546">
      <c r="D546" s="36"/>
      <c r="E546" s="36"/>
    </row>
    <row r="547">
      <c r="D547" s="36"/>
      <c r="E547" s="36"/>
    </row>
    <row r="548">
      <c r="D548" s="36"/>
      <c r="E548" s="36"/>
    </row>
    <row r="549">
      <c r="D549" s="36"/>
      <c r="E549" s="36"/>
    </row>
    <row r="550">
      <c r="D550" s="36"/>
      <c r="E550" s="36"/>
    </row>
    <row r="551">
      <c r="D551" s="36"/>
      <c r="E551" s="36"/>
    </row>
    <row r="552">
      <c r="D552" s="36"/>
      <c r="E552" s="36"/>
    </row>
    <row r="553">
      <c r="D553" s="36"/>
      <c r="E553" s="36"/>
    </row>
    <row r="554">
      <c r="D554" s="36"/>
      <c r="E554" s="36"/>
    </row>
    <row r="555">
      <c r="D555" s="36"/>
      <c r="E555" s="36"/>
    </row>
    <row r="556">
      <c r="D556" s="36"/>
      <c r="E556" s="36"/>
    </row>
    <row r="557">
      <c r="D557" s="36"/>
      <c r="E557" s="36"/>
    </row>
    <row r="558">
      <c r="D558" s="36"/>
      <c r="E558" s="36"/>
    </row>
    <row r="559">
      <c r="D559" s="36"/>
      <c r="E559" s="36"/>
    </row>
    <row r="560">
      <c r="D560" s="36"/>
      <c r="E560" s="36"/>
    </row>
    <row r="561">
      <c r="D561" s="36"/>
      <c r="E561" s="36"/>
    </row>
    <row r="562">
      <c r="D562" s="36"/>
      <c r="E562" s="36"/>
    </row>
    <row r="563">
      <c r="D563" s="36"/>
      <c r="E563" s="36"/>
    </row>
    <row r="564">
      <c r="D564" s="36"/>
      <c r="E564" s="36"/>
    </row>
    <row r="565">
      <c r="D565" s="36"/>
      <c r="E565" s="36"/>
    </row>
    <row r="566">
      <c r="D566" s="36"/>
      <c r="E566" s="36"/>
    </row>
    <row r="567">
      <c r="D567" s="36"/>
      <c r="E567" s="36"/>
    </row>
    <row r="568">
      <c r="D568" s="36"/>
      <c r="E568" s="36"/>
    </row>
    <row r="569">
      <c r="D569" s="36"/>
      <c r="E569" s="36"/>
    </row>
    <row r="570">
      <c r="D570" s="36"/>
      <c r="E570" s="36"/>
    </row>
    <row r="571">
      <c r="D571" s="36"/>
      <c r="E571" s="36"/>
    </row>
    <row r="572">
      <c r="D572" s="36"/>
      <c r="E572" s="36"/>
    </row>
    <row r="573">
      <c r="D573" s="36"/>
      <c r="E573" s="36"/>
    </row>
    <row r="574">
      <c r="D574" s="36"/>
      <c r="E574" s="36"/>
    </row>
    <row r="575">
      <c r="D575" s="36"/>
      <c r="E575" s="36"/>
    </row>
    <row r="576">
      <c r="D576" s="36"/>
      <c r="E576" s="36"/>
    </row>
    <row r="577">
      <c r="D577" s="36"/>
      <c r="E577" s="36"/>
    </row>
    <row r="578">
      <c r="D578" s="36"/>
      <c r="E578" s="36"/>
    </row>
    <row r="579">
      <c r="D579" s="36"/>
      <c r="E579" s="36"/>
    </row>
    <row r="580">
      <c r="D580" s="36"/>
      <c r="E580" s="36"/>
    </row>
    <row r="581">
      <c r="D581" s="36"/>
      <c r="E581" s="36"/>
    </row>
    <row r="582">
      <c r="D582" s="36"/>
      <c r="E582" s="36"/>
    </row>
    <row r="583">
      <c r="D583" s="36"/>
      <c r="E583" s="36"/>
    </row>
    <row r="584">
      <c r="D584" s="36"/>
      <c r="E584" s="36"/>
    </row>
    <row r="585">
      <c r="D585" s="36"/>
      <c r="E585" s="36"/>
    </row>
    <row r="586">
      <c r="D586" s="36"/>
      <c r="E586" s="36"/>
    </row>
    <row r="587">
      <c r="D587" s="36"/>
      <c r="E587" s="36"/>
    </row>
    <row r="588">
      <c r="D588" s="36"/>
      <c r="E588" s="36"/>
    </row>
    <row r="589">
      <c r="D589" s="36"/>
      <c r="E589" s="36"/>
    </row>
    <row r="590">
      <c r="D590" s="36"/>
      <c r="E590" s="36"/>
    </row>
    <row r="591">
      <c r="D591" s="36"/>
      <c r="E591" s="36"/>
    </row>
    <row r="592">
      <c r="D592" s="36"/>
      <c r="E592" s="36"/>
    </row>
    <row r="593">
      <c r="D593" s="36"/>
      <c r="E593" s="36"/>
    </row>
    <row r="594">
      <c r="D594" s="36"/>
      <c r="E594" s="36"/>
    </row>
    <row r="595">
      <c r="D595" s="36"/>
      <c r="E595" s="36"/>
    </row>
    <row r="596">
      <c r="D596" s="36"/>
      <c r="E596" s="36"/>
    </row>
    <row r="597">
      <c r="D597" s="36"/>
      <c r="E597" s="36"/>
    </row>
    <row r="598">
      <c r="D598" s="36"/>
      <c r="E598" s="36"/>
    </row>
    <row r="599">
      <c r="D599" s="36"/>
      <c r="E599" s="36"/>
    </row>
    <row r="600">
      <c r="D600" s="36"/>
      <c r="E600" s="36"/>
    </row>
    <row r="601">
      <c r="D601" s="36"/>
      <c r="E601" s="36"/>
    </row>
    <row r="602">
      <c r="D602" s="36"/>
      <c r="E602" s="36"/>
    </row>
    <row r="603">
      <c r="D603" s="36"/>
      <c r="E603" s="36"/>
    </row>
    <row r="604">
      <c r="D604" s="36"/>
      <c r="E604" s="36"/>
    </row>
    <row r="605">
      <c r="D605" s="36"/>
      <c r="E605" s="36"/>
    </row>
    <row r="606">
      <c r="D606" s="36"/>
      <c r="E606" s="36"/>
    </row>
    <row r="607">
      <c r="D607" s="36"/>
      <c r="E607" s="36"/>
    </row>
    <row r="608">
      <c r="D608" s="36"/>
      <c r="E608" s="36"/>
    </row>
    <row r="609">
      <c r="D609" s="36"/>
      <c r="E609" s="36"/>
    </row>
    <row r="610">
      <c r="D610" s="36"/>
      <c r="E610" s="36"/>
    </row>
    <row r="611">
      <c r="D611" s="36"/>
      <c r="E611" s="36"/>
    </row>
    <row r="612">
      <c r="D612" s="36"/>
      <c r="E612" s="36"/>
    </row>
    <row r="613">
      <c r="D613" s="36"/>
      <c r="E613" s="36"/>
    </row>
    <row r="614">
      <c r="D614" s="36"/>
      <c r="E614" s="36"/>
    </row>
    <row r="615">
      <c r="D615" s="36"/>
      <c r="E615" s="36"/>
    </row>
    <row r="616">
      <c r="D616" s="36"/>
      <c r="E616" s="36"/>
    </row>
    <row r="617">
      <c r="D617" s="36"/>
      <c r="E617" s="36"/>
    </row>
    <row r="618">
      <c r="D618" s="36"/>
      <c r="E618" s="36"/>
    </row>
    <row r="619">
      <c r="D619" s="36"/>
      <c r="E619" s="36"/>
    </row>
    <row r="620">
      <c r="D620" s="36"/>
      <c r="E620" s="36"/>
    </row>
    <row r="621">
      <c r="D621" s="36"/>
      <c r="E621" s="36"/>
    </row>
    <row r="622">
      <c r="D622" s="36"/>
      <c r="E622" s="36"/>
    </row>
    <row r="623">
      <c r="D623" s="36"/>
      <c r="E623" s="36"/>
    </row>
    <row r="624">
      <c r="D624" s="36"/>
      <c r="E624" s="36"/>
    </row>
    <row r="625">
      <c r="D625" s="36"/>
      <c r="E625" s="36"/>
    </row>
    <row r="626">
      <c r="D626" s="36"/>
      <c r="E626" s="36"/>
    </row>
    <row r="627">
      <c r="D627" s="36"/>
      <c r="E627" s="36"/>
    </row>
    <row r="628">
      <c r="D628" s="36"/>
      <c r="E628" s="36"/>
    </row>
    <row r="629">
      <c r="D629" s="36"/>
      <c r="E629" s="36"/>
    </row>
    <row r="630">
      <c r="D630" s="36"/>
      <c r="E630" s="36"/>
    </row>
    <row r="631">
      <c r="D631" s="36"/>
      <c r="E631" s="36"/>
    </row>
    <row r="632">
      <c r="D632" s="36"/>
      <c r="E632" s="36"/>
    </row>
    <row r="633">
      <c r="D633" s="36"/>
      <c r="E633" s="36"/>
    </row>
    <row r="634">
      <c r="D634" s="36"/>
      <c r="E634" s="36"/>
    </row>
    <row r="635">
      <c r="D635" s="36"/>
      <c r="E635" s="36"/>
    </row>
    <row r="636">
      <c r="D636" s="36"/>
      <c r="E636" s="36"/>
    </row>
    <row r="637">
      <c r="D637" s="36"/>
      <c r="E637" s="36"/>
    </row>
    <row r="638">
      <c r="D638" s="36"/>
      <c r="E638" s="36"/>
    </row>
    <row r="639">
      <c r="D639" s="36"/>
      <c r="E639" s="36"/>
    </row>
    <row r="640">
      <c r="D640" s="36"/>
      <c r="E640" s="36"/>
    </row>
    <row r="641">
      <c r="D641" s="36"/>
      <c r="E641" s="36"/>
    </row>
    <row r="642">
      <c r="D642" s="36"/>
      <c r="E642" s="36"/>
    </row>
    <row r="643">
      <c r="D643" s="36"/>
      <c r="E643" s="36"/>
    </row>
    <row r="644">
      <c r="D644" s="36"/>
      <c r="E644" s="36"/>
    </row>
    <row r="645">
      <c r="D645" s="36"/>
      <c r="E645" s="36"/>
    </row>
    <row r="646">
      <c r="D646" s="36"/>
      <c r="E646" s="36"/>
    </row>
    <row r="647">
      <c r="D647" s="36"/>
      <c r="E647" s="36"/>
    </row>
    <row r="648">
      <c r="D648" s="36"/>
      <c r="E648" s="36"/>
    </row>
    <row r="649">
      <c r="D649" s="36"/>
      <c r="E649" s="36"/>
    </row>
    <row r="650">
      <c r="D650" s="36"/>
      <c r="E650" s="36"/>
    </row>
    <row r="651">
      <c r="D651" s="36"/>
      <c r="E651" s="36"/>
    </row>
    <row r="652">
      <c r="D652" s="36"/>
      <c r="E652" s="36"/>
    </row>
    <row r="653">
      <c r="D653" s="36"/>
      <c r="E653" s="36"/>
    </row>
    <row r="654">
      <c r="D654" s="36"/>
      <c r="E654" s="36"/>
    </row>
    <row r="655">
      <c r="D655" s="36"/>
      <c r="E655" s="36"/>
    </row>
    <row r="656">
      <c r="D656" s="36"/>
      <c r="E656" s="36"/>
    </row>
    <row r="657">
      <c r="D657" s="36"/>
      <c r="E657" s="36"/>
    </row>
    <row r="658">
      <c r="D658" s="36"/>
      <c r="E658" s="36"/>
    </row>
    <row r="659">
      <c r="D659" s="36"/>
      <c r="E659" s="36"/>
    </row>
    <row r="660">
      <c r="D660" s="36"/>
      <c r="E660" s="36"/>
    </row>
    <row r="661">
      <c r="D661" s="36"/>
      <c r="E661" s="36"/>
    </row>
    <row r="662">
      <c r="D662" s="36"/>
      <c r="E662" s="36"/>
    </row>
    <row r="663">
      <c r="D663" s="36"/>
      <c r="E663" s="36"/>
    </row>
    <row r="664">
      <c r="D664" s="36"/>
      <c r="E664" s="36"/>
    </row>
    <row r="665">
      <c r="D665" s="36"/>
      <c r="E665" s="36"/>
    </row>
    <row r="666">
      <c r="D666" s="36"/>
      <c r="E666" s="36"/>
    </row>
    <row r="667">
      <c r="D667" s="36"/>
      <c r="E667" s="36"/>
    </row>
    <row r="668">
      <c r="D668" s="36"/>
      <c r="E668" s="36"/>
    </row>
    <row r="669">
      <c r="D669" s="36"/>
      <c r="E669" s="36"/>
    </row>
    <row r="670">
      <c r="D670" s="36"/>
      <c r="E670" s="36"/>
    </row>
    <row r="671">
      <c r="D671" s="36"/>
      <c r="E671" s="36"/>
    </row>
    <row r="672">
      <c r="D672" s="36"/>
      <c r="E672" s="36"/>
    </row>
    <row r="673">
      <c r="D673" s="36"/>
      <c r="E673" s="36"/>
    </row>
    <row r="674">
      <c r="D674" s="36"/>
      <c r="E674" s="36"/>
    </row>
    <row r="675">
      <c r="D675" s="36"/>
      <c r="E675" s="36"/>
    </row>
    <row r="676">
      <c r="D676" s="36"/>
      <c r="E676" s="36"/>
    </row>
    <row r="677">
      <c r="D677" s="36"/>
      <c r="E677" s="36"/>
    </row>
    <row r="678">
      <c r="D678" s="36"/>
      <c r="E678" s="36"/>
    </row>
    <row r="679">
      <c r="D679" s="36"/>
      <c r="E679" s="36"/>
    </row>
    <row r="680">
      <c r="D680" s="36"/>
      <c r="E680" s="36"/>
    </row>
    <row r="681">
      <c r="D681" s="36"/>
      <c r="E681" s="36"/>
    </row>
    <row r="682">
      <c r="D682" s="36"/>
      <c r="E682" s="36"/>
    </row>
    <row r="683">
      <c r="D683" s="36"/>
      <c r="E683" s="36"/>
    </row>
    <row r="684">
      <c r="D684" s="36"/>
      <c r="E684" s="36"/>
    </row>
    <row r="685">
      <c r="D685" s="36"/>
      <c r="E685" s="36"/>
    </row>
    <row r="686">
      <c r="D686" s="36"/>
      <c r="E686" s="36"/>
    </row>
    <row r="687">
      <c r="D687" s="36"/>
      <c r="E687" s="36"/>
    </row>
    <row r="688">
      <c r="D688" s="36"/>
      <c r="E688" s="36"/>
    </row>
    <row r="689">
      <c r="D689" s="36"/>
      <c r="E689" s="36"/>
    </row>
    <row r="690">
      <c r="D690" s="36"/>
      <c r="E690" s="36"/>
    </row>
    <row r="691">
      <c r="D691" s="36"/>
      <c r="E691" s="36"/>
    </row>
    <row r="692">
      <c r="D692" s="36"/>
      <c r="E692" s="36"/>
    </row>
    <row r="693">
      <c r="D693" s="36"/>
      <c r="E693" s="36"/>
    </row>
    <row r="694">
      <c r="D694" s="36"/>
      <c r="E694" s="36"/>
    </row>
    <row r="695">
      <c r="D695" s="36"/>
      <c r="E695" s="36"/>
    </row>
    <row r="696">
      <c r="D696" s="36"/>
      <c r="E696" s="36"/>
    </row>
    <row r="697">
      <c r="D697" s="36"/>
      <c r="E697" s="36"/>
    </row>
    <row r="698">
      <c r="D698" s="36"/>
      <c r="E698" s="36"/>
    </row>
    <row r="699">
      <c r="D699" s="36"/>
      <c r="E699" s="36"/>
    </row>
    <row r="700">
      <c r="D700" s="36"/>
      <c r="E700" s="36"/>
    </row>
    <row r="701">
      <c r="D701" s="36"/>
      <c r="E701" s="36"/>
    </row>
    <row r="702">
      <c r="D702" s="36"/>
      <c r="E702" s="36"/>
    </row>
    <row r="703">
      <c r="D703" s="36"/>
      <c r="E703" s="36"/>
    </row>
    <row r="704">
      <c r="D704" s="36"/>
      <c r="E704" s="36"/>
    </row>
    <row r="705">
      <c r="D705" s="36"/>
      <c r="E705" s="36"/>
    </row>
    <row r="706">
      <c r="D706" s="36"/>
      <c r="E706" s="36"/>
    </row>
    <row r="707">
      <c r="D707" s="36"/>
      <c r="E707" s="36"/>
    </row>
    <row r="708">
      <c r="D708" s="36"/>
      <c r="E708" s="36"/>
    </row>
    <row r="709">
      <c r="D709" s="36"/>
      <c r="E709" s="36"/>
    </row>
    <row r="710">
      <c r="D710" s="36"/>
      <c r="E710" s="36"/>
    </row>
    <row r="711">
      <c r="D711" s="36"/>
      <c r="E711" s="36"/>
    </row>
    <row r="712">
      <c r="D712" s="36"/>
      <c r="E712" s="36"/>
    </row>
    <row r="713">
      <c r="D713" s="36"/>
      <c r="E713" s="36"/>
    </row>
    <row r="714">
      <c r="D714" s="36"/>
      <c r="E714" s="36"/>
    </row>
    <row r="715">
      <c r="D715" s="36"/>
      <c r="E715" s="36"/>
    </row>
    <row r="716">
      <c r="D716" s="36"/>
      <c r="E716" s="36"/>
    </row>
    <row r="717">
      <c r="D717" s="36"/>
      <c r="E717" s="36"/>
    </row>
    <row r="718">
      <c r="D718" s="36"/>
      <c r="E718" s="36"/>
    </row>
    <row r="719">
      <c r="D719" s="36"/>
      <c r="E719" s="36"/>
    </row>
    <row r="720">
      <c r="D720" s="36"/>
      <c r="E720" s="36"/>
    </row>
    <row r="721">
      <c r="D721" s="36"/>
      <c r="E721" s="36"/>
    </row>
    <row r="722">
      <c r="D722" s="36"/>
      <c r="E722" s="36"/>
    </row>
    <row r="723">
      <c r="D723" s="36"/>
      <c r="E723" s="36"/>
    </row>
    <row r="724">
      <c r="D724" s="36"/>
      <c r="E724" s="36"/>
    </row>
    <row r="725">
      <c r="D725" s="36"/>
      <c r="E725" s="36"/>
    </row>
    <row r="726">
      <c r="D726" s="36"/>
      <c r="E726" s="36"/>
    </row>
    <row r="727">
      <c r="D727" s="36"/>
      <c r="E727" s="36"/>
    </row>
    <row r="728">
      <c r="D728" s="36"/>
      <c r="E728" s="36"/>
    </row>
    <row r="729">
      <c r="D729" s="36"/>
      <c r="E729" s="36"/>
    </row>
    <row r="730">
      <c r="D730" s="36"/>
      <c r="E730" s="36"/>
    </row>
    <row r="731">
      <c r="D731" s="36"/>
      <c r="E731" s="36"/>
    </row>
    <row r="732">
      <c r="D732" s="36"/>
      <c r="E732" s="36"/>
    </row>
    <row r="733">
      <c r="D733" s="36"/>
      <c r="E733" s="36"/>
    </row>
    <row r="734">
      <c r="D734" s="36"/>
      <c r="E734" s="36"/>
    </row>
    <row r="735">
      <c r="D735" s="36"/>
      <c r="E735" s="36"/>
    </row>
    <row r="736">
      <c r="D736" s="36"/>
      <c r="E736" s="36"/>
    </row>
    <row r="737">
      <c r="D737" s="36"/>
      <c r="E737" s="36"/>
    </row>
    <row r="738">
      <c r="D738" s="36"/>
      <c r="E738" s="36"/>
    </row>
    <row r="739">
      <c r="D739" s="36"/>
      <c r="E739" s="36"/>
    </row>
    <row r="740">
      <c r="D740" s="36"/>
      <c r="E740" s="36"/>
    </row>
    <row r="741">
      <c r="D741" s="36"/>
      <c r="E741" s="36"/>
    </row>
    <row r="742">
      <c r="D742" s="36"/>
      <c r="E742" s="36"/>
    </row>
    <row r="743">
      <c r="D743" s="36"/>
      <c r="E743" s="36"/>
    </row>
    <row r="744">
      <c r="D744" s="36"/>
      <c r="E744" s="36"/>
    </row>
    <row r="745">
      <c r="D745" s="36"/>
      <c r="E745" s="36"/>
    </row>
    <row r="746">
      <c r="D746" s="36"/>
      <c r="E746" s="36"/>
    </row>
    <row r="747">
      <c r="D747" s="36"/>
      <c r="E747" s="36"/>
    </row>
    <row r="748">
      <c r="D748" s="36"/>
      <c r="E748" s="36"/>
    </row>
    <row r="749">
      <c r="D749" s="36"/>
      <c r="E749" s="36"/>
    </row>
    <row r="750">
      <c r="D750" s="36"/>
      <c r="E750" s="36"/>
    </row>
    <row r="751">
      <c r="D751" s="36"/>
      <c r="E751" s="36"/>
    </row>
    <row r="752">
      <c r="D752" s="36"/>
      <c r="E752" s="36"/>
    </row>
    <row r="753">
      <c r="D753" s="36"/>
      <c r="E753" s="36"/>
    </row>
    <row r="754">
      <c r="D754" s="36"/>
      <c r="E754" s="36"/>
    </row>
    <row r="755">
      <c r="D755" s="36"/>
      <c r="E755" s="36"/>
    </row>
    <row r="756">
      <c r="D756" s="36"/>
      <c r="E756" s="36"/>
    </row>
    <row r="757">
      <c r="D757" s="36"/>
      <c r="E757" s="36"/>
    </row>
    <row r="758">
      <c r="D758" s="36"/>
      <c r="E758" s="36"/>
    </row>
    <row r="759">
      <c r="D759" s="36"/>
      <c r="E759" s="36"/>
    </row>
    <row r="760">
      <c r="D760" s="36"/>
      <c r="E760" s="36"/>
    </row>
    <row r="761">
      <c r="D761" s="36"/>
      <c r="E761" s="36"/>
    </row>
    <row r="762">
      <c r="D762" s="36"/>
      <c r="E762" s="36"/>
    </row>
    <row r="763">
      <c r="D763" s="36"/>
      <c r="E763" s="36"/>
    </row>
    <row r="764">
      <c r="D764" s="36"/>
      <c r="E764" s="36"/>
    </row>
    <row r="765">
      <c r="D765" s="36"/>
      <c r="E765" s="36"/>
    </row>
    <row r="766">
      <c r="D766" s="36"/>
      <c r="E766" s="36"/>
    </row>
    <row r="767">
      <c r="D767" s="36"/>
      <c r="E767" s="36"/>
    </row>
    <row r="768">
      <c r="D768" s="36"/>
      <c r="E768" s="36"/>
    </row>
    <row r="769">
      <c r="D769" s="36"/>
      <c r="E769" s="36"/>
    </row>
    <row r="770">
      <c r="D770" s="36"/>
      <c r="E770" s="36"/>
    </row>
    <row r="771">
      <c r="D771" s="36"/>
      <c r="E771" s="36"/>
    </row>
    <row r="772">
      <c r="D772" s="36"/>
      <c r="E772" s="36"/>
    </row>
    <row r="773">
      <c r="D773" s="36"/>
      <c r="E773" s="36"/>
    </row>
    <row r="774">
      <c r="D774" s="36"/>
      <c r="E774" s="36"/>
    </row>
    <row r="775">
      <c r="D775" s="36"/>
      <c r="E775" s="36"/>
    </row>
    <row r="776">
      <c r="D776" s="36"/>
      <c r="E776" s="36"/>
    </row>
    <row r="777">
      <c r="D777" s="36"/>
      <c r="E777" s="36"/>
    </row>
    <row r="778">
      <c r="D778" s="36"/>
      <c r="E778" s="36"/>
    </row>
    <row r="779">
      <c r="D779" s="36"/>
      <c r="E779" s="36"/>
    </row>
    <row r="780">
      <c r="D780" s="36"/>
      <c r="E780" s="36"/>
    </row>
    <row r="781">
      <c r="D781" s="36"/>
      <c r="E781" s="36"/>
    </row>
    <row r="782">
      <c r="D782" s="36"/>
      <c r="E782" s="36"/>
    </row>
    <row r="783">
      <c r="D783" s="36"/>
      <c r="E783" s="36"/>
    </row>
    <row r="784">
      <c r="D784" s="36"/>
      <c r="E784" s="36"/>
    </row>
    <row r="785">
      <c r="D785" s="36"/>
      <c r="E785" s="36"/>
    </row>
    <row r="786">
      <c r="D786" s="36"/>
      <c r="E786" s="36"/>
    </row>
    <row r="787">
      <c r="D787" s="36"/>
      <c r="E787" s="36"/>
    </row>
    <row r="788">
      <c r="D788" s="36"/>
      <c r="E788" s="36"/>
    </row>
    <row r="789">
      <c r="D789" s="36"/>
      <c r="E789" s="36"/>
    </row>
    <row r="790">
      <c r="D790" s="36"/>
      <c r="E790" s="36"/>
    </row>
    <row r="791">
      <c r="D791" s="36"/>
      <c r="E791" s="36"/>
    </row>
    <row r="792">
      <c r="D792" s="36"/>
      <c r="E792" s="36"/>
    </row>
    <row r="793">
      <c r="D793" s="36"/>
      <c r="E793" s="36"/>
    </row>
    <row r="794">
      <c r="D794" s="36"/>
      <c r="E794" s="36"/>
    </row>
    <row r="795">
      <c r="D795" s="36"/>
      <c r="E795" s="36"/>
    </row>
    <row r="796">
      <c r="D796" s="36"/>
      <c r="E796" s="36"/>
    </row>
    <row r="797">
      <c r="D797" s="36"/>
      <c r="E797" s="36"/>
    </row>
    <row r="798">
      <c r="D798" s="36"/>
      <c r="E798" s="36"/>
    </row>
    <row r="799">
      <c r="D799" s="36"/>
      <c r="E799" s="36"/>
    </row>
    <row r="800">
      <c r="D800" s="36"/>
      <c r="E800" s="36"/>
    </row>
    <row r="801">
      <c r="D801" s="36"/>
      <c r="E801" s="36"/>
    </row>
    <row r="802">
      <c r="D802" s="36"/>
      <c r="E802" s="36"/>
    </row>
    <row r="803">
      <c r="D803" s="36"/>
      <c r="E803" s="36"/>
    </row>
    <row r="804">
      <c r="D804" s="36"/>
      <c r="E804" s="36"/>
    </row>
    <row r="805">
      <c r="D805" s="36"/>
      <c r="E805" s="36"/>
    </row>
    <row r="806">
      <c r="D806" s="36"/>
      <c r="E806" s="36"/>
    </row>
    <row r="807">
      <c r="D807" s="36"/>
      <c r="E807" s="36"/>
    </row>
    <row r="808">
      <c r="D808" s="36"/>
      <c r="E808" s="36"/>
    </row>
    <row r="809">
      <c r="D809" s="36"/>
      <c r="E809" s="36"/>
    </row>
    <row r="810">
      <c r="D810" s="36"/>
      <c r="E810" s="36"/>
    </row>
    <row r="811">
      <c r="D811" s="36"/>
      <c r="E811" s="36"/>
    </row>
    <row r="812">
      <c r="D812" s="36"/>
      <c r="E812" s="36"/>
    </row>
    <row r="813">
      <c r="D813" s="36"/>
      <c r="E813" s="36"/>
    </row>
    <row r="814">
      <c r="D814" s="36"/>
      <c r="E814" s="36"/>
    </row>
    <row r="815">
      <c r="D815" s="36"/>
      <c r="E815" s="36"/>
    </row>
    <row r="816">
      <c r="D816" s="36"/>
      <c r="E816" s="36"/>
    </row>
    <row r="817">
      <c r="D817" s="36"/>
      <c r="E817" s="36"/>
    </row>
    <row r="818">
      <c r="D818" s="36"/>
      <c r="E818" s="36"/>
    </row>
    <row r="819">
      <c r="D819" s="36"/>
      <c r="E819" s="36"/>
    </row>
    <row r="820">
      <c r="D820" s="36"/>
      <c r="E820" s="36"/>
    </row>
    <row r="821">
      <c r="D821" s="36"/>
      <c r="E821" s="36"/>
    </row>
    <row r="822">
      <c r="D822" s="36"/>
      <c r="E822" s="36"/>
    </row>
    <row r="823">
      <c r="D823" s="36"/>
      <c r="E823" s="36"/>
    </row>
    <row r="824">
      <c r="D824" s="36"/>
      <c r="E824" s="36"/>
    </row>
    <row r="825">
      <c r="D825" s="36"/>
      <c r="E825" s="36"/>
    </row>
    <row r="826">
      <c r="D826" s="36"/>
      <c r="E826" s="36"/>
    </row>
    <row r="827">
      <c r="D827" s="36"/>
      <c r="E827" s="36"/>
    </row>
    <row r="828">
      <c r="D828" s="36"/>
      <c r="E828" s="36"/>
    </row>
    <row r="829">
      <c r="D829" s="36"/>
      <c r="E829" s="36"/>
    </row>
    <row r="830">
      <c r="D830" s="36"/>
      <c r="E830" s="36"/>
    </row>
    <row r="831">
      <c r="D831" s="36"/>
      <c r="E831" s="36"/>
    </row>
    <row r="832">
      <c r="D832" s="36"/>
      <c r="E832" s="36"/>
    </row>
    <row r="833">
      <c r="D833" s="36"/>
      <c r="E833" s="36"/>
    </row>
    <row r="834">
      <c r="D834" s="36"/>
      <c r="E834" s="36"/>
    </row>
    <row r="835">
      <c r="D835" s="36"/>
      <c r="E835" s="36"/>
    </row>
    <row r="836">
      <c r="D836" s="36"/>
      <c r="E836" s="36"/>
    </row>
    <row r="837">
      <c r="D837" s="36"/>
      <c r="E837" s="36"/>
    </row>
    <row r="838">
      <c r="D838" s="36"/>
      <c r="E838" s="36"/>
    </row>
    <row r="839">
      <c r="D839" s="36"/>
      <c r="E839" s="36"/>
    </row>
    <row r="840">
      <c r="D840" s="36"/>
      <c r="E840" s="36"/>
    </row>
    <row r="841">
      <c r="D841" s="36"/>
      <c r="E841" s="36"/>
    </row>
    <row r="842">
      <c r="D842" s="36"/>
      <c r="E842" s="36"/>
    </row>
    <row r="843">
      <c r="D843" s="36"/>
      <c r="E843" s="36"/>
    </row>
    <row r="844">
      <c r="D844" s="36"/>
      <c r="E844" s="36"/>
    </row>
    <row r="845">
      <c r="D845" s="36"/>
      <c r="E845" s="36"/>
    </row>
    <row r="846">
      <c r="D846" s="36"/>
      <c r="E846" s="36"/>
    </row>
    <row r="847">
      <c r="D847" s="36"/>
      <c r="E847" s="36"/>
    </row>
    <row r="848">
      <c r="D848" s="36"/>
      <c r="E848" s="36"/>
    </row>
    <row r="849">
      <c r="D849" s="36"/>
      <c r="E849" s="36"/>
    </row>
    <row r="850">
      <c r="D850" s="36"/>
      <c r="E850" s="36"/>
    </row>
    <row r="851">
      <c r="D851" s="36"/>
      <c r="E851" s="36"/>
    </row>
    <row r="852">
      <c r="D852" s="36"/>
      <c r="E852" s="36"/>
    </row>
    <row r="853">
      <c r="D853" s="36"/>
      <c r="E853" s="36"/>
    </row>
    <row r="854">
      <c r="D854" s="36"/>
      <c r="E854" s="36"/>
    </row>
    <row r="855">
      <c r="D855" s="36"/>
      <c r="E855" s="36"/>
    </row>
    <row r="856">
      <c r="D856" s="36"/>
      <c r="E856" s="36"/>
    </row>
    <row r="857">
      <c r="D857" s="36"/>
      <c r="E857" s="36"/>
    </row>
    <row r="858">
      <c r="D858" s="36"/>
      <c r="E858" s="36"/>
    </row>
    <row r="859">
      <c r="D859" s="36"/>
      <c r="E859" s="36"/>
    </row>
    <row r="860">
      <c r="D860" s="36"/>
      <c r="E860" s="36"/>
    </row>
    <row r="861">
      <c r="D861" s="36"/>
      <c r="E861" s="36"/>
    </row>
    <row r="862">
      <c r="D862" s="36"/>
      <c r="E862" s="36"/>
    </row>
    <row r="863">
      <c r="D863" s="36"/>
      <c r="E863" s="36"/>
    </row>
    <row r="864">
      <c r="D864" s="36"/>
      <c r="E864" s="36"/>
    </row>
    <row r="865">
      <c r="D865" s="36"/>
      <c r="E865" s="36"/>
    </row>
    <row r="866">
      <c r="D866" s="36"/>
      <c r="E866" s="36"/>
    </row>
    <row r="867">
      <c r="D867" s="36"/>
      <c r="E867" s="36"/>
    </row>
    <row r="868">
      <c r="D868" s="36"/>
      <c r="E868" s="36"/>
    </row>
    <row r="869">
      <c r="D869" s="36"/>
      <c r="E869" s="36"/>
    </row>
    <row r="870">
      <c r="D870" s="36"/>
      <c r="E870" s="36"/>
    </row>
    <row r="871">
      <c r="D871" s="36"/>
      <c r="E871" s="36"/>
    </row>
    <row r="872">
      <c r="D872" s="36"/>
      <c r="E872" s="36"/>
    </row>
    <row r="873">
      <c r="D873" s="36"/>
      <c r="E873" s="36"/>
    </row>
    <row r="874">
      <c r="D874" s="36"/>
      <c r="E874" s="36"/>
    </row>
    <row r="875">
      <c r="D875" s="36"/>
      <c r="E875" s="36"/>
    </row>
    <row r="876">
      <c r="D876" s="36"/>
      <c r="E876" s="36"/>
    </row>
    <row r="877">
      <c r="D877" s="36"/>
      <c r="E877" s="36"/>
    </row>
    <row r="878">
      <c r="D878" s="36"/>
      <c r="E878" s="36"/>
    </row>
    <row r="879">
      <c r="D879" s="36"/>
      <c r="E879" s="36"/>
    </row>
    <row r="880">
      <c r="D880" s="36"/>
      <c r="E880" s="36"/>
    </row>
    <row r="881">
      <c r="D881" s="36"/>
      <c r="E881" s="36"/>
    </row>
    <row r="882">
      <c r="D882" s="36"/>
      <c r="E882" s="36"/>
    </row>
    <row r="883">
      <c r="D883" s="36"/>
      <c r="E883" s="36"/>
    </row>
    <row r="884">
      <c r="D884" s="36"/>
      <c r="E884" s="36"/>
    </row>
    <row r="885">
      <c r="D885" s="36"/>
      <c r="E885" s="36"/>
    </row>
    <row r="886">
      <c r="D886" s="36"/>
      <c r="E886" s="36"/>
    </row>
    <row r="887">
      <c r="D887" s="36"/>
      <c r="E887" s="36"/>
    </row>
    <row r="888">
      <c r="D888" s="36"/>
      <c r="E888" s="36"/>
    </row>
    <row r="889">
      <c r="D889" s="36"/>
      <c r="E889" s="36"/>
    </row>
    <row r="890">
      <c r="D890" s="36"/>
      <c r="E890" s="36"/>
    </row>
    <row r="891">
      <c r="D891" s="36"/>
      <c r="E891" s="36"/>
    </row>
    <row r="892">
      <c r="D892" s="36"/>
      <c r="E892" s="36"/>
    </row>
    <row r="893">
      <c r="D893" s="36"/>
      <c r="E893" s="36"/>
    </row>
    <row r="894">
      <c r="D894" s="36"/>
      <c r="E894" s="36"/>
    </row>
    <row r="895">
      <c r="D895" s="36"/>
      <c r="E895" s="36"/>
    </row>
    <row r="896">
      <c r="D896" s="36"/>
      <c r="E896" s="36"/>
    </row>
    <row r="897">
      <c r="D897" s="36"/>
      <c r="E897" s="36"/>
    </row>
    <row r="898">
      <c r="D898" s="36"/>
      <c r="E898" s="36"/>
    </row>
    <row r="899">
      <c r="D899" s="36"/>
      <c r="E899" s="36"/>
    </row>
    <row r="900">
      <c r="D900" s="36"/>
      <c r="E900" s="36"/>
    </row>
    <row r="901">
      <c r="D901" s="36"/>
      <c r="E901" s="36"/>
    </row>
    <row r="902">
      <c r="D902" s="36"/>
      <c r="E902" s="36"/>
    </row>
    <row r="903">
      <c r="D903" s="36"/>
      <c r="E903" s="36"/>
    </row>
    <row r="904">
      <c r="D904" s="36"/>
      <c r="E904" s="36"/>
    </row>
    <row r="905">
      <c r="D905" s="36"/>
      <c r="E905" s="36"/>
    </row>
    <row r="906">
      <c r="D906" s="36"/>
      <c r="E906" s="36"/>
    </row>
    <row r="907">
      <c r="D907" s="36"/>
      <c r="E907" s="36"/>
    </row>
    <row r="908">
      <c r="D908" s="36"/>
      <c r="E908" s="36"/>
    </row>
    <row r="909">
      <c r="D909" s="36"/>
      <c r="E909" s="36"/>
    </row>
    <row r="910">
      <c r="D910" s="36"/>
      <c r="E910" s="36"/>
    </row>
    <row r="911">
      <c r="D911" s="36"/>
      <c r="E911" s="36"/>
    </row>
    <row r="912">
      <c r="D912" s="36"/>
      <c r="E912" s="36"/>
    </row>
    <row r="913">
      <c r="D913" s="36"/>
      <c r="E913" s="36"/>
    </row>
    <row r="914">
      <c r="D914" s="36"/>
      <c r="E914" s="36"/>
    </row>
    <row r="915">
      <c r="D915" s="36"/>
      <c r="E915" s="36"/>
    </row>
    <row r="916">
      <c r="D916" s="36"/>
      <c r="E916" s="36"/>
    </row>
    <row r="917">
      <c r="D917" s="36"/>
      <c r="E917" s="36"/>
    </row>
    <row r="918">
      <c r="D918" s="36"/>
      <c r="E918" s="36"/>
    </row>
    <row r="919">
      <c r="D919" s="36"/>
      <c r="E919" s="36"/>
    </row>
    <row r="920">
      <c r="D920" s="36"/>
      <c r="E920" s="36"/>
    </row>
    <row r="921">
      <c r="D921" s="36"/>
      <c r="E921" s="36"/>
    </row>
    <row r="922">
      <c r="D922" s="36"/>
      <c r="E922" s="36"/>
    </row>
    <row r="923">
      <c r="D923" s="36"/>
      <c r="E923" s="36"/>
    </row>
    <row r="924">
      <c r="D924" s="36"/>
      <c r="E924" s="36"/>
    </row>
    <row r="925">
      <c r="D925" s="36"/>
      <c r="E925" s="36"/>
    </row>
    <row r="926">
      <c r="D926" s="36"/>
      <c r="E926" s="36"/>
    </row>
    <row r="927">
      <c r="D927" s="36"/>
      <c r="E927" s="36"/>
    </row>
    <row r="928">
      <c r="D928" s="36"/>
      <c r="E928" s="36"/>
    </row>
    <row r="929">
      <c r="D929" s="36"/>
      <c r="E929" s="36"/>
    </row>
    <row r="930">
      <c r="D930" s="36"/>
      <c r="E930" s="36"/>
    </row>
    <row r="931">
      <c r="D931" s="36"/>
      <c r="E931" s="36"/>
    </row>
    <row r="932">
      <c r="D932" s="36"/>
      <c r="E932" s="36"/>
    </row>
    <row r="933">
      <c r="D933" s="36"/>
      <c r="E933" s="36"/>
    </row>
    <row r="934">
      <c r="D934" s="36"/>
      <c r="E934" s="36"/>
    </row>
    <row r="935">
      <c r="D935" s="36"/>
      <c r="E935" s="36"/>
    </row>
    <row r="936">
      <c r="D936" s="36"/>
      <c r="E936" s="36"/>
    </row>
    <row r="937">
      <c r="D937" s="36"/>
      <c r="E937" s="36"/>
    </row>
    <row r="938">
      <c r="D938" s="36"/>
      <c r="E938" s="36"/>
    </row>
    <row r="939">
      <c r="D939" s="36"/>
      <c r="E939" s="36"/>
    </row>
    <row r="940">
      <c r="D940" s="36"/>
      <c r="E940" s="36"/>
    </row>
    <row r="941">
      <c r="D941" s="36"/>
      <c r="E941" s="36"/>
    </row>
    <row r="942">
      <c r="D942" s="36"/>
      <c r="E942" s="36"/>
    </row>
    <row r="943">
      <c r="D943" s="36"/>
      <c r="E943" s="36"/>
    </row>
    <row r="944">
      <c r="D944" s="36"/>
      <c r="E944" s="36"/>
    </row>
    <row r="945">
      <c r="D945" s="36"/>
      <c r="E945" s="36"/>
    </row>
    <row r="946">
      <c r="D946" s="36"/>
      <c r="E946" s="36"/>
    </row>
    <row r="947">
      <c r="D947" s="36"/>
      <c r="E947" s="36"/>
    </row>
    <row r="948">
      <c r="D948" s="36"/>
      <c r="E948" s="36"/>
    </row>
    <row r="949">
      <c r="D949" s="36"/>
      <c r="E949" s="36"/>
    </row>
    <row r="950">
      <c r="D950" s="36"/>
      <c r="E950" s="36"/>
    </row>
    <row r="951">
      <c r="D951" s="36"/>
      <c r="E951" s="36"/>
    </row>
    <row r="952">
      <c r="D952" s="36"/>
      <c r="E952" s="36"/>
    </row>
    <row r="953">
      <c r="D953" s="36"/>
      <c r="E953" s="36"/>
    </row>
    <row r="954">
      <c r="D954" s="36"/>
      <c r="E954" s="36"/>
    </row>
    <row r="955">
      <c r="D955" s="36"/>
      <c r="E955" s="36"/>
    </row>
    <row r="956">
      <c r="D956" s="36"/>
      <c r="E956" s="36"/>
    </row>
    <row r="957">
      <c r="D957" s="36"/>
      <c r="E957" s="36"/>
    </row>
    <row r="958">
      <c r="D958" s="36"/>
      <c r="E958" s="36"/>
    </row>
    <row r="959">
      <c r="D959" s="36"/>
      <c r="E959" s="36"/>
    </row>
    <row r="960">
      <c r="D960" s="36"/>
      <c r="E960" s="36"/>
    </row>
    <row r="961">
      <c r="D961" s="36"/>
      <c r="E961" s="36"/>
    </row>
    <row r="962">
      <c r="D962" s="36"/>
      <c r="E962" s="36"/>
    </row>
    <row r="963">
      <c r="D963" s="36"/>
      <c r="E963" s="36"/>
    </row>
    <row r="964">
      <c r="D964" s="36"/>
      <c r="E964" s="36"/>
    </row>
    <row r="965">
      <c r="D965" s="36"/>
      <c r="E965" s="36"/>
    </row>
    <row r="966">
      <c r="D966" s="36"/>
      <c r="E966" s="36"/>
    </row>
    <row r="967">
      <c r="D967" s="36"/>
      <c r="E967" s="36"/>
    </row>
    <row r="968">
      <c r="D968" s="36"/>
      <c r="E968" s="36"/>
    </row>
    <row r="969">
      <c r="D969" s="36"/>
      <c r="E969" s="36"/>
    </row>
    <row r="970">
      <c r="D970" s="36"/>
      <c r="E970" s="36"/>
    </row>
    <row r="971">
      <c r="D971" s="36"/>
      <c r="E971" s="36"/>
    </row>
    <row r="972">
      <c r="D972" s="36"/>
      <c r="E972" s="36"/>
    </row>
    <row r="973">
      <c r="D973" s="36"/>
      <c r="E973" s="36"/>
    </row>
    <row r="974">
      <c r="D974" s="36"/>
      <c r="E974" s="36"/>
    </row>
    <row r="975">
      <c r="D975" s="36"/>
      <c r="E975" s="36"/>
    </row>
    <row r="976">
      <c r="D976" s="36"/>
      <c r="E976" s="36"/>
    </row>
    <row r="977">
      <c r="D977" s="36"/>
      <c r="E977" s="36"/>
    </row>
    <row r="978">
      <c r="D978" s="36"/>
      <c r="E978" s="36"/>
    </row>
    <row r="979">
      <c r="D979" s="36"/>
      <c r="E979" s="36"/>
    </row>
    <row r="980">
      <c r="D980" s="36"/>
      <c r="E980" s="36"/>
    </row>
    <row r="981">
      <c r="D981" s="36"/>
      <c r="E981" s="36"/>
    </row>
    <row r="982">
      <c r="D982" s="36"/>
      <c r="E982" s="36"/>
    </row>
    <row r="983">
      <c r="D983" s="36"/>
      <c r="E983" s="36"/>
    </row>
    <row r="984">
      <c r="D984" s="36"/>
      <c r="E984" s="36"/>
    </row>
    <row r="985">
      <c r="D985" s="36"/>
      <c r="E985" s="36"/>
    </row>
    <row r="986">
      <c r="D986" s="36"/>
      <c r="E986" s="36"/>
    </row>
    <row r="987">
      <c r="D987" s="36"/>
      <c r="E987" s="36"/>
    </row>
    <row r="988">
      <c r="D988" s="36"/>
      <c r="E988" s="36"/>
    </row>
    <row r="989">
      <c r="D989" s="36"/>
      <c r="E989" s="36"/>
    </row>
    <row r="990">
      <c r="D990" s="36"/>
      <c r="E990" s="36"/>
    </row>
    <row r="991">
      <c r="D991" s="36"/>
      <c r="E991" s="36"/>
    </row>
    <row r="992">
      <c r="D992" s="36"/>
      <c r="E992" s="36"/>
    </row>
    <row r="993">
      <c r="D993" s="36"/>
      <c r="E993" s="36"/>
    </row>
    <row r="994">
      <c r="D994" s="36"/>
      <c r="E994" s="36"/>
    </row>
    <row r="995">
      <c r="D995" s="36"/>
      <c r="E995" s="36"/>
    </row>
    <row r="996">
      <c r="D996" s="36"/>
      <c r="E996" s="36"/>
    </row>
    <row r="997">
      <c r="D997" s="36"/>
      <c r="E997" s="36"/>
    </row>
    <row r="998">
      <c r="D998" s="36"/>
      <c r="E998" s="36"/>
    </row>
    <row r="999">
      <c r="D999" s="36"/>
      <c r="E999" s="36"/>
    </row>
    <row r="1000">
      <c r="D1000" s="36"/>
      <c r="E1000" s="36"/>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470</v>
      </c>
      <c r="C1" s="1" t="s">
        <v>0</v>
      </c>
      <c r="D1" s="1" t="s">
        <v>36</v>
      </c>
      <c r="E1" s="1" t="s">
        <v>38</v>
      </c>
      <c r="F1" s="1" t="s">
        <v>471</v>
      </c>
    </row>
    <row r="2">
      <c r="A2" s="37" t="s">
        <v>3</v>
      </c>
      <c r="B2" s="37" t="s">
        <v>489</v>
      </c>
      <c r="C2" s="39" t="s">
        <v>513</v>
      </c>
      <c r="D2" s="37" t="s">
        <v>5</v>
      </c>
      <c r="E2" s="37" t="s">
        <v>30</v>
      </c>
      <c r="F2" s="39" t="s">
        <v>540</v>
      </c>
    </row>
    <row r="3">
      <c r="A3" s="37" t="s">
        <v>4</v>
      </c>
      <c r="B3" s="37" t="s">
        <v>472</v>
      </c>
      <c r="C3" s="39" t="s">
        <v>513</v>
      </c>
      <c r="D3" s="37" t="s">
        <v>5</v>
      </c>
      <c r="E3" s="37" t="s">
        <v>30</v>
      </c>
      <c r="F3" s="39" t="s">
        <v>541</v>
      </c>
    </row>
    <row r="4">
      <c r="A4" s="37" t="s">
        <v>5</v>
      </c>
      <c r="B4" s="37" t="s">
        <v>473</v>
      </c>
      <c r="C4" s="39" t="s">
        <v>513</v>
      </c>
      <c r="D4" s="37" t="s">
        <v>5</v>
      </c>
      <c r="E4" s="37" t="s">
        <v>30</v>
      </c>
      <c r="F4" s="39" t="s">
        <v>542</v>
      </c>
    </row>
    <row r="5">
      <c r="A5" s="37" t="s">
        <v>6</v>
      </c>
      <c r="B5" s="37" t="s">
        <v>474</v>
      </c>
      <c r="C5" s="39" t="s">
        <v>513</v>
      </c>
      <c r="D5" s="37" t="s">
        <v>5</v>
      </c>
      <c r="E5" s="37" t="s">
        <v>30</v>
      </c>
      <c r="F5" s="39" t="s">
        <v>543</v>
      </c>
    </row>
    <row r="6">
      <c r="A6" s="37" t="s">
        <v>7</v>
      </c>
      <c r="B6" s="37" t="s">
        <v>475</v>
      </c>
      <c r="C6" s="39" t="s">
        <v>513</v>
      </c>
      <c r="D6" s="37" t="s">
        <v>5</v>
      </c>
      <c r="E6" s="37" t="s">
        <v>30</v>
      </c>
      <c r="F6" s="39" t="s">
        <v>544</v>
      </c>
    </row>
    <row r="7">
      <c r="A7" s="37" t="s">
        <v>8</v>
      </c>
      <c r="B7" s="37" t="s">
        <v>479</v>
      </c>
      <c r="C7" s="39" t="s">
        <v>513</v>
      </c>
      <c r="D7" s="37" t="s">
        <v>5</v>
      </c>
      <c r="E7" s="37" t="s">
        <v>30</v>
      </c>
      <c r="F7" s="39" t="s">
        <v>545</v>
      </c>
    </row>
    <row r="8">
      <c r="A8" s="37" t="s">
        <v>9</v>
      </c>
      <c r="B8" s="37" t="s">
        <v>480</v>
      </c>
      <c r="C8" s="39" t="s">
        <v>513</v>
      </c>
      <c r="D8" s="37" t="s">
        <v>5</v>
      </c>
      <c r="E8" s="37" t="s">
        <v>30</v>
      </c>
      <c r="F8" s="39" t="s">
        <v>546</v>
      </c>
    </row>
    <row r="9">
      <c r="A9" s="37" t="s">
        <v>10</v>
      </c>
      <c r="B9" s="37" t="s">
        <v>478</v>
      </c>
      <c r="C9" s="39" t="s">
        <v>513</v>
      </c>
      <c r="D9" s="37" t="s">
        <v>5</v>
      </c>
      <c r="E9" s="37" t="s">
        <v>30</v>
      </c>
      <c r="F9" s="39" t="s">
        <v>547</v>
      </c>
    </row>
    <row r="10">
      <c r="A10" s="37" t="s">
        <v>11</v>
      </c>
      <c r="B10" s="37" t="s">
        <v>477</v>
      </c>
      <c r="C10" s="39" t="s">
        <v>513</v>
      </c>
      <c r="D10" s="37" t="s">
        <v>5</v>
      </c>
      <c r="E10" s="37" t="s">
        <v>30</v>
      </c>
      <c r="F10" s="39" t="s">
        <v>548</v>
      </c>
    </row>
    <row r="11">
      <c r="A11" s="37" t="s">
        <v>12</v>
      </c>
      <c r="B11" s="37" t="s">
        <v>476</v>
      </c>
      <c r="C11" s="39" t="s">
        <v>513</v>
      </c>
      <c r="D11" s="37" t="s">
        <v>5</v>
      </c>
      <c r="E11" s="37" t="s">
        <v>30</v>
      </c>
      <c r="F11" s="39" t="s">
        <v>549</v>
      </c>
    </row>
    <row r="12">
      <c r="A12" s="37" t="s">
        <v>13</v>
      </c>
      <c r="B12" s="37" t="s">
        <v>481</v>
      </c>
      <c r="C12" s="39" t="s">
        <v>513</v>
      </c>
      <c r="D12" s="37" t="s">
        <v>5</v>
      </c>
      <c r="E12" s="37" t="s">
        <v>30</v>
      </c>
      <c r="F12" s="39" t="s">
        <v>550</v>
      </c>
    </row>
    <row r="13">
      <c r="A13" s="37" t="s">
        <v>14</v>
      </c>
      <c r="B13" s="37" t="s">
        <v>483</v>
      </c>
      <c r="C13" s="39" t="s">
        <v>513</v>
      </c>
      <c r="D13" s="37" t="s">
        <v>5</v>
      </c>
      <c r="E13" s="37" t="s">
        <v>30</v>
      </c>
      <c r="F13" s="39" t="s">
        <v>551</v>
      </c>
    </row>
    <row r="14">
      <c r="A14" s="37" t="s">
        <v>15</v>
      </c>
      <c r="B14" s="37" t="s">
        <v>482</v>
      </c>
      <c r="C14" s="39" t="s">
        <v>513</v>
      </c>
      <c r="D14" s="37" t="s">
        <v>5</v>
      </c>
      <c r="E14" s="37" t="s">
        <v>30</v>
      </c>
      <c r="F14" s="39" t="s">
        <v>552</v>
      </c>
    </row>
    <row r="15">
      <c r="A15" s="37" t="s">
        <v>16</v>
      </c>
      <c r="B15" s="37" t="s">
        <v>484</v>
      </c>
      <c r="C15" s="39" t="s">
        <v>513</v>
      </c>
      <c r="D15" s="37" t="s">
        <v>5</v>
      </c>
      <c r="E15" s="37" t="s">
        <v>30</v>
      </c>
      <c r="F15" s="39" t="s">
        <v>553</v>
      </c>
    </row>
    <row r="16">
      <c r="A16" s="37" t="s">
        <v>17</v>
      </c>
      <c r="B16" s="37" t="s">
        <v>485</v>
      </c>
      <c r="C16" s="39" t="s">
        <v>513</v>
      </c>
      <c r="D16" s="37" t="s">
        <v>5</v>
      </c>
      <c r="E16" s="37" t="s">
        <v>30</v>
      </c>
      <c r="F16" s="39" t="s">
        <v>554</v>
      </c>
    </row>
    <row r="17">
      <c r="A17" s="37" t="s">
        <v>18</v>
      </c>
      <c r="B17" s="37" t="s">
        <v>486</v>
      </c>
      <c r="C17" s="39" t="s">
        <v>513</v>
      </c>
      <c r="D17" s="37" t="s">
        <v>5</v>
      </c>
      <c r="E17" s="37" t="s">
        <v>30</v>
      </c>
      <c r="F17" s="39" t="s">
        <v>555</v>
      </c>
    </row>
    <row r="18">
      <c r="A18" s="37" t="s">
        <v>19</v>
      </c>
      <c r="B18" s="37" t="s">
        <v>487</v>
      </c>
      <c r="C18" s="39" t="s">
        <v>513</v>
      </c>
      <c r="D18" s="37" t="s">
        <v>5</v>
      </c>
      <c r="E18" s="37" t="s">
        <v>30</v>
      </c>
      <c r="F18" s="39" t="s">
        <v>556</v>
      </c>
    </row>
    <row r="19">
      <c r="A19" s="37" t="s">
        <v>20</v>
      </c>
      <c r="B19" s="37" t="s">
        <v>488</v>
      </c>
      <c r="C19" s="39" t="s">
        <v>513</v>
      </c>
      <c r="D19" s="37" t="s">
        <v>5</v>
      </c>
      <c r="E19" s="37" t="s">
        <v>30</v>
      </c>
      <c r="F19" s="39" t="s">
        <v>557</v>
      </c>
    </row>
    <row r="20">
      <c r="A20" s="37" t="s">
        <v>21</v>
      </c>
      <c r="B20" s="37" t="s">
        <v>490</v>
      </c>
      <c r="C20" s="39" t="s">
        <v>513</v>
      </c>
      <c r="D20" s="37" t="s">
        <v>5</v>
      </c>
      <c r="E20" s="37" t="s">
        <v>30</v>
      </c>
      <c r="F20" s="39" t="s">
        <v>558</v>
      </c>
    </row>
    <row r="21">
      <c r="A21" s="37" t="s">
        <v>22</v>
      </c>
      <c r="B21" s="37" t="s">
        <v>491</v>
      </c>
      <c r="C21" s="39" t="s">
        <v>513</v>
      </c>
      <c r="D21" s="37" t="s">
        <v>5</v>
      </c>
      <c r="E21" s="37" t="s">
        <v>30</v>
      </c>
      <c r="F21" s="39" t="s">
        <v>559</v>
      </c>
    </row>
    <row r="22">
      <c r="A22" s="37" t="s">
        <v>23</v>
      </c>
      <c r="B22" s="37" t="s">
        <v>492</v>
      </c>
      <c r="C22" s="39" t="s">
        <v>513</v>
      </c>
      <c r="D22" s="37" t="s">
        <v>5</v>
      </c>
      <c r="E22" s="37" t="s">
        <v>30</v>
      </c>
      <c r="F22" s="39" t="s">
        <v>560</v>
      </c>
    </row>
    <row r="23">
      <c r="A23" s="37" t="s">
        <v>24</v>
      </c>
      <c r="B23" s="37" t="s">
        <v>493</v>
      </c>
      <c r="C23" s="39" t="s">
        <v>513</v>
      </c>
      <c r="D23" s="37" t="s">
        <v>5</v>
      </c>
      <c r="E23" s="37" t="s">
        <v>30</v>
      </c>
      <c r="F23" s="39" t="s">
        <v>561</v>
      </c>
    </row>
    <row r="24">
      <c r="A24" s="37" t="s">
        <v>25</v>
      </c>
      <c r="B24" s="37" t="s">
        <v>494</v>
      </c>
      <c r="C24" s="39" t="s">
        <v>513</v>
      </c>
      <c r="D24" s="37" t="s">
        <v>5</v>
      </c>
      <c r="E24" s="37" t="s">
        <v>30</v>
      </c>
      <c r="F24" s="39" t="s">
        <v>562</v>
      </c>
    </row>
    <row r="25">
      <c r="A25" s="37" t="s">
        <v>26</v>
      </c>
      <c r="B25" s="37" t="s">
        <v>495</v>
      </c>
      <c r="C25" s="39" t="s">
        <v>513</v>
      </c>
      <c r="D25" s="37" t="s">
        <v>5</v>
      </c>
      <c r="E25" s="37" t="s">
        <v>30</v>
      </c>
      <c r="F25" s="39" t="s">
        <v>563</v>
      </c>
    </row>
    <row r="26">
      <c r="A26" s="37" t="s">
        <v>27</v>
      </c>
      <c r="B26" s="37" t="s">
        <v>497</v>
      </c>
      <c r="C26" s="39" t="s">
        <v>513</v>
      </c>
      <c r="D26" s="37" t="s">
        <v>5</v>
      </c>
      <c r="E26" s="37" t="s">
        <v>30</v>
      </c>
      <c r="F26" s="39" t="s">
        <v>564</v>
      </c>
    </row>
    <row r="27">
      <c r="A27" s="37" t="s">
        <v>28</v>
      </c>
      <c r="B27" s="37" t="s">
        <v>496</v>
      </c>
      <c r="C27" s="39" t="s">
        <v>513</v>
      </c>
      <c r="D27" s="37" t="s">
        <v>5</v>
      </c>
      <c r="E27" s="37" t="s">
        <v>30</v>
      </c>
      <c r="F27" s="39" t="s">
        <v>565</v>
      </c>
    </row>
    <row r="28">
      <c r="A28" s="37" t="s">
        <v>29</v>
      </c>
      <c r="B28" s="37" t="s">
        <v>498</v>
      </c>
      <c r="C28" s="39" t="s">
        <v>513</v>
      </c>
      <c r="D28" s="37" t="s">
        <v>5</v>
      </c>
      <c r="E28" s="37" t="s">
        <v>30</v>
      </c>
      <c r="F28" s="39" t="s">
        <v>566</v>
      </c>
    </row>
    <row r="29">
      <c r="A29" s="37" t="s">
        <v>30</v>
      </c>
      <c r="B29" s="37" t="s">
        <v>499</v>
      </c>
      <c r="C29" s="39" t="s">
        <v>513</v>
      </c>
      <c r="D29" s="37" t="s">
        <v>5</v>
      </c>
      <c r="E29" s="37" t="s">
        <v>30</v>
      </c>
      <c r="F29" s="39" t="s">
        <v>567</v>
      </c>
    </row>
    <row r="30">
      <c r="A30" s="37" t="s">
        <v>31</v>
      </c>
      <c r="B30" s="37" t="s">
        <v>500</v>
      </c>
      <c r="C30" s="39" t="s">
        <v>513</v>
      </c>
      <c r="D30" s="37" t="s">
        <v>5</v>
      </c>
      <c r="E30" s="37" t="s">
        <v>30</v>
      </c>
      <c r="F30" s="39" t="s">
        <v>568</v>
      </c>
    </row>
    <row r="31">
      <c r="A31" s="37" t="s">
        <v>32</v>
      </c>
      <c r="B31" s="37" t="s">
        <v>501</v>
      </c>
      <c r="C31" s="39" t="s">
        <v>513</v>
      </c>
      <c r="D31" s="37" t="s">
        <v>5</v>
      </c>
      <c r="E31" s="37" t="s">
        <v>30</v>
      </c>
      <c r="F31" s="39" t="s">
        <v>569</v>
      </c>
    </row>
    <row r="32">
      <c r="A32" s="37" t="s">
        <v>33</v>
      </c>
      <c r="B32" s="37" t="s">
        <v>502</v>
      </c>
      <c r="C32" s="39" t="s">
        <v>513</v>
      </c>
      <c r="D32" s="37" t="s">
        <v>5</v>
      </c>
      <c r="E32" s="37" t="s">
        <v>30</v>
      </c>
      <c r="F32" s="39" t="s">
        <v>570</v>
      </c>
    </row>
    <row r="33">
      <c r="A33" s="37" t="s">
        <v>34</v>
      </c>
      <c r="B33" s="37" t="s">
        <v>503</v>
      </c>
      <c r="C33" s="39" t="s">
        <v>513</v>
      </c>
      <c r="D33" s="37" t="s">
        <v>5</v>
      </c>
      <c r="E33" s="37" t="s">
        <v>30</v>
      </c>
      <c r="F33" s="39" t="s">
        <v>571</v>
      </c>
    </row>
    <row r="34">
      <c r="A34" s="37" t="s">
        <v>35</v>
      </c>
      <c r="B34" s="37" t="s">
        <v>504</v>
      </c>
      <c r="C34" s="39" t="s">
        <v>513</v>
      </c>
      <c r="D34" s="37" t="s">
        <v>5</v>
      </c>
      <c r="E34" s="37" t="s">
        <v>30</v>
      </c>
      <c r="F34" s="39" t="s">
        <v>572</v>
      </c>
    </row>
    <row r="35">
      <c r="A35" s="37" t="s">
        <v>3</v>
      </c>
      <c r="B35" s="37" t="s">
        <v>489</v>
      </c>
      <c r="C35" s="39" t="s">
        <v>514</v>
      </c>
      <c r="D35" s="37" t="s">
        <v>5</v>
      </c>
      <c r="E35" s="37" t="s">
        <v>30</v>
      </c>
      <c r="F35" s="39" t="s">
        <v>573</v>
      </c>
    </row>
    <row r="36">
      <c r="A36" s="37" t="s">
        <v>4</v>
      </c>
      <c r="B36" s="37" t="s">
        <v>472</v>
      </c>
      <c r="C36" s="39" t="s">
        <v>514</v>
      </c>
      <c r="D36" s="37" t="s">
        <v>5</v>
      </c>
      <c r="E36" s="37" t="s">
        <v>30</v>
      </c>
      <c r="F36" s="39" t="s">
        <v>574</v>
      </c>
    </row>
    <row r="37">
      <c r="A37" s="37" t="s">
        <v>5</v>
      </c>
      <c r="B37" s="37" t="s">
        <v>473</v>
      </c>
      <c r="C37" s="39" t="s">
        <v>514</v>
      </c>
      <c r="D37" s="37" t="s">
        <v>5</v>
      </c>
      <c r="E37" s="37" t="s">
        <v>30</v>
      </c>
      <c r="F37" s="39" t="s">
        <v>575</v>
      </c>
    </row>
    <row r="38">
      <c r="A38" s="37" t="s">
        <v>6</v>
      </c>
      <c r="B38" s="37" t="s">
        <v>474</v>
      </c>
      <c r="C38" s="39" t="s">
        <v>514</v>
      </c>
      <c r="D38" s="37" t="s">
        <v>5</v>
      </c>
      <c r="E38" s="37" t="s">
        <v>30</v>
      </c>
      <c r="F38" s="39" t="s">
        <v>576</v>
      </c>
    </row>
    <row r="39">
      <c r="A39" s="37" t="s">
        <v>7</v>
      </c>
      <c r="B39" s="37" t="s">
        <v>475</v>
      </c>
      <c r="C39" s="39" t="s">
        <v>514</v>
      </c>
      <c r="D39" s="37" t="s">
        <v>5</v>
      </c>
      <c r="E39" s="37" t="s">
        <v>30</v>
      </c>
      <c r="F39" s="39" t="s">
        <v>577</v>
      </c>
    </row>
    <row r="40">
      <c r="A40" s="37" t="s">
        <v>8</v>
      </c>
      <c r="B40" s="37" t="s">
        <v>479</v>
      </c>
      <c r="C40" s="39" t="s">
        <v>514</v>
      </c>
      <c r="D40" s="37" t="s">
        <v>5</v>
      </c>
      <c r="E40" s="37" t="s">
        <v>30</v>
      </c>
      <c r="F40" s="39" t="s">
        <v>578</v>
      </c>
    </row>
    <row r="41">
      <c r="A41" s="37" t="s">
        <v>9</v>
      </c>
      <c r="B41" s="37" t="s">
        <v>480</v>
      </c>
      <c r="C41" s="39" t="s">
        <v>514</v>
      </c>
      <c r="D41" s="37" t="s">
        <v>5</v>
      </c>
      <c r="E41" s="37" t="s">
        <v>30</v>
      </c>
      <c r="F41" s="39" t="s">
        <v>579</v>
      </c>
    </row>
    <row r="42">
      <c r="A42" s="37" t="s">
        <v>10</v>
      </c>
      <c r="B42" s="37" t="s">
        <v>478</v>
      </c>
      <c r="C42" s="39" t="s">
        <v>514</v>
      </c>
      <c r="D42" s="37" t="s">
        <v>5</v>
      </c>
      <c r="E42" s="37" t="s">
        <v>30</v>
      </c>
      <c r="F42" s="39" t="s">
        <v>580</v>
      </c>
    </row>
    <row r="43">
      <c r="A43" s="37" t="s">
        <v>11</v>
      </c>
      <c r="B43" s="37" t="s">
        <v>477</v>
      </c>
      <c r="C43" s="39" t="s">
        <v>514</v>
      </c>
      <c r="D43" s="37" t="s">
        <v>5</v>
      </c>
      <c r="E43" s="37" t="s">
        <v>30</v>
      </c>
      <c r="F43" s="39" t="s">
        <v>581</v>
      </c>
    </row>
    <row r="44">
      <c r="A44" s="37" t="s">
        <v>12</v>
      </c>
      <c r="B44" s="37" t="s">
        <v>476</v>
      </c>
      <c r="C44" s="39" t="s">
        <v>514</v>
      </c>
      <c r="D44" s="37" t="s">
        <v>5</v>
      </c>
      <c r="E44" s="37" t="s">
        <v>30</v>
      </c>
      <c r="F44" s="39" t="s">
        <v>582</v>
      </c>
    </row>
    <row r="45">
      <c r="A45" s="37" t="s">
        <v>13</v>
      </c>
      <c r="B45" s="37" t="s">
        <v>481</v>
      </c>
      <c r="C45" s="39" t="s">
        <v>514</v>
      </c>
      <c r="D45" s="37" t="s">
        <v>5</v>
      </c>
      <c r="E45" s="37" t="s">
        <v>30</v>
      </c>
      <c r="F45" s="39" t="s">
        <v>583</v>
      </c>
    </row>
    <row r="46">
      <c r="A46" s="37" t="s">
        <v>14</v>
      </c>
      <c r="B46" s="37" t="s">
        <v>483</v>
      </c>
      <c r="C46" s="39" t="s">
        <v>514</v>
      </c>
      <c r="D46" s="37" t="s">
        <v>5</v>
      </c>
      <c r="E46" s="37" t="s">
        <v>30</v>
      </c>
      <c r="F46" s="39" t="s">
        <v>584</v>
      </c>
    </row>
    <row r="47">
      <c r="A47" s="37" t="s">
        <v>15</v>
      </c>
      <c r="B47" s="37" t="s">
        <v>482</v>
      </c>
      <c r="C47" s="39" t="s">
        <v>514</v>
      </c>
      <c r="D47" s="37" t="s">
        <v>5</v>
      </c>
      <c r="E47" s="37" t="s">
        <v>30</v>
      </c>
      <c r="F47" s="39" t="s">
        <v>585</v>
      </c>
    </row>
    <row r="48">
      <c r="A48" s="37" t="s">
        <v>16</v>
      </c>
      <c r="B48" s="37" t="s">
        <v>484</v>
      </c>
      <c r="C48" s="39" t="s">
        <v>514</v>
      </c>
      <c r="D48" s="37" t="s">
        <v>5</v>
      </c>
      <c r="E48" s="37" t="s">
        <v>30</v>
      </c>
      <c r="F48" s="39" t="s">
        <v>586</v>
      </c>
    </row>
    <row r="49">
      <c r="A49" s="37" t="s">
        <v>17</v>
      </c>
      <c r="B49" s="37" t="s">
        <v>485</v>
      </c>
      <c r="C49" s="39" t="s">
        <v>514</v>
      </c>
      <c r="D49" s="37" t="s">
        <v>5</v>
      </c>
      <c r="E49" s="37" t="s">
        <v>30</v>
      </c>
      <c r="F49" s="39" t="s">
        <v>587</v>
      </c>
    </row>
    <row r="50">
      <c r="A50" s="37" t="s">
        <v>18</v>
      </c>
      <c r="B50" s="37" t="s">
        <v>486</v>
      </c>
      <c r="C50" s="39" t="s">
        <v>514</v>
      </c>
      <c r="D50" s="37" t="s">
        <v>5</v>
      </c>
      <c r="E50" s="37" t="s">
        <v>30</v>
      </c>
      <c r="F50" s="39" t="s">
        <v>588</v>
      </c>
    </row>
    <row r="51">
      <c r="A51" s="37" t="s">
        <v>19</v>
      </c>
      <c r="B51" s="37" t="s">
        <v>487</v>
      </c>
      <c r="C51" s="39" t="s">
        <v>514</v>
      </c>
      <c r="D51" s="37" t="s">
        <v>5</v>
      </c>
      <c r="E51" s="37" t="s">
        <v>30</v>
      </c>
      <c r="F51" s="39" t="s">
        <v>589</v>
      </c>
    </row>
    <row r="52">
      <c r="A52" s="37" t="s">
        <v>20</v>
      </c>
      <c r="B52" s="37" t="s">
        <v>488</v>
      </c>
      <c r="C52" s="39" t="s">
        <v>514</v>
      </c>
      <c r="D52" s="37" t="s">
        <v>5</v>
      </c>
      <c r="E52" s="37" t="s">
        <v>30</v>
      </c>
      <c r="F52" s="39" t="s">
        <v>590</v>
      </c>
    </row>
    <row r="53">
      <c r="A53" s="37" t="s">
        <v>21</v>
      </c>
      <c r="B53" s="37" t="s">
        <v>490</v>
      </c>
      <c r="C53" s="39" t="s">
        <v>514</v>
      </c>
      <c r="D53" s="37" t="s">
        <v>5</v>
      </c>
      <c r="E53" s="37" t="s">
        <v>30</v>
      </c>
      <c r="F53" s="39" t="s">
        <v>591</v>
      </c>
    </row>
    <row r="54">
      <c r="A54" s="37" t="s">
        <v>22</v>
      </c>
      <c r="B54" s="37" t="s">
        <v>491</v>
      </c>
      <c r="C54" s="39" t="s">
        <v>514</v>
      </c>
      <c r="D54" s="37" t="s">
        <v>5</v>
      </c>
      <c r="E54" s="37" t="s">
        <v>30</v>
      </c>
      <c r="F54" s="39" t="s">
        <v>592</v>
      </c>
    </row>
    <row r="55">
      <c r="A55" s="37" t="s">
        <v>23</v>
      </c>
      <c r="B55" s="37" t="s">
        <v>492</v>
      </c>
      <c r="C55" s="39" t="s">
        <v>514</v>
      </c>
      <c r="D55" s="37" t="s">
        <v>5</v>
      </c>
      <c r="E55" s="37" t="s">
        <v>30</v>
      </c>
      <c r="F55" s="39" t="s">
        <v>593</v>
      </c>
    </row>
    <row r="56">
      <c r="A56" s="37" t="s">
        <v>24</v>
      </c>
      <c r="B56" s="37" t="s">
        <v>493</v>
      </c>
      <c r="C56" s="39" t="s">
        <v>514</v>
      </c>
      <c r="D56" s="37" t="s">
        <v>5</v>
      </c>
      <c r="E56" s="37" t="s">
        <v>30</v>
      </c>
      <c r="F56" s="39" t="s">
        <v>594</v>
      </c>
    </row>
    <row r="57">
      <c r="A57" s="37" t="s">
        <v>25</v>
      </c>
      <c r="B57" s="37" t="s">
        <v>494</v>
      </c>
      <c r="C57" s="39" t="s">
        <v>514</v>
      </c>
      <c r="D57" s="37" t="s">
        <v>5</v>
      </c>
      <c r="E57" s="37" t="s">
        <v>30</v>
      </c>
      <c r="F57" s="39" t="s">
        <v>595</v>
      </c>
    </row>
    <row r="58">
      <c r="A58" s="37" t="s">
        <v>26</v>
      </c>
      <c r="B58" s="37" t="s">
        <v>495</v>
      </c>
      <c r="C58" s="39" t="s">
        <v>514</v>
      </c>
      <c r="D58" s="37" t="s">
        <v>5</v>
      </c>
      <c r="E58" s="37" t="s">
        <v>30</v>
      </c>
      <c r="F58" s="39" t="s">
        <v>596</v>
      </c>
    </row>
    <row r="59">
      <c r="A59" s="37" t="s">
        <v>27</v>
      </c>
      <c r="B59" s="37" t="s">
        <v>497</v>
      </c>
      <c r="C59" s="39" t="s">
        <v>514</v>
      </c>
      <c r="D59" s="37" t="s">
        <v>5</v>
      </c>
      <c r="E59" s="37" t="s">
        <v>30</v>
      </c>
      <c r="F59" s="39" t="s">
        <v>597</v>
      </c>
    </row>
    <row r="60">
      <c r="A60" s="37" t="s">
        <v>28</v>
      </c>
      <c r="B60" s="37" t="s">
        <v>496</v>
      </c>
      <c r="C60" s="39" t="s">
        <v>514</v>
      </c>
      <c r="D60" s="37" t="s">
        <v>5</v>
      </c>
      <c r="E60" s="37" t="s">
        <v>30</v>
      </c>
      <c r="F60" s="39" t="s">
        <v>598</v>
      </c>
    </row>
    <row r="61">
      <c r="A61" s="37" t="s">
        <v>29</v>
      </c>
      <c r="B61" s="37" t="s">
        <v>498</v>
      </c>
      <c r="C61" s="39" t="s">
        <v>514</v>
      </c>
      <c r="D61" s="37" t="s">
        <v>5</v>
      </c>
      <c r="E61" s="37" t="s">
        <v>30</v>
      </c>
      <c r="F61" s="39" t="s">
        <v>599</v>
      </c>
    </row>
    <row r="62">
      <c r="A62" s="37" t="s">
        <v>30</v>
      </c>
      <c r="B62" s="37" t="s">
        <v>499</v>
      </c>
      <c r="C62" s="39" t="s">
        <v>514</v>
      </c>
      <c r="D62" s="37" t="s">
        <v>5</v>
      </c>
      <c r="E62" s="37" t="s">
        <v>30</v>
      </c>
      <c r="F62" s="39" t="s">
        <v>600</v>
      </c>
    </row>
    <row r="63">
      <c r="A63" s="37" t="s">
        <v>31</v>
      </c>
      <c r="B63" s="37" t="s">
        <v>500</v>
      </c>
      <c r="C63" s="39" t="s">
        <v>514</v>
      </c>
      <c r="D63" s="37" t="s">
        <v>5</v>
      </c>
      <c r="E63" s="37" t="s">
        <v>30</v>
      </c>
      <c r="F63" s="39" t="s">
        <v>601</v>
      </c>
    </row>
    <row r="64">
      <c r="A64" s="37" t="s">
        <v>32</v>
      </c>
      <c r="B64" s="37" t="s">
        <v>501</v>
      </c>
      <c r="C64" s="39" t="s">
        <v>514</v>
      </c>
      <c r="D64" s="37" t="s">
        <v>5</v>
      </c>
      <c r="E64" s="37" t="s">
        <v>30</v>
      </c>
      <c r="F64" s="39" t="s">
        <v>602</v>
      </c>
    </row>
    <row r="65">
      <c r="A65" s="37" t="s">
        <v>33</v>
      </c>
      <c r="B65" s="37" t="s">
        <v>502</v>
      </c>
      <c r="C65" s="39" t="s">
        <v>514</v>
      </c>
      <c r="D65" s="37" t="s">
        <v>5</v>
      </c>
      <c r="E65" s="37" t="s">
        <v>30</v>
      </c>
      <c r="F65" s="39" t="s">
        <v>603</v>
      </c>
    </row>
    <row r="66">
      <c r="A66" s="37" t="s">
        <v>34</v>
      </c>
      <c r="B66" s="37" t="s">
        <v>503</v>
      </c>
      <c r="C66" s="39" t="s">
        <v>514</v>
      </c>
      <c r="D66" s="37" t="s">
        <v>5</v>
      </c>
      <c r="E66" s="37" t="s">
        <v>30</v>
      </c>
      <c r="F66" s="39" t="s">
        <v>604</v>
      </c>
    </row>
    <row r="67">
      <c r="A67" s="37" t="s">
        <v>35</v>
      </c>
      <c r="B67" s="37" t="s">
        <v>504</v>
      </c>
      <c r="C67" s="39" t="s">
        <v>514</v>
      </c>
      <c r="D67" s="37" t="s">
        <v>5</v>
      </c>
      <c r="E67" s="37" t="s">
        <v>30</v>
      </c>
      <c r="F67" s="39" t="s">
        <v>605</v>
      </c>
    </row>
    <row r="68">
      <c r="A68" s="37" t="s">
        <v>3</v>
      </c>
      <c r="B68" s="37" t="s">
        <v>489</v>
      </c>
      <c r="C68" s="39" t="s">
        <v>515</v>
      </c>
      <c r="D68" s="37" t="s">
        <v>5</v>
      </c>
      <c r="E68" s="37" t="s">
        <v>30</v>
      </c>
      <c r="F68" s="39" t="s">
        <v>606</v>
      </c>
    </row>
    <row r="69">
      <c r="A69" s="37" t="s">
        <v>4</v>
      </c>
      <c r="B69" s="37" t="s">
        <v>472</v>
      </c>
      <c r="C69" s="39" t="s">
        <v>515</v>
      </c>
      <c r="D69" s="37" t="s">
        <v>5</v>
      </c>
      <c r="E69" s="37" t="s">
        <v>30</v>
      </c>
      <c r="F69" s="39" t="s">
        <v>607</v>
      </c>
    </row>
    <row r="70">
      <c r="A70" s="37" t="s">
        <v>5</v>
      </c>
      <c r="B70" s="37" t="s">
        <v>473</v>
      </c>
      <c r="C70" s="39" t="s">
        <v>515</v>
      </c>
      <c r="D70" s="37" t="s">
        <v>5</v>
      </c>
      <c r="E70" s="37" t="s">
        <v>30</v>
      </c>
      <c r="F70" s="39" t="s">
        <v>608</v>
      </c>
    </row>
    <row r="71">
      <c r="A71" s="37" t="s">
        <v>6</v>
      </c>
      <c r="B71" s="37" t="s">
        <v>474</v>
      </c>
      <c r="C71" s="39" t="s">
        <v>515</v>
      </c>
      <c r="D71" s="37" t="s">
        <v>5</v>
      </c>
      <c r="E71" s="37" t="s">
        <v>30</v>
      </c>
      <c r="F71" s="39" t="s">
        <v>609</v>
      </c>
    </row>
    <row r="72">
      <c r="A72" s="37" t="s">
        <v>7</v>
      </c>
      <c r="B72" s="37" t="s">
        <v>475</v>
      </c>
      <c r="C72" s="39" t="s">
        <v>515</v>
      </c>
      <c r="D72" s="37" t="s">
        <v>5</v>
      </c>
      <c r="E72" s="37" t="s">
        <v>30</v>
      </c>
      <c r="F72" s="39" t="s">
        <v>610</v>
      </c>
    </row>
    <row r="73">
      <c r="A73" s="37" t="s">
        <v>8</v>
      </c>
      <c r="B73" s="37" t="s">
        <v>479</v>
      </c>
      <c r="C73" s="39" t="s">
        <v>515</v>
      </c>
      <c r="D73" s="37" t="s">
        <v>5</v>
      </c>
      <c r="E73" s="37" t="s">
        <v>30</v>
      </c>
      <c r="F73" s="39" t="s">
        <v>611</v>
      </c>
    </row>
    <row r="74">
      <c r="A74" s="37" t="s">
        <v>9</v>
      </c>
      <c r="B74" s="37" t="s">
        <v>480</v>
      </c>
      <c r="C74" s="39" t="s">
        <v>515</v>
      </c>
      <c r="D74" s="37" t="s">
        <v>5</v>
      </c>
      <c r="E74" s="37" t="s">
        <v>30</v>
      </c>
      <c r="F74" s="39" t="s">
        <v>612</v>
      </c>
    </row>
    <row r="75">
      <c r="A75" s="37" t="s">
        <v>10</v>
      </c>
      <c r="B75" s="37" t="s">
        <v>478</v>
      </c>
      <c r="C75" s="39" t="s">
        <v>515</v>
      </c>
      <c r="D75" s="37" t="s">
        <v>5</v>
      </c>
      <c r="E75" s="37" t="s">
        <v>30</v>
      </c>
      <c r="F75" s="39" t="s">
        <v>613</v>
      </c>
    </row>
    <row r="76">
      <c r="A76" s="37" t="s">
        <v>11</v>
      </c>
      <c r="B76" s="37" t="s">
        <v>477</v>
      </c>
      <c r="C76" s="39" t="s">
        <v>515</v>
      </c>
      <c r="D76" s="37" t="s">
        <v>5</v>
      </c>
      <c r="E76" s="37" t="s">
        <v>30</v>
      </c>
      <c r="F76" s="39" t="s">
        <v>614</v>
      </c>
    </row>
    <row r="77">
      <c r="A77" s="37" t="s">
        <v>12</v>
      </c>
      <c r="B77" s="37" t="s">
        <v>476</v>
      </c>
      <c r="C77" s="39" t="s">
        <v>515</v>
      </c>
      <c r="D77" s="37" t="s">
        <v>5</v>
      </c>
      <c r="E77" s="37" t="s">
        <v>30</v>
      </c>
      <c r="F77" s="39" t="s">
        <v>615</v>
      </c>
    </row>
    <row r="78">
      <c r="A78" s="37" t="s">
        <v>13</v>
      </c>
      <c r="B78" s="37" t="s">
        <v>481</v>
      </c>
      <c r="C78" s="39" t="s">
        <v>515</v>
      </c>
      <c r="D78" s="37" t="s">
        <v>5</v>
      </c>
      <c r="E78" s="37" t="s">
        <v>30</v>
      </c>
      <c r="F78" s="39" t="s">
        <v>616</v>
      </c>
    </row>
    <row r="79">
      <c r="A79" s="37" t="s">
        <v>14</v>
      </c>
      <c r="B79" s="37" t="s">
        <v>483</v>
      </c>
      <c r="C79" s="39" t="s">
        <v>515</v>
      </c>
      <c r="D79" s="37" t="s">
        <v>5</v>
      </c>
      <c r="E79" s="37" t="s">
        <v>30</v>
      </c>
      <c r="F79" s="39" t="s">
        <v>617</v>
      </c>
    </row>
    <row r="80">
      <c r="A80" s="37" t="s">
        <v>15</v>
      </c>
      <c r="B80" s="37" t="s">
        <v>482</v>
      </c>
      <c r="C80" s="39" t="s">
        <v>515</v>
      </c>
      <c r="D80" s="37" t="s">
        <v>5</v>
      </c>
      <c r="E80" s="37" t="s">
        <v>30</v>
      </c>
      <c r="F80" s="39" t="s">
        <v>618</v>
      </c>
    </row>
    <row r="81">
      <c r="A81" s="37" t="s">
        <v>16</v>
      </c>
      <c r="B81" s="37" t="s">
        <v>484</v>
      </c>
      <c r="C81" s="39" t="s">
        <v>515</v>
      </c>
      <c r="D81" s="37" t="s">
        <v>5</v>
      </c>
      <c r="E81" s="37" t="s">
        <v>30</v>
      </c>
      <c r="F81" s="39" t="s">
        <v>619</v>
      </c>
    </row>
    <row r="82">
      <c r="A82" s="37" t="s">
        <v>17</v>
      </c>
      <c r="B82" s="37" t="s">
        <v>485</v>
      </c>
      <c r="C82" s="39" t="s">
        <v>515</v>
      </c>
      <c r="D82" s="37" t="s">
        <v>5</v>
      </c>
      <c r="E82" s="37" t="s">
        <v>30</v>
      </c>
      <c r="F82" s="39" t="s">
        <v>620</v>
      </c>
    </row>
    <row r="83">
      <c r="A83" s="37" t="s">
        <v>18</v>
      </c>
      <c r="B83" s="37" t="s">
        <v>486</v>
      </c>
      <c r="C83" s="39" t="s">
        <v>515</v>
      </c>
      <c r="D83" s="37" t="s">
        <v>5</v>
      </c>
      <c r="E83" s="37" t="s">
        <v>30</v>
      </c>
      <c r="F83" s="39" t="s">
        <v>621</v>
      </c>
    </row>
    <row r="84">
      <c r="A84" s="37" t="s">
        <v>19</v>
      </c>
      <c r="B84" s="37" t="s">
        <v>487</v>
      </c>
      <c r="C84" s="39" t="s">
        <v>515</v>
      </c>
      <c r="D84" s="37" t="s">
        <v>5</v>
      </c>
      <c r="E84" s="37" t="s">
        <v>30</v>
      </c>
      <c r="F84" s="39" t="s">
        <v>622</v>
      </c>
    </row>
    <row r="85">
      <c r="A85" s="37" t="s">
        <v>20</v>
      </c>
      <c r="B85" s="37" t="s">
        <v>488</v>
      </c>
      <c r="C85" s="39" t="s">
        <v>515</v>
      </c>
      <c r="D85" s="37" t="s">
        <v>5</v>
      </c>
      <c r="E85" s="37" t="s">
        <v>30</v>
      </c>
      <c r="F85" s="39" t="s">
        <v>623</v>
      </c>
    </row>
    <row r="86">
      <c r="A86" s="37" t="s">
        <v>21</v>
      </c>
      <c r="B86" s="37" t="s">
        <v>490</v>
      </c>
      <c r="C86" s="39" t="s">
        <v>515</v>
      </c>
      <c r="D86" s="37" t="s">
        <v>5</v>
      </c>
      <c r="E86" s="37" t="s">
        <v>30</v>
      </c>
      <c r="F86" s="39" t="s">
        <v>624</v>
      </c>
    </row>
    <row r="87">
      <c r="A87" s="37" t="s">
        <v>22</v>
      </c>
      <c r="B87" s="37" t="s">
        <v>491</v>
      </c>
      <c r="C87" s="39" t="s">
        <v>515</v>
      </c>
      <c r="D87" s="37" t="s">
        <v>5</v>
      </c>
      <c r="E87" s="37" t="s">
        <v>30</v>
      </c>
      <c r="F87" s="39" t="s">
        <v>625</v>
      </c>
    </row>
    <row r="88">
      <c r="A88" s="37" t="s">
        <v>23</v>
      </c>
      <c r="B88" s="37" t="s">
        <v>492</v>
      </c>
      <c r="C88" s="39" t="s">
        <v>515</v>
      </c>
      <c r="D88" s="37" t="s">
        <v>5</v>
      </c>
      <c r="E88" s="37" t="s">
        <v>30</v>
      </c>
      <c r="F88" s="39" t="s">
        <v>626</v>
      </c>
    </row>
    <row r="89">
      <c r="A89" s="37" t="s">
        <v>24</v>
      </c>
      <c r="B89" s="37" t="s">
        <v>493</v>
      </c>
      <c r="C89" s="39" t="s">
        <v>515</v>
      </c>
      <c r="D89" s="37" t="s">
        <v>5</v>
      </c>
      <c r="E89" s="37" t="s">
        <v>30</v>
      </c>
      <c r="F89" s="39" t="s">
        <v>627</v>
      </c>
    </row>
    <row r="90">
      <c r="A90" s="37" t="s">
        <v>25</v>
      </c>
      <c r="B90" s="37" t="s">
        <v>494</v>
      </c>
      <c r="C90" s="39" t="s">
        <v>515</v>
      </c>
      <c r="D90" s="37" t="s">
        <v>5</v>
      </c>
      <c r="E90" s="37" t="s">
        <v>30</v>
      </c>
      <c r="F90" s="39" t="s">
        <v>628</v>
      </c>
    </row>
    <row r="91">
      <c r="A91" s="37" t="s">
        <v>26</v>
      </c>
      <c r="B91" s="37" t="s">
        <v>495</v>
      </c>
      <c r="C91" s="39" t="s">
        <v>515</v>
      </c>
      <c r="D91" s="37" t="s">
        <v>5</v>
      </c>
      <c r="E91" s="37" t="s">
        <v>30</v>
      </c>
      <c r="F91" s="39" t="s">
        <v>629</v>
      </c>
    </row>
    <row r="92">
      <c r="A92" s="37" t="s">
        <v>27</v>
      </c>
      <c r="B92" s="37" t="s">
        <v>497</v>
      </c>
      <c r="C92" s="39" t="s">
        <v>515</v>
      </c>
      <c r="D92" s="37" t="s">
        <v>5</v>
      </c>
      <c r="E92" s="37" t="s">
        <v>30</v>
      </c>
      <c r="F92" s="39" t="s">
        <v>630</v>
      </c>
    </row>
    <row r="93">
      <c r="A93" s="37" t="s">
        <v>28</v>
      </c>
      <c r="B93" s="37" t="s">
        <v>496</v>
      </c>
      <c r="C93" s="39" t="s">
        <v>515</v>
      </c>
      <c r="D93" s="37" t="s">
        <v>5</v>
      </c>
      <c r="E93" s="37" t="s">
        <v>30</v>
      </c>
      <c r="F93" s="39" t="s">
        <v>631</v>
      </c>
    </row>
    <row r="94">
      <c r="A94" s="37" t="s">
        <v>29</v>
      </c>
      <c r="B94" s="37" t="s">
        <v>498</v>
      </c>
      <c r="C94" s="39" t="s">
        <v>515</v>
      </c>
      <c r="D94" s="37" t="s">
        <v>5</v>
      </c>
      <c r="E94" s="37" t="s">
        <v>30</v>
      </c>
      <c r="F94" s="39" t="s">
        <v>632</v>
      </c>
    </row>
    <row r="95">
      <c r="A95" s="37" t="s">
        <v>30</v>
      </c>
      <c r="B95" s="37" t="s">
        <v>499</v>
      </c>
      <c r="C95" s="39" t="s">
        <v>515</v>
      </c>
      <c r="D95" s="37" t="s">
        <v>5</v>
      </c>
      <c r="E95" s="37" t="s">
        <v>30</v>
      </c>
      <c r="F95" s="39" t="s">
        <v>633</v>
      </c>
    </row>
    <row r="96">
      <c r="A96" s="37" t="s">
        <v>31</v>
      </c>
      <c r="B96" s="37" t="s">
        <v>500</v>
      </c>
      <c r="C96" s="39" t="s">
        <v>515</v>
      </c>
      <c r="D96" s="37" t="s">
        <v>5</v>
      </c>
      <c r="E96" s="37" t="s">
        <v>30</v>
      </c>
      <c r="F96" s="39" t="s">
        <v>634</v>
      </c>
    </row>
    <row r="97">
      <c r="A97" s="37" t="s">
        <v>32</v>
      </c>
      <c r="B97" s="37" t="s">
        <v>501</v>
      </c>
      <c r="C97" s="39" t="s">
        <v>515</v>
      </c>
      <c r="D97" s="37" t="s">
        <v>5</v>
      </c>
      <c r="E97" s="37" t="s">
        <v>30</v>
      </c>
      <c r="F97" s="39" t="s">
        <v>635</v>
      </c>
    </row>
    <row r="98">
      <c r="A98" s="37" t="s">
        <v>33</v>
      </c>
      <c r="B98" s="37" t="s">
        <v>502</v>
      </c>
      <c r="C98" s="39" t="s">
        <v>515</v>
      </c>
      <c r="D98" s="37" t="s">
        <v>5</v>
      </c>
      <c r="E98" s="37" t="s">
        <v>30</v>
      </c>
      <c r="F98" s="39" t="s">
        <v>636</v>
      </c>
    </row>
    <row r="99">
      <c r="A99" s="37" t="s">
        <v>34</v>
      </c>
      <c r="B99" s="37" t="s">
        <v>503</v>
      </c>
      <c r="C99" s="39" t="s">
        <v>515</v>
      </c>
      <c r="D99" s="37" t="s">
        <v>5</v>
      </c>
      <c r="E99" s="37" t="s">
        <v>30</v>
      </c>
      <c r="F99" s="39" t="s">
        <v>637</v>
      </c>
    </row>
    <row r="100">
      <c r="A100" s="37" t="s">
        <v>35</v>
      </c>
      <c r="B100" s="37" t="s">
        <v>504</v>
      </c>
      <c r="C100" s="39" t="s">
        <v>515</v>
      </c>
      <c r="D100" s="37" t="s">
        <v>5</v>
      </c>
      <c r="E100" s="37" t="s">
        <v>30</v>
      </c>
      <c r="F100" s="39" t="s">
        <v>638</v>
      </c>
    </row>
    <row r="101">
      <c r="A101" s="37" t="s">
        <v>3</v>
      </c>
      <c r="B101" s="37" t="s">
        <v>489</v>
      </c>
      <c r="C101" s="39" t="s">
        <v>516</v>
      </c>
      <c r="D101" s="37" t="s">
        <v>5</v>
      </c>
      <c r="E101" s="37" t="s">
        <v>30</v>
      </c>
      <c r="F101" s="39" t="s">
        <v>639</v>
      </c>
    </row>
    <row r="102">
      <c r="A102" s="37" t="s">
        <v>4</v>
      </c>
      <c r="B102" s="37" t="s">
        <v>472</v>
      </c>
      <c r="C102" s="39" t="s">
        <v>516</v>
      </c>
      <c r="D102" s="37" t="s">
        <v>5</v>
      </c>
      <c r="E102" s="37" t="s">
        <v>30</v>
      </c>
      <c r="F102" s="39" t="s">
        <v>640</v>
      </c>
    </row>
    <row r="103">
      <c r="A103" s="37" t="s">
        <v>5</v>
      </c>
      <c r="B103" s="37" t="s">
        <v>473</v>
      </c>
      <c r="C103" s="39" t="s">
        <v>516</v>
      </c>
      <c r="D103" s="37" t="s">
        <v>5</v>
      </c>
      <c r="E103" s="37" t="s">
        <v>30</v>
      </c>
      <c r="F103" s="39" t="s">
        <v>641</v>
      </c>
    </row>
    <row r="104">
      <c r="A104" s="37" t="s">
        <v>6</v>
      </c>
      <c r="B104" s="37" t="s">
        <v>474</v>
      </c>
      <c r="C104" s="39" t="s">
        <v>516</v>
      </c>
      <c r="D104" s="37" t="s">
        <v>5</v>
      </c>
      <c r="E104" s="37" t="s">
        <v>30</v>
      </c>
      <c r="F104" s="39" t="s">
        <v>642</v>
      </c>
    </row>
    <row r="105">
      <c r="A105" s="37" t="s">
        <v>7</v>
      </c>
      <c r="B105" s="37" t="s">
        <v>475</v>
      </c>
      <c r="C105" s="39" t="s">
        <v>516</v>
      </c>
      <c r="D105" s="37" t="s">
        <v>5</v>
      </c>
      <c r="E105" s="37" t="s">
        <v>30</v>
      </c>
      <c r="F105" s="39" t="s">
        <v>643</v>
      </c>
    </row>
    <row r="106">
      <c r="A106" s="37" t="s">
        <v>8</v>
      </c>
      <c r="B106" s="37" t="s">
        <v>479</v>
      </c>
      <c r="C106" s="39" t="s">
        <v>516</v>
      </c>
      <c r="D106" s="37" t="s">
        <v>5</v>
      </c>
      <c r="E106" s="37" t="s">
        <v>30</v>
      </c>
      <c r="F106" s="39" t="s">
        <v>644</v>
      </c>
    </row>
    <row r="107">
      <c r="A107" s="37" t="s">
        <v>9</v>
      </c>
      <c r="B107" s="37" t="s">
        <v>480</v>
      </c>
      <c r="C107" s="39" t="s">
        <v>516</v>
      </c>
      <c r="D107" s="37" t="s">
        <v>5</v>
      </c>
      <c r="E107" s="37" t="s">
        <v>30</v>
      </c>
      <c r="F107" s="39" t="s">
        <v>645</v>
      </c>
    </row>
    <row r="108">
      <c r="A108" s="37" t="s">
        <v>10</v>
      </c>
      <c r="B108" s="37" t="s">
        <v>478</v>
      </c>
      <c r="C108" s="39" t="s">
        <v>516</v>
      </c>
      <c r="D108" s="37" t="s">
        <v>5</v>
      </c>
      <c r="E108" s="37" t="s">
        <v>30</v>
      </c>
      <c r="F108" s="39" t="s">
        <v>646</v>
      </c>
    </row>
    <row r="109">
      <c r="A109" s="37" t="s">
        <v>11</v>
      </c>
      <c r="B109" s="37" t="s">
        <v>477</v>
      </c>
      <c r="C109" s="39" t="s">
        <v>516</v>
      </c>
      <c r="D109" s="37" t="s">
        <v>5</v>
      </c>
      <c r="E109" s="37" t="s">
        <v>30</v>
      </c>
      <c r="F109" s="39" t="s">
        <v>647</v>
      </c>
    </row>
    <row r="110">
      <c r="A110" s="37" t="s">
        <v>12</v>
      </c>
      <c r="B110" s="37" t="s">
        <v>476</v>
      </c>
      <c r="C110" s="39" t="s">
        <v>516</v>
      </c>
      <c r="D110" s="37" t="s">
        <v>5</v>
      </c>
      <c r="E110" s="37" t="s">
        <v>30</v>
      </c>
      <c r="F110" s="39" t="s">
        <v>648</v>
      </c>
    </row>
    <row r="111">
      <c r="A111" s="37" t="s">
        <v>13</v>
      </c>
      <c r="B111" s="37" t="s">
        <v>481</v>
      </c>
      <c r="C111" s="39" t="s">
        <v>516</v>
      </c>
      <c r="D111" s="37" t="s">
        <v>5</v>
      </c>
      <c r="E111" s="37" t="s">
        <v>30</v>
      </c>
      <c r="F111" s="39" t="s">
        <v>649</v>
      </c>
    </row>
    <row r="112">
      <c r="A112" s="37" t="s">
        <v>14</v>
      </c>
      <c r="B112" s="37" t="s">
        <v>483</v>
      </c>
      <c r="C112" s="39" t="s">
        <v>516</v>
      </c>
      <c r="D112" s="37" t="s">
        <v>5</v>
      </c>
      <c r="E112" s="37" t="s">
        <v>30</v>
      </c>
      <c r="F112" s="39" t="s">
        <v>650</v>
      </c>
    </row>
    <row r="113">
      <c r="A113" s="37" t="s">
        <v>15</v>
      </c>
      <c r="B113" s="37" t="s">
        <v>482</v>
      </c>
      <c r="C113" s="39" t="s">
        <v>516</v>
      </c>
      <c r="D113" s="37" t="s">
        <v>5</v>
      </c>
      <c r="E113" s="37" t="s">
        <v>30</v>
      </c>
      <c r="F113" s="39" t="s">
        <v>651</v>
      </c>
    </row>
    <row r="114">
      <c r="A114" s="37" t="s">
        <v>16</v>
      </c>
      <c r="B114" s="37" t="s">
        <v>484</v>
      </c>
      <c r="C114" s="39" t="s">
        <v>516</v>
      </c>
      <c r="D114" s="37" t="s">
        <v>5</v>
      </c>
      <c r="E114" s="37" t="s">
        <v>30</v>
      </c>
      <c r="F114" s="39" t="s">
        <v>652</v>
      </c>
    </row>
    <row r="115">
      <c r="A115" s="37" t="s">
        <v>17</v>
      </c>
      <c r="B115" s="37" t="s">
        <v>485</v>
      </c>
      <c r="C115" s="39" t="s">
        <v>516</v>
      </c>
      <c r="D115" s="37" t="s">
        <v>5</v>
      </c>
      <c r="E115" s="37" t="s">
        <v>30</v>
      </c>
      <c r="F115" s="39" t="s">
        <v>653</v>
      </c>
    </row>
    <row r="116">
      <c r="A116" s="37" t="s">
        <v>18</v>
      </c>
      <c r="B116" s="37" t="s">
        <v>486</v>
      </c>
      <c r="C116" s="39" t="s">
        <v>516</v>
      </c>
      <c r="D116" s="37" t="s">
        <v>5</v>
      </c>
      <c r="E116" s="37" t="s">
        <v>30</v>
      </c>
      <c r="F116" s="39" t="s">
        <v>654</v>
      </c>
    </row>
    <row r="117">
      <c r="A117" s="37" t="s">
        <v>19</v>
      </c>
      <c r="B117" s="37" t="s">
        <v>487</v>
      </c>
      <c r="C117" s="39" t="s">
        <v>516</v>
      </c>
      <c r="D117" s="37" t="s">
        <v>5</v>
      </c>
      <c r="E117" s="37" t="s">
        <v>30</v>
      </c>
      <c r="F117" s="39" t="s">
        <v>655</v>
      </c>
    </row>
    <row r="118">
      <c r="A118" s="37" t="s">
        <v>20</v>
      </c>
      <c r="B118" s="37" t="s">
        <v>488</v>
      </c>
      <c r="C118" s="39" t="s">
        <v>516</v>
      </c>
      <c r="D118" s="37" t="s">
        <v>5</v>
      </c>
      <c r="E118" s="37" t="s">
        <v>30</v>
      </c>
      <c r="F118" s="39" t="s">
        <v>656</v>
      </c>
    </row>
    <row r="119">
      <c r="A119" s="37" t="s">
        <v>21</v>
      </c>
      <c r="B119" s="37" t="s">
        <v>490</v>
      </c>
      <c r="C119" s="39" t="s">
        <v>516</v>
      </c>
      <c r="D119" s="37" t="s">
        <v>5</v>
      </c>
      <c r="E119" s="37" t="s">
        <v>30</v>
      </c>
      <c r="F119" s="39" t="s">
        <v>657</v>
      </c>
    </row>
    <row r="120">
      <c r="A120" s="37" t="s">
        <v>22</v>
      </c>
      <c r="B120" s="37" t="s">
        <v>491</v>
      </c>
      <c r="C120" s="39" t="s">
        <v>516</v>
      </c>
      <c r="D120" s="37" t="s">
        <v>5</v>
      </c>
      <c r="E120" s="37" t="s">
        <v>30</v>
      </c>
      <c r="F120" s="39" t="s">
        <v>658</v>
      </c>
    </row>
    <row r="121">
      <c r="A121" s="37" t="s">
        <v>23</v>
      </c>
      <c r="B121" s="37" t="s">
        <v>492</v>
      </c>
      <c r="C121" s="39" t="s">
        <v>516</v>
      </c>
      <c r="D121" s="37" t="s">
        <v>5</v>
      </c>
      <c r="E121" s="37" t="s">
        <v>30</v>
      </c>
      <c r="F121" s="39" t="s">
        <v>659</v>
      </c>
    </row>
    <row r="122">
      <c r="A122" s="37" t="s">
        <v>24</v>
      </c>
      <c r="B122" s="37" t="s">
        <v>493</v>
      </c>
      <c r="C122" s="39" t="s">
        <v>516</v>
      </c>
      <c r="D122" s="37" t="s">
        <v>5</v>
      </c>
      <c r="E122" s="37" t="s">
        <v>30</v>
      </c>
      <c r="F122" s="39" t="s">
        <v>660</v>
      </c>
    </row>
    <row r="123">
      <c r="A123" s="37" t="s">
        <v>25</v>
      </c>
      <c r="B123" s="37" t="s">
        <v>494</v>
      </c>
      <c r="C123" s="39" t="s">
        <v>516</v>
      </c>
      <c r="D123" s="37" t="s">
        <v>5</v>
      </c>
      <c r="E123" s="37" t="s">
        <v>30</v>
      </c>
      <c r="F123" s="39" t="s">
        <v>661</v>
      </c>
    </row>
    <row r="124">
      <c r="A124" s="37" t="s">
        <v>26</v>
      </c>
      <c r="B124" s="37" t="s">
        <v>495</v>
      </c>
      <c r="C124" s="39" t="s">
        <v>516</v>
      </c>
      <c r="D124" s="37" t="s">
        <v>5</v>
      </c>
      <c r="E124" s="37" t="s">
        <v>30</v>
      </c>
      <c r="F124" s="39" t="s">
        <v>662</v>
      </c>
    </row>
    <row r="125">
      <c r="A125" s="37" t="s">
        <v>27</v>
      </c>
      <c r="B125" s="37" t="s">
        <v>497</v>
      </c>
      <c r="C125" s="39" t="s">
        <v>516</v>
      </c>
      <c r="D125" s="37" t="s">
        <v>5</v>
      </c>
      <c r="E125" s="37" t="s">
        <v>30</v>
      </c>
      <c r="F125" s="39" t="s">
        <v>663</v>
      </c>
    </row>
    <row r="126">
      <c r="A126" s="37" t="s">
        <v>28</v>
      </c>
      <c r="B126" s="37" t="s">
        <v>496</v>
      </c>
      <c r="C126" s="39" t="s">
        <v>516</v>
      </c>
      <c r="D126" s="37" t="s">
        <v>5</v>
      </c>
      <c r="E126" s="37" t="s">
        <v>30</v>
      </c>
      <c r="F126" s="39" t="s">
        <v>664</v>
      </c>
    </row>
    <row r="127">
      <c r="A127" s="37" t="s">
        <v>29</v>
      </c>
      <c r="B127" s="37" t="s">
        <v>498</v>
      </c>
      <c r="C127" s="39" t="s">
        <v>516</v>
      </c>
      <c r="D127" s="37" t="s">
        <v>5</v>
      </c>
      <c r="E127" s="37" t="s">
        <v>30</v>
      </c>
      <c r="F127" s="39" t="s">
        <v>665</v>
      </c>
    </row>
    <row r="128">
      <c r="A128" s="37" t="s">
        <v>30</v>
      </c>
      <c r="B128" s="37" t="s">
        <v>499</v>
      </c>
      <c r="C128" s="39" t="s">
        <v>516</v>
      </c>
      <c r="D128" s="37" t="s">
        <v>5</v>
      </c>
      <c r="E128" s="37" t="s">
        <v>30</v>
      </c>
      <c r="F128" s="39" t="s">
        <v>666</v>
      </c>
    </row>
    <row r="129">
      <c r="A129" s="37" t="s">
        <v>31</v>
      </c>
      <c r="B129" s="37" t="s">
        <v>500</v>
      </c>
      <c r="C129" s="39" t="s">
        <v>516</v>
      </c>
      <c r="D129" s="37" t="s">
        <v>5</v>
      </c>
      <c r="E129" s="37" t="s">
        <v>30</v>
      </c>
      <c r="F129" s="39" t="s">
        <v>667</v>
      </c>
    </row>
    <row r="130">
      <c r="A130" s="37" t="s">
        <v>32</v>
      </c>
      <c r="B130" s="37" t="s">
        <v>501</v>
      </c>
      <c r="C130" s="39" t="s">
        <v>516</v>
      </c>
      <c r="D130" s="37" t="s">
        <v>5</v>
      </c>
      <c r="E130" s="37" t="s">
        <v>30</v>
      </c>
      <c r="F130" s="39" t="s">
        <v>668</v>
      </c>
    </row>
    <row r="131">
      <c r="A131" s="37" t="s">
        <v>33</v>
      </c>
      <c r="B131" s="37" t="s">
        <v>502</v>
      </c>
      <c r="C131" s="39" t="s">
        <v>516</v>
      </c>
      <c r="D131" s="37" t="s">
        <v>5</v>
      </c>
      <c r="E131" s="37" t="s">
        <v>30</v>
      </c>
      <c r="F131" s="39" t="s">
        <v>669</v>
      </c>
    </row>
    <row r="132">
      <c r="A132" s="37" t="s">
        <v>34</v>
      </c>
      <c r="B132" s="37" t="s">
        <v>503</v>
      </c>
      <c r="C132" s="39" t="s">
        <v>516</v>
      </c>
      <c r="D132" s="37" t="s">
        <v>5</v>
      </c>
      <c r="E132" s="37" t="s">
        <v>30</v>
      </c>
      <c r="F132" s="39" t="s">
        <v>670</v>
      </c>
    </row>
    <row r="133">
      <c r="A133" s="37" t="s">
        <v>35</v>
      </c>
      <c r="B133" s="37" t="s">
        <v>504</v>
      </c>
      <c r="C133" s="39" t="s">
        <v>516</v>
      </c>
      <c r="D133" s="37" t="s">
        <v>5</v>
      </c>
      <c r="E133" s="37" t="s">
        <v>30</v>
      </c>
      <c r="F133" s="39" t="s">
        <v>671</v>
      </c>
    </row>
    <row r="134">
      <c r="A134" s="37" t="s">
        <v>3</v>
      </c>
      <c r="B134" s="37" t="s">
        <v>489</v>
      </c>
      <c r="C134" s="39" t="s">
        <v>517</v>
      </c>
      <c r="D134" s="37" t="s">
        <v>5</v>
      </c>
      <c r="E134" s="37" t="s">
        <v>30</v>
      </c>
      <c r="F134" s="39" t="s">
        <v>672</v>
      </c>
    </row>
    <row r="135">
      <c r="A135" s="37" t="s">
        <v>4</v>
      </c>
      <c r="B135" s="37" t="s">
        <v>472</v>
      </c>
      <c r="C135" s="39" t="s">
        <v>517</v>
      </c>
      <c r="D135" s="37" t="s">
        <v>5</v>
      </c>
      <c r="E135" s="37" t="s">
        <v>30</v>
      </c>
      <c r="F135" s="39" t="s">
        <v>673</v>
      </c>
    </row>
    <row r="136">
      <c r="A136" s="37" t="s">
        <v>5</v>
      </c>
      <c r="B136" s="37" t="s">
        <v>473</v>
      </c>
      <c r="C136" s="39" t="s">
        <v>517</v>
      </c>
      <c r="D136" s="37" t="s">
        <v>5</v>
      </c>
      <c r="E136" s="37" t="s">
        <v>30</v>
      </c>
      <c r="F136" s="39" t="s">
        <v>674</v>
      </c>
    </row>
    <row r="137">
      <c r="A137" s="37" t="s">
        <v>6</v>
      </c>
      <c r="B137" s="37" t="s">
        <v>474</v>
      </c>
      <c r="C137" s="39" t="s">
        <v>517</v>
      </c>
      <c r="D137" s="37" t="s">
        <v>5</v>
      </c>
      <c r="E137" s="37" t="s">
        <v>30</v>
      </c>
      <c r="F137" s="39" t="s">
        <v>675</v>
      </c>
    </row>
    <row r="138">
      <c r="A138" s="37" t="s">
        <v>7</v>
      </c>
      <c r="B138" s="37" t="s">
        <v>475</v>
      </c>
      <c r="C138" s="39" t="s">
        <v>517</v>
      </c>
      <c r="D138" s="37" t="s">
        <v>5</v>
      </c>
      <c r="E138" s="37" t="s">
        <v>30</v>
      </c>
      <c r="F138" s="39" t="s">
        <v>676</v>
      </c>
    </row>
    <row r="139">
      <c r="A139" s="37" t="s">
        <v>8</v>
      </c>
      <c r="B139" s="37" t="s">
        <v>479</v>
      </c>
      <c r="C139" s="39" t="s">
        <v>517</v>
      </c>
      <c r="D139" s="37" t="s">
        <v>5</v>
      </c>
      <c r="E139" s="37" t="s">
        <v>30</v>
      </c>
      <c r="F139" s="39" t="s">
        <v>677</v>
      </c>
    </row>
    <row r="140">
      <c r="A140" s="37" t="s">
        <v>9</v>
      </c>
      <c r="B140" s="37" t="s">
        <v>480</v>
      </c>
      <c r="C140" s="39" t="s">
        <v>517</v>
      </c>
      <c r="D140" s="37" t="s">
        <v>5</v>
      </c>
      <c r="E140" s="37" t="s">
        <v>30</v>
      </c>
      <c r="F140" s="39" t="s">
        <v>678</v>
      </c>
    </row>
    <row r="141">
      <c r="A141" s="37" t="s">
        <v>10</v>
      </c>
      <c r="B141" s="37" t="s">
        <v>478</v>
      </c>
      <c r="C141" s="39" t="s">
        <v>517</v>
      </c>
      <c r="D141" s="37" t="s">
        <v>5</v>
      </c>
      <c r="E141" s="37" t="s">
        <v>30</v>
      </c>
      <c r="F141" s="39" t="s">
        <v>679</v>
      </c>
    </row>
    <row r="142">
      <c r="A142" s="37" t="s">
        <v>11</v>
      </c>
      <c r="B142" s="37" t="s">
        <v>477</v>
      </c>
      <c r="C142" s="39" t="s">
        <v>517</v>
      </c>
      <c r="D142" s="37" t="s">
        <v>5</v>
      </c>
      <c r="E142" s="37" t="s">
        <v>30</v>
      </c>
      <c r="F142" s="39" t="s">
        <v>680</v>
      </c>
    </row>
    <row r="143">
      <c r="A143" s="37" t="s">
        <v>12</v>
      </c>
      <c r="B143" s="37" t="s">
        <v>476</v>
      </c>
      <c r="C143" s="39" t="s">
        <v>517</v>
      </c>
      <c r="D143" s="37" t="s">
        <v>5</v>
      </c>
      <c r="E143" s="37" t="s">
        <v>30</v>
      </c>
      <c r="F143" s="39" t="s">
        <v>681</v>
      </c>
    </row>
    <row r="144">
      <c r="A144" s="37" t="s">
        <v>13</v>
      </c>
      <c r="B144" s="37" t="s">
        <v>481</v>
      </c>
      <c r="C144" s="39" t="s">
        <v>517</v>
      </c>
      <c r="D144" s="37" t="s">
        <v>5</v>
      </c>
      <c r="E144" s="37" t="s">
        <v>30</v>
      </c>
      <c r="F144" s="39" t="s">
        <v>682</v>
      </c>
    </row>
    <row r="145">
      <c r="A145" s="37" t="s">
        <v>14</v>
      </c>
      <c r="B145" s="37" t="s">
        <v>483</v>
      </c>
      <c r="C145" s="39" t="s">
        <v>517</v>
      </c>
      <c r="D145" s="37" t="s">
        <v>5</v>
      </c>
      <c r="E145" s="37" t="s">
        <v>30</v>
      </c>
      <c r="F145" s="39" t="s">
        <v>683</v>
      </c>
    </row>
    <row r="146">
      <c r="A146" s="37" t="s">
        <v>15</v>
      </c>
      <c r="B146" s="37" t="s">
        <v>482</v>
      </c>
      <c r="C146" s="39" t="s">
        <v>517</v>
      </c>
      <c r="D146" s="37" t="s">
        <v>5</v>
      </c>
      <c r="E146" s="37" t="s">
        <v>30</v>
      </c>
      <c r="F146" s="39" t="s">
        <v>684</v>
      </c>
    </row>
    <row r="147">
      <c r="A147" s="37" t="s">
        <v>16</v>
      </c>
      <c r="B147" s="37" t="s">
        <v>484</v>
      </c>
      <c r="C147" s="39" t="s">
        <v>517</v>
      </c>
      <c r="D147" s="37" t="s">
        <v>5</v>
      </c>
      <c r="E147" s="37" t="s">
        <v>30</v>
      </c>
      <c r="F147" s="39" t="s">
        <v>685</v>
      </c>
    </row>
    <row r="148">
      <c r="A148" s="37" t="s">
        <v>17</v>
      </c>
      <c r="B148" s="37" t="s">
        <v>485</v>
      </c>
      <c r="C148" s="39" t="s">
        <v>517</v>
      </c>
      <c r="D148" s="37" t="s">
        <v>5</v>
      </c>
      <c r="E148" s="37" t="s">
        <v>30</v>
      </c>
      <c r="F148" s="39" t="s">
        <v>686</v>
      </c>
    </row>
    <row r="149">
      <c r="A149" s="37" t="s">
        <v>18</v>
      </c>
      <c r="B149" s="37" t="s">
        <v>486</v>
      </c>
      <c r="C149" s="39" t="s">
        <v>517</v>
      </c>
      <c r="D149" s="37" t="s">
        <v>5</v>
      </c>
      <c r="E149" s="37" t="s">
        <v>30</v>
      </c>
      <c r="F149" s="39" t="s">
        <v>687</v>
      </c>
    </row>
    <row r="150">
      <c r="A150" s="37" t="s">
        <v>19</v>
      </c>
      <c r="B150" s="37" t="s">
        <v>487</v>
      </c>
      <c r="C150" s="39" t="s">
        <v>517</v>
      </c>
      <c r="D150" s="37" t="s">
        <v>5</v>
      </c>
      <c r="E150" s="37" t="s">
        <v>30</v>
      </c>
      <c r="F150" s="39" t="s">
        <v>688</v>
      </c>
    </row>
    <row r="151">
      <c r="A151" s="37" t="s">
        <v>20</v>
      </c>
      <c r="B151" s="37" t="s">
        <v>488</v>
      </c>
      <c r="C151" s="39" t="s">
        <v>517</v>
      </c>
      <c r="D151" s="37" t="s">
        <v>5</v>
      </c>
      <c r="E151" s="37" t="s">
        <v>30</v>
      </c>
      <c r="F151" s="39" t="s">
        <v>689</v>
      </c>
    </row>
    <row r="152">
      <c r="A152" s="37" t="s">
        <v>21</v>
      </c>
      <c r="B152" s="37" t="s">
        <v>490</v>
      </c>
      <c r="C152" s="39" t="s">
        <v>517</v>
      </c>
      <c r="D152" s="37" t="s">
        <v>5</v>
      </c>
      <c r="E152" s="37" t="s">
        <v>30</v>
      </c>
      <c r="F152" s="39" t="s">
        <v>690</v>
      </c>
    </row>
    <row r="153">
      <c r="A153" s="37" t="s">
        <v>22</v>
      </c>
      <c r="B153" s="37" t="s">
        <v>491</v>
      </c>
      <c r="C153" s="39" t="s">
        <v>517</v>
      </c>
      <c r="D153" s="37" t="s">
        <v>5</v>
      </c>
      <c r="E153" s="37" t="s">
        <v>30</v>
      </c>
      <c r="F153" s="39" t="s">
        <v>691</v>
      </c>
    </row>
    <row r="154">
      <c r="A154" s="37" t="s">
        <v>23</v>
      </c>
      <c r="B154" s="37" t="s">
        <v>492</v>
      </c>
      <c r="C154" s="39" t="s">
        <v>517</v>
      </c>
      <c r="D154" s="37" t="s">
        <v>5</v>
      </c>
      <c r="E154" s="37" t="s">
        <v>30</v>
      </c>
      <c r="F154" s="39" t="s">
        <v>692</v>
      </c>
    </row>
    <row r="155">
      <c r="A155" s="37" t="s">
        <v>24</v>
      </c>
      <c r="B155" s="37" t="s">
        <v>493</v>
      </c>
      <c r="C155" s="39" t="s">
        <v>517</v>
      </c>
      <c r="D155" s="37" t="s">
        <v>5</v>
      </c>
      <c r="E155" s="37" t="s">
        <v>30</v>
      </c>
      <c r="F155" s="39" t="s">
        <v>693</v>
      </c>
    </row>
    <row r="156">
      <c r="A156" s="37" t="s">
        <v>25</v>
      </c>
      <c r="B156" s="37" t="s">
        <v>494</v>
      </c>
      <c r="C156" s="39" t="s">
        <v>517</v>
      </c>
      <c r="D156" s="37" t="s">
        <v>5</v>
      </c>
      <c r="E156" s="37" t="s">
        <v>30</v>
      </c>
      <c r="F156" s="39" t="s">
        <v>694</v>
      </c>
    </row>
    <row r="157">
      <c r="A157" s="37" t="s">
        <v>26</v>
      </c>
      <c r="B157" s="37" t="s">
        <v>495</v>
      </c>
      <c r="C157" s="39" t="s">
        <v>517</v>
      </c>
      <c r="D157" s="37" t="s">
        <v>5</v>
      </c>
      <c r="E157" s="37" t="s">
        <v>30</v>
      </c>
      <c r="F157" s="39" t="s">
        <v>695</v>
      </c>
    </row>
    <row r="158">
      <c r="A158" s="37" t="s">
        <v>27</v>
      </c>
      <c r="B158" s="37" t="s">
        <v>497</v>
      </c>
      <c r="C158" s="39" t="s">
        <v>517</v>
      </c>
      <c r="D158" s="37" t="s">
        <v>5</v>
      </c>
      <c r="E158" s="37" t="s">
        <v>30</v>
      </c>
      <c r="F158" s="39" t="s">
        <v>696</v>
      </c>
    </row>
    <row r="159">
      <c r="A159" s="37" t="s">
        <v>28</v>
      </c>
      <c r="B159" s="37" t="s">
        <v>496</v>
      </c>
      <c r="C159" s="39" t="s">
        <v>517</v>
      </c>
      <c r="D159" s="37" t="s">
        <v>5</v>
      </c>
      <c r="E159" s="37" t="s">
        <v>30</v>
      </c>
      <c r="F159" s="39" t="s">
        <v>697</v>
      </c>
    </row>
    <row r="160">
      <c r="A160" s="37" t="s">
        <v>29</v>
      </c>
      <c r="B160" s="37" t="s">
        <v>498</v>
      </c>
      <c r="C160" s="39" t="s">
        <v>517</v>
      </c>
      <c r="D160" s="37" t="s">
        <v>5</v>
      </c>
      <c r="E160" s="37" t="s">
        <v>30</v>
      </c>
      <c r="F160" s="39" t="s">
        <v>698</v>
      </c>
    </row>
    <row r="161">
      <c r="A161" s="37" t="s">
        <v>30</v>
      </c>
      <c r="B161" s="37" t="s">
        <v>499</v>
      </c>
      <c r="C161" s="39" t="s">
        <v>517</v>
      </c>
      <c r="D161" s="37" t="s">
        <v>5</v>
      </c>
      <c r="E161" s="37" t="s">
        <v>30</v>
      </c>
      <c r="F161" s="39" t="s">
        <v>699</v>
      </c>
    </row>
    <row r="162">
      <c r="A162" s="37" t="s">
        <v>31</v>
      </c>
      <c r="B162" s="37" t="s">
        <v>500</v>
      </c>
      <c r="C162" s="39" t="s">
        <v>517</v>
      </c>
      <c r="D162" s="37" t="s">
        <v>5</v>
      </c>
      <c r="E162" s="37" t="s">
        <v>30</v>
      </c>
      <c r="F162" s="39" t="s">
        <v>700</v>
      </c>
    </row>
    <row r="163">
      <c r="A163" s="37" t="s">
        <v>32</v>
      </c>
      <c r="B163" s="37" t="s">
        <v>501</v>
      </c>
      <c r="C163" s="39" t="s">
        <v>517</v>
      </c>
      <c r="D163" s="37" t="s">
        <v>5</v>
      </c>
      <c r="E163" s="37" t="s">
        <v>30</v>
      </c>
      <c r="F163" s="39" t="s">
        <v>701</v>
      </c>
    </row>
    <row r="164">
      <c r="A164" s="37" t="s">
        <v>33</v>
      </c>
      <c r="B164" s="37" t="s">
        <v>502</v>
      </c>
      <c r="C164" s="39" t="s">
        <v>517</v>
      </c>
      <c r="D164" s="37" t="s">
        <v>5</v>
      </c>
      <c r="E164" s="37" t="s">
        <v>30</v>
      </c>
      <c r="F164" s="39" t="s">
        <v>702</v>
      </c>
    </row>
    <row r="165">
      <c r="A165" s="37" t="s">
        <v>34</v>
      </c>
      <c r="B165" s="37" t="s">
        <v>503</v>
      </c>
      <c r="C165" s="39" t="s">
        <v>517</v>
      </c>
      <c r="D165" s="37" t="s">
        <v>5</v>
      </c>
      <c r="E165" s="37" t="s">
        <v>30</v>
      </c>
      <c r="F165" s="39" t="s">
        <v>703</v>
      </c>
    </row>
    <row r="166">
      <c r="A166" s="37" t="s">
        <v>35</v>
      </c>
      <c r="B166" s="37" t="s">
        <v>504</v>
      </c>
      <c r="C166" s="39" t="s">
        <v>517</v>
      </c>
      <c r="D166" s="37" t="s">
        <v>5</v>
      </c>
      <c r="E166" s="37" t="s">
        <v>30</v>
      </c>
      <c r="F166" s="39" t="s">
        <v>704</v>
      </c>
    </row>
    <row r="167">
      <c r="A167" s="37" t="s">
        <v>3</v>
      </c>
      <c r="B167" s="37" t="s">
        <v>489</v>
      </c>
      <c r="C167" s="39" t="s">
        <v>518</v>
      </c>
      <c r="D167" s="37" t="s">
        <v>5</v>
      </c>
      <c r="E167" s="37" t="s">
        <v>30</v>
      </c>
      <c r="F167" s="39" t="s">
        <v>705</v>
      </c>
    </row>
    <row r="168">
      <c r="A168" s="37" t="s">
        <v>4</v>
      </c>
      <c r="B168" s="37" t="s">
        <v>472</v>
      </c>
      <c r="C168" s="39" t="s">
        <v>518</v>
      </c>
      <c r="D168" s="37" t="s">
        <v>5</v>
      </c>
      <c r="E168" s="37" t="s">
        <v>30</v>
      </c>
      <c r="F168" s="39" t="s">
        <v>706</v>
      </c>
    </row>
    <row r="169">
      <c r="A169" s="37" t="s">
        <v>5</v>
      </c>
      <c r="B169" s="37" t="s">
        <v>473</v>
      </c>
      <c r="C169" s="39" t="s">
        <v>518</v>
      </c>
      <c r="D169" s="37" t="s">
        <v>5</v>
      </c>
      <c r="E169" s="37" t="s">
        <v>30</v>
      </c>
      <c r="F169" s="39" t="s">
        <v>707</v>
      </c>
    </row>
    <row r="170">
      <c r="A170" s="37" t="s">
        <v>6</v>
      </c>
      <c r="B170" s="37" t="s">
        <v>474</v>
      </c>
      <c r="C170" s="39" t="s">
        <v>518</v>
      </c>
      <c r="D170" s="37" t="s">
        <v>5</v>
      </c>
      <c r="E170" s="37" t="s">
        <v>30</v>
      </c>
      <c r="F170" s="39" t="s">
        <v>708</v>
      </c>
    </row>
    <row r="171">
      <c r="A171" s="37" t="s">
        <v>7</v>
      </c>
      <c r="B171" s="37" t="s">
        <v>475</v>
      </c>
      <c r="C171" s="39" t="s">
        <v>518</v>
      </c>
      <c r="D171" s="37" t="s">
        <v>5</v>
      </c>
      <c r="E171" s="37" t="s">
        <v>30</v>
      </c>
      <c r="F171" s="39" t="s">
        <v>709</v>
      </c>
    </row>
    <row r="172">
      <c r="A172" s="37" t="s">
        <v>8</v>
      </c>
      <c r="B172" s="37" t="s">
        <v>479</v>
      </c>
      <c r="C172" s="39" t="s">
        <v>518</v>
      </c>
      <c r="D172" s="37" t="s">
        <v>5</v>
      </c>
      <c r="E172" s="37" t="s">
        <v>30</v>
      </c>
      <c r="F172" s="39" t="s">
        <v>710</v>
      </c>
    </row>
    <row r="173">
      <c r="A173" s="37" t="s">
        <v>9</v>
      </c>
      <c r="B173" s="37" t="s">
        <v>480</v>
      </c>
      <c r="C173" s="39" t="s">
        <v>518</v>
      </c>
      <c r="D173" s="37" t="s">
        <v>5</v>
      </c>
      <c r="E173" s="37" t="s">
        <v>30</v>
      </c>
      <c r="F173" s="39" t="s">
        <v>711</v>
      </c>
    </row>
    <row r="174">
      <c r="A174" s="37" t="s">
        <v>10</v>
      </c>
      <c r="B174" s="37" t="s">
        <v>478</v>
      </c>
      <c r="C174" s="39" t="s">
        <v>518</v>
      </c>
      <c r="D174" s="37" t="s">
        <v>5</v>
      </c>
      <c r="E174" s="37" t="s">
        <v>30</v>
      </c>
      <c r="F174" s="39" t="s">
        <v>712</v>
      </c>
    </row>
    <row r="175">
      <c r="A175" s="37" t="s">
        <v>11</v>
      </c>
      <c r="B175" s="37" t="s">
        <v>477</v>
      </c>
      <c r="C175" s="39" t="s">
        <v>518</v>
      </c>
      <c r="D175" s="37" t="s">
        <v>5</v>
      </c>
      <c r="E175" s="37" t="s">
        <v>30</v>
      </c>
      <c r="F175" s="39" t="s">
        <v>713</v>
      </c>
    </row>
    <row r="176">
      <c r="A176" s="37" t="s">
        <v>12</v>
      </c>
      <c r="B176" s="37" t="s">
        <v>476</v>
      </c>
      <c r="C176" s="39" t="s">
        <v>518</v>
      </c>
      <c r="D176" s="37" t="s">
        <v>5</v>
      </c>
      <c r="E176" s="37" t="s">
        <v>30</v>
      </c>
      <c r="F176" s="39" t="s">
        <v>714</v>
      </c>
    </row>
    <row r="177">
      <c r="A177" s="37" t="s">
        <v>13</v>
      </c>
      <c r="B177" s="37" t="s">
        <v>481</v>
      </c>
      <c r="C177" s="39" t="s">
        <v>518</v>
      </c>
      <c r="D177" s="37" t="s">
        <v>5</v>
      </c>
      <c r="E177" s="37" t="s">
        <v>30</v>
      </c>
      <c r="F177" s="39" t="s">
        <v>715</v>
      </c>
    </row>
    <row r="178">
      <c r="A178" s="37" t="s">
        <v>14</v>
      </c>
      <c r="B178" s="37" t="s">
        <v>483</v>
      </c>
      <c r="C178" s="39" t="s">
        <v>518</v>
      </c>
      <c r="D178" s="37" t="s">
        <v>5</v>
      </c>
      <c r="E178" s="37" t="s">
        <v>30</v>
      </c>
      <c r="F178" s="39" t="s">
        <v>716</v>
      </c>
    </row>
    <row r="179">
      <c r="A179" s="37" t="s">
        <v>15</v>
      </c>
      <c r="B179" s="37" t="s">
        <v>482</v>
      </c>
      <c r="C179" s="39" t="s">
        <v>518</v>
      </c>
      <c r="D179" s="37" t="s">
        <v>5</v>
      </c>
      <c r="E179" s="37" t="s">
        <v>30</v>
      </c>
      <c r="F179" s="39" t="s">
        <v>717</v>
      </c>
    </row>
    <row r="180">
      <c r="A180" s="37" t="s">
        <v>16</v>
      </c>
      <c r="B180" s="37" t="s">
        <v>484</v>
      </c>
      <c r="C180" s="39" t="s">
        <v>518</v>
      </c>
      <c r="D180" s="37" t="s">
        <v>5</v>
      </c>
      <c r="E180" s="37" t="s">
        <v>30</v>
      </c>
      <c r="F180" s="39" t="s">
        <v>718</v>
      </c>
    </row>
    <row r="181">
      <c r="A181" s="37" t="s">
        <v>17</v>
      </c>
      <c r="B181" s="37" t="s">
        <v>485</v>
      </c>
      <c r="C181" s="39" t="s">
        <v>518</v>
      </c>
      <c r="D181" s="37" t="s">
        <v>5</v>
      </c>
      <c r="E181" s="37" t="s">
        <v>30</v>
      </c>
      <c r="F181" s="39" t="s">
        <v>719</v>
      </c>
    </row>
    <row r="182">
      <c r="A182" s="37" t="s">
        <v>18</v>
      </c>
      <c r="B182" s="37" t="s">
        <v>486</v>
      </c>
      <c r="C182" s="39" t="s">
        <v>518</v>
      </c>
      <c r="D182" s="37" t="s">
        <v>5</v>
      </c>
      <c r="E182" s="37" t="s">
        <v>30</v>
      </c>
      <c r="F182" s="39" t="s">
        <v>720</v>
      </c>
    </row>
    <row r="183">
      <c r="A183" s="37" t="s">
        <v>19</v>
      </c>
      <c r="B183" s="37" t="s">
        <v>487</v>
      </c>
      <c r="C183" s="39" t="s">
        <v>518</v>
      </c>
      <c r="D183" s="37" t="s">
        <v>5</v>
      </c>
      <c r="E183" s="37" t="s">
        <v>30</v>
      </c>
      <c r="F183" s="39" t="s">
        <v>721</v>
      </c>
    </row>
    <row r="184">
      <c r="A184" s="37" t="s">
        <v>20</v>
      </c>
      <c r="B184" s="37" t="s">
        <v>488</v>
      </c>
      <c r="C184" s="39" t="s">
        <v>518</v>
      </c>
      <c r="D184" s="37" t="s">
        <v>5</v>
      </c>
      <c r="E184" s="37" t="s">
        <v>30</v>
      </c>
      <c r="F184" s="39" t="s">
        <v>722</v>
      </c>
    </row>
    <row r="185">
      <c r="A185" s="37" t="s">
        <v>21</v>
      </c>
      <c r="B185" s="37" t="s">
        <v>490</v>
      </c>
      <c r="C185" s="39" t="s">
        <v>518</v>
      </c>
      <c r="D185" s="37" t="s">
        <v>5</v>
      </c>
      <c r="E185" s="37" t="s">
        <v>30</v>
      </c>
      <c r="F185" s="39" t="s">
        <v>723</v>
      </c>
    </row>
    <row r="186">
      <c r="A186" s="37" t="s">
        <v>22</v>
      </c>
      <c r="B186" s="37" t="s">
        <v>491</v>
      </c>
      <c r="C186" s="39" t="s">
        <v>518</v>
      </c>
      <c r="D186" s="37" t="s">
        <v>5</v>
      </c>
      <c r="E186" s="37" t="s">
        <v>30</v>
      </c>
      <c r="F186" s="39" t="s">
        <v>724</v>
      </c>
    </row>
    <row r="187">
      <c r="A187" s="37" t="s">
        <v>23</v>
      </c>
      <c r="B187" s="37" t="s">
        <v>492</v>
      </c>
      <c r="C187" s="39" t="s">
        <v>518</v>
      </c>
      <c r="D187" s="37" t="s">
        <v>5</v>
      </c>
      <c r="E187" s="37" t="s">
        <v>30</v>
      </c>
      <c r="F187" s="39" t="s">
        <v>725</v>
      </c>
    </row>
    <row r="188">
      <c r="A188" s="37" t="s">
        <v>24</v>
      </c>
      <c r="B188" s="37" t="s">
        <v>493</v>
      </c>
      <c r="C188" s="39" t="s">
        <v>518</v>
      </c>
      <c r="D188" s="37" t="s">
        <v>5</v>
      </c>
      <c r="E188" s="37" t="s">
        <v>30</v>
      </c>
      <c r="F188" s="39" t="s">
        <v>726</v>
      </c>
    </row>
    <row r="189">
      <c r="A189" s="37" t="s">
        <v>25</v>
      </c>
      <c r="B189" s="37" t="s">
        <v>494</v>
      </c>
      <c r="C189" s="39" t="s">
        <v>518</v>
      </c>
      <c r="D189" s="37" t="s">
        <v>5</v>
      </c>
      <c r="E189" s="37" t="s">
        <v>30</v>
      </c>
      <c r="F189" s="39" t="s">
        <v>727</v>
      </c>
    </row>
    <row r="190">
      <c r="A190" s="37" t="s">
        <v>26</v>
      </c>
      <c r="B190" s="37" t="s">
        <v>495</v>
      </c>
      <c r="C190" s="39" t="s">
        <v>518</v>
      </c>
      <c r="D190" s="37" t="s">
        <v>5</v>
      </c>
      <c r="E190" s="37" t="s">
        <v>30</v>
      </c>
      <c r="F190" s="39" t="s">
        <v>728</v>
      </c>
    </row>
    <row r="191">
      <c r="A191" s="37" t="s">
        <v>27</v>
      </c>
      <c r="B191" s="37" t="s">
        <v>497</v>
      </c>
      <c r="C191" s="39" t="s">
        <v>518</v>
      </c>
      <c r="D191" s="37" t="s">
        <v>5</v>
      </c>
      <c r="E191" s="37" t="s">
        <v>30</v>
      </c>
      <c r="F191" s="39" t="s">
        <v>729</v>
      </c>
    </row>
    <row r="192">
      <c r="A192" s="37" t="s">
        <v>28</v>
      </c>
      <c r="B192" s="37" t="s">
        <v>496</v>
      </c>
      <c r="C192" s="39" t="s">
        <v>518</v>
      </c>
      <c r="D192" s="37" t="s">
        <v>5</v>
      </c>
      <c r="E192" s="37" t="s">
        <v>30</v>
      </c>
      <c r="F192" s="39" t="s">
        <v>730</v>
      </c>
    </row>
    <row r="193">
      <c r="A193" s="37" t="s">
        <v>29</v>
      </c>
      <c r="B193" s="37" t="s">
        <v>498</v>
      </c>
      <c r="C193" s="39" t="s">
        <v>518</v>
      </c>
      <c r="D193" s="37" t="s">
        <v>5</v>
      </c>
      <c r="E193" s="37" t="s">
        <v>30</v>
      </c>
      <c r="F193" s="39" t="s">
        <v>731</v>
      </c>
    </row>
    <row r="194">
      <c r="A194" s="37" t="s">
        <v>30</v>
      </c>
      <c r="B194" s="37" t="s">
        <v>499</v>
      </c>
      <c r="C194" s="39" t="s">
        <v>518</v>
      </c>
      <c r="D194" s="37" t="s">
        <v>5</v>
      </c>
      <c r="E194" s="37" t="s">
        <v>30</v>
      </c>
      <c r="F194" s="39" t="s">
        <v>732</v>
      </c>
    </row>
    <row r="195">
      <c r="A195" s="37" t="s">
        <v>31</v>
      </c>
      <c r="B195" s="37" t="s">
        <v>500</v>
      </c>
      <c r="C195" s="39" t="s">
        <v>518</v>
      </c>
      <c r="D195" s="37" t="s">
        <v>5</v>
      </c>
      <c r="E195" s="37" t="s">
        <v>30</v>
      </c>
      <c r="F195" s="39" t="s">
        <v>733</v>
      </c>
    </row>
    <row r="196">
      <c r="A196" s="37" t="s">
        <v>32</v>
      </c>
      <c r="B196" s="37" t="s">
        <v>501</v>
      </c>
      <c r="C196" s="39" t="s">
        <v>518</v>
      </c>
      <c r="D196" s="37" t="s">
        <v>5</v>
      </c>
      <c r="E196" s="37" t="s">
        <v>30</v>
      </c>
      <c r="F196" s="39" t="s">
        <v>734</v>
      </c>
    </row>
    <row r="197">
      <c r="A197" s="37" t="s">
        <v>33</v>
      </c>
      <c r="B197" s="37" t="s">
        <v>502</v>
      </c>
      <c r="C197" s="39" t="s">
        <v>518</v>
      </c>
      <c r="D197" s="37" t="s">
        <v>5</v>
      </c>
      <c r="E197" s="37" t="s">
        <v>30</v>
      </c>
      <c r="F197" s="39" t="s">
        <v>735</v>
      </c>
    </row>
    <row r="198">
      <c r="A198" s="37" t="s">
        <v>34</v>
      </c>
      <c r="B198" s="37" t="s">
        <v>503</v>
      </c>
      <c r="C198" s="39" t="s">
        <v>518</v>
      </c>
      <c r="D198" s="37" t="s">
        <v>5</v>
      </c>
      <c r="E198" s="37" t="s">
        <v>30</v>
      </c>
      <c r="F198" s="39" t="s">
        <v>736</v>
      </c>
    </row>
    <row r="199">
      <c r="A199" s="37" t="s">
        <v>35</v>
      </c>
      <c r="B199" s="37" t="s">
        <v>504</v>
      </c>
      <c r="C199" s="39" t="s">
        <v>518</v>
      </c>
      <c r="D199" s="37" t="s">
        <v>5</v>
      </c>
      <c r="E199" s="37" t="s">
        <v>30</v>
      </c>
      <c r="F199" s="39" t="s">
        <v>737</v>
      </c>
    </row>
    <row r="200">
      <c r="A200" s="37" t="s">
        <v>3</v>
      </c>
      <c r="B200" s="37" t="s">
        <v>489</v>
      </c>
      <c r="C200" s="39" t="s">
        <v>519</v>
      </c>
      <c r="D200" s="37" t="s">
        <v>5</v>
      </c>
      <c r="E200" s="37" t="s">
        <v>30</v>
      </c>
      <c r="F200" s="39" t="s">
        <v>738</v>
      </c>
    </row>
    <row r="201">
      <c r="A201" s="37" t="s">
        <v>4</v>
      </c>
      <c r="B201" s="37" t="s">
        <v>472</v>
      </c>
      <c r="C201" s="39" t="s">
        <v>519</v>
      </c>
      <c r="D201" s="37" t="s">
        <v>5</v>
      </c>
      <c r="E201" s="37" t="s">
        <v>30</v>
      </c>
      <c r="F201" s="39" t="s">
        <v>739</v>
      </c>
    </row>
    <row r="202">
      <c r="A202" s="37" t="s">
        <v>5</v>
      </c>
      <c r="B202" s="37" t="s">
        <v>473</v>
      </c>
      <c r="C202" s="39" t="s">
        <v>519</v>
      </c>
      <c r="D202" s="37" t="s">
        <v>5</v>
      </c>
      <c r="E202" s="37" t="s">
        <v>30</v>
      </c>
      <c r="F202" s="39" t="s">
        <v>740</v>
      </c>
    </row>
    <row r="203">
      <c r="A203" s="37" t="s">
        <v>6</v>
      </c>
      <c r="B203" s="37" t="s">
        <v>474</v>
      </c>
      <c r="C203" s="39" t="s">
        <v>519</v>
      </c>
      <c r="D203" s="37" t="s">
        <v>5</v>
      </c>
      <c r="E203" s="37" t="s">
        <v>30</v>
      </c>
      <c r="F203" s="39" t="s">
        <v>741</v>
      </c>
    </row>
    <row r="204">
      <c r="A204" s="37" t="s">
        <v>7</v>
      </c>
      <c r="B204" s="37" t="s">
        <v>475</v>
      </c>
      <c r="C204" s="39" t="s">
        <v>519</v>
      </c>
      <c r="D204" s="37" t="s">
        <v>5</v>
      </c>
      <c r="E204" s="37" t="s">
        <v>30</v>
      </c>
      <c r="F204" s="39" t="s">
        <v>742</v>
      </c>
    </row>
    <row r="205">
      <c r="A205" s="37" t="s">
        <v>8</v>
      </c>
      <c r="B205" s="37" t="s">
        <v>479</v>
      </c>
      <c r="C205" s="39" t="s">
        <v>519</v>
      </c>
      <c r="D205" s="37" t="s">
        <v>5</v>
      </c>
      <c r="E205" s="37" t="s">
        <v>30</v>
      </c>
      <c r="F205" s="39" t="s">
        <v>743</v>
      </c>
    </row>
    <row r="206">
      <c r="A206" s="37" t="s">
        <v>9</v>
      </c>
      <c r="B206" s="37" t="s">
        <v>480</v>
      </c>
      <c r="C206" s="39" t="s">
        <v>519</v>
      </c>
      <c r="D206" s="37" t="s">
        <v>5</v>
      </c>
      <c r="E206" s="37" t="s">
        <v>30</v>
      </c>
      <c r="F206" s="39" t="s">
        <v>744</v>
      </c>
    </row>
    <row r="207">
      <c r="A207" s="37" t="s">
        <v>10</v>
      </c>
      <c r="B207" s="37" t="s">
        <v>478</v>
      </c>
      <c r="C207" s="39" t="s">
        <v>519</v>
      </c>
      <c r="D207" s="37" t="s">
        <v>5</v>
      </c>
      <c r="E207" s="37" t="s">
        <v>30</v>
      </c>
      <c r="F207" s="39" t="s">
        <v>745</v>
      </c>
    </row>
    <row r="208">
      <c r="A208" s="37" t="s">
        <v>11</v>
      </c>
      <c r="B208" s="37" t="s">
        <v>477</v>
      </c>
      <c r="C208" s="39" t="s">
        <v>519</v>
      </c>
      <c r="D208" s="37" t="s">
        <v>5</v>
      </c>
      <c r="E208" s="37" t="s">
        <v>30</v>
      </c>
      <c r="F208" s="39" t="s">
        <v>746</v>
      </c>
    </row>
    <row r="209">
      <c r="A209" s="37" t="s">
        <v>12</v>
      </c>
      <c r="B209" s="37" t="s">
        <v>476</v>
      </c>
      <c r="C209" s="39" t="s">
        <v>519</v>
      </c>
      <c r="D209" s="37" t="s">
        <v>5</v>
      </c>
      <c r="E209" s="37" t="s">
        <v>30</v>
      </c>
      <c r="F209" s="39" t="s">
        <v>747</v>
      </c>
    </row>
    <row r="210">
      <c r="A210" s="37" t="s">
        <v>13</v>
      </c>
      <c r="B210" s="37" t="s">
        <v>481</v>
      </c>
      <c r="C210" s="39" t="s">
        <v>519</v>
      </c>
      <c r="D210" s="37" t="s">
        <v>5</v>
      </c>
      <c r="E210" s="37" t="s">
        <v>30</v>
      </c>
      <c r="F210" s="39" t="s">
        <v>748</v>
      </c>
    </row>
    <row r="211">
      <c r="A211" s="37" t="s">
        <v>14</v>
      </c>
      <c r="B211" s="37" t="s">
        <v>483</v>
      </c>
      <c r="C211" s="39" t="s">
        <v>519</v>
      </c>
      <c r="D211" s="37" t="s">
        <v>5</v>
      </c>
      <c r="E211" s="37" t="s">
        <v>30</v>
      </c>
      <c r="F211" s="39" t="s">
        <v>749</v>
      </c>
    </row>
    <row r="212">
      <c r="A212" s="37" t="s">
        <v>15</v>
      </c>
      <c r="B212" s="37" t="s">
        <v>482</v>
      </c>
      <c r="C212" s="39" t="s">
        <v>519</v>
      </c>
      <c r="D212" s="37" t="s">
        <v>5</v>
      </c>
      <c r="E212" s="37" t="s">
        <v>30</v>
      </c>
      <c r="F212" s="39" t="s">
        <v>750</v>
      </c>
    </row>
    <row r="213">
      <c r="A213" s="37" t="s">
        <v>16</v>
      </c>
      <c r="B213" s="37" t="s">
        <v>484</v>
      </c>
      <c r="C213" s="39" t="s">
        <v>519</v>
      </c>
      <c r="D213" s="37" t="s">
        <v>5</v>
      </c>
      <c r="E213" s="37" t="s">
        <v>30</v>
      </c>
      <c r="F213" s="39" t="s">
        <v>751</v>
      </c>
    </row>
    <row r="214">
      <c r="A214" s="37" t="s">
        <v>17</v>
      </c>
      <c r="B214" s="37" t="s">
        <v>485</v>
      </c>
      <c r="C214" s="39" t="s">
        <v>519</v>
      </c>
      <c r="D214" s="37" t="s">
        <v>5</v>
      </c>
      <c r="E214" s="37" t="s">
        <v>30</v>
      </c>
      <c r="F214" s="39" t="s">
        <v>752</v>
      </c>
    </row>
    <row r="215">
      <c r="A215" s="37" t="s">
        <v>18</v>
      </c>
      <c r="B215" s="37" t="s">
        <v>486</v>
      </c>
      <c r="C215" s="39" t="s">
        <v>519</v>
      </c>
      <c r="D215" s="37" t="s">
        <v>5</v>
      </c>
      <c r="E215" s="37" t="s">
        <v>30</v>
      </c>
      <c r="F215" s="39" t="s">
        <v>753</v>
      </c>
    </row>
    <row r="216">
      <c r="A216" s="37" t="s">
        <v>19</v>
      </c>
      <c r="B216" s="37" t="s">
        <v>487</v>
      </c>
      <c r="C216" s="39" t="s">
        <v>519</v>
      </c>
      <c r="D216" s="37" t="s">
        <v>5</v>
      </c>
      <c r="E216" s="37" t="s">
        <v>30</v>
      </c>
      <c r="F216" s="39" t="s">
        <v>754</v>
      </c>
    </row>
    <row r="217">
      <c r="A217" s="37" t="s">
        <v>20</v>
      </c>
      <c r="B217" s="37" t="s">
        <v>488</v>
      </c>
      <c r="C217" s="39" t="s">
        <v>519</v>
      </c>
      <c r="D217" s="37" t="s">
        <v>5</v>
      </c>
      <c r="E217" s="37" t="s">
        <v>30</v>
      </c>
      <c r="F217" s="39" t="s">
        <v>755</v>
      </c>
    </row>
    <row r="218">
      <c r="A218" s="37" t="s">
        <v>21</v>
      </c>
      <c r="B218" s="37" t="s">
        <v>490</v>
      </c>
      <c r="C218" s="39" t="s">
        <v>519</v>
      </c>
      <c r="D218" s="37" t="s">
        <v>5</v>
      </c>
      <c r="E218" s="37" t="s">
        <v>30</v>
      </c>
      <c r="F218" s="39" t="s">
        <v>756</v>
      </c>
    </row>
    <row r="219">
      <c r="A219" s="37" t="s">
        <v>22</v>
      </c>
      <c r="B219" s="37" t="s">
        <v>491</v>
      </c>
      <c r="C219" s="39" t="s">
        <v>519</v>
      </c>
      <c r="D219" s="37" t="s">
        <v>5</v>
      </c>
      <c r="E219" s="37" t="s">
        <v>30</v>
      </c>
      <c r="F219" s="39" t="s">
        <v>757</v>
      </c>
    </row>
    <row r="220">
      <c r="A220" s="37" t="s">
        <v>23</v>
      </c>
      <c r="B220" s="37" t="s">
        <v>492</v>
      </c>
      <c r="C220" s="39" t="s">
        <v>519</v>
      </c>
      <c r="D220" s="37" t="s">
        <v>5</v>
      </c>
      <c r="E220" s="37" t="s">
        <v>30</v>
      </c>
      <c r="F220" s="39" t="s">
        <v>758</v>
      </c>
    </row>
    <row r="221">
      <c r="A221" s="37" t="s">
        <v>24</v>
      </c>
      <c r="B221" s="37" t="s">
        <v>493</v>
      </c>
      <c r="C221" s="39" t="s">
        <v>519</v>
      </c>
      <c r="D221" s="37" t="s">
        <v>5</v>
      </c>
      <c r="E221" s="37" t="s">
        <v>30</v>
      </c>
      <c r="F221" s="39" t="s">
        <v>759</v>
      </c>
    </row>
    <row r="222">
      <c r="A222" s="37" t="s">
        <v>25</v>
      </c>
      <c r="B222" s="37" t="s">
        <v>494</v>
      </c>
      <c r="C222" s="39" t="s">
        <v>519</v>
      </c>
      <c r="D222" s="37" t="s">
        <v>5</v>
      </c>
      <c r="E222" s="37" t="s">
        <v>30</v>
      </c>
      <c r="F222" s="39" t="s">
        <v>760</v>
      </c>
    </row>
    <row r="223">
      <c r="A223" s="37" t="s">
        <v>26</v>
      </c>
      <c r="B223" s="37" t="s">
        <v>495</v>
      </c>
      <c r="C223" s="39" t="s">
        <v>519</v>
      </c>
      <c r="D223" s="37" t="s">
        <v>5</v>
      </c>
      <c r="E223" s="37" t="s">
        <v>30</v>
      </c>
      <c r="F223" s="39" t="s">
        <v>761</v>
      </c>
    </row>
    <row r="224">
      <c r="A224" s="37" t="s">
        <v>27</v>
      </c>
      <c r="B224" s="37" t="s">
        <v>497</v>
      </c>
      <c r="C224" s="39" t="s">
        <v>519</v>
      </c>
      <c r="D224" s="37" t="s">
        <v>5</v>
      </c>
      <c r="E224" s="37" t="s">
        <v>30</v>
      </c>
      <c r="F224" s="39" t="s">
        <v>762</v>
      </c>
    </row>
    <row r="225">
      <c r="A225" s="37" t="s">
        <v>28</v>
      </c>
      <c r="B225" s="37" t="s">
        <v>496</v>
      </c>
      <c r="C225" s="39" t="s">
        <v>519</v>
      </c>
      <c r="D225" s="37" t="s">
        <v>5</v>
      </c>
      <c r="E225" s="37" t="s">
        <v>30</v>
      </c>
      <c r="F225" s="39" t="s">
        <v>763</v>
      </c>
    </row>
    <row r="226">
      <c r="A226" s="37" t="s">
        <v>29</v>
      </c>
      <c r="B226" s="37" t="s">
        <v>498</v>
      </c>
      <c r="C226" s="39" t="s">
        <v>519</v>
      </c>
      <c r="D226" s="37" t="s">
        <v>5</v>
      </c>
      <c r="E226" s="37" t="s">
        <v>30</v>
      </c>
      <c r="F226" s="39" t="s">
        <v>764</v>
      </c>
    </row>
    <row r="227">
      <c r="A227" s="37" t="s">
        <v>30</v>
      </c>
      <c r="B227" s="37" t="s">
        <v>499</v>
      </c>
      <c r="C227" s="39" t="s">
        <v>519</v>
      </c>
      <c r="D227" s="37" t="s">
        <v>5</v>
      </c>
      <c r="E227" s="37" t="s">
        <v>30</v>
      </c>
      <c r="F227" s="39" t="s">
        <v>765</v>
      </c>
    </row>
    <row r="228">
      <c r="A228" s="37" t="s">
        <v>31</v>
      </c>
      <c r="B228" s="37" t="s">
        <v>500</v>
      </c>
      <c r="C228" s="39" t="s">
        <v>519</v>
      </c>
      <c r="D228" s="37" t="s">
        <v>5</v>
      </c>
      <c r="E228" s="37" t="s">
        <v>30</v>
      </c>
      <c r="F228" s="39" t="s">
        <v>766</v>
      </c>
    </row>
    <row r="229">
      <c r="A229" s="37" t="s">
        <v>32</v>
      </c>
      <c r="B229" s="37" t="s">
        <v>501</v>
      </c>
      <c r="C229" s="39" t="s">
        <v>519</v>
      </c>
      <c r="D229" s="37" t="s">
        <v>5</v>
      </c>
      <c r="E229" s="37" t="s">
        <v>30</v>
      </c>
      <c r="F229" s="39" t="s">
        <v>767</v>
      </c>
    </row>
    <row r="230">
      <c r="A230" s="37" t="s">
        <v>33</v>
      </c>
      <c r="B230" s="37" t="s">
        <v>502</v>
      </c>
      <c r="C230" s="39" t="s">
        <v>519</v>
      </c>
      <c r="D230" s="37" t="s">
        <v>5</v>
      </c>
      <c r="E230" s="37" t="s">
        <v>30</v>
      </c>
      <c r="F230" s="39" t="s">
        <v>768</v>
      </c>
    </row>
    <row r="231">
      <c r="A231" s="37" t="s">
        <v>34</v>
      </c>
      <c r="B231" s="37" t="s">
        <v>503</v>
      </c>
      <c r="C231" s="39" t="s">
        <v>519</v>
      </c>
      <c r="D231" s="37" t="s">
        <v>5</v>
      </c>
      <c r="E231" s="37" t="s">
        <v>30</v>
      </c>
      <c r="F231" s="39" t="s">
        <v>769</v>
      </c>
    </row>
    <row r="232">
      <c r="A232" s="37" t="s">
        <v>35</v>
      </c>
      <c r="B232" s="37" t="s">
        <v>504</v>
      </c>
      <c r="C232" s="39" t="s">
        <v>519</v>
      </c>
      <c r="D232" s="37" t="s">
        <v>5</v>
      </c>
      <c r="E232" s="37" t="s">
        <v>30</v>
      </c>
      <c r="F232" s="39" t="s">
        <v>770</v>
      </c>
    </row>
    <row r="233">
      <c r="A233" s="37" t="s">
        <v>3</v>
      </c>
      <c r="B233" s="37" t="s">
        <v>489</v>
      </c>
      <c r="C233" s="39" t="s">
        <v>520</v>
      </c>
      <c r="D233" s="37" t="s">
        <v>5</v>
      </c>
      <c r="E233" s="37" t="s">
        <v>30</v>
      </c>
      <c r="F233" s="39" t="s">
        <v>771</v>
      </c>
    </row>
    <row r="234">
      <c r="A234" s="37" t="s">
        <v>4</v>
      </c>
      <c r="B234" s="37" t="s">
        <v>472</v>
      </c>
      <c r="C234" s="39" t="s">
        <v>520</v>
      </c>
      <c r="D234" s="37" t="s">
        <v>5</v>
      </c>
      <c r="E234" s="37" t="s">
        <v>30</v>
      </c>
      <c r="F234" s="39" t="s">
        <v>772</v>
      </c>
    </row>
    <row r="235">
      <c r="A235" s="37" t="s">
        <v>5</v>
      </c>
      <c r="B235" s="37" t="s">
        <v>473</v>
      </c>
      <c r="C235" s="39" t="s">
        <v>520</v>
      </c>
      <c r="D235" s="37" t="s">
        <v>5</v>
      </c>
      <c r="E235" s="37" t="s">
        <v>30</v>
      </c>
      <c r="F235" s="39" t="s">
        <v>773</v>
      </c>
    </row>
    <row r="236">
      <c r="A236" s="37" t="s">
        <v>6</v>
      </c>
      <c r="B236" s="37" t="s">
        <v>474</v>
      </c>
      <c r="C236" s="39" t="s">
        <v>520</v>
      </c>
      <c r="D236" s="37" t="s">
        <v>5</v>
      </c>
      <c r="E236" s="37" t="s">
        <v>30</v>
      </c>
      <c r="F236" s="39" t="s">
        <v>774</v>
      </c>
    </row>
    <row r="237">
      <c r="A237" s="37" t="s">
        <v>7</v>
      </c>
      <c r="B237" s="37" t="s">
        <v>475</v>
      </c>
      <c r="C237" s="39" t="s">
        <v>520</v>
      </c>
      <c r="D237" s="37" t="s">
        <v>5</v>
      </c>
      <c r="E237" s="37" t="s">
        <v>30</v>
      </c>
      <c r="F237" s="39" t="s">
        <v>775</v>
      </c>
    </row>
    <row r="238">
      <c r="A238" s="37" t="s">
        <v>8</v>
      </c>
      <c r="B238" s="37" t="s">
        <v>479</v>
      </c>
      <c r="C238" s="39" t="s">
        <v>520</v>
      </c>
      <c r="D238" s="37" t="s">
        <v>5</v>
      </c>
      <c r="E238" s="37" t="s">
        <v>30</v>
      </c>
      <c r="F238" s="39" t="s">
        <v>776</v>
      </c>
    </row>
    <row r="239">
      <c r="A239" s="37" t="s">
        <v>9</v>
      </c>
      <c r="B239" s="37" t="s">
        <v>480</v>
      </c>
      <c r="C239" s="39" t="s">
        <v>520</v>
      </c>
      <c r="D239" s="37" t="s">
        <v>5</v>
      </c>
      <c r="E239" s="37" t="s">
        <v>30</v>
      </c>
      <c r="F239" s="39" t="s">
        <v>777</v>
      </c>
    </row>
    <row r="240">
      <c r="A240" s="37" t="s">
        <v>10</v>
      </c>
      <c r="B240" s="37" t="s">
        <v>478</v>
      </c>
      <c r="C240" s="39" t="s">
        <v>520</v>
      </c>
      <c r="D240" s="37" t="s">
        <v>5</v>
      </c>
      <c r="E240" s="37" t="s">
        <v>30</v>
      </c>
      <c r="F240" s="39" t="s">
        <v>778</v>
      </c>
    </row>
    <row r="241">
      <c r="A241" s="37" t="s">
        <v>11</v>
      </c>
      <c r="B241" s="37" t="s">
        <v>477</v>
      </c>
      <c r="C241" s="39" t="s">
        <v>520</v>
      </c>
      <c r="D241" s="37" t="s">
        <v>5</v>
      </c>
      <c r="E241" s="37" t="s">
        <v>30</v>
      </c>
      <c r="F241" s="39" t="s">
        <v>779</v>
      </c>
    </row>
    <row r="242">
      <c r="A242" s="37" t="s">
        <v>12</v>
      </c>
      <c r="B242" s="37" t="s">
        <v>476</v>
      </c>
      <c r="C242" s="39" t="s">
        <v>520</v>
      </c>
      <c r="D242" s="37" t="s">
        <v>5</v>
      </c>
      <c r="E242" s="37" t="s">
        <v>30</v>
      </c>
      <c r="F242" s="39" t="s">
        <v>780</v>
      </c>
    </row>
    <row r="243">
      <c r="A243" s="37" t="s">
        <v>13</v>
      </c>
      <c r="B243" s="37" t="s">
        <v>481</v>
      </c>
      <c r="C243" s="39" t="s">
        <v>520</v>
      </c>
      <c r="D243" s="37" t="s">
        <v>5</v>
      </c>
      <c r="E243" s="37" t="s">
        <v>30</v>
      </c>
      <c r="F243" s="39" t="s">
        <v>781</v>
      </c>
    </row>
    <row r="244">
      <c r="A244" s="37" t="s">
        <v>14</v>
      </c>
      <c r="B244" s="37" t="s">
        <v>483</v>
      </c>
      <c r="C244" s="39" t="s">
        <v>520</v>
      </c>
      <c r="D244" s="37" t="s">
        <v>5</v>
      </c>
      <c r="E244" s="37" t="s">
        <v>30</v>
      </c>
      <c r="F244" s="39" t="s">
        <v>782</v>
      </c>
    </row>
    <row r="245">
      <c r="A245" s="37" t="s">
        <v>15</v>
      </c>
      <c r="B245" s="37" t="s">
        <v>482</v>
      </c>
      <c r="C245" s="39" t="s">
        <v>520</v>
      </c>
      <c r="D245" s="37" t="s">
        <v>5</v>
      </c>
      <c r="E245" s="37" t="s">
        <v>30</v>
      </c>
      <c r="F245" s="39" t="s">
        <v>783</v>
      </c>
    </row>
    <row r="246">
      <c r="A246" s="37" t="s">
        <v>16</v>
      </c>
      <c r="B246" s="37" t="s">
        <v>484</v>
      </c>
      <c r="C246" s="39" t="s">
        <v>520</v>
      </c>
      <c r="D246" s="37" t="s">
        <v>5</v>
      </c>
      <c r="E246" s="37" t="s">
        <v>30</v>
      </c>
      <c r="F246" s="39" t="s">
        <v>784</v>
      </c>
    </row>
    <row r="247">
      <c r="A247" s="37" t="s">
        <v>17</v>
      </c>
      <c r="B247" s="37" t="s">
        <v>485</v>
      </c>
      <c r="C247" s="39" t="s">
        <v>520</v>
      </c>
      <c r="D247" s="37" t="s">
        <v>5</v>
      </c>
      <c r="E247" s="37" t="s">
        <v>30</v>
      </c>
      <c r="F247" s="39" t="s">
        <v>785</v>
      </c>
    </row>
    <row r="248">
      <c r="A248" s="37" t="s">
        <v>18</v>
      </c>
      <c r="B248" s="37" t="s">
        <v>486</v>
      </c>
      <c r="C248" s="39" t="s">
        <v>520</v>
      </c>
      <c r="D248" s="37" t="s">
        <v>5</v>
      </c>
      <c r="E248" s="37" t="s">
        <v>30</v>
      </c>
      <c r="F248" s="39" t="s">
        <v>786</v>
      </c>
    </row>
    <row r="249">
      <c r="A249" s="37" t="s">
        <v>19</v>
      </c>
      <c r="B249" s="37" t="s">
        <v>487</v>
      </c>
      <c r="C249" s="39" t="s">
        <v>520</v>
      </c>
      <c r="D249" s="37" t="s">
        <v>5</v>
      </c>
      <c r="E249" s="37" t="s">
        <v>30</v>
      </c>
      <c r="F249" s="39" t="s">
        <v>787</v>
      </c>
    </row>
    <row r="250">
      <c r="A250" s="37" t="s">
        <v>20</v>
      </c>
      <c r="B250" s="37" t="s">
        <v>488</v>
      </c>
      <c r="C250" s="39" t="s">
        <v>520</v>
      </c>
      <c r="D250" s="37" t="s">
        <v>5</v>
      </c>
      <c r="E250" s="37" t="s">
        <v>30</v>
      </c>
      <c r="F250" s="39" t="s">
        <v>788</v>
      </c>
    </row>
    <row r="251">
      <c r="A251" s="37" t="s">
        <v>21</v>
      </c>
      <c r="B251" s="37" t="s">
        <v>490</v>
      </c>
      <c r="C251" s="39" t="s">
        <v>520</v>
      </c>
      <c r="D251" s="37" t="s">
        <v>5</v>
      </c>
      <c r="E251" s="37" t="s">
        <v>30</v>
      </c>
      <c r="F251" s="39" t="s">
        <v>789</v>
      </c>
    </row>
    <row r="252">
      <c r="A252" s="37" t="s">
        <v>22</v>
      </c>
      <c r="B252" s="37" t="s">
        <v>491</v>
      </c>
      <c r="C252" s="39" t="s">
        <v>520</v>
      </c>
      <c r="D252" s="37" t="s">
        <v>5</v>
      </c>
      <c r="E252" s="37" t="s">
        <v>30</v>
      </c>
      <c r="F252" s="39" t="s">
        <v>790</v>
      </c>
    </row>
    <row r="253">
      <c r="A253" s="37" t="s">
        <v>23</v>
      </c>
      <c r="B253" s="37" t="s">
        <v>492</v>
      </c>
      <c r="C253" s="39" t="s">
        <v>520</v>
      </c>
      <c r="D253" s="37" t="s">
        <v>5</v>
      </c>
      <c r="E253" s="37" t="s">
        <v>30</v>
      </c>
      <c r="F253" s="39" t="s">
        <v>791</v>
      </c>
    </row>
    <row r="254">
      <c r="A254" s="37" t="s">
        <v>24</v>
      </c>
      <c r="B254" s="37" t="s">
        <v>493</v>
      </c>
      <c r="C254" s="39" t="s">
        <v>520</v>
      </c>
      <c r="D254" s="37" t="s">
        <v>5</v>
      </c>
      <c r="E254" s="37" t="s">
        <v>30</v>
      </c>
      <c r="F254" s="39" t="s">
        <v>792</v>
      </c>
    </row>
    <row r="255">
      <c r="A255" s="37" t="s">
        <v>25</v>
      </c>
      <c r="B255" s="37" t="s">
        <v>494</v>
      </c>
      <c r="C255" s="39" t="s">
        <v>520</v>
      </c>
      <c r="D255" s="37" t="s">
        <v>5</v>
      </c>
      <c r="E255" s="37" t="s">
        <v>30</v>
      </c>
      <c r="F255" s="39" t="s">
        <v>793</v>
      </c>
    </row>
    <row r="256">
      <c r="A256" s="37" t="s">
        <v>26</v>
      </c>
      <c r="B256" s="37" t="s">
        <v>495</v>
      </c>
      <c r="C256" s="39" t="s">
        <v>520</v>
      </c>
      <c r="D256" s="37" t="s">
        <v>5</v>
      </c>
      <c r="E256" s="37" t="s">
        <v>30</v>
      </c>
      <c r="F256" s="39" t="s">
        <v>794</v>
      </c>
    </row>
    <row r="257">
      <c r="A257" s="37" t="s">
        <v>27</v>
      </c>
      <c r="B257" s="37" t="s">
        <v>497</v>
      </c>
      <c r="C257" s="39" t="s">
        <v>520</v>
      </c>
      <c r="D257" s="37" t="s">
        <v>5</v>
      </c>
      <c r="E257" s="37" t="s">
        <v>30</v>
      </c>
      <c r="F257" s="39" t="s">
        <v>795</v>
      </c>
    </row>
    <row r="258">
      <c r="A258" s="37" t="s">
        <v>28</v>
      </c>
      <c r="B258" s="37" t="s">
        <v>496</v>
      </c>
      <c r="C258" s="39" t="s">
        <v>520</v>
      </c>
      <c r="D258" s="37" t="s">
        <v>5</v>
      </c>
      <c r="E258" s="37" t="s">
        <v>30</v>
      </c>
      <c r="F258" s="39" t="s">
        <v>796</v>
      </c>
    </row>
    <row r="259">
      <c r="A259" s="37" t="s">
        <v>29</v>
      </c>
      <c r="B259" s="37" t="s">
        <v>498</v>
      </c>
      <c r="C259" s="39" t="s">
        <v>520</v>
      </c>
      <c r="D259" s="37" t="s">
        <v>5</v>
      </c>
      <c r="E259" s="37" t="s">
        <v>30</v>
      </c>
      <c r="F259" s="39" t="s">
        <v>797</v>
      </c>
    </row>
    <row r="260">
      <c r="A260" s="37" t="s">
        <v>30</v>
      </c>
      <c r="B260" s="37" t="s">
        <v>499</v>
      </c>
      <c r="C260" s="39" t="s">
        <v>520</v>
      </c>
      <c r="D260" s="37" t="s">
        <v>5</v>
      </c>
      <c r="E260" s="37" t="s">
        <v>30</v>
      </c>
      <c r="F260" s="39" t="s">
        <v>798</v>
      </c>
    </row>
    <row r="261">
      <c r="A261" s="37" t="s">
        <v>31</v>
      </c>
      <c r="B261" s="37" t="s">
        <v>500</v>
      </c>
      <c r="C261" s="39" t="s">
        <v>520</v>
      </c>
      <c r="D261" s="37" t="s">
        <v>5</v>
      </c>
      <c r="E261" s="37" t="s">
        <v>30</v>
      </c>
      <c r="F261" s="39" t="s">
        <v>799</v>
      </c>
    </row>
    <row r="262">
      <c r="A262" s="37" t="s">
        <v>32</v>
      </c>
      <c r="B262" s="37" t="s">
        <v>501</v>
      </c>
      <c r="C262" s="39" t="s">
        <v>520</v>
      </c>
      <c r="D262" s="37" t="s">
        <v>5</v>
      </c>
      <c r="E262" s="37" t="s">
        <v>30</v>
      </c>
      <c r="F262" s="39" t="s">
        <v>800</v>
      </c>
    </row>
    <row r="263">
      <c r="A263" s="37" t="s">
        <v>33</v>
      </c>
      <c r="B263" s="37" t="s">
        <v>502</v>
      </c>
      <c r="C263" s="39" t="s">
        <v>520</v>
      </c>
      <c r="D263" s="37" t="s">
        <v>5</v>
      </c>
      <c r="E263" s="37" t="s">
        <v>30</v>
      </c>
      <c r="F263" s="39" t="s">
        <v>801</v>
      </c>
    </row>
    <row r="264">
      <c r="A264" s="37" t="s">
        <v>34</v>
      </c>
      <c r="B264" s="37" t="s">
        <v>503</v>
      </c>
      <c r="C264" s="39" t="s">
        <v>520</v>
      </c>
      <c r="D264" s="37" t="s">
        <v>5</v>
      </c>
      <c r="E264" s="37" t="s">
        <v>30</v>
      </c>
      <c r="F264" s="39" t="s">
        <v>802</v>
      </c>
    </row>
    <row r="265">
      <c r="A265" s="37" t="s">
        <v>35</v>
      </c>
      <c r="B265" s="37" t="s">
        <v>504</v>
      </c>
      <c r="C265" s="39" t="s">
        <v>520</v>
      </c>
      <c r="D265" s="37" t="s">
        <v>5</v>
      </c>
      <c r="E265" s="37" t="s">
        <v>30</v>
      </c>
      <c r="F265" s="39" t="s">
        <v>803</v>
      </c>
    </row>
    <row r="266">
      <c r="A266" s="37" t="s">
        <v>3</v>
      </c>
      <c r="B266" s="37" t="s">
        <v>489</v>
      </c>
      <c r="C266" s="39" t="s">
        <v>521</v>
      </c>
      <c r="D266" s="37" t="s">
        <v>5</v>
      </c>
      <c r="E266" s="37" t="s">
        <v>30</v>
      </c>
      <c r="F266" s="39" t="s">
        <v>804</v>
      </c>
    </row>
    <row r="267">
      <c r="A267" s="37" t="s">
        <v>4</v>
      </c>
      <c r="B267" s="37" t="s">
        <v>472</v>
      </c>
      <c r="C267" s="39" t="s">
        <v>521</v>
      </c>
      <c r="D267" s="37" t="s">
        <v>5</v>
      </c>
      <c r="E267" s="37" t="s">
        <v>30</v>
      </c>
      <c r="F267" s="39" t="s">
        <v>805</v>
      </c>
    </row>
    <row r="268">
      <c r="A268" s="37" t="s">
        <v>5</v>
      </c>
      <c r="B268" s="37" t="s">
        <v>473</v>
      </c>
      <c r="C268" s="39" t="s">
        <v>521</v>
      </c>
      <c r="D268" s="37" t="s">
        <v>5</v>
      </c>
      <c r="E268" s="37" t="s">
        <v>30</v>
      </c>
      <c r="F268" s="39" t="s">
        <v>806</v>
      </c>
    </row>
    <row r="269">
      <c r="A269" s="37" t="s">
        <v>6</v>
      </c>
      <c r="B269" s="37" t="s">
        <v>474</v>
      </c>
      <c r="C269" s="39" t="s">
        <v>521</v>
      </c>
      <c r="D269" s="37" t="s">
        <v>5</v>
      </c>
      <c r="E269" s="37" t="s">
        <v>30</v>
      </c>
      <c r="F269" s="39" t="s">
        <v>807</v>
      </c>
    </row>
    <row r="270">
      <c r="A270" s="37" t="s">
        <v>7</v>
      </c>
      <c r="B270" s="37" t="s">
        <v>475</v>
      </c>
      <c r="C270" s="39" t="s">
        <v>521</v>
      </c>
      <c r="D270" s="37" t="s">
        <v>5</v>
      </c>
      <c r="E270" s="37" t="s">
        <v>30</v>
      </c>
      <c r="F270" s="39" t="s">
        <v>808</v>
      </c>
    </row>
    <row r="271">
      <c r="A271" s="37" t="s">
        <v>8</v>
      </c>
      <c r="B271" s="37" t="s">
        <v>479</v>
      </c>
      <c r="C271" s="39" t="s">
        <v>521</v>
      </c>
      <c r="D271" s="37" t="s">
        <v>5</v>
      </c>
      <c r="E271" s="37" t="s">
        <v>30</v>
      </c>
      <c r="F271" s="39" t="s">
        <v>809</v>
      </c>
    </row>
    <row r="272">
      <c r="A272" s="37" t="s">
        <v>9</v>
      </c>
      <c r="B272" s="37" t="s">
        <v>480</v>
      </c>
      <c r="C272" s="39" t="s">
        <v>521</v>
      </c>
      <c r="D272" s="37" t="s">
        <v>5</v>
      </c>
      <c r="E272" s="37" t="s">
        <v>30</v>
      </c>
      <c r="F272" s="39" t="s">
        <v>810</v>
      </c>
    </row>
    <row r="273">
      <c r="A273" s="37" t="s">
        <v>10</v>
      </c>
      <c r="B273" s="37" t="s">
        <v>478</v>
      </c>
      <c r="C273" s="39" t="s">
        <v>521</v>
      </c>
      <c r="D273" s="37" t="s">
        <v>5</v>
      </c>
      <c r="E273" s="37" t="s">
        <v>30</v>
      </c>
      <c r="F273" s="39" t="s">
        <v>811</v>
      </c>
    </row>
    <row r="274">
      <c r="A274" s="37" t="s">
        <v>11</v>
      </c>
      <c r="B274" s="37" t="s">
        <v>477</v>
      </c>
      <c r="C274" s="39" t="s">
        <v>521</v>
      </c>
      <c r="D274" s="37" t="s">
        <v>5</v>
      </c>
      <c r="E274" s="37" t="s">
        <v>30</v>
      </c>
      <c r="F274" s="39" t="s">
        <v>812</v>
      </c>
    </row>
    <row r="275">
      <c r="A275" s="37" t="s">
        <v>12</v>
      </c>
      <c r="B275" s="37" t="s">
        <v>476</v>
      </c>
      <c r="C275" s="39" t="s">
        <v>521</v>
      </c>
      <c r="D275" s="37" t="s">
        <v>5</v>
      </c>
      <c r="E275" s="37" t="s">
        <v>30</v>
      </c>
      <c r="F275" s="39" t="s">
        <v>813</v>
      </c>
    </row>
    <row r="276">
      <c r="A276" s="37" t="s">
        <v>13</v>
      </c>
      <c r="B276" s="37" t="s">
        <v>481</v>
      </c>
      <c r="C276" s="39" t="s">
        <v>521</v>
      </c>
      <c r="D276" s="37" t="s">
        <v>5</v>
      </c>
      <c r="E276" s="37" t="s">
        <v>30</v>
      </c>
      <c r="F276" s="39" t="s">
        <v>814</v>
      </c>
    </row>
    <row r="277">
      <c r="A277" s="37" t="s">
        <v>14</v>
      </c>
      <c r="B277" s="37" t="s">
        <v>483</v>
      </c>
      <c r="C277" s="39" t="s">
        <v>521</v>
      </c>
      <c r="D277" s="37" t="s">
        <v>5</v>
      </c>
      <c r="E277" s="37" t="s">
        <v>30</v>
      </c>
      <c r="F277" s="39" t="s">
        <v>815</v>
      </c>
    </row>
    <row r="278">
      <c r="A278" s="37" t="s">
        <v>15</v>
      </c>
      <c r="B278" s="37" t="s">
        <v>482</v>
      </c>
      <c r="C278" s="39" t="s">
        <v>521</v>
      </c>
      <c r="D278" s="37" t="s">
        <v>5</v>
      </c>
      <c r="E278" s="37" t="s">
        <v>30</v>
      </c>
      <c r="F278" s="39" t="s">
        <v>816</v>
      </c>
    </row>
    <row r="279">
      <c r="A279" s="37" t="s">
        <v>16</v>
      </c>
      <c r="B279" s="37" t="s">
        <v>484</v>
      </c>
      <c r="C279" s="39" t="s">
        <v>521</v>
      </c>
      <c r="D279" s="37" t="s">
        <v>5</v>
      </c>
      <c r="E279" s="37" t="s">
        <v>30</v>
      </c>
      <c r="F279" s="39" t="s">
        <v>817</v>
      </c>
    </row>
    <row r="280">
      <c r="A280" s="37" t="s">
        <v>17</v>
      </c>
      <c r="B280" s="37" t="s">
        <v>485</v>
      </c>
      <c r="C280" s="39" t="s">
        <v>521</v>
      </c>
      <c r="D280" s="37" t="s">
        <v>5</v>
      </c>
      <c r="E280" s="37" t="s">
        <v>30</v>
      </c>
      <c r="F280" s="39" t="s">
        <v>818</v>
      </c>
    </row>
    <row r="281">
      <c r="A281" s="37" t="s">
        <v>18</v>
      </c>
      <c r="B281" s="37" t="s">
        <v>486</v>
      </c>
      <c r="C281" s="39" t="s">
        <v>521</v>
      </c>
      <c r="D281" s="37" t="s">
        <v>5</v>
      </c>
      <c r="E281" s="37" t="s">
        <v>30</v>
      </c>
      <c r="F281" s="39" t="s">
        <v>819</v>
      </c>
    </row>
    <row r="282">
      <c r="A282" s="37" t="s">
        <v>19</v>
      </c>
      <c r="B282" s="37" t="s">
        <v>487</v>
      </c>
      <c r="C282" s="39" t="s">
        <v>521</v>
      </c>
      <c r="D282" s="37" t="s">
        <v>5</v>
      </c>
      <c r="E282" s="37" t="s">
        <v>30</v>
      </c>
      <c r="F282" s="39" t="s">
        <v>820</v>
      </c>
    </row>
    <row r="283">
      <c r="A283" s="37" t="s">
        <v>20</v>
      </c>
      <c r="B283" s="37" t="s">
        <v>488</v>
      </c>
      <c r="C283" s="39" t="s">
        <v>521</v>
      </c>
      <c r="D283" s="37" t="s">
        <v>5</v>
      </c>
      <c r="E283" s="37" t="s">
        <v>30</v>
      </c>
      <c r="F283" s="39" t="s">
        <v>821</v>
      </c>
    </row>
    <row r="284">
      <c r="A284" s="37" t="s">
        <v>21</v>
      </c>
      <c r="B284" s="37" t="s">
        <v>490</v>
      </c>
      <c r="C284" s="39" t="s">
        <v>521</v>
      </c>
      <c r="D284" s="37" t="s">
        <v>5</v>
      </c>
      <c r="E284" s="37" t="s">
        <v>30</v>
      </c>
      <c r="F284" s="39" t="s">
        <v>822</v>
      </c>
    </row>
    <row r="285">
      <c r="A285" s="37" t="s">
        <v>22</v>
      </c>
      <c r="B285" s="37" t="s">
        <v>491</v>
      </c>
      <c r="C285" s="39" t="s">
        <v>521</v>
      </c>
      <c r="D285" s="37" t="s">
        <v>5</v>
      </c>
      <c r="E285" s="37" t="s">
        <v>30</v>
      </c>
      <c r="F285" s="39" t="s">
        <v>823</v>
      </c>
    </row>
    <row r="286">
      <c r="A286" s="37" t="s">
        <v>23</v>
      </c>
      <c r="B286" s="37" t="s">
        <v>492</v>
      </c>
      <c r="C286" s="39" t="s">
        <v>521</v>
      </c>
      <c r="D286" s="37" t="s">
        <v>5</v>
      </c>
      <c r="E286" s="37" t="s">
        <v>30</v>
      </c>
      <c r="F286" s="39" t="s">
        <v>824</v>
      </c>
    </row>
    <row r="287">
      <c r="A287" s="37" t="s">
        <v>24</v>
      </c>
      <c r="B287" s="37" t="s">
        <v>493</v>
      </c>
      <c r="C287" s="39" t="s">
        <v>521</v>
      </c>
      <c r="D287" s="37" t="s">
        <v>5</v>
      </c>
      <c r="E287" s="37" t="s">
        <v>30</v>
      </c>
      <c r="F287" s="39" t="s">
        <v>825</v>
      </c>
    </row>
    <row r="288">
      <c r="A288" s="37" t="s">
        <v>25</v>
      </c>
      <c r="B288" s="37" t="s">
        <v>494</v>
      </c>
      <c r="C288" s="39" t="s">
        <v>521</v>
      </c>
      <c r="D288" s="37" t="s">
        <v>5</v>
      </c>
      <c r="E288" s="37" t="s">
        <v>30</v>
      </c>
      <c r="F288" s="39" t="s">
        <v>826</v>
      </c>
    </row>
    <row r="289">
      <c r="A289" s="37" t="s">
        <v>26</v>
      </c>
      <c r="B289" s="37" t="s">
        <v>495</v>
      </c>
      <c r="C289" s="39" t="s">
        <v>521</v>
      </c>
      <c r="D289" s="37" t="s">
        <v>5</v>
      </c>
      <c r="E289" s="37" t="s">
        <v>30</v>
      </c>
      <c r="F289" s="39" t="s">
        <v>827</v>
      </c>
    </row>
    <row r="290">
      <c r="A290" s="37" t="s">
        <v>27</v>
      </c>
      <c r="B290" s="37" t="s">
        <v>497</v>
      </c>
      <c r="C290" s="39" t="s">
        <v>521</v>
      </c>
      <c r="D290" s="37" t="s">
        <v>5</v>
      </c>
      <c r="E290" s="37" t="s">
        <v>30</v>
      </c>
      <c r="F290" s="39" t="s">
        <v>828</v>
      </c>
    </row>
    <row r="291">
      <c r="A291" s="37" t="s">
        <v>28</v>
      </c>
      <c r="B291" s="37" t="s">
        <v>496</v>
      </c>
      <c r="C291" s="39" t="s">
        <v>521</v>
      </c>
      <c r="D291" s="37" t="s">
        <v>5</v>
      </c>
      <c r="E291" s="37" t="s">
        <v>30</v>
      </c>
      <c r="F291" s="39" t="s">
        <v>829</v>
      </c>
    </row>
    <row r="292">
      <c r="A292" s="37" t="s">
        <v>29</v>
      </c>
      <c r="B292" s="37" t="s">
        <v>498</v>
      </c>
      <c r="C292" s="39" t="s">
        <v>521</v>
      </c>
      <c r="D292" s="37" t="s">
        <v>5</v>
      </c>
      <c r="E292" s="37" t="s">
        <v>30</v>
      </c>
      <c r="F292" s="39" t="s">
        <v>830</v>
      </c>
    </row>
    <row r="293">
      <c r="A293" s="37" t="s">
        <v>30</v>
      </c>
      <c r="B293" s="37" t="s">
        <v>499</v>
      </c>
      <c r="C293" s="39" t="s">
        <v>521</v>
      </c>
      <c r="D293" s="37" t="s">
        <v>5</v>
      </c>
      <c r="E293" s="37" t="s">
        <v>30</v>
      </c>
      <c r="F293" s="39" t="s">
        <v>831</v>
      </c>
    </row>
    <row r="294">
      <c r="A294" s="37" t="s">
        <v>31</v>
      </c>
      <c r="B294" s="37" t="s">
        <v>500</v>
      </c>
      <c r="C294" s="39" t="s">
        <v>521</v>
      </c>
      <c r="D294" s="37" t="s">
        <v>5</v>
      </c>
      <c r="E294" s="37" t="s">
        <v>30</v>
      </c>
      <c r="F294" s="39" t="s">
        <v>832</v>
      </c>
    </row>
    <row r="295">
      <c r="A295" s="37" t="s">
        <v>32</v>
      </c>
      <c r="B295" s="37" t="s">
        <v>501</v>
      </c>
      <c r="C295" s="39" t="s">
        <v>521</v>
      </c>
      <c r="D295" s="37" t="s">
        <v>5</v>
      </c>
      <c r="E295" s="37" t="s">
        <v>30</v>
      </c>
      <c r="F295" s="39" t="s">
        <v>833</v>
      </c>
    </row>
    <row r="296">
      <c r="A296" s="37" t="s">
        <v>33</v>
      </c>
      <c r="B296" s="37" t="s">
        <v>502</v>
      </c>
      <c r="C296" s="39" t="s">
        <v>521</v>
      </c>
      <c r="D296" s="37" t="s">
        <v>5</v>
      </c>
      <c r="E296" s="37" t="s">
        <v>30</v>
      </c>
      <c r="F296" s="39" t="s">
        <v>834</v>
      </c>
    </row>
    <row r="297">
      <c r="A297" s="37" t="s">
        <v>34</v>
      </c>
      <c r="B297" s="37" t="s">
        <v>503</v>
      </c>
      <c r="C297" s="39" t="s">
        <v>521</v>
      </c>
      <c r="D297" s="37" t="s">
        <v>5</v>
      </c>
      <c r="E297" s="37" t="s">
        <v>30</v>
      </c>
      <c r="F297" s="39" t="s">
        <v>835</v>
      </c>
    </row>
    <row r="298">
      <c r="A298" s="37" t="s">
        <v>35</v>
      </c>
      <c r="B298" s="37" t="s">
        <v>504</v>
      </c>
      <c r="C298" s="39" t="s">
        <v>521</v>
      </c>
      <c r="D298" s="37" t="s">
        <v>5</v>
      </c>
      <c r="E298" s="37" t="s">
        <v>30</v>
      </c>
      <c r="F298" s="39" t="s">
        <v>836</v>
      </c>
    </row>
    <row r="299">
      <c r="A299" s="37" t="s">
        <v>3</v>
      </c>
      <c r="B299" s="37" t="s">
        <v>489</v>
      </c>
      <c r="C299" s="39" t="s">
        <v>522</v>
      </c>
      <c r="D299" s="37" t="s">
        <v>5</v>
      </c>
      <c r="E299" s="37" t="s">
        <v>30</v>
      </c>
      <c r="F299" s="39" t="s">
        <v>837</v>
      </c>
    </row>
    <row r="300">
      <c r="A300" s="37" t="s">
        <v>4</v>
      </c>
      <c r="B300" s="37" t="s">
        <v>472</v>
      </c>
      <c r="C300" s="39" t="s">
        <v>522</v>
      </c>
      <c r="D300" s="37" t="s">
        <v>5</v>
      </c>
      <c r="E300" s="37" t="s">
        <v>30</v>
      </c>
      <c r="F300" s="39" t="s">
        <v>838</v>
      </c>
    </row>
    <row r="301">
      <c r="A301" s="37" t="s">
        <v>5</v>
      </c>
      <c r="B301" s="37" t="s">
        <v>473</v>
      </c>
      <c r="C301" s="39" t="s">
        <v>522</v>
      </c>
      <c r="D301" s="37" t="s">
        <v>5</v>
      </c>
      <c r="E301" s="37" t="s">
        <v>30</v>
      </c>
      <c r="F301" s="39" t="s">
        <v>839</v>
      </c>
    </row>
    <row r="302">
      <c r="A302" s="37" t="s">
        <v>6</v>
      </c>
      <c r="B302" s="37" t="s">
        <v>474</v>
      </c>
      <c r="C302" s="39" t="s">
        <v>522</v>
      </c>
      <c r="D302" s="37" t="s">
        <v>5</v>
      </c>
      <c r="E302" s="37" t="s">
        <v>30</v>
      </c>
      <c r="F302" s="39" t="s">
        <v>840</v>
      </c>
    </row>
    <row r="303">
      <c r="A303" s="37" t="s">
        <v>7</v>
      </c>
      <c r="B303" s="37" t="s">
        <v>475</v>
      </c>
      <c r="C303" s="39" t="s">
        <v>522</v>
      </c>
      <c r="D303" s="37" t="s">
        <v>5</v>
      </c>
      <c r="E303" s="37" t="s">
        <v>30</v>
      </c>
      <c r="F303" s="39" t="s">
        <v>841</v>
      </c>
    </row>
    <row r="304">
      <c r="A304" s="37" t="s">
        <v>8</v>
      </c>
      <c r="B304" s="37" t="s">
        <v>479</v>
      </c>
      <c r="C304" s="39" t="s">
        <v>522</v>
      </c>
      <c r="D304" s="37" t="s">
        <v>5</v>
      </c>
      <c r="E304" s="37" t="s">
        <v>30</v>
      </c>
      <c r="F304" s="39" t="s">
        <v>842</v>
      </c>
    </row>
    <row r="305">
      <c r="A305" s="37" t="s">
        <v>9</v>
      </c>
      <c r="B305" s="37" t="s">
        <v>480</v>
      </c>
      <c r="C305" s="39" t="s">
        <v>522</v>
      </c>
      <c r="D305" s="37" t="s">
        <v>5</v>
      </c>
      <c r="E305" s="37" t="s">
        <v>30</v>
      </c>
      <c r="F305" s="39" t="s">
        <v>843</v>
      </c>
    </row>
    <row r="306">
      <c r="A306" s="37" t="s">
        <v>10</v>
      </c>
      <c r="B306" s="37" t="s">
        <v>478</v>
      </c>
      <c r="C306" s="39" t="s">
        <v>522</v>
      </c>
      <c r="D306" s="37" t="s">
        <v>5</v>
      </c>
      <c r="E306" s="37" t="s">
        <v>30</v>
      </c>
      <c r="F306" s="39" t="s">
        <v>844</v>
      </c>
    </row>
    <row r="307">
      <c r="A307" s="37" t="s">
        <v>11</v>
      </c>
      <c r="B307" s="37" t="s">
        <v>477</v>
      </c>
      <c r="C307" s="39" t="s">
        <v>522</v>
      </c>
      <c r="D307" s="37" t="s">
        <v>5</v>
      </c>
      <c r="E307" s="37" t="s">
        <v>30</v>
      </c>
      <c r="F307" s="39" t="s">
        <v>845</v>
      </c>
    </row>
    <row r="308">
      <c r="A308" s="37" t="s">
        <v>12</v>
      </c>
      <c r="B308" s="37" t="s">
        <v>476</v>
      </c>
      <c r="C308" s="39" t="s">
        <v>522</v>
      </c>
      <c r="D308" s="37" t="s">
        <v>5</v>
      </c>
      <c r="E308" s="37" t="s">
        <v>30</v>
      </c>
      <c r="F308" s="39" t="s">
        <v>846</v>
      </c>
    </row>
    <row r="309">
      <c r="A309" s="37" t="s">
        <v>13</v>
      </c>
      <c r="B309" s="37" t="s">
        <v>481</v>
      </c>
      <c r="C309" s="39" t="s">
        <v>522</v>
      </c>
      <c r="D309" s="37" t="s">
        <v>5</v>
      </c>
      <c r="E309" s="37" t="s">
        <v>30</v>
      </c>
      <c r="F309" s="39" t="s">
        <v>847</v>
      </c>
    </row>
    <row r="310">
      <c r="A310" s="37" t="s">
        <v>14</v>
      </c>
      <c r="B310" s="37" t="s">
        <v>483</v>
      </c>
      <c r="C310" s="39" t="s">
        <v>522</v>
      </c>
      <c r="D310" s="37" t="s">
        <v>5</v>
      </c>
      <c r="E310" s="37" t="s">
        <v>30</v>
      </c>
      <c r="F310" s="39" t="s">
        <v>848</v>
      </c>
    </row>
    <row r="311">
      <c r="A311" s="37" t="s">
        <v>15</v>
      </c>
      <c r="B311" s="37" t="s">
        <v>482</v>
      </c>
      <c r="C311" s="39" t="s">
        <v>522</v>
      </c>
      <c r="D311" s="37" t="s">
        <v>5</v>
      </c>
      <c r="E311" s="37" t="s">
        <v>30</v>
      </c>
      <c r="F311" s="39" t="s">
        <v>849</v>
      </c>
    </row>
    <row r="312">
      <c r="A312" s="37" t="s">
        <v>16</v>
      </c>
      <c r="B312" s="37" t="s">
        <v>484</v>
      </c>
      <c r="C312" s="39" t="s">
        <v>522</v>
      </c>
      <c r="D312" s="37" t="s">
        <v>5</v>
      </c>
      <c r="E312" s="37" t="s">
        <v>30</v>
      </c>
      <c r="F312" s="39" t="s">
        <v>850</v>
      </c>
    </row>
    <row r="313">
      <c r="A313" s="37" t="s">
        <v>17</v>
      </c>
      <c r="B313" s="37" t="s">
        <v>485</v>
      </c>
      <c r="C313" s="39" t="s">
        <v>522</v>
      </c>
      <c r="D313" s="37" t="s">
        <v>5</v>
      </c>
      <c r="E313" s="37" t="s">
        <v>30</v>
      </c>
      <c r="F313" s="39" t="s">
        <v>851</v>
      </c>
    </row>
    <row r="314">
      <c r="A314" s="37" t="s">
        <v>18</v>
      </c>
      <c r="B314" s="37" t="s">
        <v>486</v>
      </c>
      <c r="C314" s="39" t="s">
        <v>522</v>
      </c>
      <c r="D314" s="37" t="s">
        <v>5</v>
      </c>
      <c r="E314" s="37" t="s">
        <v>30</v>
      </c>
      <c r="F314" s="39" t="s">
        <v>852</v>
      </c>
    </row>
    <row r="315">
      <c r="A315" s="37" t="s">
        <v>19</v>
      </c>
      <c r="B315" s="37" t="s">
        <v>487</v>
      </c>
      <c r="C315" s="39" t="s">
        <v>522</v>
      </c>
      <c r="D315" s="37" t="s">
        <v>5</v>
      </c>
      <c r="E315" s="37" t="s">
        <v>30</v>
      </c>
      <c r="F315" s="39" t="s">
        <v>853</v>
      </c>
    </row>
    <row r="316">
      <c r="A316" s="37" t="s">
        <v>20</v>
      </c>
      <c r="B316" s="37" t="s">
        <v>488</v>
      </c>
      <c r="C316" s="39" t="s">
        <v>522</v>
      </c>
      <c r="D316" s="37" t="s">
        <v>5</v>
      </c>
      <c r="E316" s="37" t="s">
        <v>30</v>
      </c>
      <c r="F316" s="39" t="s">
        <v>854</v>
      </c>
    </row>
    <row r="317">
      <c r="A317" s="37" t="s">
        <v>21</v>
      </c>
      <c r="B317" s="37" t="s">
        <v>490</v>
      </c>
      <c r="C317" s="39" t="s">
        <v>522</v>
      </c>
      <c r="D317" s="37" t="s">
        <v>5</v>
      </c>
      <c r="E317" s="37" t="s">
        <v>30</v>
      </c>
      <c r="F317" s="39" t="s">
        <v>855</v>
      </c>
    </row>
    <row r="318">
      <c r="A318" s="37" t="s">
        <v>22</v>
      </c>
      <c r="B318" s="37" t="s">
        <v>491</v>
      </c>
      <c r="C318" s="39" t="s">
        <v>522</v>
      </c>
      <c r="D318" s="37" t="s">
        <v>5</v>
      </c>
      <c r="E318" s="37" t="s">
        <v>30</v>
      </c>
      <c r="F318" s="39" t="s">
        <v>856</v>
      </c>
    </row>
    <row r="319">
      <c r="A319" s="37" t="s">
        <v>23</v>
      </c>
      <c r="B319" s="37" t="s">
        <v>492</v>
      </c>
      <c r="C319" s="39" t="s">
        <v>522</v>
      </c>
      <c r="D319" s="37" t="s">
        <v>5</v>
      </c>
      <c r="E319" s="37" t="s">
        <v>30</v>
      </c>
      <c r="F319" s="39" t="s">
        <v>857</v>
      </c>
    </row>
    <row r="320">
      <c r="A320" s="37" t="s">
        <v>24</v>
      </c>
      <c r="B320" s="37" t="s">
        <v>493</v>
      </c>
      <c r="C320" s="39" t="s">
        <v>522</v>
      </c>
      <c r="D320" s="37" t="s">
        <v>5</v>
      </c>
      <c r="E320" s="37" t="s">
        <v>30</v>
      </c>
      <c r="F320" s="39" t="s">
        <v>858</v>
      </c>
    </row>
    <row r="321">
      <c r="A321" s="37" t="s">
        <v>25</v>
      </c>
      <c r="B321" s="37" t="s">
        <v>494</v>
      </c>
      <c r="C321" s="39" t="s">
        <v>522</v>
      </c>
      <c r="D321" s="37" t="s">
        <v>5</v>
      </c>
      <c r="E321" s="37" t="s">
        <v>30</v>
      </c>
      <c r="F321" s="39" t="s">
        <v>859</v>
      </c>
    </row>
    <row r="322">
      <c r="A322" s="37" t="s">
        <v>26</v>
      </c>
      <c r="B322" s="37" t="s">
        <v>495</v>
      </c>
      <c r="C322" s="39" t="s">
        <v>522</v>
      </c>
      <c r="D322" s="37" t="s">
        <v>5</v>
      </c>
      <c r="E322" s="37" t="s">
        <v>30</v>
      </c>
      <c r="F322" s="39" t="s">
        <v>860</v>
      </c>
    </row>
    <row r="323">
      <c r="A323" s="37" t="s">
        <v>27</v>
      </c>
      <c r="B323" s="37" t="s">
        <v>497</v>
      </c>
      <c r="C323" s="39" t="s">
        <v>522</v>
      </c>
      <c r="D323" s="37" t="s">
        <v>5</v>
      </c>
      <c r="E323" s="37" t="s">
        <v>30</v>
      </c>
      <c r="F323" s="39" t="s">
        <v>861</v>
      </c>
    </row>
    <row r="324">
      <c r="A324" s="37" t="s">
        <v>28</v>
      </c>
      <c r="B324" s="37" t="s">
        <v>496</v>
      </c>
      <c r="C324" s="39" t="s">
        <v>522</v>
      </c>
      <c r="D324" s="37" t="s">
        <v>5</v>
      </c>
      <c r="E324" s="37" t="s">
        <v>30</v>
      </c>
      <c r="F324" s="39" t="s">
        <v>862</v>
      </c>
    </row>
    <row r="325">
      <c r="A325" s="37" t="s">
        <v>29</v>
      </c>
      <c r="B325" s="37" t="s">
        <v>498</v>
      </c>
      <c r="C325" s="39" t="s">
        <v>522</v>
      </c>
      <c r="D325" s="37" t="s">
        <v>5</v>
      </c>
      <c r="E325" s="37" t="s">
        <v>30</v>
      </c>
      <c r="F325" s="39" t="s">
        <v>863</v>
      </c>
    </row>
    <row r="326">
      <c r="A326" s="37" t="s">
        <v>30</v>
      </c>
      <c r="B326" s="37" t="s">
        <v>499</v>
      </c>
      <c r="C326" s="39" t="s">
        <v>522</v>
      </c>
      <c r="D326" s="37" t="s">
        <v>5</v>
      </c>
      <c r="E326" s="37" t="s">
        <v>30</v>
      </c>
      <c r="F326" s="39" t="s">
        <v>864</v>
      </c>
    </row>
    <row r="327">
      <c r="A327" s="37" t="s">
        <v>31</v>
      </c>
      <c r="B327" s="37" t="s">
        <v>500</v>
      </c>
      <c r="C327" s="39" t="s">
        <v>522</v>
      </c>
      <c r="D327" s="37" t="s">
        <v>5</v>
      </c>
      <c r="E327" s="37" t="s">
        <v>30</v>
      </c>
      <c r="F327" s="39" t="s">
        <v>865</v>
      </c>
    </row>
    <row r="328">
      <c r="A328" s="37" t="s">
        <v>32</v>
      </c>
      <c r="B328" s="37" t="s">
        <v>501</v>
      </c>
      <c r="C328" s="39" t="s">
        <v>522</v>
      </c>
      <c r="D328" s="37" t="s">
        <v>5</v>
      </c>
      <c r="E328" s="37" t="s">
        <v>30</v>
      </c>
      <c r="F328" s="39" t="s">
        <v>866</v>
      </c>
    </row>
    <row r="329">
      <c r="A329" s="37" t="s">
        <v>33</v>
      </c>
      <c r="B329" s="37" t="s">
        <v>502</v>
      </c>
      <c r="C329" s="39" t="s">
        <v>522</v>
      </c>
      <c r="D329" s="37" t="s">
        <v>5</v>
      </c>
      <c r="E329" s="37" t="s">
        <v>30</v>
      </c>
      <c r="F329" s="39" t="s">
        <v>867</v>
      </c>
    </row>
    <row r="330">
      <c r="A330" s="37" t="s">
        <v>34</v>
      </c>
      <c r="B330" s="37" t="s">
        <v>503</v>
      </c>
      <c r="C330" s="39" t="s">
        <v>522</v>
      </c>
      <c r="D330" s="37" t="s">
        <v>5</v>
      </c>
      <c r="E330" s="37" t="s">
        <v>30</v>
      </c>
      <c r="F330" s="39" t="s">
        <v>868</v>
      </c>
    </row>
    <row r="331">
      <c r="A331" s="37" t="s">
        <v>35</v>
      </c>
      <c r="B331" s="37" t="s">
        <v>504</v>
      </c>
      <c r="C331" s="39" t="s">
        <v>522</v>
      </c>
      <c r="D331" s="37" t="s">
        <v>5</v>
      </c>
      <c r="E331" s="37" t="s">
        <v>30</v>
      </c>
      <c r="F331" s="39" t="s">
        <v>869</v>
      </c>
    </row>
    <row r="332">
      <c r="A332" s="37" t="s">
        <v>3</v>
      </c>
      <c r="B332" s="37" t="s">
        <v>489</v>
      </c>
      <c r="C332" s="39" t="s">
        <v>523</v>
      </c>
      <c r="D332" s="37" t="s">
        <v>5</v>
      </c>
      <c r="E332" s="37" t="s">
        <v>30</v>
      </c>
      <c r="F332" s="39" t="s">
        <v>870</v>
      </c>
    </row>
    <row r="333">
      <c r="A333" s="37" t="s">
        <v>4</v>
      </c>
      <c r="B333" s="37" t="s">
        <v>472</v>
      </c>
      <c r="C333" s="39" t="s">
        <v>523</v>
      </c>
      <c r="D333" s="37" t="s">
        <v>5</v>
      </c>
      <c r="E333" s="37" t="s">
        <v>30</v>
      </c>
      <c r="F333" s="39" t="s">
        <v>871</v>
      </c>
    </row>
    <row r="334">
      <c r="A334" s="37" t="s">
        <v>5</v>
      </c>
      <c r="B334" s="37" t="s">
        <v>473</v>
      </c>
      <c r="C334" s="39" t="s">
        <v>523</v>
      </c>
      <c r="D334" s="37" t="s">
        <v>5</v>
      </c>
      <c r="E334" s="37" t="s">
        <v>30</v>
      </c>
      <c r="F334" s="39" t="s">
        <v>872</v>
      </c>
    </row>
    <row r="335">
      <c r="A335" s="37" t="s">
        <v>6</v>
      </c>
      <c r="B335" s="37" t="s">
        <v>474</v>
      </c>
      <c r="C335" s="39" t="s">
        <v>523</v>
      </c>
      <c r="D335" s="37" t="s">
        <v>5</v>
      </c>
      <c r="E335" s="37" t="s">
        <v>30</v>
      </c>
      <c r="F335" s="39" t="s">
        <v>873</v>
      </c>
    </row>
    <row r="336">
      <c r="A336" s="37" t="s">
        <v>7</v>
      </c>
      <c r="B336" s="37" t="s">
        <v>475</v>
      </c>
      <c r="C336" s="39" t="s">
        <v>523</v>
      </c>
      <c r="D336" s="37" t="s">
        <v>5</v>
      </c>
      <c r="E336" s="37" t="s">
        <v>30</v>
      </c>
      <c r="F336" s="39" t="s">
        <v>874</v>
      </c>
    </row>
    <row r="337">
      <c r="A337" s="37" t="s">
        <v>8</v>
      </c>
      <c r="B337" s="37" t="s">
        <v>479</v>
      </c>
      <c r="C337" s="39" t="s">
        <v>523</v>
      </c>
      <c r="D337" s="37" t="s">
        <v>5</v>
      </c>
      <c r="E337" s="37" t="s">
        <v>30</v>
      </c>
      <c r="F337" s="39" t="s">
        <v>875</v>
      </c>
    </row>
    <row r="338">
      <c r="A338" s="37" t="s">
        <v>9</v>
      </c>
      <c r="B338" s="37" t="s">
        <v>480</v>
      </c>
      <c r="C338" s="39" t="s">
        <v>523</v>
      </c>
      <c r="D338" s="37" t="s">
        <v>5</v>
      </c>
      <c r="E338" s="37" t="s">
        <v>30</v>
      </c>
      <c r="F338" s="39" t="s">
        <v>876</v>
      </c>
    </row>
    <row r="339">
      <c r="A339" s="37" t="s">
        <v>10</v>
      </c>
      <c r="B339" s="37" t="s">
        <v>478</v>
      </c>
      <c r="C339" s="39" t="s">
        <v>523</v>
      </c>
      <c r="D339" s="37" t="s">
        <v>5</v>
      </c>
      <c r="E339" s="37" t="s">
        <v>30</v>
      </c>
      <c r="F339" s="39" t="s">
        <v>877</v>
      </c>
    </row>
    <row r="340">
      <c r="A340" s="37" t="s">
        <v>11</v>
      </c>
      <c r="B340" s="37" t="s">
        <v>477</v>
      </c>
      <c r="C340" s="39" t="s">
        <v>523</v>
      </c>
      <c r="D340" s="37" t="s">
        <v>5</v>
      </c>
      <c r="E340" s="37" t="s">
        <v>30</v>
      </c>
      <c r="F340" s="39" t="s">
        <v>878</v>
      </c>
    </row>
    <row r="341">
      <c r="A341" s="37" t="s">
        <v>12</v>
      </c>
      <c r="B341" s="37" t="s">
        <v>476</v>
      </c>
      <c r="C341" s="39" t="s">
        <v>523</v>
      </c>
      <c r="D341" s="37" t="s">
        <v>5</v>
      </c>
      <c r="E341" s="37" t="s">
        <v>30</v>
      </c>
      <c r="F341" s="39" t="s">
        <v>879</v>
      </c>
    </row>
    <row r="342">
      <c r="A342" s="37" t="s">
        <v>13</v>
      </c>
      <c r="B342" s="37" t="s">
        <v>481</v>
      </c>
      <c r="C342" s="39" t="s">
        <v>523</v>
      </c>
      <c r="D342" s="37" t="s">
        <v>5</v>
      </c>
      <c r="E342" s="37" t="s">
        <v>30</v>
      </c>
      <c r="F342" s="39" t="s">
        <v>880</v>
      </c>
    </row>
    <row r="343">
      <c r="A343" s="37" t="s">
        <v>14</v>
      </c>
      <c r="B343" s="37" t="s">
        <v>483</v>
      </c>
      <c r="C343" s="39" t="s">
        <v>523</v>
      </c>
      <c r="D343" s="37" t="s">
        <v>5</v>
      </c>
      <c r="E343" s="37" t="s">
        <v>30</v>
      </c>
      <c r="F343" s="39" t="s">
        <v>881</v>
      </c>
    </row>
    <row r="344">
      <c r="A344" s="37" t="s">
        <v>15</v>
      </c>
      <c r="B344" s="37" t="s">
        <v>482</v>
      </c>
      <c r="C344" s="39" t="s">
        <v>523</v>
      </c>
      <c r="D344" s="37" t="s">
        <v>5</v>
      </c>
      <c r="E344" s="37" t="s">
        <v>30</v>
      </c>
      <c r="F344" s="39" t="s">
        <v>882</v>
      </c>
    </row>
    <row r="345">
      <c r="A345" s="37" t="s">
        <v>16</v>
      </c>
      <c r="B345" s="37" t="s">
        <v>484</v>
      </c>
      <c r="C345" s="39" t="s">
        <v>523</v>
      </c>
      <c r="D345" s="37" t="s">
        <v>5</v>
      </c>
      <c r="E345" s="37" t="s">
        <v>30</v>
      </c>
      <c r="F345" s="39" t="s">
        <v>883</v>
      </c>
    </row>
    <row r="346">
      <c r="A346" s="37" t="s">
        <v>17</v>
      </c>
      <c r="B346" s="37" t="s">
        <v>485</v>
      </c>
      <c r="C346" s="39" t="s">
        <v>523</v>
      </c>
      <c r="D346" s="37" t="s">
        <v>5</v>
      </c>
      <c r="E346" s="37" t="s">
        <v>30</v>
      </c>
      <c r="F346" s="39" t="s">
        <v>884</v>
      </c>
    </row>
    <row r="347">
      <c r="A347" s="37" t="s">
        <v>18</v>
      </c>
      <c r="B347" s="37" t="s">
        <v>486</v>
      </c>
      <c r="C347" s="39" t="s">
        <v>523</v>
      </c>
      <c r="D347" s="37" t="s">
        <v>5</v>
      </c>
      <c r="E347" s="37" t="s">
        <v>30</v>
      </c>
      <c r="F347" s="39" t="s">
        <v>885</v>
      </c>
    </row>
    <row r="348">
      <c r="A348" s="37" t="s">
        <v>19</v>
      </c>
      <c r="B348" s="37" t="s">
        <v>487</v>
      </c>
      <c r="C348" s="39" t="s">
        <v>523</v>
      </c>
      <c r="D348" s="37" t="s">
        <v>5</v>
      </c>
      <c r="E348" s="37" t="s">
        <v>30</v>
      </c>
      <c r="F348" s="39" t="s">
        <v>886</v>
      </c>
    </row>
    <row r="349">
      <c r="A349" s="37" t="s">
        <v>20</v>
      </c>
      <c r="B349" s="37" t="s">
        <v>488</v>
      </c>
      <c r="C349" s="39" t="s">
        <v>523</v>
      </c>
      <c r="D349" s="37" t="s">
        <v>5</v>
      </c>
      <c r="E349" s="37" t="s">
        <v>30</v>
      </c>
      <c r="F349" s="39" t="s">
        <v>887</v>
      </c>
    </row>
    <row r="350">
      <c r="A350" s="37" t="s">
        <v>21</v>
      </c>
      <c r="B350" s="37" t="s">
        <v>490</v>
      </c>
      <c r="C350" s="39" t="s">
        <v>523</v>
      </c>
      <c r="D350" s="37" t="s">
        <v>5</v>
      </c>
      <c r="E350" s="37" t="s">
        <v>30</v>
      </c>
      <c r="F350" s="39" t="s">
        <v>888</v>
      </c>
    </row>
    <row r="351">
      <c r="A351" s="37" t="s">
        <v>22</v>
      </c>
      <c r="B351" s="37" t="s">
        <v>491</v>
      </c>
      <c r="C351" s="39" t="s">
        <v>523</v>
      </c>
      <c r="D351" s="37" t="s">
        <v>5</v>
      </c>
      <c r="E351" s="37" t="s">
        <v>30</v>
      </c>
      <c r="F351" s="39" t="s">
        <v>889</v>
      </c>
    </row>
    <row r="352">
      <c r="A352" s="37" t="s">
        <v>23</v>
      </c>
      <c r="B352" s="37" t="s">
        <v>492</v>
      </c>
      <c r="C352" s="39" t="s">
        <v>523</v>
      </c>
      <c r="D352" s="37" t="s">
        <v>5</v>
      </c>
      <c r="E352" s="37" t="s">
        <v>30</v>
      </c>
      <c r="F352" s="39" t="s">
        <v>890</v>
      </c>
    </row>
    <row r="353">
      <c r="A353" s="37" t="s">
        <v>24</v>
      </c>
      <c r="B353" s="37" t="s">
        <v>493</v>
      </c>
      <c r="C353" s="39" t="s">
        <v>523</v>
      </c>
      <c r="D353" s="37" t="s">
        <v>5</v>
      </c>
      <c r="E353" s="37" t="s">
        <v>30</v>
      </c>
      <c r="F353" s="39" t="s">
        <v>891</v>
      </c>
    </row>
    <row r="354">
      <c r="A354" s="37" t="s">
        <v>25</v>
      </c>
      <c r="B354" s="37" t="s">
        <v>494</v>
      </c>
      <c r="C354" s="39" t="s">
        <v>523</v>
      </c>
      <c r="D354" s="37" t="s">
        <v>5</v>
      </c>
      <c r="E354" s="37" t="s">
        <v>30</v>
      </c>
      <c r="F354" s="39" t="s">
        <v>892</v>
      </c>
    </row>
    <row r="355">
      <c r="A355" s="37" t="s">
        <v>26</v>
      </c>
      <c r="B355" s="37" t="s">
        <v>495</v>
      </c>
      <c r="C355" s="39" t="s">
        <v>523</v>
      </c>
      <c r="D355" s="37" t="s">
        <v>5</v>
      </c>
      <c r="E355" s="37" t="s">
        <v>30</v>
      </c>
      <c r="F355" s="39" t="s">
        <v>893</v>
      </c>
    </row>
    <row r="356">
      <c r="A356" s="37" t="s">
        <v>27</v>
      </c>
      <c r="B356" s="37" t="s">
        <v>497</v>
      </c>
      <c r="C356" s="39" t="s">
        <v>523</v>
      </c>
      <c r="D356" s="37" t="s">
        <v>5</v>
      </c>
      <c r="E356" s="37" t="s">
        <v>30</v>
      </c>
      <c r="F356" s="39" t="s">
        <v>894</v>
      </c>
    </row>
    <row r="357">
      <c r="A357" s="37" t="s">
        <v>28</v>
      </c>
      <c r="B357" s="37" t="s">
        <v>496</v>
      </c>
      <c r="C357" s="39" t="s">
        <v>523</v>
      </c>
      <c r="D357" s="37" t="s">
        <v>5</v>
      </c>
      <c r="E357" s="37" t="s">
        <v>30</v>
      </c>
      <c r="F357" s="39" t="s">
        <v>895</v>
      </c>
    </row>
    <row r="358">
      <c r="A358" s="37" t="s">
        <v>29</v>
      </c>
      <c r="B358" s="37" t="s">
        <v>498</v>
      </c>
      <c r="C358" s="39" t="s">
        <v>523</v>
      </c>
      <c r="D358" s="37" t="s">
        <v>5</v>
      </c>
      <c r="E358" s="37" t="s">
        <v>30</v>
      </c>
      <c r="F358" s="39" t="s">
        <v>896</v>
      </c>
    </row>
    <row r="359">
      <c r="A359" s="37" t="s">
        <v>30</v>
      </c>
      <c r="B359" s="37" t="s">
        <v>499</v>
      </c>
      <c r="C359" s="39" t="s">
        <v>523</v>
      </c>
      <c r="D359" s="37" t="s">
        <v>5</v>
      </c>
      <c r="E359" s="37" t="s">
        <v>30</v>
      </c>
      <c r="F359" s="39" t="s">
        <v>897</v>
      </c>
    </row>
    <row r="360">
      <c r="A360" s="37" t="s">
        <v>31</v>
      </c>
      <c r="B360" s="37" t="s">
        <v>500</v>
      </c>
      <c r="C360" s="39" t="s">
        <v>523</v>
      </c>
      <c r="D360" s="37" t="s">
        <v>5</v>
      </c>
      <c r="E360" s="37" t="s">
        <v>30</v>
      </c>
      <c r="F360" s="39" t="s">
        <v>898</v>
      </c>
    </row>
    <row r="361">
      <c r="A361" s="37" t="s">
        <v>32</v>
      </c>
      <c r="B361" s="37" t="s">
        <v>501</v>
      </c>
      <c r="C361" s="39" t="s">
        <v>523</v>
      </c>
      <c r="D361" s="37" t="s">
        <v>5</v>
      </c>
      <c r="E361" s="37" t="s">
        <v>30</v>
      </c>
      <c r="F361" s="39" t="s">
        <v>899</v>
      </c>
    </row>
    <row r="362">
      <c r="A362" s="37" t="s">
        <v>33</v>
      </c>
      <c r="B362" s="37" t="s">
        <v>502</v>
      </c>
      <c r="C362" s="39" t="s">
        <v>523</v>
      </c>
      <c r="D362" s="37" t="s">
        <v>5</v>
      </c>
      <c r="E362" s="37" t="s">
        <v>30</v>
      </c>
      <c r="F362" s="39" t="s">
        <v>900</v>
      </c>
    </row>
    <row r="363">
      <c r="A363" s="37" t="s">
        <v>34</v>
      </c>
      <c r="B363" s="37" t="s">
        <v>503</v>
      </c>
      <c r="C363" s="39" t="s">
        <v>523</v>
      </c>
      <c r="D363" s="37" t="s">
        <v>5</v>
      </c>
      <c r="E363" s="37" t="s">
        <v>30</v>
      </c>
      <c r="F363" s="39" t="s">
        <v>901</v>
      </c>
    </row>
    <row r="364">
      <c r="A364" s="37" t="s">
        <v>35</v>
      </c>
      <c r="B364" s="37" t="s">
        <v>504</v>
      </c>
      <c r="C364" s="39" t="s">
        <v>523</v>
      </c>
      <c r="D364" s="37" t="s">
        <v>5</v>
      </c>
      <c r="E364" s="37" t="s">
        <v>30</v>
      </c>
      <c r="F364" s="39" t="s">
        <v>902</v>
      </c>
    </row>
    <row r="365">
      <c r="A365" s="37" t="s">
        <v>3</v>
      </c>
      <c r="B365" s="37" t="s">
        <v>489</v>
      </c>
      <c r="C365" s="39" t="s">
        <v>524</v>
      </c>
      <c r="D365" s="37" t="s">
        <v>5</v>
      </c>
      <c r="E365" s="37" t="s">
        <v>30</v>
      </c>
      <c r="F365" s="39" t="s">
        <v>903</v>
      </c>
    </row>
    <row r="366">
      <c r="A366" s="37" t="s">
        <v>4</v>
      </c>
      <c r="B366" s="37" t="s">
        <v>472</v>
      </c>
      <c r="C366" s="39" t="s">
        <v>524</v>
      </c>
      <c r="D366" s="37" t="s">
        <v>5</v>
      </c>
      <c r="E366" s="37" t="s">
        <v>30</v>
      </c>
      <c r="F366" s="39" t="s">
        <v>904</v>
      </c>
    </row>
    <row r="367">
      <c r="A367" s="37" t="s">
        <v>5</v>
      </c>
      <c r="B367" s="37" t="s">
        <v>473</v>
      </c>
      <c r="C367" s="39" t="s">
        <v>524</v>
      </c>
      <c r="D367" s="37" t="s">
        <v>5</v>
      </c>
      <c r="E367" s="37" t="s">
        <v>30</v>
      </c>
      <c r="F367" s="39" t="s">
        <v>905</v>
      </c>
    </row>
    <row r="368">
      <c r="A368" s="37" t="s">
        <v>6</v>
      </c>
      <c r="B368" s="37" t="s">
        <v>474</v>
      </c>
      <c r="C368" s="39" t="s">
        <v>524</v>
      </c>
      <c r="D368" s="37" t="s">
        <v>5</v>
      </c>
      <c r="E368" s="37" t="s">
        <v>30</v>
      </c>
      <c r="F368" s="39" t="s">
        <v>906</v>
      </c>
    </row>
    <row r="369">
      <c r="A369" s="37" t="s">
        <v>7</v>
      </c>
      <c r="B369" s="37" t="s">
        <v>475</v>
      </c>
      <c r="C369" s="39" t="s">
        <v>524</v>
      </c>
      <c r="D369" s="37" t="s">
        <v>5</v>
      </c>
      <c r="E369" s="37" t="s">
        <v>30</v>
      </c>
      <c r="F369" s="39" t="s">
        <v>907</v>
      </c>
    </row>
    <row r="370">
      <c r="A370" s="37" t="s">
        <v>8</v>
      </c>
      <c r="B370" s="37" t="s">
        <v>479</v>
      </c>
      <c r="C370" s="39" t="s">
        <v>524</v>
      </c>
      <c r="D370" s="37" t="s">
        <v>5</v>
      </c>
      <c r="E370" s="37" t="s">
        <v>30</v>
      </c>
      <c r="F370" s="39" t="s">
        <v>908</v>
      </c>
    </row>
    <row r="371">
      <c r="A371" s="37" t="s">
        <v>9</v>
      </c>
      <c r="B371" s="37" t="s">
        <v>480</v>
      </c>
      <c r="C371" s="39" t="s">
        <v>524</v>
      </c>
      <c r="D371" s="37" t="s">
        <v>5</v>
      </c>
      <c r="E371" s="37" t="s">
        <v>30</v>
      </c>
      <c r="F371" s="39" t="s">
        <v>909</v>
      </c>
    </row>
    <row r="372">
      <c r="A372" s="37" t="s">
        <v>10</v>
      </c>
      <c r="B372" s="37" t="s">
        <v>478</v>
      </c>
      <c r="C372" s="39" t="s">
        <v>524</v>
      </c>
      <c r="D372" s="37" t="s">
        <v>5</v>
      </c>
      <c r="E372" s="37" t="s">
        <v>30</v>
      </c>
      <c r="F372" s="39" t="s">
        <v>910</v>
      </c>
    </row>
    <row r="373">
      <c r="A373" s="37" t="s">
        <v>11</v>
      </c>
      <c r="B373" s="37" t="s">
        <v>477</v>
      </c>
      <c r="C373" s="39" t="s">
        <v>524</v>
      </c>
      <c r="D373" s="37" t="s">
        <v>5</v>
      </c>
      <c r="E373" s="37" t="s">
        <v>30</v>
      </c>
      <c r="F373" s="39" t="s">
        <v>911</v>
      </c>
    </row>
    <row r="374">
      <c r="A374" s="37" t="s">
        <v>12</v>
      </c>
      <c r="B374" s="37" t="s">
        <v>476</v>
      </c>
      <c r="C374" s="39" t="s">
        <v>524</v>
      </c>
      <c r="D374" s="37" t="s">
        <v>5</v>
      </c>
      <c r="E374" s="37" t="s">
        <v>30</v>
      </c>
      <c r="F374" s="39" t="s">
        <v>912</v>
      </c>
    </row>
    <row r="375">
      <c r="A375" s="37" t="s">
        <v>13</v>
      </c>
      <c r="B375" s="37" t="s">
        <v>481</v>
      </c>
      <c r="C375" s="39" t="s">
        <v>524</v>
      </c>
      <c r="D375" s="37" t="s">
        <v>5</v>
      </c>
      <c r="E375" s="37" t="s">
        <v>30</v>
      </c>
      <c r="F375" s="39" t="s">
        <v>913</v>
      </c>
    </row>
    <row r="376">
      <c r="A376" s="37" t="s">
        <v>14</v>
      </c>
      <c r="B376" s="37" t="s">
        <v>483</v>
      </c>
      <c r="C376" s="39" t="s">
        <v>524</v>
      </c>
      <c r="D376" s="37" t="s">
        <v>5</v>
      </c>
      <c r="E376" s="37" t="s">
        <v>30</v>
      </c>
      <c r="F376" s="39" t="s">
        <v>914</v>
      </c>
    </row>
    <row r="377">
      <c r="A377" s="37" t="s">
        <v>15</v>
      </c>
      <c r="B377" s="37" t="s">
        <v>482</v>
      </c>
      <c r="C377" s="39" t="s">
        <v>524</v>
      </c>
      <c r="D377" s="37" t="s">
        <v>5</v>
      </c>
      <c r="E377" s="37" t="s">
        <v>30</v>
      </c>
      <c r="F377" s="39" t="s">
        <v>915</v>
      </c>
    </row>
    <row r="378">
      <c r="A378" s="37" t="s">
        <v>16</v>
      </c>
      <c r="B378" s="37" t="s">
        <v>484</v>
      </c>
      <c r="C378" s="39" t="s">
        <v>524</v>
      </c>
      <c r="D378" s="37" t="s">
        <v>5</v>
      </c>
      <c r="E378" s="37" t="s">
        <v>30</v>
      </c>
      <c r="F378" s="39" t="s">
        <v>916</v>
      </c>
    </row>
    <row r="379">
      <c r="A379" s="37" t="s">
        <v>17</v>
      </c>
      <c r="B379" s="37" t="s">
        <v>485</v>
      </c>
      <c r="C379" s="39" t="s">
        <v>524</v>
      </c>
      <c r="D379" s="37" t="s">
        <v>5</v>
      </c>
      <c r="E379" s="37" t="s">
        <v>30</v>
      </c>
      <c r="F379" s="39" t="s">
        <v>917</v>
      </c>
    </row>
    <row r="380">
      <c r="A380" s="37" t="s">
        <v>18</v>
      </c>
      <c r="B380" s="37" t="s">
        <v>486</v>
      </c>
      <c r="C380" s="39" t="s">
        <v>524</v>
      </c>
      <c r="D380" s="37" t="s">
        <v>5</v>
      </c>
      <c r="E380" s="37" t="s">
        <v>30</v>
      </c>
      <c r="F380" s="39" t="s">
        <v>918</v>
      </c>
    </row>
    <row r="381">
      <c r="A381" s="37" t="s">
        <v>19</v>
      </c>
      <c r="B381" s="37" t="s">
        <v>487</v>
      </c>
      <c r="C381" s="39" t="s">
        <v>524</v>
      </c>
      <c r="D381" s="37" t="s">
        <v>5</v>
      </c>
      <c r="E381" s="37" t="s">
        <v>30</v>
      </c>
      <c r="F381" s="39" t="s">
        <v>919</v>
      </c>
    </row>
    <row r="382">
      <c r="A382" s="37" t="s">
        <v>20</v>
      </c>
      <c r="B382" s="37" t="s">
        <v>488</v>
      </c>
      <c r="C382" s="39" t="s">
        <v>524</v>
      </c>
      <c r="D382" s="37" t="s">
        <v>5</v>
      </c>
      <c r="E382" s="37" t="s">
        <v>30</v>
      </c>
      <c r="F382" s="39" t="s">
        <v>920</v>
      </c>
    </row>
    <row r="383">
      <c r="A383" s="37" t="s">
        <v>21</v>
      </c>
      <c r="B383" s="37" t="s">
        <v>490</v>
      </c>
      <c r="C383" s="39" t="s">
        <v>524</v>
      </c>
      <c r="D383" s="37" t="s">
        <v>5</v>
      </c>
      <c r="E383" s="37" t="s">
        <v>30</v>
      </c>
      <c r="F383" s="39" t="s">
        <v>921</v>
      </c>
    </row>
    <row r="384">
      <c r="A384" s="37" t="s">
        <v>22</v>
      </c>
      <c r="B384" s="37" t="s">
        <v>491</v>
      </c>
      <c r="C384" s="39" t="s">
        <v>524</v>
      </c>
      <c r="D384" s="37" t="s">
        <v>5</v>
      </c>
      <c r="E384" s="37" t="s">
        <v>30</v>
      </c>
      <c r="F384" s="39" t="s">
        <v>922</v>
      </c>
    </row>
    <row r="385">
      <c r="A385" s="37" t="s">
        <v>23</v>
      </c>
      <c r="B385" s="37" t="s">
        <v>492</v>
      </c>
      <c r="C385" s="39" t="s">
        <v>524</v>
      </c>
      <c r="D385" s="37" t="s">
        <v>5</v>
      </c>
      <c r="E385" s="37" t="s">
        <v>30</v>
      </c>
      <c r="F385" s="39" t="s">
        <v>923</v>
      </c>
    </row>
    <row r="386">
      <c r="A386" s="37" t="s">
        <v>24</v>
      </c>
      <c r="B386" s="37" t="s">
        <v>493</v>
      </c>
      <c r="C386" s="39" t="s">
        <v>524</v>
      </c>
      <c r="D386" s="37" t="s">
        <v>5</v>
      </c>
      <c r="E386" s="37" t="s">
        <v>30</v>
      </c>
      <c r="F386" s="39" t="s">
        <v>924</v>
      </c>
    </row>
    <row r="387">
      <c r="A387" s="37" t="s">
        <v>25</v>
      </c>
      <c r="B387" s="37" t="s">
        <v>494</v>
      </c>
      <c r="C387" s="39" t="s">
        <v>524</v>
      </c>
      <c r="D387" s="37" t="s">
        <v>5</v>
      </c>
      <c r="E387" s="37" t="s">
        <v>30</v>
      </c>
      <c r="F387" s="39" t="s">
        <v>925</v>
      </c>
    </row>
    <row r="388">
      <c r="A388" s="37" t="s">
        <v>26</v>
      </c>
      <c r="B388" s="37" t="s">
        <v>495</v>
      </c>
      <c r="C388" s="39" t="s">
        <v>524</v>
      </c>
      <c r="D388" s="37" t="s">
        <v>5</v>
      </c>
      <c r="E388" s="37" t="s">
        <v>30</v>
      </c>
      <c r="F388" s="39" t="s">
        <v>926</v>
      </c>
    </row>
    <row r="389">
      <c r="A389" s="37" t="s">
        <v>27</v>
      </c>
      <c r="B389" s="37" t="s">
        <v>497</v>
      </c>
      <c r="C389" s="39" t="s">
        <v>524</v>
      </c>
      <c r="D389" s="37" t="s">
        <v>5</v>
      </c>
      <c r="E389" s="37" t="s">
        <v>30</v>
      </c>
      <c r="F389" s="39" t="s">
        <v>927</v>
      </c>
    </row>
    <row r="390">
      <c r="A390" s="37" t="s">
        <v>28</v>
      </c>
      <c r="B390" s="37" t="s">
        <v>496</v>
      </c>
      <c r="C390" s="39" t="s">
        <v>524</v>
      </c>
      <c r="D390" s="37" t="s">
        <v>5</v>
      </c>
      <c r="E390" s="37" t="s">
        <v>30</v>
      </c>
      <c r="F390" s="39" t="s">
        <v>928</v>
      </c>
    </row>
    <row r="391">
      <c r="A391" s="37" t="s">
        <v>29</v>
      </c>
      <c r="B391" s="37" t="s">
        <v>498</v>
      </c>
      <c r="C391" s="39" t="s">
        <v>524</v>
      </c>
      <c r="D391" s="37" t="s">
        <v>5</v>
      </c>
      <c r="E391" s="37" t="s">
        <v>30</v>
      </c>
      <c r="F391" s="39" t="s">
        <v>929</v>
      </c>
    </row>
    <row r="392">
      <c r="A392" s="37" t="s">
        <v>30</v>
      </c>
      <c r="B392" s="37" t="s">
        <v>499</v>
      </c>
      <c r="C392" s="39" t="s">
        <v>524</v>
      </c>
      <c r="D392" s="37" t="s">
        <v>5</v>
      </c>
      <c r="E392" s="37" t="s">
        <v>30</v>
      </c>
      <c r="F392" s="39" t="s">
        <v>930</v>
      </c>
    </row>
    <row r="393">
      <c r="A393" s="37" t="s">
        <v>31</v>
      </c>
      <c r="B393" s="37" t="s">
        <v>500</v>
      </c>
      <c r="C393" s="39" t="s">
        <v>524</v>
      </c>
      <c r="D393" s="37" t="s">
        <v>5</v>
      </c>
      <c r="E393" s="37" t="s">
        <v>30</v>
      </c>
      <c r="F393" s="39" t="s">
        <v>931</v>
      </c>
    </row>
    <row r="394">
      <c r="A394" s="37" t="s">
        <v>32</v>
      </c>
      <c r="B394" s="37" t="s">
        <v>501</v>
      </c>
      <c r="C394" s="39" t="s">
        <v>524</v>
      </c>
      <c r="D394" s="37" t="s">
        <v>5</v>
      </c>
      <c r="E394" s="37" t="s">
        <v>30</v>
      </c>
      <c r="F394" s="39" t="s">
        <v>932</v>
      </c>
    </row>
    <row r="395">
      <c r="A395" s="37" t="s">
        <v>33</v>
      </c>
      <c r="B395" s="37" t="s">
        <v>502</v>
      </c>
      <c r="C395" s="39" t="s">
        <v>524</v>
      </c>
      <c r="D395" s="37" t="s">
        <v>5</v>
      </c>
      <c r="E395" s="37" t="s">
        <v>30</v>
      </c>
      <c r="F395" s="39" t="s">
        <v>933</v>
      </c>
    </row>
    <row r="396">
      <c r="A396" s="37" t="s">
        <v>34</v>
      </c>
      <c r="B396" s="37" t="s">
        <v>503</v>
      </c>
      <c r="C396" s="39" t="s">
        <v>524</v>
      </c>
      <c r="D396" s="37" t="s">
        <v>5</v>
      </c>
      <c r="E396" s="37" t="s">
        <v>30</v>
      </c>
      <c r="F396" s="39" t="s">
        <v>934</v>
      </c>
    </row>
    <row r="397">
      <c r="A397" s="37" t="s">
        <v>35</v>
      </c>
      <c r="B397" s="37" t="s">
        <v>504</v>
      </c>
      <c r="C397" s="39" t="s">
        <v>524</v>
      </c>
      <c r="D397" s="37" t="s">
        <v>5</v>
      </c>
      <c r="E397" s="37" t="s">
        <v>30</v>
      </c>
      <c r="F397" s="39" t="s">
        <v>935</v>
      </c>
    </row>
    <row r="398">
      <c r="A398" s="37" t="s">
        <v>3</v>
      </c>
      <c r="B398" s="37" t="s">
        <v>489</v>
      </c>
      <c r="C398" s="39" t="s">
        <v>525</v>
      </c>
      <c r="D398" s="37" t="s">
        <v>5</v>
      </c>
      <c r="E398" s="37" t="s">
        <v>30</v>
      </c>
      <c r="F398" s="39" t="s">
        <v>936</v>
      </c>
    </row>
    <row r="399">
      <c r="A399" s="37" t="s">
        <v>4</v>
      </c>
      <c r="B399" s="37" t="s">
        <v>472</v>
      </c>
      <c r="C399" s="39" t="s">
        <v>525</v>
      </c>
      <c r="D399" s="37" t="s">
        <v>5</v>
      </c>
      <c r="E399" s="37" t="s">
        <v>30</v>
      </c>
      <c r="F399" s="39" t="s">
        <v>937</v>
      </c>
    </row>
    <row r="400">
      <c r="A400" s="37" t="s">
        <v>5</v>
      </c>
      <c r="B400" s="37" t="s">
        <v>473</v>
      </c>
      <c r="C400" s="39" t="s">
        <v>525</v>
      </c>
      <c r="D400" s="37" t="s">
        <v>5</v>
      </c>
      <c r="E400" s="37" t="s">
        <v>30</v>
      </c>
      <c r="F400" s="39" t="s">
        <v>938</v>
      </c>
    </row>
    <row r="401">
      <c r="A401" s="37" t="s">
        <v>6</v>
      </c>
      <c r="B401" s="37" t="s">
        <v>474</v>
      </c>
      <c r="C401" s="39" t="s">
        <v>525</v>
      </c>
      <c r="D401" s="37" t="s">
        <v>5</v>
      </c>
      <c r="E401" s="37" t="s">
        <v>30</v>
      </c>
      <c r="F401" s="39" t="s">
        <v>939</v>
      </c>
    </row>
    <row r="402">
      <c r="A402" s="37" t="s">
        <v>7</v>
      </c>
      <c r="B402" s="37" t="s">
        <v>475</v>
      </c>
      <c r="C402" s="39" t="s">
        <v>525</v>
      </c>
      <c r="D402" s="37" t="s">
        <v>5</v>
      </c>
      <c r="E402" s="37" t="s">
        <v>30</v>
      </c>
      <c r="F402" s="39" t="s">
        <v>940</v>
      </c>
    </row>
    <row r="403">
      <c r="A403" s="37" t="s">
        <v>8</v>
      </c>
      <c r="B403" s="37" t="s">
        <v>479</v>
      </c>
      <c r="C403" s="39" t="s">
        <v>525</v>
      </c>
      <c r="D403" s="37" t="s">
        <v>5</v>
      </c>
      <c r="E403" s="37" t="s">
        <v>30</v>
      </c>
      <c r="F403" s="39" t="s">
        <v>941</v>
      </c>
    </row>
    <row r="404">
      <c r="A404" s="37" t="s">
        <v>9</v>
      </c>
      <c r="B404" s="37" t="s">
        <v>480</v>
      </c>
      <c r="C404" s="39" t="s">
        <v>525</v>
      </c>
      <c r="D404" s="37" t="s">
        <v>5</v>
      </c>
      <c r="E404" s="37" t="s">
        <v>30</v>
      </c>
      <c r="F404" s="39" t="s">
        <v>942</v>
      </c>
    </row>
    <row r="405">
      <c r="A405" s="37" t="s">
        <v>10</v>
      </c>
      <c r="B405" s="37" t="s">
        <v>478</v>
      </c>
      <c r="C405" s="39" t="s">
        <v>525</v>
      </c>
      <c r="D405" s="37" t="s">
        <v>5</v>
      </c>
      <c r="E405" s="37" t="s">
        <v>30</v>
      </c>
      <c r="F405" s="39" t="s">
        <v>943</v>
      </c>
    </row>
    <row r="406">
      <c r="A406" s="37" t="s">
        <v>11</v>
      </c>
      <c r="B406" s="37" t="s">
        <v>477</v>
      </c>
      <c r="C406" s="39" t="s">
        <v>525</v>
      </c>
      <c r="D406" s="37" t="s">
        <v>5</v>
      </c>
      <c r="E406" s="37" t="s">
        <v>30</v>
      </c>
      <c r="F406" s="39" t="s">
        <v>944</v>
      </c>
    </row>
    <row r="407">
      <c r="A407" s="37" t="s">
        <v>12</v>
      </c>
      <c r="B407" s="37" t="s">
        <v>476</v>
      </c>
      <c r="C407" s="39" t="s">
        <v>525</v>
      </c>
      <c r="D407" s="37" t="s">
        <v>5</v>
      </c>
      <c r="E407" s="37" t="s">
        <v>30</v>
      </c>
      <c r="F407" s="39" t="s">
        <v>945</v>
      </c>
    </row>
    <row r="408">
      <c r="A408" s="37" t="s">
        <v>13</v>
      </c>
      <c r="B408" s="37" t="s">
        <v>481</v>
      </c>
      <c r="C408" s="39" t="s">
        <v>525</v>
      </c>
      <c r="D408" s="37" t="s">
        <v>5</v>
      </c>
      <c r="E408" s="37" t="s">
        <v>30</v>
      </c>
      <c r="F408" s="39" t="s">
        <v>946</v>
      </c>
    </row>
    <row r="409">
      <c r="A409" s="37" t="s">
        <v>14</v>
      </c>
      <c r="B409" s="37" t="s">
        <v>483</v>
      </c>
      <c r="C409" s="39" t="s">
        <v>525</v>
      </c>
      <c r="D409" s="37" t="s">
        <v>5</v>
      </c>
      <c r="E409" s="37" t="s">
        <v>30</v>
      </c>
      <c r="F409" s="39" t="s">
        <v>947</v>
      </c>
    </row>
    <row r="410">
      <c r="A410" s="37" t="s">
        <v>15</v>
      </c>
      <c r="B410" s="37" t="s">
        <v>482</v>
      </c>
      <c r="C410" s="39" t="s">
        <v>525</v>
      </c>
      <c r="D410" s="37" t="s">
        <v>5</v>
      </c>
      <c r="E410" s="37" t="s">
        <v>30</v>
      </c>
      <c r="F410" s="39" t="s">
        <v>948</v>
      </c>
    </row>
    <row r="411">
      <c r="A411" s="37" t="s">
        <v>16</v>
      </c>
      <c r="B411" s="37" t="s">
        <v>484</v>
      </c>
      <c r="C411" s="39" t="s">
        <v>525</v>
      </c>
      <c r="D411" s="37" t="s">
        <v>5</v>
      </c>
      <c r="E411" s="37" t="s">
        <v>30</v>
      </c>
      <c r="F411" s="39" t="s">
        <v>949</v>
      </c>
    </row>
    <row r="412">
      <c r="A412" s="37" t="s">
        <v>17</v>
      </c>
      <c r="B412" s="37" t="s">
        <v>485</v>
      </c>
      <c r="C412" s="39" t="s">
        <v>525</v>
      </c>
      <c r="D412" s="37" t="s">
        <v>5</v>
      </c>
      <c r="E412" s="37" t="s">
        <v>30</v>
      </c>
      <c r="F412" s="39" t="s">
        <v>950</v>
      </c>
    </row>
    <row r="413">
      <c r="A413" s="37" t="s">
        <v>18</v>
      </c>
      <c r="B413" s="37" t="s">
        <v>486</v>
      </c>
      <c r="C413" s="39" t="s">
        <v>525</v>
      </c>
      <c r="D413" s="37" t="s">
        <v>5</v>
      </c>
      <c r="E413" s="37" t="s">
        <v>30</v>
      </c>
      <c r="F413" s="39" t="s">
        <v>951</v>
      </c>
    </row>
    <row r="414">
      <c r="A414" s="37" t="s">
        <v>19</v>
      </c>
      <c r="B414" s="37" t="s">
        <v>487</v>
      </c>
      <c r="C414" s="39" t="s">
        <v>525</v>
      </c>
      <c r="D414" s="37" t="s">
        <v>5</v>
      </c>
      <c r="E414" s="37" t="s">
        <v>30</v>
      </c>
      <c r="F414" s="39" t="s">
        <v>952</v>
      </c>
    </row>
    <row r="415">
      <c r="A415" s="37" t="s">
        <v>20</v>
      </c>
      <c r="B415" s="37" t="s">
        <v>488</v>
      </c>
      <c r="C415" s="39" t="s">
        <v>525</v>
      </c>
      <c r="D415" s="37" t="s">
        <v>5</v>
      </c>
      <c r="E415" s="37" t="s">
        <v>30</v>
      </c>
      <c r="F415" s="39" t="s">
        <v>953</v>
      </c>
    </row>
    <row r="416">
      <c r="A416" s="37" t="s">
        <v>21</v>
      </c>
      <c r="B416" s="37" t="s">
        <v>490</v>
      </c>
      <c r="C416" s="39" t="s">
        <v>525</v>
      </c>
      <c r="D416" s="37" t="s">
        <v>5</v>
      </c>
      <c r="E416" s="37" t="s">
        <v>30</v>
      </c>
      <c r="F416" s="39" t="s">
        <v>954</v>
      </c>
    </row>
    <row r="417">
      <c r="A417" s="37" t="s">
        <v>22</v>
      </c>
      <c r="B417" s="37" t="s">
        <v>491</v>
      </c>
      <c r="C417" s="39" t="s">
        <v>525</v>
      </c>
      <c r="D417" s="37" t="s">
        <v>5</v>
      </c>
      <c r="E417" s="37" t="s">
        <v>30</v>
      </c>
      <c r="F417" s="39" t="s">
        <v>955</v>
      </c>
    </row>
    <row r="418">
      <c r="A418" s="37" t="s">
        <v>23</v>
      </c>
      <c r="B418" s="37" t="s">
        <v>492</v>
      </c>
      <c r="C418" s="39" t="s">
        <v>525</v>
      </c>
      <c r="D418" s="37" t="s">
        <v>5</v>
      </c>
      <c r="E418" s="37" t="s">
        <v>30</v>
      </c>
      <c r="F418" s="39" t="s">
        <v>956</v>
      </c>
    </row>
    <row r="419">
      <c r="A419" s="37" t="s">
        <v>24</v>
      </c>
      <c r="B419" s="37" t="s">
        <v>493</v>
      </c>
      <c r="C419" s="39" t="s">
        <v>525</v>
      </c>
      <c r="D419" s="37" t="s">
        <v>5</v>
      </c>
      <c r="E419" s="37" t="s">
        <v>30</v>
      </c>
      <c r="F419" s="39" t="s">
        <v>957</v>
      </c>
    </row>
    <row r="420">
      <c r="A420" s="37" t="s">
        <v>25</v>
      </c>
      <c r="B420" s="37" t="s">
        <v>494</v>
      </c>
      <c r="C420" s="39" t="s">
        <v>525</v>
      </c>
      <c r="D420" s="37" t="s">
        <v>5</v>
      </c>
      <c r="E420" s="37" t="s">
        <v>30</v>
      </c>
      <c r="F420" s="39" t="s">
        <v>958</v>
      </c>
    </row>
    <row r="421">
      <c r="A421" s="37" t="s">
        <v>26</v>
      </c>
      <c r="B421" s="37" t="s">
        <v>495</v>
      </c>
      <c r="C421" s="39" t="s">
        <v>525</v>
      </c>
      <c r="D421" s="37" t="s">
        <v>5</v>
      </c>
      <c r="E421" s="37" t="s">
        <v>30</v>
      </c>
      <c r="F421" s="39" t="s">
        <v>959</v>
      </c>
    </row>
    <row r="422">
      <c r="A422" s="37" t="s">
        <v>27</v>
      </c>
      <c r="B422" s="37" t="s">
        <v>497</v>
      </c>
      <c r="C422" s="39" t="s">
        <v>525</v>
      </c>
      <c r="D422" s="37" t="s">
        <v>5</v>
      </c>
      <c r="E422" s="37" t="s">
        <v>30</v>
      </c>
      <c r="F422" s="39" t="s">
        <v>960</v>
      </c>
    </row>
    <row r="423">
      <c r="A423" s="37" t="s">
        <v>28</v>
      </c>
      <c r="B423" s="37" t="s">
        <v>496</v>
      </c>
      <c r="C423" s="39" t="s">
        <v>525</v>
      </c>
      <c r="D423" s="37" t="s">
        <v>5</v>
      </c>
      <c r="E423" s="37" t="s">
        <v>30</v>
      </c>
      <c r="F423" s="39" t="s">
        <v>961</v>
      </c>
    </row>
    <row r="424">
      <c r="A424" s="37" t="s">
        <v>29</v>
      </c>
      <c r="B424" s="37" t="s">
        <v>498</v>
      </c>
      <c r="C424" s="39" t="s">
        <v>525</v>
      </c>
      <c r="D424" s="37" t="s">
        <v>5</v>
      </c>
      <c r="E424" s="37" t="s">
        <v>30</v>
      </c>
      <c r="F424" s="39" t="s">
        <v>962</v>
      </c>
    </row>
    <row r="425">
      <c r="A425" s="37" t="s">
        <v>30</v>
      </c>
      <c r="B425" s="37" t="s">
        <v>499</v>
      </c>
      <c r="C425" s="39" t="s">
        <v>525</v>
      </c>
      <c r="D425" s="37" t="s">
        <v>5</v>
      </c>
      <c r="E425" s="37" t="s">
        <v>30</v>
      </c>
      <c r="F425" s="39" t="s">
        <v>963</v>
      </c>
    </row>
    <row r="426">
      <c r="A426" s="37" t="s">
        <v>31</v>
      </c>
      <c r="B426" s="37" t="s">
        <v>500</v>
      </c>
      <c r="C426" s="39" t="s">
        <v>525</v>
      </c>
      <c r="D426" s="37" t="s">
        <v>5</v>
      </c>
      <c r="E426" s="37" t="s">
        <v>30</v>
      </c>
      <c r="F426" s="39" t="s">
        <v>964</v>
      </c>
    </row>
    <row r="427">
      <c r="A427" s="37" t="s">
        <v>32</v>
      </c>
      <c r="B427" s="37" t="s">
        <v>501</v>
      </c>
      <c r="C427" s="39" t="s">
        <v>525</v>
      </c>
      <c r="D427" s="37" t="s">
        <v>5</v>
      </c>
      <c r="E427" s="37" t="s">
        <v>30</v>
      </c>
      <c r="F427" s="39" t="s">
        <v>965</v>
      </c>
    </row>
    <row r="428">
      <c r="A428" s="37" t="s">
        <v>33</v>
      </c>
      <c r="B428" s="37" t="s">
        <v>502</v>
      </c>
      <c r="C428" s="39" t="s">
        <v>525</v>
      </c>
      <c r="D428" s="37" t="s">
        <v>5</v>
      </c>
      <c r="E428" s="37" t="s">
        <v>30</v>
      </c>
      <c r="F428" s="39" t="s">
        <v>966</v>
      </c>
    </row>
    <row r="429">
      <c r="A429" s="37" t="s">
        <v>34</v>
      </c>
      <c r="B429" s="37" t="s">
        <v>503</v>
      </c>
      <c r="C429" s="39" t="s">
        <v>525</v>
      </c>
      <c r="D429" s="37" t="s">
        <v>5</v>
      </c>
      <c r="E429" s="37" t="s">
        <v>30</v>
      </c>
      <c r="F429" s="39" t="s">
        <v>967</v>
      </c>
    </row>
    <row r="430">
      <c r="A430" s="37" t="s">
        <v>35</v>
      </c>
      <c r="B430" s="37" t="s">
        <v>504</v>
      </c>
      <c r="C430" s="39" t="s">
        <v>525</v>
      </c>
      <c r="D430" s="37" t="s">
        <v>5</v>
      </c>
      <c r="E430" s="37" t="s">
        <v>30</v>
      </c>
      <c r="F430" s="39" t="s">
        <v>968</v>
      </c>
    </row>
    <row r="431">
      <c r="A431" s="37" t="s">
        <v>3</v>
      </c>
      <c r="B431" s="37" t="s">
        <v>489</v>
      </c>
      <c r="C431" s="39" t="s">
        <v>526</v>
      </c>
      <c r="D431" s="37" t="s">
        <v>5</v>
      </c>
      <c r="E431" s="37" t="s">
        <v>30</v>
      </c>
      <c r="F431" s="39" t="s">
        <v>969</v>
      </c>
    </row>
    <row r="432">
      <c r="A432" s="37" t="s">
        <v>4</v>
      </c>
      <c r="B432" s="37" t="s">
        <v>472</v>
      </c>
      <c r="C432" s="39" t="s">
        <v>526</v>
      </c>
      <c r="D432" s="37" t="s">
        <v>5</v>
      </c>
      <c r="E432" s="37" t="s">
        <v>30</v>
      </c>
      <c r="F432" s="39" t="s">
        <v>970</v>
      </c>
    </row>
    <row r="433">
      <c r="A433" s="37" t="s">
        <v>5</v>
      </c>
      <c r="B433" s="37" t="s">
        <v>473</v>
      </c>
      <c r="C433" s="39" t="s">
        <v>526</v>
      </c>
      <c r="D433" s="37" t="s">
        <v>5</v>
      </c>
      <c r="E433" s="37" t="s">
        <v>30</v>
      </c>
      <c r="F433" s="39" t="s">
        <v>971</v>
      </c>
    </row>
    <row r="434">
      <c r="A434" s="37" t="s">
        <v>6</v>
      </c>
      <c r="B434" s="37" t="s">
        <v>474</v>
      </c>
      <c r="C434" s="39" t="s">
        <v>526</v>
      </c>
      <c r="D434" s="37" t="s">
        <v>5</v>
      </c>
      <c r="E434" s="37" t="s">
        <v>30</v>
      </c>
      <c r="F434" s="39" t="s">
        <v>972</v>
      </c>
    </row>
    <row r="435">
      <c r="A435" s="37" t="s">
        <v>7</v>
      </c>
      <c r="B435" s="37" t="s">
        <v>475</v>
      </c>
      <c r="C435" s="39" t="s">
        <v>526</v>
      </c>
      <c r="D435" s="37" t="s">
        <v>5</v>
      </c>
      <c r="E435" s="37" t="s">
        <v>30</v>
      </c>
      <c r="F435" s="39" t="s">
        <v>973</v>
      </c>
    </row>
    <row r="436">
      <c r="A436" s="37" t="s">
        <v>8</v>
      </c>
      <c r="B436" s="37" t="s">
        <v>479</v>
      </c>
      <c r="C436" s="39" t="s">
        <v>526</v>
      </c>
      <c r="D436" s="37" t="s">
        <v>5</v>
      </c>
      <c r="E436" s="37" t="s">
        <v>30</v>
      </c>
      <c r="F436" s="39" t="s">
        <v>974</v>
      </c>
    </row>
    <row r="437">
      <c r="A437" s="37" t="s">
        <v>9</v>
      </c>
      <c r="B437" s="37" t="s">
        <v>480</v>
      </c>
      <c r="C437" s="39" t="s">
        <v>526</v>
      </c>
      <c r="D437" s="37" t="s">
        <v>5</v>
      </c>
      <c r="E437" s="37" t="s">
        <v>30</v>
      </c>
      <c r="F437" s="39" t="s">
        <v>975</v>
      </c>
    </row>
    <row r="438">
      <c r="A438" s="37" t="s">
        <v>10</v>
      </c>
      <c r="B438" s="37" t="s">
        <v>478</v>
      </c>
      <c r="C438" s="39" t="s">
        <v>526</v>
      </c>
      <c r="D438" s="37" t="s">
        <v>5</v>
      </c>
      <c r="E438" s="37" t="s">
        <v>30</v>
      </c>
      <c r="F438" s="39" t="s">
        <v>976</v>
      </c>
    </row>
    <row r="439">
      <c r="A439" s="37" t="s">
        <v>11</v>
      </c>
      <c r="B439" s="37" t="s">
        <v>477</v>
      </c>
      <c r="C439" s="39" t="s">
        <v>526</v>
      </c>
      <c r="D439" s="37" t="s">
        <v>5</v>
      </c>
      <c r="E439" s="37" t="s">
        <v>30</v>
      </c>
      <c r="F439" s="39" t="s">
        <v>977</v>
      </c>
    </row>
    <row r="440">
      <c r="A440" s="37" t="s">
        <v>12</v>
      </c>
      <c r="B440" s="37" t="s">
        <v>476</v>
      </c>
      <c r="C440" s="39" t="s">
        <v>526</v>
      </c>
      <c r="D440" s="37" t="s">
        <v>5</v>
      </c>
      <c r="E440" s="37" t="s">
        <v>30</v>
      </c>
      <c r="F440" s="39" t="s">
        <v>978</v>
      </c>
    </row>
    <row r="441">
      <c r="A441" s="37" t="s">
        <v>13</v>
      </c>
      <c r="B441" s="37" t="s">
        <v>481</v>
      </c>
      <c r="C441" s="39" t="s">
        <v>526</v>
      </c>
      <c r="D441" s="37" t="s">
        <v>5</v>
      </c>
      <c r="E441" s="37" t="s">
        <v>30</v>
      </c>
      <c r="F441" s="39" t="s">
        <v>979</v>
      </c>
    </row>
    <row r="442">
      <c r="A442" s="37" t="s">
        <v>14</v>
      </c>
      <c r="B442" s="37" t="s">
        <v>483</v>
      </c>
      <c r="C442" s="39" t="s">
        <v>526</v>
      </c>
      <c r="D442" s="37" t="s">
        <v>5</v>
      </c>
      <c r="E442" s="37" t="s">
        <v>30</v>
      </c>
      <c r="F442" s="39" t="s">
        <v>980</v>
      </c>
    </row>
    <row r="443">
      <c r="A443" s="37" t="s">
        <v>15</v>
      </c>
      <c r="B443" s="37" t="s">
        <v>482</v>
      </c>
      <c r="C443" s="39" t="s">
        <v>526</v>
      </c>
      <c r="D443" s="37" t="s">
        <v>5</v>
      </c>
      <c r="E443" s="37" t="s">
        <v>30</v>
      </c>
      <c r="F443" s="39" t="s">
        <v>981</v>
      </c>
    </row>
    <row r="444">
      <c r="A444" s="37" t="s">
        <v>16</v>
      </c>
      <c r="B444" s="37" t="s">
        <v>484</v>
      </c>
      <c r="C444" s="39" t="s">
        <v>526</v>
      </c>
      <c r="D444" s="37" t="s">
        <v>5</v>
      </c>
      <c r="E444" s="37" t="s">
        <v>30</v>
      </c>
      <c r="F444" s="39" t="s">
        <v>982</v>
      </c>
    </row>
    <row r="445">
      <c r="A445" s="37" t="s">
        <v>17</v>
      </c>
      <c r="B445" s="37" t="s">
        <v>485</v>
      </c>
      <c r="C445" s="39" t="s">
        <v>526</v>
      </c>
      <c r="D445" s="37" t="s">
        <v>5</v>
      </c>
      <c r="E445" s="37" t="s">
        <v>30</v>
      </c>
      <c r="F445" s="39" t="s">
        <v>983</v>
      </c>
    </row>
    <row r="446">
      <c r="A446" s="37" t="s">
        <v>18</v>
      </c>
      <c r="B446" s="37" t="s">
        <v>486</v>
      </c>
      <c r="C446" s="39" t="s">
        <v>526</v>
      </c>
      <c r="D446" s="37" t="s">
        <v>5</v>
      </c>
      <c r="E446" s="37" t="s">
        <v>30</v>
      </c>
      <c r="F446" s="39" t="s">
        <v>984</v>
      </c>
    </row>
    <row r="447">
      <c r="A447" s="37" t="s">
        <v>19</v>
      </c>
      <c r="B447" s="37" t="s">
        <v>487</v>
      </c>
      <c r="C447" s="39" t="s">
        <v>526</v>
      </c>
      <c r="D447" s="37" t="s">
        <v>5</v>
      </c>
      <c r="E447" s="37" t="s">
        <v>30</v>
      </c>
      <c r="F447" s="39" t="s">
        <v>985</v>
      </c>
    </row>
    <row r="448">
      <c r="A448" s="37" t="s">
        <v>20</v>
      </c>
      <c r="B448" s="37" t="s">
        <v>488</v>
      </c>
      <c r="C448" s="39" t="s">
        <v>526</v>
      </c>
      <c r="D448" s="37" t="s">
        <v>5</v>
      </c>
      <c r="E448" s="37" t="s">
        <v>30</v>
      </c>
      <c r="F448" s="39" t="s">
        <v>986</v>
      </c>
    </row>
    <row r="449">
      <c r="A449" s="37" t="s">
        <v>21</v>
      </c>
      <c r="B449" s="37" t="s">
        <v>490</v>
      </c>
      <c r="C449" s="39" t="s">
        <v>526</v>
      </c>
      <c r="D449" s="37" t="s">
        <v>5</v>
      </c>
      <c r="E449" s="37" t="s">
        <v>30</v>
      </c>
      <c r="F449" s="39" t="s">
        <v>987</v>
      </c>
    </row>
    <row r="450">
      <c r="A450" s="37" t="s">
        <v>22</v>
      </c>
      <c r="B450" s="37" t="s">
        <v>491</v>
      </c>
      <c r="C450" s="39" t="s">
        <v>526</v>
      </c>
      <c r="D450" s="37" t="s">
        <v>5</v>
      </c>
      <c r="E450" s="37" t="s">
        <v>30</v>
      </c>
      <c r="F450" s="39" t="s">
        <v>988</v>
      </c>
    </row>
    <row r="451">
      <c r="A451" s="37" t="s">
        <v>23</v>
      </c>
      <c r="B451" s="37" t="s">
        <v>492</v>
      </c>
      <c r="C451" s="39" t="s">
        <v>526</v>
      </c>
      <c r="D451" s="37" t="s">
        <v>5</v>
      </c>
      <c r="E451" s="37" t="s">
        <v>30</v>
      </c>
      <c r="F451" s="39" t="s">
        <v>989</v>
      </c>
    </row>
    <row r="452">
      <c r="A452" s="37" t="s">
        <v>24</v>
      </c>
      <c r="B452" s="37" t="s">
        <v>493</v>
      </c>
      <c r="C452" s="39" t="s">
        <v>526</v>
      </c>
      <c r="D452" s="37" t="s">
        <v>5</v>
      </c>
      <c r="E452" s="37" t="s">
        <v>30</v>
      </c>
      <c r="F452" s="39" t="s">
        <v>990</v>
      </c>
    </row>
    <row r="453">
      <c r="A453" s="37" t="s">
        <v>25</v>
      </c>
      <c r="B453" s="37" t="s">
        <v>494</v>
      </c>
      <c r="C453" s="39" t="s">
        <v>526</v>
      </c>
      <c r="D453" s="37" t="s">
        <v>5</v>
      </c>
      <c r="E453" s="37" t="s">
        <v>30</v>
      </c>
      <c r="F453" s="39" t="s">
        <v>991</v>
      </c>
    </row>
    <row r="454">
      <c r="A454" s="37" t="s">
        <v>26</v>
      </c>
      <c r="B454" s="37" t="s">
        <v>495</v>
      </c>
      <c r="C454" s="39" t="s">
        <v>526</v>
      </c>
      <c r="D454" s="37" t="s">
        <v>5</v>
      </c>
      <c r="E454" s="37" t="s">
        <v>30</v>
      </c>
      <c r="F454" s="39" t="s">
        <v>992</v>
      </c>
    </row>
    <row r="455">
      <c r="A455" s="37" t="s">
        <v>27</v>
      </c>
      <c r="B455" s="37" t="s">
        <v>497</v>
      </c>
      <c r="C455" s="39" t="s">
        <v>526</v>
      </c>
      <c r="D455" s="37" t="s">
        <v>5</v>
      </c>
      <c r="E455" s="37" t="s">
        <v>30</v>
      </c>
      <c r="F455" s="39" t="s">
        <v>993</v>
      </c>
    </row>
    <row r="456">
      <c r="A456" s="37" t="s">
        <v>28</v>
      </c>
      <c r="B456" s="37" t="s">
        <v>496</v>
      </c>
      <c r="C456" s="39" t="s">
        <v>526</v>
      </c>
      <c r="D456" s="37" t="s">
        <v>5</v>
      </c>
      <c r="E456" s="37" t="s">
        <v>30</v>
      </c>
      <c r="F456" s="39" t="s">
        <v>994</v>
      </c>
    </row>
    <row r="457">
      <c r="A457" s="37" t="s">
        <v>29</v>
      </c>
      <c r="B457" s="37" t="s">
        <v>498</v>
      </c>
      <c r="C457" s="39" t="s">
        <v>526</v>
      </c>
      <c r="D457" s="37" t="s">
        <v>5</v>
      </c>
      <c r="E457" s="37" t="s">
        <v>30</v>
      </c>
      <c r="F457" s="39" t="s">
        <v>995</v>
      </c>
    </row>
    <row r="458">
      <c r="A458" s="37" t="s">
        <v>30</v>
      </c>
      <c r="B458" s="37" t="s">
        <v>499</v>
      </c>
      <c r="C458" s="39" t="s">
        <v>526</v>
      </c>
      <c r="D458" s="37" t="s">
        <v>5</v>
      </c>
      <c r="E458" s="37" t="s">
        <v>30</v>
      </c>
      <c r="F458" s="39" t="s">
        <v>996</v>
      </c>
    </row>
    <row r="459">
      <c r="A459" s="37" t="s">
        <v>31</v>
      </c>
      <c r="B459" s="37" t="s">
        <v>500</v>
      </c>
      <c r="C459" s="39" t="s">
        <v>526</v>
      </c>
      <c r="D459" s="37" t="s">
        <v>5</v>
      </c>
      <c r="E459" s="37" t="s">
        <v>30</v>
      </c>
      <c r="F459" s="39" t="s">
        <v>997</v>
      </c>
    </row>
    <row r="460">
      <c r="A460" s="37" t="s">
        <v>32</v>
      </c>
      <c r="B460" s="37" t="s">
        <v>501</v>
      </c>
      <c r="C460" s="39" t="s">
        <v>526</v>
      </c>
      <c r="D460" s="37" t="s">
        <v>5</v>
      </c>
      <c r="E460" s="37" t="s">
        <v>30</v>
      </c>
      <c r="F460" s="39" t="s">
        <v>998</v>
      </c>
    </row>
    <row r="461">
      <c r="A461" s="37" t="s">
        <v>33</v>
      </c>
      <c r="B461" s="37" t="s">
        <v>502</v>
      </c>
      <c r="C461" s="39" t="s">
        <v>526</v>
      </c>
      <c r="D461" s="37" t="s">
        <v>5</v>
      </c>
      <c r="E461" s="37" t="s">
        <v>30</v>
      </c>
      <c r="F461" s="39" t="s">
        <v>999</v>
      </c>
    </row>
    <row r="462">
      <c r="A462" s="37" t="s">
        <v>34</v>
      </c>
      <c r="B462" s="37" t="s">
        <v>503</v>
      </c>
      <c r="C462" s="39" t="s">
        <v>526</v>
      </c>
      <c r="D462" s="37" t="s">
        <v>5</v>
      </c>
      <c r="E462" s="37" t="s">
        <v>30</v>
      </c>
      <c r="F462" s="39" t="s">
        <v>1000</v>
      </c>
    </row>
    <row r="463">
      <c r="A463" s="37" t="s">
        <v>35</v>
      </c>
      <c r="B463" s="37" t="s">
        <v>504</v>
      </c>
      <c r="C463" s="39" t="s">
        <v>526</v>
      </c>
      <c r="D463" s="37" t="s">
        <v>5</v>
      </c>
      <c r="E463" s="37" t="s">
        <v>30</v>
      </c>
      <c r="F463" s="39" t="s">
        <v>1001</v>
      </c>
    </row>
    <row r="464">
      <c r="A464" s="37" t="s">
        <v>3</v>
      </c>
      <c r="B464" s="37" t="s">
        <v>489</v>
      </c>
      <c r="C464" s="39" t="s">
        <v>527</v>
      </c>
      <c r="D464" s="37" t="s">
        <v>5</v>
      </c>
      <c r="E464" s="37" t="s">
        <v>30</v>
      </c>
      <c r="F464" s="39" t="s">
        <v>1002</v>
      </c>
    </row>
    <row r="465">
      <c r="A465" s="37" t="s">
        <v>4</v>
      </c>
      <c r="B465" s="37" t="s">
        <v>472</v>
      </c>
      <c r="C465" s="39" t="s">
        <v>527</v>
      </c>
      <c r="D465" s="37" t="s">
        <v>5</v>
      </c>
      <c r="E465" s="37" t="s">
        <v>30</v>
      </c>
      <c r="F465" s="39" t="s">
        <v>1003</v>
      </c>
    </row>
    <row r="466">
      <c r="A466" s="37" t="s">
        <v>5</v>
      </c>
      <c r="B466" s="37" t="s">
        <v>473</v>
      </c>
      <c r="C466" s="39" t="s">
        <v>527</v>
      </c>
      <c r="D466" s="37" t="s">
        <v>5</v>
      </c>
      <c r="E466" s="37" t="s">
        <v>30</v>
      </c>
      <c r="F466" s="39" t="s">
        <v>1004</v>
      </c>
    </row>
    <row r="467">
      <c r="A467" s="37" t="s">
        <v>6</v>
      </c>
      <c r="B467" s="37" t="s">
        <v>474</v>
      </c>
      <c r="C467" s="39" t="s">
        <v>527</v>
      </c>
      <c r="D467" s="37" t="s">
        <v>5</v>
      </c>
      <c r="E467" s="37" t="s">
        <v>30</v>
      </c>
      <c r="F467" s="39" t="s">
        <v>1005</v>
      </c>
    </row>
    <row r="468">
      <c r="A468" s="37" t="s">
        <v>7</v>
      </c>
      <c r="B468" s="37" t="s">
        <v>475</v>
      </c>
      <c r="C468" s="39" t="s">
        <v>527</v>
      </c>
      <c r="D468" s="37" t="s">
        <v>5</v>
      </c>
      <c r="E468" s="37" t="s">
        <v>30</v>
      </c>
      <c r="F468" s="39" t="s">
        <v>1006</v>
      </c>
    </row>
    <row r="469">
      <c r="A469" s="37" t="s">
        <v>8</v>
      </c>
      <c r="B469" s="37" t="s">
        <v>479</v>
      </c>
      <c r="C469" s="39" t="s">
        <v>527</v>
      </c>
      <c r="D469" s="37" t="s">
        <v>5</v>
      </c>
      <c r="E469" s="37" t="s">
        <v>30</v>
      </c>
      <c r="F469" s="39" t="s">
        <v>1007</v>
      </c>
    </row>
    <row r="470">
      <c r="A470" s="37" t="s">
        <v>9</v>
      </c>
      <c r="B470" s="37" t="s">
        <v>480</v>
      </c>
      <c r="C470" s="39" t="s">
        <v>527</v>
      </c>
      <c r="D470" s="37" t="s">
        <v>5</v>
      </c>
      <c r="E470" s="37" t="s">
        <v>30</v>
      </c>
      <c r="F470" s="39" t="s">
        <v>1008</v>
      </c>
    </row>
    <row r="471">
      <c r="A471" s="37" t="s">
        <v>10</v>
      </c>
      <c r="B471" s="37" t="s">
        <v>478</v>
      </c>
      <c r="C471" s="39" t="s">
        <v>527</v>
      </c>
      <c r="D471" s="37" t="s">
        <v>5</v>
      </c>
      <c r="E471" s="37" t="s">
        <v>30</v>
      </c>
      <c r="F471" s="39" t="s">
        <v>1009</v>
      </c>
    </row>
    <row r="472">
      <c r="A472" s="37" t="s">
        <v>11</v>
      </c>
      <c r="B472" s="37" t="s">
        <v>477</v>
      </c>
      <c r="C472" s="39" t="s">
        <v>527</v>
      </c>
      <c r="D472" s="37" t="s">
        <v>5</v>
      </c>
      <c r="E472" s="37" t="s">
        <v>30</v>
      </c>
      <c r="F472" s="39" t="s">
        <v>1010</v>
      </c>
    </row>
    <row r="473">
      <c r="A473" s="37" t="s">
        <v>12</v>
      </c>
      <c r="B473" s="37" t="s">
        <v>476</v>
      </c>
      <c r="C473" s="39" t="s">
        <v>527</v>
      </c>
      <c r="D473" s="37" t="s">
        <v>5</v>
      </c>
      <c r="E473" s="37" t="s">
        <v>30</v>
      </c>
      <c r="F473" s="39" t="s">
        <v>1011</v>
      </c>
    </row>
    <row r="474">
      <c r="A474" s="37" t="s">
        <v>13</v>
      </c>
      <c r="B474" s="37" t="s">
        <v>481</v>
      </c>
      <c r="C474" s="39" t="s">
        <v>527</v>
      </c>
      <c r="D474" s="37" t="s">
        <v>5</v>
      </c>
      <c r="E474" s="37" t="s">
        <v>30</v>
      </c>
      <c r="F474" s="39" t="s">
        <v>1012</v>
      </c>
    </row>
    <row r="475">
      <c r="A475" s="37" t="s">
        <v>14</v>
      </c>
      <c r="B475" s="37" t="s">
        <v>483</v>
      </c>
      <c r="C475" s="39" t="s">
        <v>527</v>
      </c>
      <c r="D475" s="37" t="s">
        <v>5</v>
      </c>
      <c r="E475" s="37" t="s">
        <v>30</v>
      </c>
      <c r="F475" s="39" t="s">
        <v>1013</v>
      </c>
    </row>
    <row r="476">
      <c r="A476" s="37" t="s">
        <v>15</v>
      </c>
      <c r="B476" s="37" t="s">
        <v>482</v>
      </c>
      <c r="C476" s="39" t="s">
        <v>527</v>
      </c>
      <c r="D476" s="37" t="s">
        <v>5</v>
      </c>
      <c r="E476" s="37" t="s">
        <v>30</v>
      </c>
      <c r="F476" s="39" t="s">
        <v>1014</v>
      </c>
    </row>
    <row r="477">
      <c r="A477" s="37" t="s">
        <v>16</v>
      </c>
      <c r="B477" s="37" t="s">
        <v>484</v>
      </c>
      <c r="C477" s="39" t="s">
        <v>527</v>
      </c>
      <c r="D477" s="37" t="s">
        <v>5</v>
      </c>
      <c r="E477" s="37" t="s">
        <v>30</v>
      </c>
      <c r="F477" s="39" t="s">
        <v>1015</v>
      </c>
    </row>
    <row r="478">
      <c r="A478" s="37" t="s">
        <v>17</v>
      </c>
      <c r="B478" s="37" t="s">
        <v>485</v>
      </c>
      <c r="C478" s="39" t="s">
        <v>527</v>
      </c>
      <c r="D478" s="37" t="s">
        <v>5</v>
      </c>
      <c r="E478" s="37" t="s">
        <v>30</v>
      </c>
      <c r="F478" s="39" t="s">
        <v>1016</v>
      </c>
    </row>
    <row r="479">
      <c r="A479" s="37" t="s">
        <v>18</v>
      </c>
      <c r="B479" s="37" t="s">
        <v>486</v>
      </c>
      <c r="C479" s="39" t="s">
        <v>527</v>
      </c>
      <c r="D479" s="37" t="s">
        <v>5</v>
      </c>
      <c r="E479" s="37" t="s">
        <v>30</v>
      </c>
      <c r="F479" s="39" t="s">
        <v>1017</v>
      </c>
    </row>
    <row r="480">
      <c r="A480" s="37" t="s">
        <v>19</v>
      </c>
      <c r="B480" s="37" t="s">
        <v>487</v>
      </c>
      <c r="C480" s="39" t="s">
        <v>527</v>
      </c>
      <c r="D480" s="37" t="s">
        <v>5</v>
      </c>
      <c r="E480" s="37" t="s">
        <v>30</v>
      </c>
      <c r="F480" s="39" t="s">
        <v>1018</v>
      </c>
    </row>
    <row r="481">
      <c r="A481" s="37" t="s">
        <v>20</v>
      </c>
      <c r="B481" s="37" t="s">
        <v>488</v>
      </c>
      <c r="C481" s="39" t="s">
        <v>527</v>
      </c>
      <c r="D481" s="37" t="s">
        <v>5</v>
      </c>
      <c r="E481" s="37" t="s">
        <v>30</v>
      </c>
      <c r="F481" s="39" t="s">
        <v>1019</v>
      </c>
    </row>
    <row r="482">
      <c r="A482" s="37" t="s">
        <v>21</v>
      </c>
      <c r="B482" s="37" t="s">
        <v>490</v>
      </c>
      <c r="C482" s="39" t="s">
        <v>527</v>
      </c>
      <c r="D482" s="37" t="s">
        <v>5</v>
      </c>
      <c r="E482" s="37" t="s">
        <v>30</v>
      </c>
      <c r="F482" s="39" t="s">
        <v>1020</v>
      </c>
    </row>
    <row r="483">
      <c r="A483" s="37" t="s">
        <v>22</v>
      </c>
      <c r="B483" s="37" t="s">
        <v>491</v>
      </c>
      <c r="C483" s="39" t="s">
        <v>527</v>
      </c>
      <c r="D483" s="37" t="s">
        <v>5</v>
      </c>
      <c r="E483" s="37" t="s">
        <v>30</v>
      </c>
      <c r="F483" s="39" t="s">
        <v>1021</v>
      </c>
    </row>
    <row r="484">
      <c r="A484" s="37" t="s">
        <v>23</v>
      </c>
      <c r="B484" s="37" t="s">
        <v>492</v>
      </c>
      <c r="C484" s="39" t="s">
        <v>527</v>
      </c>
      <c r="D484" s="37" t="s">
        <v>5</v>
      </c>
      <c r="E484" s="37" t="s">
        <v>30</v>
      </c>
      <c r="F484" s="39" t="s">
        <v>1022</v>
      </c>
    </row>
    <row r="485">
      <c r="A485" s="37" t="s">
        <v>24</v>
      </c>
      <c r="B485" s="37" t="s">
        <v>493</v>
      </c>
      <c r="C485" s="39" t="s">
        <v>527</v>
      </c>
      <c r="D485" s="37" t="s">
        <v>5</v>
      </c>
      <c r="E485" s="37" t="s">
        <v>30</v>
      </c>
      <c r="F485" s="39" t="s">
        <v>1023</v>
      </c>
    </row>
    <row r="486">
      <c r="A486" s="37" t="s">
        <v>25</v>
      </c>
      <c r="B486" s="37" t="s">
        <v>494</v>
      </c>
      <c r="C486" s="39" t="s">
        <v>527</v>
      </c>
      <c r="D486" s="37" t="s">
        <v>5</v>
      </c>
      <c r="E486" s="37" t="s">
        <v>30</v>
      </c>
      <c r="F486" s="39" t="s">
        <v>1024</v>
      </c>
    </row>
    <row r="487">
      <c r="A487" s="37" t="s">
        <v>26</v>
      </c>
      <c r="B487" s="37" t="s">
        <v>495</v>
      </c>
      <c r="C487" s="39" t="s">
        <v>527</v>
      </c>
      <c r="D487" s="37" t="s">
        <v>5</v>
      </c>
      <c r="E487" s="37" t="s">
        <v>30</v>
      </c>
      <c r="F487" s="39" t="s">
        <v>1025</v>
      </c>
    </row>
    <row r="488">
      <c r="A488" s="37" t="s">
        <v>27</v>
      </c>
      <c r="B488" s="37" t="s">
        <v>497</v>
      </c>
      <c r="C488" s="39" t="s">
        <v>527</v>
      </c>
      <c r="D488" s="37" t="s">
        <v>5</v>
      </c>
      <c r="E488" s="37" t="s">
        <v>30</v>
      </c>
      <c r="F488" s="39" t="s">
        <v>1026</v>
      </c>
    </row>
    <row r="489">
      <c r="A489" s="37" t="s">
        <v>28</v>
      </c>
      <c r="B489" s="37" t="s">
        <v>496</v>
      </c>
      <c r="C489" s="39" t="s">
        <v>527</v>
      </c>
      <c r="D489" s="37" t="s">
        <v>5</v>
      </c>
      <c r="E489" s="37" t="s">
        <v>30</v>
      </c>
      <c r="F489" s="39" t="s">
        <v>1027</v>
      </c>
    </row>
    <row r="490">
      <c r="A490" s="37" t="s">
        <v>29</v>
      </c>
      <c r="B490" s="37" t="s">
        <v>498</v>
      </c>
      <c r="C490" s="39" t="s">
        <v>527</v>
      </c>
      <c r="D490" s="37" t="s">
        <v>5</v>
      </c>
      <c r="E490" s="37" t="s">
        <v>30</v>
      </c>
      <c r="F490" s="39" t="s">
        <v>1028</v>
      </c>
    </row>
    <row r="491">
      <c r="A491" s="37" t="s">
        <v>30</v>
      </c>
      <c r="B491" s="37" t="s">
        <v>499</v>
      </c>
      <c r="C491" s="39" t="s">
        <v>527</v>
      </c>
      <c r="D491" s="37" t="s">
        <v>5</v>
      </c>
      <c r="E491" s="37" t="s">
        <v>30</v>
      </c>
      <c r="F491" s="39" t="s">
        <v>1029</v>
      </c>
    </row>
    <row r="492">
      <c r="A492" s="37" t="s">
        <v>31</v>
      </c>
      <c r="B492" s="37" t="s">
        <v>500</v>
      </c>
      <c r="C492" s="39" t="s">
        <v>527</v>
      </c>
      <c r="D492" s="37" t="s">
        <v>5</v>
      </c>
      <c r="E492" s="37" t="s">
        <v>30</v>
      </c>
      <c r="F492" s="39" t="s">
        <v>1030</v>
      </c>
    </row>
    <row r="493">
      <c r="A493" s="37" t="s">
        <v>32</v>
      </c>
      <c r="B493" s="37" t="s">
        <v>501</v>
      </c>
      <c r="C493" s="39" t="s">
        <v>527</v>
      </c>
      <c r="D493" s="37" t="s">
        <v>5</v>
      </c>
      <c r="E493" s="37" t="s">
        <v>30</v>
      </c>
      <c r="F493" s="39" t="s">
        <v>1031</v>
      </c>
    </row>
    <row r="494">
      <c r="A494" s="37" t="s">
        <v>33</v>
      </c>
      <c r="B494" s="37" t="s">
        <v>502</v>
      </c>
      <c r="C494" s="39" t="s">
        <v>527</v>
      </c>
      <c r="D494" s="37" t="s">
        <v>5</v>
      </c>
      <c r="E494" s="37" t="s">
        <v>30</v>
      </c>
      <c r="F494" s="39" t="s">
        <v>1032</v>
      </c>
    </row>
    <row r="495">
      <c r="A495" s="37" t="s">
        <v>34</v>
      </c>
      <c r="B495" s="37" t="s">
        <v>503</v>
      </c>
      <c r="C495" s="39" t="s">
        <v>527</v>
      </c>
      <c r="D495" s="37" t="s">
        <v>5</v>
      </c>
      <c r="E495" s="37" t="s">
        <v>30</v>
      </c>
      <c r="F495" s="39" t="s">
        <v>1033</v>
      </c>
    </row>
    <row r="496">
      <c r="A496" s="37" t="s">
        <v>35</v>
      </c>
      <c r="B496" s="37" t="s">
        <v>504</v>
      </c>
      <c r="C496" s="39" t="s">
        <v>527</v>
      </c>
      <c r="D496" s="37" t="s">
        <v>5</v>
      </c>
      <c r="E496" s="37" t="s">
        <v>30</v>
      </c>
      <c r="F496" s="39" t="s">
        <v>1034</v>
      </c>
    </row>
    <row r="497">
      <c r="A497" s="37" t="s">
        <v>3</v>
      </c>
      <c r="B497" s="37" t="s">
        <v>489</v>
      </c>
      <c r="C497" s="39" t="s">
        <v>528</v>
      </c>
      <c r="D497" s="37" t="s">
        <v>5</v>
      </c>
      <c r="E497" s="37" t="s">
        <v>30</v>
      </c>
      <c r="F497" s="39" t="s">
        <v>1035</v>
      </c>
    </row>
    <row r="498">
      <c r="A498" s="37" t="s">
        <v>4</v>
      </c>
      <c r="B498" s="37" t="s">
        <v>472</v>
      </c>
      <c r="C498" s="39" t="s">
        <v>528</v>
      </c>
      <c r="D498" s="37" t="s">
        <v>5</v>
      </c>
      <c r="E498" s="37" t="s">
        <v>30</v>
      </c>
      <c r="F498" s="39" t="s">
        <v>1036</v>
      </c>
    </row>
    <row r="499">
      <c r="A499" s="37" t="s">
        <v>5</v>
      </c>
      <c r="B499" s="37" t="s">
        <v>473</v>
      </c>
      <c r="C499" s="39" t="s">
        <v>528</v>
      </c>
      <c r="D499" s="37" t="s">
        <v>5</v>
      </c>
      <c r="E499" s="37" t="s">
        <v>30</v>
      </c>
      <c r="F499" s="39" t="s">
        <v>1037</v>
      </c>
    </row>
    <row r="500">
      <c r="A500" s="37" t="s">
        <v>6</v>
      </c>
      <c r="B500" s="37" t="s">
        <v>474</v>
      </c>
      <c r="C500" s="39" t="s">
        <v>528</v>
      </c>
      <c r="D500" s="37" t="s">
        <v>5</v>
      </c>
      <c r="E500" s="37" t="s">
        <v>30</v>
      </c>
      <c r="F500" s="39" t="s">
        <v>1038</v>
      </c>
    </row>
    <row r="501">
      <c r="A501" s="37" t="s">
        <v>7</v>
      </c>
      <c r="B501" s="37" t="s">
        <v>475</v>
      </c>
      <c r="C501" s="39" t="s">
        <v>528</v>
      </c>
      <c r="D501" s="37" t="s">
        <v>5</v>
      </c>
      <c r="E501" s="37" t="s">
        <v>30</v>
      </c>
      <c r="F501" s="39" t="s">
        <v>1039</v>
      </c>
    </row>
    <row r="502">
      <c r="A502" s="37" t="s">
        <v>8</v>
      </c>
      <c r="B502" s="37" t="s">
        <v>479</v>
      </c>
      <c r="C502" s="39" t="s">
        <v>528</v>
      </c>
      <c r="D502" s="37" t="s">
        <v>5</v>
      </c>
      <c r="E502" s="37" t="s">
        <v>30</v>
      </c>
      <c r="F502" s="39" t="s">
        <v>1040</v>
      </c>
    </row>
    <row r="503">
      <c r="A503" s="37" t="s">
        <v>9</v>
      </c>
      <c r="B503" s="37" t="s">
        <v>480</v>
      </c>
      <c r="C503" s="39" t="s">
        <v>528</v>
      </c>
      <c r="D503" s="37" t="s">
        <v>5</v>
      </c>
      <c r="E503" s="37" t="s">
        <v>30</v>
      </c>
      <c r="F503" s="39" t="s">
        <v>1041</v>
      </c>
    </row>
    <row r="504">
      <c r="A504" s="37" t="s">
        <v>10</v>
      </c>
      <c r="B504" s="37" t="s">
        <v>478</v>
      </c>
      <c r="C504" s="39" t="s">
        <v>528</v>
      </c>
      <c r="D504" s="37" t="s">
        <v>5</v>
      </c>
      <c r="E504" s="37" t="s">
        <v>30</v>
      </c>
      <c r="F504" s="39" t="s">
        <v>1042</v>
      </c>
    </row>
    <row r="505">
      <c r="A505" s="37" t="s">
        <v>11</v>
      </c>
      <c r="B505" s="37" t="s">
        <v>477</v>
      </c>
      <c r="C505" s="39" t="s">
        <v>528</v>
      </c>
      <c r="D505" s="37" t="s">
        <v>5</v>
      </c>
      <c r="E505" s="37" t="s">
        <v>30</v>
      </c>
      <c r="F505" s="39" t="s">
        <v>1043</v>
      </c>
    </row>
    <row r="506">
      <c r="A506" s="37" t="s">
        <v>12</v>
      </c>
      <c r="B506" s="37" t="s">
        <v>476</v>
      </c>
      <c r="C506" s="39" t="s">
        <v>528</v>
      </c>
      <c r="D506" s="37" t="s">
        <v>5</v>
      </c>
      <c r="E506" s="37" t="s">
        <v>30</v>
      </c>
      <c r="F506" s="39" t="s">
        <v>1044</v>
      </c>
    </row>
    <row r="507">
      <c r="A507" s="37" t="s">
        <v>13</v>
      </c>
      <c r="B507" s="37" t="s">
        <v>481</v>
      </c>
      <c r="C507" s="39" t="s">
        <v>528</v>
      </c>
      <c r="D507" s="37" t="s">
        <v>5</v>
      </c>
      <c r="E507" s="37" t="s">
        <v>30</v>
      </c>
      <c r="F507" s="39" t="s">
        <v>1045</v>
      </c>
    </row>
    <row r="508">
      <c r="A508" s="37" t="s">
        <v>14</v>
      </c>
      <c r="B508" s="37" t="s">
        <v>483</v>
      </c>
      <c r="C508" s="39" t="s">
        <v>528</v>
      </c>
      <c r="D508" s="37" t="s">
        <v>5</v>
      </c>
      <c r="E508" s="37" t="s">
        <v>30</v>
      </c>
      <c r="F508" s="39" t="s">
        <v>1046</v>
      </c>
    </row>
    <row r="509">
      <c r="A509" s="37" t="s">
        <v>15</v>
      </c>
      <c r="B509" s="37" t="s">
        <v>482</v>
      </c>
      <c r="C509" s="39" t="s">
        <v>528</v>
      </c>
      <c r="D509" s="37" t="s">
        <v>5</v>
      </c>
      <c r="E509" s="37" t="s">
        <v>30</v>
      </c>
      <c r="F509" s="39" t="s">
        <v>1047</v>
      </c>
    </row>
    <row r="510">
      <c r="A510" s="37" t="s">
        <v>16</v>
      </c>
      <c r="B510" s="37" t="s">
        <v>484</v>
      </c>
      <c r="C510" s="39" t="s">
        <v>528</v>
      </c>
      <c r="D510" s="37" t="s">
        <v>5</v>
      </c>
      <c r="E510" s="37" t="s">
        <v>30</v>
      </c>
      <c r="F510" s="39" t="s">
        <v>1048</v>
      </c>
    </row>
    <row r="511">
      <c r="A511" s="37" t="s">
        <v>17</v>
      </c>
      <c r="B511" s="37" t="s">
        <v>485</v>
      </c>
      <c r="C511" s="39" t="s">
        <v>528</v>
      </c>
      <c r="D511" s="37" t="s">
        <v>5</v>
      </c>
      <c r="E511" s="37" t="s">
        <v>30</v>
      </c>
      <c r="F511" s="39" t="s">
        <v>1049</v>
      </c>
    </row>
    <row r="512">
      <c r="A512" s="37" t="s">
        <v>18</v>
      </c>
      <c r="B512" s="37" t="s">
        <v>486</v>
      </c>
      <c r="C512" s="39" t="s">
        <v>528</v>
      </c>
      <c r="D512" s="37" t="s">
        <v>5</v>
      </c>
      <c r="E512" s="37" t="s">
        <v>30</v>
      </c>
      <c r="F512" s="39" t="s">
        <v>1050</v>
      </c>
    </row>
    <row r="513">
      <c r="A513" s="37" t="s">
        <v>19</v>
      </c>
      <c r="B513" s="37" t="s">
        <v>487</v>
      </c>
      <c r="C513" s="39" t="s">
        <v>528</v>
      </c>
      <c r="D513" s="37" t="s">
        <v>5</v>
      </c>
      <c r="E513" s="37" t="s">
        <v>30</v>
      </c>
      <c r="F513" s="39" t="s">
        <v>1051</v>
      </c>
    </row>
    <row r="514">
      <c r="A514" s="37" t="s">
        <v>20</v>
      </c>
      <c r="B514" s="37" t="s">
        <v>488</v>
      </c>
      <c r="C514" s="39" t="s">
        <v>528</v>
      </c>
      <c r="D514" s="37" t="s">
        <v>5</v>
      </c>
      <c r="E514" s="37" t="s">
        <v>30</v>
      </c>
      <c r="F514" s="39" t="s">
        <v>1052</v>
      </c>
    </row>
    <row r="515">
      <c r="A515" s="37" t="s">
        <v>21</v>
      </c>
      <c r="B515" s="37" t="s">
        <v>490</v>
      </c>
      <c r="C515" s="39" t="s">
        <v>528</v>
      </c>
      <c r="D515" s="37" t="s">
        <v>5</v>
      </c>
      <c r="E515" s="37" t="s">
        <v>30</v>
      </c>
      <c r="F515" s="39" t="s">
        <v>1053</v>
      </c>
    </row>
    <row r="516">
      <c r="A516" s="37" t="s">
        <v>22</v>
      </c>
      <c r="B516" s="37" t="s">
        <v>491</v>
      </c>
      <c r="C516" s="39" t="s">
        <v>528</v>
      </c>
      <c r="D516" s="37" t="s">
        <v>5</v>
      </c>
      <c r="E516" s="37" t="s">
        <v>30</v>
      </c>
      <c r="F516" s="39" t="s">
        <v>1054</v>
      </c>
    </row>
    <row r="517">
      <c r="A517" s="37" t="s">
        <v>23</v>
      </c>
      <c r="B517" s="37" t="s">
        <v>492</v>
      </c>
      <c r="C517" s="39" t="s">
        <v>528</v>
      </c>
      <c r="D517" s="37" t="s">
        <v>5</v>
      </c>
      <c r="E517" s="37" t="s">
        <v>30</v>
      </c>
      <c r="F517" s="39" t="s">
        <v>1055</v>
      </c>
    </row>
    <row r="518">
      <c r="A518" s="37" t="s">
        <v>24</v>
      </c>
      <c r="B518" s="37" t="s">
        <v>493</v>
      </c>
      <c r="C518" s="39" t="s">
        <v>528</v>
      </c>
      <c r="D518" s="37" t="s">
        <v>5</v>
      </c>
      <c r="E518" s="37" t="s">
        <v>30</v>
      </c>
      <c r="F518" s="39" t="s">
        <v>1056</v>
      </c>
    </row>
    <row r="519">
      <c r="A519" s="37" t="s">
        <v>25</v>
      </c>
      <c r="B519" s="37" t="s">
        <v>494</v>
      </c>
      <c r="C519" s="39" t="s">
        <v>528</v>
      </c>
      <c r="D519" s="37" t="s">
        <v>5</v>
      </c>
      <c r="E519" s="37" t="s">
        <v>30</v>
      </c>
      <c r="F519" s="39" t="s">
        <v>1057</v>
      </c>
    </row>
    <row r="520">
      <c r="A520" s="37" t="s">
        <v>26</v>
      </c>
      <c r="B520" s="37" t="s">
        <v>495</v>
      </c>
      <c r="C520" s="39" t="s">
        <v>528</v>
      </c>
      <c r="D520" s="37" t="s">
        <v>5</v>
      </c>
      <c r="E520" s="37" t="s">
        <v>30</v>
      </c>
      <c r="F520" s="39" t="s">
        <v>1058</v>
      </c>
    </row>
    <row r="521">
      <c r="A521" s="37" t="s">
        <v>27</v>
      </c>
      <c r="B521" s="37" t="s">
        <v>497</v>
      </c>
      <c r="C521" s="39" t="s">
        <v>528</v>
      </c>
      <c r="D521" s="37" t="s">
        <v>5</v>
      </c>
      <c r="E521" s="37" t="s">
        <v>30</v>
      </c>
      <c r="F521" s="39" t="s">
        <v>1059</v>
      </c>
    </row>
    <row r="522">
      <c r="A522" s="37" t="s">
        <v>28</v>
      </c>
      <c r="B522" s="37" t="s">
        <v>496</v>
      </c>
      <c r="C522" s="39" t="s">
        <v>528</v>
      </c>
      <c r="D522" s="37" t="s">
        <v>5</v>
      </c>
      <c r="E522" s="37" t="s">
        <v>30</v>
      </c>
      <c r="F522" s="39" t="s">
        <v>1060</v>
      </c>
    </row>
    <row r="523">
      <c r="A523" s="37" t="s">
        <v>29</v>
      </c>
      <c r="B523" s="37" t="s">
        <v>498</v>
      </c>
      <c r="C523" s="39" t="s">
        <v>528</v>
      </c>
      <c r="D523" s="37" t="s">
        <v>5</v>
      </c>
      <c r="E523" s="37" t="s">
        <v>30</v>
      </c>
      <c r="F523" s="39" t="s">
        <v>1061</v>
      </c>
    </row>
    <row r="524">
      <c r="A524" s="37" t="s">
        <v>30</v>
      </c>
      <c r="B524" s="37" t="s">
        <v>499</v>
      </c>
      <c r="C524" s="39" t="s">
        <v>528</v>
      </c>
      <c r="D524" s="37" t="s">
        <v>5</v>
      </c>
      <c r="E524" s="37" t="s">
        <v>30</v>
      </c>
      <c r="F524" s="39" t="s">
        <v>1062</v>
      </c>
    </row>
    <row r="525">
      <c r="A525" s="37" t="s">
        <v>31</v>
      </c>
      <c r="B525" s="37" t="s">
        <v>500</v>
      </c>
      <c r="C525" s="39" t="s">
        <v>528</v>
      </c>
      <c r="D525" s="37" t="s">
        <v>5</v>
      </c>
      <c r="E525" s="37" t="s">
        <v>30</v>
      </c>
      <c r="F525" s="39" t="s">
        <v>1063</v>
      </c>
    </row>
    <row r="526">
      <c r="A526" s="37" t="s">
        <v>32</v>
      </c>
      <c r="B526" s="37" t="s">
        <v>501</v>
      </c>
      <c r="C526" s="39" t="s">
        <v>528</v>
      </c>
      <c r="D526" s="37" t="s">
        <v>5</v>
      </c>
      <c r="E526" s="37" t="s">
        <v>30</v>
      </c>
      <c r="F526" s="39" t="s">
        <v>1064</v>
      </c>
    </row>
    <row r="527">
      <c r="A527" s="37" t="s">
        <v>33</v>
      </c>
      <c r="B527" s="37" t="s">
        <v>502</v>
      </c>
      <c r="C527" s="39" t="s">
        <v>528</v>
      </c>
      <c r="D527" s="37" t="s">
        <v>5</v>
      </c>
      <c r="E527" s="37" t="s">
        <v>30</v>
      </c>
      <c r="F527" s="39" t="s">
        <v>1065</v>
      </c>
    </row>
    <row r="528">
      <c r="A528" s="37" t="s">
        <v>34</v>
      </c>
      <c r="B528" s="37" t="s">
        <v>503</v>
      </c>
      <c r="C528" s="39" t="s">
        <v>528</v>
      </c>
      <c r="D528" s="37" t="s">
        <v>5</v>
      </c>
      <c r="E528" s="37" t="s">
        <v>30</v>
      </c>
      <c r="F528" s="39" t="s">
        <v>1066</v>
      </c>
    </row>
    <row r="529">
      <c r="A529" s="37" t="s">
        <v>35</v>
      </c>
      <c r="B529" s="37" t="s">
        <v>504</v>
      </c>
      <c r="C529" s="39" t="s">
        <v>528</v>
      </c>
      <c r="D529" s="37" t="s">
        <v>5</v>
      </c>
      <c r="E529" s="37" t="s">
        <v>30</v>
      </c>
      <c r="F529" s="39" t="s">
        <v>1067</v>
      </c>
    </row>
    <row r="530">
      <c r="A530" s="37" t="s">
        <v>3</v>
      </c>
      <c r="B530" s="37" t="s">
        <v>489</v>
      </c>
      <c r="C530" s="39" t="s">
        <v>529</v>
      </c>
      <c r="D530" s="37" t="s">
        <v>5</v>
      </c>
      <c r="E530" s="37" t="s">
        <v>30</v>
      </c>
      <c r="F530" s="39" t="s">
        <v>1068</v>
      </c>
    </row>
    <row r="531">
      <c r="A531" s="37" t="s">
        <v>4</v>
      </c>
      <c r="B531" s="37" t="s">
        <v>472</v>
      </c>
      <c r="C531" s="39" t="s">
        <v>529</v>
      </c>
      <c r="D531" s="37" t="s">
        <v>5</v>
      </c>
      <c r="E531" s="37" t="s">
        <v>30</v>
      </c>
      <c r="F531" s="39" t="s">
        <v>1069</v>
      </c>
    </row>
    <row r="532">
      <c r="A532" s="37" t="s">
        <v>5</v>
      </c>
      <c r="B532" s="37" t="s">
        <v>473</v>
      </c>
      <c r="C532" s="39" t="s">
        <v>529</v>
      </c>
      <c r="D532" s="37" t="s">
        <v>5</v>
      </c>
      <c r="E532" s="37" t="s">
        <v>30</v>
      </c>
      <c r="F532" s="39" t="s">
        <v>1070</v>
      </c>
    </row>
    <row r="533">
      <c r="A533" s="37" t="s">
        <v>6</v>
      </c>
      <c r="B533" s="37" t="s">
        <v>474</v>
      </c>
      <c r="C533" s="39" t="s">
        <v>529</v>
      </c>
      <c r="D533" s="37" t="s">
        <v>5</v>
      </c>
      <c r="E533" s="37" t="s">
        <v>30</v>
      </c>
      <c r="F533" s="39" t="s">
        <v>1071</v>
      </c>
    </row>
    <row r="534">
      <c r="A534" s="37" t="s">
        <v>7</v>
      </c>
      <c r="B534" s="37" t="s">
        <v>475</v>
      </c>
      <c r="C534" s="39" t="s">
        <v>529</v>
      </c>
      <c r="D534" s="37" t="s">
        <v>5</v>
      </c>
      <c r="E534" s="37" t="s">
        <v>30</v>
      </c>
      <c r="F534" s="39" t="s">
        <v>1072</v>
      </c>
    </row>
    <row r="535">
      <c r="A535" s="37" t="s">
        <v>8</v>
      </c>
      <c r="B535" s="37" t="s">
        <v>479</v>
      </c>
      <c r="C535" s="39" t="s">
        <v>529</v>
      </c>
      <c r="D535" s="37" t="s">
        <v>5</v>
      </c>
      <c r="E535" s="37" t="s">
        <v>30</v>
      </c>
      <c r="F535" s="39" t="s">
        <v>1073</v>
      </c>
    </row>
    <row r="536">
      <c r="A536" s="37" t="s">
        <v>9</v>
      </c>
      <c r="B536" s="37" t="s">
        <v>480</v>
      </c>
      <c r="C536" s="39" t="s">
        <v>529</v>
      </c>
      <c r="D536" s="37" t="s">
        <v>5</v>
      </c>
      <c r="E536" s="37" t="s">
        <v>30</v>
      </c>
      <c r="F536" s="39" t="s">
        <v>1074</v>
      </c>
    </row>
    <row r="537">
      <c r="A537" s="37" t="s">
        <v>10</v>
      </c>
      <c r="B537" s="37" t="s">
        <v>478</v>
      </c>
      <c r="C537" s="39" t="s">
        <v>529</v>
      </c>
      <c r="D537" s="37" t="s">
        <v>5</v>
      </c>
      <c r="E537" s="37" t="s">
        <v>30</v>
      </c>
      <c r="F537" s="39" t="s">
        <v>1075</v>
      </c>
    </row>
    <row r="538">
      <c r="A538" s="37" t="s">
        <v>11</v>
      </c>
      <c r="B538" s="37" t="s">
        <v>477</v>
      </c>
      <c r="C538" s="39" t="s">
        <v>529</v>
      </c>
      <c r="D538" s="37" t="s">
        <v>5</v>
      </c>
      <c r="E538" s="37" t="s">
        <v>30</v>
      </c>
      <c r="F538" s="39" t="s">
        <v>1076</v>
      </c>
    </row>
    <row r="539">
      <c r="A539" s="37" t="s">
        <v>12</v>
      </c>
      <c r="B539" s="37" t="s">
        <v>476</v>
      </c>
      <c r="C539" s="39" t="s">
        <v>529</v>
      </c>
      <c r="D539" s="37" t="s">
        <v>5</v>
      </c>
      <c r="E539" s="37" t="s">
        <v>30</v>
      </c>
      <c r="F539" s="39" t="s">
        <v>1077</v>
      </c>
    </row>
    <row r="540">
      <c r="A540" s="37" t="s">
        <v>13</v>
      </c>
      <c r="B540" s="37" t="s">
        <v>481</v>
      </c>
      <c r="C540" s="39" t="s">
        <v>529</v>
      </c>
      <c r="D540" s="37" t="s">
        <v>5</v>
      </c>
      <c r="E540" s="37" t="s">
        <v>30</v>
      </c>
      <c r="F540" s="39" t="s">
        <v>1078</v>
      </c>
    </row>
    <row r="541">
      <c r="A541" s="37" t="s">
        <v>14</v>
      </c>
      <c r="B541" s="37" t="s">
        <v>483</v>
      </c>
      <c r="C541" s="39" t="s">
        <v>529</v>
      </c>
      <c r="D541" s="37" t="s">
        <v>5</v>
      </c>
      <c r="E541" s="37" t="s">
        <v>30</v>
      </c>
      <c r="F541" s="39" t="s">
        <v>1079</v>
      </c>
    </row>
    <row r="542">
      <c r="A542" s="37" t="s">
        <v>15</v>
      </c>
      <c r="B542" s="37" t="s">
        <v>482</v>
      </c>
      <c r="C542" s="39" t="s">
        <v>529</v>
      </c>
      <c r="D542" s="37" t="s">
        <v>5</v>
      </c>
      <c r="E542" s="37" t="s">
        <v>30</v>
      </c>
      <c r="F542" s="39" t="s">
        <v>1080</v>
      </c>
    </row>
    <row r="543">
      <c r="A543" s="37" t="s">
        <v>16</v>
      </c>
      <c r="B543" s="37" t="s">
        <v>484</v>
      </c>
      <c r="C543" s="39" t="s">
        <v>529</v>
      </c>
      <c r="D543" s="37" t="s">
        <v>5</v>
      </c>
      <c r="E543" s="37" t="s">
        <v>30</v>
      </c>
      <c r="F543" s="39" t="s">
        <v>1081</v>
      </c>
    </row>
    <row r="544">
      <c r="A544" s="37" t="s">
        <v>17</v>
      </c>
      <c r="B544" s="37" t="s">
        <v>485</v>
      </c>
      <c r="C544" s="39" t="s">
        <v>529</v>
      </c>
      <c r="D544" s="37" t="s">
        <v>5</v>
      </c>
      <c r="E544" s="37" t="s">
        <v>30</v>
      </c>
      <c r="F544" s="39" t="s">
        <v>1082</v>
      </c>
    </row>
    <row r="545">
      <c r="A545" s="37" t="s">
        <v>18</v>
      </c>
      <c r="B545" s="37" t="s">
        <v>486</v>
      </c>
      <c r="C545" s="39" t="s">
        <v>529</v>
      </c>
      <c r="D545" s="37" t="s">
        <v>5</v>
      </c>
      <c r="E545" s="37" t="s">
        <v>30</v>
      </c>
      <c r="F545" s="39" t="s">
        <v>1083</v>
      </c>
    </row>
    <row r="546">
      <c r="A546" s="37" t="s">
        <v>19</v>
      </c>
      <c r="B546" s="37" t="s">
        <v>487</v>
      </c>
      <c r="C546" s="39" t="s">
        <v>529</v>
      </c>
      <c r="D546" s="37" t="s">
        <v>5</v>
      </c>
      <c r="E546" s="37" t="s">
        <v>30</v>
      </c>
      <c r="F546" s="39" t="s">
        <v>1084</v>
      </c>
    </row>
    <row r="547">
      <c r="A547" s="37" t="s">
        <v>20</v>
      </c>
      <c r="B547" s="37" t="s">
        <v>488</v>
      </c>
      <c r="C547" s="39" t="s">
        <v>529</v>
      </c>
      <c r="D547" s="37" t="s">
        <v>5</v>
      </c>
      <c r="E547" s="37" t="s">
        <v>30</v>
      </c>
      <c r="F547" s="39" t="s">
        <v>1085</v>
      </c>
    </row>
    <row r="548">
      <c r="A548" s="37" t="s">
        <v>21</v>
      </c>
      <c r="B548" s="37" t="s">
        <v>490</v>
      </c>
      <c r="C548" s="39" t="s">
        <v>529</v>
      </c>
      <c r="D548" s="37" t="s">
        <v>5</v>
      </c>
      <c r="E548" s="37" t="s">
        <v>30</v>
      </c>
      <c r="F548" s="39" t="s">
        <v>1086</v>
      </c>
    </row>
    <row r="549">
      <c r="A549" s="37" t="s">
        <v>22</v>
      </c>
      <c r="B549" s="37" t="s">
        <v>491</v>
      </c>
      <c r="C549" s="39" t="s">
        <v>529</v>
      </c>
      <c r="D549" s="37" t="s">
        <v>5</v>
      </c>
      <c r="E549" s="37" t="s">
        <v>30</v>
      </c>
      <c r="F549" s="39" t="s">
        <v>1087</v>
      </c>
    </row>
    <row r="550">
      <c r="A550" s="37" t="s">
        <v>23</v>
      </c>
      <c r="B550" s="37" t="s">
        <v>492</v>
      </c>
      <c r="C550" s="39" t="s">
        <v>529</v>
      </c>
      <c r="D550" s="37" t="s">
        <v>5</v>
      </c>
      <c r="E550" s="37" t="s">
        <v>30</v>
      </c>
      <c r="F550" s="39" t="s">
        <v>1088</v>
      </c>
    </row>
    <row r="551">
      <c r="A551" s="37" t="s">
        <v>24</v>
      </c>
      <c r="B551" s="37" t="s">
        <v>493</v>
      </c>
      <c r="C551" s="39" t="s">
        <v>529</v>
      </c>
      <c r="D551" s="37" t="s">
        <v>5</v>
      </c>
      <c r="E551" s="37" t="s">
        <v>30</v>
      </c>
      <c r="F551" s="39" t="s">
        <v>1089</v>
      </c>
    </row>
    <row r="552">
      <c r="A552" s="37" t="s">
        <v>25</v>
      </c>
      <c r="B552" s="37" t="s">
        <v>494</v>
      </c>
      <c r="C552" s="39" t="s">
        <v>529</v>
      </c>
      <c r="D552" s="37" t="s">
        <v>5</v>
      </c>
      <c r="E552" s="37" t="s">
        <v>30</v>
      </c>
      <c r="F552" s="39" t="s">
        <v>1090</v>
      </c>
    </row>
    <row r="553">
      <c r="A553" s="37" t="s">
        <v>26</v>
      </c>
      <c r="B553" s="37" t="s">
        <v>495</v>
      </c>
      <c r="C553" s="39" t="s">
        <v>529</v>
      </c>
      <c r="D553" s="37" t="s">
        <v>5</v>
      </c>
      <c r="E553" s="37" t="s">
        <v>30</v>
      </c>
      <c r="F553" s="39" t="s">
        <v>1091</v>
      </c>
    </row>
    <row r="554">
      <c r="A554" s="37" t="s">
        <v>27</v>
      </c>
      <c r="B554" s="37" t="s">
        <v>497</v>
      </c>
      <c r="C554" s="39" t="s">
        <v>529</v>
      </c>
      <c r="D554" s="37" t="s">
        <v>5</v>
      </c>
      <c r="E554" s="37" t="s">
        <v>30</v>
      </c>
      <c r="F554" s="39" t="s">
        <v>1092</v>
      </c>
    </row>
    <row r="555">
      <c r="A555" s="37" t="s">
        <v>28</v>
      </c>
      <c r="B555" s="37" t="s">
        <v>496</v>
      </c>
      <c r="C555" s="39" t="s">
        <v>529</v>
      </c>
      <c r="D555" s="37" t="s">
        <v>5</v>
      </c>
      <c r="E555" s="37" t="s">
        <v>30</v>
      </c>
      <c r="F555" s="39" t="s">
        <v>1093</v>
      </c>
    </row>
    <row r="556">
      <c r="A556" s="37" t="s">
        <v>29</v>
      </c>
      <c r="B556" s="37" t="s">
        <v>498</v>
      </c>
      <c r="C556" s="39" t="s">
        <v>529</v>
      </c>
      <c r="D556" s="37" t="s">
        <v>5</v>
      </c>
      <c r="E556" s="37" t="s">
        <v>30</v>
      </c>
      <c r="F556" s="39" t="s">
        <v>1094</v>
      </c>
    </row>
    <row r="557">
      <c r="A557" s="37" t="s">
        <v>30</v>
      </c>
      <c r="B557" s="37" t="s">
        <v>499</v>
      </c>
      <c r="C557" s="39" t="s">
        <v>529</v>
      </c>
      <c r="D557" s="37" t="s">
        <v>5</v>
      </c>
      <c r="E557" s="37" t="s">
        <v>30</v>
      </c>
      <c r="F557" s="39" t="s">
        <v>1095</v>
      </c>
    </row>
    <row r="558">
      <c r="A558" s="37" t="s">
        <v>31</v>
      </c>
      <c r="B558" s="37" t="s">
        <v>500</v>
      </c>
      <c r="C558" s="39" t="s">
        <v>529</v>
      </c>
      <c r="D558" s="37" t="s">
        <v>5</v>
      </c>
      <c r="E558" s="37" t="s">
        <v>30</v>
      </c>
      <c r="F558" s="39" t="s">
        <v>1096</v>
      </c>
    </row>
    <row r="559">
      <c r="A559" s="37" t="s">
        <v>32</v>
      </c>
      <c r="B559" s="37" t="s">
        <v>501</v>
      </c>
      <c r="C559" s="39" t="s">
        <v>529</v>
      </c>
      <c r="D559" s="37" t="s">
        <v>5</v>
      </c>
      <c r="E559" s="37" t="s">
        <v>30</v>
      </c>
      <c r="F559" s="39" t="s">
        <v>1097</v>
      </c>
    </row>
    <row r="560">
      <c r="A560" s="37" t="s">
        <v>33</v>
      </c>
      <c r="B560" s="37" t="s">
        <v>502</v>
      </c>
      <c r="C560" s="39" t="s">
        <v>529</v>
      </c>
      <c r="D560" s="37" t="s">
        <v>5</v>
      </c>
      <c r="E560" s="37" t="s">
        <v>30</v>
      </c>
      <c r="F560" s="39" t="s">
        <v>1098</v>
      </c>
    </row>
    <row r="561">
      <c r="A561" s="37" t="s">
        <v>34</v>
      </c>
      <c r="B561" s="37" t="s">
        <v>503</v>
      </c>
      <c r="C561" s="39" t="s">
        <v>529</v>
      </c>
      <c r="D561" s="37" t="s">
        <v>5</v>
      </c>
      <c r="E561" s="37" t="s">
        <v>30</v>
      </c>
      <c r="F561" s="39" t="s">
        <v>1099</v>
      </c>
    </row>
    <row r="562">
      <c r="A562" s="37" t="s">
        <v>35</v>
      </c>
      <c r="B562" s="37" t="s">
        <v>504</v>
      </c>
      <c r="C562" s="39" t="s">
        <v>529</v>
      </c>
      <c r="D562" s="37" t="s">
        <v>5</v>
      </c>
      <c r="E562" s="37" t="s">
        <v>30</v>
      </c>
      <c r="F562" s="39" t="s">
        <v>1100</v>
      </c>
    </row>
    <row r="563">
      <c r="A563" s="37" t="s">
        <v>3</v>
      </c>
      <c r="B563" s="37" t="s">
        <v>489</v>
      </c>
      <c r="C563" s="39" t="s">
        <v>530</v>
      </c>
      <c r="D563" s="37" t="s">
        <v>5</v>
      </c>
      <c r="E563" s="37" t="s">
        <v>30</v>
      </c>
      <c r="F563" s="39" t="s">
        <v>1101</v>
      </c>
    </row>
    <row r="564">
      <c r="A564" s="37" t="s">
        <v>4</v>
      </c>
      <c r="B564" s="37" t="s">
        <v>472</v>
      </c>
      <c r="C564" s="39" t="s">
        <v>530</v>
      </c>
      <c r="D564" s="37" t="s">
        <v>5</v>
      </c>
      <c r="E564" s="37" t="s">
        <v>30</v>
      </c>
      <c r="F564" s="39" t="s">
        <v>1102</v>
      </c>
    </row>
    <row r="565">
      <c r="A565" s="37" t="s">
        <v>5</v>
      </c>
      <c r="B565" s="37" t="s">
        <v>473</v>
      </c>
      <c r="C565" s="39" t="s">
        <v>530</v>
      </c>
      <c r="D565" s="37" t="s">
        <v>5</v>
      </c>
      <c r="E565" s="37" t="s">
        <v>30</v>
      </c>
      <c r="F565" s="39" t="s">
        <v>1103</v>
      </c>
    </row>
    <row r="566">
      <c r="A566" s="37" t="s">
        <v>6</v>
      </c>
      <c r="B566" s="37" t="s">
        <v>474</v>
      </c>
      <c r="C566" s="39" t="s">
        <v>530</v>
      </c>
      <c r="D566" s="37" t="s">
        <v>5</v>
      </c>
      <c r="E566" s="37" t="s">
        <v>30</v>
      </c>
      <c r="F566" s="39" t="s">
        <v>1104</v>
      </c>
    </row>
    <row r="567">
      <c r="A567" s="37" t="s">
        <v>7</v>
      </c>
      <c r="B567" s="37" t="s">
        <v>475</v>
      </c>
      <c r="C567" s="39" t="s">
        <v>530</v>
      </c>
      <c r="D567" s="37" t="s">
        <v>5</v>
      </c>
      <c r="E567" s="37" t="s">
        <v>30</v>
      </c>
      <c r="F567" s="39" t="s">
        <v>1105</v>
      </c>
    </row>
    <row r="568">
      <c r="A568" s="37" t="s">
        <v>8</v>
      </c>
      <c r="B568" s="37" t="s">
        <v>479</v>
      </c>
      <c r="C568" s="39" t="s">
        <v>530</v>
      </c>
      <c r="D568" s="37" t="s">
        <v>5</v>
      </c>
      <c r="E568" s="37" t="s">
        <v>30</v>
      </c>
      <c r="F568" s="39" t="s">
        <v>1106</v>
      </c>
    </row>
    <row r="569">
      <c r="A569" s="37" t="s">
        <v>9</v>
      </c>
      <c r="B569" s="37" t="s">
        <v>480</v>
      </c>
      <c r="C569" s="39" t="s">
        <v>530</v>
      </c>
      <c r="D569" s="37" t="s">
        <v>5</v>
      </c>
      <c r="E569" s="37" t="s">
        <v>30</v>
      </c>
      <c r="F569" s="39" t="s">
        <v>1107</v>
      </c>
    </row>
    <row r="570">
      <c r="A570" s="37" t="s">
        <v>10</v>
      </c>
      <c r="B570" s="37" t="s">
        <v>478</v>
      </c>
      <c r="C570" s="39" t="s">
        <v>530</v>
      </c>
      <c r="D570" s="37" t="s">
        <v>5</v>
      </c>
      <c r="E570" s="37" t="s">
        <v>30</v>
      </c>
      <c r="F570" s="39" t="s">
        <v>1108</v>
      </c>
    </row>
    <row r="571">
      <c r="A571" s="37" t="s">
        <v>11</v>
      </c>
      <c r="B571" s="37" t="s">
        <v>477</v>
      </c>
      <c r="C571" s="39" t="s">
        <v>530</v>
      </c>
      <c r="D571" s="37" t="s">
        <v>5</v>
      </c>
      <c r="E571" s="37" t="s">
        <v>30</v>
      </c>
      <c r="F571" s="39" t="s">
        <v>1109</v>
      </c>
    </row>
    <row r="572">
      <c r="A572" s="37" t="s">
        <v>12</v>
      </c>
      <c r="B572" s="37" t="s">
        <v>476</v>
      </c>
      <c r="C572" s="39" t="s">
        <v>530</v>
      </c>
      <c r="D572" s="37" t="s">
        <v>5</v>
      </c>
      <c r="E572" s="37" t="s">
        <v>30</v>
      </c>
      <c r="F572" s="39" t="s">
        <v>1110</v>
      </c>
    </row>
    <row r="573">
      <c r="A573" s="37" t="s">
        <v>13</v>
      </c>
      <c r="B573" s="37" t="s">
        <v>481</v>
      </c>
      <c r="C573" s="39" t="s">
        <v>530</v>
      </c>
      <c r="D573" s="37" t="s">
        <v>5</v>
      </c>
      <c r="E573" s="37" t="s">
        <v>30</v>
      </c>
      <c r="F573" s="39" t="s">
        <v>1111</v>
      </c>
    </row>
    <row r="574">
      <c r="A574" s="37" t="s">
        <v>14</v>
      </c>
      <c r="B574" s="37" t="s">
        <v>483</v>
      </c>
      <c r="C574" s="39" t="s">
        <v>530</v>
      </c>
      <c r="D574" s="37" t="s">
        <v>5</v>
      </c>
      <c r="E574" s="37" t="s">
        <v>30</v>
      </c>
      <c r="F574" s="39" t="s">
        <v>1112</v>
      </c>
    </row>
    <row r="575">
      <c r="A575" s="37" t="s">
        <v>15</v>
      </c>
      <c r="B575" s="37" t="s">
        <v>482</v>
      </c>
      <c r="C575" s="39" t="s">
        <v>530</v>
      </c>
      <c r="D575" s="37" t="s">
        <v>5</v>
      </c>
      <c r="E575" s="37" t="s">
        <v>30</v>
      </c>
      <c r="F575" s="39" t="s">
        <v>1113</v>
      </c>
    </row>
    <row r="576">
      <c r="A576" s="37" t="s">
        <v>16</v>
      </c>
      <c r="B576" s="37" t="s">
        <v>484</v>
      </c>
      <c r="C576" s="39" t="s">
        <v>530</v>
      </c>
      <c r="D576" s="37" t="s">
        <v>5</v>
      </c>
      <c r="E576" s="37" t="s">
        <v>30</v>
      </c>
      <c r="F576" s="39" t="s">
        <v>1114</v>
      </c>
    </row>
    <row r="577">
      <c r="A577" s="37" t="s">
        <v>17</v>
      </c>
      <c r="B577" s="37" t="s">
        <v>485</v>
      </c>
      <c r="C577" s="39" t="s">
        <v>530</v>
      </c>
      <c r="D577" s="37" t="s">
        <v>5</v>
      </c>
      <c r="E577" s="37" t="s">
        <v>30</v>
      </c>
      <c r="F577" s="39" t="s">
        <v>1115</v>
      </c>
    </row>
    <row r="578">
      <c r="A578" s="37" t="s">
        <v>18</v>
      </c>
      <c r="B578" s="37" t="s">
        <v>486</v>
      </c>
      <c r="C578" s="39" t="s">
        <v>530</v>
      </c>
      <c r="D578" s="37" t="s">
        <v>5</v>
      </c>
      <c r="E578" s="37" t="s">
        <v>30</v>
      </c>
      <c r="F578" s="39" t="s">
        <v>1116</v>
      </c>
    </row>
    <row r="579">
      <c r="A579" s="37" t="s">
        <v>19</v>
      </c>
      <c r="B579" s="37" t="s">
        <v>487</v>
      </c>
      <c r="C579" s="39" t="s">
        <v>530</v>
      </c>
      <c r="D579" s="37" t="s">
        <v>5</v>
      </c>
      <c r="E579" s="37" t="s">
        <v>30</v>
      </c>
      <c r="F579" s="39" t="s">
        <v>1117</v>
      </c>
    </row>
    <row r="580">
      <c r="A580" s="37" t="s">
        <v>20</v>
      </c>
      <c r="B580" s="37" t="s">
        <v>488</v>
      </c>
      <c r="C580" s="39" t="s">
        <v>530</v>
      </c>
      <c r="D580" s="37" t="s">
        <v>5</v>
      </c>
      <c r="E580" s="37" t="s">
        <v>30</v>
      </c>
      <c r="F580" s="39" t="s">
        <v>1118</v>
      </c>
    </row>
    <row r="581">
      <c r="A581" s="37" t="s">
        <v>21</v>
      </c>
      <c r="B581" s="37" t="s">
        <v>490</v>
      </c>
      <c r="C581" s="39" t="s">
        <v>530</v>
      </c>
      <c r="D581" s="37" t="s">
        <v>5</v>
      </c>
      <c r="E581" s="37" t="s">
        <v>30</v>
      </c>
      <c r="F581" s="39" t="s">
        <v>1119</v>
      </c>
    </row>
    <row r="582">
      <c r="A582" s="37" t="s">
        <v>22</v>
      </c>
      <c r="B582" s="37" t="s">
        <v>491</v>
      </c>
      <c r="C582" s="39" t="s">
        <v>530</v>
      </c>
      <c r="D582" s="37" t="s">
        <v>5</v>
      </c>
      <c r="E582" s="37" t="s">
        <v>30</v>
      </c>
      <c r="F582" s="39" t="s">
        <v>1120</v>
      </c>
    </row>
    <row r="583">
      <c r="A583" s="37" t="s">
        <v>23</v>
      </c>
      <c r="B583" s="37" t="s">
        <v>492</v>
      </c>
      <c r="C583" s="39" t="s">
        <v>530</v>
      </c>
      <c r="D583" s="37" t="s">
        <v>5</v>
      </c>
      <c r="E583" s="37" t="s">
        <v>30</v>
      </c>
      <c r="F583" s="39" t="s">
        <v>1121</v>
      </c>
    </row>
    <row r="584">
      <c r="A584" s="37" t="s">
        <v>24</v>
      </c>
      <c r="B584" s="37" t="s">
        <v>493</v>
      </c>
      <c r="C584" s="39" t="s">
        <v>530</v>
      </c>
      <c r="D584" s="37" t="s">
        <v>5</v>
      </c>
      <c r="E584" s="37" t="s">
        <v>30</v>
      </c>
      <c r="F584" s="39" t="s">
        <v>1122</v>
      </c>
    </row>
    <row r="585">
      <c r="A585" s="37" t="s">
        <v>25</v>
      </c>
      <c r="B585" s="37" t="s">
        <v>494</v>
      </c>
      <c r="C585" s="39" t="s">
        <v>530</v>
      </c>
      <c r="D585" s="37" t="s">
        <v>5</v>
      </c>
      <c r="E585" s="37" t="s">
        <v>30</v>
      </c>
      <c r="F585" s="39" t="s">
        <v>1123</v>
      </c>
    </row>
    <row r="586">
      <c r="A586" s="37" t="s">
        <v>26</v>
      </c>
      <c r="B586" s="37" t="s">
        <v>495</v>
      </c>
      <c r="C586" s="39" t="s">
        <v>530</v>
      </c>
      <c r="D586" s="37" t="s">
        <v>5</v>
      </c>
      <c r="E586" s="37" t="s">
        <v>30</v>
      </c>
      <c r="F586" s="39" t="s">
        <v>1124</v>
      </c>
    </row>
    <row r="587">
      <c r="A587" s="37" t="s">
        <v>27</v>
      </c>
      <c r="B587" s="37" t="s">
        <v>497</v>
      </c>
      <c r="C587" s="39" t="s">
        <v>530</v>
      </c>
      <c r="D587" s="37" t="s">
        <v>5</v>
      </c>
      <c r="E587" s="37" t="s">
        <v>30</v>
      </c>
      <c r="F587" s="39" t="s">
        <v>1125</v>
      </c>
    </row>
    <row r="588">
      <c r="A588" s="37" t="s">
        <v>28</v>
      </c>
      <c r="B588" s="37" t="s">
        <v>496</v>
      </c>
      <c r="C588" s="39" t="s">
        <v>530</v>
      </c>
      <c r="D588" s="37" t="s">
        <v>5</v>
      </c>
      <c r="E588" s="37" t="s">
        <v>30</v>
      </c>
      <c r="F588" s="39" t="s">
        <v>1126</v>
      </c>
    </row>
    <row r="589">
      <c r="A589" s="37" t="s">
        <v>29</v>
      </c>
      <c r="B589" s="37" t="s">
        <v>498</v>
      </c>
      <c r="C589" s="39" t="s">
        <v>530</v>
      </c>
      <c r="D589" s="37" t="s">
        <v>5</v>
      </c>
      <c r="E589" s="37" t="s">
        <v>30</v>
      </c>
      <c r="F589" s="39" t="s">
        <v>1127</v>
      </c>
    </row>
    <row r="590">
      <c r="A590" s="37" t="s">
        <v>30</v>
      </c>
      <c r="B590" s="37" t="s">
        <v>499</v>
      </c>
      <c r="C590" s="39" t="s">
        <v>530</v>
      </c>
      <c r="D590" s="37" t="s">
        <v>5</v>
      </c>
      <c r="E590" s="37" t="s">
        <v>30</v>
      </c>
      <c r="F590" s="39" t="s">
        <v>1128</v>
      </c>
    </row>
    <row r="591">
      <c r="A591" s="37" t="s">
        <v>31</v>
      </c>
      <c r="B591" s="37" t="s">
        <v>500</v>
      </c>
      <c r="C591" s="39" t="s">
        <v>530</v>
      </c>
      <c r="D591" s="37" t="s">
        <v>5</v>
      </c>
      <c r="E591" s="37" t="s">
        <v>30</v>
      </c>
      <c r="F591" s="39" t="s">
        <v>1129</v>
      </c>
    </row>
    <row r="592">
      <c r="A592" s="37" t="s">
        <v>32</v>
      </c>
      <c r="B592" s="37" t="s">
        <v>501</v>
      </c>
      <c r="C592" s="39" t="s">
        <v>530</v>
      </c>
      <c r="D592" s="37" t="s">
        <v>5</v>
      </c>
      <c r="E592" s="37" t="s">
        <v>30</v>
      </c>
      <c r="F592" s="39" t="s">
        <v>1130</v>
      </c>
    </row>
    <row r="593">
      <c r="A593" s="37" t="s">
        <v>33</v>
      </c>
      <c r="B593" s="37" t="s">
        <v>502</v>
      </c>
      <c r="C593" s="39" t="s">
        <v>530</v>
      </c>
      <c r="D593" s="37" t="s">
        <v>5</v>
      </c>
      <c r="E593" s="37" t="s">
        <v>30</v>
      </c>
      <c r="F593" s="39" t="s">
        <v>1131</v>
      </c>
    </row>
    <row r="594">
      <c r="A594" s="37" t="s">
        <v>34</v>
      </c>
      <c r="B594" s="37" t="s">
        <v>503</v>
      </c>
      <c r="C594" s="39" t="s">
        <v>530</v>
      </c>
      <c r="D594" s="37" t="s">
        <v>5</v>
      </c>
      <c r="E594" s="37" t="s">
        <v>30</v>
      </c>
      <c r="F594" s="39" t="s">
        <v>1132</v>
      </c>
    </row>
    <row r="595">
      <c r="A595" s="37" t="s">
        <v>35</v>
      </c>
      <c r="B595" s="37" t="s">
        <v>504</v>
      </c>
      <c r="C595" s="39" t="s">
        <v>530</v>
      </c>
      <c r="D595" s="37" t="s">
        <v>5</v>
      </c>
      <c r="E595" s="37" t="s">
        <v>30</v>
      </c>
      <c r="F595" s="39" t="s">
        <v>1133</v>
      </c>
    </row>
    <row r="596">
      <c r="A596" s="37" t="s">
        <v>3</v>
      </c>
      <c r="B596" s="37" t="s">
        <v>489</v>
      </c>
      <c r="C596" s="39" t="s">
        <v>531</v>
      </c>
      <c r="D596" s="37" t="s">
        <v>5</v>
      </c>
      <c r="E596" s="37" t="s">
        <v>30</v>
      </c>
      <c r="F596" s="39" t="s">
        <v>1134</v>
      </c>
    </row>
    <row r="597">
      <c r="A597" s="37" t="s">
        <v>4</v>
      </c>
      <c r="B597" s="37" t="s">
        <v>472</v>
      </c>
      <c r="C597" s="39" t="s">
        <v>531</v>
      </c>
      <c r="D597" s="37" t="s">
        <v>5</v>
      </c>
      <c r="E597" s="37" t="s">
        <v>30</v>
      </c>
      <c r="F597" s="39" t="s">
        <v>1135</v>
      </c>
    </row>
    <row r="598">
      <c r="A598" s="37" t="s">
        <v>5</v>
      </c>
      <c r="B598" s="37" t="s">
        <v>473</v>
      </c>
      <c r="C598" s="39" t="s">
        <v>531</v>
      </c>
      <c r="D598" s="37" t="s">
        <v>5</v>
      </c>
      <c r="E598" s="37" t="s">
        <v>30</v>
      </c>
      <c r="F598" s="39" t="s">
        <v>1136</v>
      </c>
    </row>
    <row r="599">
      <c r="A599" s="37" t="s">
        <v>6</v>
      </c>
      <c r="B599" s="37" t="s">
        <v>474</v>
      </c>
      <c r="C599" s="39" t="s">
        <v>531</v>
      </c>
      <c r="D599" s="37" t="s">
        <v>5</v>
      </c>
      <c r="E599" s="37" t="s">
        <v>30</v>
      </c>
      <c r="F599" s="39" t="s">
        <v>1137</v>
      </c>
    </row>
    <row r="600">
      <c r="A600" s="37" t="s">
        <v>7</v>
      </c>
      <c r="B600" s="37" t="s">
        <v>475</v>
      </c>
      <c r="C600" s="39" t="s">
        <v>531</v>
      </c>
      <c r="D600" s="37" t="s">
        <v>5</v>
      </c>
      <c r="E600" s="37" t="s">
        <v>30</v>
      </c>
      <c r="F600" s="39" t="s">
        <v>1138</v>
      </c>
    </row>
    <row r="601">
      <c r="A601" s="37" t="s">
        <v>8</v>
      </c>
      <c r="B601" s="37" t="s">
        <v>479</v>
      </c>
      <c r="C601" s="39" t="s">
        <v>531</v>
      </c>
      <c r="D601" s="37" t="s">
        <v>5</v>
      </c>
      <c r="E601" s="37" t="s">
        <v>30</v>
      </c>
      <c r="F601" s="39" t="s">
        <v>1139</v>
      </c>
    </row>
    <row r="602">
      <c r="A602" s="37" t="s">
        <v>9</v>
      </c>
      <c r="B602" s="37" t="s">
        <v>480</v>
      </c>
      <c r="C602" s="39" t="s">
        <v>531</v>
      </c>
      <c r="D602" s="37" t="s">
        <v>5</v>
      </c>
      <c r="E602" s="37" t="s">
        <v>30</v>
      </c>
      <c r="F602" s="39" t="s">
        <v>1140</v>
      </c>
    </row>
    <row r="603">
      <c r="A603" s="37" t="s">
        <v>10</v>
      </c>
      <c r="B603" s="37" t="s">
        <v>478</v>
      </c>
      <c r="C603" s="39" t="s">
        <v>531</v>
      </c>
      <c r="D603" s="37" t="s">
        <v>5</v>
      </c>
      <c r="E603" s="37" t="s">
        <v>30</v>
      </c>
      <c r="F603" s="39" t="s">
        <v>1141</v>
      </c>
    </row>
    <row r="604">
      <c r="A604" s="37" t="s">
        <v>11</v>
      </c>
      <c r="B604" s="37" t="s">
        <v>477</v>
      </c>
      <c r="C604" s="39" t="s">
        <v>531</v>
      </c>
      <c r="D604" s="37" t="s">
        <v>5</v>
      </c>
      <c r="E604" s="37" t="s">
        <v>30</v>
      </c>
      <c r="F604" s="39" t="s">
        <v>1142</v>
      </c>
    </row>
    <row r="605">
      <c r="A605" s="37" t="s">
        <v>12</v>
      </c>
      <c r="B605" s="37" t="s">
        <v>476</v>
      </c>
      <c r="C605" s="39" t="s">
        <v>531</v>
      </c>
      <c r="D605" s="37" t="s">
        <v>5</v>
      </c>
      <c r="E605" s="37" t="s">
        <v>30</v>
      </c>
      <c r="F605" s="39" t="s">
        <v>1143</v>
      </c>
    </row>
    <row r="606">
      <c r="A606" s="37" t="s">
        <v>13</v>
      </c>
      <c r="B606" s="37" t="s">
        <v>481</v>
      </c>
      <c r="C606" s="39" t="s">
        <v>531</v>
      </c>
      <c r="D606" s="37" t="s">
        <v>5</v>
      </c>
      <c r="E606" s="37" t="s">
        <v>30</v>
      </c>
      <c r="F606" s="39" t="s">
        <v>1144</v>
      </c>
    </row>
    <row r="607">
      <c r="A607" s="37" t="s">
        <v>14</v>
      </c>
      <c r="B607" s="37" t="s">
        <v>483</v>
      </c>
      <c r="C607" s="39" t="s">
        <v>531</v>
      </c>
      <c r="D607" s="37" t="s">
        <v>5</v>
      </c>
      <c r="E607" s="37" t="s">
        <v>30</v>
      </c>
      <c r="F607" s="39" t="s">
        <v>1145</v>
      </c>
    </row>
    <row r="608">
      <c r="A608" s="37" t="s">
        <v>15</v>
      </c>
      <c r="B608" s="37" t="s">
        <v>482</v>
      </c>
      <c r="C608" s="39" t="s">
        <v>531</v>
      </c>
      <c r="D608" s="37" t="s">
        <v>5</v>
      </c>
      <c r="E608" s="37" t="s">
        <v>30</v>
      </c>
      <c r="F608" s="39" t="s">
        <v>1146</v>
      </c>
    </row>
    <row r="609">
      <c r="A609" s="37" t="s">
        <v>16</v>
      </c>
      <c r="B609" s="37" t="s">
        <v>484</v>
      </c>
      <c r="C609" s="39" t="s">
        <v>531</v>
      </c>
      <c r="D609" s="37" t="s">
        <v>5</v>
      </c>
      <c r="E609" s="37" t="s">
        <v>30</v>
      </c>
      <c r="F609" s="39" t="s">
        <v>1147</v>
      </c>
    </row>
    <row r="610">
      <c r="A610" s="37" t="s">
        <v>17</v>
      </c>
      <c r="B610" s="37" t="s">
        <v>485</v>
      </c>
      <c r="C610" s="39" t="s">
        <v>531</v>
      </c>
      <c r="D610" s="37" t="s">
        <v>5</v>
      </c>
      <c r="E610" s="37" t="s">
        <v>30</v>
      </c>
      <c r="F610" s="39" t="s">
        <v>1148</v>
      </c>
    </row>
    <row r="611">
      <c r="A611" s="37" t="s">
        <v>18</v>
      </c>
      <c r="B611" s="37" t="s">
        <v>486</v>
      </c>
      <c r="C611" s="39" t="s">
        <v>531</v>
      </c>
      <c r="D611" s="37" t="s">
        <v>5</v>
      </c>
      <c r="E611" s="37" t="s">
        <v>30</v>
      </c>
      <c r="F611" s="39" t="s">
        <v>1149</v>
      </c>
    </row>
    <row r="612">
      <c r="A612" s="37" t="s">
        <v>19</v>
      </c>
      <c r="B612" s="37" t="s">
        <v>487</v>
      </c>
      <c r="C612" s="39" t="s">
        <v>531</v>
      </c>
      <c r="D612" s="37" t="s">
        <v>5</v>
      </c>
      <c r="E612" s="37" t="s">
        <v>30</v>
      </c>
      <c r="F612" s="39" t="s">
        <v>1150</v>
      </c>
    </row>
    <row r="613">
      <c r="A613" s="37" t="s">
        <v>20</v>
      </c>
      <c r="B613" s="37" t="s">
        <v>488</v>
      </c>
      <c r="C613" s="39" t="s">
        <v>531</v>
      </c>
      <c r="D613" s="37" t="s">
        <v>5</v>
      </c>
      <c r="E613" s="37" t="s">
        <v>30</v>
      </c>
      <c r="F613" s="39" t="s">
        <v>1151</v>
      </c>
    </row>
    <row r="614">
      <c r="A614" s="37" t="s">
        <v>21</v>
      </c>
      <c r="B614" s="37" t="s">
        <v>490</v>
      </c>
      <c r="C614" s="39" t="s">
        <v>531</v>
      </c>
      <c r="D614" s="37" t="s">
        <v>5</v>
      </c>
      <c r="E614" s="37" t="s">
        <v>30</v>
      </c>
      <c r="F614" s="39" t="s">
        <v>1152</v>
      </c>
    </row>
    <row r="615">
      <c r="A615" s="37" t="s">
        <v>22</v>
      </c>
      <c r="B615" s="37" t="s">
        <v>491</v>
      </c>
      <c r="C615" s="39" t="s">
        <v>531</v>
      </c>
      <c r="D615" s="37" t="s">
        <v>5</v>
      </c>
      <c r="E615" s="37" t="s">
        <v>30</v>
      </c>
      <c r="F615" s="39" t="s">
        <v>1153</v>
      </c>
    </row>
    <row r="616">
      <c r="A616" s="37" t="s">
        <v>23</v>
      </c>
      <c r="B616" s="37" t="s">
        <v>492</v>
      </c>
      <c r="C616" s="39" t="s">
        <v>531</v>
      </c>
      <c r="D616" s="37" t="s">
        <v>5</v>
      </c>
      <c r="E616" s="37" t="s">
        <v>30</v>
      </c>
      <c r="F616" s="39" t="s">
        <v>1154</v>
      </c>
    </row>
    <row r="617">
      <c r="A617" s="37" t="s">
        <v>24</v>
      </c>
      <c r="B617" s="37" t="s">
        <v>493</v>
      </c>
      <c r="C617" s="39" t="s">
        <v>531</v>
      </c>
      <c r="D617" s="37" t="s">
        <v>5</v>
      </c>
      <c r="E617" s="37" t="s">
        <v>30</v>
      </c>
      <c r="F617" s="39" t="s">
        <v>1155</v>
      </c>
    </row>
    <row r="618">
      <c r="A618" s="37" t="s">
        <v>25</v>
      </c>
      <c r="B618" s="37" t="s">
        <v>494</v>
      </c>
      <c r="C618" s="39" t="s">
        <v>531</v>
      </c>
      <c r="D618" s="37" t="s">
        <v>5</v>
      </c>
      <c r="E618" s="37" t="s">
        <v>30</v>
      </c>
      <c r="F618" s="39" t="s">
        <v>1156</v>
      </c>
    </row>
    <row r="619">
      <c r="A619" s="37" t="s">
        <v>26</v>
      </c>
      <c r="B619" s="37" t="s">
        <v>495</v>
      </c>
      <c r="C619" s="39" t="s">
        <v>531</v>
      </c>
      <c r="D619" s="37" t="s">
        <v>5</v>
      </c>
      <c r="E619" s="37" t="s">
        <v>30</v>
      </c>
      <c r="F619" s="39" t="s">
        <v>1157</v>
      </c>
    </row>
    <row r="620">
      <c r="A620" s="37" t="s">
        <v>27</v>
      </c>
      <c r="B620" s="37" t="s">
        <v>497</v>
      </c>
      <c r="C620" s="39" t="s">
        <v>531</v>
      </c>
      <c r="D620" s="37" t="s">
        <v>5</v>
      </c>
      <c r="E620" s="37" t="s">
        <v>30</v>
      </c>
      <c r="F620" s="39" t="s">
        <v>1158</v>
      </c>
    </row>
    <row r="621">
      <c r="A621" s="37" t="s">
        <v>28</v>
      </c>
      <c r="B621" s="37" t="s">
        <v>496</v>
      </c>
      <c r="C621" s="39" t="s">
        <v>531</v>
      </c>
      <c r="D621" s="37" t="s">
        <v>5</v>
      </c>
      <c r="E621" s="37" t="s">
        <v>30</v>
      </c>
      <c r="F621" s="39" t="s">
        <v>1159</v>
      </c>
    </row>
    <row r="622">
      <c r="A622" s="37" t="s">
        <v>29</v>
      </c>
      <c r="B622" s="37" t="s">
        <v>498</v>
      </c>
      <c r="C622" s="39" t="s">
        <v>531</v>
      </c>
      <c r="D622" s="37" t="s">
        <v>5</v>
      </c>
      <c r="E622" s="37" t="s">
        <v>30</v>
      </c>
      <c r="F622" s="39" t="s">
        <v>1160</v>
      </c>
    </row>
    <row r="623">
      <c r="A623" s="37" t="s">
        <v>30</v>
      </c>
      <c r="B623" s="37" t="s">
        <v>499</v>
      </c>
      <c r="C623" s="39" t="s">
        <v>531</v>
      </c>
      <c r="D623" s="37" t="s">
        <v>5</v>
      </c>
      <c r="E623" s="37" t="s">
        <v>30</v>
      </c>
      <c r="F623" s="39" t="s">
        <v>1161</v>
      </c>
    </row>
    <row r="624">
      <c r="A624" s="37" t="s">
        <v>31</v>
      </c>
      <c r="B624" s="37" t="s">
        <v>500</v>
      </c>
      <c r="C624" s="39" t="s">
        <v>531</v>
      </c>
      <c r="D624" s="37" t="s">
        <v>5</v>
      </c>
      <c r="E624" s="37" t="s">
        <v>30</v>
      </c>
      <c r="F624" s="39" t="s">
        <v>1162</v>
      </c>
    </row>
    <row r="625">
      <c r="A625" s="37" t="s">
        <v>32</v>
      </c>
      <c r="B625" s="37" t="s">
        <v>501</v>
      </c>
      <c r="C625" s="39" t="s">
        <v>531</v>
      </c>
      <c r="D625" s="37" t="s">
        <v>5</v>
      </c>
      <c r="E625" s="37" t="s">
        <v>30</v>
      </c>
      <c r="F625" s="39" t="s">
        <v>1163</v>
      </c>
    </row>
    <row r="626">
      <c r="A626" s="37" t="s">
        <v>33</v>
      </c>
      <c r="B626" s="37" t="s">
        <v>502</v>
      </c>
      <c r="C626" s="39" t="s">
        <v>531</v>
      </c>
      <c r="D626" s="37" t="s">
        <v>5</v>
      </c>
      <c r="E626" s="37" t="s">
        <v>30</v>
      </c>
      <c r="F626" s="39" t="s">
        <v>1164</v>
      </c>
    </row>
    <row r="627">
      <c r="A627" s="37" t="s">
        <v>34</v>
      </c>
      <c r="B627" s="37" t="s">
        <v>503</v>
      </c>
      <c r="C627" s="39" t="s">
        <v>531</v>
      </c>
      <c r="D627" s="37" t="s">
        <v>5</v>
      </c>
      <c r="E627" s="37" t="s">
        <v>30</v>
      </c>
      <c r="F627" s="39" t="s">
        <v>1165</v>
      </c>
    </row>
    <row r="628">
      <c r="A628" s="37" t="s">
        <v>35</v>
      </c>
      <c r="B628" s="37" t="s">
        <v>504</v>
      </c>
      <c r="C628" s="39" t="s">
        <v>531</v>
      </c>
      <c r="D628" s="37" t="s">
        <v>5</v>
      </c>
      <c r="E628" s="37" t="s">
        <v>30</v>
      </c>
      <c r="F628" s="39" t="s">
        <v>1166</v>
      </c>
    </row>
    <row r="629">
      <c r="A629" s="37" t="s">
        <v>3</v>
      </c>
      <c r="B629" s="37" t="s">
        <v>489</v>
      </c>
      <c r="C629" s="39" t="s">
        <v>532</v>
      </c>
      <c r="D629" s="37" t="s">
        <v>5</v>
      </c>
      <c r="E629" s="37" t="s">
        <v>30</v>
      </c>
      <c r="F629" s="39" t="s">
        <v>1167</v>
      </c>
    </row>
    <row r="630">
      <c r="A630" s="37" t="s">
        <v>4</v>
      </c>
      <c r="B630" s="37" t="s">
        <v>472</v>
      </c>
      <c r="C630" s="39" t="s">
        <v>532</v>
      </c>
      <c r="D630" s="37" t="s">
        <v>5</v>
      </c>
      <c r="E630" s="37" t="s">
        <v>30</v>
      </c>
      <c r="F630" s="39" t="s">
        <v>1168</v>
      </c>
    </row>
    <row r="631">
      <c r="A631" s="37" t="s">
        <v>5</v>
      </c>
      <c r="B631" s="37" t="s">
        <v>473</v>
      </c>
      <c r="C631" s="39" t="s">
        <v>532</v>
      </c>
      <c r="D631" s="37" t="s">
        <v>5</v>
      </c>
      <c r="E631" s="37" t="s">
        <v>30</v>
      </c>
      <c r="F631" s="39" t="s">
        <v>1169</v>
      </c>
    </row>
    <row r="632">
      <c r="A632" s="37" t="s">
        <v>6</v>
      </c>
      <c r="B632" s="37" t="s">
        <v>474</v>
      </c>
      <c r="C632" s="39" t="s">
        <v>532</v>
      </c>
      <c r="D632" s="37" t="s">
        <v>5</v>
      </c>
      <c r="E632" s="37" t="s">
        <v>30</v>
      </c>
      <c r="F632" s="39" t="s">
        <v>1170</v>
      </c>
    </row>
    <row r="633">
      <c r="A633" s="37" t="s">
        <v>7</v>
      </c>
      <c r="B633" s="37" t="s">
        <v>475</v>
      </c>
      <c r="C633" s="39" t="s">
        <v>532</v>
      </c>
      <c r="D633" s="37" t="s">
        <v>5</v>
      </c>
      <c r="E633" s="37" t="s">
        <v>30</v>
      </c>
      <c r="F633" s="39" t="s">
        <v>1171</v>
      </c>
    </row>
    <row r="634">
      <c r="A634" s="37" t="s">
        <v>8</v>
      </c>
      <c r="B634" s="37" t="s">
        <v>479</v>
      </c>
      <c r="C634" s="39" t="s">
        <v>532</v>
      </c>
      <c r="D634" s="37" t="s">
        <v>5</v>
      </c>
      <c r="E634" s="37" t="s">
        <v>30</v>
      </c>
      <c r="F634" s="39" t="s">
        <v>1172</v>
      </c>
    </row>
    <row r="635">
      <c r="A635" s="37" t="s">
        <v>9</v>
      </c>
      <c r="B635" s="37" t="s">
        <v>480</v>
      </c>
      <c r="C635" s="39" t="s">
        <v>532</v>
      </c>
      <c r="D635" s="37" t="s">
        <v>5</v>
      </c>
      <c r="E635" s="37" t="s">
        <v>30</v>
      </c>
      <c r="F635" s="39" t="s">
        <v>1173</v>
      </c>
    </row>
    <row r="636">
      <c r="A636" s="37" t="s">
        <v>10</v>
      </c>
      <c r="B636" s="37" t="s">
        <v>478</v>
      </c>
      <c r="C636" s="39" t="s">
        <v>532</v>
      </c>
      <c r="D636" s="37" t="s">
        <v>5</v>
      </c>
      <c r="E636" s="37" t="s">
        <v>30</v>
      </c>
      <c r="F636" s="39" t="s">
        <v>1174</v>
      </c>
    </row>
    <row r="637">
      <c r="A637" s="37" t="s">
        <v>11</v>
      </c>
      <c r="B637" s="37" t="s">
        <v>477</v>
      </c>
      <c r="C637" s="39" t="s">
        <v>532</v>
      </c>
      <c r="D637" s="37" t="s">
        <v>5</v>
      </c>
      <c r="E637" s="37" t="s">
        <v>30</v>
      </c>
      <c r="F637" s="39" t="s">
        <v>1175</v>
      </c>
    </row>
    <row r="638">
      <c r="A638" s="37" t="s">
        <v>12</v>
      </c>
      <c r="B638" s="37" t="s">
        <v>476</v>
      </c>
      <c r="C638" s="39" t="s">
        <v>532</v>
      </c>
      <c r="D638" s="37" t="s">
        <v>5</v>
      </c>
      <c r="E638" s="37" t="s">
        <v>30</v>
      </c>
      <c r="F638" s="39" t="s">
        <v>1176</v>
      </c>
    </row>
    <row r="639">
      <c r="A639" s="37" t="s">
        <v>13</v>
      </c>
      <c r="B639" s="37" t="s">
        <v>481</v>
      </c>
      <c r="C639" s="39" t="s">
        <v>532</v>
      </c>
      <c r="D639" s="37" t="s">
        <v>5</v>
      </c>
      <c r="E639" s="37" t="s">
        <v>30</v>
      </c>
      <c r="F639" s="39" t="s">
        <v>1177</v>
      </c>
    </row>
    <row r="640">
      <c r="A640" s="37" t="s">
        <v>14</v>
      </c>
      <c r="B640" s="37" t="s">
        <v>483</v>
      </c>
      <c r="C640" s="39" t="s">
        <v>532</v>
      </c>
      <c r="D640" s="37" t="s">
        <v>5</v>
      </c>
      <c r="E640" s="37" t="s">
        <v>30</v>
      </c>
      <c r="F640" s="39" t="s">
        <v>1178</v>
      </c>
    </row>
    <row r="641">
      <c r="A641" s="37" t="s">
        <v>15</v>
      </c>
      <c r="B641" s="37" t="s">
        <v>482</v>
      </c>
      <c r="C641" s="39" t="s">
        <v>532</v>
      </c>
      <c r="D641" s="37" t="s">
        <v>5</v>
      </c>
      <c r="E641" s="37" t="s">
        <v>30</v>
      </c>
      <c r="F641" s="39" t="s">
        <v>1179</v>
      </c>
    </row>
    <row r="642">
      <c r="A642" s="37" t="s">
        <v>16</v>
      </c>
      <c r="B642" s="37" t="s">
        <v>484</v>
      </c>
      <c r="C642" s="39" t="s">
        <v>532</v>
      </c>
      <c r="D642" s="37" t="s">
        <v>5</v>
      </c>
      <c r="E642" s="37" t="s">
        <v>30</v>
      </c>
      <c r="F642" s="39" t="s">
        <v>1180</v>
      </c>
    </row>
    <row r="643">
      <c r="A643" s="37" t="s">
        <v>17</v>
      </c>
      <c r="B643" s="37" t="s">
        <v>485</v>
      </c>
      <c r="C643" s="39" t="s">
        <v>532</v>
      </c>
      <c r="D643" s="37" t="s">
        <v>5</v>
      </c>
      <c r="E643" s="37" t="s">
        <v>30</v>
      </c>
      <c r="F643" s="39" t="s">
        <v>1181</v>
      </c>
    </row>
    <row r="644">
      <c r="A644" s="37" t="s">
        <v>18</v>
      </c>
      <c r="B644" s="37" t="s">
        <v>486</v>
      </c>
      <c r="C644" s="39" t="s">
        <v>532</v>
      </c>
      <c r="D644" s="37" t="s">
        <v>5</v>
      </c>
      <c r="E644" s="37" t="s">
        <v>30</v>
      </c>
      <c r="F644" s="39" t="s">
        <v>1182</v>
      </c>
    </row>
    <row r="645">
      <c r="A645" s="37" t="s">
        <v>19</v>
      </c>
      <c r="B645" s="37" t="s">
        <v>487</v>
      </c>
      <c r="C645" s="39" t="s">
        <v>532</v>
      </c>
      <c r="D645" s="37" t="s">
        <v>5</v>
      </c>
      <c r="E645" s="37" t="s">
        <v>30</v>
      </c>
      <c r="F645" s="39" t="s">
        <v>1183</v>
      </c>
    </row>
    <row r="646">
      <c r="A646" s="37" t="s">
        <v>20</v>
      </c>
      <c r="B646" s="37" t="s">
        <v>488</v>
      </c>
      <c r="C646" s="39" t="s">
        <v>532</v>
      </c>
      <c r="D646" s="37" t="s">
        <v>5</v>
      </c>
      <c r="E646" s="37" t="s">
        <v>30</v>
      </c>
      <c r="F646" s="39" t="s">
        <v>1184</v>
      </c>
    </row>
    <row r="647">
      <c r="A647" s="37" t="s">
        <v>21</v>
      </c>
      <c r="B647" s="37" t="s">
        <v>490</v>
      </c>
      <c r="C647" s="39" t="s">
        <v>532</v>
      </c>
      <c r="D647" s="37" t="s">
        <v>5</v>
      </c>
      <c r="E647" s="37" t="s">
        <v>30</v>
      </c>
      <c r="F647" s="39" t="s">
        <v>1185</v>
      </c>
    </row>
    <row r="648">
      <c r="A648" s="37" t="s">
        <v>22</v>
      </c>
      <c r="B648" s="37" t="s">
        <v>491</v>
      </c>
      <c r="C648" s="39" t="s">
        <v>532</v>
      </c>
      <c r="D648" s="37" t="s">
        <v>5</v>
      </c>
      <c r="E648" s="37" t="s">
        <v>30</v>
      </c>
      <c r="F648" s="39" t="s">
        <v>1186</v>
      </c>
    </row>
    <row r="649">
      <c r="A649" s="37" t="s">
        <v>23</v>
      </c>
      <c r="B649" s="37" t="s">
        <v>492</v>
      </c>
      <c r="C649" s="39" t="s">
        <v>532</v>
      </c>
      <c r="D649" s="37" t="s">
        <v>5</v>
      </c>
      <c r="E649" s="37" t="s">
        <v>30</v>
      </c>
      <c r="F649" s="39" t="s">
        <v>1187</v>
      </c>
    </row>
    <row r="650">
      <c r="A650" s="37" t="s">
        <v>24</v>
      </c>
      <c r="B650" s="37" t="s">
        <v>493</v>
      </c>
      <c r="C650" s="39" t="s">
        <v>532</v>
      </c>
      <c r="D650" s="37" t="s">
        <v>5</v>
      </c>
      <c r="E650" s="37" t="s">
        <v>30</v>
      </c>
      <c r="F650" s="39" t="s">
        <v>1188</v>
      </c>
    </row>
    <row r="651">
      <c r="A651" s="37" t="s">
        <v>25</v>
      </c>
      <c r="B651" s="37" t="s">
        <v>494</v>
      </c>
      <c r="C651" s="39" t="s">
        <v>532</v>
      </c>
      <c r="D651" s="37" t="s">
        <v>5</v>
      </c>
      <c r="E651" s="37" t="s">
        <v>30</v>
      </c>
      <c r="F651" s="39" t="s">
        <v>1189</v>
      </c>
    </row>
    <row r="652">
      <c r="A652" s="37" t="s">
        <v>26</v>
      </c>
      <c r="B652" s="37" t="s">
        <v>495</v>
      </c>
      <c r="C652" s="39" t="s">
        <v>532</v>
      </c>
      <c r="D652" s="37" t="s">
        <v>5</v>
      </c>
      <c r="E652" s="37" t="s">
        <v>30</v>
      </c>
      <c r="F652" s="39" t="s">
        <v>1190</v>
      </c>
    </row>
    <row r="653">
      <c r="A653" s="37" t="s">
        <v>27</v>
      </c>
      <c r="B653" s="37" t="s">
        <v>497</v>
      </c>
      <c r="C653" s="39" t="s">
        <v>532</v>
      </c>
      <c r="D653" s="37" t="s">
        <v>5</v>
      </c>
      <c r="E653" s="37" t="s">
        <v>30</v>
      </c>
      <c r="F653" s="39" t="s">
        <v>1191</v>
      </c>
    </row>
    <row r="654">
      <c r="A654" s="37" t="s">
        <v>28</v>
      </c>
      <c r="B654" s="37" t="s">
        <v>496</v>
      </c>
      <c r="C654" s="39" t="s">
        <v>532</v>
      </c>
      <c r="D654" s="37" t="s">
        <v>5</v>
      </c>
      <c r="E654" s="37" t="s">
        <v>30</v>
      </c>
      <c r="F654" s="39" t="s">
        <v>1192</v>
      </c>
    </row>
    <row r="655">
      <c r="A655" s="37" t="s">
        <v>29</v>
      </c>
      <c r="B655" s="37" t="s">
        <v>498</v>
      </c>
      <c r="C655" s="39" t="s">
        <v>532</v>
      </c>
      <c r="D655" s="37" t="s">
        <v>5</v>
      </c>
      <c r="E655" s="37" t="s">
        <v>30</v>
      </c>
      <c r="F655" s="39" t="s">
        <v>1193</v>
      </c>
    </row>
    <row r="656">
      <c r="A656" s="37" t="s">
        <v>30</v>
      </c>
      <c r="B656" s="37" t="s">
        <v>499</v>
      </c>
      <c r="C656" s="39" t="s">
        <v>532</v>
      </c>
      <c r="D656" s="37" t="s">
        <v>5</v>
      </c>
      <c r="E656" s="37" t="s">
        <v>30</v>
      </c>
      <c r="F656" s="39" t="s">
        <v>1194</v>
      </c>
    </row>
    <row r="657">
      <c r="A657" s="37" t="s">
        <v>31</v>
      </c>
      <c r="B657" s="37" t="s">
        <v>500</v>
      </c>
      <c r="C657" s="39" t="s">
        <v>532</v>
      </c>
      <c r="D657" s="37" t="s">
        <v>5</v>
      </c>
      <c r="E657" s="37" t="s">
        <v>30</v>
      </c>
      <c r="F657" s="39" t="s">
        <v>1195</v>
      </c>
    </row>
    <row r="658">
      <c r="A658" s="37" t="s">
        <v>32</v>
      </c>
      <c r="B658" s="37" t="s">
        <v>501</v>
      </c>
      <c r="C658" s="39" t="s">
        <v>532</v>
      </c>
      <c r="D658" s="37" t="s">
        <v>5</v>
      </c>
      <c r="E658" s="37" t="s">
        <v>30</v>
      </c>
      <c r="F658" s="39" t="s">
        <v>1196</v>
      </c>
    </row>
    <row r="659">
      <c r="A659" s="37" t="s">
        <v>33</v>
      </c>
      <c r="B659" s="37" t="s">
        <v>502</v>
      </c>
      <c r="C659" s="39" t="s">
        <v>532</v>
      </c>
      <c r="D659" s="37" t="s">
        <v>5</v>
      </c>
      <c r="E659" s="37" t="s">
        <v>30</v>
      </c>
      <c r="F659" s="39" t="s">
        <v>1197</v>
      </c>
    </row>
    <row r="660">
      <c r="A660" s="37" t="s">
        <v>34</v>
      </c>
      <c r="B660" s="37" t="s">
        <v>503</v>
      </c>
      <c r="C660" s="39" t="s">
        <v>532</v>
      </c>
      <c r="D660" s="37" t="s">
        <v>5</v>
      </c>
      <c r="E660" s="37" t="s">
        <v>30</v>
      </c>
      <c r="F660" s="39" t="s">
        <v>1198</v>
      </c>
    </row>
    <row r="661">
      <c r="A661" s="37" t="s">
        <v>35</v>
      </c>
      <c r="B661" s="37" t="s">
        <v>504</v>
      </c>
      <c r="C661" s="39" t="s">
        <v>532</v>
      </c>
      <c r="D661" s="37" t="s">
        <v>5</v>
      </c>
      <c r="E661" s="37" t="s">
        <v>30</v>
      </c>
      <c r="F661" s="39" t="s">
        <v>1199</v>
      </c>
    </row>
    <row r="662">
      <c r="A662" s="37" t="s">
        <v>3</v>
      </c>
      <c r="B662" s="37" t="s">
        <v>489</v>
      </c>
      <c r="C662" s="39" t="s">
        <v>533</v>
      </c>
      <c r="D662" s="37" t="s">
        <v>5</v>
      </c>
      <c r="E662" s="37" t="s">
        <v>30</v>
      </c>
      <c r="F662" s="39" t="s">
        <v>1200</v>
      </c>
    </row>
    <row r="663">
      <c r="A663" s="37" t="s">
        <v>4</v>
      </c>
      <c r="B663" s="37" t="s">
        <v>472</v>
      </c>
      <c r="C663" s="39" t="s">
        <v>533</v>
      </c>
      <c r="D663" s="37" t="s">
        <v>5</v>
      </c>
      <c r="E663" s="37" t="s">
        <v>30</v>
      </c>
      <c r="F663" s="39" t="s">
        <v>1201</v>
      </c>
    </row>
    <row r="664">
      <c r="A664" s="37" t="s">
        <v>5</v>
      </c>
      <c r="B664" s="37" t="s">
        <v>473</v>
      </c>
      <c r="C664" s="39" t="s">
        <v>533</v>
      </c>
      <c r="D664" s="37" t="s">
        <v>5</v>
      </c>
      <c r="E664" s="37" t="s">
        <v>30</v>
      </c>
      <c r="F664" s="39" t="s">
        <v>1202</v>
      </c>
    </row>
    <row r="665">
      <c r="A665" s="37" t="s">
        <v>6</v>
      </c>
      <c r="B665" s="37" t="s">
        <v>474</v>
      </c>
      <c r="C665" s="39" t="s">
        <v>533</v>
      </c>
      <c r="D665" s="37" t="s">
        <v>5</v>
      </c>
      <c r="E665" s="37" t="s">
        <v>30</v>
      </c>
      <c r="F665" s="39" t="s">
        <v>1203</v>
      </c>
    </row>
    <row r="666">
      <c r="A666" s="37" t="s">
        <v>7</v>
      </c>
      <c r="B666" s="37" t="s">
        <v>475</v>
      </c>
      <c r="C666" s="39" t="s">
        <v>533</v>
      </c>
      <c r="D666" s="37" t="s">
        <v>5</v>
      </c>
      <c r="E666" s="37" t="s">
        <v>30</v>
      </c>
      <c r="F666" s="39" t="s">
        <v>1204</v>
      </c>
    </row>
    <row r="667">
      <c r="A667" s="37" t="s">
        <v>8</v>
      </c>
      <c r="B667" s="37" t="s">
        <v>479</v>
      </c>
      <c r="C667" s="39" t="s">
        <v>533</v>
      </c>
      <c r="D667" s="37" t="s">
        <v>5</v>
      </c>
      <c r="E667" s="37" t="s">
        <v>30</v>
      </c>
      <c r="F667" s="39" t="s">
        <v>1205</v>
      </c>
    </row>
    <row r="668">
      <c r="A668" s="37" t="s">
        <v>9</v>
      </c>
      <c r="B668" s="37" t="s">
        <v>480</v>
      </c>
      <c r="C668" s="39" t="s">
        <v>533</v>
      </c>
      <c r="D668" s="37" t="s">
        <v>5</v>
      </c>
      <c r="E668" s="37" t="s">
        <v>30</v>
      </c>
      <c r="F668" s="39" t="s">
        <v>1206</v>
      </c>
    </row>
    <row r="669">
      <c r="A669" s="37" t="s">
        <v>10</v>
      </c>
      <c r="B669" s="37" t="s">
        <v>478</v>
      </c>
      <c r="C669" s="39" t="s">
        <v>533</v>
      </c>
      <c r="D669" s="37" t="s">
        <v>5</v>
      </c>
      <c r="E669" s="37" t="s">
        <v>30</v>
      </c>
      <c r="F669" s="39" t="s">
        <v>1207</v>
      </c>
    </row>
    <row r="670">
      <c r="A670" s="37" t="s">
        <v>11</v>
      </c>
      <c r="B670" s="37" t="s">
        <v>477</v>
      </c>
      <c r="C670" s="39" t="s">
        <v>533</v>
      </c>
      <c r="D670" s="37" t="s">
        <v>5</v>
      </c>
      <c r="E670" s="37" t="s">
        <v>30</v>
      </c>
      <c r="F670" s="39" t="s">
        <v>1208</v>
      </c>
    </row>
    <row r="671">
      <c r="A671" s="37" t="s">
        <v>12</v>
      </c>
      <c r="B671" s="37" t="s">
        <v>476</v>
      </c>
      <c r="C671" s="39" t="s">
        <v>533</v>
      </c>
      <c r="D671" s="37" t="s">
        <v>5</v>
      </c>
      <c r="E671" s="37" t="s">
        <v>30</v>
      </c>
      <c r="F671" s="39" t="s">
        <v>1209</v>
      </c>
    </row>
    <row r="672">
      <c r="A672" s="37" t="s">
        <v>13</v>
      </c>
      <c r="B672" s="37" t="s">
        <v>481</v>
      </c>
      <c r="C672" s="39" t="s">
        <v>533</v>
      </c>
      <c r="D672" s="37" t="s">
        <v>5</v>
      </c>
      <c r="E672" s="37" t="s">
        <v>30</v>
      </c>
      <c r="F672" s="39" t="s">
        <v>1210</v>
      </c>
    </row>
    <row r="673">
      <c r="A673" s="37" t="s">
        <v>14</v>
      </c>
      <c r="B673" s="37" t="s">
        <v>483</v>
      </c>
      <c r="C673" s="39" t="s">
        <v>533</v>
      </c>
      <c r="D673" s="37" t="s">
        <v>5</v>
      </c>
      <c r="E673" s="37" t="s">
        <v>30</v>
      </c>
      <c r="F673" s="39" t="s">
        <v>1211</v>
      </c>
    </row>
    <row r="674">
      <c r="A674" s="37" t="s">
        <v>15</v>
      </c>
      <c r="B674" s="37" t="s">
        <v>482</v>
      </c>
      <c r="C674" s="39" t="s">
        <v>533</v>
      </c>
      <c r="D674" s="37" t="s">
        <v>5</v>
      </c>
      <c r="E674" s="37" t="s">
        <v>30</v>
      </c>
      <c r="F674" s="39" t="s">
        <v>1212</v>
      </c>
    </row>
    <row r="675">
      <c r="A675" s="37" t="s">
        <v>16</v>
      </c>
      <c r="B675" s="37" t="s">
        <v>484</v>
      </c>
      <c r="C675" s="39" t="s">
        <v>533</v>
      </c>
      <c r="D675" s="37" t="s">
        <v>5</v>
      </c>
      <c r="E675" s="37" t="s">
        <v>30</v>
      </c>
      <c r="F675" s="39" t="s">
        <v>1213</v>
      </c>
    </row>
    <row r="676">
      <c r="A676" s="37" t="s">
        <v>17</v>
      </c>
      <c r="B676" s="37" t="s">
        <v>485</v>
      </c>
      <c r="C676" s="39" t="s">
        <v>533</v>
      </c>
      <c r="D676" s="37" t="s">
        <v>5</v>
      </c>
      <c r="E676" s="37" t="s">
        <v>30</v>
      </c>
      <c r="F676" s="39" t="s">
        <v>1214</v>
      </c>
    </row>
    <row r="677">
      <c r="A677" s="37" t="s">
        <v>18</v>
      </c>
      <c r="B677" s="37" t="s">
        <v>486</v>
      </c>
      <c r="C677" s="39" t="s">
        <v>533</v>
      </c>
      <c r="D677" s="37" t="s">
        <v>5</v>
      </c>
      <c r="E677" s="37" t="s">
        <v>30</v>
      </c>
      <c r="F677" s="39" t="s">
        <v>1215</v>
      </c>
    </row>
    <row r="678">
      <c r="A678" s="37" t="s">
        <v>19</v>
      </c>
      <c r="B678" s="37" t="s">
        <v>487</v>
      </c>
      <c r="C678" s="39" t="s">
        <v>533</v>
      </c>
      <c r="D678" s="37" t="s">
        <v>5</v>
      </c>
      <c r="E678" s="37" t="s">
        <v>30</v>
      </c>
      <c r="F678" s="39" t="s">
        <v>1216</v>
      </c>
    </row>
    <row r="679">
      <c r="A679" s="37" t="s">
        <v>20</v>
      </c>
      <c r="B679" s="37" t="s">
        <v>488</v>
      </c>
      <c r="C679" s="39" t="s">
        <v>533</v>
      </c>
      <c r="D679" s="37" t="s">
        <v>5</v>
      </c>
      <c r="E679" s="37" t="s">
        <v>30</v>
      </c>
      <c r="F679" s="39" t="s">
        <v>1217</v>
      </c>
    </row>
    <row r="680">
      <c r="A680" s="37" t="s">
        <v>21</v>
      </c>
      <c r="B680" s="37" t="s">
        <v>490</v>
      </c>
      <c r="C680" s="39" t="s">
        <v>533</v>
      </c>
      <c r="D680" s="37" t="s">
        <v>5</v>
      </c>
      <c r="E680" s="37" t="s">
        <v>30</v>
      </c>
      <c r="F680" s="39" t="s">
        <v>1218</v>
      </c>
    </row>
    <row r="681">
      <c r="A681" s="37" t="s">
        <v>22</v>
      </c>
      <c r="B681" s="37" t="s">
        <v>491</v>
      </c>
      <c r="C681" s="39" t="s">
        <v>533</v>
      </c>
      <c r="D681" s="37" t="s">
        <v>5</v>
      </c>
      <c r="E681" s="37" t="s">
        <v>30</v>
      </c>
      <c r="F681" s="39" t="s">
        <v>1219</v>
      </c>
    </row>
    <row r="682">
      <c r="A682" s="37" t="s">
        <v>23</v>
      </c>
      <c r="B682" s="37" t="s">
        <v>492</v>
      </c>
      <c r="C682" s="39" t="s">
        <v>533</v>
      </c>
      <c r="D682" s="37" t="s">
        <v>5</v>
      </c>
      <c r="E682" s="37" t="s">
        <v>30</v>
      </c>
      <c r="F682" s="39" t="s">
        <v>1220</v>
      </c>
    </row>
    <row r="683">
      <c r="A683" s="37" t="s">
        <v>24</v>
      </c>
      <c r="B683" s="37" t="s">
        <v>493</v>
      </c>
      <c r="C683" s="39" t="s">
        <v>533</v>
      </c>
      <c r="D683" s="37" t="s">
        <v>5</v>
      </c>
      <c r="E683" s="37" t="s">
        <v>30</v>
      </c>
      <c r="F683" s="39" t="s">
        <v>1221</v>
      </c>
    </row>
    <row r="684">
      <c r="A684" s="37" t="s">
        <v>25</v>
      </c>
      <c r="B684" s="37" t="s">
        <v>494</v>
      </c>
      <c r="C684" s="39" t="s">
        <v>533</v>
      </c>
      <c r="D684" s="37" t="s">
        <v>5</v>
      </c>
      <c r="E684" s="37" t="s">
        <v>30</v>
      </c>
      <c r="F684" s="39" t="s">
        <v>1222</v>
      </c>
    </row>
    <row r="685">
      <c r="A685" s="37" t="s">
        <v>26</v>
      </c>
      <c r="B685" s="37" t="s">
        <v>495</v>
      </c>
      <c r="C685" s="39" t="s">
        <v>533</v>
      </c>
      <c r="D685" s="37" t="s">
        <v>5</v>
      </c>
      <c r="E685" s="37" t="s">
        <v>30</v>
      </c>
      <c r="F685" s="39" t="s">
        <v>1223</v>
      </c>
    </row>
    <row r="686">
      <c r="A686" s="37" t="s">
        <v>27</v>
      </c>
      <c r="B686" s="37" t="s">
        <v>497</v>
      </c>
      <c r="C686" s="39" t="s">
        <v>533</v>
      </c>
      <c r="D686" s="37" t="s">
        <v>5</v>
      </c>
      <c r="E686" s="37" t="s">
        <v>30</v>
      </c>
      <c r="F686" s="39" t="s">
        <v>1224</v>
      </c>
    </row>
    <row r="687">
      <c r="A687" s="37" t="s">
        <v>28</v>
      </c>
      <c r="B687" s="37" t="s">
        <v>496</v>
      </c>
      <c r="C687" s="39" t="s">
        <v>533</v>
      </c>
      <c r="D687" s="37" t="s">
        <v>5</v>
      </c>
      <c r="E687" s="37" t="s">
        <v>30</v>
      </c>
      <c r="F687" s="39" t="s">
        <v>1225</v>
      </c>
    </row>
    <row r="688">
      <c r="A688" s="37" t="s">
        <v>29</v>
      </c>
      <c r="B688" s="37" t="s">
        <v>498</v>
      </c>
      <c r="C688" s="39" t="s">
        <v>533</v>
      </c>
      <c r="D688" s="37" t="s">
        <v>5</v>
      </c>
      <c r="E688" s="37" t="s">
        <v>30</v>
      </c>
      <c r="F688" s="39" t="s">
        <v>1226</v>
      </c>
    </row>
    <row r="689">
      <c r="A689" s="37" t="s">
        <v>30</v>
      </c>
      <c r="B689" s="37" t="s">
        <v>499</v>
      </c>
      <c r="C689" s="39" t="s">
        <v>533</v>
      </c>
      <c r="D689" s="37" t="s">
        <v>5</v>
      </c>
      <c r="E689" s="37" t="s">
        <v>30</v>
      </c>
      <c r="F689" s="39" t="s">
        <v>1227</v>
      </c>
    </row>
    <row r="690">
      <c r="A690" s="37" t="s">
        <v>31</v>
      </c>
      <c r="B690" s="37" t="s">
        <v>500</v>
      </c>
      <c r="C690" s="39" t="s">
        <v>533</v>
      </c>
      <c r="D690" s="37" t="s">
        <v>5</v>
      </c>
      <c r="E690" s="37" t="s">
        <v>30</v>
      </c>
      <c r="F690" s="39" t="s">
        <v>1228</v>
      </c>
    </row>
    <row r="691">
      <c r="A691" s="37" t="s">
        <v>32</v>
      </c>
      <c r="B691" s="37" t="s">
        <v>501</v>
      </c>
      <c r="C691" s="39" t="s">
        <v>533</v>
      </c>
      <c r="D691" s="37" t="s">
        <v>5</v>
      </c>
      <c r="E691" s="37" t="s">
        <v>30</v>
      </c>
      <c r="F691" s="39" t="s">
        <v>1229</v>
      </c>
    </row>
    <row r="692">
      <c r="A692" s="37" t="s">
        <v>33</v>
      </c>
      <c r="B692" s="37" t="s">
        <v>502</v>
      </c>
      <c r="C692" s="39" t="s">
        <v>533</v>
      </c>
      <c r="D692" s="37" t="s">
        <v>5</v>
      </c>
      <c r="E692" s="37" t="s">
        <v>30</v>
      </c>
      <c r="F692" s="39" t="s">
        <v>1230</v>
      </c>
    </row>
    <row r="693">
      <c r="A693" s="37" t="s">
        <v>34</v>
      </c>
      <c r="B693" s="37" t="s">
        <v>503</v>
      </c>
      <c r="C693" s="39" t="s">
        <v>533</v>
      </c>
      <c r="D693" s="37" t="s">
        <v>5</v>
      </c>
      <c r="E693" s="37" t="s">
        <v>30</v>
      </c>
      <c r="F693" s="39" t="s">
        <v>1231</v>
      </c>
    </row>
    <row r="694">
      <c r="A694" s="37" t="s">
        <v>35</v>
      </c>
      <c r="B694" s="37" t="s">
        <v>504</v>
      </c>
      <c r="C694" s="39" t="s">
        <v>533</v>
      </c>
      <c r="D694" s="37" t="s">
        <v>5</v>
      </c>
      <c r="E694" s="37" t="s">
        <v>30</v>
      </c>
      <c r="F694" s="39" t="s">
        <v>1232</v>
      </c>
    </row>
    <row r="695">
      <c r="A695" s="37" t="s">
        <v>3</v>
      </c>
      <c r="B695" s="37" t="s">
        <v>489</v>
      </c>
      <c r="C695" s="39" t="s">
        <v>534</v>
      </c>
      <c r="D695" s="37" t="s">
        <v>5</v>
      </c>
      <c r="E695" s="37" t="s">
        <v>30</v>
      </c>
      <c r="F695" s="39" t="s">
        <v>1233</v>
      </c>
    </row>
    <row r="696">
      <c r="A696" s="37" t="s">
        <v>4</v>
      </c>
      <c r="B696" s="37" t="s">
        <v>472</v>
      </c>
      <c r="C696" s="39" t="s">
        <v>534</v>
      </c>
      <c r="D696" s="37" t="s">
        <v>5</v>
      </c>
      <c r="E696" s="37" t="s">
        <v>30</v>
      </c>
      <c r="F696" s="39" t="s">
        <v>1234</v>
      </c>
    </row>
    <row r="697">
      <c r="A697" s="37" t="s">
        <v>5</v>
      </c>
      <c r="B697" s="37" t="s">
        <v>473</v>
      </c>
      <c r="C697" s="39" t="s">
        <v>534</v>
      </c>
      <c r="D697" s="37" t="s">
        <v>5</v>
      </c>
      <c r="E697" s="37" t="s">
        <v>30</v>
      </c>
      <c r="F697" s="39" t="s">
        <v>1235</v>
      </c>
    </row>
    <row r="698">
      <c r="A698" s="37" t="s">
        <v>6</v>
      </c>
      <c r="B698" s="37" t="s">
        <v>474</v>
      </c>
      <c r="C698" s="39" t="s">
        <v>534</v>
      </c>
      <c r="D698" s="37" t="s">
        <v>5</v>
      </c>
      <c r="E698" s="37" t="s">
        <v>30</v>
      </c>
      <c r="F698" s="39" t="s">
        <v>1236</v>
      </c>
    </row>
    <row r="699">
      <c r="A699" s="37" t="s">
        <v>7</v>
      </c>
      <c r="B699" s="37" t="s">
        <v>475</v>
      </c>
      <c r="C699" s="39" t="s">
        <v>534</v>
      </c>
      <c r="D699" s="37" t="s">
        <v>5</v>
      </c>
      <c r="E699" s="37" t="s">
        <v>30</v>
      </c>
      <c r="F699" s="39" t="s">
        <v>1237</v>
      </c>
    </row>
    <row r="700">
      <c r="A700" s="37" t="s">
        <v>8</v>
      </c>
      <c r="B700" s="37" t="s">
        <v>479</v>
      </c>
      <c r="C700" s="39" t="s">
        <v>534</v>
      </c>
      <c r="D700" s="37" t="s">
        <v>5</v>
      </c>
      <c r="E700" s="37" t="s">
        <v>30</v>
      </c>
      <c r="F700" s="39" t="s">
        <v>1238</v>
      </c>
    </row>
    <row r="701">
      <c r="A701" s="37" t="s">
        <v>9</v>
      </c>
      <c r="B701" s="37" t="s">
        <v>480</v>
      </c>
      <c r="C701" s="39" t="s">
        <v>534</v>
      </c>
      <c r="D701" s="37" t="s">
        <v>5</v>
      </c>
      <c r="E701" s="37" t="s">
        <v>30</v>
      </c>
      <c r="F701" s="39" t="s">
        <v>1239</v>
      </c>
    </row>
    <row r="702">
      <c r="A702" s="37" t="s">
        <v>10</v>
      </c>
      <c r="B702" s="37" t="s">
        <v>478</v>
      </c>
      <c r="C702" s="39" t="s">
        <v>534</v>
      </c>
      <c r="D702" s="37" t="s">
        <v>5</v>
      </c>
      <c r="E702" s="37" t="s">
        <v>30</v>
      </c>
      <c r="F702" s="39" t="s">
        <v>1240</v>
      </c>
    </row>
    <row r="703">
      <c r="A703" s="37" t="s">
        <v>11</v>
      </c>
      <c r="B703" s="37" t="s">
        <v>477</v>
      </c>
      <c r="C703" s="39" t="s">
        <v>534</v>
      </c>
      <c r="D703" s="37" t="s">
        <v>5</v>
      </c>
      <c r="E703" s="37" t="s">
        <v>30</v>
      </c>
      <c r="F703" s="39" t="s">
        <v>1241</v>
      </c>
    </row>
    <row r="704">
      <c r="A704" s="37" t="s">
        <v>12</v>
      </c>
      <c r="B704" s="37" t="s">
        <v>476</v>
      </c>
      <c r="C704" s="39" t="s">
        <v>534</v>
      </c>
      <c r="D704" s="37" t="s">
        <v>5</v>
      </c>
      <c r="E704" s="37" t="s">
        <v>30</v>
      </c>
      <c r="F704" s="39" t="s">
        <v>1242</v>
      </c>
    </row>
    <row r="705">
      <c r="A705" s="37" t="s">
        <v>13</v>
      </c>
      <c r="B705" s="37" t="s">
        <v>481</v>
      </c>
      <c r="C705" s="39" t="s">
        <v>534</v>
      </c>
      <c r="D705" s="37" t="s">
        <v>5</v>
      </c>
      <c r="E705" s="37" t="s">
        <v>30</v>
      </c>
      <c r="F705" s="39" t="s">
        <v>1243</v>
      </c>
    </row>
    <row r="706">
      <c r="A706" s="37" t="s">
        <v>14</v>
      </c>
      <c r="B706" s="37" t="s">
        <v>483</v>
      </c>
      <c r="C706" s="39" t="s">
        <v>534</v>
      </c>
      <c r="D706" s="37" t="s">
        <v>5</v>
      </c>
      <c r="E706" s="37" t="s">
        <v>30</v>
      </c>
      <c r="F706" s="39" t="s">
        <v>1244</v>
      </c>
    </row>
    <row r="707">
      <c r="A707" s="37" t="s">
        <v>15</v>
      </c>
      <c r="B707" s="37" t="s">
        <v>482</v>
      </c>
      <c r="C707" s="39" t="s">
        <v>534</v>
      </c>
      <c r="D707" s="37" t="s">
        <v>5</v>
      </c>
      <c r="E707" s="37" t="s">
        <v>30</v>
      </c>
      <c r="F707" s="39" t="s">
        <v>1245</v>
      </c>
    </row>
    <row r="708">
      <c r="A708" s="37" t="s">
        <v>16</v>
      </c>
      <c r="B708" s="37" t="s">
        <v>484</v>
      </c>
      <c r="C708" s="39" t="s">
        <v>534</v>
      </c>
      <c r="D708" s="37" t="s">
        <v>5</v>
      </c>
      <c r="E708" s="37" t="s">
        <v>30</v>
      </c>
      <c r="F708" s="39" t="s">
        <v>1246</v>
      </c>
    </row>
    <row r="709">
      <c r="A709" s="37" t="s">
        <v>17</v>
      </c>
      <c r="B709" s="37" t="s">
        <v>485</v>
      </c>
      <c r="C709" s="39" t="s">
        <v>534</v>
      </c>
      <c r="D709" s="37" t="s">
        <v>5</v>
      </c>
      <c r="E709" s="37" t="s">
        <v>30</v>
      </c>
      <c r="F709" s="39" t="s">
        <v>1247</v>
      </c>
    </row>
    <row r="710">
      <c r="A710" s="37" t="s">
        <v>18</v>
      </c>
      <c r="B710" s="37" t="s">
        <v>486</v>
      </c>
      <c r="C710" s="39" t="s">
        <v>534</v>
      </c>
      <c r="D710" s="37" t="s">
        <v>5</v>
      </c>
      <c r="E710" s="37" t="s">
        <v>30</v>
      </c>
      <c r="F710" s="39" t="s">
        <v>1248</v>
      </c>
    </row>
    <row r="711">
      <c r="A711" s="37" t="s">
        <v>19</v>
      </c>
      <c r="B711" s="37" t="s">
        <v>487</v>
      </c>
      <c r="C711" s="39" t="s">
        <v>534</v>
      </c>
      <c r="D711" s="37" t="s">
        <v>5</v>
      </c>
      <c r="E711" s="37" t="s">
        <v>30</v>
      </c>
      <c r="F711" s="39" t="s">
        <v>1249</v>
      </c>
    </row>
    <row r="712">
      <c r="A712" s="37" t="s">
        <v>20</v>
      </c>
      <c r="B712" s="37" t="s">
        <v>488</v>
      </c>
      <c r="C712" s="39" t="s">
        <v>534</v>
      </c>
      <c r="D712" s="37" t="s">
        <v>5</v>
      </c>
      <c r="E712" s="37" t="s">
        <v>30</v>
      </c>
      <c r="F712" s="39" t="s">
        <v>1250</v>
      </c>
    </row>
    <row r="713">
      <c r="A713" s="37" t="s">
        <v>21</v>
      </c>
      <c r="B713" s="37" t="s">
        <v>490</v>
      </c>
      <c r="C713" s="39" t="s">
        <v>534</v>
      </c>
      <c r="D713" s="37" t="s">
        <v>5</v>
      </c>
      <c r="E713" s="37" t="s">
        <v>30</v>
      </c>
      <c r="F713" s="39" t="s">
        <v>1251</v>
      </c>
    </row>
    <row r="714">
      <c r="A714" s="37" t="s">
        <v>22</v>
      </c>
      <c r="B714" s="37" t="s">
        <v>491</v>
      </c>
      <c r="C714" s="39" t="s">
        <v>534</v>
      </c>
      <c r="D714" s="37" t="s">
        <v>5</v>
      </c>
      <c r="E714" s="37" t="s">
        <v>30</v>
      </c>
      <c r="F714" s="39" t="s">
        <v>1252</v>
      </c>
    </row>
    <row r="715">
      <c r="A715" s="37" t="s">
        <v>23</v>
      </c>
      <c r="B715" s="37" t="s">
        <v>492</v>
      </c>
      <c r="C715" s="39" t="s">
        <v>534</v>
      </c>
      <c r="D715" s="37" t="s">
        <v>5</v>
      </c>
      <c r="E715" s="37" t="s">
        <v>30</v>
      </c>
      <c r="F715" s="39" t="s">
        <v>1253</v>
      </c>
    </row>
    <row r="716">
      <c r="A716" s="37" t="s">
        <v>24</v>
      </c>
      <c r="B716" s="37" t="s">
        <v>493</v>
      </c>
      <c r="C716" s="39" t="s">
        <v>534</v>
      </c>
      <c r="D716" s="37" t="s">
        <v>5</v>
      </c>
      <c r="E716" s="37" t="s">
        <v>30</v>
      </c>
      <c r="F716" s="39" t="s">
        <v>1254</v>
      </c>
    </row>
    <row r="717">
      <c r="A717" s="37" t="s">
        <v>25</v>
      </c>
      <c r="B717" s="37" t="s">
        <v>494</v>
      </c>
      <c r="C717" s="39" t="s">
        <v>534</v>
      </c>
      <c r="D717" s="37" t="s">
        <v>5</v>
      </c>
      <c r="E717" s="37" t="s">
        <v>30</v>
      </c>
      <c r="F717" s="39" t="s">
        <v>1255</v>
      </c>
    </row>
    <row r="718">
      <c r="A718" s="37" t="s">
        <v>26</v>
      </c>
      <c r="B718" s="37" t="s">
        <v>495</v>
      </c>
      <c r="C718" s="39" t="s">
        <v>534</v>
      </c>
      <c r="D718" s="37" t="s">
        <v>5</v>
      </c>
      <c r="E718" s="37" t="s">
        <v>30</v>
      </c>
      <c r="F718" s="39" t="s">
        <v>1256</v>
      </c>
    </row>
    <row r="719">
      <c r="A719" s="37" t="s">
        <v>27</v>
      </c>
      <c r="B719" s="37" t="s">
        <v>497</v>
      </c>
      <c r="C719" s="39" t="s">
        <v>534</v>
      </c>
      <c r="D719" s="37" t="s">
        <v>5</v>
      </c>
      <c r="E719" s="37" t="s">
        <v>30</v>
      </c>
      <c r="F719" s="39" t="s">
        <v>1257</v>
      </c>
    </row>
    <row r="720">
      <c r="A720" s="37" t="s">
        <v>28</v>
      </c>
      <c r="B720" s="37" t="s">
        <v>496</v>
      </c>
      <c r="C720" s="39" t="s">
        <v>534</v>
      </c>
      <c r="D720" s="37" t="s">
        <v>5</v>
      </c>
      <c r="E720" s="37" t="s">
        <v>30</v>
      </c>
      <c r="F720" s="39" t="s">
        <v>1258</v>
      </c>
    </row>
    <row r="721">
      <c r="A721" s="37" t="s">
        <v>29</v>
      </c>
      <c r="B721" s="37" t="s">
        <v>498</v>
      </c>
      <c r="C721" s="39" t="s">
        <v>534</v>
      </c>
      <c r="D721" s="37" t="s">
        <v>5</v>
      </c>
      <c r="E721" s="37" t="s">
        <v>30</v>
      </c>
      <c r="F721" s="39" t="s">
        <v>1259</v>
      </c>
    </row>
    <row r="722">
      <c r="A722" s="37" t="s">
        <v>30</v>
      </c>
      <c r="B722" s="37" t="s">
        <v>499</v>
      </c>
      <c r="C722" s="39" t="s">
        <v>534</v>
      </c>
      <c r="D722" s="37" t="s">
        <v>5</v>
      </c>
      <c r="E722" s="37" t="s">
        <v>30</v>
      </c>
      <c r="F722" s="39" t="s">
        <v>1260</v>
      </c>
    </row>
    <row r="723">
      <c r="A723" s="37" t="s">
        <v>31</v>
      </c>
      <c r="B723" s="37" t="s">
        <v>500</v>
      </c>
      <c r="C723" s="39" t="s">
        <v>534</v>
      </c>
      <c r="D723" s="37" t="s">
        <v>5</v>
      </c>
      <c r="E723" s="37" t="s">
        <v>30</v>
      </c>
      <c r="F723" s="39" t="s">
        <v>1261</v>
      </c>
    </row>
    <row r="724">
      <c r="A724" s="37" t="s">
        <v>32</v>
      </c>
      <c r="B724" s="37" t="s">
        <v>501</v>
      </c>
      <c r="C724" s="39" t="s">
        <v>534</v>
      </c>
      <c r="D724" s="37" t="s">
        <v>5</v>
      </c>
      <c r="E724" s="37" t="s">
        <v>30</v>
      </c>
      <c r="F724" s="39" t="s">
        <v>1262</v>
      </c>
    </row>
    <row r="725">
      <c r="A725" s="37" t="s">
        <v>33</v>
      </c>
      <c r="B725" s="37" t="s">
        <v>502</v>
      </c>
      <c r="C725" s="39" t="s">
        <v>534</v>
      </c>
      <c r="D725" s="37" t="s">
        <v>5</v>
      </c>
      <c r="E725" s="37" t="s">
        <v>30</v>
      </c>
      <c r="F725" s="39" t="s">
        <v>1263</v>
      </c>
    </row>
    <row r="726">
      <c r="A726" s="37" t="s">
        <v>34</v>
      </c>
      <c r="B726" s="37" t="s">
        <v>503</v>
      </c>
      <c r="C726" s="39" t="s">
        <v>534</v>
      </c>
      <c r="D726" s="37" t="s">
        <v>5</v>
      </c>
      <c r="E726" s="37" t="s">
        <v>30</v>
      </c>
      <c r="F726" s="39" t="s">
        <v>1264</v>
      </c>
    </row>
    <row r="727">
      <c r="A727" s="37" t="s">
        <v>35</v>
      </c>
      <c r="B727" s="37" t="s">
        <v>504</v>
      </c>
      <c r="C727" s="39" t="s">
        <v>534</v>
      </c>
      <c r="D727" s="37" t="s">
        <v>5</v>
      </c>
      <c r="E727" s="37" t="s">
        <v>30</v>
      </c>
      <c r="F727" s="39" t="s">
        <v>1265</v>
      </c>
    </row>
    <row r="728">
      <c r="A728" s="37" t="s">
        <v>3</v>
      </c>
      <c r="B728" s="37" t="s">
        <v>489</v>
      </c>
      <c r="C728" s="39" t="s">
        <v>535</v>
      </c>
      <c r="D728" s="37" t="s">
        <v>5</v>
      </c>
      <c r="E728" s="37" t="s">
        <v>30</v>
      </c>
      <c r="F728" s="39" t="s">
        <v>1266</v>
      </c>
    </row>
    <row r="729">
      <c r="A729" s="37" t="s">
        <v>4</v>
      </c>
      <c r="B729" s="37" t="s">
        <v>472</v>
      </c>
      <c r="C729" s="39" t="s">
        <v>535</v>
      </c>
      <c r="D729" s="37" t="s">
        <v>5</v>
      </c>
      <c r="E729" s="37" t="s">
        <v>30</v>
      </c>
      <c r="F729" s="39" t="s">
        <v>1267</v>
      </c>
    </row>
    <row r="730">
      <c r="A730" s="37" t="s">
        <v>5</v>
      </c>
      <c r="B730" s="37" t="s">
        <v>473</v>
      </c>
      <c r="C730" s="39" t="s">
        <v>535</v>
      </c>
      <c r="D730" s="37" t="s">
        <v>5</v>
      </c>
      <c r="E730" s="37" t="s">
        <v>30</v>
      </c>
      <c r="F730" s="39" t="s">
        <v>1268</v>
      </c>
    </row>
    <row r="731">
      <c r="A731" s="37" t="s">
        <v>6</v>
      </c>
      <c r="B731" s="37" t="s">
        <v>474</v>
      </c>
      <c r="C731" s="39" t="s">
        <v>535</v>
      </c>
      <c r="D731" s="37" t="s">
        <v>5</v>
      </c>
      <c r="E731" s="37" t="s">
        <v>30</v>
      </c>
      <c r="F731" s="39" t="s">
        <v>1269</v>
      </c>
    </row>
    <row r="732">
      <c r="A732" s="37" t="s">
        <v>7</v>
      </c>
      <c r="B732" s="37" t="s">
        <v>475</v>
      </c>
      <c r="C732" s="39" t="s">
        <v>535</v>
      </c>
      <c r="D732" s="37" t="s">
        <v>5</v>
      </c>
      <c r="E732" s="37" t="s">
        <v>30</v>
      </c>
      <c r="F732" s="39" t="s">
        <v>1270</v>
      </c>
    </row>
    <row r="733">
      <c r="A733" s="37" t="s">
        <v>8</v>
      </c>
      <c r="B733" s="37" t="s">
        <v>479</v>
      </c>
      <c r="C733" s="39" t="s">
        <v>535</v>
      </c>
      <c r="D733" s="37" t="s">
        <v>5</v>
      </c>
      <c r="E733" s="37" t="s">
        <v>30</v>
      </c>
      <c r="F733" s="39" t="s">
        <v>1271</v>
      </c>
    </row>
    <row r="734">
      <c r="A734" s="37" t="s">
        <v>9</v>
      </c>
      <c r="B734" s="37" t="s">
        <v>480</v>
      </c>
      <c r="C734" s="39" t="s">
        <v>535</v>
      </c>
      <c r="D734" s="37" t="s">
        <v>5</v>
      </c>
      <c r="E734" s="37" t="s">
        <v>30</v>
      </c>
      <c r="F734" s="39" t="s">
        <v>1272</v>
      </c>
    </row>
    <row r="735">
      <c r="A735" s="37" t="s">
        <v>10</v>
      </c>
      <c r="B735" s="37" t="s">
        <v>478</v>
      </c>
      <c r="C735" s="39" t="s">
        <v>535</v>
      </c>
      <c r="D735" s="37" t="s">
        <v>5</v>
      </c>
      <c r="E735" s="37" t="s">
        <v>30</v>
      </c>
      <c r="F735" s="39" t="s">
        <v>1273</v>
      </c>
    </row>
    <row r="736">
      <c r="A736" s="37" t="s">
        <v>11</v>
      </c>
      <c r="B736" s="37" t="s">
        <v>477</v>
      </c>
      <c r="C736" s="39" t="s">
        <v>535</v>
      </c>
      <c r="D736" s="37" t="s">
        <v>5</v>
      </c>
      <c r="E736" s="37" t="s">
        <v>30</v>
      </c>
      <c r="F736" s="39" t="s">
        <v>1274</v>
      </c>
    </row>
    <row r="737">
      <c r="A737" s="37" t="s">
        <v>12</v>
      </c>
      <c r="B737" s="37" t="s">
        <v>476</v>
      </c>
      <c r="C737" s="39" t="s">
        <v>535</v>
      </c>
      <c r="D737" s="37" t="s">
        <v>5</v>
      </c>
      <c r="E737" s="37" t="s">
        <v>30</v>
      </c>
      <c r="F737" s="39" t="s">
        <v>1275</v>
      </c>
    </row>
    <row r="738">
      <c r="A738" s="37" t="s">
        <v>13</v>
      </c>
      <c r="B738" s="37" t="s">
        <v>481</v>
      </c>
      <c r="C738" s="39" t="s">
        <v>535</v>
      </c>
      <c r="D738" s="37" t="s">
        <v>5</v>
      </c>
      <c r="E738" s="37" t="s">
        <v>30</v>
      </c>
      <c r="F738" s="39" t="s">
        <v>1276</v>
      </c>
    </row>
    <row r="739">
      <c r="A739" s="37" t="s">
        <v>14</v>
      </c>
      <c r="B739" s="37" t="s">
        <v>483</v>
      </c>
      <c r="C739" s="39" t="s">
        <v>535</v>
      </c>
      <c r="D739" s="37" t="s">
        <v>5</v>
      </c>
      <c r="E739" s="37" t="s">
        <v>30</v>
      </c>
      <c r="F739" s="39" t="s">
        <v>1277</v>
      </c>
    </row>
    <row r="740">
      <c r="A740" s="37" t="s">
        <v>15</v>
      </c>
      <c r="B740" s="37" t="s">
        <v>482</v>
      </c>
      <c r="C740" s="39" t="s">
        <v>535</v>
      </c>
      <c r="D740" s="37" t="s">
        <v>5</v>
      </c>
      <c r="E740" s="37" t="s">
        <v>30</v>
      </c>
      <c r="F740" s="39" t="s">
        <v>1278</v>
      </c>
    </row>
    <row r="741">
      <c r="A741" s="37" t="s">
        <v>16</v>
      </c>
      <c r="B741" s="37" t="s">
        <v>484</v>
      </c>
      <c r="C741" s="39" t="s">
        <v>535</v>
      </c>
      <c r="D741" s="37" t="s">
        <v>5</v>
      </c>
      <c r="E741" s="37" t="s">
        <v>30</v>
      </c>
      <c r="F741" s="39" t="s">
        <v>1279</v>
      </c>
    </row>
    <row r="742">
      <c r="A742" s="37" t="s">
        <v>17</v>
      </c>
      <c r="B742" s="37" t="s">
        <v>485</v>
      </c>
      <c r="C742" s="39" t="s">
        <v>535</v>
      </c>
      <c r="D742" s="37" t="s">
        <v>5</v>
      </c>
      <c r="E742" s="37" t="s">
        <v>30</v>
      </c>
      <c r="F742" s="39" t="s">
        <v>1280</v>
      </c>
    </row>
    <row r="743">
      <c r="A743" s="37" t="s">
        <v>18</v>
      </c>
      <c r="B743" s="37" t="s">
        <v>486</v>
      </c>
      <c r="C743" s="39" t="s">
        <v>535</v>
      </c>
      <c r="D743" s="37" t="s">
        <v>5</v>
      </c>
      <c r="E743" s="37" t="s">
        <v>30</v>
      </c>
      <c r="F743" s="39" t="s">
        <v>1281</v>
      </c>
    </row>
    <row r="744">
      <c r="A744" s="37" t="s">
        <v>19</v>
      </c>
      <c r="B744" s="37" t="s">
        <v>487</v>
      </c>
      <c r="C744" s="39" t="s">
        <v>535</v>
      </c>
      <c r="D744" s="37" t="s">
        <v>5</v>
      </c>
      <c r="E744" s="37" t="s">
        <v>30</v>
      </c>
      <c r="F744" s="39" t="s">
        <v>1282</v>
      </c>
    </row>
    <row r="745">
      <c r="A745" s="37" t="s">
        <v>20</v>
      </c>
      <c r="B745" s="37" t="s">
        <v>488</v>
      </c>
      <c r="C745" s="39" t="s">
        <v>535</v>
      </c>
      <c r="D745" s="37" t="s">
        <v>5</v>
      </c>
      <c r="E745" s="37" t="s">
        <v>30</v>
      </c>
      <c r="F745" s="39" t="s">
        <v>1283</v>
      </c>
    </row>
    <row r="746">
      <c r="A746" s="37" t="s">
        <v>21</v>
      </c>
      <c r="B746" s="37" t="s">
        <v>490</v>
      </c>
      <c r="C746" s="39" t="s">
        <v>535</v>
      </c>
      <c r="D746" s="37" t="s">
        <v>5</v>
      </c>
      <c r="E746" s="37" t="s">
        <v>30</v>
      </c>
      <c r="F746" s="39" t="s">
        <v>1284</v>
      </c>
    </row>
    <row r="747">
      <c r="A747" s="37" t="s">
        <v>22</v>
      </c>
      <c r="B747" s="37" t="s">
        <v>491</v>
      </c>
      <c r="C747" s="39" t="s">
        <v>535</v>
      </c>
      <c r="D747" s="37" t="s">
        <v>5</v>
      </c>
      <c r="E747" s="37" t="s">
        <v>30</v>
      </c>
      <c r="F747" s="39" t="s">
        <v>1285</v>
      </c>
    </row>
    <row r="748">
      <c r="A748" s="37" t="s">
        <v>23</v>
      </c>
      <c r="B748" s="37" t="s">
        <v>492</v>
      </c>
      <c r="C748" s="39" t="s">
        <v>535</v>
      </c>
      <c r="D748" s="37" t="s">
        <v>5</v>
      </c>
      <c r="E748" s="37" t="s">
        <v>30</v>
      </c>
      <c r="F748" s="39" t="s">
        <v>1286</v>
      </c>
    </row>
    <row r="749">
      <c r="A749" s="37" t="s">
        <v>24</v>
      </c>
      <c r="B749" s="37" t="s">
        <v>493</v>
      </c>
      <c r="C749" s="39" t="s">
        <v>535</v>
      </c>
      <c r="D749" s="37" t="s">
        <v>5</v>
      </c>
      <c r="E749" s="37" t="s">
        <v>30</v>
      </c>
      <c r="F749" s="39" t="s">
        <v>1287</v>
      </c>
    </row>
    <row r="750">
      <c r="A750" s="37" t="s">
        <v>25</v>
      </c>
      <c r="B750" s="37" t="s">
        <v>494</v>
      </c>
      <c r="C750" s="39" t="s">
        <v>535</v>
      </c>
      <c r="D750" s="37" t="s">
        <v>5</v>
      </c>
      <c r="E750" s="37" t="s">
        <v>30</v>
      </c>
      <c r="F750" s="39" t="s">
        <v>1288</v>
      </c>
    </row>
    <row r="751">
      <c r="A751" s="37" t="s">
        <v>26</v>
      </c>
      <c r="B751" s="37" t="s">
        <v>495</v>
      </c>
      <c r="C751" s="39" t="s">
        <v>535</v>
      </c>
      <c r="D751" s="37" t="s">
        <v>5</v>
      </c>
      <c r="E751" s="37" t="s">
        <v>30</v>
      </c>
      <c r="F751" s="39" t="s">
        <v>1289</v>
      </c>
    </row>
    <row r="752">
      <c r="A752" s="37" t="s">
        <v>27</v>
      </c>
      <c r="B752" s="37" t="s">
        <v>497</v>
      </c>
      <c r="C752" s="39" t="s">
        <v>535</v>
      </c>
      <c r="D752" s="37" t="s">
        <v>5</v>
      </c>
      <c r="E752" s="37" t="s">
        <v>30</v>
      </c>
      <c r="F752" s="39" t="s">
        <v>1290</v>
      </c>
    </row>
    <row r="753">
      <c r="A753" s="37" t="s">
        <v>28</v>
      </c>
      <c r="B753" s="37" t="s">
        <v>496</v>
      </c>
      <c r="C753" s="39" t="s">
        <v>535</v>
      </c>
      <c r="D753" s="37" t="s">
        <v>5</v>
      </c>
      <c r="E753" s="37" t="s">
        <v>30</v>
      </c>
      <c r="F753" s="39" t="s">
        <v>1291</v>
      </c>
    </row>
    <row r="754">
      <c r="A754" s="37" t="s">
        <v>29</v>
      </c>
      <c r="B754" s="37" t="s">
        <v>498</v>
      </c>
      <c r="C754" s="39" t="s">
        <v>535</v>
      </c>
      <c r="D754" s="37" t="s">
        <v>5</v>
      </c>
      <c r="E754" s="37" t="s">
        <v>30</v>
      </c>
      <c r="F754" s="39" t="s">
        <v>1292</v>
      </c>
    </row>
    <row r="755">
      <c r="A755" s="37" t="s">
        <v>30</v>
      </c>
      <c r="B755" s="37" t="s">
        <v>499</v>
      </c>
      <c r="C755" s="39" t="s">
        <v>535</v>
      </c>
      <c r="D755" s="37" t="s">
        <v>5</v>
      </c>
      <c r="E755" s="37" t="s">
        <v>30</v>
      </c>
      <c r="F755" s="39" t="s">
        <v>1293</v>
      </c>
    </row>
    <row r="756">
      <c r="A756" s="37" t="s">
        <v>31</v>
      </c>
      <c r="B756" s="37" t="s">
        <v>500</v>
      </c>
      <c r="C756" s="39" t="s">
        <v>535</v>
      </c>
      <c r="D756" s="37" t="s">
        <v>5</v>
      </c>
      <c r="E756" s="37" t="s">
        <v>30</v>
      </c>
      <c r="F756" s="39" t="s">
        <v>1294</v>
      </c>
    </row>
    <row r="757">
      <c r="A757" s="37" t="s">
        <v>32</v>
      </c>
      <c r="B757" s="37" t="s">
        <v>501</v>
      </c>
      <c r="C757" s="39" t="s">
        <v>535</v>
      </c>
      <c r="D757" s="37" t="s">
        <v>5</v>
      </c>
      <c r="E757" s="37" t="s">
        <v>30</v>
      </c>
      <c r="F757" s="39" t="s">
        <v>1295</v>
      </c>
    </row>
    <row r="758">
      <c r="A758" s="37" t="s">
        <v>33</v>
      </c>
      <c r="B758" s="37" t="s">
        <v>502</v>
      </c>
      <c r="C758" s="39" t="s">
        <v>535</v>
      </c>
      <c r="D758" s="37" t="s">
        <v>5</v>
      </c>
      <c r="E758" s="37" t="s">
        <v>30</v>
      </c>
      <c r="F758" s="39" t="s">
        <v>1296</v>
      </c>
    </row>
    <row r="759">
      <c r="A759" s="37" t="s">
        <v>34</v>
      </c>
      <c r="B759" s="37" t="s">
        <v>503</v>
      </c>
      <c r="C759" s="39" t="s">
        <v>535</v>
      </c>
      <c r="D759" s="37" t="s">
        <v>5</v>
      </c>
      <c r="E759" s="37" t="s">
        <v>30</v>
      </c>
      <c r="F759" s="39" t="s">
        <v>1297</v>
      </c>
    </row>
    <row r="760">
      <c r="A760" s="37" t="s">
        <v>35</v>
      </c>
      <c r="B760" s="37" t="s">
        <v>504</v>
      </c>
      <c r="C760" s="39" t="s">
        <v>535</v>
      </c>
      <c r="D760" s="37" t="s">
        <v>5</v>
      </c>
      <c r="E760" s="37" t="s">
        <v>30</v>
      </c>
      <c r="F760" s="39" t="s">
        <v>1298</v>
      </c>
    </row>
    <row r="761">
      <c r="A761" s="37" t="s">
        <v>3</v>
      </c>
      <c r="B761" s="37" t="s">
        <v>489</v>
      </c>
      <c r="C761" s="39" t="s">
        <v>536</v>
      </c>
      <c r="D761" s="37" t="s">
        <v>5</v>
      </c>
      <c r="E761" s="37" t="s">
        <v>30</v>
      </c>
      <c r="F761" s="39" t="s">
        <v>1299</v>
      </c>
    </row>
    <row r="762">
      <c r="A762" s="37" t="s">
        <v>4</v>
      </c>
      <c r="B762" s="37" t="s">
        <v>472</v>
      </c>
      <c r="C762" s="39" t="s">
        <v>536</v>
      </c>
      <c r="D762" s="37" t="s">
        <v>5</v>
      </c>
      <c r="E762" s="37" t="s">
        <v>30</v>
      </c>
      <c r="F762" s="39" t="s">
        <v>1300</v>
      </c>
    </row>
    <row r="763">
      <c r="A763" s="37" t="s">
        <v>5</v>
      </c>
      <c r="B763" s="37" t="s">
        <v>473</v>
      </c>
      <c r="C763" s="39" t="s">
        <v>536</v>
      </c>
      <c r="D763" s="37" t="s">
        <v>5</v>
      </c>
      <c r="E763" s="37" t="s">
        <v>30</v>
      </c>
      <c r="F763" s="39" t="s">
        <v>1301</v>
      </c>
    </row>
    <row r="764">
      <c r="A764" s="37" t="s">
        <v>6</v>
      </c>
      <c r="B764" s="37" t="s">
        <v>474</v>
      </c>
      <c r="C764" s="39" t="s">
        <v>536</v>
      </c>
      <c r="D764" s="37" t="s">
        <v>5</v>
      </c>
      <c r="E764" s="37" t="s">
        <v>30</v>
      </c>
      <c r="F764" s="39" t="s">
        <v>1302</v>
      </c>
    </row>
    <row r="765">
      <c r="A765" s="37" t="s">
        <v>7</v>
      </c>
      <c r="B765" s="37" t="s">
        <v>475</v>
      </c>
      <c r="C765" s="39" t="s">
        <v>536</v>
      </c>
      <c r="D765" s="37" t="s">
        <v>5</v>
      </c>
      <c r="E765" s="37" t="s">
        <v>30</v>
      </c>
      <c r="F765" s="39" t="s">
        <v>1303</v>
      </c>
    </row>
    <row r="766">
      <c r="A766" s="37" t="s">
        <v>8</v>
      </c>
      <c r="B766" s="37" t="s">
        <v>479</v>
      </c>
      <c r="C766" s="39" t="s">
        <v>536</v>
      </c>
      <c r="D766" s="37" t="s">
        <v>5</v>
      </c>
      <c r="E766" s="37" t="s">
        <v>30</v>
      </c>
      <c r="F766" s="39" t="s">
        <v>1304</v>
      </c>
    </row>
    <row r="767">
      <c r="A767" s="37" t="s">
        <v>9</v>
      </c>
      <c r="B767" s="37" t="s">
        <v>480</v>
      </c>
      <c r="C767" s="39" t="s">
        <v>536</v>
      </c>
      <c r="D767" s="37" t="s">
        <v>5</v>
      </c>
      <c r="E767" s="37" t="s">
        <v>30</v>
      </c>
      <c r="F767" s="39" t="s">
        <v>1305</v>
      </c>
    </row>
    <row r="768">
      <c r="A768" s="37" t="s">
        <v>10</v>
      </c>
      <c r="B768" s="37" t="s">
        <v>478</v>
      </c>
      <c r="C768" s="39" t="s">
        <v>536</v>
      </c>
      <c r="D768" s="37" t="s">
        <v>5</v>
      </c>
      <c r="E768" s="37" t="s">
        <v>30</v>
      </c>
      <c r="F768" s="39" t="s">
        <v>1306</v>
      </c>
    </row>
    <row r="769">
      <c r="A769" s="37" t="s">
        <v>11</v>
      </c>
      <c r="B769" s="37" t="s">
        <v>477</v>
      </c>
      <c r="C769" s="39" t="s">
        <v>536</v>
      </c>
      <c r="D769" s="37" t="s">
        <v>5</v>
      </c>
      <c r="E769" s="37" t="s">
        <v>30</v>
      </c>
      <c r="F769" s="39" t="s">
        <v>1307</v>
      </c>
    </row>
    <row r="770">
      <c r="A770" s="37" t="s">
        <v>12</v>
      </c>
      <c r="B770" s="37" t="s">
        <v>476</v>
      </c>
      <c r="C770" s="39" t="s">
        <v>536</v>
      </c>
      <c r="D770" s="37" t="s">
        <v>5</v>
      </c>
      <c r="E770" s="37" t="s">
        <v>30</v>
      </c>
      <c r="F770" s="39" t="s">
        <v>1308</v>
      </c>
    </row>
    <row r="771">
      <c r="A771" s="37" t="s">
        <v>13</v>
      </c>
      <c r="B771" s="37" t="s">
        <v>481</v>
      </c>
      <c r="C771" s="39" t="s">
        <v>536</v>
      </c>
      <c r="D771" s="37" t="s">
        <v>5</v>
      </c>
      <c r="E771" s="37" t="s">
        <v>30</v>
      </c>
      <c r="F771" s="39" t="s">
        <v>1309</v>
      </c>
    </row>
    <row r="772">
      <c r="A772" s="37" t="s">
        <v>14</v>
      </c>
      <c r="B772" s="37" t="s">
        <v>483</v>
      </c>
      <c r="C772" s="39" t="s">
        <v>536</v>
      </c>
      <c r="D772" s="37" t="s">
        <v>5</v>
      </c>
      <c r="E772" s="37" t="s">
        <v>30</v>
      </c>
      <c r="F772" s="39" t="s">
        <v>1310</v>
      </c>
    </row>
    <row r="773">
      <c r="A773" s="37" t="s">
        <v>15</v>
      </c>
      <c r="B773" s="37" t="s">
        <v>482</v>
      </c>
      <c r="C773" s="39" t="s">
        <v>536</v>
      </c>
      <c r="D773" s="37" t="s">
        <v>5</v>
      </c>
      <c r="E773" s="37" t="s">
        <v>30</v>
      </c>
      <c r="F773" s="39" t="s">
        <v>1311</v>
      </c>
    </row>
    <row r="774">
      <c r="A774" s="37" t="s">
        <v>16</v>
      </c>
      <c r="B774" s="37" t="s">
        <v>484</v>
      </c>
      <c r="C774" s="39" t="s">
        <v>536</v>
      </c>
      <c r="D774" s="37" t="s">
        <v>5</v>
      </c>
      <c r="E774" s="37" t="s">
        <v>30</v>
      </c>
      <c r="F774" s="39" t="s">
        <v>1312</v>
      </c>
    </row>
    <row r="775">
      <c r="A775" s="37" t="s">
        <v>17</v>
      </c>
      <c r="B775" s="37" t="s">
        <v>485</v>
      </c>
      <c r="C775" s="39" t="s">
        <v>536</v>
      </c>
      <c r="D775" s="37" t="s">
        <v>5</v>
      </c>
      <c r="E775" s="37" t="s">
        <v>30</v>
      </c>
      <c r="F775" s="39" t="s">
        <v>1313</v>
      </c>
    </row>
    <row r="776">
      <c r="A776" s="37" t="s">
        <v>18</v>
      </c>
      <c r="B776" s="37" t="s">
        <v>486</v>
      </c>
      <c r="C776" s="39" t="s">
        <v>536</v>
      </c>
      <c r="D776" s="37" t="s">
        <v>5</v>
      </c>
      <c r="E776" s="37" t="s">
        <v>30</v>
      </c>
      <c r="F776" s="39" t="s">
        <v>1314</v>
      </c>
    </row>
    <row r="777">
      <c r="A777" s="37" t="s">
        <v>19</v>
      </c>
      <c r="B777" s="37" t="s">
        <v>487</v>
      </c>
      <c r="C777" s="39" t="s">
        <v>536</v>
      </c>
      <c r="D777" s="37" t="s">
        <v>5</v>
      </c>
      <c r="E777" s="37" t="s">
        <v>30</v>
      </c>
      <c r="F777" s="39" t="s">
        <v>1315</v>
      </c>
    </row>
    <row r="778">
      <c r="A778" s="37" t="s">
        <v>20</v>
      </c>
      <c r="B778" s="37" t="s">
        <v>488</v>
      </c>
      <c r="C778" s="39" t="s">
        <v>536</v>
      </c>
      <c r="D778" s="37" t="s">
        <v>5</v>
      </c>
      <c r="E778" s="37" t="s">
        <v>30</v>
      </c>
      <c r="F778" s="39" t="s">
        <v>1316</v>
      </c>
    </row>
    <row r="779">
      <c r="A779" s="37" t="s">
        <v>21</v>
      </c>
      <c r="B779" s="37" t="s">
        <v>490</v>
      </c>
      <c r="C779" s="39" t="s">
        <v>536</v>
      </c>
      <c r="D779" s="37" t="s">
        <v>5</v>
      </c>
      <c r="E779" s="37" t="s">
        <v>30</v>
      </c>
      <c r="F779" s="39" t="s">
        <v>1317</v>
      </c>
    </row>
    <row r="780">
      <c r="A780" s="37" t="s">
        <v>22</v>
      </c>
      <c r="B780" s="37" t="s">
        <v>491</v>
      </c>
      <c r="C780" s="39" t="s">
        <v>536</v>
      </c>
      <c r="D780" s="37" t="s">
        <v>5</v>
      </c>
      <c r="E780" s="37" t="s">
        <v>30</v>
      </c>
      <c r="F780" s="39" t="s">
        <v>1318</v>
      </c>
    </row>
    <row r="781">
      <c r="A781" s="37" t="s">
        <v>23</v>
      </c>
      <c r="B781" s="37" t="s">
        <v>492</v>
      </c>
      <c r="C781" s="39" t="s">
        <v>536</v>
      </c>
      <c r="D781" s="37" t="s">
        <v>5</v>
      </c>
      <c r="E781" s="37" t="s">
        <v>30</v>
      </c>
      <c r="F781" s="39" t="s">
        <v>1319</v>
      </c>
    </row>
    <row r="782">
      <c r="A782" s="37" t="s">
        <v>24</v>
      </c>
      <c r="B782" s="37" t="s">
        <v>493</v>
      </c>
      <c r="C782" s="39" t="s">
        <v>536</v>
      </c>
      <c r="D782" s="37" t="s">
        <v>5</v>
      </c>
      <c r="E782" s="37" t="s">
        <v>30</v>
      </c>
      <c r="F782" s="39" t="s">
        <v>1320</v>
      </c>
    </row>
    <row r="783">
      <c r="A783" s="37" t="s">
        <v>25</v>
      </c>
      <c r="B783" s="37" t="s">
        <v>494</v>
      </c>
      <c r="C783" s="39" t="s">
        <v>536</v>
      </c>
      <c r="D783" s="37" t="s">
        <v>5</v>
      </c>
      <c r="E783" s="37" t="s">
        <v>30</v>
      </c>
      <c r="F783" s="39" t="s">
        <v>1321</v>
      </c>
    </row>
    <row r="784">
      <c r="A784" s="37" t="s">
        <v>26</v>
      </c>
      <c r="B784" s="37" t="s">
        <v>495</v>
      </c>
      <c r="C784" s="39" t="s">
        <v>536</v>
      </c>
      <c r="D784" s="37" t="s">
        <v>5</v>
      </c>
      <c r="E784" s="37" t="s">
        <v>30</v>
      </c>
      <c r="F784" s="39" t="s">
        <v>1322</v>
      </c>
    </row>
    <row r="785">
      <c r="A785" s="37" t="s">
        <v>27</v>
      </c>
      <c r="B785" s="37" t="s">
        <v>497</v>
      </c>
      <c r="C785" s="39" t="s">
        <v>536</v>
      </c>
      <c r="D785" s="37" t="s">
        <v>5</v>
      </c>
      <c r="E785" s="37" t="s">
        <v>30</v>
      </c>
      <c r="F785" s="39" t="s">
        <v>1323</v>
      </c>
    </row>
    <row r="786">
      <c r="A786" s="37" t="s">
        <v>28</v>
      </c>
      <c r="B786" s="37" t="s">
        <v>496</v>
      </c>
      <c r="C786" s="39" t="s">
        <v>536</v>
      </c>
      <c r="D786" s="37" t="s">
        <v>5</v>
      </c>
      <c r="E786" s="37" t="s">
        <v>30</v>
      </c>
      <c r="F786" s="39" t="s">
        <v>1324</v>
      </c>
    </row>
    <row r="787">
      <c r="A787" s="37" t="s">
        <v>29</v>
      </c>
      <c r="B787" s="37" t="s">
        <v>498</v>
      </c>
      <c r="C787" s="39" t="s">
        <v>536</v>
      </c>
      <c r="D787" s="37" t="s">
        <v>5</v>
      </c>
      <c r="E787" s="37" t="s">
        <v>30</v>
      </c>
      <c r="F787" s="39" t="s">
        <v>1325</v>
      </c>
    </row>
    <row r="788">
      <c r="A788" s="37" t="s">
        <v>30</v>
      </c>
      <c r="B788" s="37" t="s">
        <v>499</v>
      </c>
      <c r="C788" s="39" t="s">
        <v>536</v>
      </c>
      <c r="D788" s="37" t="s">
        <v>5</v>
      </c>
      <c r="E788" s="37" t="s">
        <v>30</v>
      </c>
      <c r="F788" s="39" t="s">
        <v>1326</v>
      </c>
    </row>
    <row r="789">
      <c r="A789" s="37" t="s">
        <v>31</v>
      </c>
      <c r="B789" s="37" t="s">
        <v>500</v>
      </c>
      <c r="C789" s="39" t="s">
        <v>536</v>
      </c>
      <c r="D789" s="37" t="s">
        <v>5</v>
      </c>
      <c r="E789" s="37" t="s">
        <v>30</v>
      </c>
      <c r="F789" s="39" t="s">
        <v>1327</v>
      </c>
    </row>
    <row r="790">
      <c r="A790" s="37" t="s">
        <v>32</v>
      </c>
      <c r="B790" s="37" t="s">
        <v>501</v>
      </c>
      <c r="C790" s="39" t="s">
        <v>536</v>
      </c>
      <c r="D790" s="37" t="s">
        <v>5</v>
      </c>
      <c r="E790" s="37" t="s">
        <v>30</v>
      </c>
      <c r="F790" s="39" t="s">
        <v>1328</v>
      </c>
    </row>
    <row r="791">
      <c r="A791" s="37" t="s">
        <v>33</v>
      </c>
      <c r="B791" s="37" t="s">
        <v>502</v>
      </c>
      <c r="C791" s="39" t="s">
        <v>536</v>
      </c>
      <c r="D791" s="37" t="s">
        <v>5</v>
      </c>
      <c r="E791" s="37" t="s">
        <v>30</v>
      </c>
      <c r="F791" s="39" t="s">
        <v>1329</v>
      </c>
    </row>
    <row r="792">
      <c r="A792" s="37" t="s">
        <v>34</v>
      </c>
      <c r="B792" s="37" t="s">
        <v>503</v>
      </c>
      <c r="C792" s="39" t="s">
        <v>536</v>
      </c>
      <c r="D792" s="37" t="s">
        <v>5</v>
      </c>
      <c r="E792" s="37" t="s">
        <v>30</v>
      </c>
      <c r="F792" s="39" t="s">
        <v>1330</v>
      </c>
    </row>
    <row r="793">
      <c r="A793" s="37" t="s">
        <v>35</v>
      </c>
      <c r="B793" s="37" t="s">
        <v>504</v>
      </c>
      <c r="C793" s="39" t="s">
        <v>536</v>
      </c>
      <c r="D793" s="37" t="s">
        <v>5</v>
      </c>
      <c r="E793" s="37" t="s">
        <v>30</v>
      </c>
      <c r="F793" s="39" t="s">
        <v>1331</v>
      </c>
    </row>
    <row r="794">
      <c r="A794" s="37" t="s">
        <v>3</v>
      </c>
      <c r="B794" s="37" t="s">
        <v>489</v>
      </c>
      <c r="C794" s="39" t="s">
        <v>537</v>
      </c>
      <c r="D794" s="37" t="s">
        <v>5</v>
      </c>
      <c r="E794" s="37" t="s">
        <v>30</v>
      </c>
      <c r="F794" s="39" t="s">
        <v>1332</v>
      </c>
    </row>
    <row r="795">
      <c r="A795" s="37" t="s">
        <v>4</v>
      </c>
      <c r="B795" s="37" t="s">
        <v>472</v>
      </c>
      <c r="C795" s="39" t="s">
        <v>537</v>
      </c>
      <c r="D795" s="37" t="s">
        <v>5</v>
      </c>
      <c r="E795" s="37" t="s">
        <v>30</v>
      </c>
      <c r="F795" s="39" t="s">
        <v>1333</v>
      </c>
    </row>
    <row r="796">
      <c r="A796" s="37" t="s">
        <v>5</v>
      </c>
      <c r="B796" s="37" t="s">
        <v>473</v>
      </c>
      <c r="C796" s="39" t="s">
        <v>537</v>
      </c>
      <c r="D796" s="37" t="s">
        <v>5</v>
      </c>
      <c r="E796" s="37" t="s">
        <v>30</v>
      </c>
      <c r="F796" s="39" t="s">
        <v>1334</v>
      </c>
    </row>
    <row r="797">
      <c r="A797" s="37" t="s">
        <v>6</v>
      </c>
      <c r="B797" s="37" t="s">
        <v>474</v>
      </c>
      <c r="C797" s="39" t="s">
        <v>537</v>
      </c>
      <c r="D797" s="37" t="s">
        <v>5</v>
      </c>
      <c r="E797" s="37" t="s">
        <v>30</v>
      </c>
      <c r="F797" s="39" t="s">
        <v>1335</v>
      </c>
    </row>
    <row r="798">
      <c r="A798" s="37" t="s">
        <v>7</v>
      </c>
      <c r="B798" s="37" t="s">
        <v>475</v>
      </c>
      <c r="C798" s="39" t="s">
        <v>537</v>
      </c>
      <c r="D798" s="37" t="s">
        <v>5</v>
      </c>
      <c r="E798" s="37" t="s">
        <v>30</v>
      </c>
      <c r="F798" s="39" t="s">
        <v>1336</v>
      </c>
    </row>
    <row r="799">
      <c r="A799" s="37" t="s">
        <v>8</v>
      </c>
      <c r="B799" s="37" t="s">
        <v>479</v>
      </c>
      <c r="C799" s="39" t="s">
        <v>537</v>
      </c>
      <c r="D799" s="37" t="s">
        <v>5</v>
      </c>
      <c r="E799" s="37" t="s">
        <v>30</v>
      </c>
      <c r="F799" s="39" t="s">
        <v>1337</v>
      </c>
    </row>
    <row r="800">
      <c r="A800" s="37" t="s">
        <v>9</v>
      </c>
      <c r="B800" s="37" t="s">
        <v>480</v>
      </c>
      <c r="C800" s="39" t="s">
        <v>537</v>
      </c>
      <c r="D800" s="37" t="s">
        <v>5</v>
      </c>
      <c r="E800" s="37" t="s">
        <v>30</v>
      </c>
      <c r="F800" s="39" t="s">
        <v>1338</v>
      </c>
    </row>
    <row r="801">
      <c r="A801" s="37" t="s">
        <v>10</v>
      </c>
      <c r="B801" s="37" t="s">
        <v>478</v>
      </c>
      <c r="C801" s="39" t="s">
        <v>537</v>
      </c>
      <c r="D801" s="37" t="s">
        <v>5</v>
      </c>
      <c r="E801" s="37" t="s">
        <v>30</v>
      </c>
      <c r="F801" s="39" t="s">
        <v>1339</v>
      </c>
    </row>
    <row r="802">
      <c r="A802" s="37" t="s">
        <v>11</v>
      </c>
      <c r="B802" s="37" t="s">
        <v>477</v>
      </c>
      <c r="C802" s="39" t="s">
        <v>537</v>
      </c>
      <c r="D802" s="37" t="s">
        <v>5</v>
      </c>
      <c r="E802" s="37" t="s">
        <v>30</v>
      </c>
      <c r="F802" s="39" t="s">
        <v>1340</v>
      </c>
    </row>
    <row r="803">
      <c r="A803" s="37" t="s">
        <v>12</v>
      </c>
      <c r="B803" s="37" t="s">
        <v>476</v>
      </c>
      <c r="C803" s="39" t="s">
        <v>537</v>
      </c>
      <c r="D803" s="37" t="s">
        <v>5</v>
      </c>
      <c r="E803" s="37" t="s">
        <v>30</v>
      </c>
      <c r="F803" s="39" t="s">
        <v>1341</v>
      </c>
    </row>
    <row r="804">
      <c r="A804" s="37" t="s">
        <v>13</v>
      </c>
      <c r="B804" s="37" t="s">
        <v>481</v>
      </c>
      <c r="C804" s="39" t="s">
        <v>537</v>
      </c>
      <c r="D804" s="37" t="s">
        <v>5</v>
      </c>
      <c r="E804" s="37" t="s">
        <v>30</v>
      </c>
      <c r="F804" s="39" t="s">
        <v>1342</v>
      </c>
    </row>
    <row r="805">
      <c r="A805" s="37" t="s">
        <v>14</v>
      </c>
      <c r="B805" s="37" t="s">
        <v>483</v>
      </c>
      <c r="C805" s="39" t="s">
        <v>537</v>
      </c>
      <c r="D805" s="37" t="s">
        <v>5</v>
      </c>
      <c r="E805" s="37" t="s">
        <v>30</v>
      </c>
      <c r="F805" s="39" t="s">
        <v>1343</v>
      </c>
    </row>
    <row r="806">
      <c r="A806" s="37" t="s">
        <v>15</v>
      </c>
      <c r="B806" s="37" t="s">
        <v>482</v>
      </c>
      <c r="C806" s="39" t="s">
        <v>537</v>
      </c>
      <c r="D806" s="37" t="s">
        <v>5</v>
      </c>
      <c r="E806" s="37" t="s">
        <v>30</v>
      </c>
      <c r="F806" s="39" t="s">
        <v>1344</v>
      </c>
    </row>
    <row r="807">
      <c r="A807" s="37" t="s">
        <v>16</v>
      </c>
      <c r="B807" s="37" t="s">
        <v>484</v>
      </c>
      <c r="C807" s="39" t="s">
        <v>537</v>
      </c>
      <c r="D807" s="37" t="s">
        <v>5</v>
      </c>
      <c r="E807" s="37" t="s">
        <v>30</v>
      </c>
      <c r="F807" s="39" t="s">
        <v>1345</v>
      </c>
    </row>
    <row r="808">
      <c r="A808" s="37" t="s">
        <v>17</v>
      </c>
      <c r="B808" s="37" t="s">
        <v>485</v>
      </c>
      <c r="C808" s="39" t="s">
        <v>537</v>
      </c>
      <c r="D808" s="37" t="s">
        <v>5</v>
      </c>
      <c r="E808" s="37" t="s">
        <v>30</v>
      </c>
      <c r="F808" s="39" t="s">
        <v>1346</v>
      </c>
    </row>
    <row r="809">
      <c r="A809" s="37" t="s">
        <v>18</v>
      </c>
      <c r="B809" s="37" t="s">
        <v>486</v>
      </c>
      <c r="C809" s="39" t="s">
        <v>537</v>
      </c>
      <c r="D809" s="37" t="s">
        <v>5</v>
      </c>
      <c r="E809" s="37" t="s">
        <v>30</v>
      </c>
      <c r="F809" s="39" t="s">
        <v>1347</v>
      </c>
    </row>
    <row r="810">
      <c r="A810" s="37" t="s">
        <v>19</v>
      </c>
      <c r="B810" s="37" t="s">
        <v>487</v>
      </c>
      <c r="C810" s="39" t="s">
        <v>537</v>
      </c>
      <c r="D810" s="37" t="s">
        <v>5</v>
      </c>
      <c r="E810" s="37" t="s">
        <v>30</v>
      </c>
      <c r="F810" s="39" t="s">
        <v>1348</v>
      </c>
    </row>
    <row r="811">
      <c r="A811" s="37" t="s">
        <v>20</v>
      </c>
      <c r="B811" s="37" t="s">
        <v>488</v>
      </c>
      <c r="C811" s="39" t="s">
        <v>537</v>
      </c>
      <c r="D811" s="37" t="s">
        <v>5</v>
      </c>
      <c r="E811" s="37" t="s">
        <v>30</v>
      </c>
      <c r="F811" s="39" t="s">
        <v>1349</v>
      </c>
    </row>
    <row r="812">
      <c r="A812" s="37" t="s">
        <v>21</v>
      </c>
      <c r="B812" s="37" t="s">
        <v>490</v>
      </c>
      <c r="C812" s="39" t="s">
        <v>537</v>
      </c>
      <c r="D812" s="37" t="s">
        <v>5</v>
      </c>
      <c r="E812" s="37" t="s">
        <v>30</v>
      </c>
      <c r="F812" s="39" t="s">
        <v>1350</v>
      </c>
    </row>
    <row r="813">
      <c r="A813" s="37" t="s">
        <v>22</v>
      </c>
      <c r="B813" s="37" t="s">
        <v>491</v>
      </c>
      <c r="C813" s="39" t="s">
        <v>537</v>
      </c>
      <c r="D813" s="37" t="s">
        <v>5</v>
      </c>
      <c r="E813" s="37" t="s">
        <v>30</v>
      </c>
      <c r="F813" s="39" t="s">
        <v>1351</v>
      </c>
    </row>
    <row r="814">
      <c r="A814" s="37" t="s">
        <v>23</v>
      </c>
      <c r="B814" s="37" t="s">
        <v>492</v>
      </c>
      <c r="C814" s="39" t="s">
        <v>537</v>
      </c>
      <c r="D814" s="37" t="s">
        <v>5</v>
      </c>
      <c r="E814" s="37" t="s">
        <v>30</v>
      </c>
      <c r="F814" s="39" t="s">
        <v>1352</v>
      </c>
    </row>
    <row r="815">
      <c r="A815" s="37" t="s">
        <v>24</v>
      </c>
      <c r="B815" s="37" t="s">
        <v>493</v>
      </c>
      <c r="C815" s="39" t="s">
        <v>537</v>
      </c>
      <c r="D815" s="37" t="s">
        <v>5</v>
      </c>
      <c r="E815" s="37" t="s">
        <v>30</v>
      </c>
      <c r="F815" s="39" t="s">
        <v>1353</v>
      </c>
    </row>
    <row r="816">
      <c r="A816" s="37" t="s">
        <v>25</v>
      </c>
      <c r="B816" s="37" t="s">
        <v>494</v>
      </c>
      <c r="C816" s="39" t="s">
        <v>537</v>
      </c>
      <c r="D816" s="37" t="s">
        <v>5</v>
      </c>
      <c r="E816" s="37" t="s">
        <v>30</v>
      </c>
      <c r="F816" s="39" t="s">
        <v>1354</v>
      </c>
    </row>
    <row r="817">
      <c r="A817" s="37" t="s">
        <v>26</v>
      </c>
      <c r="B817" s="37" t="s">
        <v>495</v>
      </c>
      <c r="C817" s="39" t="s">
        <v>537</v>
      </c>
      <c r="D817" s="37" t="s">
        <v>5</v>
      </c>
      <c r="E817" s="37" t="s">
        <v>30</v>
      </c>
      <c r="F817" s="39" t="s">
        <v>1355</v>
      </c>
    </row>
    <row r="818">
      <c r="A818" s="37" t="s">
        <v>27</v>
      </c>
      <c r="B818" s="37" t="s">
        <v>497</v>
      </c>
      <c r="C818" s="39" t="s">
        <v>537</v>
      </c>
      <c r="D818" s="37" t="s">
        <v>5</v>
      </c>
      <c r="E818" s="37" t="s">
        <v>30</v>
      </c>
      <c r="F818" s="39" t="s">
        <v>1356</v>
      </c>
    </row>
    <row r="819">
      <c r="A819" s="37" t="s">
        <v>28</v>
      </c>
      <c r="B819" s="37" t="s">
        <v>496</v>
      </c>
      <c r="C819" s="39" t="s">
        <v>537</v>
      </c>
      <c r="D819" s="37" t="s">
        <v>5</v>
      </c>
      <c r="E819" s="37" t="s">
        <v>30</v>
      </c>
      <c r="F819" s="39" t="s">
        <v>1357</v>
      </c>
    </row>
    <row r="820">
      <c r="A820" s="37" t="s">
        <v>29</v>
      </c>
      <c r="B820" s="37" t="s">
        <v>498</v>
      </c>
      <c r="C820" s="39" t="s">
        <v>537</v>
      </c>
      <c r="D820" s="37" t="s">
        <v>5</v>
      </c>
      <c r="E820" s="37" t="s">
        <v>30</v>
      </c>
      <c r="F820" s="39" t="s">
        <v>1358</v>
      </c>
    </row>
    <row r="821">
      <c r="A821" s="37" t="s">
        <v>30</v>
      </c>
      <c r="B821" s="37" t="s">
        <v>499</v>
      </c>
      <c r="C821" s="39" t="s">
        <v>537</v>
      </c>
      <c r="D821" s="37" t="s">
        <v>5</v>
      </c>
      <c r="E821" s="37" t="s">
        <v>30</v>
      </c>
      <c r="F821" s="39" t="s">
        <v>1359</v>
      </c>
    </row>
    <row r="822">
      <c r="A822" s="37" t="s">
        <v>31</v>
      </c>
      <c r="B822" s="37" t="s">
        <v>500</v>
      </c>
      <c r="C822" s="39" t="s">
        <v>537</v>
      </c>
      <c r="D822" s="37" t="s">
        <v>5</v>
      </c>
      <c r="E822" s="37" t="s">
        <v>30</v>
      </c>
      <c r="F822" s="39" t="s">
        <v>1360</v>
      </c>
    </row>
    <row r="823">
      <c r="A823" s="37" t="s">
        <v>32</v>
      </c>
      <c r="B823" s="37" t="s">
        <v>501</v>
      </c>
      <c r="C823" s="39" t="s">
        <v>537</v>
      </c>
      <c r="D823" s="37" t="s">
        <v>5</v>
      </c>
      <c r="E823" s="37" t="s">
        <v>30</v>
      </c>
      <c r="F823" s="39" t="s">
        <v>1361</v>
      </c>
    </row>
    <row r="824">
      <c r="A824" s="37" t="s">
        <v>33</v>
      </c>
      <c r="B824" s="37" t="s">
        <v>502</v>
      </c>
      <c r="C824" s="39" t="s">
        <v>537</v>
      </c>
      <c r="D824" s="37" t="s">
        <v>5</v>
      </c>
      <c r="E824" s="37" t="s">
        <v>30</v>
      </c>
      <c r="F824" s="39" t="s">
        <v>1362</v>
      </c>
    </row>
    <row r="825">
      <c r="A825" s="37" t="s">
        <v>34</v>
      </c>
      <c r="B825" s="37" t="s">
        <v>503</v>
      </c>
      <c r="C825" s="39" t="s">
        <v>537</v>
      </c>
      <c r="D825" s="37" t="s">
        <v>5</v>
      </c>
      <c r="E825" s="37" t="s">
        <v>30</v>
      </c>
      <c r="F825" s="39" t="s">
        <v>1363</v>
      </c>
    </row>
    <row r="826">
      <c r="A826" s="37" t="s">
        <v>35</v>
      </c>
      <c r="B826" s="37" t="s">
        <v>504</v>
      </c>
      <c r="C826" s="39" t="s">
        <v>537</v>
      </c>
      <c r="D826" s="37" t="s">
        <v>5</v>
      </c>
      <c r="E826" s="37" t="s">
        <v>30</v>
      </c>
      <c r="F826" s="39" t="s">
        <v>1364</v>
      </c>
    </row>
    <row r="827">
      <c r="A827" s="37" t="s">
        <v>3</v>
      </c>
      <c r="B827" s="37" t="s">
        <v>489</v>
      </c>
      <c r="C827" s="39" t="s">
        <v>538</v>
      </c>
      <c r="D827" s="37" t="s">
        <v>5</v>
      </c>
      <c r="E827" s="37" t="s">
        <v>30</v>
      </c>
      <c r="F827" s="39" t="s">
        <v>1365</v>
      </c>
    </row>
    <row r="828">
      <c r="A828" s="37" t="s">
        <v>4</v>
      </c>
      <c r="B828" s="37" t="s">
        <v>472</v>
      </c>
      <c r="C828" s="39" t="s">
        <v>538</v>
      </c>
      <c r="D828" s="37" t="s">
        <v>5</v>
      </c>
      <c r="E828" s="37" t="s">
        <v>30</v>
      </c>
      <c r="F828" s="39" t="s">
        <v>1366</v>
      </c>
    </row>
    <row r="829">
      <c r="A829" s="37" t="s">
        <v>5</v>
      </c>
      <c r="B829" s="37" t="s">
        <v>473</v>
      </c>
      <c r="C829" s="39" t="s">
        <v>538</v>
      </c>
      <c r="D829" s="37" t="s">
        <v>5</v>
      </c>
      <c r="E829" s="37" t="s">
        <v>30</v>
      </c>
      <c r="F829" s="39" t="s">
        <v>1367</v>
      </c>
    </row>
    <row r="830">
      <c r="A830" s="37" t="s">
        <v>6</v>
      </c>
      <c r="B830" s="37" t="s">
        <v>474</v>
      </c>
      <c r="C830" s="39" t="s">
        <v>538</v>
      </c>
      <c r="D830" s="37" t="s">
        <v>5</v>
      </c>
      <c r="E830" s="37" t="s">
        <v>30</v>
      </c>
      <c r="F830" s="39" t="s">
        <v>1368</v>
      </c>
    </row>
    <row r="831">
      <c r="A831" s="37" t="s">
        <v>7</v>
      </c>
      <c r="B831" s="37" t="s">
        <v>475</v>
      </c>
      <c r="C831" s="39" t="s">
        <v>538</v>
      </c>
      <c r="D831" s="37" t="s">
        <v>5</v>
      </c>
      <c r="E831" s="37" t="s">
        <v>30</v>
      </c>
      <c r="F831" s="39" t="s">
        <v>1369</v>
      </c>
    </row>
    <row r="832">
      <c r="A832" s="37" t="s">
        <v>8</v>
      </c>
      <c r="B832" s="37" t="s">
        <v>479</v>
      </c>
      <c r="C832" s="39" t="s">
        <v>538</v>
      </c>
      <c r="D832" s="37" t="s">
        <v>5</v>
      </c>
      <c r="E832" s="37" t="s">
        <v>30</v>
      </c>
      <c r="F832" s="39" t="s">
        <v>1370</v>
      </c>
    </row>
    <row r="833">
      <c r="A833" s="37" t="s">
        <v>9</v>
      </c>
      <c r="B833" s="37" t="s">
        <v>480</v>
      </c>
      <c r="C833" s="39" t="s">
        <v>538</v>
      </c>
      <c r="D833" s="37" t="s">
        <v>5</v>
      </c>
      <c r="E833" s="37" t="s">
        <v>30</v>
      </c>
      <c r="F833" s="39" t="s">
        <v>1371</v>
      </c>
    </row>
    <row r="834">
      <c r="A834" s="37" t="s">
        <v>10</v>
      </c>
      <c r="B834" s="37" t="s">
        <v>478</v>
      </c>
      <c r="C834" s="39" t="s">
        <v>538</v>
      </c>
      <c r="D834" s="37" t="s">
        <v>5</v>
      </c>
      <c r="E834" s="37" t="s">
        <v>30</v>
      </c>
      <c r="F834" s="39" t="s">
        <v>1372</v>
      </c>
    </row>
    <row r="835">
      <c r="A835" s="37" t="s">
        <v>11</v>
      </c>
      <c r="B835" s="37" t="s">
        <v>477</v>
      </c>
      <c r="C835" s="39" t="s">
        <v>538</v>
      </c>
      <c r="D835" s="37" t="s">
        <v>5</v>
      </c>
      <c r="E835" s="37" t="s">
        <v>30</v>
      </c>
      <c r="F835" s="39" t="s">
        <v>1373</v>
      </c>
    </row>
    <row r="836">
      <c r="A836" s="37" t="s">
        <v>12</v>
      </c>
      <c r="B836" s="37" t="s">
        <v>476</v>
      </c>
      <c r="C836" s="39" t="s">
        <v>538</v>
      </c>
      <c r="D836" s="37" t="s">
        <v>5</v>
      </c>
      <c r="E836" s="37" t="s">
        <v>30</v>
      </c>
      <c r="F836" s="39" t="s">
        <v>1374</v>
      </c>
    </row>
    <row r="837">
      <c r="A837" s="37" t="s">
        <v>13</v>
      </c>
      <c r="B837" s="37" t="s">
        <v>481</v>
      </c>
      <c r="C837" s="39" t="s">
        <v>538</v>
      </c>
      <c r="D837" s="37" t="s">
        <v>5</v>
      </c>
      <c r="E837" s="37" t="s">
        <v>30</v>
      </c>
      <c r="F837" s="39" t="s">
        <v>1375</v>
      </c>
    </row>
    <row r="838">
      <c r="A838" s="37" t="s">
        <v>14</v>
      </c>
      <c r="B838" s="37" t="s">
        <v>483</v>
      </c>
      <c r="C838" s="39" t="s">
        <v>538</v>
      </c>
      <c r="D838" s="37" t="s">
        <v>5</v>
      </c>
      <c r="E838" s="37" t="s">
        <v>30</v>
      </c>
      <c r="F838" s="39" t="s">
        <v>1376</v>
      </c>
    </row>
    <row r="839">
      <c r="A839" s="37" t="s">
        <v>15</v>
      </c>
      <c r="B839" s="37" t="s">
        <v>482</v>
      </c>
      <c r="C839" s="39" t="s">
        <v>538</v>
      </c>
      <c r="D839" s="37" t="s">
        <v>5</v>
      </c>
      <c r="E839" s="37" t="s">
        <v>30</v>
      </c>
      <c r="F839" s="39" t="s">
        <v>1377</v>
      </c>
    </row>
    <row r="840">
      <c r="A840" s="37" t="s">
        <v>16</v>
      </c>
      <c r="B840" s="37" t="s">
        <v>484</v>
      </c>
      <c r="C840" s="39" t="s">
        <v>538</v>
      </c>
      <c r="D840" s="37" t="s">
        <v>5</v>
      </c>
      <c r="E840" s="37" t="s">
        <v>30</v>
      </c>
      <c r="F840" s="39" t="s">
        <v>1378</v>
      </c>
    </row>
    <row r="841">
      <c r="A841" s="37" t="s">
        <v>17</v>
      </c>
      <c r="B841" s="37" t="s">
        <v>485</v>
      </c>
      <c r="C841" s="39" t="s">
        <v>538</v>
      </c>
      <c r="D841" s="37" t="s">
        <v>5</v>
      </c>
      <c r="E841" s="37" t="s">
        <v>30</v>
      </c>
      <c r="F841" s="39" t="s">
        <v>1379</v>
      </c>
    </row>
    <row r="842">
      <c r="A842" s="37" t="s">
        <v>18</v>
      </c>
      <c r="B842" s="37" t="s">
        <v>486</v>
      </c>
      <c r="C842" s="39" t="s">
        <v>538</v>
      </c>
      <c r="D842" s="37" t="s">
        <v>5</v>
      </c>
      <c r="E842" s="37" t="s">
        <v>30</v>
      </c>
      <c r="F842" s="39" t="s">
        <v>1380</v>
      </c>
    </row>
    <row r="843">
      <c r="A843" s="37" t="s">
        <v>19</v>
      </c>
      <c r="B843" s="37" t="s">
        <v>487</v>
      </c>
      <c r="C843" s="39" t="s">
        <v>538</v>
      </c>
      <c r="D843" s="37" t="s">
        <v>5</v>
      </c>
      <c r="E843" s="37" t="s">
        <v>30</v>
      </c>
      <c r="F843" s="39" t="s">
        <v>1381</v>
      </c>
    </row>
    <row r="844">
      <c r="A844" s="37" t="s">
        <v>20</v>
      </c>
      <c r="B844" s="37" t="s">
        <v>488</v>
      </c>
      <c r="C844" s="39" t="s">
        <v>538</v>
      </c>
      <c r="D844" s="37" t="s">
        <v>5</v>
      </c>
      <c r="E844" s="37" t="s">
        <v>30</v>
      </c>
      <c r="F844" s="39" t="s">
        <v>1382</v>
      </c>
    </row>
    <row r="845">
      <c r="A845" s="37" t="s">
        <v>21</v>
      </c>
      <c r="B845" s="37" t="s">
        <v>490</v>
      </c>
      <c r="C845" s="39" t="s">
        <v>538</v>
      </c>
      <c r="D845" s="37" t="s">
        <v>5</v>
      </c>
      <c r="E845" s="37" t="s">
        <v>30</v>
      </c>
      <c r="F845" s="39" t="s">
        <v>1383</v>
      </c>
    </row>
    <row r="846">
      <c r="A846" s="37" t="s">
        <v>22</v>
      </c>
      <c r="B846" s="37" t="s">
        <v>491</v>
      </c>
      <c r="C846" s="39" t="s">
        <v>538</v>
      </c>
      <c r="D846" s="37" t="s">
        <v>5</v>
      </c>
      <c r="E846" s="37" t="s">
        <v>30</v>
      </c>
      <c r="F846" s="39" t="s">
        <v>1384</v>
      </c>
    </row>
    <row r="847">
      <c r="A847" s="37" t="s">
        <v>23</v>
      </c>
      <c r="B847" s="37" t="s">
        <v>492</v>
      </c>
      <c r="C847" s="39" t="s">
        <v>538</v>
      </c>
      <c r="D847" s="37" t="s">
        <v>5</v>
      </c>
      <c r="E847" s="37" t="s">
        <v>30</v>
      </c>
      <c r="F847" s="39" t="s">
        <v>1385</v>
      </c>
    </row>
    <row r="848">
      <c r="A848" s="37" t="s">
        <v>24</v>
      </c>
      <c r="B848" s="37" t="s">
        <v>493</v>
      </c>
      <c r="C848" s="39" t="s">
        <v>538</v>
      </c>
      <c r="D848" s="37" t="s">
        <v>5</v>
      </c>
      <c r="E848" s="37" t="s">
        <v>30</v>
      </c>
      <c r="F848" s="39" t="s">
        <v>1386</v>
      </c>
    </row>
    <row r="849">
      <c r="A849" s="37" t="s">
        <v>25</v>
      </c>
      <c r="B849" s="37" t="s">
        <v>494</v>
      </c>
      <c r="C849" s="39" t="s">
        <v>538</v>
      </c>
      <c r="D849" s="37" t="s">
        <v>5</v>
      </c>
      <c r="E849" s="37" t="s">
        <v>30</v>
      </c>
      <c r="F849" s="39" t="s">
        <v>1387</v>
      </c>
    </row>
    <row r="850">
      <c r="A850" s="37" t="s">
        <v>26</v>
      </c>
      <c r="B850" s="37" t="s">
        <v>495</v>
      </c>
      <c r="C850" s="39" t="s">
        <v>538</v>
      </c>
      <c r="D850" s="37" t="s">
        <v>5</v>
      </c>
      <c r="E850" s="37" t="s">
        <v>30</v>
      </c>
      <c r="F850" s="39" t="s">
        <v>1388</v>
      </c>
    </row>
    <row r="851">
      <c r="A851" s="37" t="s">
        <v>27</v>
      </c>
      <c r="B851" s="37" t="s">
        <v>497</v>
      </c>
      <c r="C851" s="39" t="s">
        <v>538</v>
      </c>
      <c r="D851" s="37" t="s">
        <v>5</v>
      </c>
      <c r="E851" s="37" t="s">
        <v>30</v>
      </c>
      <c r="F851" s="39" t="s">
        <v>1389</v>
      </c>
    </row>
    <row r="852">
      <c r="A852" s="37" t="s">
        <v>28</v>
      </c>
      <c r="B852" s="37" t="s">
        <v>496</v>
      </c>
      <c r="C852" s="39" t="s">
        <v>538</v>
      </c>
      <c r="D852" s="37" t="s">
        <v>5</v>
      </c>
      <c r="E852" s="37" t="s">
        <v>30</v>
      </c>
      <c r="F852" s="39" t="s">
        <v>1390</v>
      </c>
    </row>
    <row r="853">
      <c r="A853" s="37" t="s">
        <v>29</v>
      </c>
      <c r="B853" s="37" t="s">
        <v>498</v>
      </c>
      <c r="C853" s="39" t="s">
        <v>538</v>
      </c>
      <c r="D853" s="37" t="s">
        <v>5</v>
      </c>
      <c r="E853" s="37" t="s">
        <v>30</v>
      </c>
      <c r="F853" s="39" t="s">
        <v>1391</v>
      </c>
    </row>
    <row r="854">
      <c r="A854" s="37" t="s">
        <v>30</v>
      </c>
      <c r="B854" s="37" t="s">
        <v>499</v>
      </c>
      <c r="C854" s="39" t="s">
        <v>538</v>
      </c>
      <c r="D854" s="37" t="s">
        <v>5</v>
      </c>
      <c r="E854" s="37" t="s">
        <v>30</v>
      </c>
      <c r="F854" s="39" t="s">
        <v>1392</v>
      </c>
    </row>
    <row r="855">
      <c r="A855" s="37" t="s">
        <v>31</v>
      </c>
      <c r="B855" s="37" t="s">
        <v>500</v>
      </c>
      <c r="C855" s="39" t="s">
        <v>538</v>
      </c>
      <c r="D855" s="37" t="s">
        <v>5</v>
      </c>
      <c r="E855" s="37" t="s">
        <v>30</v>
      </c>
      <c r="F855" s="39" t="s">
        <v>1393</v>
      </c>
    </row>
    <row r="856">
      <c r="A856" s="37" t="s">
        <v>32</v>
      </c>
      <c r="B856" s="37" t="s">
        <v>501</v>
      </c>
      <c r="C856" s="39" t="s">
        <v>538</v>
      </c>
      <c r="D856" s="37" t="s">
        <v>5</v>
      </c>
      <c r="E856" s="37" t="s">
        <v>30</v>
      </c>
      <c r="F856" s="39" t="s">
        <v>1394</v>
      </c>
    </row>
    <row r="857">
      <c r="A857" s="37" t="s">
        <v>33</v>
      </c>
      <c r="B857" s="37" t="s">
        <v>502</v>
      </c>
      <c r="C857" s="39" t="s">
        <v>538</v>
      </c>
      <c r="D857" s="37" t="s">
        <v>5</v>
      </c>
      <c r="E857" s="37" t="s">
        <v>30</v>
      </c>
      <c r="F857" s="39" t="s">
        <v>1395</v>
      </c>
    </row>
    <row r="858">
      <c r="A858" s="37" t="s">
        <v>34</v>
      </c>
      <c r="B858" s="37" t="s">
        <v>503</v>
      </c>
      <c r="C858" s="39" t="s">
        <v>538</v>
      </c>
      <c r="D858" s="37" t="s">
        <v>5</v>
      </c>
      <c r="E858" s="37" t="s">
        <v>30</v>
      </c>
      <c r="F858" s="39" t="s">
        <v>1396</v>
      </c>
    </row>
    <row r="859">
      <c r="A859" s="37" t="s">
        <v>35</v>
      </c>
      <c r="B859" s="37" t="s">
        <v>504</v>
      </c>
      <c r="C859" s="39" t="s">
        <v>538</v>
      </c>
      <c r="D859" s="37" t="s">
        <v>5</v>
      </c>
      <c r="E859" s="37" t="s">
        <v>30</v>
      </c>
      <c r="F859" s="39" t="s">
        <v>1397</v>
      </c>
    </row>
    <row r="860">
      <c r="A860" s="37" t="s">
        <v>3</v>
      </c>
      <c r="B860" s="37" t="s">
        <v>489</v>
      </c>
      <c r="C860" s="39" t="s">
        <v>539</v>
      </c>
      <c r="D860" s="37" t="s">
        <v>5</v>
      </c>
      <c r="E860" s="37" t="s">
        <v>30</v>
      </c>
      <c r="F860" s="39" t="s">
        <v>1398</v>
      </c>
    </row>
    <row r="861">
      <c r="A861" s="37" t="s">
        <v>4</v>
      </c>
      <c r="B861" s="37" t="s">
        <v>472</v>
      </c>
      <c r="C861" s="39" t="s">
        <v>539</v>
      </c>
      <c r="D861" s="37" t="s">
        <v>5</v>
      </c>
      <c r="E861" s="37" t="s">
        <v>30</v>
      </c>
      <c r="F861" s="39" t="s">
        <v>1399</v>
      </c>
    </row>
    <row r="862">
      <c r="A862" s="37" t="s">
        <v>5</v>
      </c>
      <c r="B862" s="37" t="s">
        <v>473</v>
      </c>
      <c r="C862" s="39" t="s">
        <v>539</v>
      </c>
      <c r="D862" s="37" t="s">
        <v>5</v>
      </c>
      <c r="E862" s="37" t="s">
        <v>30</v>
      </c>
      <c r="F862" s="39" t="s">
        <v>1400</v>
      </c>
    </row>
    <row r="863">
      <c r="A863" s="37" t="s">
        <v>6</v>
      </c>
      <c r="B863" s="37" t="s">
        <v>474</v>
      </c>
      <c r="C863" s="39" t="s">
        <v>539</v>
      </c>
      <c r="D863" s="37" t="s">
        <v>5</v>
      </c>
      <c r="E863" s="37" t="s">
        <v>30</v>
      </c>
      <c r="F863" s="39" t="s">
        <v>1401</v>
      </c>
    </row>
    <row r="864">
      <c r="A864" s="37" t="s">
        <v>7</v>
      </c>
      <c r="B864" s="37" t="s">
        <v>475</v>
      </c>
      <c r="C864" s="39" t="s">
        <v>539</v>
      </c>
      <c r="D864" s="37" t="s">
        <v>5</v>
      </c>
      <c r="E864" s="37" t="s">
        <v>30</v>
      </c>
      <c r="F864" s="39" t="s">
        <v>1402</v>
      </c>
    </row>
    <row r="865">
      <c r="A865" s="37" t="s">
        <v>8</v>
      </c>
      <c r="B865" s="37" t="s">
        <v>479</v>
      </c>
      <c r="C865" s="39" t="s">
        <v>539</v>
      </c>
      <c r="D865" s="37" t="s">
        <v>5</v>
      </c>
      <c r="E865" s="37" t="s">
        <v>30</v>
      </c>
      <c r="F865" s="39" t="s">
        <v>1403</v>
      </c>
    </row>
    <row r="866">
      <c r="A866" s="37" t="s">
        <v>9</v>
      </c>
      <c r="B866" s="37" t="s">
        <v>480</v>
      </c>
      <c r="C866" s="39" t="s">
        <v>539</v>
      </c>
      <c r="D866" s="37" t="s">
        <v>5</v>
      </c>
      <c r="E866" s="37" t="s">
        <v>30</v>
      </c>
      <c r="F866" s="39" t="s">
        <v>1404</v>
      </c>
    </row>
    <row r="867">
      <c r="A867" s="37" t="s">
        <v>10</v>
      </c>
      <c r="B867" s="37" t="s">
        <v>478</v>
      </c>
      <c r="C867" s="39" t="s">
        <v>539</v>
      </c>
      <c r="D867" s="37" t="s">
        <v>5</v>
      </c>
      <c r="E867" s="37" t="s">
        <v>30</v>
      </c>
      <c r="F867" s="39" t="s">
        <v>1405</v>
      </c>
    </row>
    <row r="868">
      <c r="A868" s="37" t="s">
        <v>11</v>
      </c>
      <c r="B868" s="37" t="s">
        <v>477</v>
      </c>
      <c r="C868" s="39" t="s">
        <v>539</v>
      </c>
      <c r="D868" s="37" t="s">
        <v>5</v>
      </c>
      <c r="E868" s="37" t="s">
        <v>30</v>
      </c>
      <c r="F868" s="39" t="s">
        <v>1406</v>
      </c>
    </row>
    <row r="869">
      <c r="A869" s="37" t="s">
        <v>12</v>
      </c>
      <c r="B869" s="37" t="s">
        <v>476</v>
      </c>
      <c r="C869" s="39" t="s">
        <v>539</v>
      </c>
      <c r="D869" s="37" t="s">
        <v>5</v>
      </c>
      <c r="E869" s="37" t="s">
        <v>30</v>
      </c>
      <c r="F869" s="39" t="s">
        <v>1407</v>
      </c>
    </row>
    <row r="870">
      <c r="A870" s="37" t="s">
        <v>13</v>
      </c>
      <c r="B870" s="37" t="s">
        <v>481</v>
      </c>
      <c r="C870" s="39" t="s">
        <v>539</v>
      </c>
      <c r="D870" s="37" t="s">
        <v>5</v>
      </c>
      <c r="E870" s="37" t="s">
        <v>30</v>
      </c>
      <c r="F870" s="39" t="s">
        <v>1408</v>
      </c>
    </row>
    <row r="871">
      <c r="A871" s="37" t="s">
        <v>14</v>
      </c>
      <c r="B871" s="37" t="s">
        <v>483</v>
      </c>
      <c r="C871" s="39" t="s">
        <v>539</v>
      </c>
      <c r="D871" s="37" t="s">
        <v>5</v>
      </c>
      <c r="E871" s="37" t="s">
        <v>30</v>
      </c>
      <c r="F871" s="39" t="s">
        <v>1409</v>
      </c>
    </row>
    <row r="872">
      <c r="A872" s="37" t="s">
        <v>15</v>
      </c>
      <c r="B872" s="37" t="s">
        <v>482</v>
      </c>
      <c r="C872" s="39" t="s">
        <v>539</v>
      </c>
      <c r="D872" s="37" t="s">
        <v>5</v>
      </c>
      <c r="E872" s="37" t="s">
        <v>30</v>
      </c>
      <c r="F872" s="39" t="s">
        <v>1410</v>
      </c>
    </row>
    <row r="873">
      <c r="A873" s="37" t="s">
        <v>16</v>
      </c>
      <c r="B873" s="37" t="s">
        <v>484</v>
      </c>
      <c r="C873" s="39" t="s">
        <v>539</v>
      </c>
      <c r="D873" s="37" t="s">
        <v>5</v>
      </c>
      <c r="E873" s="37" t="s">
        <v>30</v>
      </c>
      <c r="F873" s="39" t="s">
        <v>1411</v>
      </c>
    </row>
    <row r="874">
      <c r="A874" s="37" t="s">
        <v>17</v>
      </c>
      <c r="B874" s="37" t="s">
        <v>485</v>
      </c>
      <c r="C874" s="39" t="s">
        <v>539</v>
      </c>
      <c r="D874" s="37" t="s">
        <v>5</v>
      </c>
      <c r="E874" s="37" t="s">
        <v>30</v>
      </c>
      <c r="F874" s="39" t="s">
        <v>1412</v>
      </c>
    </row>
    <row r="875">
      <c r="A875" s="37" t="s">
        <v>18</v>
      </c>
      <c r="B875" s="37" t="s">
        <v>486</v>
      </c>
      <c r="C875" s="39" t="s">
        <v>539</v>
      </c>
      <c r="D875" s="37" t="s">
        <v>5</v>
      </c>
      <c r="E875" s="37" t="s">
        <v>30</v>
      </c>
      <c r="F875" s="39" t="s">
        <v>1413</v>
      </c>
    </row>
    <row r="876">
      <c r="A876" s="37" t="s">
        <v>19</v>
      </c>
      <c r="B876" s="37" t="s">
        <v>487</v>
      </c>
      <c r="C876" s="39" t="s">
        <v>539</v>
      </c>
      <c r="D876" s="37" t="s">
        <v>5</v>
      </c>
      <c r="E876" s="37" t="s">
        <v>30</v>
      </c>
      <c r="F876" s="39" t="s">
        <v>1414</v>
      </c>
    </row>
    <row r="877">
      <c r="A877" s="37" t="s">
        <v>20</v>
      </c>
      <c r="B877" s="37" t="s">
        <v>488</v>
      </c>
      <c r="C877" s="39" t="s">
        <v>539</v>
      </c>
      <c r="D877" s="37" t="s">
        <v>5</v>
      </c>
      <c r="E877" s="37" t="s">
        <v>30</v>
      </c>
      <c r="F877" s="39" t="s">
        <v>1415</v>
      </c>
    </row>
    <row r="878">
      <c r="A878" s="37" t="s">
        <v>21</v>
      </c>
      <c r="B878" s="37" t="s">
        <v>490</v>
      </c>
      <c r="C878" s="39" t="s">
        <v>539</v>
      </c>
      <c r="D878" s="37" t="s">
        <v>5</v>
      </c>
      <c r="E878" s="37" t="s">
        <v>30</v>
      </c>
      <c r="F878" s="39" t="s">
        <v>1416</v>
      </c>
    </row>
    <row r="879">
      <c r="A879" s="37" t="s">
        <v>22</v>
      </c>
      <c r="B879" s="37" t="s">
        <v>491</v>
      </c>
      <c r="C879" s="39" t="s">
        <v>539</v>
      </c>
      <c r="D879" s="37" t="s">
        <v>5</v>
      </c>
      <c r="E879" s="37" t="s">
        <v>30</v>
      </c>
      <c r="F879" s="39" t="s">
        <v>1417</v>
      </c>
    </row>
    <row r="880">
      <c r="A880" s="37" t="s">
        <v>23</v>
      </c>
      <c r="B880" s="37" t="s">
        <v>492</v>
      </c>
      <c r="C880" s="39" t="s">
        <v>539</v>
      </c>
      <c r="D880" s="37" t="s">
        <v>5</v>
      </c>
      <c r="E880" s="37" t="s">
        <v>30</v>
      </c>
      <c r="F880" s="39" t="s">
        <v>1418</v>
      </c>
    </row>
    <row r="881">
      <c r="A881" s="37" t="s">
        <v>24</v>
      </c>
      <c r="B881" s="37" t="s">
        <v>493</v>
      </c>
      <c r="C881" s="39" t="s">
        <v>539</v>
      </c>
      <c r="D881" s="37" t="s">
        <v>5</v>
      </c>
      <c r="E881" s="37" t="s">
        <v>30</v>
      </c>
      <c r="F881" s="39" t="s">
        <v>1419</v>
      </c>
    </row>
    <row r="882">
      <c r="A882" s="37" t="s">
        <v>25</v>
      </c>
      <c r="B882" s="37" t="s">
        <v>494</v>
      </c>
      <c r="C882" s="39" t="s">
        <v>539</v>
      </c>
      <c r="D882" s="37" t="s">
        <v>5</v>
      </c>
      <c r="E882" s="37" t="s">
        <v>30</v>
      </c>
      <c r="F882" s="39" t="s">
        <v>1420</v>
      </c>
    </row>
    <row r="883">
      <c r="A883" s="37" t="s">
        <v>26</v>
      </c>
      <c r="B883" s="37" t="s">
        <v>495</v>
      </c>
      <c r="C883" s="39" t="s">
        <v>539</v>
      </c>
      <c r="D883" s="37" t="s">
        <v>5</v>
      </c>
      <c r="E883" s="37" t="s">
        <v>30</v>
      </c>
      <c r="F883" s="39" t="s">
        <v>1421</v>
      </c>
    </row>
    <row r="884">
      <c r="A884" s="37" t="s">
        <v>27</v>
      </c>
      <c r="B884" s="37" t="s">
        <v>497</v>
      </c>
      <c r="C884" s="39" t="s">
        <v>539</v>
      </c>
      <c r="D884" s="37" t="s">
        <v>5</v>
      </c>
      <c r="E884" s="37" t="s">
        <v>30</v>
      </c>
      <c r="F884" s="39" t="s">
        <v>1422</v>
      </c>
    </row>
    <row r="885">
      <c r="A885" s="37" t="s">
        <v>28</v>
      </c>
      <c r="B885" s="37" t="s">
        <v>496</v>
      </c>
      <c r="C885" s="39" t="s">
        <v>539</v>
      </c>
      <c r="D885" s="37" t="s">
        <v>5</v>
      </c>
      <c r="E885" s="37" t="s">
        <v>30</v>
      </c>
      <c r="F885" s="39" t="s">
        <v>1423</v>
      </c>
    </row>
    <row r="886">
      <c r="A886" s="37" t="s">
        <v>29</v>
      </c>
      <c r="B886" s="37" t="s">
        <v>498</v>
      </c>
      <c r="C886" s="39" t="s">
        <v>539</v>
      </c>
      <c r="D886" s="37" t="s">
        <v>5</v>
      </c>
      <c r="E886" s="37" t="s">
        <v>30</v>
      </c>
      <c r="F886" s="39" t="s">
        <v>1424</v>
      </c>
    </row>
    <row r="887">
      <c r="A887" s="37" t="s">
        <v>30</v>
      </c>
      <c r="B887" s="37" t="s">
        <v>499</v>
      </c>
      <c r="C887" s="39" t="s">
        <v>539</v>
      </c>
      <c r="D887" s="37" t="s">
        <v>5</v>
      </c>
      <c r="E887" s="37" t="s">
        <v>30</v>
      </c>
      <c r="F887" s="39" t="s">
        <v>1425</v>
      </c>
    </row>
    <row r="888">
      <c r="A888" s="37" t="s">
        <v>31</v>
      </c>
      <c r="B888" s="37" t="s">
        <v>500</v>
      </c>
      <c r="C888" s="39" t="s">
        <v>539</v>
      </c>
      <c r="D888" s="37" t="s">
        <v>5</v>
      </c>
      <c r="E888" s="37" t="s">
        <v>30</v>
      </c>
      <c r="F888" s="39" t="s">
        <v>1426</v>
      </c>
    </row>
    <row r="889">
      <c r="A889" s="37" t="s">
        <v>32</v>
      </c>
      <c r="B889" s="37" t="s">
        <v>501</v>
      </c>
      <c r="C889" s="39" t="s">
        <v>539</v>
      </c>
      <c r="D889" s="37" t="s">
        <v>5</v>
      </c>
      <c r="E889" s="37" t="s">
        <v>30</v>
      </c>
      <c r="F889" s="39" t="s">
        <v>1427</v>
      </c>
    </row>
    <row r="890">
      <c r="A890" s="37" t="s">
        <v>33</v>
      </c>
      <c r="B890" s="37" t="s">
        <v>502</v>
      </c>
      <c r="C890" s="39" t="s">
        <v>539</v>
      </c>
      <c r="D890" s="37" t="s">
        <v>5</v>
      </c>
      <c r="E890" s="37" t="s">
        <v>30</v>
      </c>
      <c r="F890" s="39" t="s">
        <v>1428</v>
      </c>
    </row>
    <row r="891">
      <c r="A891" s="37" t="s">
        <v>34</v>
      </c>
      <c r="B891" s="37" t="s">
        <v>503</v>
      </c>
      <c r="C891" s="39" t="s">
        <v>539</v>
      </c>
      <c r="D891" s="37" t="s">
        <v>5</v>
      </c>
      <c r="E891" s="37" t="s">
        <v>30</v>
      </c>
      <c r="F891" s="39" t="s">
        <v>1429</v>
      </c>
    </row>
    <row r="892">
      <c r="A892" s="37" t="s">
        <v>35</v>
      </c>
      <c r="B892" s="37" t="s">
        <v>504</v>
      </c>
      <c r="C892" s="39" t="s">
        <v>539</v>
      </c>
      <c r="D892" s="37" t="s">
        <v>5</v>
      </c>
      <c r="E892" s="37" t="s">
        <v>30</v>
      </c>
      <c r="F892" s="39" t="s">
        <v>1430</v>
      </c>
    </row>
  </sheetData>
  <autoFilter ref="$A$1:$F$892"/>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63"/>
  </cols>
  <sheetData>
    <row r="1">
      <c r="A1" s="1" t="s">
        <v>1</v>
      </c>
      <c r="B1" s="1" t="s">
        <v>470</v>
      </c>
      <c r="C1" s="1" t="s">
        <v>0</v>
      </c>
      <c r="D1" s="1" t="s">
        <v>36</v>
      </c>
      <c r="E1" s="1" t="s">
        <v>38</v>
      </c>
      <c r="F1" s="1" t="s">
        <v>471</v>
      </c>
    </row>
    <row r="2">
      <c r="A2" s="37" t="s">
        <v>3</v>
      </c>
      <c r="B2" s="10" t="s">
        <v>489</v>
      </c>
      <c r="C2" s="38">
        <v>1998.0</v>
      </c>
      <c r="D2" s="10">
        <v>2.0</v>
      </c>
      <c r="E2" s="10">
        <v>28.0</v>
      </c>
      <c r="F2" s="38">
        <v>103.013266</v>
      </c>
      <c r="G2" s="36"/>
      <c r="H2" s="36"/>
      <c r="I2" s="36"/>
      <c r="J2" s="36"/>
      <c r="K2" s="36"/>
      <c r="L2" s="36"/>
      <c r="M2" s="36"/>
      <c r="N2" s="36"/>
      <c r="O2" s="36"/>
      <c r="P2" s="36"/>
      <c r="Q2" s="36"/>
      <c r="R2" s="36"/>
      <c r="Y2" s="36"/>
    </row>
    <row r="3">
      <c r="A3" s="37" t="s">
        <v>4</v>
      </c>
      <c r="B3" s="10" t="s">
        <v>472</v>
      </c>
      <c r="C3" s="38">
        <v>1998.0</v>
      </c>
      <c r="D3" s="10">
        <v>2.0</v>
      </c>
      <c r="E3" s="10">
        <v>28.0</v>
      </c>
      <c r="F3" s="38">
        <v>88.9361496</v>
      </c>
      <c r="G3" s="36"/>
      <c r="H3" s="36"/>
      <c r="I3" s="36"/>
      <c r="J3" s="36"/>
      <c r="K3" s="36"/>
      <c r="L3" s="36"/>
      <c r="M3" s="36"/>
      <c r="N3" s="36"/>
      <c r="O3" s="36"/>
      <c r="P3" s="36"/>
      <c r="Q3" s="36"/>
      <c r="R3" s="36"/>
      <c r="Y3" s="36"/>
    </row>
    <row r="4">
      <c r="A4" s="37" t="s">
        <v>5</v>
      </c>
      <c r="B4" s="10" t="s">
        <v>473</v>
      </c>
      <c r="C4" s="38">
        <v>1998.0</v>
      </c>
      <c r="D4" s="10">
        <v>2.0</v>
      </c>
      <c r="E4" s="10">
        <v>28.0</v>
      </c>
      <c r="F4" s="38">
        <v>104.226791</v>
      </c>
      <c r="G4" s="36"/>
      <c r="H4" s="36"/>
      <c r="I4" s="36"/>
      <c r="J4" s="36"/>
      <c r="K4" s="36"/>
      <c r="L4" s="36"/>
      <c r="M4" s="36"/>
      <c r="N4" s="36"/>
      <c r="O4" s="36"/>
      <c r="P4" s="36"/>
      <c r="Q4" s="36"/>
      <c r="R4" s="36"/>
      <c r="Y4" s="36"/>
    </row>
    <row r="5">
      <c r="A5" s="37" t="s">
        <v>6</v>
      </c>
      <c r="B5" s="10" t="s">
        <v>474</v>
      </c>
      <c r="C5" s="38">
        <v>1998.0</v>
      </c>
      <c r="D5" s="10">
        <v>2.0</v>
      </c>
      <c r="E5" s="10">
        <v>28.0</v>
      </c>
      <c r="F5" s="38">
        <v>95.4689884</v>
      </c>
      <c r="G5" s="36"/>
      <c r="H5" s="36"/>
      <c r="I5" s="36"/>
      <c r="J5" s="36"/>
      <c r="K5" s="36"/>
      <c r="L5" s="36"/>
      <c r="M5" s="36"/>
      <c r="N5" s="36"/>
      <c r="O5" s="36"/>
      <c r="P5" s="36"/>
      <c r="Q5" s="36"/>
      <c r="R5" s="36"/>
      <c r="Y5" s="36"/>
    </row>
    <row r="6">
      <c r="A6" s="37" t="s">
        <v>7</v>
      </c>
      <c r="B6" s="10" t="s">
        <v>475</v>
      </c>
      <c r="C6" s="38">
        <v>1998.0</v>
      </c>
      <c r="D6" s="10">
        <v>2.0</v>
      </c>
      <c r="E6" s="10">
        <v>28.0</v>
      </c>
      <c r="F6" s="38">
        <v>81.8287404</v>
      </c>
      <c r="G6" s="36"/>
      <c r="H6" s="36"/>
      <c r="I6" s="36"/>
      <c r="J6" s="36"/>
      <c r="K6" s="36"/>
      <c r="L6" s="36"/>
      <c r="M6" s="36"/>
      <c r="N6" s="36"/>
      <c r="O6" s="36"/>
      <c r="P6" s="36"/>
      <c r="Q6" s="36"/>
      <c r="R6" s="36"/>
      <c r="Y6" s="36"/>
    </row>
    <row r="7">
      <c r="A7" s="37" t="s">
        <v>8</v>
      </c>
      <c r="B7" s="10" t="s">
        <v>479</v>
      </c>
      <c r="C7" s="38">
        <v>1998.0</v>
      </c>
      <c r="D7" s="10">
        <v>2.0</v>
      </c>
      <c r="E7" s="10">
        <v>28.0</v>
      </c>
      <c r="F7" s="38">
        <v>120.322322</v>
      </c>
      <c r="G7" s="36"/>
      <c r="H7" s="36"/>
      <c r="I7" s="36"/>
      <c r="J7" s="36"/>
      <c r="K7" s="36"/>
      <c r="L7" s="36"/>
      <c r="M7" s="36"/>
      <c r="N7" s="36"/>
      <c r="O7" s="36"/>
      <c r="P7" s="36"/>
      <c r="Q7" s="36"/>
      <c r="R7" s="36"/>
      <c r="Y7" s="36"/>
    </row>
    <row r="8">
      <c r="A8" s="37" t="s">
        <v>9</v>
      </c>
      <c r="B8" s="10" t="s">
        <v>480</v>
      </c>
      <c r="C8" s="38">
        <v>1998.0</v>
      </c>
      <c r="D8" s="10">
        <v>2.0</v>
      </c>
      <c r="E8" s="10">
        <v>28.0</v>
      </c>
      <c r="F8" s="38">
        <v>105.282727</v>
      </c>
      <c r="G8" s="36"/>
      <c r="H8" s="36"/>
      <c r="I8" s="36"/>
      <c r="J8" s="36"/>
      <c r="K8" s="36"/>
      <c r="L8" s="36"/>
      <c r="M8" s="36"/>
      <c r="N8" s="36"/>
      <c r="O8" s="36"/>
      <c r="P8" s="36"/>
      <c r="Q8" s="36"/>
      <c r="R8" s="36"/>
      <c r="Y8" s="36"/>
    </row>
    <row r="9">
      <c r="A9" s="37" t="s">
        <v>10</v>
      </c>
      <c r="B9" s="10" t="s">
        <v>478</v>
      </c>
      <c r="C9" s="38">
        <v>1998.0</v>
      </c>
      <c r="D9" s="10">
        <v>2.0</v>
      </c>
      <c r="E9" s="10">
        <v>28.0</v>
      </c>
      <c r="F9" s="38">
        <v>67.1026955</v>
      </c>
      <c r="G9" s="36"/>
      <c r="H9" s="36"/>
      <c r="I9" s="36"/>
      <c r="J9" s="36"/>
      <c r="K9" s="36"/>
      <c r="L9" s="36"/>
      <c r="M9" s="36"/>
      <c r="N9" s="36"/>
      <c r="O9" s="36"/>
      <c r="P9" s="36"/>
      <c r="Q9" s="36"/>
      <c r="R9" s="36"/>
      <c r="Y9" s="36"/>
    </row>
    <row r="10">
      <c r="A10" s="37" t="s">
        <v>11</v>
      </c>
      <c r="B10" s="10" t="s">
        <v>477</v>
      </c>
      <c r="C10" s="38">
        <v>1998.0</v>
      </c>
      <c r="D10" s="10">
        <v>2.0</v>
      </c>
      <c r="E10" s="10">
        <v>28.0</v>
      </c>
      <c r="F10" s="38">
        <v>138.794269</v>
      </c>
      <c r="G10" s="36"/>
      <c r="H10" s="36"/>
      <c r="I10" s="36"/>
      <c r="J10" s="36"/>
      <c r="K10" s="36"/>
      <c r="L10" s="36"/>
      <c r="M10" s="36"/>
      <c r="N10" s="36"/>
      <c r="O10" s="36"/>
      <c r="P10" s="36"/>
      <c r="Q10" s="36"/>
      <c r="R10" s="36"/>
      <c r="Y10" s="36"/>
    </row>
    <row r="11">
      <c r="A11" s="37" t="s">
        <v>12</v>
      </c>
      <c r="B11" s="10" t="s">
        <v>476</v>
      </c>
      <c r="C11" s="38">
        <v>1998.0</v>
      </c>
      <c r="D11" s="10">
        <v>2.0</v>
      </c>
      <c r="E11" s="10">
        <v>28.0</v>
      </c>
      <c r="F11" s="38">
        <v>135.613384</v>
      </c>
      <c r="G11" s="36"/>
      <c r="H11" s="36"/>
      <c r="I11" s="36"/>
      <c r="J11" s="36"/>
      <c r="K11" s="36"/>
      <c r="L11" s="36"/>
      <c r="M11" s="36"/>
      <c r="N11" s="36"/>
      <c r="O11" s="36"/>
      <c r="P11" s="36"/>
      <c r="Q11" s="36"/>
      <c r="R11" s="36"/>
      <c r="Y11" s="36"/>
    </row>
    <row r="12">
      <c r="A12" s="37" t="s">
        <v>13</v>
      </c>
      <c r="B12" s="10" t="s">
        <v>481</v>
      </c>
      <c r="C12" s="38">
        <v>1998.0</v>
      </c>
      <c r="D12" s="10">
        <v>2.0</v>
      </c>
      <c r="E12" s="10">
        <v>28.0</v>
      </c>
      <c r="F12" s="38">
        <v>106.154591</v>
      </c>
      <c r="G12" s="36"/>
      <c r="H12" s="36"/>
      <c r="I12" s="36"/>
      <c r="J12" s="36"/>
      <c r="K12" s="36"/>
      <c r="L12" s="36"/>
      <c r="M12" s="36"/>
      <c r="N12" s="36"/>
      <c r="O12" s="36"/>
      <c r="P12" s="36"/>
      <c r="Q12" s="36"/>
      <c r="R12" s="36"/>
      <c r="Y12" s="36"/>
    </row>
    <row r="13">
      <c r="A13" s="37" t="s">
        <v>14</v>
      </c>
      <c r="B13" s="10" t="s">
        <v>483</v>
      </c>
      <c r="C13" s="38">
        <v>1998.0</v>
      </c>
      <c r="D13" s="10">
        <v>2.0</v>
      </c>
      <c r="E13" s="10">
        <v>28.0</v>
      </c>
      <c r="F13" s="38">
        <v>98.3633034</v>
      </c>
      <c r="G13" s="36"/>
      <c r="H13" s="36"/>
      <c r="I13" s="36"/>
      <c r="J13" s="36"/>
      <c r="K13" s="36"/>
      <c r="L13" s="36"/>
      <c r="M13" s="36"/>
      <c r="N13" s="36"/>
      <c r="O13" s="36"/>
      <c r="P13" s="36"/>
      <c r="Q13" s="36"/>
      <c r="R13" s="36"/>
      <c r="Y13" s="36"/>
    </row>
    <row r="14">
      <c r="A14" s="37" t="s">
        <v>15</v>
      </c>
      <c r="B14" s="10" t="s">
        <v>482</v>
      </c>
      <c r="C14" s="38">
        <v>1998.0</v>
      </c>
      <c r="D14" s="10">
        <v>2.0</v>
      </c>
      <c r="E14" s="10">
        <v>28.0</v>
      </c>
      <c r="F14" s="38">
        <v>66.6413785</v>
      </c>
      <c r="G14" s="36"/>
      <c r="H14" s="36"/>
      <c r="I14" s="36"/>
      <c r="J14" s="36"/>
      <c r="K14" s="36"/>
      <c r="L14" s="36"/>
      <c r="M14" s="36"/>
      <c r="N14" s="36"/>
      <c r="O14" s="36"/>
      <c r="P14" s="36"/>
      <c r="Q14" s="36"/>
      <c r="R14" s="36"/>
      <c r="Y14" s="36"/>
    </row>
    <row r="15">
      <c r="A15" s="37" t="s">
        <v>16</v>
      </c>
      <c r="B15" s="10" t="s">
        <v>484</v>
      </c>
      <c r="C15" s="38">
        <v>1998.0</v>
      </c>
      <c r="D15" s="10">
        <v>2.0</v>
      </c>
      <c r="E15" s="10">
        <v>28.0</v>
      </c>
      <c r="F15" s="38">
        <v>96.4008562</v>
      </c>
      <c r="G15" s="36"/>
      <c r="H15" s="36"/>
      <c r="I15" s="36"/>
      <c r="J15" s="36"/>
      <c r="K15" s="36"/>
      <c r="L15" s="36"/>
      <c r="M15" s="36"/>
      <c r="N15" s="36"/>
      <c r="O15" s="36"/>
      <c r="P15" s="36"/>
      <c r="Q15" s="36"/>
      <c r="R15" s="36"/>
      <c r="Y15" s="36"/>
    </row>
    <row r="16">
      <c r="A16" s="37" t="s">
        <v>17</v>
      </c>
      <c r="B16" s="10" t="s">
        <v>485</v>
      </c>
      <c r="C16" s="38">
        <v>1998.0</v>
      </c>
      <c r="D16" s="10">
        <v>2.0</v>
      </c>
      <c r="E16" s="10">
        <v>28.0</v>
      </c>
      <c r="F16" s="38">
        <v>114.161863</v>
      </c>
      <c r="G16" s="36"/>
      <c r="H16" s="36"/>
      <c r="I16" s="36"/>
      <c r="J16" s="36"/>
      <c r="K16" s="36"/>
      <c r="L16" s="36"/>
      <c r="M16" s="36"/>
      <c r="N16" s="36"/>
      <c r="O16" s="36"/>
      <c r="P16" s="36"/>
      <c r="Q16" s="36"/>
      <c r="R16" s="36"/>
      <c r="Y16" s="36"/>
    </row>
    <row r="17">
      <c r="A17" s="37" t="s">
        <v>18</v>
      </c>
      <c r="B17" s="10" t="s">
        <v>486</v>
      </c>
      <c r="C17" s="38">
        <v>1998.0</v>
      </c>
      <c r="D17" s="10">
        <v>2.0</v>
      </c>
      <c r="E17" s="10">
        <v>28.0</v>
      </c>
      <c r="F17" s="38">
        <v>74.4341806</v>
      </c>
      <c r="G17" s="36"/>
      <c r="H17" s="36"/>
      <c r="I17" s="36"/>
      <c r="J17" s="36"/>
      <c r="K17" s="36"/>
      <c r="L17" s="36"/>
      <c r="M17" s="36"/>
      <c r="N17" s="36"/>
      <c r="O17" s="36"/>
      <c r="P17" s="36"/>
      <c r="Q17" s="36"/>
      <c r="R17" s="36"/>
      <c r="Y17" s="36"/>
    </row>
    <row r="18">
      <c r="A18" s="37" t="s">
        <v>19</v>
      </c>
      <c r="B18" s="10" t="s">
        <v>487</v>
      </c>
      <c r="C18" s="38">
        <v>1998.0</v>
      </c>
      <c r="D18" s="10">
        <v>2.0</v>
      </c>
      <c r="E18" s="10">
        <v>28.0</v>
      </c>
      <c r="F18" s="38">
        <v>103.916623</v>
      </c>
      <c r="G18" s="36"/>
      <c r="H18" s="36"/>
      <c r="I18" s="36"/>
      <c r="J18" s="36"/>
      <c r="K18" s="36"/>
      <c r="L18" s="36"/>
      <c r="M18" s="36"/>
      <c r="N18" s="36"/>
      <c r="O18" s="36"/>
      <c r="P18" s="36"/>
      <c r="Q18" s="36"/>
      <c r="R18" s="36"/>
      <c r="Y18" s="36"/>
    </row>
    <row r="19">
      <c r="A19" s="37" t="s">
        <v>20</v>
      </c>
      <c r="B19" s="10" t="s">
        <v>488</v>
      </c>
      <c r="C19" s="38">
        <v>1998.0</v>
      </c>
      <c r="D19" s="10">
        <v>2.0</v>
      </c>
      <c r="E19" s="10">
        <v>28.0</v>
      </c>
      <c r="F19" s="38">
        <v>95.088856</v>
      </c>
      <c r="G19" s="36"/>
      <c r="H19" s="36"/>
      <c r="I19" s="36"/>
      <c r="J19" s="36"/>
      <c r="K19" s="36"/>
      <c r="L19" s="36"/>
      <c r="M19" s="36"/>
      <c r="N19" s="36"/>
      <c r="O19" s="36"/>
      <c r="P19" s="36"/>
      <c r="Q19" s="36"/>
      <c r="R19" s="36"/>
      <c r="Y19" s="36"/>
    </row>
    <row r="20">
      <c r="A20" s="37" t="s">
        <v>21</v>
      </c>
      <c r="B20" s="10" t="s">
        <v>490</v>
      </c>
      <c r="C20" s="38">
        <v>1998.0</v>
      </c>
      <c r="D20" s="10">
        <v>2.0</v>
      </c>
      <c r="E20" s="10">
        <v>28.0</v>
      </c>
      <c r="F20" s="38">
        <v>125.60527</v>
      </c>
      <c r="G20" s="36"/>
      <c r="H20" s="36"/>
      <c r="I20" s="36"/>
      <c r="J20" s="36"/>
      <c r="K20" s="36"/>
      <c r="L20" s="36"/>
      <c r="M20" s="36"/>
      <c r="N20" s="36"/>
      <c r="O20" s="36"/>
      <c r="P20" s="36"/>
      <c r="Q20" s="36"/>
      <c r="R20" s="36"/>
      <c r="Y20" s="36"/>
    </row>
    <row r="21">
      <c r="A21" s="37" t="s">
        <v>22</v>
      </c>
      <c r="B21" s="10" t="s">
        <v>491</v>
      </c>
      <c r="C21" s="38">
        <v>1998.0</v>
      </c>
      <c r="D21" s="10">
        <v>2.0</v>
      </c>
      <c r="E21" s="10">
        <v>28.0</v>
      </c>
      <c r="F21" s="38">
        <v>118.131073</v>
      </c>
      <c r="G21" s="36"/>
      <c r="H21" s="36"/>
      <c r="I21" s="36"/>
      <c r="J21" s="36"/>
      <c r="K21" s="36"/>
      <c r="L21" s="36"/>
      <c r="M21" s="36"/>
      <c r="N21" s="36"/>
      <c r="O21" s="36"/>
      <c r="P21" s="36"/>
      <c r="Q21" s="36"/>
      <c r="R21" s="36"/>
      <c r="Y21" s="36"/>
    </row>
    <row r="22">
      <c r="A22" s="37" t="s">
        <v>23</v>
      </c>
      <c r="B22" s="10" t="s">
        <v>492</v>
      </c>
      <c r="C22" s="38">
        <v>1998.0</v>
      </c>
      <c r="D22" s="10">
        <v>2.0</v>
      </c>
      <c r="E22" s="10">
        <v>28.0</v>
      </c>
      <c r="F22" s="38">
        <v>101.966997</v>
      </c>
      <c r="G22" s="36"/>
      <c r="H22" s="36"/>
      <c r="I22" s="36"/>
      <c r="J22" s="36"/>
      <c r="K22" s="36"/>
      <c r="L22" s="36"/>
      <c r="M22" s="36"/>
      <c r="N22" s="36"/>
      <c r="O22" s="36"/>
      <c r="P22" s="36"/>
      <c r="Q22" s="36"/>
      <c r="R22" s="36"/>
      <c r="Y22" s="36"/>
    </row>
    <row r="23">
      <c r="A23" s="37" t="s">
        <v>24</v>
      </c>
      <c r="B23" s="10" t="s">
        <v>493</v>
      </c>
      <c r="C23" s="38">
        <v>1998.0</v>
      </c>
      <c r="D23" s="10">
        <v>2.0</v>
      </c>
      <c r="E23" s="10">
        <v>28.0</v>
      </c>
      <c r="F23" s="38">
        <v>89.6858314</v>
      </c>
      <c r="G23" s="36"/>
      <c r="H23" s="36"/>
      <c r="I23" s="36"/>
      <c r="J23" s="36"/>
      <c r="K23" s="36"/>
      <c r="L23" s="36"/>
      <c r="M23" s="36"/>
      <c r="N23" s="36"/>
      <c r="O23" s="36"/>
      <c r="P23" s="36"/>
      <c r="Q23" s="36"/>
      <c r="R23" s="36"/>
      <c r="Y23" s="36"/>
    </row>
    <row r="24">
      <c r="A24" s="37" t="s">
        <v>25</v>
      </c>
      <c r="B24" s="10" t="s">
        <v>494</v>
      </c>
      <c r="C24" s="38">
        <v>1998.0</v>
      </c>
      <c r="D24" s="10">
        <v>2.0</v>
      </c>
      <c r="E24" s="10">
        <v>28.0</v>
      </c>
      <c r="F24" s="38">
        <v>84.9216007</v>
      </c>
      <c r="G24" s="36"/>
      <c r="H24" s="36"/>
      <c r="I24" s="36"/>
      <c r="J24" s="36"/>
      <c r="K24" s="36"/>
      <c r="L24" s="36"/>
      <c r="M24" s="36"/>
      <c r="N24" s="36"/>
      <c r="O24" s="36"/>
      <c r="P24" s="36"/>
      <c r="Q24" s="36"/>
      <c r="R24" s="36"/>
      <c r="Y24" s="36"/>
    </row>
    <row r="25">
      <c r="A25" s="37" t="s">
        <v>26</v>
      </c>
      <c r="B25" s="10" t="s">
        <v>495</v>
      </c>
      <c r="C25" s="38">
        <v>1998.0</v>
      </c>
      <c r="D25" s="10">
        <v>2.0</v>
      </c>
      <c r="E25" s="10">
        <v>28.0</v>
      </c>
      <c r="F25" s="38">
        <v>40.9504901</v>
      </c>
      <c r="G25" s="36"/>
      <c r="H25" s="36"/>
      <c r="I25" s="36"/>
      <c r="J25" s="36"/>
      <c r="K25" s="36"/>
      <c r="L25" s="36"/>
      <c r="M25" s="36"/>
      <c r="N25" s="36"/>
      <c r="O25" s="36"/>
      <c r="P25" s="36"/>
      <c r="Q25" s="36"/>
      <c r="R25" s="36"/>
      <c r="Y25" s="36"/>
    </row>
    <row r="26">
      <c r="A26" s="37" t="s">
        <v>27</v>
      </c>
      <c r="B26" s="10" t="s">
        <v>497</v>
      </c>
      <c r="C26" s="38">
        <v>1998.0</v>
      </c>
      <c r="D26" s="10">
        <v>2.0</v>
      </c>
      <c r="E26" s="10">
        <v>28.0</v>
      </c>
      <c r="F26" s="38">
        <v>104.1438</v>
      </c>
      <c r="G26" s="36"/>
      <c r="H26" s="36"/>
      <c r="I26" s="36"/>
      <c r="J26" s="36"/>
      <c r="K26" s="36"/>
      <c r="L26" s="36"/>
      <c r="M26" s="36"/>
      <c r="N26" s="36"/>
      <c r="O26" s="36"/>
      <c r="P26" s="36"/>
      <c r="Q26" s="36"/>
      <c r="R26" s="36"/>
      <c r="Y26" s="36"/>
    </row>
    <row r="27">
      <c r="A27" s="37" t="s">
        <v>28</v>
      </c>
      <c r="B27" s="10" t="s">
        <v>496</v>
      </c>
      <c r="C27" s="38">
        <v>1998.0</v>
      </c>
      <c r="D27" s="10">
        <v>2.0</v>
      </c>
      <c r="E27" s="10">
        <v>28.0</v>
      </c>
      <c r="F27" s="38">
        <v>106.487633</v>
      </c>
      <c r="G27" s="36"/>
      <c r="H27" s="36"/>
      <c r="I27" s="36"/>
      <c r="J27" s="36"/>
      <c r="K27" s="36"/>
      <c r="L27" s="36"/>
      <c r="M27" s="36"/>
      <c r="N27" s="36"/>
      <c r="O27" s="36"/>
      <c r="P27" s="36"/>
      <c r="Q27" s="36"/>
      <c r="R27" s="36"/>
      <c r="Y27" s="36"/>
    </row>
    <row r="28">
      <c r="A28" s="37" t="s">
        <v>29</v>
      </c>
      <c r="B28" s="10" t="s">
        <v>498</v>
      </c>
      <c r="C28" s="38">
        <v>1998.0</v>
      </c>
      <c r="D28" s="10">
        <v>2.0</v>
      </c>
      <c r="E28" s="10">
        <v>28.0</v>
      </c>
      <c r="F28" s="38">
        <v>131.401516</v>
      </c>
      <c r="G28" s="36"/>
      <c r="H28" s="36"/>
      <c r="I28" s="36"/>
      <c r="J28" s="36"/>
      <c r="K28" s="36"/>
      <c r="L28" s="36"/>
      <c r="M28" s="36"/>
      <c r="N28" s="36"/>
      <c r="O28" s="36"/>
      <c r="P28" s="36"/>
      <c r="Q28" s="36"/>
      <c r="R28" s="36"/>
      <c r="Y28" s="36"/>
    </row>
    <row r="29">
      <c r="A29" s="37" t="s">
        <v>30</v>
      </c>
      <c r="B29" s="10" t="s">
        <v>499</v>
      </c>
      <c r="C29" s="38">
        <v>1998.0</v>
      </c>
      <c r="D29" s="10">
        <v>2.0</v>
      </c>
      <c r="E29" s="10">
        <v>28.0</v>
      </c>
      <c r="F29" s="38">
        <v>87.6711978</v>
      </c>
      <c r="G29" s="36"/>
      <c r="H29" s="36"/>
      <c r="I29" s="36"/>
      <c r="J29" s="36"/>
      <c r="K29" s="36"/>
      <c r="L29" s="36"/>
      <c r="M29" s="36"/>
      <c r="N29" s="36"/>
      <c r="O29" s="36"/>
      <c r="P29" s="36"/>
      <c r="Q29" s="36"/>
      <c r="R29" s="36"/>
      <c r="Y29" s="36"/>
    </row>
    <row r="30">
      <c r="A30" s="37" t="s">
        <v>31</v>
      </c>
      <c r="B30" s="10" t="s">
        <v>500</v>
      </c>
      <c r="C30" s="38">
        <v>1998.0</v>
      </c>
      <c r="D30" s="10">
        <v>2.0</v>
      </c>
      <c r="E30" s="10">
        <v>28.0</v>
      </c>
      <c r="F30" s="38">
        <v>111.591786</v>
      </c>
      <c r="G30" s="36"/>
      <c r="H30" s="36"/>
      <c r="I30" s="36"/>
      <c r="J30" s="36"/>
      <c r="K30" s="36"/>
      <c r="L30" s="36"/>
      <c r="M30" s="36"/>
      <c r="N30" s="36"/>
      <c r="O30" s="36"/>
      <c r="P30" s="36"/>
      <c r="Q30" s="36"/>
      <c r="R30" s="36"/>
      <c r="Y30" s="36"/>
    </row>
    <row r="31">
      <c r="A31" s="37" t="s">
        <v>32</v>
      </c>
      <c r="B31" s="10" t="s">
        <v>501</v>
      </c>
      <c r="C31" s="38">
        <v>1998.0</v>
      </c>
      <c r="D31" s="10">
        <v>2.0</v>
      </c>
      <c r="E31" s="10">
        <v>28.0</v>
      </c>
      <c r="F31" s="38">
        <v>88.5385906</v>
      </c>
      <c r="G31" s="36"/>
      <c r="H31" s="36"/>
      <c r="I31" s="36"/>
      <c r="J31" s="36"/>
      <c r="K31" s="36"/>
      <c r="L31" s="36"/>
      <c r="M31" s="36"/>
      <c r="N31" s="36"/>
      <c r="O31" s="36"/>
      <c r="P31" s="36"/>
      <c r="Q31" s="36"/>
      <c r="R31" s="36"/>
      <c r="Y31" s="36"/>
    </row>
    <row r="32">
      <c r="A32" s="37" t="s">
        <v>33</v>
      </c>
      <c r="B32" s="10" t="s">
        <v>502</v>
      </c>
      <c r="C32" s="38">
        <v>1998.0</v>
      </c>
      <c r="D32" s="10">
        <v>2.0</v>
      </c>
      <c r="E32" s="10">
        <v>28.0</v>
      </c>
      <c r="F32" s="38">
        <v>112.55889</v>
      </c>
      <c r="G32" s="36"/>
      <c r="H32" s="36"/>
      <c r="I32" s="36"/>
      <c r="J32" s="36"/>
      <c r="K32" s="36"/>
      <c r="L32" s="36"/>
      <c r="M32" s="36"/>
      <c r="N32" s="36"/>
      <c r="O32" s="36"/>
      <c r="P32" s="36"/>
      <c r="Q32" s="36"/>
      <c r="R32" s="36"/>
      <c r="Y32" s="36"/>
    </row>
    <row r="33">
      <c r="A33" s="37" t="s">
        <v>34</v>
      </c>
      <c r="B33" s="10" t="s">
        <v>503</v>
      </c>
      <c r="C33" s="38">
        <v>1998.0</v>
      </c>
      <c r="D33" s="10">
        <v>2.0</v>
      </c>
      <c r="E33" s="10">
        <v>28.0</v>
      </c>
      <c r="F33" s="38">
        <v>133.93481</v>
      </c>
      <c r="G33" s="36"/>
      <c r="H33" s="36"/>
      <c r="I33" s="36"/>
      <c r="J33" s="36"/>
      <c r="K33" s="36"/>
      <c r="L33" s="36"/>
      <c r="M33" s="36"/>
      <c r="N33" s="36"/>
      <c r="O33" s="36"/>
      <c r="P33" s="36"/>
      <c r="Q33" s="36"/>
      <c r="R33" s="36"/>
      <c r="Y33" s="36"/>
    </row>
    <row r="34">
      <c r="A34" s="37" t="s">
        <v>35</v>
      </c>
      <c r="B34" s="10" t="s">
        <v>504</v>
      </c>
      <c r="C34" s="38">
        <v>1998.0</v>
      </c>
      <c r="D34" s="10">
        <v>2.0</v>
      </c>
      <c r="E34" s="10">
        <v>28.0</v>
      </c>
      <c r="F34" s="38">
        <v>120.906012</v>
      </c>
      <c r="G34" s="36"/>
      <c r="H34" s="36"/>
      <c r="I34" s="36"/>
      <c r="J34" s="36"/>
      <c r="K34" s="36"/>
      <c r="L34" s="36"/>
      <c r="M34" s="36"/>
      <c r="N34" s="36"/>
      <c r="O34" s="36"/>
      <c r="P34" s="36"/>
      <c r="Q34" s="36"/>
      <c r="R34" s="36"/>
      <c r="Y34" s="36"/>
    </row>
    <row r="35">
      <c r="A35" s="37" t="s">
        <v>3</v>
      </c>
      <c r="B35" s="10" t="s">
        <v>489</v>
      </c>
      <c r="C35" s="38">
        <v>1999.0</v>
      </c>
      <c r="D35" s="10">
        <v>2.0</v>
      </c>
      <c r="E35" s="10">
        <v>28.0</v>
      </c>
      <c r="F35" s="38">
        <v>100.564391</v>
      </c>
      <c r="G35" s="36"/>
      <c r="H35" s="36"/>
      <c r="I35" s="36"/>
      <c r="J35" s="36"/>
      <c r="K35" s="36"/>
      <c r="L35" s="36"/>
      <c r="M35" s="36"/>
      <c r="N35" s="36"/>
      <c r="O35" s="36"/>
      <c r="P35" s="36"/>
      <c r="Q35" s="36"/>
      <c r="R35" s="36"/>
      <c r="Y35" s="36"/>
    </row>
    <row r="36">
      <c r="A36" s="37" t="s">
        <v>4</v>
      </c>
      <c r="B36" s="10" t="s">
        <v>472</v>
      </c>
      <c r="C36" s="38">
        <v>1999.0</v>
      </c>
      <c r="D36" s="10">
        <v>2.0</v>
      </c>
      <c r="E36" s="10">
        <v>28.0</v>
      </c>
      <c r="F36" s="38">
        <v>89.2707518</v>
      </c>
      <c r="G36" s="36"/>
      <c r="H36" s="36"/>
      <c r="I36" s="36"/>
      <c r="J36" s="36"/>
      <c r="K36" s="36"/>
      <c r="L36" s="36"/>
      <c r="M36" s="36"/>
      <c r="N36" s="36"/>
      <c r="O36" s="36"/>
      <c r="P36" s="36"/>
      <c r="Q36" s="36"/>
      <c r="R36" s="36"/>
      <c r="Y36" s="36"/>
    </row>
    <row r="37">
      <c r="A37" s="37" t="s">
        <v>5</v>
      </c>
      <c r="B37" s="10" t="s">
        <v>473</v>
      </c>
      <c r="C37" s="38">
        <v>1999.0</v>
      </c>
      <c r="D37" s="10">
        <v>2.0</v>
      </c>
      <c r="E37" s="10">
        <v>28.0</v>
      </c>
      <c r="F37" s="38">
        <v>106.415399</v>
      </c>
      <c r="G37" s="36"/>
      <c r="H37" s="36"/>
      <c r="I37" s="36"/>
      <c r="J37" s="36"/>
      <c r="K37" s="36"/>
      <c r="L37" s="36"/>
      <c r="M37" s="36"/>
      <c r="N37" s="36"/>
      <c r="O37" s="36"/>
      <c r="P37" s="36"/>
      <c r="Q37" s="36"/>
      <c r="R37" s="36"/>
      <c r="Y37" s="36"/>
    </row>
    <row r="38">
      <c r="A38" s="37" t="s">
        <v>6</v>
      </c>
      <c r="B38" s="10" t="s">
        <v>474</v>
      </c>
      <c r="C38" s="38">
        <v>1999.0</v>
      </c>
      <c r="D38" s="10">
        <v>2.0</v>
      </c>
      <c r="E38" s="10">
        <v>28.0</v>
      </c>
      <c r="F38" s="38">
        <v>98.6405581</v>
      </c>
      <c r="G38" s="36"/>
      <c r="H38" s="36"/>
      <c r="I38" s="36"/>
      <c r="J38" s="36"/>
      <c r="K38" s="36"/>
      <c r="L38" s="36"/>
      <c r="M38" s="36"/>
      <c r="N38" s="36"/>
      <c r="O38" s="36"/>
      <c r="P38" s="36"/>
      <c r="Q38" s="36"/>
      <c r="R38" s="36"/>
      <c r="Y38" s="36"/>
    </row>
    <row r="39">
      <c r="A39" s="37" t="s">
        <v>7</v>
      </c>
      <c r="B39" s="10" t="s">
        <v>475</v>
      </c>
      <c r="C39" s="38">
        <v>1999.0</v>
      </c>
      <c r="D39" s="10">
        <v>2.0</v>
      </c>
      <c r="E39" s="10">
        <v>28.0</v>
      </c>
      <c r="F39" s="38">
        <v>76.4084283</v>
      </c>
      <c r="G39" s="36"/>
      <c r="H39" s="36"/>
      <c r="I39" s="36"/>
      <c r="J39" s="36"/>
      <c r="K39" s="36"/>
      <c r="L39" s="36"/>
      <c r="M39" s="36"/>
      <c r="N39" s="36"/>
      <c r="O39" s="36"/>
      <c r="P39" s="36"/>
      <c r="Q39" s="36"/>
      <c r="R39" s="36"/>
      <c r="Y39" s="36"/>
    </row>
    <row r="40">
      <c r="A40" s="37" t="s">
        <v>8</v>
      </c>
      <c r="B40" s="10" t="s">
        <v>479</v>
      </c>
      <c r="C40" s="38">
        <v>1999.0</v>
      </c>
      <c r="D40" s="10">
        <v>2.0</v>
      </c>
      <c r="E40" s="10">
        <v>28.0</v>
      </c>
      <c r="F40" s="38">
        <v>110.128255</v>
      </c>
      <c r="G40" s="36"/>
      <c r="H40" s="36"/>
      <c r="I40" s="36"/>
      <c r="J40" s="36"/>
      <c r="K40" s="36"/>
      <c r="L40" s="36"/>
      <c r="M40" s="36"/>
      <c r="N40" s="36"/>
      <c r="O40" s="36"/>
      <c r="P40" s="36"/>
      <c r="Q40" s="36"/>
      <c r="R40" s="36"/>
      <c r="Y40" s="36"/>
    </row>
    <row r="41">
      <c r="A41" s="37" t="s">
        <v>9</v>
      </c>
      <c r="B41" s="10" t="s">
        <v>480</v>
      </c>
      <c r="C41" s="38">
        <v>1999.0</v>
      </c>
      <c r="D41" s="10">
        <v>2.0</v>
      </c>
      <c r="E41" s="10">
        <v>28.0</v>
      </c>
      <c r="F41" s="38">
        <v>110.025337</v>
      </c>
      <c r="G41" s="36"/>
      <c r="H41" s="36"/>
      <c r="I41" s="36"/>
      <c r="J41" s="36"/>
      <c r="K41" s="36"/>
      <c r="L41" s="36"/>
      <c r="M41" s="36"/>
      <c r="N41" s="36"/>
      <c r="O41" s="36"/>
      <c r="P41" s="36"/>
      <c r="Q41" s="36"/>
      <c r="R41" s="36"/>
      <c r="Y41" s="36"/>
    </row>
    <row r="42">
      <c r="A42" s="37" t="s">
        <v>10</v>
      </c>
      <c r="B42" s="10" t="s">
        <v>478</v>
      </c>
      <c r="C42" s="38">
        <v>1999.0</v>
      </c>
      <c r="D42" s="10">
        <v>2.0</v>
      </c>
      <c r="E42" s="10">
        <v>28.0</v>
      </c>
      <c r="F42" s="38">
        <v>62.0163744</v>
      </c>
      <c r="G42" s="36"/>
      <c r="H42" s="36"/>
      <c r="I42" s="36"/>
      <c r="J42" s="36"/>
      <c r="K42" s="36"/>
      <c r="L42" s="36"/>
      <c r="M42" s="36"/>
      <c r="N42" s="36"/>
      <c r="O42" s="36"/>
      <c r="P42" s="36"/>
      <c r="Q42" s="36"/>
      <c r="R42" s="36"/>
      <c r="Y42" s="36"/>
    </row>
    <row r="43">
      <c r="A43" s="37" t="s">
        <v>11</v>
      </c>
      <c r="B43" s="10" t="s">
        <v>477</v>
      </c>
      <c r="C43" s="38">
        <v>1999.0</v>
      </c>
      <c r="D43" s="10">
        <v>2.0</v>
      </c>
      <c r="E43" s="10">
        <v>28.0</v>
      </c>
      <c r="F43" s="38">
        <v>130.469341</v>
      </c>
      <c r="G43" s="36"/>
      <c r="H43" s="36"/>
      <c r="I43" s="36"/>
      <c r="J43" s="36"/>
      <c r="K43" s="36"/>
      <c r="L43" s="36"/>
      <c r="M43" s="36"/>
      <c r="N43" s="36"/>
      <c r="O43" s="36"/>
      <c r="P43" s="36"/>
      <c r="Q43" s="36"/>
      <c r="R43" s="36"/>
      <c r="Y43" s="36"/>
    </row>
    <row r="44">
      <c r="A44" s="37" t="s">
        <v>12</v>
      </c>
      <c r="B44" s="10" t="s">
        <v>476</v>
      </c>
      <c r="C44" s="38">
        <v>1999.0</v>
      </c>
      <c r="D44" s="10">
        <v>2.0</v>
      </c>
      <c r="E44" s="10">
        <v>28.0</v>
      </c>
      <c r="F44" s="38">
        <v>139.128368</v>
      </c>
      <c r="G44" s="36"/>
      <c r="H44" s="36"/>
      <c r="I44" s="36"/>
      <c r="J44" s="36"/>
      <c r="K44" s="36"/>
      <c r="L44" s="36"/>
      <c r="M44" s="36"/>
      <c r="N44" s="36"/>
      <c r="O44" s="36"/>
      <c r="P44" s="36"/>
      <c r="Q44" s="36"/>
      <c r="R44" s="36"/>
      <c r="Y44" s="36"/>
    </row>
    <row r="45">
      <c r="A45" s="37" t="s">
        <v>13</v>
      </c>
      <c r="B45" s="10" t="s">
        <v>481</v>
      </c>
      <c r="C45" s="38">
        <v>1999.0</v>
      </c>
      <c r="D45" s="10">
        <v>2.0</v>
      </c>
      <c r="E45" s="10">
        <v>28.0</v>
      </c>
      <c r="F45" s="38">
        <v>100.466422</v>
      </c>
      <c r="G45" s="36"/>
      <c r="H45" s="36"/>
      <c r="I45" s="36"/>
      <c r="J45" s="36"/>
      <c r="K45" s="36"/>
      <c r="L45" s="36"/>
      <c r="M45" s="36"/>
      <c r="N45" s="36"/>
      <c r="O45" s="36"/>
      <c r="P45" s="36"/>
      <c r="Q45" s="36"/>
      <c r="R45" s="36"/>
      <c r="Y45" s="36"/>
    </row>
    <row r="46">
      <c r="A46" s="37" t="s">
        <v>14</v>
      </c>
      <c r="B46" s="10" t="s">
        <v>483</v>
      </c>
      <c r="C46" s="38">
        <v>1999.0</v>
      </c>
      <c r="D46" s="10">
        <v>2.0</v>
      </c>
      <c r="E46" s="10">
        <v>28.0</v>
      </c>
      <c r="F46" s="38">
        <v>97.6437447</v>
      </c>
      <c r="G46" s="36"/>
      <c r="H46" s="36"/>
      <c r="I46" s="36"/>
      <c r="J46" s="36"/>
      <c r="K46" s="36"/>
      <c r="L46" s="36"/>
      <c r="M46" s="36"/>
      <c r="N46" s="36"/>
      <c r="O46" s="36"/>
      <c r="P46" s="36"/>
      <c r="Q46" s="36"/>
      <c r="R46" s="36"/>
      <c r="Y46" s="36"/>
    </row>
    <row r="47">
      <c r="A47" s="37" t="s">
        <v>15</v>
      </c>
      <c r="B47" s="10" t="s">
        <v>482</v>
      </c>
      <c r="C47" s="38">
        <v>1999.0</v>
      </c>
      <c r="D47" s="10">
        <v>2.0</v>
      </c>
      <c r="E47" s="10">
        <v>28.0</v>
      </c>
      <c r="F47" s="38">
        <v>62.8817303</v>
      </c>
      <c r="G47" s="36"/>
      <c r="H47" s="36"/>
      <c r="I47" s="36"/>
      <c r="J47" s="36"/>
      <c r="K47" s="36"/>
      <c r="L47" s="36"/>
      <c r="M47" s="36"/>
      <c r="N47" s="36"/>
      <c r="O47" s="36"/>
      <c r="P47" s="36"/>
      <c r="Q47" s="36"/>
      <c r="R47" s="36"/>
      <c r="Y47" s="36"/>
    </row>
    <row r="48">
      <c r="A48" s="37" t="s">
        <v>16</v>
      </c>
      <c r="B48" s="10" t="s">
        <v>484</v>
      </c>
      <c r="C48" s="38">
        <v>1999.0</v>
      </c>
      <c r="D48" s="10">
        <v>2.0</v>
      </c>
      <c r="E48" s="10">
        <v>28.0</v>
      </c>
      <c r="F48" s="38">
        <v>90.8725173</v>
      </c>
      <c r="G48" s="36"/>
      <c r="H48" s="36"/>
      <c r="I48" s="36"/>
      <c r="J48" s="36"/>
      <c r="K48" s="36"/>
      <c r="L48" s="36"/>
      <c r="M48" s="36"/>
      <c r="N48" s="36"/>
      <c r="O48" s="36"/>
      <c r="P48" s="36"/>
      <c r="Q48" s="36"/>
      <c r="R48" s="36"/>
      <c r="Y48" s="36"/>
    </row>
    <row r="49">
      <c r="A49" s="37" t="s">
        <v>17</v>
      </c>
      <c r="B49" s="10" t="s">
        <v>485</v>
      </c>
      <c r="C49" s="38">
        <v>1999.0</v>
      </c>
      <c r="D49" s="10">
        <v>2.0</v>
      </c>
      <c r="E49" s="10">
        <v>28.0</v>
      </c>
      <c r="F49" s="38">
        <v>116.335463</v>
      </c>
      <c r="G49" s="36"/>
      <c r="H49" s="36"/>
      <c r="I49" s="36"/>
      <c r="J49" s="36"/>
      <c r="K49" s="36"/>
      <c r="L49" s="36"/>
      <c r="M49" s="36"/>
      <c r="N49" s="36"/>
      <c r="O49" s="36"/>
      <c r="P49" s="36"/>
      <c r="Q49" s="36"/>
      <c r="R49" s="36"/>
      <c r="Y49" s="36"/>
    </row>
    <row r="50">
      <c r="A50" s="37" t="s">
        <v>18</v>
      </c>
      <c r="B50" s="10" t="s">
        <v>486</v>
      </c>
      <c r="C50" s="38">
        <v>1999.0</v>
      </c>
      <c r="D50" s="10">
        <v>2.0</v>
      </c>
      <c r="E50" s="10">
        <v>28.0</v>
      </c>
      <c r="F50" s="38">
        <v>74.4632219</v>
      </c>
      <c r="G50" s="36"/>
      <c r="H50" s="36"/>
      <c r="I50" s="36"/>
      <c r="J50" s="36"/>
      <c r="K50" s="36"/>
      <c r="L50" s="36"/>
      <c r="M50" s="36"/>
      <c r="N50" s="36"/>
      <c r="O50" s="36"/>
      <c r="P50" s="36"/>
      <c r="Q50" s="36"/>
      <c r="R50" s="36"/>
      <c r="Y50" s="36"/>
    </row>
    <row r="51">
      <c r="A51" s="37" t="s">
        <v>19</v>
      </c>
      <c r="B51" s="10" t="s">
        <v>487</v>
      </c>
      <c r="C51" s="38">
        <v>1999.0</v>
      </c>
      <c r="D51" s="10">
        <v>2.0</v>
      </c>
      <c r="E51" s="10">
        <v>28.0</v>
      </c>
      <c r="F51" s="38">
        <v>103.845434</v>
      </c>
      <c r="G51" s="36"/>
      <c r="H51" s="36"/>
      <c r="I51" s="36"/>
      <c r="J51" s="36"/>
      <c r="K51" s="36"/>
      <c r="L51" s="36"/>
      <c r="M51" s="36"/>
      <c r="N51" s="36"/>
      <c r="O51" s="36"/>
      <c r="P51" s="36"/>
      <c r="Q51" s="36"/>
      <c r="R51" s="36"/>
      <c r="Y51" s="36"/>
    </row>
    <row r="52">
      <c r="A52" s="37" t="s">
        <v>20</v>
      </c>
      <c r="B52" s="10" t="s">
        <v>488</v>
      </c>
      <c r="C52" s="38">
        <v>1999.0</v>
      </c>
      <c r="D52" s="10">
        <v>2.0</v>
      </c>
      <c r="E52" s="10">
        <v>28.0</v>
      </c>
      <c r="F52" s="38">
        <v>97.1364658</v>
      </c>
      <c r="G52" s="36"/>
      <c r="H52" s="36"/>
      <c r="I52" s="36"/>
      <c r="J52" s="36"/>
      <c r="K52" s="36"/>
      <c r="L52" s="36"/>
      <c r="M52" s="36"/>
      <c r="N52" s="36"/>
      <c r="O52" s="36"/>
      <c r="P52" s="36"/>
      <c r="Q52" s="36"/>
      <c r="R52" s="36"/>
      <c r="Y52" s="36"/>
    </row>
    <row r="53">
      <c r="A53" s="37" t="s">
        <v>21</v>
      </c>
      <c r="B53" s="10" t="s">
        <v>490</v>
      </c>
      <c r="C53" s="38">
        <v>1999.0</v>
      </c>
      <c r="D53" s="10">
        <v>2.0</v>
      </c>
      <c r="E53" s="10">
        <v>28.0</v>
      </c>
      <c r="F53" s="38">
        <v>110.724386</v>
      </c>
      <c r="G53" s="36"/>
      <c r="H53" s="36"/>
      <c r="I53" s="36"/>
      <c r="J53" s="36"/>
      <c r="K53" s="36"/>
      <c r="L53" s="36"/>
      <c r="M53" s="36"/>
      <c r="N53" s="36"/>
      <c r="O53" s="36"/>
      <c r="P53" s="36"/>
      <c r="Q53" s="36"/>
      <c r="R53" s="36"/>
      <c r="Y53" s="36"/>
    </row>
    <row r="54">
      <c r="A54" s="37" t="s">
        <v>22</v>
      </c>
      <c r="B54" s="10" t="s">
        <v>491</v>
      </c>
      <c r="C54" s="38">
        <v>1999.0</v>
      </c>
      <c r="D54" s="10">
        <v>2.0</v>
      </c>
      <c r="E54" s="10">
        <v>28.0</v>
      </c>
      <c r="F54" s="38">
        <v>115.257239</v>
      </c>
      <c r="G54" s="36"/>
      <c r="H54" s="36"/>
      <c r="I54" s="36"/>
      <c r="J54" s="36"/>
      <c r="K54" s="36"/>
      <c r="L54" s="36"/>
      <c r="M54" s="36"/>
      <c r="N54" s="36"/>
      <c r="O54" s="36"/>
      <c r="P54" s="36"/>
      <c r="Q54" s="36"/>
      <c r="R54" s="36"/>
      <c r="Y54" s="36"/>
    </row>
    <row r="55">
      <c r="A55" s="37" t="s">
        <v>23</v>
      </c>
      <c r="B55" s="10" t="s">
        <v>492</v>
      </c>
      <c r="C55" s="38">
        <v>1999.0</v>
      </c>
      <c r="D55" s="10">
        <v>2.0</v>
      </c>
      <c r="E55" s="10">
        <v>28.0</v>
      </c>
      <c r="F55" s="38">
        <v>97.7739565</v>
      </c>
      <c r="G55" s="36"/>
      <c r="H55" s="36"/>
      <c r="I55" s="36"/>
      <c r="J55" s="36"/>
      <c r="K55" s="36"/>
      <c r="L55" s="36"/>
      <c r="M55" s="36"/>
      <c r="N55" s="36"/>
      <c r="O55" s="36"/>
      <c r="P55" s="36"/>
      <c r="Q55" s="36"/>
      <c r="R55" s="36"/>
      <c r="Y55" s="36"/>
    </row>
    <row r="56">
      <c r="A56" s="37" t="s">
        <v>24</v>
      </c>
      <c r="B56" s="10" t="s">
        <v>493</v>
      </c>
      <c r="C56" s="38">
        <v>1999.0</v>
      </c>
      <c r="D56" s="10">
        <v>2.0</v>
      </c>
      <c r="E56" s="10">
        <v>28.0</v>
      </c>
      <c r="F56" s="38">
        <v>89.6245754</v>
      </c>
      <c r="G56" s="36"/>
      <c r="H56" s="36"/>
      <c r="I56" s="36"/>
      <c r="J56" s="36"/>
      <c r="K56" s="36"/>
      <c r="L56" s="36"/>
      <c r="M56" s="36"/>
      <c r="N56" s="36"/>
      <c r="O56" s="36"/>
      <c r="P56" s="36"/>
      <c r="Q56" s="36"/>
      <c r="R56" s="36"/>
      <c r="Y56" s="36"/>
    </row>
    <row r="57">
      <c r="A57" s="37" t="s">
        <v>25</v>
      </c>
      <c r="B57" s="10" t="s">
        <v>494</v>
      </c>
      <c r="C57" s="38">
        <v>1999.0</v>
      </c>
      <c r="D57" s="10">
        <v>2.0</v>
      </c>
      <c r="E57" s="10">
        <v>28.0</v>
      </c>
      <c r="F57" s="38">
        <v>75.7907549</v>
      </c>
      <c r="G57" s="36"/>
      <c r="H57" s="36"/>
      <c r="I57" s="36"/>
      <c r="J57" s="36"/>
      <c r="K57" s="36"/>
      <c r="L57" s="36"/>
      <c r="M57" s="36"/>
      <c r="N57" s="36"/>
      <c r="O57" s="36"/>
      <c r="P57" s="36"/>
      <c r="Q57" s="36"/>
      <c r="R57" s="36"/>
      <c r="Y57" s="36"/>
    </row>
    <row r="58">
      <c r="A58" s="37" t="s">
        <v>26</v>
      </c>
      <c r="B58" s="10" t="s">
        <v>495</v>
      </c>
      <c r="C58" s="38">
        <v>1999.0</v>
      </c>
      <c r="D58" s="10">
        <v>2.0</v>
      </c>
      <c r="E58" s="10">
        <v>28.0</v>
      </c>
      <c r="F58" s="38">
        <v>48.1176581</v>
      </c>
      <c r="G58" s="36"/>
      <c r="H58" s="36"/>
      <c r="I58" s="36"/>
      <c r="J58" s="36"/>
      <c r="K58" s="36"/>
      <c r="L58" s="36"/>
      <c r="M58" s="36"/>
      <c r="N58" s="36"/>
      <c r="O58" s="36"/>
      <c r="P58" s="36"/>
      <c r="Q58" s="36"/>
      <c r="R58" s="36"/>
      <c r="Y58" s="36"/>
    </row>
    <row r="59">
      <c r="A59" s="37" t="s">
        <v>27</v>
      </c>
      <c r="B59" s="10" t="s">
        <v>497</v>
      </c>
      <c r="C59" s="38">
        <v>1999.0</v>
      </c>
      <c r="D59" s="10">
        <v>2.0</v>
      </c>
      <c r="E59" s="10">
        <v>28.0</v>
      </c>
      <c r="F59" s="38">
        <v>102.950461</v>
      </c>
      <c r="G59" s="36"/>
      <c r="H59" s="36"/>
      <c r="I59" s="36"/>
      <c r="J59" s="36"/>
      <c r="K59" s="36"/>
      <c r="L59" s="36"/>
      <c r="M59" s="36"/>
      <c r="N59" s="36"/>
      <c r="O59" s="36"/>
      <c r="P59" s="36"/>
      <c r="Q59" s="36"/>
      <c r="R59" s="36"/>
      <c r="Y59" s="36"/>
    </row>
    <row r="60">
      <c r="A60" s="37" t="s">
        <v>28</v>
      </c>
      <c r="B60" s="10" t="s">
        <v>496</v>
      </c>
      <c r="C60" s="38">
        <v>1999.0</v>
      </c>
      <c r="D60" s="10">
        <v>2.0</v>
      </c>
      <c r="E60" s="10">
        <v>28.0</v>
      </c>
      <c r="F60" s="38">
        <v>101.973466</v>
      </c>
      <c r="G60" s="36"/>
      <c r="H60" s="36"/>
      <c r="I60" s="36"/>
      <c r="J60" s="36"/>
      <c r="K60" s="36"/>
      <c r="L60" s="36"/>
      <c r="M60" s="36"/>
      <c r="N60" s="36"/>
      <c r="O60" s="36"/>
      <c r="P60" s="36"/>
      <c r="Q60" s="36"/>
      <c r="R60" s="36"/>
      <c r="Y60" s="36"/>
    </row>
    <row r="61">
      <c r="A61" s="37" t="s">
        <v>29</v>
      </c>
      <c r="B61" s="10" t="s">
        <v>498</v>
      </c>
      <c r="C61" s="38">
        <v>1999.0</v>
      </c>
      <c r="D61" s="10">
        <v>2.0</v>
      </c>
      <c r="E61" s="10">
        <v>28.0</v>
      </c>
      <c r="F61" s="38">
        <v>127.65578</v>
      </c>
      <c r="G61" s="36"/>
      <c r="H61" s="36"/>
      <c r="I61" s="36"/>
      <c r="J61" s="36"/>
      <c r="K61" s="36"/>
      <c r="L61" s="36"/>
      <c r="M61" s="36"/>
      <c r="N61" s="36"/>
      <c r="O61" s="36"/>
      <c r="P61" s="36"/>
      <c r="Q61" s="36"/>
      <c r="R61" s="36"/>
      <c r="Y61" s="36"/>
    </row>
    <row r="62">
      <c r="A62" s="37" t="s">
        <v>30</v>
      </c>
      <c r="B62" s="10" t="s">
        <v>499</v>
      </c>
      <c r="C62" s="38">
        <v>1999.0</v>
      </c>
      <c r="D62" s="10">
        <v>2.0</v>
      </c>
      <c r="E62" s="10">
        <v>28.0</v>
      </c>
      <c r="F62" s="38">
        <v>80.5889768</v>
      </c>
      <c r="G62" s="36"/>
      <c r="H62" s="36"/>
      <c r="I62" s="36"/>
      <c r="J62" s="36"/>
      <c r="K62" s="36"/>
      <c r="L62" s="36"/>
      <c r="M62" s="36"/>
      <c r="N62" s="36"/>
      <c r="O62" s="36"/>
      <c r="P62" s="36"/>
      <c r="Q62" s="36"/>
      <c r="R62" s="36"/>
      <c r="Y62" s="36"/>
    </row>
    <row r="63">
      <c r="A63" s="37" t="s">
        <v>31</v>
      </c>
      <c r="B63" s="10" t="s">
        <v>500</v>
      </c>
      <c r="C63" s="38">
        <v>1999.0</v>
      </c>
      <c r="D63" s="10">
        <v>2.0</v>
      </c>
      <c r="E63" s="10">
        <v>28.0</v>
      </c>
      <c r="F63" s="38">
        <v>111.313514</v>
      </c>
      <c r="G63" s="36"/>
      <c r="H63" s="36"/>
      <c r="I63" s="36"/>
      <c r="J63" s="36"/>
      <c r="K63" s="36"/>
      <c r="L63" s="36"/>
      <c r="M63" s="36"/>
      <c r="N63" s="36"/>
      <c r="O63" s="36"/>
      <c r="P63" s="36"/>
      <c r="Q63" s="36"/>
      <c r="R63" s="36"/>
      <c r="Y63" s="36"/>
    </row>
    <row r="64">
      <c r="A64" s="37" t="s">
        <v>32</v>
      </c>
      <c r="B64" s="10" t="s">
        <v>501</v>
      </c>
      <c r="C64" s="38">
        <v>1999.0</v>
      </c>
      <c r="D64" s="10">
        <v>2.0</v>
      </c>
      <c r="E64" s="10">
        <v>28.0</v>
      </c>
      <c r="F64" s="38">
        <v>80.2538567</v>
      </c>
      <c r="G64" s="36"/>
      <c r="H64" s="36"/>
      <c r="I64" s="36"/>
      <c r="J64" s="36"/>
      <c r="K64" s="36"/>
      <c r="L64" s="36"/>
      <c r="M64" s="36"/>
      <c r="N64" s="36"/>
      <c r="O64" s="36"/>
      <c r="P64" s="36"/>
      <c r="Q64" s="36"/>
      <c r="R64" s="36"/>
      <c r="Y64" s="36"/>
    </row>
    <row r="65">
      <c r="A65" s="37" t="s">
        <v>33</v>
      </c>
      <c r="B65" s="10" t="s">
        <v>502</v>
      </c>
      <c r="C65" s="38">
        <v>1999.0</v>
      </c>
      <c r="D65" s="10">
        <v>2.0</v>
      </c>
      <c r="E65" s="10">
        <v>28.0</v>
      </c>
      <c r="F65" s="38">
        <v>106.023444</v>
      </c>
      <c r="G65" s="36"/>
      <c r="H65" s="36"/>
      <c r="I65" s="36"/>
      <c r="J65" s="36"/>
      <c r="K65" s="36"/>
      <c r="L65" s="36"/>
      <c r="M65" s="36"/>
      <c r="N65" s="36"/>
      <c r="O65" s="36"/>
      <c r="P65" s="36"/>
      <c r="Q65" s="36"/>
      <c r="R65" s="36"/>
      <c r="Y65" s="36"/>
    </row>
    <row r="66">
      <c r="A66" s="37" t="s">
        <v>34</v>
      </c>
      <c r="B66" s="10" t="s">
        <v>503</v>
      </c>
      <c r="C66" s="38">
        <v>1999.0</v>
      </c>
      <c r="D66" s="10">
        <v>2.0</v>
      </c>
      <c r="E66" s="10">
        <v>28.0</v>
      </c>
      <c r="F66" s="38">
        <v>117.867212</v>
      </c>
      <c r="G66" s="36"/>
      <c r="H66" s="36"/>
      <c r="I66" s="36"/>
      <c r="J66" s="36"/>
      <c r="K66" s="36"/>
      <c r="L66" s="36"/>
      <c r="M66" s="36"/>
      <c r="N66" s="36"/>
      <c r="O66" s="36"/>
      <c r="P66" s="36"/>
      <c r="Q66" s="36"/>
      <c r="R66" s="36"/>
      <c r="Y66" s="36"/>
    </row>
    <row r="67">
      <c r="A67" s="37" t="s">
        <v>35</v>
      </c>
      <c r="B67" s="10" t="s">
        <v>504</v>
      </c>
      <c r="C67" s="38">
        <v>1999.0</v>
      </c>
      <c r="D67" s="10">
        <v>2.0</v>
      </c>
      <c r="E67" s="10">
        <v>28.0</v>
      </c>
      <c r="F67" s="38">
        <v>113.926087</v>
      </c>
      <c r="G67" s="36"/>
      <c r="H67" s="36"/>
      <c r="I67" s="36"/>
      <c r="J67" s="36"/>
      <c r="K67" s="36"/>
      <c r="L67" s="36"/>
      <c r="M67" s="36"/>
      <c r="N67" s="36"/>
      <c r="O67" s="36"/>
      <c r="P67" s="36"/>
      <c r="Q67" s="36"/>
      <c r="R67" s="36"/>
      <c r="Y67" s="36"/>
    </row>
    <row r="68">
      <c r="A68" s="37" t="s">
        <v>3</v>
      </c>
      <c r="B68" s="10" t="s">
        <v>489</v>
      </c>
      <c r="C68" s="38">
        <v>2000.0</v>
      </c>
      <c r="D68" s="10">
        <v>2.0</v>
      </c>
      <c r="E68" s="10">
        <v>28.0</v>
      </c>
      <c r="F68" s="38">
        <v>98.2752564</v>
      </c>
      <c r="G68" s="36"/>
      <c r="H68" s="36"/>
      <c r="I68" s="36"/>
      <c r="J68" s="36"/>
      <c r="K68" s="36"/>
      <c r="L68" s="36"/>
      <c r="M68" s="36"/>
      <c r="N68" s="36"/>
      <c r="O68" s="36"/>
      <c r="P68" s="36"/>
      <c r="Q68" s="36"/>
      <c r="R68" s="36"/>
      <c r="Y68" s="36"/>
    </row>
    <row r="69">
      <c r="A69" s="37" t="s">
        <v>4</v>
      </c>
      <c r="B69" s="10" t="s">
        <v>472</v>
      </c>
      <c r="C69" s="38">
        <v>2000.0</v>
      </c>
      <c r="D69" s="10">
        <v>2.0</v>
      </c>
      <c r="E69" s="10">
        <v>28.0</v>
      </c>
      <c r="F69" s="38">
        <v>80.0963634</v>
      </c>
      <c r="G69" s="36"/>
      <c r="H69" s="36"/>
      <c r="I69" s="36"/>
      <c r="J69" s="36"/>
      <c r="K69" s="36"/>
      <c r="L69" s="36"/>
      <c r="M69" s="36"/>
      <c r="N69" s="36"/>
      <c r="O69" s="36"/>
      <c r="P69" s="36"/>
      <c r="Q69" s="36"/>
      <c r="R69" s="36"/>
      <c r="Y69" s="36"/>
    </row>
    <row r="70">
      <c r="A70" s="37" t="s">
        <v>5</v>
      </c>
      <c r="B70" s="10" t="s">
        <v>473</v>
      </c>
      <c r="C70" s="38">
        <v>2000.0</v>
      </c>
      <c r="D70" s="10">
        <v>2.0</v>
      </c>
      <c r="E70" s="10">
        <v>28.0</v>
      </c>
      <c r="F70" s="38">
        <v>106.091656</v>
      </c>
      <c r="G70" s="36"/>
      <c r="H70" s="36"/>
      <c r="I70" s="36"/>
      <c r="J70" s="36"/>
      <c r="K70" s="36"/>
      <c r="L70" s="36"/>
      <c r="M70" s="36"/>
      <c r="N70" s="36"/>
      <c r="O70" s="36"/>
      <c r="P70" s="36"/>
      <c r="Q70" s="36"/>
      <c r="R70" s="36"/>
      <c r="Y70" s="36"/>
    </row>
    <row r="71">
      <c r="A71" s="37" t="s">
        <v>6</v>
      </c>
      <c r="B71" s="10" t="s">
        <v>474</v>
      </c>
      <c r="C71" s="38">
        <v>2000.0</v>
      </c>
      <c r="D71" s="10">
        <v>2.0</v>
      </c>
      <c r="E71" s="10">
        <v>28.0</v>
      </c>
      <c r="F71" s="38">
        <v>91.9522307</v>
      </c>
      <c r="G71" s="36"/>
      <c r="H71" s="36"/>
      <c r="I71" s="36"/>
      <c r="J71" s="36"/>
      <c r="K71" s="36"/>
      <c r="L71" s="36"/>
      <c r="M71" s="36"/>
      <c r="N71" s="36"/>
      <c r="O71" s="36"/>
      <c r="P71" s="36"/>
      <c r="Q71" s="36"/>
      <c r="R71" s="36"/>
      <c r="Y71" s="36"/>
    </row>
    <row r="72">
      <c r="A72" s="37" t="s">
        <v>7</v>
      </c>
      <c r="B72" s="10" t="s">
        <v>475</v>
      </c>
      <c r="C72" s="38">
        <v>2000.0</v>
      </c>
      <c r="D72" s="10">
        <v>2.0</v>
      </c>
      <c r="E72" s="10">
        <v>28.0</v>
      </c>
      <c r="F72" s="38">
        <v>77.5476755</v>
      </c>
      <c r="G72" s="36"/>
      <c r="H72" s="36"/>
      <c r="I72" s="36"/>
      <c r="J72" s="36"/>
      <c r="K72" s="36"/>
      <c r="L72" s="36"/>
      <c r="M72" s="36"/>
      <c r="N72" s="36"/>
      <c r="O72" s="36"/>
      <c r="P72" s="36"/>
      <c r="Q72" s="36"/>
      <c r="R72" s="36"/>
      <c r="Y72" s="36"/>
    </row>
    <row r="73">
      <c r="A73" s="37" t="s">
        <v>8</v>
      </c>
      <c r="B73" s="10" t="s">
        <v>479</v>
      </c>
      <c r="C73" s="38">
        <v>2000.0</v>
      </c>
      <c r="D73" s="10">
        <v>2.0</v>
      </c>
      <c r="E73" s="10">
        <v>28.0</v>
      </c>
      <c r="F73" s="38">
        <v>114.113743</v>
      </c>
      <c r="G73" s="36"/>
      <c r="H73" s="36"/>
      <c r="I73" s="36"/>
      <c r="J73" s="36"/>
      <c r="K73" s="36"/>
      <c r="L73" s="36"/>
      <c r="M73" s="36"/>
      <c r="N73" s="36"/>
      <c r="O73" s="36"/>
      <c r="P73" s="36"/>
      <c r="Q73" s="36"/>
      <c r="R73" s="36"/>
      <c r="Y73" s="36"/>
    </row>
    <row r="74">
      <c r="A74" s="37" t="s">
        <v>9</v>
      </c>
      <c r="B74" s="10" t="s">
        <v>480</v>
      </c>
      <c r="C74" s="38">
        <v>2000.0</v>
      </c>
      <c r="D74" s="10">
        <v>2.0</v>
      </c>
      <c r="E74" s="10">
        <v>28.0</v>
      </c>
      <c r="F74" s="38">
        <v>115.123318</v>
      </c>
      <c r="G74" s="36"/>
      <c r="H74" s="36"/>
      <c r="I74" s="36"/>
      <c r="J74" s="36"/>
      <c r="K74" s="36"/>
      <c r="L74" s="36"/>
      <c r="M74" s="36"/>
      <c r="N74" s="36"/>
      <c r="O74" s="36"/>
      <c r="P74" s="36"/>
      <c r="Q74" s="36"/>
      <c r="R74" s="36"/>
      <c r="Y74" s="36"/>
    </row>
    <row r="75">
      <c r="A75" s="37" t="s">
        <v>10</v>
      </c>
      <c r="B75" s="10" t="s">
        <v>478</v>
      </c>
      <c r="C75" s="38">
        <v>2000.0</v>
      </c>
      <c r="D75" s="10">
        <v>2.0</v>
      </c>
      <c r="E75" s="10">
        <v>28.0</v>
      </c>
      <c r="F75" s="38">
        <v>58.0074274</v>
      </c>
      <c r="G75" s="36"/>
      <c r="H75" s="36"/>
      <c r="I75" s="36"/>
      <c r="J75" s="36"/>
      <c r="K75" s="36"/>
      <c r="L75" s="36"/>
      <c r="M75" s="36"/>
      <c r="N75" s="36"/>
      <c r="O75" s="36"/>
      <c r="P75" s="36"/>
      <c r="Q75" s="36"/>
      <c r="R75" s="36"/>
      <c r="Y75" s="36"/>
    </row>
    <row r="76">
      <c r="A76" s="37" t="s">
        <v>11</v>
      </c>
      <c r="B76" s="10" t="s">
        <v>477</v>
      </c>
      <c r="C76" s="38">
        <v>2000.0</v>
      </c>
      <c r="D76" s="10">
        <v>2.0</v>
      </c>
      <c r="E76" s="10">
        <v>28.0</v>
      </c>
      <c r="F76" s="38">
        <v>127.476534</v>
      </c>
      <c r="G76" s="36"/>
      <c r="H76" s="36"/>
      <c r="I76" s="36"/>
      <c r="J76" s="36"/>
      <c r="K76" s="36"/>
      <c r="L76" s="36"/>
      <c r="M76" s="36"/>
      <c r="N76" s="36"/>
      <c r="O76" s="36"/>
      <c r="P76" s="36"/>
      <c r="Q76" s="36"/>
      <c r="R76" s="36"/>
      <c r="Y76" s="36"/>
    </row>
    <row r="77">
      <c r="A77" s="37" t="s">
        <v>12</v>
      </c>
      <c r="B77" s="10" t="s">
        <v>476</v>
      </c>
      <c r="C77" s="38">
        <v>2000.0</v>
      </c>
      <c r="D77" s="10">
        <v>2.0</v>
      </c>
      <c r="E77" s="10">
        <v>28.0</v>
      </c>
      <c r="F77" s="38">
        <v>138.339991</v>
      </c>
      <c r="G77" s="36"/>
      <c r="H77" s="36"/>
      <c r="I77" s="36"/>
      <c r="J77" s="36"/>
      <c r="K77" s="36"/>
      <c r="L77" s="36"/>
      <c r="M77" s="36"/>
      <c r="N77" s="36"/>
      <c r="O77" s="36"/>
      <c r="P77" s="36"/>
      <c r="Q77" s="36"/>
      <c r="R77" s="36"/>
      <c r="Y77" s="36"/>
    </row>
    <row r="78">
      <c r="A78" s="37" t="s">
        <v>13</v>
      </c>
      <c r="B78" s="10" t="s">
        <v>481</v>
      </c>
      <c r="C78" s="38">
        <v>2000.0</v>
      </c>
      <c r="D78" s="10">
        <v>2.0</v>
      </c>
      <c r="E78" s="10">
        <v>28.0</v>
      </c>
      <c r="F78" s="38">
        <v>91.9903508</v>
      </c>
      <c r="G78" s="36"/>
      <c r="H78" s="36"/>
      <c r="I78" s="36"/>
      <c r="J78" s="36"/>
      <c r="K78" s="36"/>
      <c r="L78" s="36"/>
      <c r="M78" s="36"/>
      <c r="N78" s="36"/>
      <c r="O78" s="36"/>
      <c r="P78" s="36"/>
      <c r="Q78" s="36"/>
      <c r="R78" s="36"/>
      <c r="Y78" s="36"/>
    </row>
    <row r="79">
      <c r="A79" s="37" t="s">
        <v>14</v>
      </c>
      <c r="B79" s="10" t="s">
        <v>483</v>
      </c>
      <c r="C79" s="38">
        <v>2000.0</v>
      </c>
      <c r="D79" s="10">
        <v>2.0</v>
      </c>
      <c r="E79" s="10">
        <v>28.0</v>
      </c>
      <c r="F79" s="38">
        <v>92.978506</v>
      </c>
      <c r="G79" s="36"/>
      <c r="H79" s="36"/>
      <c r="I79" s="36"/>
      <c r="J79" s="36"/>
      <c r="K79" s="36"/>
      <c r="L79" s="36"/>
      <c r="M79" s="36"/>
      <c r="N79" s="36"/>
      <c r="O79" s="36"/>
      <c r="P79" s="36"/>
      <c r="Q79" s="36"/>
      <c r="R79" s="36"/>
      <c r="Y79" s="36"/>
    </row>
    <row r="80">
      <c r="A80" s="37" t="s">
        <v>15</v>
      </c>
      <c r="B80" s="10" t="s">
        <v>482</v>
      </c>
      <c r="C80" s="38">
        <v>2000.0</v>
      </c>
      <c r="D80" s="10">
        <v>2.0</v>
      </c>
      <c r="E80" s="10">
        <v>28.0</v>
      </c>
      <c r="F80" s="38">
        <v>64.0395186</v>
      </c>
      <c r="G80" s="36"/>
      <c r="H80" s="36"/>
      <c r="I80" s="36"/>
      <c r="J80" s="36"/>
      <c r="K80" s="36"/>
      <c r="L80" s="36"/>
      <c r="M80" s="36"/>
      <c r="N80" s="36"/>
      <c r="O80" s="36"/>
      <c r="P80" s="36"/>
      <c r="Q80" s="36"/>
      <c r="R80" s="36"/>
      <c r="Y80" s="36"/>
    </row>
    <row r="81">
      <c r="A81" s="37" t="s">
        <v>16</v>
      </c>
      <c r="B81" s="10" t="s">
        <v>484</v>
      </c>
      <c r="C81" s="38">
        <v>2000.0</v>
      </c>
      <c r="D81" s="10">
        <v>2.0</v>
      </c>
      <c r="E81" s="10">
        <v>28.0</v>
      </c>
      <c r="F81" s="38">
        <v>82.1214743</v>
      </c>
      <c r="G81" s="36"/>
      <c r="H81" s="36"/>
      <c r="I81" s="36"/>
      <c r="J81" s="36"/>
      <c r="K81" s="36"/>
      <c r="L81" s="36"/>
      <c r="M81" s="36"/>
      <c r="N81" s="36"/>
      <c r="O81" s="36"/>
      <c r="P81" s="36"/>
      <c r="Q81" s="36"/>
      <c r="R81" s="36"/>
      <c r="Y81" s="36"/>
    </row>
    <row r="82">
      <c r="A82" s="37" t="s">
        <v>17</v>
      </c>
      <c r="B82" s="10" t="s">
        <v>485</v>
      </c>
      <c r="C82" s="38">
        <v>2000.0</v>
      </c>
      <c r="D82" s="10">
        <v>2.0</v>
      </c>
      <c r="E82" s="10">
        <v>28.0</v>
      </c>
      <c r="F82" s="38">
        <v>111.676201</v>
      </c>
      <c r="G82" s="36"/>
      <c r="H82" s="36"/>
      <c r="I82" s="36"/>
      <c r="J82" s="36"/>
      <c r="K82" s="36"/>
      <c r="L82" s="36"/>
      <c r="M82" s="36"/>
      <c r="N82" s="36"/>
      <c r="O82" s="36"/>
      <c r="P82" s="36"/>
      <c r="Q82" s="36"/>
      <c r="R82" s="36"/>
      <c r="Y82" s="36"/>
    </row>
    <row r="83">
      <c r="A83" s="37" t="s">
        <v>18</v>
      </c>
      <c r="B83" s="10" t="s">
        <v>486</v>
      </c>
      <c r="C83" s="38">
        <v>2000.0</v>
      </c>
      <c r="D83" s="10">
        <v>2.0</v>
      </c>
      <c r="E83" s="10">
        <v>28.0</v>
      </c>
      <c r="F83" s="38">
        <v>74.8216956</v>
      </c>
      <c r="G83" s="36"/>
      <c r="H83" s="36"/>
      <c r="I83" s="36"/>
      <c r="J83" s="36"/>
      <c r="K83" s="36"/>
      <c r="L83" s="36"/>
      <c r="M83" s="36"/>
      <c r="N83" s="36"/>
      <c r="O83" s="36"/>
      <c r="P83" s="36"/>
      <c r="Q83" s="36"/>
      <c r="R83" s="36"/>
      <c r="Y83" s="36"/>
    </row>
    <row r="84">
      <c r="A84" s="37" t="s">
        <v>19</v>
      </c>
      <c r="B84" s="10" t="s">
        <v>487</v>
      </c>
      <c r="C84" s="38">
        <v>2000.0</v>
      </c>
      <c r="D84" s="10">
        <v>2.0</v>
      </c>
      <c r="E84" s="10">
        <v>28.0</v>
      </c>
      <c r="F84" s="38">
        <v>100.881323</v>
      </c>
      <c r="G84" s="36"/>
      <c r="H84" s="36"/>
      <c r="I84" s="36"/>
      <c r="J84" s="36"/>
      <c r="K84" s="36"/>
      <c r="L84" s="36"/>
      <c r="M84" s="36"/>
      <c r="N84" s="36"/>
      <c r="O84" s="36"/>
      <c r="P84" s="36"/>
      <c r="Q84" s="36"/>
      <c r="R84" s="36"/>
      <c r="Y84" s="36"/>
    </row>
    <row r="85">
      <c r="A85" s="37" t="s">
        <v>20</v>
      </c>
      <c r="B85" s="10" t="s">
        <v>488</v>
      </c>
      <c r="C85" s="38">
        <v>2000.0</v>
      </c>
      <c r="D85" s="10">
        <v>2.0</v>
      </c>
      <c r="E85" s="10">
        <v>28.0</v>
      </c>
      <c r="F85" s="38">
        <v>88.8141782</v>
      </c>
      <c r="G85" s="36"/>
      <c r="H85" s="36"/>
      <c r="I85" s="36"/>
      <c r="J85" s="36"/>
      <c r="K85" s="36"/>
      <c r="L85" s="36"/>
      <c r="M85" s="36"/>
      <c r="N85" s="36"/>
      <c r="O85" s="36"/>
      <c r="P85" s="36"/>
      <c r="Q85" s="36"/>
      <c r="R85" s="36"/>
      <c r="Y85" s="36"/>
    </row>
    <row r="86">
      <c r="A86" s="37" t="s">
        <v>21</v>
      </c>
      <c r="B86" s="10" t="s">
        <v>490</v>
      </c>
      <c r="C86" s="38">
        <v>2000.0</v>
      </c>
      <c r="D86" s="10">
        <v>2.0</v>
      </c>
      <c r="E86" s="10">
        <v>28.0</v>
      </c>
      <c r="F86" s="38">
        <v>112.412757</v>
      </c>
      <c r="G86" s="36"/>
      <c r="H86" s="36"/>
      <c r="I86" s="36"/>
      <c r="J86" s="36"/>
      <c r="K86" s="36"/>
      <c r="L86" s="36"/>
      <c r="M86" s="36"/>
      <c r="N86" s="36"/>
      <c r="O86" s="36"/>
      <c r="P86" s="36"/>
      <c r="Q86" s="36"/>
      <c r="R86" s="36"/>
      <c r="Y86" s="36"/>
    </row>
    <row r="87">
      <c r="A87" s="37" t="s">
        <v>22</v>
      </c>
      <c r="B87" s="10" t="s">
        <v>491</v>
      </c>
      <c r="C87" s="38">
        <v>2000.0</v>
      </c>
      <c r="D87" s="10">
        <v>2.0</v>
      </c>
      <c r="E87" s="10">
        <v>28.0</v>
      </c>
      <c r="F87" s="38">
        <v>116.284809</v>
      </c>
      <c r="G87" s="36"/>
      <c r="H87" s="36"/>
      <c r="I87" s="36"/>
      <c r="J87" s="36"/>
      <c r="K87" s="36"/>
      <c r="L87" s="36"/>
      <c r="M87" s="36"/>
      <c r="N87" s="36"/>
      <c r="O87" s="36"/>
      <c r="P87" s="36"/>
      <c r="Q87" s="36"/>
      <c r="R87" s="36"/>
      <c r="Y87" s="36"/>
    </row>
    <row r="88">
      <c r="A88" s="37" t="s">
        <v>23</v>
      </c>
      <c r="B88" s="10" t="s">
        <v>492</v>
      </c>
      <c r="C88" s="38">
        <v>2000.0</v>
      </c>
      <c r="D88" s="10">
        <v>2.0</v>
      </c>
      <c r="E88" s="10">
        <v>28.0</v>
      </c>
      <c r="F88" s="38">
        <v>96.4065016</v>
      </c>
      <c r="G88" s="36"/>
      <c r="H88" s="36"/>
      <c r="I88" s="36"/>
      <c r="J88" s="36"/>
      <c r="K88" s="36"/>
      <c r="L88" s="36"/>
      <c r="M88" s="36"/>
      <c r="N88" s="36"/>
      <c r="O88" s="36"/>
      <c r="P88" s="36"/>
      <c r="Q88" s="36"/>
      <c r="R88" s="36"/>
      <c r="Y88" s="36"/>
    </row>
    <row r="89">
      <c r="A89" s="37" t="s">
        <v>24</v>
      </c>
      <c r="B89" s="10" t="s">
        <v>493</v>
      </c>
      <c r="C89" s="38">
        <v>2000.0</v>
      </c>
      <c r="D89" s="10">
        <v>2.0</v>
      </c>
      <c r="E89" s="10">
        <v>28.0</v>
      </c>
      <c r="F89" s="38">
        <v>86.8209053</v>
      </c>
      <c r="G89" s="36"/>
      <c r="H89" s="36"/>
      <c r="I89" s="36"/>
      <c r="J89" s="36"/>
      <c r="K89" s="36"/>
      <c r="L89" s="36"/>
      <c r="M89" s="36"/>
      <c r="N89" s="36"/>
      <c r="O89" s="36"/>
      <c r="P89" s="36"/>
      <c r="Q89" s="36"/>
      <c r="R89" s="36"/>
      <c r="Y89" s="36"/>
    </row>
    <row r="90">
      <c r="A90" s="37" t="s">
        <v>25</v>
      </c>
      <c r="B90" s="10" t="s">
        <v>494</v>
      </c>
      <c r="C90" s="38">
        <v>2000.0</v>
      </c>
      <c r="D90" s="10">
        <v>2.0</v>
      </c>
      <c r="E90" s="10">
        <v>28.0</v>
      </c>
      <c r="F90" s="38">
        <v>77.6777875</v>
      </c>
      <c r="G90" s="36"/>
      <c r="H90" s="36"/>
      <c r="I90" s="36"/>
      <c r="J90" s="36"/>
      <c r="K90" s="36"/>
      <c r="L90" s="36"/>
      <c r="M90" s="36"/>
      <c r="N90" s="36"/>
      <c r="O90" s="36"/>
      <c r="P90" s="36"/>
      <c r="Q90" s="36"/>
      <c r="R90" s="36"/>
      <c r="Y90" s="36"/>
    </row>
    <row r="91">
      <c r="A91" s="37" t="s">
        <v>26</v>
      </c>
      <c r="B91" s="10" t="s">
        <v>495</v>
      </c>
      <c r="C91" s="38">
        <v>2000.0</v>
      </c>
      <c r="D91" s="10">
        <v>2.0</v>
      </c>
      <c r="E91" s="10">
        <v>28.0</v>
      </c>
      <c r="F91" s="38">
        <v>43.835361</v>
      </c>
      <c r="G91" s="36"/>
      <c r="H91" s="36"/>
      <c r="I91" s="36"/>
      <c r="J91" s="36"/>
      <c r="K91" s="36"/>
      <c r="L91" s="36"/>
      <c r="M91" s="36"/>
      <c r="N91" s="36"/>
      <c r="O91" s="36"/>
      <c r="P91" s="36"/>
      <c r="Q91" s="36"/>
      <c r="R91" s="36"/>
      <c r="Y91" s="36"/>
    </row>
    <row r="92">
      <c r="A92" s="37" t="s">
        <v>27</v>
      </c>
      <c r="B92" s="10" t="s">
        <v>497</v>
      </c>
      <c r="C92" s="38">
        <v>2000.0</v>
      </c>
      <c r="D92" s="10">
        <v>2.0</v>
      </c>
      <c r="E92" s="10">
        <v>28.0</v>
      </c>
      <c r="F92" s="38">
        <v>99.9761314</v>
      </c>
      <c r="G92" s="36"/>
      <c r="H92" s="36"/>
      <c r="I92" s="36"/>
      <c r="J92" s="36"/>
      <c r="K92" s="36"/>
      <c r="L92" s="36"/>
      <c r="M92" s="36"/>
      <c r="N92" s="36"/>
      <c r="O92" s="36"/>
      <c r="P92" s="36"/>
      <c r="Q92" s="36"/>
      <c r="R92" s="36"/>
      <c r="Y92" s="36"/>
    </row>
    <row r="93">
      <c r="A93" s="37" t="s">
        <v>28</v>
      </c>
      <c r="B93" s="10" t="s">
        <v>496</v>
      </c>
      <c r="C93" s="38">
        <v>2000.0</v>
      </c>
      <c r="D93" s="10">
        <v>2.0</v>
      </c>
      <c r="E93" s="10">
        <v>28.0</v>
      </c>
      <c r="F93" s="38">
        <v>102.829178</v>
      </c>
      <c r="G93" s="36"/>
      <c r="H93" s="36"/>
      <c r="I93" s="36"/>
      <c r="J93" s="36"/>
      <c r="K93" s="36"/>
      <c r="L93" s="36"/>
      <c r="M93" s="36"/>
      <c r="N93" s="36"/>
      <c r="O93" s="36"/>
      <c r="P93" s="36"/>
      <c r="Q93" s="36"/>
      <c r="R93" s="36"/>
      <c r="Y93" s="36"/>
    </row>
    <row r="94">
      <c r="A94" s="37" t="s">
        <v>29</v>
      </c>
      <c r="B94" s="10" t="s">
        <v>498</v>
      </c>
      <c r="C94" s="38">
        <v>2000.0</v>
      </c>
      <c r="D94" s="10">
        <v>2.0</v>
      </c>
      <c r="E94" s="10">
        <v>28.0</v>
      </c>
      <c r="F94" s="38">
        <v>124.036134</v>
      </c>
      <c r="G94" s="36"/>
      <c r="H94" s="36"/>
      <c r="I94" s="36"/>
      <c r="J94" s="36"/>
      <c r="K94" s="36"/>
      <c r="L94" s="36"/>
      <c r="M94" s="36"/>
      <c r="N94" s="36"/>
      <c r="O94" s="36"/>
      <c r="P94" s="36"/>
      <c r="Q94" s="36"/>
      <c r="R94" s="36"/>
      <c r="Y94" s="36"/>
    </row>
    <row r="95">
      <c r="A95" s="37" t="s">
        <v>30</v>
      </c>
      <c r="B95" s="10" t="s">
        <v>499</v>
      </c>
      <c r="C95" s="38">
        <v>2000.0</v>
      </c>
      <c r="D95" s="10">
        <v>2.0</v>
      </c>
      <c r="E95" s="10">
        <v>28.0</v>
      </c>
      <c r="F95" s="38">
        <v>74.4558103</v>
      </c>
      <c r="G95" s="36"/>
      <c r="H95" s="36"/>
      <c r="I95" s="36"/>
      <c r="J95" s="36"/>
      <c r="K95" s="36"/>
      <c r="L95" s="36"/>
      <c r="M95" s="36"/>
      <c r="N95" s="36"/>
      <c r="O95" s="36"/>
      <c r="P95" s="36"/>
      <c r="Q95" s="36"/>
      <c r="R95" s="36"/>
      <c r="Y95" s="36"/>
    </row>
    <row r="96">
      <c r="A96" s="37" t="s">
        <v>31</v>
      </c>
      <c r="B96" s="10" t="s">
        <v>500</v>
      </c>
      <c r="C96" s="38">
        <v>2000.0</v>
      </c>
      <c r="D96" s="10">
        <v>2.0</v>
      </c>
      <c r="E96" s="10">
        <v>28.0</v>
      </c>
      <c r="F96" s="38">
        <v>109.568937</v>
      </c>
      <c r="G96" s="36"/>
      <c r="H96" s="36"/>
      <c r="I96" s="36"/>
      <c r="J96" s="36"/>
      <c r="K96" s="36"/>
      <c r="L96" s="36"/>
      <c r="M96" s="36"/>
      <c r="N96" s="36"/>
      <c r="O96" s="36"/>
      <c r="P96" s="36"/>
      <c r="Q96" s="36"/>
      <c r="R96" s="36"/>
      <c r="Y96" s="36"/>
    </row>
    <row r="97">
      <c r="A97" s="37" t="s">
        <v>32</v>
      </c>
      <c r="B97" s="10" t="s">
        <v>501</v>
      </c>
      <c r="C97" s="38">
        <v>2000.0</v>
      </c>
      <c r="D97" s="10">
        <v>2.0</v>
      </c>
      <c r="E97" s="10">
        <v>28.0</v>
      </c>
      <c r="F97" s="38">
        <v>77.1105489</v>
      </c>
      <c r="G97" s="36"/>
      <c r="H97" s="36"/>
      <c r="I97" s="36"/>
      <c r="J97" s="36"/>
      <c r="K97" s="36"/>
      <c r="L97" s="36"/>
      <c r="M97" s="36"/>
      <c r="N97" s="36"/>
      <c r="O97" s="36"/>
      <c r="P97" s="36"/>
      <c r="Q97" s="36"/>
      <c r="R97" s="36"/>
      <c r="Y97" s="36"/>
    </row>
    <row r="98">
      <c r="A98" s="37" t="s">
        <v>33</v>
      </c>
      <c r="B98" s="10" t="s">
        <v>502</v>
      </c>
      <c r="C98" s="38">
        <v>2000.0</v>
      </c>
      <c r="D98" s="10">
        <v>2.0</v>
      </c>
      <c r="E98" s="10">
        <v>28.0</v>
      </c>
      <c r="F98" s="38">
        <v>100.429622</v>
      </c>
      <c r="G98" s="36"/>
      <c r="H98" s="36"/>
      <c r="I98" s="36"/>
      <c r="J98" s="36"/>
      <c r="K98" s="36"/>
      <c r="L98" s="36"/>
      <c r="M98" s="36"/>
      <c r="N98" s="36"/>
      <c r="O98" s="36"/>
      <c r="P98" s="36"/>
      <c r="Q98" s="36"/>
      <c r="R98" s="36"/>
      <c r="Y98" s="36"/>
    </row>
    <row r="99">
      <c r="A99" s="37" t="s">
        <v>34</v>
      </c>
      <c r="B99" s="10" t="s">
        <v>503</v>
      </c>
      <c r="C99" s="38">
        <v>2000.0</v>
      </c>
      <c r="D99" s="10">
        <v>2.0</v>
      </c>
      <c r="E99" s="10">
        <v>28.0</v>
      </c>
      <c r="F99" s="38">
        <v>118.389131</v>
      </c>
      <c r="G99" s="36"/>
      <c r="H99" s="36"/>
      <c r="I99" s="36"/>
      <c r="J99" s="36"/>
      <c r="K99" s="36"/>
      <c r="L99" s="36"/>
      <c r="M99" s="36"/>
      <c r="N99" s="36"/>
      <c r="O99" s="36"/>
      <c r="P99" s="36"/>
      <c r="Q99" s="36"/>
      <c r="R99" s="36"/>
      <c r="Y99" s="36"/>
    </row>
    <row r="100">
      <c r="A100" s="37" t="s">
        <v>35</v>
      </c>
      <c r="B100" s="10" t="s">
        <v>504</v>
      </c>
      <c r="C100" s="38">
        <v>2000.0</v>
      </c>
      <c r="D100" s="10">
        <v>2.0</v>
      </c>
      <c r="E100" s="10">
        <v>28.0</v>
      </c>
      <c r="F100" s="38">
        <v>115.066143</v>
      </c>
      <c r="G100" s="36"/>
      <c r="H100" s="36"/>
      <c r="I100" s="36"/>
      <c r="J100" s="36"/>
      <c r="K100" s="36"/>
      <c r="L100" s="36"/>
      <c r="M100" s="36"/>
      <c r="N100" s="36"/>
      <c r="O100" s="36"/>
      <c r="P100" s="36"/>
      <c r="Q100" s="36"/>
      <c r="R100" s="36"/>
      <c r="Y100" s="36"/>
    </row>
    <row r="101">
      <c r="A101" s="37" t="s">
        <v>3</v>
      </c>
      <c r="B101" s="10" t="s">
        <v>489</v>
      </c>
      <c r="C101" s="38">
        <v>2001.0</v>
      </c>
      <c r="D101" s="10">
        <v>2.0</v>
      </c>
      <c r="E101" s="10">
        <v>28.0</v>
      </c>
      <c r="F101" s="38">
        <v>98.9782901</v>
      </c>
      <c r="G101" s="36"/>
      <c r="H101" s="36"/>
      <c r="I101" s="36"/>
      <c r="J101" s="36"/>
      <c r="K101" s="36"/>
      <c r="L101" s="36"/>
      <c r="M101" s="36"/>
      <c r="N101" s="36"/>
      <c r="O101" s="36"/>
      <c r="P101" s="36"/>
      <c r="Q101" s="36"/>
      <c r="R101" s="36"/>
      <c r="Y101" s="36"/>
    </row>
    <row r="102">
      <c r="A102" s="37" t="s">
        <v>4</v>
      </c>
      <c r="B102" s="10" t="s">
        <v>472</v>
      </c>
      <c r="C102" s="38">
        <v>2001.0</v>
      </c>
      <c r="D102" s="10">
        <v>2.0</v>
      </c>
      <c r="E102" s="10">
        <v>28.0</v>
      </c>
      <c r="F102" s="38">
        <v>80.4061822</v>
      </c>
      <c r="G102" s="36"/>
      <c r="H102" s="36"/>
      <c r="I102" s="36"/>
      <c r="J102" s="36"/>
      <c r="K102" s="36"/>
      <c r="L102" s="36"/>
      <c r="M102" s="36"/>
      <c r="N102" s="36"/>
      <c r="O102" s="36"/>
      <c r="P102" s="36"/>
      <c r="Q102" s="36"/>
      <c r="R102" s="36"/>
      <c r="Y102" s="36"/>
    </row>
    <row r="103">
      <c r="A103" s="37" t="s">
        <v>5</v>
      </c>
      <c r="B103" s="10" t="s">
        <v>473</v>
      </c>
      <c r="C103" s="38">
        <v>2001.0</v>
      </c>
      <c r="D103" s="10">
        <v>2.0</v>
      </c>
      <c r="E103" s="10">
        <v>28.0</v>
      </c>
      <c r="F103" s="38">
        <v>104.285102</v>
      </c>
      <c r="G103" s="36"/>
      <c r="H103" s="36"/>
      <c r="I103" s="36"/>
      <c r="J103" s="36"/>
      <c r="K103" s="36"/>
      <c r="L103" s="36"/>
      <c r="M103" s="36"/>
      <c r="N103" s="36"/>
      <c r="O103" s="36"/>
      <c r="P103" s="36"/>
      <c r="Q103" s="36"/>
      <c r="R103" s="36"/>
      <c r="Y103" s="36"/>
    </row>
    <row r="104">
      <c r="A104" s="37" t="s">
        <v>6</v>
      </c>
      <c r="B104" s="10" t="s">
        <v>474</v>
      </c>
      <c r="C104" s="38">
        <v>2001.0</v>
      </c>
      <c r="D104" s="10">
        <v>2.0</v>
      </c>
      <c r="E104" s="10">
        <v>28.0</v>
      </c>
      <c r="F104" s="38">
        <v>90.6109387</v>
      </c>
      <c r="G104" s="36"/>
      <c r="H104" s="36"/>
      <c r="I104" s="36"/>
      <c r="J104" s="36"/>
      <c r="K104" s="36"/>
      <c r="L104" s="36"/>
      <c r="M104" s="36"/>
      <c r="N104" s="36"/>
      <c r="O104" s="36"/>
      <c r="P104" s="36"/>
      <c r="Q104" s="36"/>
      <c r="R104" s="36"/>
      <c r="Y104" s="36"/>
    </row>
    <row r="105">
      <c r="A105" s="37" t="s">
        <v>7</v>
      </c>
      <c r="B105" s="10" t="s">
        <v>475</v>
      </c>
      <c r="C105" s="38">
        <v>2001.0</v>
      </c>
      <c r="D105" s="10">
        <v>2.0</v>
      </c>
      <c r="E105" s="10">
        <v>28.0</v>
      </c>
      <c r="F105" s="38">
        <v>77.1448067</v>
      </c>
      <c r="G105" s="36"/>
      <c r="H105" s="36"/>
      <c r="I105" s="36"/>
      <c r="J105" s="36"/>
      <c r="K105" s="36"/>
      <c r="L105" s="36"/>
      <c r="M105" s="36"/>
      <c r="N105" s="36"/>
      <c r="O105" s="36"/>
      <c r="P105" s="36"/>
      <c r="Q105" s="36"/>
      <c r="R105" s="36"/>
      <c r="Y105" s="36"/>
    </row>
    <row r="106">
      <c r="A106" s="37" t="s">
        <v>8</v>
      </c>
      <c r="B106" s="10" t="s">
        <v>479</v>
      </c>
      <c r="C106" s="38">
        <v>2001.0</v>
      </c>
      <c r="D106" s="10">
        <v>2.0</v>
      </c>
      <c r="E106" s="10">
        <v>28.0</v>
      </c>
      <c r="F106" s="38">
        <v>121.673755</v>
      </c>
      <c r="G106" s="36"/>
      <c r="H106" s="36"/>
      <c r="I106" s="36"/>
      <c r="J106" s="36"/>
      <c r="K106" s="36"/>
      <c r="L106" s="36"/>
      <c r="M106" s="36"/>
      <c r="N106" s="36"/>
      <c r="O106" s="36"/>
      <c r="P106" s="36"/>
      <c r="Q106" s="36"/>
      <c r="R106" s="36"/>
      <c r="Y106" s="36"/>
    </row>
    <row r="107">
      <c r="A107" s="37" t="s">
        <v>9</v>
      </c>
      <c r="B107" s="10" t="s">
        <v>480</v>
      </c>
      <c r="C107" s="38">
        <v>2001.0</v>
      </c>
      <c r="D107" s="10">
        <v>2.0</v>
      </c>
      <c r="E107" s="10">
        <v>28.0</v>
      </c>
      <c r="F107" s="38">
        <v>113.827612</v>
      </c>
      <c r="G107" s="36"/>
      <c r="H107" s="36"/>
      <c r="I107" s="36"/>
      <c r="J107" s="36"/>
      <c r="K107" s="36"/>
      <c r="L107" s="36"/>
      <c r="M107" s="36"/>
      <c r="N107" s="36"/>
      <c r="O107" s="36"/>
      <c r="P107" s="36"/>
      <c r="Q107" s="36"/>
      <c r="R107" s="36"/>
      <c r="Y107" s="36"/>
    </row>
    <row r="108">
      <c r="A108" s="37" t="s">
        <v>10</v>
      </c>
      <c r="B108" s="10" t="s">
        <v>478</v>
      </c>
      <c r="C108" s="38">
        <v>2001.0</v>
      </c>
      <c r="D108" s="10">
        <v>2.0</v>
      </c>
      <c r="E108" s="10">
        <v>28.0</v>
      </c>
      <c r="F108" s="38">
        <v>58.9407711</v>
      </c>
      <c r="G108" s="36"/>
      <c r="H108" s="36"/>
      <c r="I108" s="36"/>
      <c r="J108" s="36"/>
      <c r="K108" s="36"/>
      <c r="L108" s="36"/>
      <c r="M108" s="36"/>
      <c r="N108" s="36"/>
      <c r="O108" s="36"/>
      <c r="P108" s="36"/>
      <c r="Q108" s="36"/>
      <c r="R108" s="36"/>
      <c r="Y108" s="36"/>
    </row>
    <row r="109">
      <c r="A109" s="37" t="s">
        <v>11</v>
      </c>
      <c r="B109" s="10" t="s">
        <v>477</v>
      </c>
      <c r="C109" s="38">
        <v>2001.0</v>
      </c>
      <c r="D109" s="10">
        <v>2.0</v>
      </c>
      <c r="E109" s="10">
        <v>28.0</v>
      </c>
      <c r="F109" s="38">
        <v>129.056965</v>
      </c>
      <c r="G109" s="36"/>
      <c r="H109" s="36"/>
      <c r="I109" s="36"/>
      <c r="J109" s="36"/>
      <c r="K109" s="36"/>
      <c r="L109" s="36"/>
      <c r="M109" s="36"/>
      <c r="N109" s="36"/>
      <c r="O109" s="36"/>
      <c r="P109" s="36"/>
      <c r="Q109" s="36"/>
      <c r="R109" s="36"/>
      <c r="Y109" s="36"/>
    </row>
    <row r="110">
      <c r="A110" s="37" t="s">
        <v>12</v>
      </c>
      <c r="B110" s="10" t="s">
        <v>476</v>
      </c>
      <c r="C110" s="38">
        <v>2001.0</v>
      </c>
      <c r="D110" s="10">
        <v>2.0</v>
      </c>
      <c r="E110" s="10">
        <v>28.0</v>
      </c>
      <c r="F110" s="38">
        <v>138.388638</v>
      </c>
      <c r="G110" s="36"/>
      <c r="H110" s="36"/>
      <c r="I110" s="36"/>
      <c r="J110" s="36"/>
      <c r="K110" s="36"/>
      <c r="L110" s="36"/>
      <c r="M110" s="36"/>
      <c r="N110" s="36"/>
      <c r="O110" s="36"/>
      <c r="P110" s="36"/>
      <c r="Q110" s="36"/>
      <c r="R110" s="36"/>
      <c r="Y110" s="36"/>
    </row>
    <row r="111">
      <c r="A111" s="37" t="s">
        <v>13</v>
      </c>
      <c r="B111" s="10" t="s">
        <v>481</v>
      </c>
      <c r="C111" s="38">
        <v>2001.0</v>
      </c>
      <c r="D111" s="10">
        <v>2.0</v>
      </c>
      <c r="E111" s="10">
        <v>28.0</v>
      </c>
      <c r="F111" s="38">
        <v>92.911377</v>
      </c>
      <c r="G111" s="36"/>
      <c r="H111" s="36"/>
      <c r="I111" s="36"/>
      <c r="J111" s="36"/>
      <c r="K111" s="36"/>
      <c r="L111" s="36"/>
      <c r="M111" s="36"/>
      <c r="N111" s="36"/>
      <c r="O111" s="36"/>
      <c r="P111" s="36"/>
      <c r="Q111" s="36"/>
      <c r="R111" s="36"/>
      <c r="Y111" s="36"/>
    </row>
    <row r="112">
      <c r="A112" s="37" t="s">
        <v>14</v>
      </c>
      <c r="B112" s="10" t="s">
        <v>483</v>
      </c>
      <c r="C112" s="38">
        <v>2001.0</v>
      </c>
      <c r="D112" s="10">
        <v>2.0</v>
      </c>
      <c r="E112" s="10">
        <v>28.0</v>
      </c>
      <c r="F112" s="38">
        <v>93.0165598</v>
      </c>
      <c r="G112" s="36"/>
      <c r="H112" s="36"/>
      <c r="I112" s="36"/>
      <c r="J112" s="36"/>
      <c r="K112" s="36"/>
      <c r="L112" s="36"/>
      <c r="M112" s="36"/>
      <c r="N112" s="36"/>
      <c r="O112" s="36"/>
      <c r="P112" s="36"/>
      <c r="Q112" s="36"/>
      <c r="R112" s="36"/>
      <c r="Y112" s="36"/>
    </row>
    <row r="113">
      <c r="A113" s="37" t="s">
        <v>15</v>
      </c>
      <c r="B113" s="10" t="s">
        <v>482</v>
      </c>
      <c r="C113" s="38">
        <v>2001.0</v>
      </c>
      <c r="D113" s="10">
        <v>2.0</v>
      </c>
      <c r="E113" s="10">
        <v>28.0</v>
      </c>
      <c r="F113" s="38">
        <v>65.4821725</v>
      </c>
      <c r="G113" s="36"/>
      <c r="H113" s="36"/>
      <c r="I113" s="36"/>
      <c r="J113" s="36"/>
      <c r="K113" s="36"/>
      <c r="L113" s="36"/>
      <c r="M113" s="36"/>
      <c r="N113" s="36"/>
      <c r="O113" s="36"/>
      <c r="P113" s="36"/>
      <c r="Q113" s="36"/>
      <c r="R113" s="36"/>
      <c r="Y113" s="36"/>
    </row>
    <row r="114">
      <c r="A114" s="37" t="s">
        <v>16</v>
      </c>
      <c r="B114" s="10" t="s">
        <v>484</v>
      </c>
      <c r="C114" s="38">
        <v>2001.0</v>
      </c>
      <c r="D114" s="10">
        <v>2.0</v>
      </c>
      <c r="E114" s="10">
        <v>28.0</v>
      </c>
      <c r="F114" s="38">
        <v>85.9677129</v>
      </c>
      <c r="G114" s="36"/>
      <c r="H114" s="36"/>
      <c r="I114" s="36"/>
      <c r="J114" s="36"/>
      <c r="K114" s="36"/>
      <c r="L114" s="36"/>
      <c r="M114" s="36"/>
      <c r="N114" s="36"/>
      <c r="O114" s="36"/>
      <c r="P114" s="36"/>
      <c r="Q114" s="36"/>
      <c r="R114" s="36"/>
      <c r="Y114" s="36"/>
    </row>
    <row r="115">
      <c r="A115" s="37" t="s">
        <v>17</v>
      </c>
      <c r="B115" s="10" t="s">
        <v>485</v>
      </c>
      <c r="C115" s="38">
        <v>2001.0</v>
      </c>
      <c r="D115" s="10">
        <v>2.0</v>
      </c>
      <c r="E115" s="10">
        <v>28.0</v>
      </c>
      <c r="F115" s="38">
        <v>112.592714</v>
      </c>
      <c r="G115" s="36"/>
      <c r="H115" s="36"/>
      <c r="I115" s="36"/>
      <c r="J115" s="36"/>
      <c r="K115" s="36"/>
      <c r="L115" s="36"/>
      <c r="M115" s="36"/>
      <c r="N115" s="36"/>
      <c r="O115" s="36"/>
      <c r="P115" s="36"/>
      <c r="Q115" s="36"/>
      <c r="R115" s="36"/>
      <c r="Y115" s="36"/>
    </row>
    <row r="116">
      <c r="A116" s="37" t="s">
        <v>18</v>
      </c>
      <c r="B116" s="10" t="s">
        <v>486</v>
      </c>
      <c r="C116" s="38">
        <v>2001.0</v>
      </c>
      <c r="D116" s="10">
        <v>2.0</v>
      </c>
      <c r="E116" s="10">
        <v>28.0</v>
      </c>
      <c r="F116" s="38">
        <v>74.3149204</v>
      </c>
      <c r="G116" s="36"/>
      <c r="H116" s="36"/>
      <c r="I116" s="36"/>
      <c r="J116" s="36"/>
      <c r="K116" s="36"/>
      <c r="L116" s="36"/>
      <c r="M116" s="36"/>
      <c r="N116" s="36"/>
      <c r="O116" s="36"/>
      <c r="P116" s="36"/>
      <c r="Q116" s="36"/>
      <c r="R116" s="36"/>
      <c r="Y116" s="36"/>
    </row>
    <row r="117">
      <c r="A117" s="37" t="s">
        <v>19</v>
      </c>
      <c r="B117" s="10" t="s">
        <v>487</v>
      </c>
      <c r="C117" s="38">
        <v>2001.0</v>
      </c>
      <c r="D117" s="10">
        <v>2.0</v>
      </c>
      <c r="E117" s="10">
        <v>28.0</v>
      </c>
      <c r="F117" s="38">
        <v>101.806932</v>
      </c>
      <c r="G117" s="36"/>
      <c r="H117" s="36"/>
      <c r="I117" s="36"/>
      <c r="J117" s="36"/>
      <c r="K117" s="36"/>
      <c r="L117" s="36"/>
      <c r="M117" s="36"/>
      <c r="N117" s="36"/>
      <c r="O117" s="36"/>
      <c r="P117" s="36"/>
      <c r="Q117" s="36"/>
      <c r="R117" s="36"/>
      <c r="Y117" s="36"/>
    </row>
    <row r="118">
      <c r="A118" s="37" t="s">
        <v>20</v>
      </c>
      <c r="B118" s="10" t="s">
        <v>488</v>
      </c>
      <c r="C118" s="38">
        <v>2001.0</v>
      </c>
      <c r="D118" s="10">
        <v>2.0</v>
      </c>
      <c r="E118" s="10">
        <v>28.0</v>
      </c>
      <c r="F118" s="38">
        <v>94.3803427</v>
      </c>
      <c r="G118" s="36"/>
      <c r="H118" s="36"/>
      <c r="I118" s="36"/>
      <c r="J118" s="36"/>
      <c r="K118" s="36"/>
      <c r="L118" s="36"/>
      <c r="M118" s="36"/>
      <c r="N118" s="36"/>
      <c r="O118" s="36"/>
      <c r="P118" s="36"/>
      <c r="Q118" s="36"/>
      <c r="R118" s="36"/>
      <c r="Y118" s="36"/>
    </row>
    <row r="119">
      <c r="A119" s="37" t="s">
        <v>21</v>
      </c>
      <c r="B119" s="10" t="s">
        <v>490</v>
      </c>
      <c r="C119" s="38">
        <v>2001.0</v>
      </c>
      <c r="D119" s="10">
        <v>2.0</v>
      </c>
      <c r="E119" s="10">
        <v>28.0</v>
      </c>
      <c r="F119" s="38">
        <v>105.058115</v>
      </c>
      <c r="G119" s="36"/>
      <c r="H119" s="36"/>
      <c r="I119" s="36"/>
      <c r="J119" s="36"/>
      <c r="K119" s="36"/>
      <c r="L119" s="36"/>
      <c r="M119" s="36"/>
      <c r="N119" s="36"/>
      <c r="O119" s="36"/>
      <c r="P119" s="36"/>
      <c r="Q119" s="36"/>
      <c r="R119" s="36"/>
      <c r="Y119" s="36"/>
    </row>
    <row r="120">
      <c r="A120" s="37" t="s">
        <v>22</v>
      </c>
      <c r="B120" s="10" t="s">
        <v>491</v>
      </c>
      <c r="C120" s="38">
        <v>2001.0</v>
      </c>
      <c r="D120" s="10">
        <v>2.0</v>
      </c>
      <c r="E120" s="10">
        <v>28.0</v>
      </c>
      <c r="F120" s="38">
        <v>120.00017</v>
      </c>
      <c r="G120" s="36"/>
      <c r="H120" s="36"/>
      <c r="I120" s="36"/>
      <c r="J120" s="36"/>
      <c r="K120" s="36"/>
      <c r="L120" s="36"/>
      <c r="M120" s="36"/>
      <c r="N120" s="36"/>
      <c r="O120" s="36"/>
      <c r="P120" s="36"/>
      <c r="Q120" s="36"/>
      <c r="R120" s="36"/>
      <c r="Y120" s="36"/>
    </row>
    <row r="121">
      <c r="A121" s="37" t="s">
        <v>23</v>
      </c>
      <c r="B121" s="10" t="s">
        <v>492</v>
      </c>
      <c r="C121" s="38">
        <v>2001.0</v>
      </c>
      <c r="D121" s="10">
        <v>2.0</v>
      </c>
      <c r="E121" s="10">
        <v>28.0</v>
      </c>
      <c r="F121" s="38">
        <v>92.2544816</v>
      </c>
      <c r="G121" s="36"/>
      <c r="H121" s="36"/>
      <c r="I121" s="36"/>
      <c r="J121" s="36"/>
      <c r="K121" s="36"/>
      <c r="L121" s="36"/>
      <c r="M121" s="36"/>
      <c r="N121" s="36"/>
      <c r="O121" s="36"/>
      <c r="P121" s="36"/>
      <c r="Q121" s="36"/>
      <c r="R121" s="36"/>
      <c r="Y121" s="36"/>
    </row>
    <row r="122">
      <c r="A122" s="37" t="s">
        <v>24</v>
      </c>
      <c r="B122" s="10" t="s">
        <v>493</v>
      </c>
      <c r="C122" s="38">
        <v>2001.0</v>
      </c>
      <c r="D122" s="10">
        <v>2.0</v>
      </c>
      <c r="E122" s="10">
        <v>28.0</v>
      </c>
      <c r="F122" s="38">
        <v>86.1878114</v>
      </c>
      <c r="G122" s="36"/>
      <c r="H122" s="36"/>
      <c r="I122" s="36"/>
      <c r="J122" s="36"/>
      <c r="K122" s="36"/>
      <c r="L122" s="36"/>
      <c r="M122" s="36"/>
      <c r="N122" s="36"/>
      <c r="O122" s="36"/>
      <c r="P122" s="36"/>
      <c r="Q122" s="36"/>
      <c r="R122" s="36"/>
      <c r="Y122" s="36"/>
    </row>
    <row r="123">
      <c r="A123" s="37" t="s">
        <v>25</v>
      </c>
      <c r="B123" s="10" t="s">
        <v>494</v>
      </c>
      <c r="C123" s="38">
        <v>2001.0</v>
      </c>
      <c r="D123" s="10">
        <v>2.0</v>
      </c>
      <c r="E123" s="10">
        <v>28.0</v>
      </c>
      <c r="F123" s="38">
        <v>75.4486767</v>
      </c>
      <c r="G123" s="36"/>
      <c r="H123" s="36"/>
      <c r="I123" s="36"/>
      <c r="J123" s="36"/>
      <c r="K123" s="36"/>
      <c r="L123" s="36"/>
      <c r="M123" s="36"/>
      <c r="N123" s="36"/>
      <c r="O123" s="36"/>
      <c r="P123" s="36"/>
      <c r="Q123" s="36"/>
      <c r="R123" s="36"/>
      <c r="Y123" s="36"/>
    </row>
    <row r="124">
      <c r="A124" s="37" t="s">
        <v>26</v>
      </c>
      <c r="B124" s="10" t="s">
        <v>495</v>
      </c>
      <c r="C124" s="38">
        <v>2001.0</v>
      </c>
      <c r="D124" s="10">
        <v>2.0</v>
      </c>
      <c r="E124" s="10">
        <v>28.0</v>
      </c>
      <c r="F124" s="38">
        <v>41.2281975</v>
      </c>
      <c r="G124" s="36"/>
      <c r="H124" s="36"/>
      <c r="I124" s="36"/>
      <c r="J124" s="36"/>
      <c r="K124" s="36"/>
      <c r="L124" s="36"/>
      <c r="M124" s="36"/>
      <c r="N124" s="36"/>
      <c r="O124" s="36"/>
      <c r="P124" s="36"/>
      <c r="Q124" s="36"/>
      <c r="R124" s="36"/>
      <c r="Y124" s="36"/>
    </row>
    <row r="125">
      <c r="A125" s="37" t="s">
        <v>27</v>
      </c>
      <c r="B125" s="10" t="s">
        <v>497</v>
      </c>
      <c r="C125" s="38">
        <v>2001.0</v>
      </c>
      <c r="D125" s="10">
        <v>2.0</v>
      </c>
      <c r="E125" s="10">
        <v>28.0</v>
      </c>
      <c r="F125" s="38">
        <v>98.106041</v>
      </c>
      <c r="G125" s="36"/>
      <c r="H125" s="36"/>
      <c r="I125" s="36"/>
      <c r="J125" s="36"/>
      <c r="K125" s="36"/>
      <c r="L125" s="36"/>
      <c r="M125" s="36"/>
      <c r="N125" s="36"/>
      <c r="O125" s="36"/>
      <c r="P125" s="36"/>
      <c r="Q125" s="36"/>
      <c r="R125" s="36"/>
      <c r="Y125" s="36"/>
    </row>
    <row r="126">
      <c r="A126" s="37" t="s">
        <v>28</v>
      </c>
      <c r="B126" s="10" t="s">
        <v>496</v>
      </c>
      <c r="C126" s="38">
        <v>2001.0</v>
      </c>
      <c r="D126" s="10">
        <v>2.0</v>
      </c>
      <c r="E126" s="10">
        <v>28.0</v>
      </c>
      <c r="F126" s="38">
        <v>103.392298</v>
      </c>
      <c r="G126" s="36"/>
      <c r="H126" s="36"/>
      <c r="I126" s="36"/>
      <c r="J126" s="36"/>
      <c r="K126" s="36"/>
      <c r="L126" s="36"/>
      <c r="M126" s="36"/>
      <c r="N126" s="36"/>
      <c r="O126" s="36"/>
      <c r="P126" s="36"/>
      <c r="Q126" s="36"/>
      <c r="R126" s="36"/>
      <c r="Y126" s="36"/>
    </row>
    <row r="127">
      <c r="A127" s="37" t="s">
        <v>29</v>
      </c>
      <c r="B127" s="10" t="s">
        <v>498</v>
      </c>
      <c r="C127" s="38">
        <v>2001.0</v>
      </c>
      <c r="D127" s="10">
        <v>2.0</v>
      </c>
      <c r="E127" s="10">
        <v>28.0</v>
      </c>
      <c r="F127" s="38">
        <v>124.595369</v>
      </c>
      <c r="G127" s="36"/>
      <c r="H127" s="36"/>
      <c r="I127" s="36"/>
      <c r="J127" s="36"/>
      <c r="K127" s="36"/>
      <c r="L127" s="36"/>
      <c r="M127" s="36"/>
      <c r="N127" s="36"/>
      <c r="O127" s="36"/>
      <c r="P127" s="36"/>
      <c r="Q127" s="36"/>
      <c r="R127" s="36"/>
      <c r="Y127" s="36"/>
    </row>
    <row r="128">
      <c r="A128" s="37" t="s">
        <v>30</v>
      </c>
      <c r="B128" s="10" t="s">
        <v>499</v>
      </c>
      <c r="C128" s="38">
        <v>2001.0</v>
      </c>
      <c r="D128" s="10">
        <v>2.0</v>
      </c>
      <c r="E128" s="10">
        <v>28.0</v>
      </c>
      <c r="F128" s="38">
        <v>82.3821254</v>
      </c>
      <c r="G128" s="36"/>
      <c r="H128" s="36"/>
      <c r="I128" s="36"/>
      <c r="J128" s="36"/>
      <c r="K128" s="36"/>
      <c r="L128" s="36"/>
      <c r="M128" s="36"/>
      <c r="N128" s="36"/>
      <c r="O128" s="36"/>
      <c r="P128" s="36"/>
      <c r="Q128" s="36"/>
      <c r="R128" s="36"/>
      <c r="Y128" s="36"/>
    </row>
    <row r="129">
      <c r="A129" s="37" t="s">
        <v>31</v>
      </c>
      <c r="B129" s="10" t="s">
        <v>500</v>
      </c>
      <c r="C129" s="38">
        <v>2001.0</v>
      </c>
      <c r="D129" s="10">
        <v>2.0</v>
      </c>
      <c r="E129" s="10">
        <v>28.0</v>
      </c>
      <c r="F129" s="38">
        <v>110.913311</v>
      </c>
      <c r="G129" s="36"/>
      <c r="H129" s="36"/>
      <c r="I129" s="36"/>
      <c r="J129" s="36"/>
      <c r="K129" s="36"/>
      <c r="L129" s="36"/>
      <c r="M129" s="36"/>
      <c r="N129" s="36"/>
      <c r="O129" s="36"/>
      <c r="P129" s="36"/>
      <c r="Q129" s="36"/>
      <c r="R129" s="36"/>
      <c r="Y129" s="36"/>
    </row>
    <row r="130">
      <c r="A130" s="37" t="s">
        <v>32</v>
      </c>
      <c r="B130" s="10" t="s">
        <v>501</v>
      </c>
      <c r="C130" s="38">
        <v>2001.0</v>
      </c>
      <c r="D130" s="10">
        <v>2.0</v>
      </c>
      <c r="E130" s="10">
        <v>28.0</v>
      </c>
      <c r="F130" s="38">
        <v>79.8330799</v>
      </c>
      <c r="G130" s="36"/>
      <c r="H130" s="36"/>
      <c r="I130" s="36"/>
      <c r="J130" s="36"/>
      <c r="K130" s="36"/>
      <c r="L130" s="36"/>
      <c r="M130" s="36"/>
      <c r="N130" s="36"/>
      <c r="O130" s="36"/>
      <c r="P130" s="36"/>
      <c r="Q130" s="36"/>
      <c r="R130" s="36"/>
      <c r="Y130" s="36"/>
    </row>
    <row r="131">
      <c r="A131" s="37" t="s">
        <v>33</v>
      </c>
      <c r="B131" s="10" t="s">
        <v>502</v>
      </c>
      <c r="C131" s="38">
        <v>2001.0</v>
      </c>
      <c r="D131" s="10">
        <v>2.0</v>
      </c>
      <c r="E131" s="10">
        <v>28.0</v>
      </c>
      <c r="F131" s="38">
        <v>103.351832</v>
      </c>
      <c r="G131" s="36"/>
      <c r="H131" s="36"/>
      <c r="I131" s="36"/>
      <c r="J131" s="36"/>
      <c r="K131" s="36"/>
      <c r="L131" s="36"/>
      <c r="M131" s="36"/>
      <c r="N131" s="36"/>
      <c r="O131" s="36"/>
      <c r="P131" s="36"/>
      <c r="Q131" s="36"/>
      <c r="R131" s="36"/>
      <c r="Y131" s="36"/>
    </row>
    <row r="132">
      <c r="A132" s="37" t="s">
        <v>34</v>
      </c>
      <c r="B132" s="10" t="s">
        <v>503</v>
      </c>
      <c r="C132" s="38">
        <v>2001.0</v>
      </c>
      <c r="D132" s="10">
        <v>2.0</v>
      </c>
      <c r="E132" s="10">
        <v>28.0</v>
      </c>
      <c r="F132" s="38">
        <v>121.132759</v>
      </c>
      <c r="G132" s="36"/>
      <c r="H132" s="36"/>
      <c r="I132" s="36"/>
      <c r="J132" s="36"/>
      <c r="K132" s="36"/>
      <c r="L132" s="36"/>
      <c r="M132" s="36"/>
      <c r="N132" s="36"/>
      <c r="O132" s="36"/>
      <c r="P132" s="36"/>
      <c r="Q132" s="36"/>
      <c r="R132" s="36"/>
      <c r="Y132" s="36"/>
    </row>
    <row r="133">
      <c r="A133" s="37" t="s">
        <v>35</v>
      </c>
      <c r="B133" s="10" t="s">
        <v>504</v>
      </c>
      <c r="C133" s="38">
        <v>2001.0</v>
      </c>
      <c r="D133" s="10">
        <v>2.0</v>
      </c>
      <c r="E133" s="10">
        <v>28.0</v>
      </c>
      <c r="F133" s="38">
        <v>115.416857</v>
      </c>
      <c r="G133" s="36"/>
      <c r="H133" s="36"/>
      <c r="I133" s="36"/>
      <c r="J133" s="36"/>
      <c r="K133" s="36"/>
      <c r="L133" s="36"/>
      <c r="M133" s="36"/>
      <c r="N133" s="36"/>
      <c r="O133" s="36"/>
      <c r="P133" s="36"/>
      <c r="Q133" s="36"/>
      <c r="R133" s="36"/>
      <c r="Y133" s="36"/>
    </row>
    <row r="134">
      <c r="A134" s="37" t="s">
        <v>3</v>
      </c>
      <c r="B134" s="10" t="s">
        <v>489</v>
      </c>
      <c r="C134" s="38">
        <v>2002.0</v>
      </c>
      <c r="D134" s="10">
        <v>2.0</v>
      </c>
      <c r="E134" s="10">
        <v>28.0</v>
      </c>
      <c r="F134" s="38">
        <v>102.143275</v>
      </c>
      <c r="G134" s="36"/>
      <c r="H134" s="36"/>
      <c r="I134" s="36"/>
      <c r="J134" s="36"/>
      <c r="K134" s="36"/>
      <c r="L134" s="36"/>
      <c r="M134" s="36"/>
      <c r="N134" s="36"/>
      <c r="O134" s="36"/>
      <c r="P134" s="36"/>
      <c r="Q134" s="36"/>
      <c r="R134" s="36"/>
      <c r="Y134" s="36"/>
    </row>
    <row r="135">
      <c r="A135" s="37" t="s">
        <v>4</v>
      </c>
      <c r="B135" s="10" t="s">
        <v>472</v>
      </c>
      <c r="C135" s="38">
        <v>2002.0</v>
      </c>
      <c r="D135" s="10">
        <v>2.0</v>
      </c>
      <c r="E135" s="10">
        <v>28.0</v>
      </c>
      <c r="F135" s="38">
        <v>90.6234243</v>
      </c>
      <c r="G135" s="36"/>
      <c r="H135" s="36"/>
      <c r="I135" s="36"/>
      <c r="J135" s="36"/>
      <c r="K135" s="36"/>
      <c r="L135" s="36"/>
      <c r="M135" s="36"/>
      <c r="N135" s="36"/>
      <c r="O135" s="36"/>
      <c r="P135" s="36"/>
      <c r="Q135" s="36"/>
      <c r="R135" s="36"/>
      <c r="Y135" s="36"/>
    </row>
    <row r="136">
      <c r="A136" s="37" t="s">
        <v>5</v>
      </c>
      <c r="B136" s="10" t="s">
        <v>473</v>
      </c>
      <c r="C136" s="38">
        <v>2002.0</v>
      </c>
      <c r="D136" s="10">
        <v>2.0</v>
      </c>
      <c r="E136" s="10">
        <v>28.0</v>
      </c>
      <c r="F136" s="38">
        <v>103.789134</v>
      </c>
      <c r="G136" s="36"/>
      <c r="H136" s="36"/>
      <c r="I136" s="36"/>
      <c r="J136" s="36"/>
      <c r="K136" s="36"/>
      <c r="L136" s="36"/>
      <c r="M136" s="36"/>
      <c r="N136" s="36"/>
      <c r="O136" s="36"/>
      <c r="P136" s="36"/>
      <c r="Q136" s="36"/>
      <c r="R136" s="36"/>
      <c r="Y136" s="36"/>
    </row>
    <row r="137">
      <c r="A137" s="37" t="s">
        <v>6</v>
      </c>
      <c r="B137" s="10" t="s">
        <v>474</v>
      </c>
      <c r="C137" s="38">
        <v>2002.0</v>
      </c>
      <c r="D137" s="10">
        <v>2.0</v>
      </c>
      <c r="E137" s="10">
        <v>28.0</v>
      </c>
      <c r="F137" s="38">
        <v>94.5101119</v>
      </c>
      <c r="G137" s="36"/>
      <c r="H137" s="36"/>
      <c r="I137" s="36"/>
      <c r="J137" s="36"/>
      <c r="K137" s="36"/>
      <c r="L137" s="36"/>
      <c r="M137" s="36"/>
      <c r="N137" s="36"/>
      <c r="O137" s="36"/>
      <c r="P137" s="36"/>
      <c r="Q137" s="36"/>
      <c r="R137" s="36"/>
      <c r="Y137" s="36"/>
    </row>
    <row r="138">
      <c r="A138" s="37" t="s">
        <v>7</v>
      </c>
      <c r="B138" s="10" t="s">
        <v>475</v>
      </c>
      <c r="C138" s="38">
        <v>2002.0</v>
      </c>
      <c r="D138" s="10">
        <v>2.0</v>
      </c>
      <c r="E138" s="10">
        <v>28.0</v>
      </c>
      <c r="F138" s="38">
        <v>74.0626573</v>
      </c>
      <c r="G138" s="36"/>
      <c r="H138" s="36"/>
      <c r="I138" s="36"/>
      <c r="J138" s="36"/>
      <c r="K138" s="36"/>
      <c r="L138" s="36"/>
      <c r="M138" s="36"/>
      <c r="N138" s="36"/>
      <c r="O138" s="36"/>
      <c r="P138" s="36"/>
      <c r="Q138" s="36"/>
      <c r="R138" s="36"/>
      <c r="Y138" s="36"/>
    </row>
    <row r="139">
      <c r="A139" s="37" t="s">
        <v>8</v>
      </c>
      <c r="B139" s="10" t="s">
        <v>479</v>
      </c>
      <c r="C139" s="38">
        <v>2002.0</v>
      </c>
      <c r="D139" s="10">
        <v>2.0</v>
      </c>
      <c r="E139" s="10">
        <v>28.0</v>
      </c>
      <c r="F139" s="38">
        <v>119.129121</v>
      </c>
      <c r="G139" s="36"/>
      <c r="H139" s="36"/>
      <c r="I139" s="36"/>
      <c r="J139" s="36"/>
      <c r="K139" s="36"/>
      <c r="L139" s="36"/>
      <c r="M139" s="36"/>
      <c r="N139" s="36"/>
      <c r="O139" s="36"/>
      <c r="P139" s="36"/>
      <c r="Q139" s="36"/>
      <c r="R139" s="36"/>
      <c r="Y139" s="36"/>
    </row>
    <row r="140">
      <c r="A140" s="37" t="s">
        <v>9</v>
      </c>
      <c r="B140" s="10" t="s">
        <v>480</v>
      </c>
      <c r="C140" s="38">
        <v>2002.0</v>
      </c>
      <c r="D140" s="10">
        <v>2.0</v>
      </c>
      <c r="E140" s="10">
        <v>28.0</v>
      </c>
      <c r="F140" s="38">
        <v>113.226822</v>
      </c>
      <c r="G140" s="36"/>
      <c r="H140" s="36"/>
      <c r="I140" s="36"/>
      <c r="J140" s="36"/>
      <c r="K140" s="36"/>
      <c r="L140" s="36"/>
      <c r="M140" s="36"/>
      <c r="N140" s="36"/>
      <c r="O140" s="36"/>
      <c r="P140" s="36"/>
      <c r="Q140" s="36"/>
      <c r="R140" s="36"/>
      <c r="Y140" s="36"/>
    </row>
    <row r="141">
      <c r="A141" s="37" t="s">
        <v>10</v>
      </c>
      <c r="B141" s="10" t="s">
        <v>478</v>
      </c>
      <c r="C141" s="38">
        <v>2002.0</v>
      </c>
      <c r="D141" s="10">
        <v>2.0</v>
      </c>
      <c r="E141" s="10">
        <v>28.0</v>
      </c>
      <c r="F141" s="38">
        <v>61.410706</v>
      </c>
      <c r="G141" s="36"/>
      <c r="H141" s="36"/>
      <c r="I141" s="36"/>
      <c r="J141" s="36"/>
      <c r="K141" s="36"/>
      <c r="L141" s="36"/>
      <c r="M141" s="36"/>
      <c r="N141" s="36"/>
      <c r="O141" s="36"/>
      <c r="P141" s="36"/>
      <c r="Q141" s="36"/>
      <c r="R141" s="36"/>
      <c r="Y141" s="36"/>
    </row>
    <row r="142">
      <c r="A142" s="37" t="s">
        <v>11</v>
      </c>
      <c r="B142" s="10" t="s">
        <v>477</v>
      </c>
      <c r="C142" s="38">
        <v>2002.0</v>
      </c>
      <c r="D142" s="10">
        <v>2.0</v>
      </c>
      <c r="E142" s="10">
        <v>28.0</v>
      </c>
      <c r="F142" s="38">
        <v>132.845322</v>
      </c>
      <c r="G142" s="36"/>
      <c r="H142" s="36"/>
      <c r="I142" s="36"/>
      <c r="J142" s="36"/>
      <c r="K142" s="36"/>
      <c r="L142" s="36"/>
      <c r="M142" s="36"/>
      <c r="N142" s="36"/>
      <c r="O142" s="36"/>
      <c r="P142" s="36"/>
      <c r="Q142" s="36"/>
      <c r="R142" s="36"/>
      <c r="Y142" s="36"/>
    </row>
    <row r="143">
      <c r="A143" s="37" t="s">
        <v>12</v>
      </c>
      <c r="B143" s="10" t="s">
        <v>476</v>
      </c>
      <c r="C143" s="38">
        <v>2002.0</v>
      </c>
      <c r="D143" s="10">
        <v>2.0</v>
      </c>
      <c r="E143" s="10">
        <v>28.0</v>
      </c>
      <c r="F143" s="38">
        <v>141.104429</v>
      </c>
      <c r="G143" s="36"/>
      <c r="H143" s="36"/>
      <c r="I143" s="36"/>
      <c r="J143" s="36"/>
      <c r="K143" s="36"/>
      <c r="L143" s="36"/>
      <c r="M143" s="36"/>
      <c r="N143" s="36"/>
      <c r="O143" s="36"/>
      <c r="P143" s="36"/>
      <c r="Q143" s="36"/>
      <c r="R143" s="36"/>
      <c r="Y143" s="36"/>
    </row>
    <row r="144">
      <c r="A144" s="37" t="s">
        <v>13</v>
      </c>
      <c r="B144" s="10" t="s">
        <v>481</v>
      </c>
      <c r="C144" s="38">
        <v>2002.0</v>
      </c>
      <c r="D144" s="10">
        <v>2.0</v>
      </c>
      <c r="E144" s="10">
        <v>28.0</v>
      </c>
      <c r="F144" s="38">
        <v>102.610281</v>
      </c>
      <c r="G144" s="36"/>
      <c r="H144" s="36"/>
      <c r="I144" s="36"/>
      <c r="J144" s="36"/>
      <c r="K144" s="36"/>
      <c r="L144" s="36"/>
      <c r="M144" s="36"/>
      <c r="N144" s="36"/>
      <c r="O144" s="36"/>
      <c r="P144" s="36"/>
      <c r="Q144" s="36"/>
      <c r="R144" s="36"/>
      <c r="Y144" s="36"/>
    </row>
    <row r="145">
      <c r="A145" s="37" t="s">
        <v>14</v>
      </c>
      <c r="B145" s="10" t="s">
        <v>483</v>
      </c>
      <c r="C145" s="38">
        <v>2002.0</v>
      </c>
      <c r="D145" s="10">
        <v>2.0</v>
      </c>
      <c r="E145" s="10">
        <v>28.0</v>
      </c>
      <c r="F145" s="38">
        <v>100.296361</v>
      </c>
      <c r="G145" s="36"/>
      <c r="H145" s="36"/>
      <c r="I145" s="36"/>
      <c r="J145" s="36"/>
      <c r="K145" s="36"/>
      <c r="L145" s="36"/>
      <c r="M145" s="36"/>
      <c r="N145" s="36"/>
      <c r="O145" s="36"/>
      <c r="P145" s="36"/>
      <c r="Q145" s="36"/>
      <c r="R145" s="36"/>
      <c r="Y145" s="36"/>
    </row>
    <row r="146">
      <c r="A146" s="37" t="s">
        <v>15</v>
      </c>
      <c r="B146" s="10" t="s">
        <v>482</v>
      </c>
      <c r="C146" s="38">
        <v>2002.0</v>
      </c>
      <c r="D146" s="10">
        <v>2.0</v>
      </c>
      <c r="E146" s="10">
        <v>28.0</v>
      </c>
      <c r="F146" s="38">
        <v>66.6703287</v>
      </c>
      <c r="G146" s="36"/>
      <c r="H146" s="36"/>
      <c r="I146" s="36"/>
      <c r="J146" s="36"/>
      <c r="K146" s="36"/>
      <c r="L146" s="36"/>
      <c r="M146" s="36"/>
      <c r="N146" s="36"/>
      <c r="O146" s="36"/>
      <c r="P146" s="36"/>
      <c r="Q146" s="36"/>
      <c r="R146" s="36"/>
      <c r="Y146" s="36"/>
    </row>
    <row r="147">
      <c r="A147" s="37" t="s">
        <v>16</v>
      </c>
      <c r="B147" s="10" t="s">
        <v>484</v>
      </c>
      <c r="C147" s="38">
        <v>2002.0</v>
      </c>
      <c r="D147" s="10">
        <v>2.0</v>
      </c>
      <c r="E147" s="10">
        <v>28.0</v>
      </c>
      <c r="F147" s="38">
        <v>103.512646</v>
      </c>
      <c r="G147" s="36"/>
      <c r="H147" s="36"/>
      <c r="I147" s="36"/>
      <c r="J147" s="36"/>
      <c r="K147" s="36"/>
      <c r="L147" s="36"/>
      <c r="M147" s="36"/>
      <c r="N147" s="36"/>
      <c r="O147" s="36"/>
      <c r="P147" s="36"/>
      <c r="Q147" s="36"/>
      <c r="R147" s="36"/>
      <c r="Y147" s="36"/>
    </row>
    <row r="148">
      <c r="A148" s="37" t="s">
        <v>17</v>
      </c>
      <c r="B148" s="10" t="s">
        <v>485</v>
      </c>
      <c r="C148" s="38">
        <v>2002.0</v>
      </c>
      <c r="D148" s="10">
        <v>2.0</v>
      </c>
      <c r="E148" s="10">
        <v>28.0</v>
      </c>
      <c r="F148" s="38">
        <v>116.089535</v>
      </c>
      <c r="G148" s="36"/>
      <c r="H148" s="36"/>
      <c r="I148" s="36"/>
      <c r="J148" s="36"/>
      <c r="K148" s="36"/>
      <c r="L148" s="36"/>
      <c r="M148" s="36"/>
      <c r="N148" s="36"/>
      <c r="O148" s="36"/>
      <c r="P148" s="36"/>
      <c r="Q148" s="36"/>
      <c r="R148" s="36"/>
      <c r="Y148" s="36"/>
    </row>
    <row r="149">
      <c r="A149" s="37" t="s">
        <v>18</v>
      </c>
      <c r="B149" s="10" t="s">
        <v>486</v>
      </c>
      <c r="C149" s="38">
        <v>2002.0</v>
      </c>
      <c r="D149" s="10">
        <v>2.0</v>
      </c>
      <c r="E149" s="10">
        <v>28.0</v>
      </c>
      <c r="F149" s="38">
        <v>74.5734553</v>
      </c>
      <c r="G149" s="36"/>
      <c r="H149" s="36"/>
      <c r="I149" s="36"/>
      <c r="J149" s="36"/>
      <c r="K149" s="36"/>
      <c r="L149" s="36"/>
      <c r="M149" s="36"/>
      <c r="N149" s="36"/>
      <c r="O149" s="36"/>
      <c r="P149" s="36"/>
      <c r="Q149" s="36"/>
      <c r="R149" s="36"/>
      <c r="Y149" s="36"/>
    </row>
    <row r="150">
      <c r="A150" s="37" t="s">
        <v>19</v>
      </c>
      <c r="B150" s="10" t="s">
        <v>487</v>
      </c>
      <c r="C150" s="38">
        <v>2002.0</v>
      </c>
      <c r="D150" s="10">
        <v>2.0</v>
      </c>
      <c r="E150" s="10">
        <v>28.0</v>
      </c>
      <c r="F150" s="38">
        <v>107.767343</v>
      </c>
      <c r="G150" s="36"/>
      <c r="H150" s="36"/>
      <c r="I150" s="36"/>
      <c r="J150" s="36"/>
      <c r="K150" s="36"/>
      <c r="L150" s="36"/>
      <c r="M150" s="36"/>
      <c r="N150" s="36"/>
      <c r="O150" s="36"/>
      <c r="P150" s="36"/>
      <c r="Q150" s="36"/>
      <c r="R150" s="36"/>
      <c r="Y150" s="36"/>
    </row>
    <row r="151">
      <c r="A151" s="37" t="s">
        <v>20</v>
      </c>
      <c r="B151" s="10" t="s">
        <v>488</v>
      </c>
      <c r="C151" s="38">
        <v>2002.0</v>
      </c>
      <c r="D151" s="10">
        <v>2.0</v>
      </c>
      <c r="E151" s="10">
        <v>28.0</v>
      </c>
      <c r="F151" s="38">
        <v>96.544937</v>
      </c>
      <c r="G151" s="36"/>
      <c r="H151" s="36"/>
      <c r="I151" s="36"/>
      <c r="J151" s="36"/>
      <c r="K151" s="36"/>
      <c r="L151" s="36"/>
      <c r="M151" s="36"/>
      <c r="N151" s="36"/>
      <c r="O151" s="36"/>
      <c r="P151" s="36"/>
      <c r="Q151" s="36"/>
      <c r="R151" s="36"/>
      <c r="Y151" s="36"/>
    </row>
    <row r="152">
      <c r="A152" s="37" t="s">
        <v>21</v>
      </c>
      <c r="B152" s="10" t="s">
        <v>490</v>
      </c>
      <c r="C152" s="38">
        <v>2002.0</v>
      </c>
      <c r="D152" s="10">
        <v>2.0</v>
      </c>
      <c r="E152" s="10">
        <v>28.0</v>
      </c>
      <c r="F152" s="38">
        <v>117.320406</v>
      </c>
      <c r="G152" s="36"/>
      <c r="H152" s="36"/>
      <c r="I152" s="36"/>
      <c r="J152" s="36"/>
      <c r="K152" s="36"/>
      <c r="L152" s="36"/>
      <c r="M152" s="36"/>
      <c r="N152" s="36"/>
      <c r="O152" s="36"/>
      <c r="P152" s="36"/>
      <c r="Q152" s="36"/>
      <c r="R152" s="36"/>
      <c r="Y152" s="36"/>
    </row>
    <row r="153">
      <c r="A153" s="37" t="s">
        <v>22</v>
      </c>
      <c r="B153" s="10" t="s">
        <v>491</v>
      </c>
      <c r="C153" s="38">
        <v>2002.0</v>
      </c>
      <c r="D153" s="10">
        <v>2.0</v>
      </c>
      <c r="E153" s="10">
        <v>28.0</v>
      </c>
      <c r="F153" s="38">
        <v>122.441342</v>
      </c>
      <c r="G153" s="36"/>
      <c r="H153" s="36"/>
      <c r="I153" s="36"/>
      <c r="J153" s="36"/>
      <c r="K153" s="36"/>
      <c r="L153" s="36"/>
      <c r="M153" s="36"/>
      <c r="N153" s="36"/>
      <c r="O153" s="36"/>
      <c r="P153" s="36"/>
      <c r="Q153" s="36"/>
      <c r="R153" s="36"/>
      <c r="Y153" s="36"/>
    </row>
    <row r="154">
      <c r="A154" s="37" t="s">
        <v>23</v>
      </c>
      <c r="B154" s="10" t="s">
        <v>492</v>
      </c>
      <c r="C154" s="38">
        <v>2002.0</v>
      </c>
      <c r="D154" s="10">
        <v>2.0</v>
      </c>
      <c r="E154" s="10">
        <v>28.0</v>
      </c>
      <c r="F154" s="38">
        <v>94.3635324</v>
      </c>
      <c r="G154" s="36"/>
      <c r="H154" s="36"/>
      <c r="I154" s="36"/>
      <c r="J154" s="36"/>
      <c r="K154" s="36"/>
      <c r="L154" s="36"/>
      <c r="M154" s="36"/>
      <c r="N154" s="36"/>
      <c r="O154" s="36"/>
      <c r="P154" s="36"/>
      <c r="Q154" s="36"/>
      <c r="R154" s="36"/>
      <c r="Y154" s="36"/>
    </row>
    <row r="155">
      <c r="A155" s="37" t="s">
        <v>24</v>
      </c>
      <c r="B155" s="10" t="s">
        <v>493</v>
      </c>
      <c r="C155" s="38">
        <v>2002.0</v>
      </c>
      <c r="D155" s="10">
        <v>2.0</v>
      </c>
      <c r="E155" s="10">
        <v>28.0</v>
      </c>
      <c r="F155" s="38">
        <v>87.0564715</v>
      </c>
      <c r="G155" s="36"/>
      <c r="H155" s="36"/>
      <c r="I155" s="36"/>
      <c r="J155" s="36"/>
      <c r="K155" s="36"/>
      <c r="L155" s="36"/>
      <c r="M155" s="36"/>
      <c r="N155" s="36"/>
      <c r="O155" s="36"/>
      <c r="P155" s="36"/>
      <c r="Q155" s="36"/>
      <c r="R155" s="36"/>
      <c r="Y155" s="36"/>
    </row>
    <row r="156">
      <c r="A156" s="37" t="s">
        <v>25</v>
      </c>
      <c r="B156" s="10" t="s">
        <v>494</v>
      </c>
      <c r="C156" s="38">
        <v>2002.0</v>
      </c>
      <c r="D156" s="10">
        <v>2.0</v>
      </c>
      <c r="E156" s="10">
        <v>28.0</v>
      </c>
      <c r="F156" s="38">
        <v>77.873431</v>
      </c>
      <c r="G156" s="36"/>
      <c r="H156" s="36"/>
      <c r="I156" s="36"/>
      <c r="J156" s="36"/>
      <c r="K156" s="36"/>
      <c r="L156" s="36"/>
      <c r="M156" s="36"/>
      <c r="N156" s="36"/>
      <c r="O156" s="36"/>
      <c r="P156" s="36"/>
      <c r="Q156" s="36"/>
      <c r="R156" s="36"/>
      <c r="Y156" s="36"/>
    </row>
    <row r="157">
      <c r="A157" s="37" t="s">
        <v>26</v>
      </c>
      <c r="B157" s="10" t="s">
        <v>495</v>
      </c>
      <c r="C157" s="38">
        <v>2002.0</v>
      </c>
      <c r="D157" s="10">
        <v>2.0</v>
      </c>
      <c r="E157" s="10">
        <v>28.0</v>
      </c>
      <c r="F157" s="38">
        <v>45.4740646</v>
      </c>
      <c r="G157" s="36"/>
      <c r="H157" s="36"/>
      <c r="I157" s="36"/>
      <c r="J157" s="36"/>
      <c r="K157" s="36"/>
      <c r="L157" s="36"/>
      <c r="M157" s="36"/>
      <c r="N157" s="36"/>
      <c r="O157" s="36"/>
      <c r="P157" s="36"/>
      <c r="Q157" s="36"/>
      <c r="R157" s="36"/>
      <c r="Y157" s="36"/>
    </row>
    <row r="158">
      <c r="A158" s="37" t="s">
        <v>27</v>
      </c>
      <c r="B158" s="10" t="s">
        <v>497</v>
      </c>
      <c r="C158" s="38">
        <v>2002.0</v>
      </c>
      <c r="D158" s="10">
        <v>2.0</v>
      </c>
      <c r="E158" s="10">
        <v>28.0</v>
      </c>
      <c r="F158" s="38">
        <v>99.2730902</v>
      </c>
      <c r="G158" s="36"/>
      <c r="H158" s="36"/>
      <c r="I158" s="36"/>
      <c r="J158" s="36"/>
      <c r="K158" s="36"/>
      <c r="L158" s="36"/>
      <c r="M158" s="36"/>
      <c r="N158" s="36"/>
      <c r="O158" s="36"/>
      <c r="P158" s="36"/>
      <c r="Q158" s="36"/>
      <c r="R158" s="36"/>
      <c r="Y158" s="36"/>
    </row>
    <row r="159">
      <c r="A159" s="37" t="s">
        <v>28</v>
      </c>
      <c r="B159" s="10" t="s">
        <v>496</v>
      </c>
      <c r="C159" s="38">
        <v>2002.0</v>
      </c>
      <c r="D159" s="10">
        <v>2.0</v>
      </c>
      <c r="E159" s="10">
        <v>28.0</v>
      </c>
      <c r="F159" s="38">
        <v>114.104506</v>
      </c>
      <c r="G159" s="36"/>
      <c r="H159" s="36"/>
      <c r="I159" s="36"/>
      <c r="J159" s="36"/>
      <c r="K159" s="36"/>
      <c r="L159" s="36"/>
      <c r="M159" s="36"/>
      <c r="N159" s="36"/>
      <c r="O159" s="36"/>
      <c r="P159" s="36"/>
      <c r="Q159" s="36"/>
      <c r="R159" s="36"/>
      <c r="Y159" s="36"/>
    </row>
    <row r="160">
      <c r="A160" s="37" t="s">
        <v>29</v>
      </c>
      <c r="B160" s="10" t="s">
        <v>498</v>
      </c>
      <c r="C160" s="38">
        <v>2002.0</v>
      </c>
      <c r="D160" s="10">
        <v>2.0</v>
      </c>
      <c r="E160" s="10">
        <v>28.0</v>
      </c>
      <c r="F160" s="38">
        <v>126.630734</v>
      </c>
      <c r="G160" s="36"/>
      <c r="H160" s="36"/>
      <c r="I160" s="36"/>
      <c r="J160" s="36"/>
      <c r="K160" s="36"/>
      <c r="L160" s="36"/>
      <c r="M160" s="36"/>
      <c r="N160" s="36"/>
      <c r="O160" s="36"/>
      <c r="P160" s="36"/>
      <c r="Q160" s="36"/>
      <c r="R160" s="36"/>
      <c r="Y160" s="36"/>
    </row>
    <row r="161">
      <c r="A161" s="37" t="s">
        <v>30</v>
      </c>
      <c r="B161" s="10" t="s">
        <v>499</v>
      </c>
      <c r="C161" s="38">
        <v>2002.0</v>
      </c>
      <c r="D161" s="10">
        <v>2.0</v>
      </c>
      <c r="E161" s="10">
        <v>28.0</v>
      </c>
      <c r="F161" s="38">
        <v>84.7249614</v>
      </c>
      <c r="G161" s="36"/>
      <c r="H161" s="36"/>
      <c r="I161" s="36"/>
      <c r="J161" s="36"/>
      <c r="K161" s="36"/>
      <c r="L161" s="36"/>
      <c r="M161" s="36"/>
      <c r="N161" s="36"/>
      <c r="O161" s="36"/>
      <c r="P161" s="36"/>
      <c r="Q161" s="36"/>
      <c r="R161" s="36"/>
      <c r="Y161" s="36"/>
    </row>
    <row r="162">
      <c r="A162" s="37" t="s">
        <v>31</v>
      </c>
      <c r="B162" s="10" t="s">
        <v>500</v>
      </c>
      <c r="C162" s="38">
        <v>2002.0</v>
      </c>
      <c r="D162" s="10">
        <v>2.0</v>
      </c>
      <c r="E162" s="10">
        <v>28.0</v>
      </c>
      <c r="F162" s="38">
        <v>108.7994</v>
      </c>
      <c r="G162" s="36"/>
      <c r="H162" s="36"/>
      <c r="I162" s="36"/>
      <c r="J162" s="36"/>
      <c r="K162" s="36"/>
      <c r="L162" s="36"/>
      <c r="M162" s="36"/>
      <c r="N162" s="36"/>
      <c r="O162" s="36"/>
      <c r="P162" s="36"/>
      <c r="Q162" s="36"/>
      <c r="R162" s="36"/>
      <c r="Y162" s="36"/>
    </row>
    <row r="163">
      <c r="A163" s="37" t="s">
        <v>32</v>
      </c>
      <c r="B163" s="10" t="s">
        <v>501</v>
      </c>
      <c r="C163" s="38">
        <v>2002.0</v>
      </c>
      <c r="D163" s="10">
        <v>2.0</v>
      </c>
      <c r="E163" s="10">
        <v>28.0</v>
      </c>
      <c r="F163" s="38">
        <v>80.6360603</v>
      </c>
      <c r="G163" s="36"/>
      <c r="H163" s="36"/>
      <c r="I163" s="36"/>
      <c r="J163" s="36"/>
      <c r="K163" s="36"/>
      <c r="L163" s="36"/>
      <c r="M163" s="36"/>
      <c r="N163" s="36"/>
      <c r="O163" s="36"/>
      <c r="P163" s="36"/>
      <c r="Q163" s="36"/>
      <c r="R163" s="36"/>
      <c r="Y163" s="36"/>
    </row>
    <row r="164">
      <c r="A164" s="37" t="s">
        <v>33</v>
      </c>
      <c r="B164" s="10" t="s">
        <v>502</v>
      </c>
      <c r="C164" s="38">
        <v>2002.0</v>
      </c>
      <c r="D164" s="10">
        <v>2.0</v>
      </c>
      <c r="E164" s="10">
        <v>28.0</v>
      </c>
      <c r="F164" s="38">
        <v>109.627591</v>
      </c>
      <c r="G164" s="36"/>
      <c r="H164" s="36"/>
      <c r="I164" s="36"/>
      <c r="J164" s="36"/>
      <c r="K164" s="36"/>
      <c r="L164" s="36"/>
      <c r="M164" s="36"/>
      <c r="N164" s="36"/>
      <c r="O164" s="36"/>
      <c r="P164" s="36"/>
      <c r="Q164" s="36"/>
      <c r="R164" s="36"/>
      <c r="Y164" s="36"/>
    </row>
    <row r="165">
      <c r="A165" s="37" t="s">
        <v>34</v>
      </c>
      <c r="B165" s="10" t="s">
        <v>503</v>
      </c>
      <c r="C165" s="38">
        <v>2002.0</v>
      </c>
      <c r="D165" s="10">
        <v>2.0</v>
      </c>
      <c r="E165" s="10">
        <v>28.0</v>
      </c>
      <c r="F165" s="38">
        <v>121.172089</v>
      </c>
      <c r="G165" s="36"/>
      <c r="H165" s="36"/>
      <c r="I165" s="36"/>
      <c r="J165" s="36"/>
      <c r="K165" s="36"/>
      <c r="L165" s="36"/>
      <c r="M165" s="36"/>
      <c r="N165" s="36"/>
      <c r="O165" s="36"/>
      <c r="P165" s="36"/>
      <c r="Q165" s="36"/>
      <c r="R165" s="36"/>
      <c r="Y165" s="36"/>
    </row>
    <row r="166">
      <c r="A166" s="37" t="s">
        <v>35</v>
      </c>
      <c r="B166" s="10" t="s">
        <v>504</v>
      </c>
      <c r="C166" s="38">
        <v>2002.0</v>
      </c>
      <c r="D166" s="10">
        <v>2.0</v>
      </c>
      <c r="E166" s="10">
        <v>28.0</v>
      </c>
      <c r="F166" s="38">
        <v>124.138276</v>
      </c>
      <c r="G166" s="36"/>
      <c r="H166" s="36"/>
      <c r="I166" s="36"/>
      <c r="J166" s="36"/>
      <c r="K166" s="36"/>
      <c r="L166" s="36"/>
      <c r="M166" s="36"/>
      <c r="N166" s="36"/>
      <c r="O166" s="36"/>
      <c r="P166" s="36"/>
      <c r="Q166" s="36"/>
      <c r="R166" s="36"/>
      <c r="Y166" s="36"/>
    </row>
    <row r="167">
      <c r="A167" s="37" t="s">
        <v>3</v>
      </c>
      <c r="B167" s="10" t="s">
        <v>489</v>
      </c>
      <c r="C167" s="38">
        <v>2003.0</v>
      </c>
      <c r="D167" s="10">
        <v>2.0</v>
      </c>
      <c r="E167" s="10">
        <v>28.0</v>
      </c>
      <c r="F167" s="38">
        <v>104.171434</v>
      </c>
      <c r="G167" s="36"/>
      <c r="H167" s="36"/>
      <c r="I167" s="36"/>
      <c r="J167" s="36"/>
      <c r="K167" s="36"/>
      <c r="L167" s="36"/>
      <c r="M167" s="36"/>
      <c r="N167" s="36"/>
      <c r="O167" s="36"/>
      <c r="P167" s="36"/>
      <c r="Q167" s="36"/>
      <c r="R167" s="36"/>
      <c r="Y167" s="36"/>
    </row>
    <row r="168">
      <c r="A168" s="37" t="s">
        <v>4</v>
      </c>
      <c r="B168" s="10" t="s">
        <v>472</v>
      </c>
      <c r="C168" s="38">
        <v>2003.0</v>
      </c>
      <c r="D168" s="10">
        <v>2.0</v>
      </c>
      <c r="E168" s="10">
        <v>28.0</v>
      </c>
      <c r="F168" s="38">
        <v>85.9403999</v>
      </c>
      <c r="G168" s="36"/>
      <c r="H168" s="36"/>
      <c r="I168" s="36"/>
      <c r="J168" s="36"/>
      <c r="K168" s="36"/>
      <c r="L168" s="36"/>
      <c r="M168" s="36"/>
      <c r="N168" s="36"/>
      <c r="O168" s="36"/>
      <c r="P168" s="36"/>
      <c r="Q168" s="36"/>
      <c r="R168" s="36"/>
      <c r="Y168" s="36"/>
    </row>
    <row r="169">
      <c r="A169" s="37" t="s">
        <v>5</v>
      </c>
      <c r="B169" s="10" t="s">
        <v>473</v>
      </c>
      <c r="C169" s="38">
        <v>2003.0</v>
      </c>
      <c r="D169" s="10">
        <v>2.0</v>
      </c>
      <c r="E169" s="10">
        <v>28.0</v>
      </c>
      <c r="F169" s="38">
        <v>102.569748</v>
      </c>
      <c r="G169" s="36"/>
      <c r="H169" s="36"/>
      <c r="I169" s="36"/>
      <c r="J169" s="36"/>
      <c r="K169" s="36"/>
      <c r="L169" s="36"/>
      <c r="M169" s="36"/>
      <c r="N169" s="36"/>
      <c r="O169" s="36"/>
      <c r="P169" s="36"/>
      <c r="Q169" s="36"/>
      <c r="R169" s="36"/>
      <c r="Y169" s="36"/>
    </row>
    <row r="170">
      <c r="A170" s="37" t="s">
        <v>6</v>
      </c>
      <c r="B170" s="10" t="s">
        <v>474</v>
      </c>
      <c r="C170" s="38">
        <v>2003.0</v>
      </c>
      <c r="D170" s="10">
        <v>2.0</v>
      </c>
      <c r="E170" s="10">
        <v>28.0</v>
      </c>
      <c r="F170" s="38">
        <v>93.5659075</v>
      </c>
      <c r="G170" s="36"/>
      <c r="H170" s="36"/>
      <c r="I170" s="36"/>
      <c r="J170" s="36"/>
      <c r="K170" s="36"/>
      <c r="L170" s="36"/>
      <c r="M170" s="36"/>
      <c r="N170" s="36"/>
      <c r="O170" s="36"/>
      <c r="P170" s="36"/>
      <c r="Q170" s="36"/>
      <c r="R170" s="36"/>
      <c r="Y170" s="36"/>
    </row>
    <row r="171">
      <c r="A171" s="37" t="s">
        <v>7</v>
      </c>
      <c r="B171" s="10" t="s">
        <v>475</v>
      </c>
      <c r="C171" s="38">
        <v>2003.0</v>
      </c>
      <c r="D171" s="10">
        <v>2.0</v>
      </c>
      <c r="E171" s="10">
        <v>28.0</v>
      </c>
      <c r="F171" s="38">
        <v>80.5651048</v>
      </c>
      <c r="G171" s="36"/>
      <c r="H171" s="36"/>
      <c r="I171" s="36"/>
      <c r="J171" s="36"/>
      <c r="K171" s="36"/>
      <c r="L171" s="36"/>
      <c r="M171" s="36"/>
      <c r="N171" s="36"/>
      <c r="O171" s="36"/>
      <c r="P171" s="36"/>
      <c r="Q171" s="36"/>
      <c r="R171" s="36"/>
      <c r="Y171" s="36"/>
    </row>
    <row r="172">
      <c r="A172" s="37" t="s">
        <v>8</v>
      </c>
      <c r="B172" s="10" t="s">
        <v>479</v>
      </c>
      <c r="C172" s="38">
        <v>2003.0</v>
      </c>
      <c r="D172" s="10">
        <v>2.0</v>
      </c>
      <c r="E172" s="10">
        <v>28.0</v>
      </c>
      <c r="F172" s="38">
        <v>122.529737</v>
      </c>
      <c r="G172" s="36"/>
      <c r="H172" s="36"/>
      <c r="I172" s="36"/>
      <c r="J172" s="36"/>
      <c r="K172" s="36"/>
      <c r="L172" s="36"/>
      <c r="M172" s="36"/>
      <c r="N172" s="36"/>
      <c r="O172" s="36"/>
      <c r="P172" s="36"/>
      <c r="Q172" s="36"/>
      <c r="R172" s="36"/>
      <c r="Y172" s="36"/>
    </row>
    <row r="173">
      <c r="A173" s="37" t="s">
        <v>9</v>
      </c>
      <c r="B173" s="10" t="s">
        <v>480</v>
      </c>
      <c r="C173" s="38">
        <v>2003.0</v>
      </c>
      <c r="D173" s="10">
        <v>2.0</v>
      </c>
      <c r="E173" s="10">
        <v>28.0</v>
      </c>
      <c r="F173" s="38">
        <v>108.045799</v>
      </c>
      <c r="G173" s="36"/>
      <c r="H173" s="36"/>
      <c r="I173" s="36"/>
      <c r="J173" s="36"/>
      <c r="K173" s="36"/>
      <c r="L173" s="36"/>
      <c r="M173" s="36"/>
      <c r="N173" s="36"/>
      <c r="O173" s="36"/>
      <c r="P173" s="36"/>
      <c r="Q173" s="36"/>
      <c r="R173" s="36"/>
      <c r="Y173" s="36"/>
    </row>
    <row r="174">
      <c r="A174" s="37" t="s">
        <v>10</v>
      </c>
      <c r="B174" s="10" t="s">
        <v>478</v>
      </c>
      <c r="C174" s="38">
        <v>2003.0</v>
      </c>
      <c r="D174" s="10">
        <v>2.0</v>
      </c>
      <c r="E174" s="10">
        <v>28.0</v>
      </c>
      <c r="F174" s="38">
        <v>62.5298278</v>
      </c>
      <c r="G174" s="36"/>
      <c r="H174" s="36"/>
      <c r="I174" s="36"/>
      <c r="J174" s="36"/>
      <c r="K174" s="36"/>
      <c r="L174" s="36"/>
      <c r="M174" s="36"/>
      <c r="N174" s="36"/>
      <c r="O174" s="36"/>
      <c r="P174" s="36"/>
      <c r="Q174" s="36"/>
      <c r="R174" s="36"/>
      <c r="Y174" s="36"/>
    </row>
    <row r="175">
      <c r="A175" s="37" t="s">
        <v>11</v>
      </c>
      <c r="B175" s="10" t="s">
        <v>477</v>
      </c>
      <c r="C175" s="38">
        <v>2003.0</v>
      </c>
      <c r="D175" s="10">
        <v>2.0</v>
      </c>
      <c r="E175" s="10">
        <v>28.0</v>
      </c>
      <c r="F175" s="38">
        <v>131.953703</v>
      </c>
      <c r="G175" s="36"/>
      <c r="H175" s="36"/>
      <c r="I175" s="36"/>
      <c r="J175" s="36"/>
      <c r="K175" s="36"/>
      <c r="L175" s="36"/>
      <c r="M175" s="36"/>
      <c r="N175" s="36"/>
      <c r="O175" s="36"/>
      <c r="P175" s="36"/>
      <c r="Q175" s="36"/>
      <c r="R175" s="36"/>
      <c r="Y175" s="36"/>
    </row>
    <row r="176">
      <c r="A176" s="37" t="s">
        <v>12</v>
      </c>
      <c r="B176" s="10" t="s">
        <v>476</v>
      </c>
      <c r="C176" s="38">
        <v>2003.0</v>
      </c>
      <c r="D176" s="10">
        <v>2.0</v>
      </c>
      <c r="E176" s="10">
        <v>28.0</v>
      </c>
      <c r="F176" s="38">
        <v>143.32652</v>
      </c>
      <c r="G176" s="36"/>
      <c r="H176" s="36"/>
      <c r="I176" s="36"/>
      <c r="J176" s="36"/>
      <c r="K176" s="36"/>
      <c r="L176" s="36"/>
      <c r="M176" s="36"/>
      <c r="N176" s="36"/>
      <c r="O176" s="36"/>
      <c r="P176" s="36"/>
      <c r="Q176" s="36"/>
      <c r="R176" s="36"/>
      <c r="Y176" s="36"/>
    </row>
    <row r="177">
      <c r="A177" s="37" t="s">
        <v>13</v>
      </c>
      <c r="B177" s="10" t="s">
        <v>481</v>
      </c>
      <c r="C177" s="38">
        <v>2003.0</v>
      </c>
      <c r="D177" s="10">
        <v>2.0</v>
      </c>
      <c r="E177" s="10">
        <v>28.0</v>
      </c>
      <c r="F177" s="38">
        <v>109.340045</v>
      </c>
      <c r="G177" s="36"/>
      <c r="H177" s="36"/>
      <c r="I177" s="36"/>
      <c r="J177" s="36"/>
      <c r="K177" s="36"/>
      <c r="L177" s="36"/>
      <c r="M177" s="36"/>
      <c r="N177" s="36"/>
      <c r="O177" s="36"/>
      <c r="P177" s="36"/>
      <c r="Q177" s="36"/>
      <c r="R177" s="36"/>
      <c r="Y177" s="36"/>
    </row>
    <row r="178">
      <c r="A178" s="37" t="s">
        <v>14</v>
      </c>
      <c r="B178" s="10" t="s">
        <v>483</v>
      </c>
      <c r="C178" s="38">
        <v>2003.0</v>
      </c>
      <c r="D178" s="10">
        <v>2.0</v>
      </c>
      <c r="E178" s="10">
        <v>28.0</v>
      </c>
      <c r="F178" s="38">
        <v>103.221762</v>
      </c>
      <c r="G178" s="36"/>
      <c r="H178" s="36"/>
      <c r="I178" s="36"/>
      <c r="J178" s="36"/>
      <c r="K178" s="36"/>
      <c r="L178" s="36"/>
      <c r="M178" s="36"/>
      <c r="N178" s="36"/>
      <c r="O178" s="36"/>
      <c r="P178" s="36"/>
      <c r="Q178" s="36"/>
      <c r="R178" s="36"/>
      <c r="Y178" s="36"/>
    </row>
    <row r="179">
      <c r="A179" s="37" t="s">
        <v>15</v>
      </c>
      <c r="B179" s="10" t="s">
        <v>482</v>
      </c>
      <c r="C179" s="38">
        <v>2003.0</v>
      </c>
      <c r="D179" s="10">
        <v>2.0</v>
      </c>
      <c r="E179" s="10">
        <v>28.0</v>
      </c>
      <c r="F179" s="38">
        <v>73.5839993</v>
      </c>
      <c r="G179" s="36"/>
      <c r="H179" s="36"/>
      <c r="I179" s="36"/>
      <c r="J179" s="36"/>
      <c r="K179" s="36"/>
      <c r="L179" s="36"/>
      <c r="M179" s="36"/>
      <c r="N179" s="36"/>
      <c r="O179" s="36"/>
      <c r="P179" s="36"/>
      <c r="Q179" s="36"/>
      <c r="R179" s="36"/>
      <c r="Y179" s="36"/>
    </row>
    <row r="180">
      <c r="A180" s="37" t="s">
        <v>16</v>
      </c>
      <c r="B180" s="10" t="s">
        <v>484</v>
      </c>
      <c r="C180" s="38">
        <v>2003.0</v>
      </c>
      <c r="D180" s="10">
        <v>2.0</v>
      </c>
      <c r="E180" s="10">
        <v>28.0</v>
      </c>
      <c r="F180" s="38">
        <v>99.8234315</v>
      </c>
      <c r="G180" s="36"/>
      <c r="H180" s="36"/>
      <c r="I180" s="36"/>
      <c r="J180" s="36"/>
      <c r="K180" s="36"/>
      <c r="L180" s="36"/>
      <c r="M180" s="36"/>
      <c r="N180" s="36"/>
      <c r="O180" s="36"/>
      <c r="P180" s="36"/>
      <c r="Q180" s="36"/>
      <c r="R180" s="36"/>
      <c r="Y180" s="36"/>
    </row>
    <row r="181">
      <c r="A181" s="37" t="s">
        <v>17</v>
      </c>
      <c r="B181" s="10" t="s">
        <v>485</v>
      </c>
      <c r="C181" s="38">
        <v>2003.0</v>
      </c>
      <c r="D181" s="10">
        <v>2.0</v>
      </c>
      <c r="E181" s="10">
        <v>28.0</v>
      </c>
      <c r="F181" s="38">
        <v>115.132008</v>
      </c>
      <c r="G181" s="36"/>
      <c r="H181" s="36"/>
      <c r="I181" s="36"/>
      <c r="J181" s="36"/>
      <c r="K181" s="36"/>
      <c r="L181" s="36"/>
      <c r="M181" s="36"/>
      <c r="N181" s="36"/>
      <c r="O181" s="36"/>
      <c r="P181" s="36"/>
      <c r="Q181" s="36"/>
      <c r="R181" s="36"/>
      <c r="Y181" s="36"/>
    </row>
    <row r="182">
      <c r="A182" s="37" t="s">
        <v>18</v>
      </c>
      <c r="B182" s="10" t="s">
        <v>486</v>
      </c>
      <c r="C182" s="38">
        <v>2003.0</v>
      </c>
      <c r="D182" s="10">
        <v>2.0</v>
      </c>
      <c r="E182" s="10">
        <v>28.0</v>
      </c>
      <c r="F182" s="38">
        <v>78.0127196</v>
      </c>
      <c r="G182" s="36"/>
      <c r="H182" s="36"/>
      <c r="I182" s="36"/>
      <c r="J182" s="36"/>
      <c r="K182" s="36"/>
      <c r="L182" s="36"/>
      <c r="M182" s="36"/>
      <c r="N182" s="36"/>
      <c r="O182" s="36"/>
      <c r="P182" s="36"/>
      <c r="Q182" s="36"/>
      <c r="R182" s="36"/>
      <c r="Y182" s="36"/>
    </row>
    <row r="183">
      <c r="A183" s="37" t="s">
        <v>19</v>
      </c>
      <c r="B183" s="10" t="s">
        <v>487</v>
      </c>
      <c r="C183" s="38">
        <v>2003.0</v>
      </c>
      <c r="D183" s="10">
        <v>2.0</v>
      </c>
      <c r="E183" s="10">
        <v>28.0</v>
      </c>
      <c r="F183" s="38">
        <v>111.238478</v>
      </c>
      <c r="G183" s="36"/>
      <c r="H183" s="36"/>
      <c r="I183" s="36"/>
      <c r="J183" s="36"/>
      <c r="K183" s="36"/>
      <c r="L183" s="36"/>
      <c r="M183" s="36"/>
      <c r="N183" s="36"/>
      <c r="O183" s="36"/>
      <c r="P183" s="36"/>
      <c r="Q183" s="36"/>
      <c r="R183" s="36"/>
      <c r="Y183" s="36"/>
    </row>
    <row r="184">
      <c r="A184" s="37" t="s">
        <v>20</v>
      </c>
      <c r="B184" s="10" t="s">
        <v>488</v>
      </c>
      <c r="C184" s="38">
        <v>2003.0</v>
      </c>
      <c r="D184" s="10">
        <v>2.0</v>
      </c>
      <c r="E184" s="10">
        <v>28.0</v>
      </c>
      <c r="F184" s="38">
        <v>96.6813271</v>
      </c>
      <c r="G184" s="36"/>
      <c r="H184" s="36"/>
      <c r="I184" s="36"/>
      <c r="J184" s="36"/>
      <c r="K184" s="36"/>
      <c r="L184" s="36"/>
      <c r="M184" s="36"/>
      <c r="N184" s="36"/>
      <c r="O184" s="36"/>
      <c r="P184" s="36"/>
      <c r="Q184" s="36"/>
      <c r="R184" s="36"/>
      <c r="Y184" s="36"/>
    </row>
    <row r="185">
      <c r="A185" s="37" t="s">
        <v>21</v>
      </c>
      <c r="B185" s="10" t="s">
        <v>490</v>
      </c>
      <c r="C185" s="38">
        <v>2003.0</v>
      </c>
      <c r="D185" s="10">
        <v>2.0</v>
      </c>
      <c r="E185" s="10">
        <v>28.0</v>
      </c>
      <c r="F185" s="38">
        <v>108.616344</v>
      </c>
      <c r="G185" s="36"/>
      <c r="H185" s="36"/>
      <c r="I185" s="36"/>
      <c r="J185" s="36"/>
      <c r="K185" s="36"/>
      <c r="L185" s="36"/>
      <c r="M185" s="36"/>
      <c r="N185" s="36"/>
      <c r="O185" s="36"/>
      <c r="P185" s="36"/>
      <c r="Q185" s="36"/>
      <c r="R185" s="36"/>
      <c r="Y185" s="36"/>
    </row>
    <row r="186">
      <c r="A186" s="37" t="s">
        <v>22</v>
      </c>
      <c r="B186" s="10" t="s">
        <v>491</v>
      </c>
      <c r="C186" s="38">
        <v>2003.0</v>
      </c>
      <c r="D186" s="10">
        <v>2.0</v>
      </c>
      <c r="E186" s="10">
        <v>28.0</v>
      </c>
      <c r="F186" s="38">
        <v>120.615011</v>
      </c>
      <c r="G186" s="36"/>
      <c r="H186" s="36"/>
      <c r="I186" s="36"/>
      <c r="J186" s="36"/>
      <c r="K186" s="36"/>
      <c r="L186" s="36"/>
      <c r="M186" s="36"/>
      <c r="N186" s="36"/>
      <c r="O186" s="36"/>
      <c r="P186" s="36"/>
      <c r="Q186" s="36"/>
      <c r="R186" s="36"/>
      <c r="Y186" s="36"/>
    </row>
    <row r="187">
      <c r="A187" s="37" t="s">
        <v>23</v>
      </c>
      <c r="B187" s="10" t="s">
        <v>492</v>
      </c>
      <c r="C187" s="38">
        <v>2003.0</v>
      </c>
      <c r="D187" s="10">
        <v>2.0</v>
      </c>
      <c r="E187" s="10">
        <v>28.0</v>
      </c>
      <c r="F187" s="38">
        <v>95.7589493</v>
      </c>
      <c r="G187" s="36"/>
      <c r="H187" s="36"/>
      <c r="I187" s="36"/>
      <c r="J187" s="36"/>
      <c r="K187" s="36"/>
      <c r="L187" s="36"/>
      <c r="M187" s="36"/>
      <c r="N187" s="36"/>
      <c r="O187" s="36"/>
      <c r="P187" s="36"/>
      <c r="Q187" s="36"/>
      <c r="R187" s="36"/>
      <c r="Y187" s="36"/>
    </row>
    <row r="188">
      <c r="A188" s="37" t="s">
        <v>24</v>
      </c>
      <c r="B188" s="10" t="s">
        <v>493</v>
      </c>
      <c r="C188" s="38">
        <v>2003.0</v>
      </c>
      <c r="D188" s="10">
        <v>2.0</v>
      </c>
      <c r="E188" s="10">
        <v>28.0</v>
      </c>
      <c r="F188" s="38">
        <v>89.885794</v>
      </c>
      <c r="G188" s="36"/>
      <c r="H188" s="36"/>
      <c r="I188" s="36"/>
      <c r="J188" s="36"/>
      <c r="K188" s="36"/>
      <c r="L188" s="36"/>
      <c r="M188" s="36"/>
      <c r="N188" s="36"/>
      <c r="O188" s="36"/>
      <c r="P188" s="36"/>
      <c r="Q188" s="36"/>
      <c r="R188" s="36"/>
      <c r="Y188" s="36"/>
    </row>
    <row r="189">
      <c r="A189" s="37" t="s">
        <v>25</v>
      </c>
      <c r="B189" s="10" t="s">
        <v>494</v>
      </c>
      <c r="C189" s="38">
        <v>2003.0</v>
      </c>
      <c r="D189" s="10">
        <v>2.0</v>
      </c>
      <c r="E189" s="10">
        <v>28.0</v>
      </c>
      <c r="F189" s="38">
        <v>82.6658488</v>
      </c>
      <c r="G189" s="36"/>
      <c r="H189" s="36"/>
      <c r="I189" s="36"/>
      <c r="J189" s="36"/>
      <c r="K189" s="36"/>
      <c r="L189" s="36"/>
      <c r="M189" s="36"/>
      <c r="N189" s="36"/>
      <c r="O189" s="36"/>
      <c r="P189" s="36"/>
      <c r="Q189" s="36"/>
      <c r="R189" s="36"/>
      <c r="Y189" s="36"/>
    </row>
    <row r="190">
      <c r="A190" s="37" t="s">
        <v>26</v>
      </c>
      <c r="B190" s="10" t="s">
        <v>495</v>
      </c>
      <c r="C190" s="38">
        <v>2003.0</v>
      </c>
      <c r="D190" s="10">
        <v>2.0</v>
      </c>
      <c r="E190" s="10">
        <v>28.0</v>
      </c>
      <c r="F190" s="38">
        <v>46.8951351</v>
      </c>
      <c r="G190" s="36"/>
      <c r="H190" s="36"/>
      <c r="I190" s="36"/>
      <c r="J190" s="36"/>
      <c r="K190" s="36"/>
      <c r="L190" s="36"/>
      <c r="M190" s="36"/>
      <c r="N190" s="36"/>
      <c r="O190" s="36"/>
      <c r="P190" s="36"/>
      <c r="Q190" s="36"/>
      <c r="R190" s="36"/>
      <c r="Y190" s="36"/>
    </row>
    <row r="191">
      <c r="A191" s="37" t="s">
        <v>27</v>
      </c>
      <c r="B191" s="10" t="s">
        <v>497</v>
      </c>
      <c r="C191" s="38">
        <v>2003.0</v>
      </c>
      <c r="D191" s="10">
        <v>2.0</v>
      </c>
      <c r="E191" s="10">
        <v>28.0</v>
      </c>
      <c r="F191" s="38">
        <v>104.475549</v>
      </c>
      <c r="G191" s="36"/>
      <c r="H191" s="36"/>
      <c r="I191" s="36"/>
      <c r="J191" s="36"/>
      <c r="K191" s="36"/>
      <c r="L191" s="36"/>
      <c r="M191" s="36"/>
      <c r="N191" s="36"/>
      <c r="O191" s="36"/>
      <c r="P191" s="36"/>
      <c r="Q191" s="36"/>
      <c r="R191" s="36"/>
      <c r="Y191" s="36"/>
    </row>
    <row r="192">
      <c r="A192" s="37" t="s">
        <v>28</v>
      </c>
      <c r="B192" s="10" t="s">
        <v>496</v>
      </c>
      <c r="C192" s="38">
        <v>2003.0</v>
      </c>
      <c r="D192" s="10">
        <v>2.0</v>
      </c>
      <c r="E192" s="10">
        <v>28.0</v>
      </c>
      <c r="F192" s="38">
        <v>112.480623</v>
      </c>
      <c r="G192" s="36"/>
      <c r="H192" s="36"/>
      <c r="I192" s="36"/>
      <c r="J192" s="36"/>
      <c r="K192" s="36"/>
      <c r="L192" s="36"/>
      <c r="M192" s="36"/>
      <c r="N192" s="36"/>
      <c r="O192" s="36"/>
      <c r="P192" s="36"/>
      <c r="Q192" s="36"/>
      <c r="R192" s="36"/>
      <c r="Y192" s="36"/>
    </row>
    <row r="193">
      <c r="A193" s="37" t="s">
        <v>29</v>
      </c>
      <c r="B193" s="10" t="s">
        <v>498</v>
      </c>
      <c r="C193" s="38">
        <v>2003.0</v>
      </c>
      <c r="D193" s="10">
        <v>2.0</v>
      </c>
      <c r="E193" s="10">
        <v>28.0</v>
      </c>
      <c r="F193" s="38">
        <v>134.392119</v>
      </c>
      <c r="G193" s="36"/>
      <c r="H193" s="36"/>
      <c r="I193" s="36"/>
      <c r="J193" s="36"/>
      <c r="K193" s="36"/>
      <c r="L193" s="36"/>
      <c r="M193" s="36"/>
      <c r="N193" s="36"/>
      <c r="O193" s="36"/>
      <c r="P193" s="36"/>
      <c r="Q193" s="36"/>
      <c r="R193" s="36"/>
      <c r="Y193" s="36"/>
    </row>
    <row r="194">
      <c r="A194" s="37" t="s">
        <v>30</v>
      </c>
      <c r="B194" s="10" t="s">
        <v>499</v>
      </c>
      <c r="C194" s="38">
        <v>2003.0</v>
      </c>
      <c r="D194" s="10">
        <v>2.0</v>
      </c>
      <c r="E194" s="10">
        <v>28.0</v>
      </c>
      <c r="F194" s="38">
        <v>89.0450244</v>
      </c>
      <c r="G194" s="36"/>
      <c r="H194" s="36"/>
      <c r="I194" s="36"/>
      <c r="J194" s="36"/>
      <c r="K194" s="36"/>
      <c r="L194" s="36"/>
      <c r="M194" s="36"/>
      <c r="N194" s="36"/>
      <c r="O194" s="36"/>
      <c r="P194" s="36"/>
      <c r="Q194" s="36"/>
      <c r="R194" s="36"/>
      <c r="Y194" s="36"/>
    </row>
    <row r="195">
      <c r="A195" s="37" t="s">
        <v>31</v>
      </c>
      <c r="B195" s="10" t="s">
        <v>500</v>
      </c>
      <c r="C195" s="38">
        <v>2003.0</v>
      </c>
      <c r="D195" s="10">
        <v>2.0</v>
      </c>
      <c r="E195" s="10">
        <v>28.0</v>
      </c>
      <c r="F195" s="38">
        <v>112.9898</v>
      </c>
      <c r="G195" s="36"/>
      <c r="H195" s="36"/>
      <c r="I195" s="36"/>
      <c r="J195" s="36"/>
      <c r="K195" s="36"/>
      <c r="L195" s="36"/>
      <c r="M195" s="36"/>
      <c r="N195" s="36"/>
      <c r="O195" s="36"/>
      <c r="P195" s="36"/>
      <c r="Q195" s="36"/>
      <c r="R195" s="36"/>
      <c r="Y195" s="36"/>
    </row>
    <row r="196">
      <c r="A196" s="37" t="s">
        <v>32</v>
      </c>
      <c r="B196" s="10" t="s">
        <v>501</v>
      </c>
      <c r="C196" s="38">
        <v>2003.0</v>
      </c>
      <c r="D196" s="10">
        <v>2.0</v>
      </c>
      <c r="E196" s="10">
        <v>28.0</v>
      </c>
      <c r="F196" s="38">
        <v>78.1859352</v>
      </c>
      <c r="G196" s="36"/>
      <c r="H196" s="36"/>
      <c r="I196" s="36"/>
      <c r="J196" s="36"/>
      <c r="K196" s="36"/>
      <c r="L196" s="36"/>
      <c r="M196" s="36"/>
      <c r="N196" s="36"/>
      <c r="O196" s="36"/>
      <c r="P196" s="36"/>
      <c r="Q196" s="36"/>
      <c r="R196" s="36"/>
      <c r="Y196" s="36"/>
    </row>
    <row r="197">
      <c r="A197" s="37" t="s">
        <v>33</v>
      </c>
      <c r="B197" s="10" t="s">
        <v>502</v>
      </c>
      <c r="C197" s="38">
        <v>2003.0</v>
      </c>
      <c r="D197" s="10">
        <v>2.0</v>
      </c>
      <c r="E197" s="10">
        <v>28.0</v>
      </c>
      <c r="F197" s="38">
        <v>116.678929</v>
      </c>
      <c r="G197" s="36"/>
      <c r="H197" s="36"/>
      <c r="I197" s="36"/>
      <c r="J197" s="36"/>
      <c r="K197" s="36"/>
      <c r="L197" s="36"/>
      <c r="M197" s="36"/>
      <c r="N197" s="36"/>
      <c r="O197" s="36"/>
      <c r="P197" s="36"/>
      <c r="Q197" s="36"/>
      <c r="R197" s="36"/>
      <c r="Y197" s="36"/>
    </row>
    <row r="198">
      <c r="A198" s="37" t="s">
        <v>34</v>
      </c>
      <c r="B198" s="10" t="s">
        <v>503</v>
      </c>
      <c r="C198" s="38">
        <v>2003.0</v>
      </c>
      <c r="D198" s="10">
        <v>2.0</v>
      </c>
      <c r="E198" s="10">
        <v>28.0</v>
      </c>
      <c r="F198" s="38">
        <v>128.430798</v>
      </c>
      <c r="G198" s="36"/>
      <c r="H198" s="36"/>
      <c r="I198" s="36"/>
      <c r="J198" s="36"/>
      <c r="K198" s="36"/>
      <c r="L198" s="36"/>
      <c r="M198" s="36"/>
      <c r="N198" s="36"/>
      <c r="O198" s="36"/>
      <c r="P198" s="36"/>
      <c r="Q198" s="36"/>
      <c r="R198" s="36"/>
      <c r="Y198" s="36"/>
    </row>
    <row r="199">
      <c r="A199" s="37" t="s">
        <v>35</v>
      </c>
      <c r="B199" s="10" t="s">
        <v>504</v>
      </c>
      <c r="C199" s="38">
        <v>2003.0</v>
      </c>
      <c r="D199" s="10">
        <v>2.0</v>
      </c>
      <c r="E199" s="10">
        <v>28.0</v>
      </c>
      <c r="F199" s="38">
        <v>115.357573</v>
      </c>
      <c r="G199" s="36"/>
      <c r="H199" s="36"/>
      <c r="I199" s="36"/>
      <c r="J199" s="36"/>
      <c r="K199" s="36"/>
      <c r="L199" s="36"/>
      <c r="M199" s="36"/>
      <c r="N199" s="36"/>
      <c r="O199" s="36"/>
      <c r="P199" s="36"/>
      <c r="Q199" s="36"/>
      <c r="R199" s="36"/>
      <c r="Y199" s="36"/>
    </row>
    <row r="200">
      <c r="A200" s="37" t="s">
        <v>3</v>
      </c>
      <c r="B200" s="10" t="s">
        <v>489</v>
      </c>
      <c r="C200" s="38">
        <v>2004.0</v>
      </c>
      <c r="D200" s="10">
        <v>2.0</v>
      </c>
      <c r="E200" s="10">
        <v>28.0</v>
      </c>
      <c r="F200" s="38">
        <v>102.649713</v>
      </c>
      <c r="G200" s="36"/>
      <c r="H200" s="36"/>
      <c r="I200" s="36"/>
      <c r="J200" s="36"/>
      <c r="K200" s="36"/>
      <c r="L200" s="36"/>
      <c r="M200" s="36"/>
      <c r="N200" s="36"/>
      <c r="O200" s="36"/>
      <c r="P200" s="36"/>
      <c r="Q200" s="36"/>
      <c r="R200" s="36"/>
      <c r="Y200" s="36"/>
    </row>
    <row r="201">
      <c r="A201" s="37" t="s">
        <v>4</v>
      </c>
      <c r="B201" s="10" t="s">
        <v>472</v>
      </c>
      <c r="C201" s="38">
        <v>2004.0</v>
      </c>
      <c r="D201" s="10">
        <v>2.0</v>
      </c>
      <c r="E201" s="10">
        <v>28.0</v>
      </c>
      <c r="F201" s="38">
        <v>80.8284778</v>
      </c>
      <c r="G201" s="36"/>
      <c r="H201" s="36"/>
      <c r="I201" s="36"/>
      <c r="J201" s="36"/>
      <c r="K201" s="36"/>
      <c r="L201" s="36"/>
      <c r="M201" s="36"/>
      <c r="N201" s="36"/>
      <c r="O201" s="36"/>
      <c r="P201" s="36"/>
      <c r="Q201" s="36"/>
      <c r="R201" s="36"/>
      <c r="Y201" s="36"/>
    </row>
    <row r="202">
      <c r="A202" s="37" t="s">
        <v>5</v>
      </c>
      <c r="B202" s="10" t="s">
        <v>473</v>
      </c>
      <c r="C202" s="38">
        <v>2004.0</v>
      </c>
      <c r="D202" s="10">
        <v>2.0</v>
      </c>
      <c r="E202" s="10">
        <v>28.0</v>
      </c>
      <c r="F202" s="38">
        <v>109.919366</v>
      </c>
      <c r="G202" s="36"/>
      <c r="H202" s="36"/>
      <c r="I202" s="36"/>
      <c r="J202" s="36"/>
      <c r="K202" s="36"/>
      <c r="L202" s="36"/>
      <c r="M202" s="36"/>
      <c r="N202" s="36"/>
      <c r="O202" s="36"/>
      <c r="P202" s="36"/>
      <c r="Q202" s="36"/>
      <c r="R202" s="36"/>
      <c r="Y202" s="36"/>
    </row>
    <row r="203">
      <c r="A203" s="37" t="s">
        <v>6</v>
      </c>
      <c r="B203" s="10" t="s">
        <v>474</v>
      </c>
      <c r="C203" s="38">
        <v>2004.0</v>
      </c>
      <c r="D203" s="10">
        <v>2.0</v>
      </c>
      <c r="E203" s="10">
        <v>28.0</v>
      </c>
      <c r="F203" s="38">
        <v>88.5141504</v>
      </c>
      <c r="G203" s="36"/>
      <c r="H203" s="36"/>
      <c r="I203" s="36"/>
      <c r="J203" s="36"/>
      <c r="K203" s="36"/>
      <c r="L203" s="36"/>
      <c r="M203" s="36"/>
      <c r="N203" s="36"/>
      <c r="O203" s="36"/>
      <c r="P203" s="36"/>
      <c r="Q203" s="36"/>
      <c r="R203" s="36"/>
      <c r="Y203" s="36"/>
    </row>
    <row r="204">
      <c r="A204" s="37" t="s">
        <v>7</v>
      </c>
      <c r="B204" s="10" t="s">
        <v>475</v>
      </c>
      <c r="C204" s="38">
        <v>2004.0</v>
      </c>
      <c r="D204" s="10">
        <v>2.0</v>
      </c>
      <c r="E204" s="10">
        <v>28.0</v>
      </c>
      <c r="F204" s="38">
        <v>84.9802346</v>
      </c>
      <c r="G204" s="36"/>
      <c r="H204" s="36"/>
      <c r="I204" s="36"/>
      <c r="J204" s="36"/>
      <c r="K204" s="36"/>
      <c r="L204" s="36"/>
      <c r="M204" s="36"/>
      <c r="N204" s="36"/>
      <c r="O204" s="36"/>
      <c r="P204" s="36"/>
      <c r="Q204" s="36"/>
      <c r="R204" s="36"/>
      <c r="Y204" s="36"/>
    </row>
    <row r="205">
      <c r="A205" s="37" t="s">
        <v>8</v>
      </c>
      <c r="B205" s="10" t="s">
        <v>479</v>
      </c>
      <c r="C205" s="38">
        <v>2004.0</v>
      </c>
      <c r="D205" s="10">
        <v>2.0</v>
      </c>
      <c r="E205" s="10">
        <v>28.0</v>
      </c>
      <c r="F205" s="38">
        <v>117.954535</v>
      </c>
      <c r="G205" s="36"/>
      <c r="H205" s="36"/>
      <c r="I205" s="36"/>
      <c r="J205" s="36"/>
      <c r="K205" s="36"/>
      <c r="L205" s="36"/>
      <c r="M205" s="36"/>
      <c r="N205" s="36"/>
      <c r="O205" s="36"/>
      <c r="P205" s="36"/>
      <c r="Q205" s="36"/>
      <c r="R205" s="36"/>
      <c r="Y205" s="36"/>
    </row>
    <row r="206">
      <c r="A206" s="37" t="s">
        <v>9</v>
      </c>
      <c r="B206" s="10" t="s">
        <v>480</v>
      </c>
      <c r="C206" s="38">
        <v>2004.0</v>
      </c>
      <c r="D206" s="10">
        <v>2.0</v>
      </c>
      <c r="E206" s="10">
        <v>28.0</v>
      </c>
      <c r="F206" s="38">
        <v>113.277281</v>
      </c>
      <c r="G206" s="36"/>
      <c r="H206" s="36"/>
      <c r="I206" s="36"/>
      <c r="J206" s="36"/>
      <c r="K206" s="36"/>
      <c r="L206" s="36"/>
      <c r="M206" s="36"/>
      <c r="N206" s="36"/>
      <c r="O206" s="36"/>
      <c r="P206" s="36"/>
      <c r="Q206" s="36"/>
      <c r="R206" s="36"/>
      <c r="Y206" s="36"/>
    </row>
    <row r="207">
      <c r="A207" s="37" t="s">
        <v>10</v>
      </c>
      <c r="B207" s="10" t="s">
        <v>478</v>
      </c>
      <c r="C207" s="38">
        <v>2004.0</v>
      </c>
      <c r="D207" s="10">
        <v>2.0</v>
      </c>
      <c r="E207" s="10">
        <v>28.0</v>
      </c>
      <c r="F207" s="38">
        <v>60.7249111</v>
      </c>
      <c r="G207" s="36"/>
      <c r="H207" s="36"/>
      <c r="I207" s="36"/>
      <c r="J207" s="36"/>
      <c r="K207" s="36"/>
      <c r="L207" s="36"/>
      <c r="M207" s="36"/>
      <c r="N207" s="36"/>
      <c r="O207" s="36"/>
      <c r="P207" s="36"/>
      <c r="Q207" s="36"/>
      <c r="R207" s="36"/>
      <c r="Y207" s="36"/>
    </row>
    <row r="208">
      <c r="A208" s="37" t="s">
        <v>11</v>
      </c>
      <c r="B208" s="10" t="s">
        <v>477</v>
      </c>
      <c r="C208" s="38">
        <v>2004.0</v>
      </c>
      <c r="D208" s="10">
        <v>2.0</v>
      </c>
      <c r="E208" s="10">
        <v>28.0</v>
      </c>
      <c r="F208" s="38">
        <v>124.00588</v>
      </c>
      <c r="G208" s="36"/>
      <c r="H208" s="36"/>
      <c r="I208" s="36"/>
      <c r="J208" s="36"/>
      <c r="K208" s="36"/>
      <c r="L208" s="36"/>
      <c r="M208" s="36"/>
      <c r="N208" s="36"/>
      <c r="O208" s="36"/>
      <c r="P208" s="36"/>
      <c r="Q208" s="36"/>
      <c r="R208" s="36"/>
      <c r="Y208" s="36"/>
    </row>
    <row r="209">
      <c r="A209" s="37" t="s">
        <v>12</v>
      </c>
      <c r="B209" s="10" t="s">
        <v>476</v>
      </c>
      <c r="C209" s="38">
        <v>2004.0</v>
      </c>
      <c r="D209" s="10">
        <v>2.0</v>
      </c>
      <c r="E209" s="10">
        <v>28.0</v>
      </c>
      <c r="F209" s="38">
        <v>149.211236</v>
      </c>
      <c r="G209" s="36"/>
      <c r="H209" s="36"/>
      <c r="I209" s="36"/>
      <c r="J209" s="36"/>
      <c r="K209" s="36"/>
      <c r="L209" s="36"/>
      <c r="M209" s="36"/>
      <c r="N209" s="36"/>
      <c r="O209" s="36"/>
      <c r="P209" s="36"/>
      <c r="Q209" s="36"/>
      <c r="R209" s="36"/>
      <c r="Y209" s="36"/>
    </row>
    <row r="210">
      <c r="A210" s="37" t="s">
        <v>13</v>
      </c>
      <c r="B210" s="10" t="s">
        <v>481</v>
      </c>
      <c r="C210" s="38">
        <v>2004.0</v>
      </c>
      <c r="D210" s="10">
        <v>2.0</v>
      </c>
      <c r="E210" s="10">
        <v>28.0</v>
      </c>
      <c r="F210" s="38">
        <v>108.46639</v>
      </c>
      <c r="G210" s="36"/>
      <c r="H210" s="36"/>
      <c r="I210" s="36"/>
      <c r="J210" s="36"/>
      <c r="K210" s="36"/>
      <c r="L210" s="36"/>
      <c r="M210" s="36"/>
      <c r="N210" s="36"/>
      <c r="O210" s="36"/>
      <c r="P210" s="36"/>
      <c r="Q210" s="36"/>
      <c r="R210" s="36"/>
      <c r="Y210" s="36"/>
    </row>
    <row r="211">
      <c r="A211" s="37" t="s">
        <v>14</v>
      </c>
      <c r="B211" s="10" t="s">
        <v>483</v>
      </c>
      <c r="C211" s="38">
        <v>2004.0</v>
      </c>
      <c r="D211" s="10">
        <v>2.0</v>
      </c>
      <c r="E211" s="10">
        <v>28.0</v>
      </c>
      <c r="F211" s="38">
        <v>98.3068005</v>
      </c>
      <c r="G211" s="36"/>
      <c r="H211" s="36"/>
      <c r="I211" s="36"/>
      <c r="J211" s="36"/>
      <c r="K211" s="36"/>
      <c r="L211" s="36"/>
      <c r="M211" s="36"/>
      <c r="N211" s="36"/>
      <c r="O211" s="36"/>
      <c r="P211" s="36"/>
      <c r="Q211" s="36"/>
      <c r="R211" s="36"/>
      <c r="Y211" s="36"/>
    </row>
    <row r="212">
      <c r="A212" s="37" t="s">
        <v>15</v>
      </c>
      <c r="B212" s="10" t="s">
        <v>482</v>
      </c>
      <c r="C212" s="38">
        <v>2004.0</v>
      </c>
      <c r="D212" s="10">
        <v>2.0</v>
      </c>
      <c r="E212" s="10">
        <v>28.0</v>
      </c>
      <c r="F212" s="38">
        <v>70.3891318</v>
      </c>
      <c r="G212" s="36"/>
      <c r="H212" s="36"/>
      <c r="I212" s="36"/>
      <c r="J212" s="36"/>
      <c r="K212" s="36"/>
      <c r="L212" s="36"/>
      <c r="M212" s="36"/>
      <c r="N212" s="36"/>
      <c r="O212" s="36"/>
      <c r="P212" s="36"/>
      <c r="Q212" s="36"/>
      <c r="R212" s="36"/>
      <c r="Y212" s="36"/>
    </row>
    <row r="213">
      <c r="A213" s="37" t="s">
        <v>16</v>
      </c>
      <c r="B213" s="10" t="s">
        <v>484</v>
      </c>
      <c r="C213" s="38">
        <v>2004.0</v>
      </c>
      <c r="D213" s="10">
        <v>2.0</v>
      </c>
      <c r="E213" s="10">
        <v>28.0</v>
      </c>
      <c r="F213" s="38">
        <v>107.386326</v>
      </c>
      <c r="G213" s="36"/>
      <c r="H213" s="36"/>
      <c r="I213" s="36"/>
      <c r="J213" s="36"/>
      <c r="K213" s="36"/>
      <c r="L213" s="36"/>
      <c r="M213" s="36"/>
      <c r="N213" s="36"/>
      <c r="O213" s="36"/>
      <c r="P213" s="36"/>
      <c r="Q213" s="36"/>
      <c r="R213" s="36"/>
      <c r="Y213" s="36"/>
    </row>
    <row r="214">
      <c r="A214" s="37" t="s">
        <v>17</v>
      </c>
      <c r="B214" s="10" t="s">
        <v>485</v>
      </c>
      <c r="C214" s="38">
        <v>2004.0</v>
      </c>
      <c r="D214" s="10">
        <v>2.0</v>
      </c>
      <c r="E214" s="10">
        <v>28.0</v>
      </c>
      <c r="F214" s="38">
        <v>106.856324</v>
      </c>
      <c r="G214" s="36"/>
      <c r="H214" s="36"/>
      <c r="I214" s="36"/>
      <c r="J214" s="36"/>
      <c r="K214" s="36"/>
      <c r="L214" s="36"/>
      <c r="M214" s="36"/>
      <c r="N214" s="36"/>
      <c r="O214" s="36"/>
      <c r="P214" s="36"/>
      <c r="Q214" s="36"/>
      <c r="R214" s="36"/>
      <c r="Y214" s="36"/>
    </row>
    <row r="215">
      <c r="A215" s="37" t="s">
        <v>18</v>
      </c>
      <c r="B215" s="10" t="s">
        <v>486</v>
      </c>
      <c r="C215" s="38">
        <v>2004.0</v>
      </c>
      <c r="D215" s="10">
        <v>2.0</v>
      </c>
      <c r="E215" s="10">
        <v>28.0</v>
      </c>
      <c r="F215" s="38">
        <v>79.042899</v>
      </c>
      <c r="G215" s="36"/>
      <c r="H215" s="36"/>
      <c r="I215" s="36"/>
      <c r="J215" s="36"/>
      <c r="K215" s="36"/>
      <c r="L215" s="36"/>
      <c r="M215" s="36"/>
      <c r="N215" s="36"/>
      <c r="O215" s="36"/>
      <c r="P215" s="36"/>
      <c r="Q215" s="36"/>
      <c r="R215" s="36"/>
      <c r="Y215" s="36"/>
    </row>
    <row r="216">
      <c r="A216" s="37" t="s">
        <v>19</v>
      </c>
      <c r="B216" s="10" t="s">
        <v>487</v>
      </c>
      <c r="C216" s="38">
        <v>2004.0</v>
      </c>
      <c r="D216" s="10">
        <v>2.0</v>
      </c>
      <c r="E216" s="10">
        <v>28.0</v>
      </c>
      <c r="F216" s="38">
        <v>109.781917</v>
      </c>
      <c r="G216" s="36"/>
      <c r="H216" s="36"/>
      <c r="I216" s="36"/>
      <c r="J216" s="36"/>
      <c r="K216" s="36"/>
      <c r="L216" s="36"/>
      <c r="M216" s="36"/>
      <c r="N216" s="36"/>
      <c r="O216" s="36"/>
      <c r="P216" s="36"/>
      <c r="Q216" s="36"/>
      <c r="R216" s="36"/>
      <c r="Y216" s="36"/>
    </row>
    <row r="217">
      <c r="A217" s="37" t="s">
        <v>20</v>
      </c>
      <c r="B217" s="10" t="s">
        <v>488</v>
      </c>
      <c r="C217" s="38">
        <v>2004.0</v>
      </c>
      <c r="D217" s="10">
        <v>2.0</v>
      </c>
      <c r="E217" s="10">
        <v>28.0</v>
      </c>
      <c r="F217" s="38">
        <v>90.6729582</v>
      </c>
      <c r="G217" s="36"/>
      <c r="H217" s="36"/>
      <c r="I217" s="36"/>
      <c r="J217" s="36"/>
      <c r="K217" s="36"/>
      <c r="L217" s="36"/>
      <c r="M217" s="36"/>
      <c r="N217" s="36"/>
      <c r="O217" s="36"/>
      <c r="P217" s="36"/>
      <c r="Q217" s="36"/>
      <c r="R217" s="36"/>
      <c r="Y217" s="36"/>
    </row>
    <row r="218">
      <c r="A218" s="37" t="s">
        <v>21</v>
      </c>
      <c r="B218" s="10" t="s">
        <v>490</v>
      </c>
      <c r="C218" s="38">
        <v>2004.0</v>
      </c>
      <c r="D218" s="10">
        <v>2.0</v>
      </c>
      <c r="E218" s="10">
        <v>28.0</v>
      </c>
      <c r="F218" s="38">
        <v>110.28551</v>
      </c>
      <c r="G218" s="36"/>
      <c r="H218" s="36"/>
      <c r="I218" s="36"/>
      <c r="J218" s="36"/>
      <c r="K218" s="36"/>
      <c r="L218" s="36"/>
      <c r="M218" s="36"/>
      <c r="N218" s="36"/>
      <c r="O218" s="36"/>
      <c r="P218" s="36"/>
      <c r="Q218" s="36"/>
      <c r="R218" s="36"/>
      <c r="Y218" s="36"/>
    </row>
    <row r="219">
      <c r="A219" s="37" t="s">
        <v>22</v>
      </c>
      <c r="B219" s="10" t="s">
        <v>491</v>
      </c>
      <c r="C219" s="38">
        <v>2004.0</v>
      </c>
      <c r="D219" s="10">
        <v>2.0</v>
      </c>
      <c r="E219" s="10">
        <v>28.0</v>
      </c>
      <c r="F219" s="38">
        <v>117.68726</v>
      </c>
      <c r="G219" s="36"/>
      <c r="H219" s="36"/>
      <c r="I219" s="36"/>
      <c r="J219" s="36"/>
      <c r="K219" s="36"/>
      <c r="L219" s="36"/>
      <c r="M219" s="36"/>
      <c r="N219" s="36"/>
      <c r="O219" s="36"/>
      <c r="P219" s="36"/>
      <c r="Q219" s="36"/>
      <c r="R219" s="36"/>
      <c r="Y219" s="36"/>
    </row>
    <row r="220">
      <c r="A220" s="37" t="s">
        <v>23</v>
      </c>
      <c r="B220" s="10" t="s">
        <v>492</v>
      </c>
      <c r="C220" s="38">
        <v>2004.0</v>
      </c>
      <c r="D220" s="10">
        <v>2.0</v>
      </c>
      <c r="E220" s="10">
        <v>28.0</v>
      </c>
      <c r="F220" s="38">
        <v>96.8967413</v>
      </c>
      <c r="G220" s="36"/>
      <c r="H220" s="36"/>
      <c r="I220" s="36"/>
      <c r="J220" s="36"/>
      <c r="K220" s="36"/>
      <c r="L220" s="36"/>
      <c r="M220" s="36"/>
      <c r="N220" s="36"/>
      <c r="O220" s="36"/>
      <c r="P220" s="36"/>
      <c r="Q220" s="36"/>
      <c r="R220" s="36"/>
      <c r="Y220" s="36"/>
    </row>
    <row r="221">
      <c r="A221" s="37" t="s">
        <v>24</v>
      </c>
      <c r="B221" s="10" t="s">
        <v>493</v>
      </c>
      <c r="C221" s="38">
        <v>2004.0</v>
      </c>
      <c r="D221" s="10">
        <v>2.0</v>
      </c>
      <c r="E221" s="10">
        <v>28.0</v>
      </c>
      <c r="F221" s="38">
        <v>90.5010445</v>
      </c>
      <c r="G221" s="36"/>
      <c r="H221" s="36"/>
      <c r="I221" s="36"/>
      <c r="J221" s="36"/>
      <c r="K221" s="36"/>
      <c r="L221" s="36"/>
      <c r="M221" s="36"/>
      <c r="N221" s="36"/>
      <c r="O221" s="36"/>
      <c r="P221" s="36"/>
      <c r="Q221" s="36"/>
      <c r="R221" s="36"/>
      <c r="Y221" s="36"/>
    </row>
    <row r="222">
      <c r="A222" s="37" t="s">
        <v>25</v>
      </c>
      <c r="B222" s="10" t="s">
        <v>494</v>
      </c>
      <c r="C222" s="38">
        <v>2004.0</v>
      </c>
      <c r="D222" s="10">
        <v>2.0</v>
      </c>
      <c r="E222" s="10">
        <v>28.0</v>
      </c>
      <c r="F222" s="38">
        <v>77.8672735</v>
      </c>
      <c r="G222" s="36"/>
      <c r="H222" s="36"/>
      <c r="I222" s="36"/>
      <c r="J222" s="36"/>
      <c r="K222" s="36"/>
      <c r="L222" s="36"/>
      <c r="M222" s="36"/>
      <c r="N222" s="36"/>
      <c r="O222" s="36"/>
      <c r="P222" s="36"/>
      <c r="Q222" s="36"/>
      <c r="R222" s="36"/>
      <c r="Y222" s="36"/>
    </row>
    <row r="223">
      <c r="A223" s="37" t="s">
        <v>26</v>
      </c>
      <c r="B223" s="10" t="s">
        <v>495</v>
      </c>
      <c r="C223" s="38">
        <v>2004.0</v>
      </c>
      <c r="D223" s="10">
        <v>2.0</v>
      </c>
      <c r="E223" s="10">
        <v>28.0</v>
      </c>
      <c r="F223" s="38">
        <v>40.5600065</v>
      </c>
      <c r="G223" s="36"/>
      <c r="H223" s="36"/>
      <c r="I223" s="36"/>
      <c r="J223" s="36"/>
      <c r="K223" s="36"/>
      <c r="L223" s="36"/>
      <c r="M223" s="36"/>
      <c r="N223" s="36"/>
      <c r="O223" s="36"/>
      <c r="P223" s="36"/>
      <c r="Q223" s="36"/>
      <c r="R223" s="36"/>
      <c r="Y223" s="36"/>
    </row>
    <row r="224">
      <c r="A224" s="37" t="s">
        <v>27</v>
      </c>
      <c r="B224" s="10" t="s">
        <v>497</v>
      </c>
      <c r="C224" s="38">
        <v>2004.0</v>
      </c>
      <c r="D224" s="10">
        <v>2.0</v>
      </c>
      <c r="E224" s="10">
        <v>28.0</v>
      </c>
      <c r="F224" s="38">
        <v>104.081318</v>
      </c>
      <c r="G224" s="36"/>
      <c r="H224" s="36"/>
      <c r="I224" s="36"/>
      <c r="J224" s="36"/>
      <c r="K224" s="36"/>
      <c r="L224" s="36"/>
      <c r="M224" s="36"/>
      <c r="N224" s="36"/>
      <c r="O224" s="36"/>
      <c r="P224" s="36"/>
      <c r="Q224" s="36"/>
      <c r="R224" s="36"/>
      <c r="Y224" s="36"/>
    </row>
    <row r="225">
      <c r="A225" s="37" t="s">
        <v>28</v>
      </c>
      <c r="B225" s="10" t="s">
        <v>496</v>
      </c>
      <c r="C225" s="38">
        <v>2004.0</v>
      </c>
      <c r="D225" s="10">
        <v>2.0</v>
      </c>
      <c r="E225" s="10">
        <v>28.0</v>
      </c>
      <c r="F225" s="38">
        <v>110.479082</v>
      </c>
      <c r="G225" s="36"/>
      <c r="H225" s="36"/>
      <c r="I225" s="36"/>
      <c r="J225" s="36"/>
      <c r="K225" s="36"/>
      <c r="L225" s="36"/>
      <c r="M225" s="36"/>
      <c r="N225" s="36"/>
      <c r="O225" s="36"/>
      <c r="P225" s="36"/>
      <c r="Q225" s="36"/>
      <c r="R225" s="36"/>
      <c r="Y225" s="36"/>
    </row>
    <row r="226">
      <c r="A226" s="37" t="s">
        <v>29</v>
      </c>
      <c r="B226" s="10" t="s">
        <v>498</v>
      </c>
      <c r="C226" s="38">
        <v>2004.0</v>
      </c>
      <c r="D226" s="10">
        <v>2.0</v>
      </c>
      <c r="E226" s="10">
        <v>28.0</v>
      </c>
      <c r="F226" s="38">
        <v>132.021872</v>
      </c>
      <c r="G226" s="36"/>
      <c r="H226" s="36"/>
      <c r="I226" s="36"/>
      <c r="J226" s="36"/>
      <c r="K226" s="36"/>
      <c r="L226" s="36"/>
      <c r="M226" s="36"/>
      <c r="N226" s="36"/>
      <c r="O226" s="36"/>
      <c r="P226" s="36"/>
      <c r="Q226" s="36"/>
      <c r="R226" s="36"/>
      <c r="Y226" s="36"/>
    </row>
    <row r="227">
      <c r="A227" s="37" t="s">
        <v>30</v>
      </c>
      <c r="B227" s="10" t="s">
        <v>499</v>
      </c>
      <c r="C227" s="38">
        <v>2004.0</v>
      </c>
      <c r="D227" s="10">
        <v>2.0</v>
      </c>
      <c r="E227" s="10">
        <v>28.0</v>
      </c>
      <c r="F227" s="38">
        <v>83.2692234</v>
      </c>
      <c r="G227" s="36"/>
      <c r="H227" s="36"/>
      <c r="I227" s="36"/>
      <c r="J227" s="36"/>
      <c r="K227" s="36"/>
      <c r="L227" s="36"/>
      <c r="M227" s="36"/>
      <c r="N227" s="36"/>
      <c r="O227" s="36"/>
      <c r="P227" s="36"/>
      <c r="Q227" s="36"/>
      <c r="R227" s="36"/>
      <c r="Y227" s="36"/>
    </row>
    <row r="228">
      <c r="A228" s="37" t="s">
        <v>31</v>
      </c>
      <c r="B228" s="10" t="s">
        <v>500</v>
      </c>
      <c r="C228" s="38">
        <v>2004.0</v>
      </c>
      <c r="D228" s="10">
        <v>2.0</v>
      </c>
      <c r="E228" s="10">
        <v>28.0</v>
      </c>
      <c r="F228" s="38">
        <v>109.828228</v>
      </c>
      <c r="G228" s="36"/>
      <c r="H228" s="36"/>
      <c r="I228" s="36"/>
      <c r="J228" s="36"/>
      <c r="K228" s="36"/>
      <c r="L228" s="36"/>
      <c r="M228" s="36"/>
      <c r="N228" s="36"/>
      <c r="O228" s="36"/>
      <c r="P228" s="36"/>
      <c r="Q228" s="36"/>
      <c r="R228" s="36"/>
      <c r="Y228" s="36"/>
    </row>
    <row r="229">
      <c r="A229" s="37" t="s">
        <v>32</v>
      </c>
      <c r="B229" s="10" t="s">
        <v>501</v>
      </c>
      <c r="C229" s="38">
        <v>2004.0</v>
      </c>
      <c r="D229" s="10">
        <v>2.0</v>
      </c>
      <c r="E229" s="10">
        <v>28.0</v>
      </c>
      <c r="F229" s="38">
        <v>80.0181313</v>
      </c>
      <c r="G229" s="36"/>
      <c r="H229" s="36"/>
      <c r="I229" s="36"/>
      <c r="J229" s="36"/>
      <c r="K229" s="36"/>
      <c r="L229" s="36"/>
      <c r="M229" s="36"/>
      <c r="N229" s="36"/>
      <c r="O229" s="36"/>
      <c r="P229" s="36"/>
      <c r="Q229" s="36"/>
      <c r="R229" s="36"/>
      <c r="Y229" s="36"/>
    </row>
    <row r="230">
      <c r="A230" s="37" t="s">
        <v>33</v>
      </c>
      <c r="B230" s="10" t="s">
        <v>502</v>
      </c>
      <c r="C230" s="38">
        <v>2004.0</v>
      </c>
      <c r="D230" s="10">
        <v>2.0</v>
      </c>
      <c r="E230" s="10">
        <v>28.0</v>
      </c>
      <c r="F230" s="38">
        <v>113.674764</v>
      </c>
      <c r="G230" s="36"/>
      <c r="H230" s="36"/>
      <c r="I230" s="36"/>
      <c r="J230" s="36"/>
      <c r="K230" s="36"/>
      <c r="L230" s="36"/>
      <c r="M230" s="36"/>
      <c r="N230" s="36"/>
      <c r="O230" s="36"/>
      <c r="P230" s="36"/>
      <c r="Q230" s="36"/>
      <c r="R230" s="36"/>
      <c r="Y230" s="36"/>
    </row>
    <row r="231">
      <c r="A231" s="37" t="s">
        <v>34</v>
      </c>
      <c r="B231" s="10" t="s">
        <v>503</v>
      </c>
      <c r="C231" s="38">
        <v>2004.0</v>
      </c>
      <c r="D231" s="10">
        <v>2.0</v>
      </c>
      <c r="E231" s="10">
        <v>28.0</v>
      </c>
      <c r="F231" s="38">
        <v>110.830244</v>
      </c>
      <c r="G231" s="36"/>
      <c r="H231" s="36"/>
      <c r="I231" s="36"/>
      <c r="J231" s="36"/>
      <c r="K231" s="36"/>
      <c r="L231" s="36"/>
      <c r="M231" s="36"/>
      <c r="N231" s="36"/>
      <c r="O231" s="36"/>
      <c r="P231" s="36"/>
      <c r="Q231" s="36"/>
      <c r="R231" s="36"/>
      <c r="Y231" s="36"/>
    </row>
    <row r="232">
      <c r="A232" s="37" t="s">
        <v>35</v>
      </c>
      <c r="B232" s="10" t="s">
        <v>504</v>
      </c>
      <c r="C232" s="38">
        <v>2004.0</v>
      </c>
      <c r="D232" s="10">
        <v>2.0</v>
      </c>
      <c r="E232" s="10">
        <v>28.0</v>
      </c>
      <c r="F232" s="38">
        <v>118.339089</v>
      </c>
      <c r="G232" s="36"/>
      <c r="H232" s="36"/>
      <c r="I232" s="36"/>
      <c r="J232" s="36"/>
      <c r="K232" s="36"/>
      <c r="L232" s="36"/>
      <c r="M232" s="36"/>
      <c r="N232" s="36"/>
      <c r="O232" s="36"/>
      <c r="P232" s="36"/>
      <c r="Q232" s="36"/>
      <c r="R232" s="36"/>
      <c r="Y232" s="36"/>
    </row>
    <row r="233">
      <c r="A233" s="37" t="s">
        <v>3</v>
      </c>
      <c r="B233" s="10" t="s">
        <v>489</v>
      </c>
      <c r="C233" s="38">
        <v>2005.0</v>
      </c>
      <c r="D233" s="10">
        <v>2.0</v>
      </c>
      <c r="E233" s="10">
        <v>28.0</v>
      </c>
      <c r="F233" s="38">
        <v>105.31541</v>
      </c>
      <c r="G233" s="36"/>
      <c r="H233" s="36"/>
      <c r="I233" s="36"/>
      <c r="J233" s="36"/>
      <c r="K233" s="36"/>
      <c r="L233" s="36"/>
      <c r="M233" s="36"/>
      <c r="N233" s="36"/>
      <c r="O233" s="36"/>
      <c r="P233" s="36"/>
      <c r="Q233" s="36"/>
      <c r="R233" s="36"/>
      <c r="Y233" s="36"/>
    </row>
    <row r="234">
      <c r="A234" s="37" t="s">
        <v>4</v>
      </c>
      <c r="B234" s="10" t="s">
        <v>472</v>
      </c>
      <c r="C234" s="38">
        <v>2005.0</v>
      </c>
      <c r="D234" s="10">
        <v>2.0</v>
      </c>
      <c r="E234" s="10">
        <v>28.0</v>
      </c>
      <c r="F234" s="38">
        <v>80.4690826</v>
      </c>
      <c r="G234" s="36"/>
      <c r="H234" s="36"/>
      <c r="I234" s="36"/>
      <c r="J234" s="36"/>
      <c r="K234" s="36"/>
      <c r="L234" s="36"/>
      <c r="M234" s="36"/>
      <c r="N234" s="36"/>
      <c r="O234" s="36"/>
      <c r="P234" s="36"/>
      <c r="Q234" s="36"/>
      <c r="R234" s="36"/>
      <c r="Y234" s="36"/>
    </row>
    <row r="235">
      <c r="A235" s="37" t="s">
        <v>5</v>
      </c>
      <c r="B235" s="10" t="s">
        <v>473</v>
      </c>
      <c r="C235" s="38">
        <v>2005.0</v>
      </c>
      <c r="D235" s="10">
        <v>2.0</v>
      </c>
      <c r="E235" s="10">
        <v>28.0</v>
      </c>
      <c r="F235" s="38">
        <v>107.775549</v>
      </c>
      <c r="G235" s="36"/>
      <c r="H235" s="36"/>
      <c r="I235" s="36"/>
      <c r="J235" s="36"/>
      <c r="K235" s="36"/>
      <c r="L235" s="36"/>
      <c r="M235" s="36"/>
      <c r="N235" s="36"/>
      <c r="O235" s="36"/>
      <c r="P235" s="36"/>
      <c r="Q235" s="36"/>
      <c r="R235" s="36"/>
      <c r="Y235" s="36"/>
    </row>
    <row r="236">
      <c r="A236" s="37" t="s">
        <v>6</v>
      </c>
      <c r="B236" s="10" t="s">
        <v>474</v>
      </c>
      <c r="C236" s="38">
        <v>2005.0</v>
      </c>
      <c r="D236" s="10">
        <v>2.0</v>
      </c>
      <c r="E236" s="10">
        <v>28.0</v>
      </c>
      <c r="F236" s="38">
        <v>88.6333464</v>
      </c>
      <c r="G236" s="36"/>
      <c r="H236" s="36"/>
      <c r="I236" s="36"/>
      <c r="J236" s="36"/>
      <c r="K236" s="36"/>
      <c r="L236" s="36"/>
      <c r="M236" s="36"/>
      <c r="N236" s="36"/>
      <c r="O236" s="36"/>
      <c r="P236" s="36"/>
      <c r="Q236" s="36"/>
      <c r="R236" s="36"/>
      <c r="Y236" s="36"/>
    </row>
    <row r="237">
      <c r="A237" s="37" t="s">
        <v>7</v>
      </c>
      <c r="B237" s="10" t="s">
        <v>475</v>
      </c>
      <c r="C237" s="38">
        <v>2005.0</v>
      </c>
      <c r="D237" s="10">
        <v>2.0</v>
      </c>
      <c r="E237" s="10">
        <v>28.0</v>
      </c>
      <c r="F237" s="38">
        <v>89.3820311</v>
      </c>
      <c r="G237" s="36"/>
      <c r="H237" s="36"/>
      <c r="I237" s="36"/>
      <c r="J237" s="36"/>
      <c r="K237" s="36"/>
      <c r="L237" s="36"/>
      <c r="M237" s="36"/>
      <c r="N237" s="36"/>
      <c r="O237" s="36"/>
      <c r="P237" s="36"/>
      <c r="Q237" s="36"/>
      <c r="R237" s="36"/>
      <c r="Y237" s="36"/>
    </row>
    <row r="238">
      <c r="A238" s="37" t="s">
        <v>8</v>
      </c>
      <c r="B238" s="10" t="s">
        <v>479</v>
      </c>
      <c r="C238" s="38">
        <v>2005.0</v>
      </c>
      <c r="D238" s="10">
        <v>2.0</v>
      </c>
      <c r="E238" s="10">
        <v>28.0</v>
      </c>
      <c r="F238" s="38">
        <v>127.689395</v>
      </c>
      <c r="G238" s="36"/>
      <c r="H238" s="36"/>
      <c r="I238" s="36"/>
      <c r="J238" s="36"/>
      <c r="K238" s="36"/>
      <c r="L238" s="36"/>
      <c r="M238" s="36"/>
      <c r="N238" s="36"/>
      <c r="O238" s="36"/>
      <c r="P238" s="36"/>
      <c r="Q238" s="36"/>
      <c r="R238" s="36"/>
      <c r="Y238" s="36"/>
    </row>
    <row r="239">
      <c r="A239" s="37" t="s">
        <v>9</v>
      </c>
      <c r="B239" s="10" t="s">
        <v>480</v>
      </c>
      <c r="C239" s="38">
        <v>2005.0</v>
      </c>
      <c r="D239" s="10">
        <v>2.0</v>
      </c>
      <c r="E239" s="10">
        <v>28.0</v>
      </c>
      <c r="F239" s="38">
        <v>106.00234</v>
      </c>
      <c r="G239" s="36"/>
      <c r="H239" s="36"/>
      <c r="I239" s="36"/>
      <c r="J239" s="36"/>
      <c r="K239" s="36"/>
      <c r="L239" s="36"/>
      <c r="M239" s="36"/>
      <c r="N239" s="36"/>
      <c r="O239" s="36"/>
      <c r="P239" s="36"/>
      <c r="Q239" s="36"/>
      <c r="R239" s="36"/>
      <c r="Y239" s="36"/>
    </row>
    <row r="240">
      <c r="A240" s="37" t="s">
        <v>10</v>
      </c>
      <c r="B240" s="10" t="s">
        <v>478</v>
      </c>
      <c r="C240" s="38">
        <v>2005.0</v>
      </c>
      <c r="D240" s="10">
        <v>2.0</v>
      </c>
      <c r="E240" s="10">
        <v>28.0</v>
      </c>
      <c r="F240" s="38">
        <v>61.0512847</v>
      </c>
      <c r="G240" s="36"/>
      <c r="H240" s="36"/>
      <c r="I240" s="36"/>
      <c r="J240" s="36"/>
      <c r="K240" s="36"/>
      <c r="L240" s="36"/>
      <c r="M240" s="36"/>
      <c r="N240" s="36"/>
      <c r="O240" s="36"/>
      <c r="P240" s="36"/>
      <c r="Q240" s="36"/>
      <c r="R240" s="36"/>
      <c r="Y240" s="36"/>
    </row>
    <row r="241">
      <c r="A241" s="37" t="s">
        <v>11</v>
      </c>
      <c r="B241" s="10" t="s">
        <v>477</v>
      </c>
      <c r="C241" s="38">
        <v>2005.0</v>
      </c>
      <c r="D241" s="10">
        <v>2.0</v>
      </c>
      <c r="E241" s="10">
        <v>28.0</v>
      </c>
      <c r="F241" s="38">
        <v>131.682358</v>
      </c>
      <c r="G241" s="36"/>
      <c r="H241" s="36"/>
      <c r="I241" s="36"/>
      <c r="J241" s="36"/>
      <c r="K241" s="36"/>
      <c r="L241" s="36"/>
      <c r="M241" s="36"/>
      <c r="N241" s="36"/>
      <c r="O241" s="36"/>
      <c r="P241" s="36"/>
      <c r="Q241" s="36"/>
      <c r="R241" s="36"/>
      <c r="Y241" s="36"/>
    </row>
    <row r="242">
      <c r="A242" s="37" t="s">
        <v>12</v>
      </c>
      <c r="B242" s="10" t="s">
        <v>476</v>
      </c>
      <c r="C242" s="38">
        <v>2005.0</v>
      </c>
      <c r="D242" s="10">
        <v>2.0</v>
      </c>
      <c r="E242" s="10">
        <v>28.0</v>
      </c>
      <c r="F242" s="38">
        <v>148.086428</v>
      </c>
      <c r="G242" s="36"/>
      <c r="H242" s="36"/>
      <c r="I242" s="36"/>
      <c r="J242" s="36"/>
      <c r="K242" s="36"/>
      <c r="L242" s="36"/>
      <c r="M242" s="36"/>
      <c r="N242" s="36"/>
      <c r="O242" s="36"/>
      <c r="P242" s="36"/>
      <c r="Q242" s="36"/>
      <c r="R242" s="36"/>
      <c r="Y242" s="36"/>
    </row>
    <row r="243">
      <c r="A243" s="37" t="s">
        <v>13</v>
      </c>
      <c r="B243" s="10" t="s">
        <v>481</v>
      </c>
      <c r="C243" s="38">
        <v>2005.0</v>
      </c>
      <c r="D243" s="10">
        <v>2.0</v>
      </c>
      <c r="E243" s="10">
        <v>28.0</v>
      </c>
      <c r="F243" s="38">
        <v>116.987402</v>
      </c>
      <c r="G243" s="36"/>
      <c r="H243" s="36"/>
      <c r="I243" s="36"/>
      <c r="J243" s="36"/>
      <c r="K243" s="36"/>
      <c r="L243" s="36"/>
      <c r="M243" s="36"/>
      <c r="N243" s="36"/>
      <c r="O243" s="36"/>
      <c r="P243" s="36"/>
      <c r="Q243" s="36"/>
      <c r="R243" s="36"/>
      <c r="Y243" s="36"/>
    </row>
    <row r="244">
      <c r="A244" s="37" t="s">
        <v>14</v>
      </c>
      <c r="B244" s="10" t="s">
        <v>483</v>
      </c>
      <c r="C244" s="38">
        <v>2005.0</v>
      </c>
      <c r="D244" s="10">
        <v>2.0</v>
      </c>
      <c r="E244" s="10">
        <v>28.0</v>
      </c>
      <c r="F244" s="38">
        <v>102.162182</v>
      </c>
      <c r="G244" s="36"/>
      <c r="H244" s="36"/>
      <c r="I244" s="36"/>
      <c r="J244" s="36"/>
      <c r="K244" s="36"/>
      <c r="L244" s="36"/>
      <c r="M244" s="36"/>
      <c r="N244" s="36"/>
      <c r="O244" s="36"/>
      <c r="P244" s="36"/>
      <c r="Q244" s="36"/>
      <c r="R244" s="36"/>
      <c r="Y244" s="36"/>
    </row>
    <row r="245">
      <c r="A245" s="37" t="s">
        <v>15</v>
      </c>
      <c r="B245" s="10" t="s">
        <v>482</v>
      </c>
      <c r="C245" s="38">
        <v>2005.0</v>
      </c>
      <c r="D245" s="10">
        <v>2.0</v>
      </c>
      <c r="E245" s="10">
        <v>28.0</v>
      </c>
      <c r="F245" s="38">
        <v>70.7288587</v>
      </c>
      <c r="G245" s="36"/>
      <c r="H245" s="36"/>
      <c r="I245" s="36"/>
      <c r="J245" s="36"/>
      <c r="K245" s="36"/>
      <c r="L245" s="36"/>
      <c r="M245" s="36"/>
      <c r="N245" s="36"/>
      <c r="O245" s="36"/>
      <c r="P245" s="36"/>
      <c r="Q245" s="36"/>
      <c r="R245" s="36"/>
      <c r="Y245" s="36"/>
    </row>
    <row r="246">
      <c r="A246" s="37" t="s">
        <v>16</v>
      </c>
      <c r="B246" s="10" t="s">
        <v>484</v>
      </c>
      <c r="C246" s="38">
        <v>2005.0</v>
      </c>
      <c r="D246" s="10">
        <v>2.0</v>
      </c>
      <c r="E246" s="10">
        <v>28.0</v>
      </c>
      <c r="F246" s="38">
        <v>106.114487</v>
      </c>
      <c r="G246" s="36"/>
      <c r="H246" s="36"/>
      <c r="I246" s="36"/>
      <c r="J246" s="36"/>
      <c r="K246" s="36"/>
      <c r="L246" s="36"/>
      <c r="M246" s="36"/>
      <c r="N246" s="36"/>
      <c r="O246" s="36"/>
      <c r="P246" s="36"/>
      <c r="Q246" s="36"/>
      <c r="R246" s="36"/>
      <c r="Y246" s="36"/>
    </row>
    <row r="247">
      <c r="A247" s="37" t="s">
        <v>17</v>
      </c>
      <c r="B247" s="10" t="s">
        <v>485</v>
      </c>
      <c r="C247" s="38">
        <v>2005.0</v>
      </c>
      <c r="D247" s="10">
        <v>2.0</v>
      </c>
      <c r="E247" s="10">
        <v>28.0</v>
      </c>
      <c r="F247" s="38">
        <v>112.455381</v>
      </c>
      <c r="G247" s="36"/>
      <c r="H247" s="36"/>
      <c r="I247" s="36"/>
      <c r="J247" s="36"/>
      <c r="K247" s="36"/>
      <c r="L247" s="36"/>
      <c r="M247" s="36"/>
      <c r="N247" s="36"/>
      <c r="O247" s="36"/>
      <c r="P247" s="36"/>
      <c r="Q247" s="36"/>
      <c r="R247" s="36"/>
      <c r="Y247" s="36"/>
    </row>
    <row r="248">
      <c r="A248" s="37" t="s">
        <v>18</v>
      </c>
      <c r="B248" s="10" t="s">
        <v>486</v>
      </c>
      <c r="C248" s="38">
        <v>2005.0</v>
      </c>
      <c r="D248" s="10">
        <v>2.0</v>
      </c>
      <c r="E248" s="10">
        <v>28.0</v>
      </c>
      <c r="F248" s="38">
        <v>79.0488735</v>
      </c>
      <c r="G248" s="36"/>
      <c r="H248" s="36"/>
      <c r="I248" s="36"/>
      <c r="J248" s="36"/>
      <c r="K248" s="36"/>
      <c r="L248" s="36"/>
      <c r="M248" s="36"/>
      <c r="N248" s="36"/>
      <c r="O248" s="36"/>
      <c r="P248" s="36"/>
      <c r="Q248" s="36"/>
      <c r="R248" s="36"/>
      <c r="Y248" s="36"/>
    </row>
    <row r="249">
      <c r="A249" s="37" t="s">
        <v>19</v>
      </c>
      <c r="B249" s="10" t="s">
        <v>487</v>
      </c>
      <c r="C249" s="38">
        <v>2005.0</v>
      </c>
      <c r="D249" s="10">
        <v>2.0</v>
      </c>
      <c r="E249" s="10">
        <v>28.0</v>
      </c>
      <c r="F249" s="38">
        <v>109.563407</v>
      </c>
      <c r="G249" s="36"/>
      <c r="H249" s="36"/>
      <c r="I249" s="36"/>
      <c r="J249" s="36"/>
      <c r="K249" s="36"/>
      <c r="L249" s="36"/>
      <c r="M249" s="36"/>
      <c r="N249" s="36"/>
      <c r="O249" s="36"/>
      <c r="P249" s="36"/>
      <c r="Q249" s="36"/>
      <c r="R249" s="36"/>
      <c r="Y249" s="36"/>
    </row>
    <row r="250">
      <c r="A250" s="37" t="s">
        <v>20</v>
      </c>
      <c r="B250" s="10" t="s">
        <v>488</v>
      </c>
      <c r="C250" s="38">
        <v>2005.0</v>
      </c>
      <c r="D250" s="10">
        <v>2.0</v>
      </c>
      <c r="E250" s="10">
        <v>28.0</v>
      </c>
      <c r="F250" s="38">
        <v>97.0785224</v>
      </c>
      <c r="G250" s="36"/>
      <c r="H250" s="36"/>
      <c r="I250" s="36"/>
      <c r="J250" s="36"/>
      <c r="K250" s="36"/>
      <c r="L250" s="36"/>
      <c r="M250" s="36"/>
      <c r="N250" s="36"/>
      <c r="O250" s="36"/>
      <c r="P250" s="36"/>
      <c r="Q250" s="36"/>
      <c r="R250" s="36"/>
      <c r="Y250" s="36"/>
    </row>
    <row r="251">
      <c r="A251" s="37" t="s">
        <v>21</v>
      </c>
      <c r="B251" s="10" t="s">
        <v>490</v>
      </c>
      <c r="C251" s="38">
        <v>2005.0</v>
      </c>
      <c r="D251" s="10">
        <v>2.0</v>
      </c>
      <c r="E251" s="10">
        <v>28.0</v>
      </c>
      <c r="F251" s="38">
        <v>118.310746</v>
      </c>
      <c r="G251" s="36"/>
      <c r="H251" s="36"/>
      <c r="I251" s="36"/>
      <c r="J251" s="36"/>
      <c r="K251" s="36"/>
      <c r="L251" s="36"/>
      <c r="M251" s="36"/>
      <c r="N251" s="36"/>
      <c r="O251" s="36"/>
      <c r="P251" s="36"/>
      <c r="Q251" s="36"/>
      <c r="R251" s="36"/>
      <c r="Y251" s="36"/>
    </row>
    <row r="252">
      <c r="A252" s="37" t="s">
        <v>22</v>
      </c>
      <c r="B252" s="10" t="s">
        <v>491</v>
      </c>
      <c r="C252" s="38">
        <v>2005.0</v>
      </c>
      <c r="D252" s="10">
        <v>2.0</v>
      </c>
      <c r="E252" s="10">
        <v>28.0</v>
      </c>
      <c r="F252" s="38">
        <v>125.116479</v>
      </c>
      <c r="G252" s="36"/>
      <c r="H252" s="36"/>
      <c r="I252" s="36"/>
      <c r="J252" s="36"/>
      <c r="K252" s="36"/>
      <c r="L252" s="36"/>
      <c r="M252" s="36"/>
      <c r="N252" s="36"/>
      <c r="O252" s="36"/>
      <c r="P252" s="36"/>
      <c r="Q252" s="36"/>
      <c r="R252" s="36"/>
      <c r="Y252" s="36"/>
    </row>
    <row r="253">
      <c r="A253" s="37" t="s">
        <v>23</v>
      </c>
      <c r="B253" s="10" t="s">
        <v>492</v>
      </c>
      <c r="C253" s="38">
        <v>2005.0</v>
      </c>
      <c r="D253" s="10">
        <v>2.0</v>
      </c>
      <c r="E253" s="10">
        <v>28.0</v>
      </c>
      <c r="F253" s="38">
        <v>104.874718</v>
      </c>
      <c r="G253" s="36"/>
      <c r="H253" s="36"/>
      <c r="I253" s="36"/>
      <c r="J253" s="36"/>
      <c r="K253" s="36"/>
      <c r="L253" s="36"/>
      <c r="M253" s="36"/>
      <c r="N253" s="36"/>
      <c r="O253" s="36"/>
      <c r="P253" s="36"/>
      <c r="Q253" s="36"/>
      <c r="R253" s="36"/>
      <c r="Y253" s="36"/>
    </row>
    <row r="254">
      <c r="A254" s="37" t="s">
        <v>24</v>
      </c>
      <c r="B254" s="10" t="s">
        <v>493</v>
      </c>
      <c r="C254" s="38">
        <v>2005.0</v>
      </c>
      <c r="D254" s="10">
        <v>2.0</v>
      </c>
      <c r="E254" s="10">
        <v>28.0</v>
      </c>
      <c r="F254" s="38">
        <v>92.2325445</v>
      </c>
      <c r="G254" s="36"/>
      <c r="H254" s="36"/>
      <c r="I254" s="36"/>
      <c r="J254" s="36"/>
      <c r="K254" s="36"/>
      <c r="L254" s="36"/>
      <c r="M254" s="36"/>
      <c r="N254" s="36"/>
      <c r="O254" s="36"/>
      <c r="P254" s="36"/>
      <c r="Q254" s="36"/>
      <c r="R254" s="36"/>
      <c r="Y254" s="36"/>
    </row>
    <row r="255">
      <c r="A255" s="37" t="s">
        <v>25</v>
      </c>
      <c r="B255" s="10" t="s">
        <v>494</v>
      </c>
      <c r="C255" s="38">
        <v>2005.0</v>
      </c>
      <c r="D255" s="10">
        <v>2.0</v>
      </c>
      <c r="E255" s="10">
        <v>28.0</v>
      </c>
      <c r="F255" s="38">
        <v>85.3379529</v>
      </c>
      <c r="G255" s="36"/>
      <c r="H255" s="36"/>
      <c r="I255" s="36"/>
      <c r="J255" s="36"/>
      <c r="K255" s="36"/>
      <c r="L255" s="36"/>
      <c r="M255" s="36"/>
      <c r="N255" s="36"/>
      <c r="O255" s="36"/>
      <c r="P255" s="36"/>
      <c r="Q255" s="36"/>
      <c r="R255" s="36"/>
      <c r="Y255" s="36"/>
    </row>
    <row r="256">
      <c r="A256" s="37" t="s">
        <v>26</v>
      </c>
      <c r="B256" s="10" t="s">
        <v>495</v>
      </c>
      <c r="C256" s="38">
        <v>2005.0</v>
      </c>
      <c r="D256" s="10">
        <v>2.0</v>
      </c>
      <c r="E256" s="10">
        <v>28.0</v>
      </c>
      <c r="F256" s="38">
        <v>41.4811808</v>
      </c>
      <c r="G256" s="36"/>
      <c r="H256" s="36"/>
      <c r="I256" s="36"/>
      <c r="J256" s="36"/>
      <c r="K256" s="36"/>
      <c r="L256" s="36"/>
      <c r="M256" s="36"/>
      <c r="N256" s="36"/>
      <c r="O256" s="36"/>
      <c r="P256" s="36"/>
      <c r="Q256" s="36"/>
      <c r="R256" s="36"/>
      <c r="Y256" s="36"/>
    </row>
    <row r="257">
      <c r="A257" s="37" t="s">
        <v>27</v>
      </c>
      <c r="B257" s="10" t="s">
        <v>497</v>
      </c>
      <c r="C257" s="38">
        <v>2005.0</v>
      </c>
      <c r="D257" s="10">
        <v>2.0</v>
      </c>
      <c r="E257" s="10">
        <v>28.0</v>
      </c>
      <c r="F257" s="38">
        <v>108.362661</v>
      </c>
      <c r="G257" s="36"/>
      <c r="H257" s="36"/>
      <c r="I257" s="36"/>
      <c r="J257" s="36"/>
      <c r="K257" s="36"/>
      <c r="L257" s="36"/>
      <c r="M257" s="36"/>
      <c r="N257" s="36"/>
      <c r="O257" s="36"/>
      <c r="P257" s="36"/>
      <c r="Q257" s="36"/>
      <c r="R257" s="36"/>
      <c r="Y257" s="36"/>
    </row>
    <row r="258">
      <c r="A258" s="37" t="s">
        <v>28</v>
      </c>
      <c r="B258" s="10" t="s">
        <v>496</v>
      </c>
      <c r="C258" s="38">
        <v>2005.0</v>
      </c>
      <c r="D258" s="10">
        <v>2.0</v>
      </c>
      <c r="E258" s="10">
        <v>28.0</v>
      </c>
      <c r="F258" s="38">
        <v>112.205335</v>
      </c>
      <c r="G258" s="36"/>
      <c r="H258" s="36"/>
      <c r="I258" s="36"/>
      <c r="J258" s="36"/>
      <c r="K258" s="36"/>
      <c r="L258" s="36"/>
      <c r="M258" s="36"/>
      <c r="N258" s="36"/>
      <c r="O258" s="36"/>
      <c r="P258" s="36"/>
      <c r="Q258" s="36"/>
      <c r="R258" s="36"/>
      <c r="Y258" s="36"/>
    </row>
    <row r="259">
      <c r="A259" s="37" t="s">
        <v>29</v>
      </c>
      <c r="B259" s="10" t="s">
        <v>498</v>
      </c>
      <c r="C259" s="38">
        <v>2005.0</v>
      </c>
      <c r="D259" s="10">
        <v>2.0</v>
      </c>
      <c r="E259" s="10">
        <v>28.0</v>
      </c>
      <c r="F259" s="38">
        <v>132.946575</v>
      </c>
      <c r="G259" s="36"/>
      <c r="H259" s="36"/>
      <c r="I259" s="36"/>
      <c r="J259" s="36"/>
      <c r="K259" s="36"/>
      <c r="L259" s="36"/>
      <c r="M259" s="36"/>
      <c r="N259" s="36"/>
      <c r="O259" s="36"/>
      <c r="P259" s="36"/>
      <c r="Q259" s="36"/>
      <c r="R259" s="36"/>
      <c r="Y259" s="36"/>
    </row>
    <row r="260">
      <c r="A260" s="37" t="s">
        <v>30</v>
      </c>
      <c r="B260" s="10" t="s">
        <v>499</v>
      </c>
      <c r="C260" s="38">
        <v>2005.0</v>
      </c>
      <c r="D260" s="10">
        <v>2.0</v>
      </c>
      <c r="E260" s="10">
        <v>28.0</v>
      </c>
      <c r="F260" s="38">
        <v>89.9865263</v>
      </c>
      <c r="G260" s="36"/>
      <c r="H260" s="36"/>
      <c r="I260" s="36"/>
      <c r="J260" s="36"/>
      <c r="K260" s="36"/>
      <c r="L260" s="36"/>
      <c r="M260" s="36"/>
      <c r="N260" s="36"/>
      <c r="O260" s="36"/>
      <c r="P260" s="36"/>
      <c r="Q260" s="36"/>
      <c r="R260" s="36"/>
      <c r="Y260" s="36"/>
    </row>
    <row r="261">
      <c r="A261" s="37" t="s">
        <v>31</v>
      </c>
      <c r="B261" s="10" t="s">
        <v>500</v>
      </c>
      <c r="C261" s="38">
        <v>2005.0</v>
      </c>
      <c r="D261" s="10">
        <v>2.0</v>
      </c>
      <c r="E261" s="10">
        <v>28.0</v>
      </c>
      <c r="F261" s="38">
        <v>113.476754</v>
      </c>
      <c r="G261" s="36"/>
      <c r="H261" s="36"/>
      <c r="I261" s="36"/>
      <c r="J261" s="36"/>
      <c r="K261" s="36"/>
      <c r="L261" s="36"/>
      <c r="M261" s="36"/>
      <c r="N261" s="36"/>
      <c r="O261" s="36"/>
      <c r="P261" s="36"/>
      <c r="Q261" s="36"/>
      <c r="R261" s="36"/>
      <c r="Y261" s="36"/>
    </row>
    <row r="262">
      <c r="A262" s="37" t="s">
        <v>32</v>
      </c>
      <c r="B262" s="10" t="s">
        <v>501</v>
      </c>
      <c r="C262" s="38">
        <v>2005.0</v>
      </c>
      <c r="D262" s="10">
        <v>2.0</v>
      </c>
      <c r="E262" s="10">
        <v>28.0</v>
      </c>
      <c r="F262" s="38">
        <v>76.5521076</v>
      </c>
      <c r="G262" s="36"/>
      <c r="H262" s="36"/>
      <c r="I262" s="36"/>
      <c r="J262" s="36"/>
      <c r="K262" s="36"/>
      <c r="L262" s="36"/>
      <c r="M262" s="36"/>
      <c r="N262" s="36"/>
      <c r="O262" s="36"/>
      <c r="P262" s="36"/>
      <c r="Q262" s="36"/>
      <c r="R262" s="36"/>
      <c r="Y262" s="36"/>
    </row>
    <row r="263">
      <c r="A263" s="37" t="s">
        <v>33</v>
      </c>
      <c r="B263" s="10" t="s">
        <v>502</v>
      </c>
      <c r="C263" s="38">
        <v>2005.0</v>
      </c>
      <c r="D263" s="10">
        <v>2.0</v>
      </c>
      <c r="E263" s="10">
        <v>28.0</v>
      </c>
      <c r="F263" s="38">
        <v>116.841318</v>
      </c>
      <c r="G263" s="36"/>
      <c r="H263" s="36"/>
      <c r="I263" s="36"/>
      <c r="J263" s="36"/>
      <c r="K263" s="36"/>
      <c r="L263" s="36"/>
      <c r="M263" s="36"/>
      <c r="N263" s="36"/>
      <c r="O263" s="36"/>
      <c r="P263" s="36"/>
      <c r="Q263" s="36"/>
      <c r="R263" s="36"/>
      <c r="Y263" s="36"/>
    </row>
    <row r="264">
      <c r="A264" s="37" t="s">
        <v>34</v>
      </c>
      <c r="B264" s="10" t="s">
        <v>503</v>
      </c>
      <c r="C264" s="38">
        <v>2005.0</v>
      </c>
      <c r="D264" s="10">
        <v>2.0</v>
      </c>
      <c r="E264" s="10">
        <v>28.0</v>
      </c>
      <c r="F264" s="38">
        <v>120.523499</v>
      </c>
      <c r="G264" s="36"/>
      <c r="H264" s="36"/>
      <c r="I264" s="36"/>
      <c r="J264" s="36"/>
      <c r="K264" s="36"/>
      <c r="L264" s="36"/>
      <c r="M264" s="36"/>
      <c r="N264" s="36"/>
      <c r="O264" s="36"/>
      <c r="P264" s="36"/>
      <c r="Q264" s="36"/>
      <c r="R264" s="36"/>
      <c r="Y264" s="36"/>
    </row>
    <row r="265">
      <c r="A265" s="37" t="s">
        <v>35</v>
      </c>
      <c r="B265" s="10" t="s">
        <v>504</v>
      </c>
      <c r="C265" s="38">
        <v>2005.0</v>
      </c>
      <c r="D265" s="10">
        <v>2.0</v>
      </c>
      <c r="E265" s="10">
        <v>28.0</v>
      </c>
      <c r="F265" s="38">
        <v>120.747267</v>
      </c>
      <c r="G265" s="36"/>
      <c r="H265" s="36"/>
      <c r="I265" s="36"/>
      <c r="J265" s="36"/>
      <c r="K265" s="36"/>
      <c r="L265" s="36"/>
      <c r="M265" s="36"/>
      <c r="N265" s="36"/>
      <c r="O265" s="36"/>
      <c r="P265" s="36"/>
      <c r="Q265" s="36"/>
      <c r="R265" s="36"/>
      <c r="Y265" s="36"/>
    </row>
    <row r="266">
      <c r="A266" s="37" t="s">
        <v>3</v>
      </c>
      <c r="B266" s="10" t="s">
        <v>489</v>
      </c>
      <c r="C266" s="38">
        <v>2006.0</v>
      </c>
      <c r="D266" s="10">
        <v>2.0</v>
      </c>
      <c r="E266" s="10">
        <v>28.0</v>
      </c>
      <c r="F266" s="38">
        <v>103.812698</v>
      </c>
      <c r="G266" s="36"/>
      <c r="H266" s="36"/>
      <c r="I266" s="36"/>
      <c r="J266" s="36"/>
      <c r="K266" s="36"/>
      <c r="L266" s="36"/>
      <c r="M266" s="36"/>
      <c r="N266" s="36"/>
      <c r="O266" s="36"/>
      <c r="P266" s="36"/>
      <c r="Q266" s="36"/>
      <c r="R266" s="36"/>
      <c r="Y266" s="36"/>
    </row>
    <row r="267">
      <c r="A267" s="37" t="s">
        <v>4</v>
      </c>
      <c r="B267" s="10" t="s">
        <v>472</v>
      </c>
      <c r="C267" s="38">
        <v>2006.0</v>
      </c>
      <c r="D267" s="10">
        <v>2.0</v>
      </c>
      <c r="E267" s="10">
        <v>28.0</v>
      </c>
      <c r="F267" s="38">
        <v>82.8472186</v>
      </c>
      <c r="G267" s="36"/>
      <c r="H267" s="36"/>
      <c r="I267" s="36"/>
      <c r="J267" s="36"/>
      <c r="K267" s="36"/>
      <c r="L267" s="36"/>
      <c r="M267" s="36"/>
      <c r="N267" s="36"/>
      <c r="O267" s="36"/>
      <c r="P267" s="36"/>
      <c r="Q267" s="36"/>
      <c r="R267" s="36"/>
      <c r="Y267" s="36"/>
    </row>
    <row r="268">
      <c r="A268" s="37" t="s">
        <v>5</v>
      </c>
      <c r="B268" s="10" t="s">
        <v>473</v>
      </c>
      <c r="C268" s="38">
        <v>2006.0</v>
      </c>
      <c r="D268" s="10">
        <v>2.0</v>
      </c>
      <c r="E268" s="10">
        <v>28.0</v>
      </c>
      <c r="F268" s="38">
        <v>103.850662</v>
      </c>
      <c r="G268" s="36"/>
      <c r="H268" s="36"/>
      <c r="I268" s="36"/>
      <c r="J268" s="36"/>
      <c r="K268" s="36"/>
      <c r="L268" s="36"/>
      <c r="M268" s="36"/>
      <c r="N268" s="36"/>
      <c r="O268" s="36"/>
      <c r="P268" s="36"/>
      <c r="Q268" s="36"/>
      <c r="R268" s="36"/>
      <c r="Y268" s="36"/>
    </row>
    <row r="269">
      <c r="A269" s="37" t="s">
        <v>6</v>
      </c>
      <c r="B269" s="10" t="s">
        <v>474</v>
      </c>
      <c r="C269" s="38">
        <v>2006.0</v>
      </c>
      <c r="D269" s="10">
        <v>2.0</v>
      </c>
      <c r="E269" s="10">
        <v>28.0</v>
      </c>
      <c r="F269" s="38">
        <v>94.4434256</v>
      </c>
      <c r="G269" s="36"/>
      <c r="H269" s="36"/>
      <c r="I269" s="36"/>
      <c r="J269" s="36"/>
      <c r="K269" s="36"/>
      <c r="L269" s="36"/>
      <c r="M269" s="36"/>
      <c r="N269" s="36"/>
      <c r="O269" s="36"/>
      <c r="P269" s="36"/>
      <c r="Q269" s="36"/>
      <c r="R269" s="36"/>
      <c r="Y269" s="36"/>
    </row>
    <row r="270">
      <c r="A270" s="37" t="s">
        <v>7</v>
      </c>
      <c r="B270" s="10" t="s">
        <v>475</v>
      </c>
      <c r="C270" s="38">
        <v>2006.0</v>
      </c>
      <c r="D270" s="10">
        <v>2.0</v>
      </c>
      <c r="E270" s="10">
        <v>28.0</v>
      </c>
      <c r="F270" s="38">
        <v>91.7105534</v>
      </c>
      <c r="G270" s="36"/>
      <c r="H270" s="36"/>
      <c r="I270" s="36"/>
      <c r="J270" s="36"/>
      <c r="K270" s="36"/>
      <c r="L270" s="36"/>
      <c r="M270" s="36"/>
      <c r="N270" s="36"/>
      <c r="O270" s="36"/>
      <c r="P270" s="36"/>
      <c r="Q270" s="36"/>
      <c r="R270" s="36"/>
      <c r="Y270" s="36"/>
    </row>
    <row r="271">
      <c r="A271" s="37" t="s">
        <v>8</v>
      </c>
      <c r="B271" s="10" t="s">
        <v>479</v>
      </c>
      <c r="C271" s="38">
        <v>2006.0</v>
      </c>
      <c r="D271" s="10">
        <v>2.0</v>
      </c>
      <c r="E271" s="10">
        <v>28.0</v>
      </c>
      <c r="F271" s="38">
        <v>117.63895</v>
      </c>
      <c r="G271" s="36"/>
      <c r="H271" s="36"/>
      <c r="I271" s="36"/>
      <c r="J271" s="36"/>
      <c r="K271" s="36"/>
      <c r="L271" s="36"/>
      <c r="M271" s="36"/>
      <c r="N271" s="36"/>
      <c r="O271" s="36"/>
      <c r="P271" s="36"/>
      <c r="Q271" s="36"/>
      <c r="R271" s="36"/>
      <c r="Y271" s="36"/>
    </row>
    <row r="272">
      <c r="A272" s="37" t="s">
        <v>9</v>
      </c>
      <c r="B272" s="10" t="s">
        <v>480</v>
      </c>
      <c r="C272" s="38">
        <v>2006.0</v>
      </c>
      <c r="D272" s="10">
        <v>2.0</v>
      </c>
      <c r="E272" s="10">
        <v>28.0</v>
      </c>
      <c r="F272" s="38">
        <v>115.201376</v>
      </c>
      <c r="G272" s="36"/>
      <c r="H272" s="36"/>
      <c r="I272" s="36"/>
      <c r="J272" s="36"/>
      <c r="K272" s="36"/>
      <c r="L272" s="36"/>
      <c r="M272" s="36"/>
      <c r="N272" s="36"/>
      <c r="O272" s="36"/>
      <c r="P272" s="36"/>
      <c r="Q272" s="36"/>
      <c r="R272" s="36"/>
      <c r="Y272" s="36"/>
    </row>
    <row r="273">
      <c r="A273" s="37" t="s">
        <v>10</v>
      </c>
      <c r="B273" s="10" t="s">
        <v>478</v>
      </c>
      <c r="C273" s="38">
        <v>2006.0</v>
      </c>
      <c r="D273" s="10">
        <v>2.0</v>
      </c>
      <c r="E273" s="10">
        <v>28.0</v>
      </c>
      <c r="F273" s="38">
        <v>64.7143262</v>
      </c>
      <c r="G273" s="36"/>
      <c r="H273" s="36"/>
      <c r="I273" s="36"/>
      <c r="J273" s="36"/>
      <c r="K273" s="36"/>
      <c r="L273" s="36"/>
      <c r="M273" s="36"/>
      <c r="N273" s="36"/>
      <c r="O273" s="36"/>
      <c r="P273" s="36"/>
      <c r="Q273" s="36"/>
      <c r="R273" s="36"/>
      <c r="Y273" s="36"/>
    </row>
    <row r="274">
      <c r="A274" s="37" t="s">
        <v>11</v>
      </c>
      <c r="B274" s="10" t="s">
        <v>477</v>
      </c>
      <c r="C274" s="38">
        <v>2006.0</v>
      </c>
      <c r="D274" s="10">
        <v>2.0</v>
      </c>
      <c r="E274" s="10">
        <v>28.0</v>
      </c>
      <c r="F274" s="38">
        <v>128.972206</v>
      </c>
      <c r="G274" s="36"/>
      <c r="H274" s="36"/>
      <c r="I274" s="36"/>
      <c r="J274" s="36"/>
      <c r="K274" s="36"/>
      <c r="L274" s="36"/>
      <c r="M274" s="36"/>
      <c r="N274" s="36"/>
      <c r="O274" s="36"/>
      <c r="P274" s="36"/>
      <c r="Q274" s="36"/>
      <c r="R274" s="36"/>
      <c r="Y274" s="36"/>
    </row>
    <row r="275">
      <c r="A275" s="37" t="s">
        <v>12</v>
      </c>
      <c r="B275" s="10" t="s">
        <v>476</v>
      </c>
      <c r="C275" s="38">
        <v>2006.0</v>
      </c>
      <c r="D275" s="10">
        <v>2.0</v>
      </c>
      <c r="E275" s="10">
        <v>28.0</v>
      </c>
      <c r="F275" s="38">
        <v>145.427423</v>
      </c>
      <c r="G275" s="36"/>
      <c r="H275" s="36"/>
      <c r="I275" s="36"/>
      <c r="J275" s="36"/>
      <c r="K275" s="36"/>
      <c r="L275" s="36"/>
      <c r="M275" s="36"/>
      <c r="N275" s="36"/>
      <c r="O275" s="36"/>
      <c r="P275" s="36"/>
      <c r="Q275" s="36"/>
      <c r="R275" s="36"/>
      <c r="Y275" s="36"/>
    </row>
    <row r="276">
      <c r="A276" s="37" t="s">
        <v>13</v>
      </c>
      <c r="B276" s="10" t="s">
        <v>481</v>
      </c>
      <c r="C276" s="38">
        <v>2006.0</v>
      </c>
      <c r="D276" s="10">
        <v>2.0</v>
      </c>
      <c r="E276" s="10">
        <v>28.0</v>
      </c>
      <c r="F276" s="38">
        <v>113.281891</v>
      </c>
      <c r="G276" s="36"/>
      <c r="H276" s="36"/>
      <c r="I276" s="36"/>
      <c r="J276" s="36"/>
      <c r="K276" s="36"/>
      <c r="L276" s="36"/>
      <c r="M276" s="36"/>
      <c r="N276" s="36"/>
      <c r="O276" s="36"/>
      <c r="P276" s="36"/>
      <c r="Q276" s="36"/>
      <c r="R276" s="36"/>
      <c r="Y276" s="36"/>
    </row>
    <row r="277">
      <c r="A277" s="37" t="s">
        <v>14</v>
      </c>
      <c r="B277" s="10" t="s">
        <v>483</v>
      </c>
      <c r="C277" s="38">
        <v>2006.0</v>
      </c>
      <c r="D277" s="10">
        <v>2.0</v>
      </c>
      <c r="E277" s="10">
        <v>28.0</v>
      </c>
      <c r="F277" s="38">
        <v>100.097763</v>
      </c>
      <c r="G277" s="36"/>
      <c r="H277" s="36"/>
      <c r="I277" s="36"/>
      <c r="J277" s="36"/>
      <c r="K277" s="36"/>
      <c r="L277" s="36"/>
      <c r="M277" s="36"/>
      <c r="N277" s="36"/>
      <c r="O277" s="36"/>
      <c r="P277" s="36"/>
      <c r="Q277" s="36"/>
      <c r="R277" s="36"/>
      <c r="Y277" s="36"/>
    </row>
    <row r="278">
      <c r="A278" s="37" t="s">
        <v>15</v>
      </c>
      <c r="B278" s="10" t="s">
        <v>482</v>
      </c>
      <c r="C278" s="38">
        <v>2006.0</v>
      </c>
      <c r="D278" s="10">
        <v>2.0</v>
      </c>
      <c r="E278" s="10">
        <v>28.0</v>
      </c>
      <c r="F278" s="38">
        <v>68.4368928</v>
      </c>
      <c r="G278" s="36"/>
      <c r="H278" s="36"/>
      <c r="I278" s="36"/>
      <c r="J278" s="36"/>
      <c r="K278" s="36"/>
      <c r="L278" s="36"/>
      <c r="M278" s="36"/>
      <c r="N278" s="36"/>
      <c r="O278" s="36"/>
      <c r="P278" s="36"/>
      <c r="Q278" s="36"/>
      <c r="R278" s="36"/>
      <c r="Y278" s="36"/>
    </row>
    <row r="279">
      <c r="A279" s="37" t="s">
        <v>16</v>
      </c>
      <c r="B279" s="10" t="s">
        <v>484</v>
      </c>
      <c r="C279" s="38">
        <v>2006.0</v>
      </c>
      <c r="D279" s="10">
        <v>2.0</v>
      </c>
      <c r="E279" s="10">
        <v>28.0</v>
      </c>
      <c r="F279" s="38">
        <v>106.338124</v>
      </c>
      <c r="G279" s="36"/>
      <c r="H279" s="36"/>
      <c r="I279" s="36"/>
      <c r="J279" s="36"/>
      <c r="K279" s="36"/>
      <c r="L279" s="36"/>
      <c r="M279" s="36"/>
      <c r="N279" s="36"/>
      <c r="O279" s="36"/>
      <c r="P279" s="36"/>
      <c r="Q279" s="36"/>
      <c r="R279" s="36"/>
      <c r="Y279" s="36"/>
    </row>
    <row r="280">
      <c r="A280" s="37" t="s">
        <v>17</v>
      </c>
      <c r="B280" s="10" t="s">
        <v>485</v>
      </c>
      <c r="C280" s="38">
        <v>2006.0</v>
      </c>
      <c r="D280" s="10">
        <v>2.0</v>
      </c>
      <c r="E280" s="10">
        <v>28.0</v>
      </c>
      <c r="F280" s="38">
        <v>112.531035</v>
      </c>
      <c r="G280" s="36"/>
      <c r="H280" s="36"/>
      <c r="I280" s="36"/>
      <c r="J280" s="36"/>
      <c r="K280" s="36"/>
      <c r="L280" s="36"/>
      <c r="M280" s="36"/>
      <c r="N280" s="36"/>
      <c r="O280" s="36"/>
      <c r="P280" s="36"/>
      <c r="Q280" s="36"/>
      <c r="R280" s="36"/>
      <c r="Y280" s="36"/>
    </row>
    <row r="281">
      <c r="A281" s="37" t="s">
        <v>18</v>
      </c>
      <c r="B281" s="10" t="s">
        <v>486</v>
      </c>
      <c r="C281" s="38">
        <v>2006.0</v>
      </c>
      <c r="D281" s="10">
        <v>2.0</v>
      </c>
      <c r="E281" s="10">
        <v>28.0</v>
      </c>
      <c r="F281" s="38">
        <v>78.9493515</v>
      </c>
      <c r="G281" s="36"/>
      <c r="H281" s="36"/>
      <c r="I281" s="36"/>
      <c r="J281" s="36"/>
      <c r="K281" s="36"/>
      <c r="L281" s="36"/>
      <c r="M281" s="36"/>
      <c r="N281" s="36"/>
      <c r="O281" s="36"/>
      <c r="P281" s="36"/>
      <c r="Q281" s="36"/>
      <c r="R281" s="36"/>
      <c r="Y281" s="36"/>
    </row>
    <row r="282">
      <c r="A282" s="37" t="s">
        <v>19</v>
      </c>
      <c r="B282" s="10" t="s">
        <v>487</v>
      </c>
      <c r="C282" s="38">
        <v>2006.0</v>
      </c>
      <c r="D282" s="10">
        <v>2.0</v>
      </c>
      <c r="E282" s="10">
        <v>28.0</v>
      </c>
      <c r="F282" s="38">
        <v>108.61457</v>
      </c>
      <c r="G282" s="36"/>
      <c r="H282" s="36"/>
      <c r="I282" s="36"/>
      <c r="J282" s="36"/>
      <c r="K282" s="36"/>
      <c r="L282" s="36"/>
      <c r="M282" s="36"/>
      <c r="N282" s="36"/>
      <c r="O282" s="36"/>
      <c r="P282" s="36"/>
      <c r="Q282" s="36"/>
      <c r="R282" s="36"/>
      <c r="Y282" s="36"/>
    </row>
    <row r="283">
      <c r="A283" s="37" t="s">
        <v>20</v>
      </c>
      <c r="B283" s="10" t="s">
        <v>488</v>
      </c>
      <c r="C283" s="38">
        <v>2006.0</v>
      </c>
      <c r="D283" s="10">
        <v>2.0</v>
      </c>
      <c r="E283" s="10">
        <v>28.0</v>
      </c>
      <c r="F283" s="38">
        <v>99.7953511</v>
      </c>
      <c r="G283" s="36"/>
      <c r="H283" s="36"/>
      <c r="I283" s="36"/>
      <c r="J283" s="36"/>
      <c r="K283" s="36"/>
      <c r="L283" s="36"/>
      <c r="M283" s="36"/>
      <c r="N283" s="36"/>
      <c r="O283" s="36"/>
      <c r="P283" s="36"/>
      <c r="Q283" s="36"/>
      <c r="R283" s="36"/>
      <c r="Y283" s="36"/>
    </row>
    <row r="284">
      <c r="A284" s="37" t="s">
        <v>21</v>
      </c>
      <c r="B284" s="10" t="s">
        <v>490</v>
      </c>
      <c r="C284" s="38">
        <v>2006.0</v>
      </c>
      <c r="D284" s="10">
        <v>2.0</v>
      </c>
      <c r="E284" s="10">
        <v>28.0</v>
      </c>
      <c r="F284" s="38">
        <v>112.542116</v>
      </c>
      <c r="G284" s="36"/>
      <c r="H284" s="36"/>
      <c r="I284" s="36"/>
      <c r="J284" s="36"/>
      <c r="K284" s="36"/>
      <c r="L284" s="36"/>
      <c r="M284" s="36"/>
      <c r="N284" s="36"/>
      <c r="O284" s="36"/>
      <c r="P284" s="36"/>
      <c r="Q284" s="36"/>
      <c r="R284" s="36"/>
      <c r="Y284" s="36"/>
    </row>
    <row r="285">
      <c r="A285" s="37" t="s">
        <v>22</v>
      </c>
      <c r="B285" s="10" t="s">
        <v>491</v>
      </c>
      <c r="C285" s="38">
        <v>2006.0</v>
      </c>
      <c r="D285" s="10">
        <v>2.0</v>
      </c>
      <c r="E285" s="10">
        <v>28.0</v>
      </c>
      <c r="F285" s="38">
        <v>117.411207</v>
      </c>
      <c r="G285" s="36"/>
      <c r="H285" s="36"/>
      <c r="I285" s="36"/>
      <c r="J285" s="36"/>
      <c r="K285" s="36"/>
      <c r="L285" s="36"/>
      <c r="M285" s="36"/>
      <c r="N285" s="36"/>
      <c r="O285" s="36"/>
      <c r="P285" s="36"/>
      <c r="Q285" s="36"/>
      <c r="R285" s="36"/>
      <c r="Y285" s="36"/>
    </row>
    <row r="286">
      <c r="A286" s="37" t="s">
        <v>23</v>
      </c>
      <c r="B286" s="10" t="s">
        <v>492</v>
      </c>
      <c r="C286" s="38">
        <v>2006.0</v>
      </c>
      <c r="D286" s="10">
        <v>2.0</v>
      </c>
      <c r="E286" s="10">
        <v>28.0</v>
      </c>
      <c r="F286" s="38">
        <v>108.253738</v>
      </c>
      <c r="G286" s="36"/>
      <c r="H286" s="36"/>
      <c r="I286" s="36"/>
      <c r="J286" s="36"/>
      <c r="K286" s="36"/>
      <c r="L286" s="36"/>
      <c r="M286" s="36"/>
      <c r="N286" s="36"/>
      <c r="O286" s="36"/>
      <c r="P286" s="36"/>
      <c r="Q286" s="36"/>
      <c r="R286" s="36"/>
      <c r="Y286" s="36"/>
    </row>
    <row r="287">
      <c r="A287" s="37" t="s">
        <v>24</v>
      </c>
      <c r="B287" s="10" t="s">
        <v>493</v>
      </c>
      <c r="C287" s="38">
        <v>2006.0</v>
      </c>
      <c r="D287" s="10">
        <v>2.0</v>
      </c>
      <c r="E287" s="10">
        <v>28.0</v>
      </c>
      <c r="F287" s="38">
        <v>87.3398209</v>
      </c>
      <c r="G287" s="36"/>
      <c r="H287" s="36"/>
      <c r="I287" s="36"/>
      <c r="J287" s="36"/>
      <c r="K287" s="36"/>
      <c r="L287" s="36"/>
      <c r="M287" s="36"/>
      <c r="N287" s="36"/>
      <c r="O287" s="36"/>
      <c r="P287" s="36"/>
      <c r="Q287" s="36"/>
      <c r="R287" s="36"/>
      <c r="Y287" s="36"/>
    </row>
    <row r="288">
      <c r="A288" s="37" t="s">
        <v>25</v>
      </c>
      <c r="B288" s="10" t="s">
        <v>494</v>
      </c>
      <c r="C288" s="38">
        <v>2006.0</v>
      </c>
      <c r="D288" s="10">
        <v>2.0</v>
      </c>
      <c r="E288" s="10">
        <v>28.0</v>
      </c>
      <c r="F288" s="38">
        <v>83.046364</v>
      </c>
      <c r="G288" s="36"/>
      <c r="H288" s="36"/>
      <c r="I288" s="36"/>
      <c r="J288" s="36"/>
      <c r="K288" s="36"/>
      <c r="L288" s="36"/>
      <c r="M288" s="36"/>
      <c r="N288" s="36"/>
      <c r="O288" s="36"/>
      <c r="P288" s="36"/>
      <c r="Q288" s="36"/>
      <c r="R288" s="36"/>
      <c r="Y288" s="36"/>
    </row>
    <row r="289">
      <c r="A289" s="37" t="s">
        <v>26</v>
      </c>
      <c r="B289" s="10" t="s">
        <v>495</v>
      </c>
      <c r="C289" s="38">
        <v>2006.0</v>
      </c>
      <c r="D289" s="10">
        <v>2.0</v>
      </c>
      <c r="E289" s="10">
        <v>28.0</v>
      </c>
      <c r="F289" s="38">
        <v>42.323618</v>
      </c>
      <c r="G289" s="36"/>
      <c r="H289" s="36"/>
      <c r="I289" s="36"/>
      <c r="J289" s="36"/>
      <c r="K289" s="36"/>
      <c r="L289" s="36"/>
      <c r="M289" s="36"/>
      <c r="N289" s="36"/>
      <c r="O289" s="36"/>
      <c r="P289" s="36"/>
      <c r="Q289" s="36"/>
      <c r="R289" s="36"/>
      <c r="Y289" s="36"/>
    </row>
    <row r="290">
      <c r="A290" s="37" t="s">
        <v>27</v>
      </c>
      <c r="B290" s="10" t="s">
        <v>497</v>
      </c>
      <c r="C290" s="38">
        <v>2006.0</v>
      </c>
      <c r="D290" s="10">
        <v>2.0</v>
      </c>
      <c r="E290" s="10">
        <v>28.0</v>
      </c>
      <c r="F290" s="38">
        <v>109.318456</v>
      </c>
      <c r="G290" s="36"/>
      <c r="H290" s="36"/>
      <c r="I290" s="36"/>
      <c r="J290" s="36"/>
      <c r="K290" s="36"/>
      <c r="L290" s="36"/>
      <c r="M290" s="36"/>
      <c r="N290" s="36"/>
      <c r="O290" s="36"/>
      <c r="P290" s="36"/>
      <c r="Q290" s="36"/>
      <c r="R290" s="36"/>
      <c r="Y290" s="36"/>
    </row>
    <row r="291">
      <c r="A291" s="37" t="s">
        <v>28</v>
      </c>
      <c r="B291" s="10" t="s">
        <v>496</v>
      </c>
      <c r="C291" s="38">
        <v>2006.0</v>
      </c>
      <c r="D291" s="10">
        <v>2.0</v>
      </c>
      <c r="E291" s="10">
        <v>28.0</v>
      </c>
      <c r="F291" s="38">
        <v>113.269623</v>
      </c>
      <c r="G291" s="36"/>
      <c r="H291" s="36"/>
      <c r="I291" s="36"/>
      <c r="J291" s="36"/>
      <c r="K291" s="36"/>
      <c r="L291" s="36"/>
      <c r="M291" s="36"/>
      <c r="N291" s="36"/>
      <c r="O291" s="36"/>
      <c r="P291" s="36"/>
      <c r="Q291" s="36"/>
      <c r="R291" s="36"/>
      <c r="Y291" s="36"/>
    </row>
    <row r="292">
      <c r="A292" s="37" t="s">
        <v>29</v>
      </c>
      <c r="B292" s="10" t="s">
        <v>498</v>
      </c>
      <c r="C292" s="38">
        <v>2006.0</v>
      </c>
      <c r="D292" s="10">
        <v>2.0</v>
      </c>
      <c r="E292" s="10">
        <v>28.0</v>
      </c>
      <c r="F292" s="38">
        <v>128.058044</v>
      </c>
      <c r="G292" s="36"/>
      <c r="H292" s="36"/>
      <c r="I292" s="36"/>
      <c r="J292" s="36"/>
      <c r="K292" s="36"/>
      <c r="L292" s="36"/>
      <c r="M292" s="36"/>
      <c r="N292" s="36"/>
      <c r="O292" s="36"/>
      <c r="P292" s="36"/>
      <c r="Q292" s="36"/>
      <c r="R292" s="36"/>
      <c r="Y292" s="36"/>
    </row>
    <row r="293">
      <c r="A293" s="37" t="s">
        <v>30</v>
      </c>
      <c r="B293" s="10" t="s">
        <v>499</v>
      </c>
      <c r="C293" s="38">
        <v>2006.0</v>
      </c>
      <c r="D293" s="10">
        <v>2.0</v>
      </c>
      <c r="E293" s="10">
        <v>28.0</v>
      </c>
      <c r="F293" s="38">
        <v>86.9307857</v>
      </c>
      <c r="G293" s="36"/>
      <c r="H293" s="36"/>
      <c r="I293" s="36"/>
      <c r="J293" s="36"/>
      <c r="K293" s="36"/>
      <c r="L293" s="36"/>
      <c r="M293" s="36"/>
      <c r="N293" s="36"/>
      <c r="O293" s="36"/>
      <c r="P293" s="36"/>
      <c r="Q293" s="36"/>
      <c r="R293" s="36"/>
      <c r="Y293" s="36"/>
    </row>
    <row r="294">
      <c r="A294" s="37" t="s">
        <v>31</v>
      </c>
      <c r="B294" s="10" t="s">
        <v>500</v>
      </c>
      <c r="C294" s="38">
        <v>2006.0</v>
      </c>
      <c r="D294" s="10">
        <v>2.0</v>
      </c>
      <c r="E294" s="10">
        <v>28.0</v>
      </c>
      <c r="F294" s="38">
        <v>111.922907</v>
      </c>
      <c r="G294" s="36"/>
      <c r="H294" s="36"/>
      <c r="I294" s="36"/>
      <c r="J294" s="36"/>
      <c r="K294" s="36"/>
      <c r="L294" s="36"/>
      <c r="M294" s="36"/>
      <c r="N294" s="36"/>
      <c r="O294" s="36"/>
      <c r="P294" s="36"/>
      <c r="Q294" s="36"/>
      <c r="R294" s="36"/>
      <c r="Y294" s="36"/>
    </row>
    <row r="295">
      <c r="A295" s="37" t="s">
        <v>32</v>
      </c>
      <c r="B295" s="10" t="s">
        <v>501</v>
      </c>
      <c r="C295" s="38">
        <v>2006.0</v>
      </c>
      <c r="D295" s="10">
        <v>2.0</v>
      </c>
      <c r="E295" s="10">
        <v>28.0</v>
      </c>
      <c r="F295" s="38">
        <v>82.3590337</v>
      </c>
      <c r="G295" s="36"/>
      <c r="H295" s="36"/>
      <c r="I295" s="36"/>
      <c r="J295" s="36"/>
      <c r="K295" s="36"/>
      <c r="L295" s="36"/>
      <c r="M295" s="36"/>
      <c r="N295" s="36"/>
      <c r="O295" s="36"/>
      <c r="P295" s="36"/>
      <c r="Q295" s="36"/>
      <c r="R295" s="36"/>
      <c r="Y295" s="36"/>
    </row>
    <row r="296">
      <c r="A296" s="37" t="s">
        <v>33</v>
      </c>
      <c r="B296" s="10" t="s">
        <v>502</v>
      </c>
      <c r="C296" s="38">
        <v>2006.0</v>
      </c>
      <c r="D296" s="10">
        <v>2.0</v>
      </c>
      <c r="E296" s="10">
        <v>28.0</v>
      </c>
      <c r="F296" s="38">
        <v>117.606744</v>
      </c>
      <c r="G296" s="36"/>
      <c r="H296" s="36"/>
      <c r="I296" s="36"/>
      <c r="J296" s="36"/>
      <c r="K296" s="36"/>
      <c r="L296" s="36"/>
      <c r="M296" s="36"/>
      <c r="N296" s="36"/>
      <c r="O296" s="36"/>
      <c r="P296" s="36"/>
      <c r="Q296" s="36"/>
      <c r="R296" s="36"/>
      <c r="Y296" s="36"/>
    </row>
    <row r="297">
      <c r="A297" s="37" t="s">
        <v>34</v>
      </c>
      <c r="B297" s="10" t="s">
        <v>503</v>
      </c>
      <c r="C297" s="38">
        <v>2006.0</v>
      </c>
      <c r="D297" s="10">
        <v>2.0</v>
      </c>
      <c r="E297" s="10">
        <v>28.0</v>
      </c>
      <c r="F297" s="38">
        <v>117.662868</v>
      </c>
      <c r="G297" s="36"/>
      <c r="H297" s="36"/>
      <c r="I297" s="36"/>
      <c r="J297" s="36"/>
      <c r="K297" s="36"/>
      <c r="L297" s="36"/>
      <c r="M297" s="36"/>
      <c r="N297" s="36"/>
      <c r="O297" s="36"/>
      <c r="P297" s="36"/>
      <c r="Q297" s="36"/>
      <c r="R297" s="36"/>
      <c r="Y297" s="36"/>
    </row>
    <row r="298">
      <c r="A298" s="37" t="s">
        <v>35</v>
      </c>
      <c r="B298" s="10" t="s">
        <v>504</v>
      </c>
      <c r="C298" s="38">
        <v>2006.0</v>
      </c>
      <c r="D298" s="10">
        <v>2.0</v>
      </c>
      <c r="E298" s="10">
        <v>28.0</v>
      </c>
      <c r="F298" s="38">
        <v>109.799539</v>
      </c>
      <c r="G298" s="36"/>
      <c r="H298" s="36"/>
      <c r="I298" s="36"/>
      <c r="J298" s="36"/>
      <c r="K298" s="36"/>
      <c r="L298" s="36"/>
      <c r="M298" s="36"/>
      <c r="N298" s="36"/>
      <c r="O298" s="36"/>
      <c r="P298" s="36"/>
      <c r="Q298" s="36"/>
      <c r="R298" s="36"/>
      <c r="Y298" s="36"/>
    </row>
    <row r="299">
      <c r="A299" s="37" t="s">
        <v>3</v>
      </c>
      <c r="B299" s="10" t="s">
        <v>489</v>
      </c>
      <c r="C299" s="38">
        <v>2007.0</v>
      </c>
      <c r="D299" s="10">
        <v>2.0</v>
      </c>
      <c r="E299" s="10">
        <v>28.0</v>
      </c>
      <c r="F299" s="38">
        <v>109.373252</v>
      </c>
      <c r="G299" s="36"/>
      <c r="H299" s="36"/>
      <c r="I299" s="36"/>
      <c r="J299" s="36"/>
      <c r="K299" s="36"/>
      <c r="L299" s="36"/>
      <c r="M299" s="36"/>
      <c r="N299" s="36"/>
      <c r="O299" s="36"/>
      <c r="P299" s="36"/>
      <c r="Q299" s="36"/>
      <c r="R299" s="36"/>
      <c r="Y299" s="36"/>
    </row>
    <row r="300">
      <c r="A300" s="37" t="s">
        <v>4</v>
      </c>
      <c r="B300" s="10" t="s">
        <v>472</v>
      </c>
      <c r="C300" s="38">
        <v>2007.0</v>
      </c>
      <c r="D300" s="10">
        <v>2.0</v>
      </c>
      <c r="E300" s="10">
        <v>28.0</v>
      </c>
      <c r="F300" s="38">
        <v>87.1052576</v>
      </c>
      <c r="G300" s="36"/>
      <c r="H300" s="36"/>
      <c r="I300" s="36"/>
      <c r="J300" s="36"/>
      <c r="K300" s="36"/>
      <c r="L300" s="36"/>
      <c r="M300" s="36"/>
      <c r="N300" s="36"/>
      <c r="O300" s="36"/>
      <c r="P300" s="36"/>
      <c r="Q300" s="36"/>
      <c r="R300" s="36"/>
      <c r="Y300" s="36"/>
    </row>
    <row r="301">
      <c r="A301" s="37" t="s">
        <v>5</v>
      </c>
      <c r="B301" s="10" t="s">
        <v>473</v>
      </c>
      <c r="C301" s="38">
        <v>2007.0</v>
      </c>
      <c r="D301" s="10">
        <v>2.0</v>
      </c>
      <c r="E301" s="10">
        <v>28.0</v>
      </c>
      <c r="F301" s="38">
        <v>105.429871</v>
      </c>
      <c r="G301" s="36"/>
      <c r="H301" s="36"/>
      <c r="I301" s="36"/>
      <c r="J301" s="36"/>
      <c r="K301" s="36"/>
      <c r="L301" s="36"/>
      <c r="M301" s="36"/>
      <c r="N301" s="36"/>
      <c r="O301" s="36"/>
      <c r="P301" s="36"/>
      <c r="Q301" s="36"/>
      <c r="R301" s="36"/>
      <c r="Y301" s="36"/>
    </row>
    <row r="302">
      <c r="A302" s="37" t="s">
        <v>6</v>
      </c>
      <c r="B302" s="10" t="s">
        <v>474</v>
      </c>
      <c r="C302" s="38">
        <v>2007.0</v>
      </c>
      <c r="D302" s="10">
        <v>2.0</v>
      </c>
      <c r="E302" s="10">
        <v>28.0</v>
      </c>
      <c r="F302" s="38">
        <v>98.4010272</v>
      </c>
      <c r="G302" s="36"/>
      <c r="H302" s="36"/>
      <c r="I302" s="36"/>
      <c r="J302" s="36"/>
      <c r="K302" s="36"/>
      <c r="L302" s="36"/>
      <c r="M302" s="36"/>
      <c r="N302" s="36"/>
      <c r="O302" s="36"/>
      <c r="P302" s="36"/>
      <c r="Q302" s="36"/>
      <c r="R302" s="36"/>
      <c r="Y302" s="36"/>
    </row>
    <row r="303">
      <c r="A303" s="37" t="s">
        <v>7</v>
      </c>
      <c r="B303" s="10" t="s">
        <v>475</v>
      </c>
      <c r="C303" s="38">
        <v>2007.0</v>
      </c>
      <c r="D303" s="10">
        <v>2.0</v>
      </c>
      <c r="E303" s="10">
        <v>28.0</v>
      </c>
      <c r="F303" s="38">
        <v>87.0526874</v>
      </c>
      <c r="G303" s="36"/>
      <c r="H303" s="36"/>
      <c r="I303" s="36"/>
      <c r="J303" s="36"/>
      <c r="K303" s="36"/>
      <c r="L303" s="36"/>
      <c r="M303" s="36"/>
      <c r="N303" s="36"/>
      <c r="O303" s="36"/>
      <c r="P303" s="36"/>
      <c r="Q303" s="36"/>
      <c r="R303" s="36"/>
      <c r="Y303" s="36"/>
    </row>
    <row r="304">
      <c r="A304" s="37" t="s">
        <v>8</v>
      </c>
      <c r="B304" s="10" t="s">
        <v>479</v>
      </c>
      <c r="C304" s="38">
        <v>2007.0</v>
      </c>
      <c r="D304" s="10">
        <v>2.0</v>
      </c>
      <c r="E304" s="10">
        <v>28.0</v>
      </c>
      <c r="F304" s="38">
        <v>127.349943</v>
      </c>
      <c r="G304" s="36"/>
      <c r="H304" s="36"/>
      <c r="I304" s="36"/>
      <c r="J304" s="36"/>
      <c r="K304" s="36"/>
      <c r="L304" s="36"/>
      <c r="M304" s="36"/>
      <c r="N304" s="36"/>
      <c r="O304" s="36"/>
      <c r="P304" s="36"/>
      <c r="Q304" s="36"/>
      <c r="R304" s="36"/>
      <c r="Y304" s="36"/>
    </row>
    <row r="305">
      <c r="A305" s="37" t="s">
        <v>9</v>
      </c>
      <c r="B305" s="10" t="s">
        <v>480</v>
      </c>
      <c r="C305" s="38">
        <v>2007.0</v>
      </c>
      <c r="D305" s="10">
        <v>2.0</v>
      </c>
      <c r="E305" s="10">
        <v>28.0</v>
      </c>
      <c r="F305" s="38">
        <v>104.472024</v>
      </c>
      <c r="G305" s="36"/>
      <c r="H305" s="36"/>
      <c r="I305" s="36"/>
      <c r="J305" s="36"/>
      <c r="K305" s="36"/>
      <c r="L305" s="36"/>
      <c r="M305" s="36"/>
      <c r="N305" s="36"/>
      <c r="O305" s="36"/>
      <c r="P305" s="36"/>
      <c r="Q305" s="36"/>
      <c r="R305" s="36"/>
      <c r="Y305" s="36"/>
    </row>
    <row r="306">
      <c r="A306" s="37" t="s">
        <v>10</v>
      </c>
      <c r="B306" s="10" t="s">
        <v>478</v>
      </c>
      <c r="C306" s="38">
        <v>2007.0</v>
      </c>
      <c r="D306" s="10">
        <v>2.0</v>
      </c>
      <c r="E306" s="10">
        <v>28.0</v>
      </c>
      <c r="F306" s="38">
        <v>67.1051097</v>
      </c>
      <c r="G306" s="36"/>
      <c r="H306" s="36"/>
      <c r="I306" s="36"/>
      <c r="J306" s="36"/>
      <c r="K306" s="36"/>
      <c r="L306" s="36"/>
      <c r="M306" s="36"/>
      <c r="N306" s="36"/>
      <c r="O306" s="36"/>
      <c r="P306" s="36"/>
      <c r="Q306" s="36"/>
      <c r="R306" s="36"/>
      <c r="Y306" s="36"/>
    </row>
    <row r="307">
      <c r="A307" s="37" t="s">
        <v>11</v>
      </c>
      <c r="B307" s="10" t="s">
        <v>477</v>
      </c>
      <c r="C307" s="38">
        <v>2007.0</v>
      </c>
      <c r="D307" s="10">
        <v>2.0</v>
      </c>
      <c r="E307" s="10">
        <v>28.0</v>
      </c>
      <c r="F307" s="38">
        <v>137.705424</v>
      </c>
      <c r="G307" s="36"/>
      <c r="H307" s="36"/>
      <c r="I307" s="36"/>
      <c r="J307" s="36"/>
      <c r="K307" s="36"/>
      <c r="L307" s="36"/>
      <c r="M307" s="36"/>
      <c r="N307" s="36"/>
      <c r="O307" s="36"/>
      <c r="P307" s="36"/>
      <c r="Q307" s="36"/>
      <c r="R307" s="36"/>
      <c r="Y307" s="36"/>
    </row>
    <row r="308">
      <c r="A308" s="37" t="s">
        <v>12</v>
      </c>
      <c r="B308" s="10" t="s">
        <v>476</v>
      </c>
      <c r="C308" s="38">
        <v>2007.0</v>
      </c>
      <c r="D308" s="10">
        <v>2.0</v>
      </c>
      <c r="E308" s="10">
        <v>28.0</v>
      </c>
      <c r="F308" s="38">
        <v>152.864427</v>
      </c>
      <c r="G308" s="36"/>
      <c r="H308" s="36"/>
      <c r="I308" s="36"/>
      <c r="J308" s="36"/>
      <c r="K308" s="36"/>
      <c r="L308" s="36"/>
      <c r="M308" s="36"/>
      <c r="N308" s="36"/>
      <c r="O308" s="36"/>
      <c r="P308" s="36"/>
      <c r="Q308" s="36"/>
      <c r="R308" s="36"/>
      <c r="Y308" s="36"/>
    </row>
    <row r="309">
      <c r="A309" s="37" t="s">
        <v>13</v>
      </c>
      <c r="B309" s="10" t="s">
        <v>481</v>
      </c>
      <c r="C309" s="38">
        <v>2007.0</v>
      </c>
      <c r="D309" s="10">
        <v>2.0</v>
      </c>
      <c r="E309" s="10">
        <v>28.0</v>
      </c>
      <c r="F309" s="38">
        <v>120.850965</v>
      </c>
      <c r="G309" s="36"/>
      <c r="H309" s="36"/>
      <c r="I309" s="36"/>
      <c r="J309" s="36"/>
      <c r="K309" s="36"/>
      <c r="L309" s="36"/>
      <c r="M309" s="36"/>
      <c r="N309" s="36"/>
      <c r="O309" s="36"/>
      <c r="P309" s="36"/>
      <c r="Q309" s="36"/>
      <c r="R309" s="36"/>
      <c r="Y309" s="36"/>
    </row>
    <row r="310">
      <c r="A310" s="37" t="s">
        <v>14</v>
      </c>
      <c r="B310" s="10" t="s">
        <v>483</v>
      </c>
      <c r="C310" s="38">
        <v>2007.0</v>
      </c>
      <c r="D310" s="10">
        <v>2.0</v>
      </c>
      <c r="E310" s="10">
        <v>28.0</v>
      </c>
      <c r="F310" s="38">
        <v>104.737615</v>
      </c>
      <c r="G310" s="36"/>
      <c r="H310" s="36"/>
      <c r="I310" s="36"/>
      <c r="J310" s="36"/>
      <c r="K310" s="36"/>
      <c r="L310" s="36"/>
      <c r="M310" s="36"/>
      <c r="N310" s="36"/>
      <c r="O310" s="36"/>
      <c r="P310" s="36"/>
      <c r="Q310" s="36"/>
      <c r="R310" s="36"/>
      <c r="Y310" s="36"/>
    </row>
    <row r="311">
      <c r="A311" s="37" t="s">
        <v>15</v>
      </c>
      <c r="B311" s="10" t="s">
        <v>482</v>
      </c>
      <c r="C311" s="38">
        <v>2007.0</v>
      </c>
      <c r="D311" s="10">
        <v>2.0</v>
      </c>
      <c r="E311" s="10">
        <v>28.0</v>
      </c>
      <c r="F311" s="38">
        <v>81.6060111</v>
      </c>
      <c r="G311" s="36"/>
      <c r="H311" s="36"/>
      <c r="I311" s="36"/>
      <c r="J311" s="36"/>
      <c r="K311" s="36"/>
      <c r="L311" s="36"/>
      <c r="M311" s="36"/>
      <c r="N311" s="36"/>
      <c r="O311" s="36"/>
      <c r="P311" s="36"/>
      <c r="Q311" s="36"/>
      <c r="R311" s="36"/>
      <c r="Y311" s="36"/>
    </row>
    <row r="312">
      <c r="A312" s="37" t="s">
        <v>16</v>
      </c>
      <c r="B312" s="10" t="s">
        <v>484</v>
      </c>
      <c r="C312" s="38">
        <v>2007.0</v>
      </c>
      <c r="D312" s="10">
        <v>2.0</v>
      </c>
      <c r="E312" s="10">
        <v>28.0</v>
      </c>
      <c r="F312" s="38">
        <v>115.327859</v>
      </c>
      <c r="G312" s="36"/>
      <c r="H312" s="36"/>
      <c r="I312" s="36"/>
      <c r="J312" s="36"/>
      <c r="K312" s="36"/>
      <c r="L312" s="36"/>
      <c r="M312" s="36"/>
      <c r="N312" s="36"/>
      <c r="O312" s="36"/>
      <c r="P312" s="36"/>
      <c r="Q312" s="36"/>
      <c r="R312" s="36"/>
      <c r="Y312" s="36"/>
    </row>
    <row r="313">
      <c r="A313" s="37" t="s">
        <v>17</v>
      </c>
      <c r="B313" s="10" t="s">
        <v>485</v>
      </c>
      <c r="C313" s="38">
        <v>2007.0</v>
      </c>
      <c r="D313" s="10">
        <v>2.0</v>
      </c>
      <c r="E313" s="10">
        <v>28.0</v>
      </c>
      <c r="F313" s="38">
        <v>112.973409</v>
      </c>
      <c r="G313" s="36"/>
      <c r="H313" s="36"/>
      <c r="I313" s="36"/>
      <c r="J313" s="36"/>
      <c r="K313" s="36"/>
      <c r="L313" s="36"/>
      <c r="M313" s="36"/>
      <c r="N313" s="36"/>
      <c r="O313" s="36"/>
      <c r="P313" s="36"/>
      <c r="Q313" s="36"/>
      <c r="R313" s="36"/>
      <c r="Y313" s="36"/>
    </row>
    <row r="314">
      <c r="A314" s="37" t="s">
        <v>18</v>
      </c>
      <c r="B314" s="10" t="s">
        <v>486</v>
      </c>
      <c r="C314" s="38">
        <v>2007.0</v>
      </c>
      <c r="D314" s="10">
        <v>2.0</v>
      </c>
      <c r="E314" s="10">
        <v>28.0</v>
      </c>
      <c r="F314" s="38">
        <v>82.8751663</v>
      </c>
      <c r="G314" s="36"/>
      <c r="H314" s="36"/>
      <c r="I314" s="36"/>
      <c r="J314" s="36"/>
      <c r="K314" s="36"/>
      <c r="L314" s="36"/>
      <c r="M314" s="36"/>
      <c r="N314" s="36"/>
      <c r="O314" s="36"/>
      <c r="P314" s="36"/>
      <c r="Q314" s="36"/>
      <c r="R314" s="36"/>
      <c r="Y314" s="36"/>
    </row>
    <row r="315">
      <c r="A315" s="37" t="s">
        <v>19</v>
      </c>
      <c r="B315" s="10" t="s">
        <v>487</v>
      </c>
      <c r="C315" s="38">
        <v>2007.0</v>
      </c>
      <c r="D315" s="10">
        <v>2.0</v>
      </c>
      <c r="E315" s="10">
        <v>28.0</v>
      </c>
      <c r="F315" s="38">
        <v>113.202936</v>
      </c>
      <c r="G315" s="36"/>
      <c r="H315" s="36"/>
      <c r="I315" s="36"/>
      <c r="J315" s="36"/>
      <c r="K315" s="36"/>
      <c r="L315" s="36"/>
      <c r="M315" s="36"/>
      <c r="N315" s="36"/>
      <c r="O315" s="36"/>
      <c r="P315" s="36"/>
      <c r="Q315" s="36"/>
      <c r="R315" s="36"/>
      <c r="Y315" s="36"/>
    </row>
    <row r="316">
      <c r="A316" s="37" t="s">
        <v>20</v>
      </c>
      <c r="B316" s="10" t="s">
        <v>488</v>
      </c>
      <c r="C316" s="38">
        <v>2007.0</v>
      </c>
      <c r="D316" s="10">
        <v>2.0</v>
      </c>
      <c r="E316" s="10">
        <v>28.0</v>
      </c>
      <c r="F316" s="38">
        <v>105.715592</v>
      </c>
      <c r="G316" s="36"/>
      <c r="H316" s="36"/>
      <c r="I316" s="36"/>
      <c r="J316" s="36"/>
      <c r="K316" s="36"/>
      <c r="L316" s="36"/>
      <c r="M316" s="36"/>
      <c r="N316" s="36"/>
      <c r="O316" s="36"/>
      <c r="P316" s="36"/>
      <c r="Q316" s="36"/>
      <c r="R316" s="36"/>
      <c r="Y316" s="36"/>
    </row>
    <row r="317">
      <c r="A317" s="37" t="s">
        <v>21</v>
      </c>
      <c r="B317" s="10" t="s">
        <v>490</v>
      </c>
      <c r="C317" s="38">
        <v>2007.0</v>
      </c>
      <c r="D317" s="10">
        <v>2.0</v>
      </c>
      <c r="E317" s="10">
        <v>28.0</v>
      </c>
      <c r="F317" s="38">
        <v>117.509956</v>
      </c>
      <c r="G317" s="36"/>
      <c r="H317" s="36"/>
      <c r="I317" s="36"/>
      <c r="J317" s="36"/>
      <c r="K317" s="36"/>
      <c r="L317" s="36"/>
      <c r="M317" s="36"/>
      <c r="N317" s="36"/>
      <c r="O317" s="36"/>
      <c r="P317" s="36"/>
      <c r="Q317" s="36"/>
      <c r="R317" s="36"/>
      <c r="Y317" s="36"/>
    </row>
    <row r="318">
      <c r="A318" s="37" t="s">
        <v>22</v>
      </c>
      <c r="B318" s="10" t="s">
        <v>491</v>
      </c>
      <c r="C318" s="38">
        <v>2007.0</v>
      </c>
      <c r="D318" s="10">
        <v>2.0</v>
      </c>
      <c r="E318" s="10">
        <v>28.0</v>
      </c>
      <c r="F318" s="38">
        <v>126.100282</v>
      </c>
      <c r="G318" s="36"/>
      <c r="H318" s="36"/>
      <c r="I318" s="36"/>
      <c r="J318" s="36"/>
      <c r="K318" s="36"/>
      <c r="L318" s="36"/>
      <c r="M318" s="36"/>
      <c r="N318" s="36"/>
      <c r="O318" s="36"/>
      <c r="P318" s="36"/>
      <c r="Q318" s="36"/>
      <c r="R318" s="36"/>
      <c r="Y318" s="36"/>
    </row>
    <row r="319">
      <c r="A319" s="37" t="s">
        <v>23</v>
      </c>
      <c r="B319" s="10" t="s">
        <v>492</v>
      </c>
      <c r="C319" s="38">
        <v>2007.0</v>
      </c>
      <c r="D319" s="10">
        <v>2.0</v>
      </c>
      <c r="E319" s="10">
        <v>28.0</v>
      </c>
      <c r="F319" s="38">
        <v>113.12589</v>
      </c>
      <c r="G319" s="36"/>
      <c r="H319" s="36"/>
      <c r="I319" s="36"/>
      <c r="J319" s="36"/>
      <c r="K319" s="36"/>
      <c r="L319" s="36"/>
      <c r="M319" s="36"/>
      <c r="N319" s="36"/>
      <c r="O319" s="36"/>
      <c r="P319" s="36"/>
      <c r="Q319" s="36"/>
      <c r="R319" s="36"/>
      <c r="Y319" s="36"/>
    </row>
    <row r="320">
      <c r="A320" s="37" t="s">
        <v>24</v>
      </c>
      <c r="B320" s="10" t="s">
        <v>493</v>
      </c>
      <c r="C320" s="38">
        <v>2007.0</v>
      </c>
      <c r="D320" s="10">
        <v>2.0</v>
      </c>
      <c r="E320" s="10">
        <v>28.0</v>
      </c>
      <c r="F320" s="38">
        <v>101.95213</v>
      </c>
      <c r="G320" s="36"/>
      <c r="H320" s="36"/>
      <c r="I320" s="36"/>
      <c r="J320" s="36"/>
      <c r="K320" s="36"/>
      <c r="L320" s="36"/>
      <c r="M320" s="36"/>
      <c r="N320" s="36"/>
      <c r="O320" s="36"/>
      <c r="P320" s="36"/>
      <c r="Q320" s="36"/>
      <c r="R320" s="36"/>
      <c r="Y320" s="36"/>
    </row>
    <row r="321">
      <c r="A321" s="37" t="s">
        <v>25</v>
      </c>
      <c r="B321" s="10" t="s">
        <v>494</v>
      </c>
      <c r="C321" s="38">
        <v>2007.0</v>
      </c>
      <c r="D321" s="10">
        <v>2.0</v>
      </c>
      <c r="E321" s="10">
        <v>28.0</v>
      </c>
      <c r="F321" s="38">
        <v>86.2719349</v>
      </c>
      <c r="G321" s="36"/>
      <c r="H321" s="36"/>
      <c r="I321" s="36"/>
      <c r="J321" s="36"/>
      <c r="K321" s="36"/>
      <c r="L321" s="36"/>
      <c r="M321" s="36"/>
      <c r="N321" s="36"/>
      <c r="O321" s="36"/>
      <c r="P321" s="36"/>
      <c r="Q321" s="36"/>
      <c r="R321" s="36"/>
      <c r="Y321" s="36"/>
    </row>
    <row r="322">
      <c r="A322" s="37" t="s">
        <v>26</v>
      </c>
      <c r="B322" s="10" t="s">
        <v>495</v>
      </c>
      <c r="C322" s="38">
        <v>2007.0</v>
      </c>
      <c r="D322" s="10">
        <v>2.0</v>
      </c>
      <c r="E322" s="10">
        <v>28.0</v>
      </c>
      <c r="F322" s="38">
        <v>46.1340036</v>
      </c>
      <c r="G322" s="36"/>
      <c r="H322" s="36"/>
      <c r="I322" s="36"/>
      <c r="J322" s="36"/>
      <c r="K322" s="36"/>
      <c r="L322" s="36"/>
      <c r="M322" s="36"/>
      <c r="N322" s="36"/>
      <c r="O322" s="36"/>
      <c r="P322" s="36"/>
      <c r="Q322" s="36"/>
      <c r="R322" s="36"/>
      <c r="Y322" s="36"/>
    </row>
    <row r="323">
      <c r="A323" s="37" t="s">
        <v>27</v>
      </c>
      <c r="B323" s="10" t="s">
        <v>497</v>
      </c>
      <c r="C323" s="38">
        <v>2007.0</v>
      </c>
      <c r="D323" s="10">
        <v>2.0</v>
      </c>
      <c r="E323" s="10">
        <v>28.0</v>
      </c>
      <c r="F323" s="38">
        <v>107.840926</v>
      </c>
      <c r="G323" s="36"/>
      <c r="H323" s="36"/>
      <c r="I323" s="36"/>
      <c r="J323" s="36"/>
      <c r="K323" s="36"/>
      <c r="L323" s="36"/>
      <c r="M323" s="36"/>
      <c r="N323" s="36"/>
      <c r="O323" s="36"/>
      <c r="P323" s="36"/>
      <c r="Q323" s="36"/>
      <c r="R323" s="36"/>
      <c r="Y323" s="36"/>
    </row>
    <row r="324">
      <c r="A324" s="37" t="s">
        <v>28</v>
      </c>
      <c r="B324" s="10" t="s">
        <v>496</v>
      </c>
      <c r="C324" s="38">
        <v>2007.0</v>
      </c>
      <c r="D324" s="10">
        <v>2.0</v>
      </c>
      <c r="E324" s="10">
        <v>28.0</v>
      </c>
      <c r="F324" s="38">
        <v>113.570009</v>
      </c>
      <c r="G324" s="36"/>
      <c r="H324" s="36"/>
      <c r="I324" s="36"/>
      <c r="J324" s="36"/>
      <c r="K324" s="36"/>
      <c r="L324" s="36"/>
      <c r="M324" s="36"/>
      <c r="N324" s="36"/>
      <c r="O324" s="36"/>
      <c r="P324" s="36"/>
      <c r="Q324" s="36"/>
      <c r="R324" s="36"/>
      <c r="Y324" s="36"/>
    </row>
    <row r="325">
      <c r="A325" s="37" t="s">
        <v>29</v>
      </c>
      <c r="B325" s="10" t="s">
        <v>498</v>
      </c>
      <c r="C325" s="38">
        <v>2007.0</v>
      </c>
      <c r="D325" s="10">
        <v>2.0</v>
      </c>
      <c r="E325" s="10">
        <v>28.0</v>
      </c>
      <c r="F325" s="38">
        <v>132.136714</v>
      </c>
      <c r="G325" s="36"/>
      <c r="H325" s="36"/>
      <c r="I325" s="36"/>
      <c r="J325" s="36"/>
      <c r="K325" s="36"/>
      <c r="L325" s="36"/>
      <c r="M325" s="36"/>
      <c r="N325" s="36"/>
      <c r="O325" s="36"/>
      <c r="P325" s="36"/>
      <c r="Q325" s="36"/>
      <c r="R325" s="36"/>
      <c r="Y325" s="36"/>
    </row>
    <row r="326">
      <c r="A326" s="37" t="s">
        <v>30</v>
      </c>
      <c r="B326" s="10" t="s">
        <v>499</v>
      </c>
      <c r="C326" s="38">
        <v>2007.0</v>
      </c>
      <c r="D326" s="10">
        <v>2.0</v>
      </c>
      <c r="E326" s="10">
        <v>28.0</v>
      </c>
      <c r="F326" s="38">
        <v>89.0330183</v>
      </c>
      <c r="G326" s="36"/>
      <c r="H326" s="36"/>
      <c r="I326" s="36"/>
      <c r="J326" s="36"/>
      <c r="K326" s="36"/>
      <c r="L326" s="36"/>
      <c r="M326" s="36"/>
      <c r="N326" s="36"/>
      <c r="O326" s="36"/>
      <c r="P326" s="36"/>
      <c r="Q326" s="36"/>
      <c r="R326" s="36"/>
      <c r="Y326" s="36"/>
    </row>
    <row r="327">
      <c r="A327" s="37" t="s">
        <v>31</v>
      </c>
      <c r="B327" s="10" t="s">
        <v>500</v>
      </c>
      <c r="C327" s="38">
        <v>2007.0</v>
      </c>
      <c r="D327" s="10">
        <v>2.0</v>
      </c>
      <c r="E327" s="10">
        <v>28.0</v>
      </c>
      <c r="F327" s="38">
        <v>121.983903</v>
      </c>
      <c r="G327" s="36"/>
      <c r="H327" s="36"/>
      <c r="I327" s="36"/>
      <c r="J327" s="36"/>
      <c r="K327" s="36"/>
      <c r="L327" s="36"/>
      <c r="M327" s="36"/>
      <c r="N327" s="36"/>
      <c r="O327" s="36"/>
      <c r="P327" s="36"/>
      <c r="Q327" s="36"/>
      <c r="R327" s="36"/>
      <c r="Y327" s="36"/>
    </row>
    <row r="328">
      <c r="A328" s="37" t="s">
        <v>32</v>
      </c>
      <c r="B328" s="10" t="s">
        <v>501</v>
      </c>
      <c r="C328" s="38">
        <v>2007.0</v>
      </c>
      <c r="D328" s="10">
        <v>2.0</v>
      </c>
      <c r="E328" s="10">
        <v>28.0</v>
      </c>
      <c r="F328" s="38">
        <v>83.6726872</v>
      </c>
      <c r="G328" s="36"/>
      <c r="H328" s="36"/>
      <c r="I328" s="36"/>
      <c r="J328" s="36"/>
      <c r="K328" s="36"/>
      <c r="L328" s="36"/>
      <c r="M328" s="36"/>
      <c r="N328" s="36"/>
      <c r="O328" s="36"/>
      <c r="P328" s="36"/>
      <c r="Q328" s="36"/>
      <c r="R328" s="36"/>
      <c r="Y328" s="36"/>
    </row>
    <row r="329">
      <c r="A329" s="37" t="s">
        <v>33</v>
      </c>
      <c r="B329" s="10" t="s">
        <v>502</v>
      </c>
      <c r="C329" s="38">
        <v>2007.0</v>
      </c>
      <c r="D329" s="10">
        <v>2.0</v>
      </c>
      <c r="E329" s="10">
        <v>28.0</v>
      </c>
      <c r="F329" s="38">
        <v>124.899964</v>
      </c>
      <c r="G329" s="36"/>
      <c r="H329" s="36"/>
      <c r="I329" s="36"/>
      <c r="J329" s="36"/>
      <c r="K329" s="36"/>
      <c r="L329" s="36"/>
      <c r="M329" s="36"/>
      <c r="N329" s="36"/>
      <c r="O329" s="36"/>
      <c r="P329" s="36"/>
      <c r="Q329" s="36"/>
      <c r="R329" s="36"/>
      <c r="Y329" s="36"/>
    </row>
    <row r="330">
      <c r="A330" s="37" t="s">
        <v>34</v>
      </c>
      <c r="B330" s="10" t="s">
        <v>503</v>
      </c>
      <c r="C330" s="38">
        <v>2007.0</v>
      </c>
      <c r="D330" s="10">
        <v>2.0</v>
      </c>
      <c r="E330" s="10">
        <v>28.0</v>
      </c>
      <c r="F330" s="38">
        <v>124.954991</v>
      </c>
      <c r="G330" s="36"/>
      <c r="H330" s="36"/>
      <c r="I330" s="36"/>
      <c r="J330" s="36"/>
      <c r="K330" s="36"/>
      <c r="L330" s="36"/>
      <c r="M330" s="36"/>
      <c r="N330" s="36"/>
      <c r="O330" s="36"/>
      <c r="P330" s="36"/>
      <c r="Q330" s="36"/>
      <c r="R330" s="36"/>
      <c r="Y330" s="36"/>
    </row>
    <row r="331">
      <c r="A331" s="37" t="s">
        <v>35</v>
      </c>
      <c r="B331" s="10" t="s">
        <v>504</v>
      </c>
      <c r="C331" s="38">
        <v>2007.0</v>
      </c>
      <c r="D331" s="10">
        <v>2.0</v>
      </c>
      <c r="E331" s="10">
        <v>28.0</v>
      </c>
      <c r="F331" s="38">
        <v>119.202606</v>
      </c>
      <c r="G331" s="36"/>
      <c r="H331" s="36"/>
      <c r="I331" s="36"/>
      <c r="J331" s="36"/>
      <c r="K331" s="36"/>
      <c r="L331" s="36"/>
      <c r="M331" s="36"/>
      <c r="N331" s="36"/>
      <c r="O331" s="36"/>
      <c r="P331" s="36"/>
      <c r="Q331" s="36"/>
      <c r="R331" s="36"/>
      <c r="Y331" s="36"/>
    </row>
    <row r="332">
      <c r="A332" s="37" t="s">
        <v>3</v>
      </c>
      <c r="B332" s="10" t="s">
        <v>489</v>
      </c>
      <c r="C332" s="38">
        <v>2008.0</v>
      </c>
      <c r="D332" s="10">
        <v>2.0</v>
      </c>
      <c r="E332" s="10">
        <v>28.0</v>
      </c>
      <c r="F332" s="38">
        <v>113.60949</v>
      </c>
      <c r="G332" s="36"/>
      <c r="H332" s="36"/>
      <c r="I332" s="36"/>
      <c r="J332" s="36"/>
      <c r="K332" s="36"/>
      <c r="L332" s="36"/>
      <c r="M332" s="36"/>
      <c r="N332" s="36"/>
      <c r="O332" s="36"/>
      <c r="P332" s="36"/>
      <c r="Q332" s="36"/>
      <c r="R332" s="36"/>
      <c r="Y332" s="36"/>
    </row>
    <row r="333">
      <c r="A333" s="37" t="s">
        <v>4</v>
      </c>
      <c r="B333" s="10" t="s">
        <v>472</v>
      </c>
      <c r="C333" s="38">
        <v>2008.0</v>
      </c>
      <c r="D333" s="10">
        <v>2.0</v>
      </c>
      <c r="E333" s="10">
        <v>28.0</v>
      </c>
      <c r="F333" s="38">
        <v>91.9747707</v>
      </c>
      <c r="G333" s="36"/>
      <c r="H333" s="36"/>
      <c r="I333" s="36"/>
      <c r="J333" s="36"/>
      <c r="K333" s="36"/>
      <c r="L333" s="36"/>
      <c r="M333" s="36"/>
      <c r="N333" s="36"/>
      <c r="O333" s="36"/>
      <c r="P333" s="36"/>
      <c r="Q333" s="36"/>
      <c r="R333" s="36"/>
      <c r="Y333" s="36"/>
    </row>
    <row r="334">
      <c r="A334" s="37" t="s">
        <v>5</v>
      </c>
      <c r="B334" s="10" t="s">
        <v>473</v>
      </c>
      <c r="C334" s="38">
        <v>2008.0</v>
      </c>
      <c r="D334" s="10">
        <v>2.0</v>
      </c>
      <c r="E334" s="10">
        <v>28.0</v>
      </c>
      <c r="F334" s="38">
        <v>108.042767</v>
      </c>
      <c r="G334" s="36"/>
      <c r="H334" s="36"/>
      <c r="I334" s="36"/>
      <c r="J334" s="36"/>
      <c r="K334" s="36"/>
      <c r="L334" s="36"/>
      <c r="M334" s="36"/>
      <c r="N334" s="36"/>
      <c r="O334" s="36"/>
      <c r="P334" s="36"/>
      <c r="Q334" s="36"/>
      <c r="R334" s="36"/>
      <c r="Y334" s="36"/>
    </row>
    <row r="335">
      <c r="A335" s="37" t="s">
        <v>6</v>
      </c>
      <c r="B335" s="10" t="s">
        <v>474</v>
      </c>
      <c r="C335" s="38">
        <v>2008.0</v>
      </c>
      <c r="D335" s="10">
        <v>2.0</v>
      </c>
      <c r="E335" s="10">
        <v>28.0</v>
      </c>
      <c r="F335" s="38">
        <v>93.9792843</v>
      </c>
      <c r="G335" s="36"/>
      <c r="H335" s="36"/>
      <c r="I335" s="36"/>
      <c r="J335" s="36"/>
      <c r="K335" s="36"/>
      <c r="L335" s="36"/>
      <c r="M335" s="36"/>
      <c r="N335" s="36"/>
      <c r="O335" s="36"/>
      <c r="P335" s="36"/>
      <c r="Q335" s="36"/>
      <c r="R335" s="36"/>
      <c r="Y335" s="36"/>
    </row>
    <row r="336">
      <c r="A336" s="37" t="s">
        <v>7</v>
      </c>
      <c r="B336" s="10" t="s">
        <v>475</v>
      </c>
      <c r="C336" s="38">
        <v>2008.0</v>
      </c>
      <c r="D336" s="10">
        <v>2.0</v>
      </c>
      <c r="E336" s="10">
        <v>28.0</v>
      </c>
      <c r="F336" s="38">
        <v>95.4944538</v>
      </c>
      <c r="G336" s="36"/>
      <c r="H336" s="36"/>
      <c r="I336" s="36"/>
      <c r="J336" s="36"/>
      <c r="K336" s="36"/>
      <c r="L336" s="36"/>
      <c r="M336" s="36"/>
      <c r="N336" s="36"/>
      <c r="O336" s="36"/>
      <c r="P336" s="36"/>
      <c r="Q336" s="36"/>
      <c r="R336" s="36"/>
      <c r="Y336" s="36"/>
    </row>
    <row r="337">
      <c r="A337" s="37" t="s">
        <v>8</v>
      </c>
      <c r="B337" s="10" t="s">
        <v>479</v>
      </c>
      <c r="C337" s="38">
        <v>2008.0</v>
      </c>
      <c r="D337" s="10">
        <v>2.0</v>
      </c>
      <c r="E337" s="10">
        <v>28.0</v>
      </c>
      <c r="F337" s="38">
        <v>131.91359</v>
      </c>
      <c r="G337" s="36"/>
      <c r="H337" s="36"/>
      <c r="I337" s="36"/>
      <c r="J337" s="36"/>
      <c r="K337" s="36"/>
      <c r="L337" s="36"/>
      <c r="M337" s="36"/>
      <c r="N337" s="36"/>
      <c r="O337" s="36"/>
      <c r="P337" s="36"/>
      <c r="Q337" s="36"/>
      <c r="R337" s="36"/>
      <c r="Y337" s="36"/>
    </row>
    <row r="338">
      <c r="A338" s="37" t="s">
        <v>9</v>
      </c>
      <c r="B338" s="10" t="s">
        <v>480</v>
      </c>
      <c r="C338" s="38">
        <v>2008.0</v>
      </c>
      <c r="D338" s="10">
        <v>2.0</v>
      </c>
      <c r="E338" s="10">
        <v>28.0</v>
      </c>
      <c r="F338" s="38">
        <v>116.299974</v>
      </c>
      <c r="G338" s="36"/>
      <c r="H338" s="36"/>
      <c r="I338" s="36"/>
      <c r="J338" s="36"/>
      <c r="K338" s="36"/>
      <c r="L338" s="36"/>
      <c r="M338" s="36"/>
      <c r="N338" s="36"/>
      <c r="O338" s="36"/>
      <c r="P338" s="36"/>
      <c r="Q338" s="36"/>
      <c r="R338" s="36"/>
      <c r="Y338" s="36"/>
    </row>
    <row r="339">
      <c r="A339" s="37" t="s">
        <v>10</v>
      </c>
      <c r="B339" s="10" t="s">
        <v>478</v>
      </c>
      <c r="C339" s="38">
        <v>2008.0</v>
      </c>
      <c r="D339" s="10">
        <v>2.0</v>
      </c>
      <c r="E339" s="10">
        <v>28.0</v>
      </c>
      <c r="F339" s="38">
        <v>69.1889909</v>
      </c>
      <c r="G339" s="36"/>
      <c r="H339" s="36"/>
      <c r="I339" s="36"/>
      <c r="J339" s="36"/>
      <c r="K339" s="36"/>
      <c r="L339" s="36"/>
      <c r="M339" s="36"/>
      <c r="N339" s="36"/>
      <c r="O339" s="36"/>
      <c r="P339" s="36"/>
      <c r="Q339" s="36"/>
      <c r="R339" s="36"/>
      <c r="Y339" s="36"/>
    </row>
    <row r="340">
      <c r="A340" s="37" t="s">
        <v>11</v>
      </c>
      <c r="B340" s="10" t="s">
        <v>477</v>
      </c>
      <c r="C340" s="38">
        <v>2008.0</v>
      </c>
      <c r="D340" s="10">
        <v>2.0</v>
      </c>
      <c r="E340" s="10">
        <v>28.0</v>
      </c>
      <c r="F340" s="38">
        <v>141.638313</v>
      </c>
      <c r="G340" s="36"/>
      <c r="H340" s="36"/>
      <c r="I340" s="36"/>
      <c r="J340" s="36"/>
      <c r="K340" s="36"/>
      <c r="L340" s="36"/>
      <c r="M340" s="36"/>
      <c r="N340" s="36"/>
      <c r="O340" s="36"/>
      <c r="P340" s="36"/>
      <c r="Q340" s="36"/>
      <c r="R340" s="36"/>
      <c r="Y340" s="36"/>
    </row>
    <row r="341">
      <c r="A341" s="37" t="s">
        <v>12</v>
      </c>
      <c r="B341" s="10" t="s">
        <v>476</v>
      </c>
      <c r="C341" s="38">
        <v>2008.0</v>
      </c>
      <c r="D341" s="10">
        <v>2.0</v>
      </c>
      <c r="E341" s="10">
        <v>28.0</v>
      </c>
      <c r="F341" s="38">
        <v>156.715926</v>
      </c>
      <c r="G341" s="36"/>
      <c r="H341" s="36"/>
      <c r="I341" s="36"/>
      <c r="J341" s="36"/>
      <c r="K341" s="36"/>
      <c r="L341" s="36"/>
      <c r="M341" s="36"/>
      <c r="N341" s="36"/>
      <c r="O341" s="36"/>
      <c r="P341" s="36"/>
      <c r="Q341" s="36"/>
      <c r="R341" s="36"/>
      <c r="Y341" s="36"/>
    </row>
    <row r="342">
      <c r="A342" s="37" t="s">
        <v>13</v>
      </c>
      <c r="B342" s="10" t="s">
        <v>481</v>
      </c>
      <c r="C342" s="38">
        <v>2008.0</v>
      </c>
      <c r="D342" s="10">
        <v>2.0</v>
      </c>
      <c r="E342" s="10">
        <v>28.0</v>
      </c>
      <c r="F342" s="38">
        <v>136.067126</v>
      </c>
      <c r="G342" s="36"/>
      <c r="H342" s="36"/>
      <c r="I342" s="36"/>
      <c r="J342" s="36"/>
      <c r="K342" s="36"/>
      <c r="L342" s="36"/>
      <c r="M342" s="36"/>
      <c r="N342" s="36"/>
      <c r="O342" s="36"/>
      <c r="P342" s="36"/>
      <c r="Q342" s="36"/>
      <c r="R342" s="36"/>
      <c r="Y342" s="36"/>
    </row>
    <row r="343">
      <c r="A343" s="37" t="s">
        <v>14</v>
      </c>
      <c r="B343" s="10" t="s">
        <v>483</v>
      </c>
      <c r="C343" s="38">
        <v>2008.0</v>
      </c>
      <c r="D343" s="10">
        <v>2.0</v>
      </c>
      <c r="E343" s="10">
        <v>28.0</v>
      </c>
      <c r="F343" s="38">
        <v>109.538253</v>
      </c>
      <c r="G343" s="36"/>
      <c r="H343" s="36"/>
      <c r="I343" s="36"/>
      <c r="J343" s="36"/>
      <c r="K343" s="36"/>
      <c r="L343" s="36"/>
      <c r="M343" s="36"/>
      <c r="N343" s="36"/>
      <c r="O343" s="36"/>
      <c r="P343" s="36"/>
      <c r="Q343" s="36"/>
      <c r="R343" s="36"/>
      <c r="Y343" s="36"/>
    </row>
    <row r="344">
      <c r="A344" s="37" t="s">
        <v>15</v>
      </c>
      <c r="B344" s="10" t="s">
        <v>482</v>
      </c>
      <c r="C344" s="38">
        <v>2008.0</v>
      </c>
      <c r="D344" s="10">
        <v>2.0</v>
      </c>
      <c r="E344" s="10">
        <v>28.0</v>
      </c>
      <c r="F344" s="38">
        <v>88.6975653</v>
      </c>
      <c r="G344" s="36"/>
      <c r="H344" s="36"/>
      <c r="I344" s="36"/>
      <c r="J344" s="36"/>
      <c r="K344" s="36"/>
      <c r="L344" s="36"/>
      <c r="M344" s="36"/>
      <c r="N344" s="36"/>
      <c r="O344" s="36"/>
      <c r="P344" s="36"/>
      <c r="Q344" s="36"/>
      <c r="R344" s="36"/>
      <c r="Y344" s="36"/>
    </row>
    <row r="345">
      <c r="A345" s="37" t="s">
        <v>16</v>
      </c>
      <c r="B345" s="10" t="s">
        <v>484</v>
      </c>
      <c r="C345" s="38">
        <v>2008.0</v>
      </c>
      <c r="D345" s="10">
        <v>2.0</v>
      </c>
      <c r="E345" s="10">
        <v>28.0</v>
      </c>
      <c r="F345" s="38">
        <v>121.296009</v>
      </c>
      <c r="G345" s="36"/>
      <c r="H345" s="36"/>
      <c r="I345" s="36"/>
      <c r="J345" s="36"/>
      <c r="K345" s="36"/>
      <c r="L345" s="36"/>
      <c r="M345" s="36"/>
      <c r="N345" s="36"/>
      <c r="O345" s="36"/>
      <c r="P345" s="36"/>
      <c r="Q345" s="36"/>
      <c r="R345" s="36"/>
      <c r="Y345" s="36"/>
    </row>
    <row r="346">
      <c r="A346" s="37" t="s">
        <v>17</v>
      </c>
      <c r="B346" s="10" t="s">
        <v>485</v>
      </c>
      <c r="C346" s="38">
        <v>2008.0</v>
      </c>
      <c r="D346" s="10">
        <v>2.0</v>
      </c>
      <c r="E346" s="10">
        <v>28.0</v>
      </c>
      <c r="F346" s="38">
        <v>112.111615</v>
      </c>
      <c r="G346" s="36"/>
      <c r="H346" s="36"/>
      <c r="I346" s="36"/>
      <c r="J346" s="36"/>
      <c r="K346" s="36"/>
      <c r="L346" s="36"/>
      <c r="M346" s="36"/>
      <c r="N346" s="36"/>
      <c r="O346" s="36"/>
      <c r="P346" s="36"/>
      <c r="Q346" s="36"/>
      <c r="R346" s="36"/>
      <c r="Y346" s="36"/>
    </row>
    <row r="347">
      <c r="A347" s="37" t="s">
        <v>18</v>
      </c>
      <c r="B347" s="10" t="s">
        <v>486</v>
      </c>
      <c r="C347" s="38">
        <v>2008.0</v>
      </c>
      <c r="D347" s="10">
        <v>2.0</v>
      </c>
      <c r="E347" s="10">
        <v>28.0</v>
      </c>
      <c r="F347" s="38">
        <v>87.4040255</v>
      </c>
      <c r="G347" s="36"/>
      <c r="H347" s="36"/>
      <c r="I347" s="36"/>
      <c r="J347" s="36"/>
      <c r="K347" s="36"/>
      <c r="L347" s="36"/>
      <c r="M347" s="36"/>
      <c r="N347" s="36"/>
      <c r="O347" s="36"/>
      <c r="P347" s="36"/>
      <c r="Q347" s="36"/>
      <c r="R347" s="36"/>
      <c r="Y347" s="36"/>
    </row>
    <row r="348">
      <c r="A348" s="37" t="s">
        <v>19</v>
      </c>
      <c r="B348" s="10" t="s">
        <v>487</v>
      </c>
      <c r="C348" s="38">
        <v>2008.0</v>
      </c>
      <c r="D348" s="10">
        <v>2.0</v>
      </c>
      <c r="E348" s="10">
        <v>28.0</v>
      </c>
      <c r="F348" s="38">
        <v>119.259227</v>
      </c>
      <c r="G348" s="36"/>
      <c r="H348" s="36"/>
      <c r="I348" s="36"/>
      <c r="J348" s="36"/>
      <c r="K348" s="36"/>
      <c r="L348" s="36"/>
      <c r="M348" s="36"/>
      <c r="N348" s="36"/>
      <c r="O348" s="36"/>
      <c r="P348" s="36"/>
      <c r="Q348" s="36"/>
      <c r="R348" s="36"/>
      <c r="Y348" s="36"/>
    </row>
    <row r="349">
      <c r="A349" s="37" t="s">
        <v>20</v>
      </c>
      <c r="B349" s="10" t="s">
        <v>488</v>
      </c>
      <c r="C349" s="38">
        <v>2008.0</v>
      </c>
      <c r="D349" s="10">
        <v>2.0</v>
      </c>
      <c r="E349" s="10">
        <v>28.0</v>
      </c>
      <c r="F349" s="38">
        <v>113.618914</v>
      </c>
      <c r="G349" s="36"/>
      <c r="H349" s="36"/>
      <c r="I349" s="36"/>
      <c r="J349" s="36"/>
      <c r="K349" s="36"/>
      <c r="L349" s="36"/>
      <c r="M349" s="36"/>
      <c r="N349" s="36"/>
      <c r="O349" s="36"/>
      <c r="P349" s="36"/>
      <c r="Q349" s="36"/>
      <c r="R349" s="36"/>
      <c r="Y349" s="36"/>
    </row>
    <row r="350">
      <c r="A350" s="37" t="s">
        <v>21</v>
      </c>
      <c r="B350" s="10" t="s">
        <v>490</v>
      </c>
      <c r="C350" s="38">
        <v>2008.0</v>
      </c>
      <c r="D350" s="10">
        <v>2.0</v>
      </c>
      <c r="E350" s="10">
        <v>28.0</v>
      </c>
      <c r="F350" s="38">
        <v>119.27241</v>
      </c>
      <c r="G350" s="36"/>
      <c r="H350" s="36"/>
      <c r="I350" s="36"/>
      <c r="J350" s="36"/>
      <c r="K350" s="36"/>
      <c r="L350" s="36"/>
      <c r="M350" s="36"/>
      <c r="N350" s="36"/>
      <c r="O350" s="36"/>
      <c r="P350" s="36"/>
      <c r="Q350" s="36"/>
      <c r="R350" s="36"/>
      <c r="Y350" s="36"/>
    </row>
    <row r="351">
      <c r="A351" s="37" t="s">
        <v>22</v>
      </c>
      <c r="B351" s="10" t="s">
        <v>491</v>
      </c>
      <c r="C351" s="38">
        <v>2008.0</v>
      </c>
      <c r="D351" s="10">
        <v>2.0</v>
      </c>
      <c r="E351" s="10">
        <v>28.0</v>
      </c>
      <c r="F351" s="38">
        <v>122.888208</v>
      </c>
      <c r="G351" s="36"/>
      <c r="H351" s="36"/>
      <c r="I351" s="36"/>
      <c r="J351" s="36"/>
      <c r="K351" s="36"/>
      <c r="L351" s="36"/>
      <c r="M351" s="36"/>
      <c r="N351" s="36"/>
      <c r="O351" s="36"/>
      <c r="P351" s="36"/>
      <c r="Q351" s="36"/>
      <c r="R351" s="36"/>
      <c r="Y351" s="36"/>
    </row>
    <row r="352">
      <c r="A352" s="37" t="s">
        <v>23</v>
      </c>
      <c r="B352" s="10" t="s">
        <v>492</v>
      </c>
      <c r="C352" s="38">
        <v>2008.0</v>
      </c>
      <c r="D352" s="10">
        <v>2.0</v>
      </c>
      <c r="E352" s="10">
        <v>28.0</v>
      </c>
      <c r="F352" s="38">
        <v>118.955846</v>
      </c>
      <c r="G352" s="36"/>
      <c r="H352" s="36"/>
      <c r="I352" s="36"/>
      <c r="J352" s="36"/>
      <c r="K352" s="36"/>
      <c r="L352" s="36"/>
      <c r="M352" s="36"/>
      <c r="N352" s="36"/>
      <c r="O352" s="36"/>
      <c r="P352" s="36"/>
      <c r="Q352" s="36"/>
      <c r="R352" s="36"/>
      <c r="Y352" s="36"/>
    </row>
    <row r="353">
      <c r="A353" s="37" t="s">
        <v>24</v>
      </c>
      <c r="B353" s="10" t="s">
        <v>493</v>
      </c>
      <c r="C353" s="38">
        <v>2008.0</v>
      </c>
      <c r="D353" s="10">
        <v>2.0</v>
      </c>
      <c r="E353" s="10">
        <v>28.0</v>
      </c>
      <c r="F353" s="38">
        <v>105.339051</v>
      </c>
      <c r="G353" s="36"/>
      <c r="H353" s="36"/>
      <c r="I353" s="36"/>
      <c r="J353" s="36"/>
      <c r="K353" s="36"/>
      <c r="L353" s="36"/>
      <c r="M353" s="36"/>
      <c r="N353" s="36"/>
      <c r="O353" s="36"/>
      <c r="P353" s="36"/>
      <c r="Q353" s="36"/>
      <c r="R353" s="36"/>
      <c r="Y353" s="36"/>
    </row>
    <row r="354">
      <c r="A354" s="37" t="s">
        <v>25</v>
      </c>
      <c r="B354" s="10" t="s">
        <v>494</v>
      </c>
      <c r="C354" s="38">
        <v>2008.0</v>
      </c>
      <c r="D354" s="10">
        <v>2.0</v>
      </c>
      <c r="E354" s="10">
        <v>28.0</v>
      </c>
      <c r="F354" s="38">
        <v>95.7809561</v>
      </c>
      <c r="G354" s="36"/>
      <c r="H354" s="36"/>
      <c r="I354" s="36"/>
      <c r="J354" s="36"/>
      <c r="K354" s="36"/>
      <c r="L354" s="36"/>
      <c r="M354" s="36"/>
      <c r="N354" s="36"/>
      <c r="O354" s="36"/>
      <c r="P354" s="36"/>
      <c r="Q354" s="36"/>
      <c r="R354" s="36"/>
      <c r="Y354" s="36"/>
    </row>
    <row r="355">
      <c r="A355" s="37" t="s">
        <v>26</v>
      </c>
      <c r="B355" s="10" t="s">
        <v>495</v>
      </c>
      <c r="C355" s="38">
        <v>2008.0</v>
      </c>
      <c r="D355" s="10">
        <v>2.0</v>
      </c>
      <c r="E355" s="10">
        <v>28.0</v>
      </c>
      <c r="F355" s="38">
        <v>45.3037625</v>
      </c>
      <c r="G355" s="36"/>
      <c r="H355" s="36"/>
      <c r="I355" s="36"/>
      <c r="J355" s="36"/>
      <c r="K355" s="36"/>
      <c r="L355" s="36"/>
      <c r="M355" s="36"/>
      <c r="N355" s="36"/>
      <c r="O355" s="36"/>
      <c r="P355" s="36"/>
      <c r="Q355" s="36"/>
      <c r="R355" s="36"/>
      <c r="Y355" s="36"/>
    </row>
    <row r="356">
      <c r="A356" s="37" t="s">
        <v>27</v>
      </c>
      <c r="B356" s="10" t="s">
        <v>497</v>
      </c>
      <c r="C356" s="38">
        <v>2008.0</v>
      </c>
      <c r="D356" s="10">
        <v>2.0</v>
      </c>
      <c r="E356" s="10">
        <v>28.0</v>
      </c>
      <c r="F356" s="38">
        <v>117.182397</v>
      </c>
      <c r="G356" s="36"/>
      <c r="H356" s="36"/>
      <c r="I356" s="36"/>
      <c r="J356" s="36"/>
      <c r="K356" s="36"/>
      <c r="L356" s="36"/>
      <c r="M356" s="36"/>
      <c r="N356" s="36"/>
      <c r="O356" s="36"/>
      <c r="P356" s="36"/>
      <c r="Q356" s="36"/>
      <c r="R356" s="36"/>
      <c r="Y356" s="36"/>
    </row>
    <row r="357">
      <c r="A357" s="37" t="s">
        <v>28</v>
      </c>
      <c r="B357" s="10" t="s">
        <v>496</v>
      </c>
      <c r="C357" s="38">
        <v>2008.0</v>
      </c>
      <c r="D357" s="10">
        <v>2.0</v>
      </c>
      <c r="E357" s="10">
        <v>28.0</v>
      </c>
      <c r="F357" s="38">
        <v>123.987251</v>
      </c>
      <c r="G357" s="36"/>
      <c r="H357" s="36"/>
      <c r="I357" s="36"/>
      <c r="J357" s="36"/>
      <c r="K357" s="36"/>
      <c r="L357" s="36"/>
      <c r="M357" s="36"/>
      <c r="N357" s="36"/>
      <c r="O357" s="36"/>
      <c r="P357" s="36"/>
      <c r="Q357" s="36"/>
      <c r="R357" s="36"/>
      <c r="Y357" s="36"/>
    </row>
    <row r="358">
      <c r="A358" s="37" t="s">
        <v>29</v>
      </c>
      <c r="B358" s="10" t="s">
        <v>498</v>
      </c>
      <c r="C358" s="38">
        <v>2008.0</v>
      </c>
      <c r="D358" s="10">
        <v>2.0</v>
      </c>
      <c r="E358" s="10">
        <v>28.0</v>
      </c>
      <c r="F358" s="38">
        <v>137.326451</v>
      </c>
      <c r="G358" s="36"/>
      <c r="H358" s="36"/>
      <c r="I358" s="36"/>
      <c r="J358" s="36"/>
      <c r="K358" s="36"/>
      <c r="L358" s="36"/>
      <c r="M358" s="36"/>
      <c r="N358" s="36"/>
      <c r="O358" s="36"/>
      <c r="P358" s="36"/>
      <c r="Q358" s="36"/>
      <c r="R358" s="36"/>
      <c r="Y358" s="36"/>
    </row>
    <row r="359">
      <c r="A359" s="37" t="s">
        <v>30</v>
      </c>
      <c r="B359" s="10" t="s">
        <v>499</v>
      </c>
      <c r="C359" s="38">
        <v>2008.0</v>
      </c>
      <c r="D359" s="10">
        <v>2.0</v>
      </c>
      <c r="E359" s="10">
        <v>28.0</v>
      </c>
      <c r="F359" s="38">
        <v>94.9485714</v>
      </c>
      <c r="G359" s="36"/>
      <c r="H359" s="36"/>
      <c r="I359" s="36"/>
      <c r="J359" s="36"/>
      <c r="K359" s="36"/>
      <c r="L359" s="36"/>
      <c r="M359" s="36"/>
      <c r="N359" s="36"/>
      <c r="O359" s="36"/>
      <c r="P359" s="36"/>
      <c r="Q359" s="36"/>
      <c r="R359" s="36"/>
      <c r="Y359" s="36"/>
    </row>
    <row r="360">
      <c r="A360" s="37" t="s">
        <v>31</v>
      </c>
      <c r="B360" s="10" t="s">
        <v>500</v>
      </c>
      <c r="C360" s="38">
        <v>2008.0</v>
      </c>
      <c r="D360" s="10">
        <v>2.0</v>
      </c>
      <c r="E360" s="10">
        <v>28.0</v>
      </c>
      <c r="F360" s="38">
        <v>123.150423</v>
      </c>
      <c r="G360" s="36"/>
      <c r="H360" s="36"/>
      <c r="I360" s="36"/>
      <c r="J360" s="36"/>
      <c r="K360" s="36"/>
      <c r="L360" s="36"/>
      <c r="M360" s="36"/>
      <c r="N360" s="36"/>
      <c r="O360" s="36"/>
      <c r="P360" s="36"/>
      <c r="Q360" s="36"/>
      <c r="R360" s="36"/>
      <c r="Y360" s="36"/>
    </row>
    <row r="361">
      <c r="A361" s="37" t="s">
        <v>32</v>
      </c>
      <c r="B361" s="10" t="s">
        <v>501</v>
      </c>
      <c r="C361" s="38">
        <v>2008.0</v>
      </c>
      <c r="D361" s="10">
        <v>2.0</v>
      </c>
      <c r="E361" s="10">
        <v>28.0</v>
      </c>
      <c r="F361" s="38">
        <v>88.2463306</v>
      </c>
      <c r="G361" s="36"/>
      <c r="H361" s="36"/>
      <c r="I361" s="36"/>
      <c r="J361" s="36"/>
      <c r="K361" s="36"/>
      <c r="L361" s="36"/>
      <c r="M361" s="36"/>
      <c r="N361" s="36"/>
      <c r="O361" s="36"/>
      <c r="P361" s="36"/>
      <c r="Q361" s="36"/>
      <c r="R361" s="36"/>
      <c r="Y361" s="36"/>
    </row>
    <row r="362">
      <c r="A362" s="37" t="s">
        <v>33</v>
      </c>
      <c r="B362" s="10" t="s">
        <v>502</v>
      </c>
      <c r="C362" s="38">
        <v>2008.0</v>
      </c>
      <c r="D362" s="10">
        <v>2.0</v>
      </c>
      <c r="E362" s="10">
        <v>28.0</v>
      </c>
      <c r="F362" s="38">
        <v>130.319376</v>
      </c>
      <c r="G362" s="36"/>
      <c r="H362" s="36"/>
      <c r="I362" s="36"/>
      <c r="J362" s="36"/>
      <c r="K362" s="36"/>
      <c r="L362" s="36"/>
      <c r="M362" s="36"/>
      <c r="N362" s="36"/>
      <c r="O362" s="36"/>
      <c r="P362" s="36"/>
      <c r="Q362" s="36"/>
      <c r="R362" s="36"/>
      <c r="Y362" s="36"/>
    </row>
    <row r="363">
      <c r="A363" s="37" t="s">
        <v>34</v>
      </c>
      <c r="B363" s="10" t="s">
        <v>503</v>
      </c>
      <c r="C363" s="38">
        <v>2008.0</v>
      </c>
      <c r="D363" s="10">
        <v>2.0</v>
      </c>
      <c r="E363" s="10">
        <v>28.0</v>
      </c>
      <c r="F363" s="38">
        <v>133.072003</v>
      </c>
      <c r="G363" s="36"/>
      <c r="H363" s="36"/>
      <c r="I363" s="36"/>
      <c r="J363" s="36"/>
      <c r="K363" s="36"/>
      <c r="L363" s="36"/>
      <c r="M363" s="36"/>
      <c r="N363" s="36"/>
      <c r="O363" s="36"/>
      <c r="P363" s="36"/>
      <c r="Q363" s="36"/>
      <c r="R363" s="36"/>
      <c r="Y363" s="36"/>
    </row>
    <row r="364">
      <c r="A364" s="37" t="s">
        <v>35</v>
      </c>
      <c r="B364" s="10" t="s">
        <v>504</v>
      </c>
      <c r="C364" s="38">
        <v>2008.0</v>
      </c>
      <c r="D364" s="10">
        <v>2.0</v>
      </c>
      <c r="E364" s="10">
        <v>28.0</v>
      </c>
      <c r="F364" s="38">
        <v>122.943087</v>
      </c>
      <c r="G364" s="36"/>
      <c r="H364" s="36"/>
      <c r="I364" s="36"/>
      <c r="J364" s="36"/>
      <c r="K364" s="36"/>
      <c r="L364" s="36"/>
      <c r="M364" s="36"/>
      <c r="N364" s="36"/>
      <c r="O364" s="36"/>
      <c r="P364" s="36"/>
      <c r="Q364" s="36"/>
      <c r="R364" s="36"/>
      <c r="Y364" s="36"/>
    </row>
    <row r="365">
      <c r="A365" s="37" t="s">
        <v>3</v>
      </c>
      <c r="B365" s="10" t="s">
        <v>489</v>
      </c>
      <c r="C365" s="38">
        <v>2009.0</v>
      </c>
      <c r="D365" s="10">
        <v>2.0</v>
      </c>
      <c r="E365" s="10">
        <v>28.0</v>
      </c>
      <c r="F365" s="38">
        <v>116.634297</v>
      </c>
      <c r="G365" s="36"/>
      <c r="H365" s="36"/>
      <c r="I365" s="36"/>
      <c r="J365" s="36"/>
      <c r="K365" s="36"/>
      <c r="L365" s="36"/>
      <c r="M365" s="36"/>
      <c r="N365" s="36"/>
      <c r="O365" s="36"/>
      <c r="P365" s="36"/>
      <c r="Q365" s="36"/>
      <c r="R365" s="36"/>
      <c r="Y365" s="36"/>
    </row>
    <row r="366">
      <c r="A366" s="37" t="s">
        <v>4</v>
      </c>
      <c r="B366" s="10" t="s">
        <v>472</v>
      </c>
      <c r="C366" s="38">
        <v>2009.0</v>
      </c>
      <c r="D366" s="10">
        <v>2.0</v>
      </c>
      <c r="E366" s="10">
        <v>28.0</v>
      </c>
      <c r="F366" s="38">
        <v>89.8621944</v>
      </c>
      <c r="G366" s="36"/>
      <c r="H366" s="36"/>
      <c r="I366" s="36"/>
      <c r="J366" s="36"/>
      <c r="K366" s="36"/>
      <c r="L366" s="36"/>
      <c r="M366" s="36"/>
      <c r="N366" s="36"/>
      <c r="O366" s="36"/>
      <c r="P366" s="36"/>
      <c r="Q366" s="36"/>
      <c r="R366" s="36"/>
      <c r="Y366" s="36"/>
    </row>
    <row r="367">
      <c r="A367" s="37" t="s">
        <v>5</v>
      </c>
      <c r="B367" s="10" t="s">
        <v>473</v>
      </c>
      <c r="C367" s="38">
        <v>2009.0</v>
      </c>
      <c r="D367" s="10">
        <v>2.0</v>
      </c>
      <c r="E367" s="10">
        <v>28.0</v>
      </c>
      <c r="F367" s="38">
        <v>110.656943</v>
      </c>
      <c r="G367" s="36"/>
      <c r="H367" s="36"/>
      <c r="I367" s="36"/>
      <c r="J367" s="36"/>
      <c r="K367" s="36"/>
      <c r="L367" s="36"/>
      <c r="M367" s="36"/>
      <c r="N367" s="36"/>
      <c r="O367" s="36"/>
      <c r="P367" s="36"/>
      <c r="Q367" s="36"/>
      <c r="R367" s="36"/>
      <c r="Y367" s="36"/>
    </row>
    <row r="368">
      <c r="A368" s="37" t="s">
        <v>6</v>
      </c>
      <c r="B368" s="10" t="s">
        <v>474</v>
      </c>
      <c r="C368" s="38">
        <v>2009.0</v>
      </c>
      <c r="D368" s="10">
        <v>2.0</v>
      </c>
      <c r="E368" s="10">
        <v>28.0</v>
      </c>
      <c r="F368" s="38">
        <v>101.739537</v>
      </c>
      <c r="G368" s="36"/>
      <c r="H368" s="36"/>
      <c r="I368" s="36"/>
      <c r="J368" s="36"/>
      <c r="K368" s="36"/>
      <c r="L368" s="36"/>
      <c r="M368" s="36"/>
      <c r="N368" s="36"/>
      <c r="O368" s="36"/>
      <c r="P368" s="36"/>
      <c r="Q368" s="36"/>
      <c r="R368" s="36"/>
      <c r="Y368" s="36"/>
    </row>
    <row r="369">
      <c r="A369" s="37" t="s">
        <v>7</v>
      </c>
      <c r="B369" s="10" t="s">
        <v>475</v>
      </c>
      <c r="C369" s="38">
        <v>2009.0</v>
      </c>
      <c r="D369" s="10">
        <v>2.0</v>
      </c>
      <c r="E369" s="10">
        <v>28.0</v>
      </c>
      <c r="F369" s="38">
        <v>93.4011823</v>
      </c>
      <c r="G369" s="36"/>
      <c r="H369" s="36"/>
      <c r="I369" s="36"/>
      <c r="J369" s="36"/>
      <c r="K369" s="36"/>
      <c r="L369" s="36"/>
      <c r="M369" s="36"/>
      <c r="N369" s="36"/>
      <c r="O369" s="36"/>
      <c r="P369" s="36"/>
      <c r="Q369" s="36"/>
      <c r="R369" s="36"/>
      <c r="Y369" s="36"/>
    </row>
    <row r="370">
      <c r="A370" s="37" t="s">
        <v>8</v>
      </c>
      <c r="B370" s="10" t="s">
        <v>479</v>
      </c>
      <c r="C370" s="38">
        <v>2009.0</v>
      </c>
      <c r="D370" s="10">
        <v>2.0</v>
      </c>
      <c r="E370" s="10">
        <v>28.0</v>
      </c>
      <c r="F370" s="38">
        <v>141.794334</v>
      </c>
      <c r="G370" s="36"/>
      <c r="H370" s="36"/>
      <c r="I370" s="36"/>
      <c r="J370" s="36"/>
      <c r="K370" s="36"/>
      <c r="L370" s="36"/>
      <c r="M370" s="36"/>
      <c r="N370" s="36"/>
      <c r="O370" s="36"/>
      <c r="P370" s="36"/>
      <c r="Q370" s="36"/>
      <c r="R370" s="36"/>
      <c r="Y370" s="36"/>
    </row>
    <row r="371">
      <c r="A371" s="37" t="s">
        <v>9</v>
      </c>
      <c r="B371" s="10" t="s">
        <v>480</v>
      </c>
      <c r="C371" s="38">
        <v>2009.0</v>
      </c>
      <c r="D371" s="10">
        <v>2.0</v>
      </c>
      <c r="E371" s="10">
        <v>28.0</v>
      </c>
      <c r="F371" s="38">
        <v>104.999559</v>
      </c>
      <c r="G371" s="36"/>
      <c r="H371" s="36"/>
      <c r="I371" s="36"/>
      <c r="J371" s="36"/>
      <c r="K371" s="36"/>
      <c r="L371" s="36"/>
      <c r="M371" s="36"/>
      <c r="N371" s="36"/>
      <c r="O371" s="36"/>
      <c r="P371" s="36"/>
      <c r="Q371" s="36"/>
      <c r="R371" s="36"/>
      <c r="Y371" s="36"/>
    </row>
    <row r="372">
      <c r="A372" s="37" t="s">
        <v>10</v>
      </c>
      <c r="B372" s="10" t="s">
        <v>478</v>
      </c>
      <c r="C372" s="38">
        <v>2009.0</v>
      </c>
      <c r="D372" s="10">
        <v>2.0</v>
      </c>
      <c r="E372" s="10">
        <v>28.0</v>
      </c>
      <c r="F372" s="38">
        <v>74.9012102</v>
      </c>
      <c r="G372" s="36"/>
      <c r="H372" s="36"/>
      <c r="I372" s="36"/>
      <c r="J372" s="36"/>
      <c r="K372" s="36"/>
      <c r="L372" s="36"/>
      <c r="M372" s="36"/>
      <c r="N372" s="36"/>
      <c r="O372" s="36"/>
      <c r="P372" s="36"/>
      <c r="Q372" s="36"/>
      <c r="R372" s="36"/>
      <c r="Y372" s="36"/>
    </row>
    <row r="373">
      <c r="A373" s="37" t="s">
        <v>11</v>
      </c>
      <c r="B373" s="10" t="s">
        <v>477</v>
      </c>
      <c r="C373" s="38">
        <v>2009.0</v>
      </c>
      <c r="D373" s="10">
        <v>2.0</v>
      </c>
      <c r="E373" s="10">
        <v>28.0</v>
      </c>
      <c r="F373" s="38">
        <v>141.930163</v>
      </c>
      <c r="G373" s="36"/>
      <c r="H373" s="36"/>
      <c r="I373" s="36"/>
      <c r="J373" s="36"/>
      <c r="K373" s="36"/>
      <c r="L373" s="36"/>
      <c r="M373" s="36"/>
      <c r="N373" s="36"/>
      <c r="O373" s="36"/>
      <c r="P373" s="36"/>
      <c r="Q373" s="36"/>
      <c r="R373" s="36"/>
      <c r="Y373" s="36"/>
    </row>
    <row r="374">
      <c r="A374" s="37" t="s">
        <v>12</v>
      </c>
      <c r="B374" s="10" t="s">
        <v>476</v>
      </c>
      <c r="C374" s="38">
        <v>2009.0</v>
      </c>
      <c r="D374" s="10">
        <v>2.0</v>
      </c>
      <c r="E374" s="10">
        <v>28.0</v>
      </c>
      <c r="F374" s="38">
        <v>159.736801</v>
      </c>
      <c r="G374" s="36"/>
      <c r="H374" s="36"/>
      <c r="I374" s="36"/>
      <c r="J374" s="36"/>
      <c r="K374" s="36"/>
      <c r="L374" s="36"/>
      <c r="M374" s="36"/>
      <c r="N374" s="36"/>
      <c r="O374" s="36"/>
      <c r="P374" s="36"/>
      <c r="Q374" s="36"/>
      <c r="R374" s="36"/>
      <c r="Y374" s="36"/>
    </row>
    <row r="375">
      <c r="A375" s="37" t="s">
        <v>13</v>
      </c>
      <c r="B375" s="10" t="s">
        <v>481</v>
      </c>
      <c r="C375" s="38">
        <v>2009.0</v>
      </c>
      <c r="D375" s="10">
        <v>2.0</v>
      </c>
      <c r="E375" s="10">
        <v>28.0</v>
      </c>
      <c r="F375" s="38">
        <v>150.91811</v>
      </c>
      <c r="G375" s="36"/>
      <c r="H375" s="36"/>
      <c r="I375" s="36"/>
      <c r="J375" s="36"/>
      <c r="K375" s="36"/>
      <c r="L375" s="36"/>
      <c r="M375" s="36"/>
      <c r="N375" s="36"/>
      <c r="O375" s="36"/>
      <c r="P375" s="36"/>
      <c r="Q375" s="36"/>
      <c r="R375" s="36"/>
      <c r="Y375" s="36"/>
    </row>
    <row r="376">
      <c r="A376" s="37" t="s">
        <v>14</v>
      </c>
      <c r="B376" s="10" t="s">
        <v>483</v>
      </c>
      <c r="C376" s="38">
        <v>2009.0</v>
      </c>
      <c r="D376" s="10">
        <v>2.0</v>
      </c>
      <c r="E376" s="10">
        <v>28.0</v>
      </c>
      <c r="F376" s="38">
        <v>109.414158</v>
      </c>
      <c r="G376" s="36"/>
      <c r="H376" s="36"/>
      <c r="I376" s="36"/>
      <c r="J376" s="36"/>
      <c r="K376" s="36"/>
      <c r="L376" s="36"/>
      <c r="M376" s="36"/>
      <c r="N376" s="36"/>
      <c r="O376" s="36"/>
      <c r="P376" s="36"/>
      <c r="Q376" s="36"/>
      <c r="R376" s="36"/>
      <c r="Y376" s="36"/>
    </row>
    <row r="377">
      <c r="A377" s="37" t="s">
        <v>15</v>
      </c>
      <c r="B377" s="10" t="s">
        <v>482</v>
      </c>
      <c r="C377" s="38">
        <v>2009.0</v>
      </c>
      <c r="D377" s="10">
        <v>2.0</v>
      </c>
      <c r="E377" s="10">
        <v>28.0</v>
      </c>
      <c r="F377" s="38">
        <v>97.5747051</v>
      </c>
      <c r="G377" s="36"/>
      <c r="H377" s="36"/>
      <c r="I377" s="36"/>
      <c r="J377" s="36"/>
      <c r="K377" s="36"/>
      <c r="L377" s="36"/>
      <c r="M377" s="36"/>
      <c r="N377" s="36"/>
      <c r="O377" s="36"/>
      <c r="P377" s="36"/>
      <c r="Q377" s="36"/>
      <c r="R377" s="36"/>
      <c r="Y377" s="36"/>
    </row>
    <row r="378">
      <c r="A378" s="37" t="s">
        <v>16</v>
      </c>
      <c r="B378" s="10" t="s">
        <v>484</v>
      </c>
      <c r="C378" s="38">
        <v>2009.0</v>
      </c>
      <c r="D378" s="10">
        <v>2.0</v>
      </c>
      <c r="E378" s="10">
        <v>28.0</v>
      </c>
      <c r="F378" s="38">
        <v>119.295457</v>
      </c>
      <c r="G378" s="36"/>
      <c r="H378" s="36"/>
      <c r="I378" s="36"/>
      <c r="J378" s="36"/>
      <c r="K378" s="36"/>
      <c r="L378" s="36"/>
      <c r="M378" s="36"/>
      <c r="N378" s="36"/>
      <c r="O378" s="36"/>
      <c r="P378" s="36"/>
      <c r="Q378" s="36"/>
      <c r="R378" s="36"/>
      <c r="Y378" s="36"/>
    </row>
    <row r="379">
      <c r="A379" s="37" t="s">
        <v>17</v>
      </c>
      <c r="B379" s="10" t="s">
        <v>485</v>
      </c>
      <c r="C379" s="38">
        <v>2009.0</v>
      </c>
      <c r="D379" s="10">
        <v>2.0</v>
      </c>
      <c r="E379" s="10">
        <v>28.0</v>
      </c>
      <c r="F379" s="38">
        <v>117.195384</v>
      </c>
      <c r="G379" s="36"/>
      <c r="H379" s="36"/>
      <c r="I379" s="36"/>
      <c r="J379" s="36"/>
      <c r="K379" s="36"/>
      <c r="L379" s="36"/>
      <c r="M379" s="36"/>
      <c r="N379" s="36"/>
      <c r="O379" s="36"/>
      <c r="P379" s="36"/>
      <c r="Q379" s="36"/>
      <c r="R379" s="36"/>
      <c r="Y379" s="36"/>
    </row>
    <row r="380">
      <c r="A380" s="37" t="s">
        <v>18</v>
      </c>
      <c r="B380" s="10" t="s">
        <v>486</v>
      </c>
      <c r="C380" s="38">
        <v>2009.0</v>
      </c>
      <c r="D380" s="10">
        <v>2.0</v>
      </c>
      <c r="E380" s="10">
        <v>28.0</v>
      </c>
      <c r="F380" s="38">
        <v>88.8194528</v>
      </c>
      <c r="G380" s="36"/>
      <c r="H380" s="36"/>
      <c r="I380" s="36"/>
      <c r="J380" s="36"/>
      <c r="K380" s="36"/>
      <c r="L380" s="36"/>
      <c r="M380" s="36"/>
      <c r="N380" s="36"/>
      <c r="O380" s="36"/>
      <c r="P380" s="36"/>
      <c r="Q380" s="36"/>
      <c r="R380" s="36"/>
      <c r="Y380" s="36"/>
    </row>
    <row r="381">
      <c r="A381" s="37" t="s">
        <v>19</v>
      </c>
      <c r="B381" s="10" t="s">
        <v>487</v>
      </c>
      <c r="C381" s="38">
        <v>2009.0</v>
      </c>
      <c r="D381" s="10">
        <v>2.0</v>
      </c>
      <c r="E381" s="10">
        <v>28.0</v>
      </c>
      <c r="F381" s="38">
        <v>123.984945</v>
      </c>
      <c r="G381" s="36"/>
      <c r="H381" s="36"/>
      <c r="I381" s="36"/>
      <c r="J381" s="36"/>
      <c r="K381" s="36"/>
      <c r="L381" s="36"/>
      <c r="M381" s="36"/>
      <c r="N381" s="36"/>
      <c r="O381" s="36"/>
      <c r="P381" s="36"/>
      <c r="Q381" s="36"/>
      <c r="R381" s="36"/>
      <c r="Y381" s="36"/>
    </row>
    <row r="382">
      <c r="A382" s="37" t="s">
        <v>20</v>
      </c>
      <c r="B382" s="10" t="s">
        <v>488</v>
      </c>
      <c r="C382" s="38">
        <v>2009.0</v>
      </c>
      <c r="D382" s="10">
        <v>2.0</v>
      </c>
      <c r="E382" s="10">
        <v>28.0</v>
      </c>
      <c r="F382" s="38">
        <v>109.792563</v>
      </c>
      <c r="G382" s="36"/>
      <c r="H382" s="36"/>
      <c r="I382" s="36"/>
      <c r="J382" s="36"/>
      <c r="K382" s="36"/>
      <c r="L382" s="36"/>
      <c r="M382" s="36"/>
      <c r="N382" s="36"/>
      <c r="O382" s="36"/>
      <c r="P382" s="36"/>
      <c r="Q382" s="36"/>
      <c r="R382" s="36"/>
      <c r="Y382" s="36"/>
    </row>
    <row r="383">
      <c r="A383" s="37" t="s">
        <v>21</v>
      </c>
      <c r="B383" s="10" t="s">
        <v>490</v>
      </c>
      <c r="C383" s="38">
        <v>2009.0</v>
      </c>
      <c r="D383" s="10">
        <v>2.0</v>
      </c>
      <c r="E383" s="10">
        <v>28.0</v>
      </c>
      <c r="F383" s="38">
        <v>122.769025</v>
      </c>
      <c r="G383" s="36"/>
      <c r="H383" s="36"/>
      <c r="I383" s="36"/>
      <c r="J383" s="36"/>
      <c r="K383" s="36"/>
      <c r="L383" s="36"/>
      <c r="M383" s="36"/>
      <c r="N383" s="36"/>
      <c r="O383" s="36"/>
      <c r="P383" s="36"/>
      <c r="Q383" s="36"/>
      <c r="R383" s="36"/>
      <c r="Y383" s="36"/>
    </row>
    <row r="384">
      <c r="A384" s="37" t="s">
        <v>22</v>
      </c>
      <c r="B384" s="10" t="s">
        <v>491</v>
      </c>
      <c r="C384" s="38">
        <v>2009.0</v>
      </c>
      <c r="D384" s="10">
        <v>2.0</v>
      </c>
      <c r="E384" s="10">
        <v>28.0</v>
      </c>
      <c r="F384" s="38">
        <v>135.576112</v>
      </c>
      <c r="G384" s="36"/>
      <c r="H384" s="36"/>
      <c r="I384" s="36"/>
      <c r="J384" s="36"/>
      <c r="K384" s="36"/>
      <c r="L384" s="36"/>
      <c r="M384" s="36"/>
      <c r="N384" s="36"/>
      <c r="O384" s="36"/>
      <c r="P384" s="36"/>
      <c r="Q384" s="36"/>
      <c r="R384" s="36"/>
      <c r="Y384" s="36"/>
    </row>
    <row r="385">
      <c r="A385" s="37" t="s">
        <v>23</v>
      </c>
      <c r="B385" s="10" t="s">
        <v>492</v>
      </c>
      <c r="C385" s="38">
        <v>2009.0</v>
      </c>
      <c r="D385" s="10">
        <v>2.0</v>
      </c>
      <c r="E385" s="10">
        <v>28.0</v>
      </c>
      <c r="F385" s="38">
        <v>123.166933</v>
      </c>
      <c r="G385" s="36"/>
      <c r="H385" s="36"/>
      <c r="I385" s="36"/>
      <c r="J385" s="36"/>
      <c r="K385" s="36"/>
      <c r="L385" s="36"/>
      <c r="M385" s="36"/>
      <c r="N385" s="36"/>
      <c r="O385" s="36"/>
      <c r="P385" s="36"/>
      <c r="Q385" s="36"/>
      <c r="R385" s="36"/>
      <c r="Y385" s="36"/>
    </row>
    <row r="386">
      <c r="A386" s="37" t="s">
        <v>24</v>
      </c>
      <c r="B386" s="10" t="s">
        <v>493</v>
      </c>
      <c r="C386" s="38">
        <v>2009.0</v>
      </c>
      <c r="D386" s="10">
        <v>2.0</v>
      </c>
      <c r="E386" s="10">
        <v>28.0</v>
      </c>
      <c r="F386" s="38">
        <v>108.585268</v>
      </c>
      <c r="G386" s="36"/>
      <c r="H386" s="36"/>
      <c r="I386" s="36"/>
      <c r="J386" s="36"/>
      <c r="K386" s="36"/>
      <c r="L386" s="36"/>
      <c r="M386" s="36"/>
      <c r="N386" s="36"/>
      <c r="O386" s="36"/>
      <c r="P386" s="36"/>
      <c r="Q386" s="36"/>
      <c r="R386" s="36"/>
      <c r="Y386" s="36"/>
    </row>
    <row r="387">
      <c r="A387" s="37" t="s">
        <v>25</v>
      </c>
      <c r="B387" s="10" t="s">
        <v>494</v>
      </c>
      <c r="C387" s="38">
        <v>2009.0</v>
      </c>
      <c r="D387" s="10">
        <v>2.0</v>
      </c>
      <c r="E387" s="10">
        <v>28.0</v>
      </c>
      <c r="F387" s="38">
        <v>93.9276773</v>
      </c>
      <c r="G387" s="36"/>
      <c r="H387" s="36"/>
      <c r="I387" s="36"/>
      <c r="J387" s="36"/>
      <c r="K387" s="36"/>
      <c r="L387" s="36"/>
      <c r="M387" s="36"/>
      <c r="N387" s="36"/>
      <c r="O387" s="36"/>
      <c r="P387" s="36"/>
      <c r="Q387" s="36"/>
      <c r="R387" s="36"/>
      <c r="Y387" s="36"/>
    </row>
    <row r="388">
      <c r="A388" s="37" t="s">
        <v>26</v>
      </c>
      <c r="B388" s="10" t="s">
        <v>495</v>
      </c>
      <c r="C388" s="38">
        <v>2009.0</v>
      </c>
      <c r="D388" s="10">
        <v>2.0</v>
      </c>
      <c r="E388" s="10">
        <v>28.0</v>
      </c>
      <c r="F388" s="38">
        <v>52.3373233</v>
      </c>
      <c r="G388" s="36"/>
      <c r="H388" s="36"/>
      <c r="I388" s="36"/>
      <c r="J388" s="36"/>
      <c r="K388" s="36"/>
      <c r="L388" s="36"/>
      <c r="M388" s="36"/>
      <c r="N388" s="36"/>
      <c r="O388" s="36"/>
      <c r="P388" s="36"/>
      <c r="Q388" s="36"/>
      <c r="R388" s="36"/>
      <c r="Y388" s="36"/>
    </row>
    <row r="389">
      <c r="A389" s="37" t="s">
        <v>27</v>
      </c>
      <c r="B389" s="10" t="s">
        <v>497</v>
      </c>
      <c r="C389" s="38">
        <v>2009.0</v>
      </c>
      <c r="D389" s="10">
        <v>2.0</v>
      </c>
      <c r="E389" s="10">
        <v>28.0</v>
      </c>
      <c r="F389" s="38">
        <v>112.039603</v>
      </c>
      <c r="G389" s="36"/>
      <c r="H389" s="36"/>
      <c r="I389" s="36"/>
      <c r="J389" s="36"/>
      <c r="K389" s="36"/>
      <c r="L389" s="36"/>
      <c r="M389" s="36"/>
      <c r="N389" s="36"/>
      <c r="O389" s="36"/>
      <c r="P389" s="36"/>
      <c r="Q389" s="36"/>
      <c r="R389" s="36"/>
      <c r="Y389" s="36"/>
    </row>
    <row r="390">
      <c r="A390" s="37" t="s">
        <v>28</v>
      </c>
      <c r="B390" s="10" t="s">
        <v>496</v>
      </c>
      <c r="C390" s="38">
        <v>2009.0</v>
      </c>
      <c r="D390" s="10">
        <v>2.0</v>
      </c>
      <c r="E390" s="10">
        <v>28.0</v>
      </c>
      <c r="F390" s="38">
        <v>123.039901</v>
      </c>
      <c r="G390" s="36"/>
      <c r="H390" s="36"/>
      <c r="I390" s="36"/>
      <c r="J390" s="36"/>
      <c r="K390" s="36"/>
      <c r="L390" s="36"/>
      <c r="M390" s="36"/>
      <c r="N390" s="36"/>
      <c r="O390" s="36"/>
      <c r="P390" s="36"/>
      <c r="Q390" s="36"/>
      <c r="R390" s="36"/>
      <c r="Y390" s="36"/>
    </row>
    <row r="391">
      <c r="A391" s="37" t="s">
        <v>29</v>
      </c>
      <c r="B391" s="10" t="s">
        <v>498</v>
      </c>
      <c r="C391" s="38">
        <v>2009.0</v>
      </c>
      <c r="D391" s="10">
        <v>2.0</v>
      </c>
      <c r="E391" s="10">
        <v>28.0</v>
      </c>
      <c r="F391" s="38">
        <v>139.910548</v>
      </c>
      <c r="G391" s="36"/>
      <c r="H391" s="36"/>
      <c r="I391" s="36"/>
      <c r="J391" s="36"/>
      <c r="K391" s="36"/>
      <c r="L391" s="36"/>
      <c r="M391" s="36"/>
      <c r="N391" s="36"/>
      <c r="O391" s="36"/>
      <c r="P391" s="36"/>
      <c r="Q391" s="36"/>
      <c r="R391" s="36"/>
      <c r="Y391" s="36"/>
    </row>
    <row r="392">
      <c r="A392" s="37" t="s">
        <v>30</v>
      </c>
      <c r="B392" s="10" t="s">
        <v>499</v>
      </c>
      <c r="C392" s="38">
        <v>2009.0</v>
      </c>
      <c r="D392" s="10">
        <v>2.0</v>
      </c>
      <c r="E392" s="10">
        <v>28.0</v>
      </c>
      <c r="F392" s="38">
        <v>95.9332022</v>
      </c>
      <c r="G392" s="36"/>
      <c r="H392" s="36"/>
      <c r="I392" s="36"/>
      <c r="J392" s="36"/>
      <c r="K392" s="36"/>
      <c r="L392" s="36"/>
      <c r="M392" s="36"/>
      <c r="N392" s="36"/>
      <c r="O392" s="36"/>
      <c r="P392" s="36"/>
      <c r="Q392" s="36"/>
      <c r="R392" s="36"/>
      <c r="Y392" s="36"/>
    </row>
    <row r="393">
      <c r="A393" s="37" t="s">
        <v>31</v>
      </c>
      <c r="B393" s="10" t="s">
        <v>500</v>
      </c>
      <c r="C393" s="38">
        <v>2009.0</v>
      </c>
      <c r="D393" s="10">
        <v>2.0</v>
      </c>
      <c r="E393" s="10">
        <v>28.0</v>
      </c>
      <c r="F393" s="38">
        <v>125.734813</v>
      </c>
      <c r="G393" s="36"/>
      <c r="H393" s="36"/>
      <c r="I393" s="36"/>
      <c r="J393" s="36"/>
      <c r="K393" s="36"/>
      <c r="L393" s="36"/>
      <c r="M393" s="36"/>
      <c r="N393" s="36"/>
      <c r="O393" s="36"/>
      <c r="P393" s="36"/>
      <c r="Q393" s="36"/>
      <c r="R393" s="36"/>
      <c r="Y393" s="36"/>
    </row>
    <row r="394">
      <c r="A394" s="37" t="s">
        <v>32</v>
      </c>
      <c r="B394" s="10" t="s">
        <v>501</v>
      </c>
      <c r="C394" s="38">
        <v>2009.0</v>
      </c>
      <c r="D394" s="10">
        <v>2.0</v>
      </c>
      <c r="E394" s="10">
        <v>28.0</v>
      </c>
      <c r="F394" s="38">
        <v>90.9519753</v>
      </c>
      <c r="G394" s="36"/>
      <c r="H394" s="36"/>
      <c r="I394" s="36"/>
      <c r="J394" s="36"/>
      <c r="K394" s="36"/>
      <c r="L394" s="36"/>
      <c r="M394" s="36"/>
      <c r="N394" s="36"/>
      <c r="O394" s="36"/>
      <c r="P394" s="36"/>
      <c r="Q394" s="36"/>
      <c r="R394" s="36"/>
      <c r="Y394" s="36"/>
    </row>
    <row r="395">
      <c r="A395" s="37" t="s">
        <v>33</v>
      </c>
      <c r="B395" s="10" t="s">
        <v>502</v>
      </c>
      <c r="C395" s="38">
        <v>2009.0</v>
      </c>
      <c r="D395" s="10">
        <v>2.0</v>
      </c>
      <c r="E395" s="10">
        <v>28.0</v>
      </c>
      <c r="F395" s="38">
        <v>134.467854</v>
      </c>
      <c r="G395" s="36"/>
      <c r="H395" s="36"/>
      <c r="I395" s="36"/>
      <c r="J395" s="36"/>
      <c r="K395" s="36"/>
      <c r="L395" s="36"/>
      <c r="M395" s="36"/>
      <c r="N395" s="36"/>
      <c r="O395" s="36"/>
      <c r="P395" s="36"/>
      <c r="Q395" s="36"/>
      <c r="R395" s="36"/>
      <c r="Y395" s="36"/>
    </row>
    <row r="396">
      <c r="A396" s="37" t="s">
        <v>34</v>
      </c>
      <c r="B396" s="10" t="s">
        <v>503</v>
      </c>
      <c r="C396" s="38">
        <v>2009.0</v>
      </c>
      <c r="D396" s="10">
        <v>2.0</v>
      </c>
      <c r="E396" s="10">
        <v>28.0</v>
      </c>
      <c r="F396" s="38">
        <v>134.312831</v>
      </c>
      <c r="G396" s="36"/>
      <c r="H396" s="36"/>
      <c r="I396" s="36"/>
      <c r="J396" s="36"/>
      <c r="K396" s="36"/>
      <c r="L396" s="36"/>
      <c r="M396" s="36"/>
      <c r="N396" s="36"/>
      <c r="O396" s="36"/>
      <c r="P396" s="36"/>
      <c r="Q396" s="36"/>
      <c r="R396" s="36"/>
      <c r="Y396" s="36"/>
    </row>
    <row r="397">
      <c r="A397" s="37" t="s">
        <v>35</v>
      </c>
      <c r="B397" s="10" t="s">
        <v>504</v>
      </c>
      <c r="C397" s="38">
        <v>2009.0</v>
      </c>
      <c r="D397" s="10">
        <v>2.0</v>
      </c>
      <c r="E397" s="10">
        <v>28.0</v>
      </c>
      <c r="F397" s="38">
        <v>129.082191</v>
      </c>
      <c r="G397" s="36"/>
      <c r="H397" s="36"/>
      <c r="I397" s="36"/>
      <c r="J397" s="36"/>
      <c r="K397" s="36"/>
      <c r="L397" s="36"/>
      <c r="M397" s="36"/>
      <c r="N397" s="36"/>
      <c r="O397" s="36"/>
      <c r="P397" s="36"/>
      <c r="Q397" s="36"/>
      <c r="R397" s="36"/>
      <c r="Y397" s="36"/>
    </row>
    <row r="398">
      <c r="A398" s="37" t="s">
        <v>3</v>
      </c>
      <c r="B398" s="10" t="s">
        <v>489</v>
      </c>
      <c r="C398" s="38">
        <v>2010.0</v>
      </c>
      <c r="D398" s="10">
        <v>2.0</v>
      </c>
      <c r="E398" s="10">
        <v>28.0</v>
      </c>
      <c r="F398" s="38">
        <v>123.021827</v>
      </c>
      <c r="G398" s="36"/>
      <c r="H398" s="36"/>
      <c r="I398" s="36"/>
      <c r="J398" s="36"/>
      <c r="K398" s="36"/>
      <c r="L398" s="36"/>
      <c r="M398" s="36"/>
      <c r="N398" s="36"/>
      <c r="O398" s="36"/>
      <c r="P398" s="36"/>
      <c r="Q398" s="36"/>
      <c r="R398" s="36"/>
      <c r="Y398" s="36"/>
    </row>
    <row r="399">
      <c r="A399" s="37" t="s">
        <v>4</v>
      </c>
      <c r="B399" s="10" t="s">
        <v>472</v>
      </c>
      <c r="C399" s="38">
        <v>2010.0</v>
      </c>
      <c r="D399" s="10">
        <v>2.0</v>
      </c>
      <c r="E399" s="10">
        <v>28.0</v>
      </c>
      <c r="F399" s="38">
        <v>93.0151104</v>
      </c>
      <c r="G399" s="36"/>
      <c r="H399" s="36"/>
      <c r="I399" s="36"/>
      <c r="J399" s="36"/>
      <c r="K399" s="36"/>
      <c r="L399" s="36"/>
      <c r="M399" s="36"/>
      <c r="N399" s="36"/>
      <c r="O399" s="36"/>
      <c r="P399" s="36"/>
      <c r="Q399" s="36"/>
      <c r="R399" s="36"/>
      <c r="Y399" s="36"/>
    </row>
    <row r="400">
      <c r="A400" s="37" t="s">
        <v>5</v>
      </c>
      <c r="B400" s="10" t="s">
        <v>473</v>
      </c>
      <c r="C400" s="38">
        <v>2010.0</v>
      </c>
      <c r="D400" s="10">
        <v>2.0</v>
      </c>
      <c r="E400" s="10">
        <v>28.0</v>
      </c>
      <c r="F400" s="38">
        <v>110.103611</v>
      </c>
      <c r="G400" s="36"/>
      <c r="H400" s="36"/>
      <c r="I400" s="36"/>
      <c r="J400" s="36"/>
      <c r="K400" s="36"/>
      <c r="L400" s="36"/>
      <c r="M400" s="36"/>
      <c r="N400" s="36"/>
      <c r="O400" s="36"/>
      <c r="P400" s="36"/>
      <c r="Q400" s="36"/>
      <c r="R400" s="36"/>
      <c r="Y400" s="36"/>
    </row>
    <row r="401">
      <c r="A401" s="37" t="s">
        <v>6</v>
      </c>
      <c r="B401" s="10" t="s">
        <v>474</v>
      </c>
      <c r="C401" s="38">
        <v>2010.0</v>
      </c>
      <c r="D401" s="10">
        <v>2.0</v>
      </c>
      <c r="E401" s="10">
        <v>28.0</v>
      </c>
      <c r="F401" s="38">
        <v>96.7463805</v>
      </c>
      <c r="G401" s="36"/>
      <c r="H401" s="36"/>
      <c r="I401" s="36"/>
      <c r="J401" s="36"/>
      <c r="K401" s="36"/>
      <c r="L401" s="36"/>
      <c r="M401" s="36"/>
      <c r="N401" s="36"/>
      <c r="O401" s="36"/>
      <c r="P401" s="36"/>
      <c r="Q401" s="36"/>
      <c r="R401" s="36"/>
      <c r="Y401" s="36"/>
    </row>
    <row r="402">
      <c r="A402" s="37" t="s">
        <v>7</v>
      </c>
      <c r="B402" s="10" t="s">
        <v>475</v>
      </c>
      <c r="C402" s="38">
        <v>2010.0</v>
      </c>
      <c r="D402" s="10">
        <v>2.0</v>
      </c>
      <c r="E402" s="10">
        <v>28.0</v>
      </c>
      <c r="F402" s="38">
        <v>108.12523</v>
      </c>
      <c r="G402" s="36"/>
      <c r="H402" s="36"/>
      <c r="I402" s="36"/>
      <c r="J402" s="36"/>
      <c r="K402" s="36"/>
      <c r="L402" s="36"/>
      <c r="M402" s="36"/>
      <c r="N402" s="36"/>
      <c r="O402" s="36"/>
      <c r="P402" s="36"/>
      <c r="Q402" s="36"/>
      <c r="R402" s="36"/>
      <c r="Y402" s="36"/>
    </row>
    <row r="403">
      <c r="A403" s="37" t="s">
        <v>8</v>
      </c>
      <c r="B403" s="10" t="s">
        <v>479</v>
      </c>
      <c r="C403" s="38">
        <v>2010.0</v>
      </c>
      <c r="D403" s="10">
        <v>2.0</v>
      </c>
      <c r="E403" s="10">
        <v>28.0</v>
      </c>
      <c r="F403" s="38">
        <v>147.293583</v>
      </c>
      <c r="G403" s="36"/>
      <c r="H403" s="36"/>
      <c r="I403" s="36"/>
      <c r="J403" s="36"/>
      <c r="K403" s="36"/>
      <c r="L403" s="36"/>
      <c r="M403" s="36"/>
      <c r="N403" s="36"/>
      <c r="O403" s="36"/>
      <c r="P403" s="36"/>
      <c r="Q403" s="36"/>
      <c r="R403" s="36"/>
      <c r="Y403" s="36"/>
    </row>
    <row r="404">
      <c r="A404" s="37" t="s">
        <v>9</v>
      </c>
      <c r="B404" s="10" t="s">
        <v>480</v>
      </c>
      <c r="C404" s="38">
        <v>2010.0</v>
      </c>
      <c r="D404" s="10">
        <v>2.0</v>
      </c>
      <c r="E404" s="10">
        <v>28.0</v>
      </c>
      <c r="F404" s="38">
        <v>106.630096</v>
      </c>
      <c r="G404" s="36"/>
      <c r="H404" s="36"/>
      <c r="I404" s="36"/>
      <c r="J404" s="36"/>
      <c r="K404" s="36"/>
      <c r="L404" s="36"/>
      <c r="M404" s="36"/>
      <c r="N404" s="36"/>
      <c r="O404" s="36"/>
      <c r="P404" s="36"/>
      <c r="Q404" s="36"/>
      <c r="R404" s="36"/>
      <c r="Y404" s="36"/>
    </row>
    <row r="405">
      <c r="A405" s="37" t="s">
        <v>10</v>
      </c>
      <c r="B405" s="10" t="s">
        <v>478</v>
      </c>
      <c r="C405" s="38">
        <v>2010.0</v>
      </c>
      <c r="D405" s="10">
        <v>2.0</v>
      </c>
      <c r="E405" s="10">
        <v>28.0</v>
      </c>
      <c r="F405" s="38">
        <v>82.201477</v>
      </c>
      <c r="G405" s="36"/>
      <c r="H405" s="36"/>
      <c r="I405" s="36"/>
      <c r="J405" s="36"/>
      <c r="K405" s="36"/>
      <c r="L405" s="36"/>
      <c r="M405" s="36"/>
      <c r="N405" s="36"/>
      <c r="O405" s="36"/>
      <c r="P405" s="36"/>
      <c r="Q405" s="36"/>
      <c r="R405" s="36"/>
      <c r="Y405" s="36"/>
    </row>
    <row r="406">
      <c r="A406" s="37" t="s">
        <v>11</v>
      </c>
      <c r="B406" s="10" t="s">
        <v>477</v>
      </c>
      <c r="C406" s="38">
        <v>2010.0</v>
      </c>
      <c r="D406" s="10">
        <v>2.0</v>
      </c>
      <c r="E406" s="10">
        <v>28.0</v>
      </c>
      <c r="F406" s="38">
        <v>150.29024</v>
      </c>
      <c r="G406" s="36"/>
      <c r="H406" s="36"/>
      <c r="I406" s="36"/>
      <c r="J406" s="36"/>
      <c r="K406" s="36"/>
      <c r="L406" s="36"/>
      <c r="M406" s="36"/>
      <c r="N406" s="36"/>
      <c r="O406" s="36"/>
      <c r="P406" s="36"/>
      <c r="Q406" s="36"/>
      <c r="R406" s="36"/>
      <c r="Y406" s="36"/>
    </row>
    <row r="407">
      <c r="A407" s="37" t="s">
        <v>12</v>
      </c>
      <c r="B407" s="10" t="s">
        <v>476</v>
      </c>
      <c r="C407" s="38">
        <v>2010.0</v>
      </c>
      <c r="D407" s="10">
        <v>2.0</v>
      </c>
      <c r="E407" s="10">
        <v>28.0</v>
      </c>
      <c r="F407" s="38">
        <v>168.9158</v>
      </c>
      <c r="G407" s="36"/>
      <c r="H407" s="36"/>
      <c r="I407" s="36"/>
      <c r="J407" s="36"/>
      <c r="K407" s="36"/>
      <c r="L407" s="36"/>
      <c r="M407" s="36"/>
      <c r="N407" s="36"/>
      <c r="O407" s="36"/>
      <c r="P407" s="36"/>
      <c r="Q407" s="36"/>
      <c r="R407" s="36"/>
      <c r="Y407" s="36"/>
    </row>
    <row r="408">
      <c r="A408" s="37" t="s">
        <v>13</v>
      </c>
      <c r="B408" s="10" t="s">
        <v>481</v>
      </c>
      <c r="C408" s="38">
        <v>2010.0</v>
      </c>
      <c r="D408" s="10">
        <v>2.0</v>
      </c>
      <c r="E408" s="10">
        <v>28.0</v>
      </c>
      <c r="F408" s="38">
        <v>136.676573</v>
      </c>
      <c r="G408" s="36"/>
      <c r="H408" s="36"/>
      <c r="I408" s="36"/>
      <c r="J408" s="36"/>
      <c r="K408" s="36"/>
      <c r="L408" s="36"/>
      <c r="M408" s="36"/>
      <c r="N408" s="36"/>
      <c r="O408" s="36"/>
      <c r="P408" s="36"/>
      <c r="Q408" s="36"/>
      <c r="R408" s="36"/>
      <c r="Y408" s="36"/>
    </row>
    <row r="409">
      <c r="A409" s="37" t="s">
        <v>14</v>
      </c>
      <c r="B409" s="10" t="s">
        <v>483</v>
      </c>
      <c r="C409" s="38">
        <v>2010.0</v>
      </c>
      <c r="D409" s="10">
        <v>2.0</v>
      </c>
      <c r="E409" s="10">
        <v>28.0</v>
      </c>
      <c r="F409" s="38">
        <v>121.129479</v>
      </c>
      <c r="G409" s="36"/>
      <c r="H409" s="36"/>
      <c r="I409" s="36"/>
      <c r="J409" s="36"/>
      <c r="K409" s="36"/>
      <c r="L409" s="36"/>
      <c r="M409" s="36"/>
      <c r="N409" s="36"/>
      <c r="O409" s="36"/>
      <c r="P409" s="36"/>
      <c r="Q409" s="36"/>
      <c r="R409" s="36"/>
      <c r="Y409" s="36"/>
    </row>
    <row r="410">
      <c r="A410" s="37" t="s">
        <v>15</v>
      </c>
      <c r="B410" s="10" t="s">
        <v>482</v>
      </c>
      <c r="C410" s="38">
        <v>2010.0</v>
      </c>
      <c r="D410" s="10">
        <v>2.0</v>
      </c>
      <c r="E410" s="10">
        <v>28.0</v>
      </c>
      <c r="F410" s="38">
        <v>103.953517</v>
      </c>
      <c r="G410" s="36"/>
      <c r="H410" s="36"/>
      <c r="I410" s="36"/>
      <c r="J410" s="36"/>
      <c r="K410" s="36"/>
      <c r="L410" s="36"/>
      <c r="M410" s="36"/>
      <c r="N410" s="36"/>
      <c r="O410" s="36"/>
      <c r="P410" s="36"/>
      <c r="Q410" s="36"/>
      <c r="R410" s="36"/>
      <c r="Y410" s="36"/>
    </row>
    <row r="411">
      <c r="A411" s="37" t="s">
        <v>16</v>
      </c>
      <c r="B411" s="10" t="s">
        <v>484</v>
      </c>
      <c r="C411" s="38">
        <v>2010.0</v>
      </c>
      <c r="D411" s="10">
        <v>2.0</v>
      </c>
      <c r="E411" s="10">
        <v>28.0</v>
      </c>
      <c r="F411" s="38">
        <v>124.736114</v>
      </c>
      <c r="G411" s="36"/>
      <c r="H411" s="36"/>
      <c r="I411" s="36"/>
      <c r="J411" s="36"/>
      <c r="K411" s="36"/>
      <c r="L411" s="36"/>
      <c r="M411" s="36"/>
      <c r="N411" s="36"/>
      <c r="O411" s="36"/>
      <c r="P411" s="36"/>
      <c r="Q411" s="36"/>
      <c r="R411" s="36"/>
      <c r="Y411" s="36"/>
    </row>
    <row r="412">
      <c r="A412" s="37" t="s">
        <v>17</v>
      </c>
      <c r="B412" s="10" t="s">
        <v>485</v>
      </c>
      <c r="C412" s="38">
        <v>2010.0</v>
      </c>
      <c r="D412" s="10">
        <v>2.0</v>
      </c>
      <c r="E412" s="10">
        <v>28.0</v>
      </c>
      <c r="F412" s="38">
        <v>122.533076</v>
      </c>
      <c r="G412" s="36"/>
      <c r="H412" s="36"/>
      <c r="I412" s="36"/>
      <c r="J412" s="36"/>
      <c r="K412" s="36"/>
      <c r="L412" s="36"/>
      <c r="M412" s="36"/>
      <c r="N412" s="36"/>
      <c r="O412" s="36"/>
      <c r="P412" s="36"/>
      <c r="Q412" s="36"/>
      <c r="R412" s="36"/>
      <c r="Y412" s="36"/>
    </row>
    <row r="413">
      <c r="A413" s="37" t="s">
        <v>18</v>
      </c>
      <c r="B413" s="10" t="s">
        <v>486</v>
      </c>
      <c r="C413" s="38">
        <v>2010.0</v>
      </c>
      <c r="D413" s="10">
        <v>2.0</v>
      </c>
      <c r="E413" s="10">
        <v>28.0</v>
      </c>
      <c r="F413" s="38">
        <v>93.0535952</v>
      </c>
      <c r="G413" s="36"/>
      <c r="H413" s="36"/>
      <c r="I413" s="36"/>
      <c r="J413" s="36"/>
      <c r="K413" s="36"/>
      <c r="L413" s="36"/>
      <c r="M413" s="36"/>
      <c r="N413" s="36"/>
      <c r="O413" s="36"/>
      <c r="P413" s="36"/>
      <c r="Q413" s="36"/>
      <c r="R413" s="36"/>
      <c r="Y413" s="36"/>
    </row>
    <row r="414">
      <c r="A414" s="37" t="s">
        <v>19</v>
      </c>
      <c r="B414" s="10" t="s">
        <v>487</v>
      </c>
      <c r="C414" s="38">
        <v>2010.0</v>
      </c>
      <c r="D414" s="10">
        <v>2.0</v>
      </c>
      <c r="E414" s="10">
        <v>28.0</v>
      </c>
      <c r="F414" s="38">
        <v>127.765508</v>
      </c>
      <c r="G414" s="36"/>
      <c r="H414" s="36"/>
      <c r="I414" s="36"/>
      <c r="J414" s="36"/>
      <c r="K414" s="36"/>
      <c r="L414" s="36"/>
      <c r="M414" s="36"/>
      <c r="N414" s="36"/>
      <c r="O414" s="36"/>
      <c r="P414" s="36"/>
      <c r="Q414" s="36"/>
      <c r="R414" s="36"/>
      <c r="Y414" s="36"/>
    </row>
    <row r="415">
      <c r="A415" s="37" t="s">
        <v>20</v>
      </c>
      <c r="B415" s="10" t="s">
        <v>488</v>
      </c>
      <c r="C415" s="38">
        <v>2010.0</v>
      </c>
      <c r="D415" s="10">
        <v>2.0</v>
      </c>
      <c r="E415" s="10">
        <v>28.0</v>
      </c>
      <c r="F415" s="38">
        <v>114.413949</v>
      </c>
      <c r="G415" s="36"/>
      <c r="H415" s="36"/>
      <c r="I415" s="36"/>
      <c r="J415" s="36"/>
      <c r="K415" s="36"/>
      <c r="L415" s="36"/>
      <c r="M415" s="36"/>
      <c r="N415" s="36"/>
      <c r="O415" s="36"/>
      <c r="P415" s="36"/>
      <c r="Q415" s="36"/>
      <c r="R415" s="36"/>
      <c r="Y415" s="36"/>
    </row>
    <row r="416">
      <c r="A416" s="37" t="s">
        <v>21</v>
      </c>
      <c r="B416" s="10" t="s">
        <v>490</v>
      </c>
      <c r="C416" s="38">
        <v>2010.0</v>
      </c>
      <c r="D416" s="10">
        <v>2.0</v>
      </c>
      <c r="E416" s="10">
        <v>28.0</v>
      </c>
      <c r="F416" s="38">
        <v>122.763149</v>
      </c>
      <c r="G416" s="36"/>
      <c r="H416" s="36"/>
      <c r="I416" s="36"/>
      <c r="J416" s="36"/>
      <c r="K416" s="36"/>
      <c r="L416" s="36"/>
      <c r="M416" s="36"/>
      <c r="N416" s="36"/>
      <c r="O416" s="36"/>
      <c r="P416" s="36"/>
      <c r="Q416" s="36"/>
      <c r="R416" s="36"/>
      <c r="Y416" s="36"/>
    </row>
    <row r="417">
      <c r="A417" s="37" t="s">
        <v>22</v>
      </c>
      <c r="B417" s="10" t="s">
        <v>491</v>
      </c>
      <c r="C417" s="38">
        <v>2010.0</v>
      </c>
      <c r="D417" s="10">
        <v>2.0</v>
      </c>
      <c r="E417" s="10">
        <v>28.0</v>
      </c>
      <c r="F417" s="38">
        <v>134.066559</v>
      </c>
      <c r="G417" s="36"/>
      <c r="H417" s="36"/>
      <c r="I417" s="36"/>
      <c r="J417" s="36"/>
      <c r="K417" s="36"/>
      <c r="L417" s="36"/>
      <c r="M417" s="36"/>
      <c r="N417" s="36"/>
      <c r="O417" s="36"/>
      <c r="P417" s="36"/>
      <c r="Q417" s="36"/>
      <c r="R417" s="36"/>
      <c r="Y417" s="36"/>
    </row>
    <row r="418">
      <c r="A418" s="37" t="s">
        <v>23</v>
      </c>
      <c r="B418" s="10" t="s">
        <v>492</v>
      </c>
      <c r="C418" s="38">
        <v>2010.0</v>
      </c>
      <c r="D418" s="10">
        <v>2.0</v>
      </c>
      <c r="E418" s="10">
        <v>28.0</v>
      </c>
      <c r="F418" s="38">
        <v>132.99075</v>
      </c>
      <c r="G418" s="36"/>
      <c r="H418" s="36"/>
      <c r="I418" s="36"/>
      <c r="J418" s="36"/>
      <c r="K418" s="36"/>
      <c r="L418" s="36"/>
      <c r="M418" s="36"/>
      <c r="N418" s="36"/>
      <c r="O418" s="36"/>
      <c r="P418" s="36"/>
      <c r="Q418" s="36"/>
      <c r="R418" s="36"/>
      <c r="Y418" s="36"/>
    </row>
    <row r="419">
      <c r="A419" s="37" t="s">
        <v>24</v>
      </c>
      <c r="B419" s="10" t="s">
        <v>493</v>
      </c>
      <c r="C419" s="38">
        <v>2010.0</v>
      </c>
      <c r="D419" s="10">
        <v>2.0</v>
      </c>
      <c r="E419" s="10">
        <v>28.0</v>
      </c>
      <c r="F419" s="38">
        <v>116.327299</v>
      </c>
      <c r="G419" s="36"/>
      <c r="H419" s="36"/>
      <c r="I419" s="36"/>
      <c r="J419" s="36"/>
      <c r="K419" s="36"/>
      <c r="L419" s="36"/>
      <c r="M419" s="36"/>
      <c r="N419" s="36"/>
      <c r="O419" s="36"/>
      <c r="P419" s="36"/>
      <c r="Q419" s="36"/>
      <c r="R419" s="36"/>
      <c r="Y419" s="36"/>
    </row>
    <row r="420">
      <c r="A420" s="37" t="s">
        <v>25</v>
      </c>
      <c r="B420" s="10" t="s">
        <v>494</v>
      </c>
      <c r="C420" s="38">
        <v>2010.0</v>
      </c>
      <c r="D420" s="10">
        <v>2.0</v>
      </c>
      <c r="E420" s="10">
        <v>28.0</v>
      </c>
      <c r="F420" s="38">
        <v>101.608924</v>
      </c>
      <c r="G420" s="36"/>
      <c r="H420" s="36"/>
      <c r="I420" s="36"/>
      <c r="J420" s="36"/>
      <c r="K420" s="36"/>
      <c r="L420" s="36"/>
      <c r="M420" s="36"/>
      <c r="N420" s="36"/>
      <c r="O420" s="36"/>
      <c r="P420" s="36"/>
      <c r="Q420" s="36"/>
      <c r="R420" s="36"/>
      <c r="Y420" s="36"/>
    </row>
    <row r="421">
      <c r="A421" s="37" t="s">
        <v>26</v>
      </c>
      <c r="B421" s="10" t="s">
        <v>495</v>
      </c>
      <c r="C421" s="38">
        <v>2010.0</v>
      </c>
      <c r="D421" s="10">
        <v>2.0</v>
      </c>
      <c r="E421" s="10">
        <v>28.0</v>
      </c>
      <c r="F421" s="38">
        <v>57.383705</v>
      </c>
      <c r="G421" s="36"/>
      <c r="H421" s="36"/>
      <c r="I421" s="36"/>
      <c r="J421" s="36"/>
      <c r="K421" s="36"/>
      <c r="L421" s="36"/>
      <c r="M421" s="36"/>
      <c r="N421" s="36"/>
      <c r="O421" s="36"/>
      <c r="P421" s="36"/>
      <c r="Q421" s="36"/>
      <c r="R421" s="36"/>
      <c r="Y421" s="36"/>
    </row>
    <row r="422">
      <c r="A422" s="37" t="s">
        <v>27</v>
      </c>
      <c r="B422" s="10" t="s">
        <v>497</v>
      </c>
      <c r="C422" s="38">
        <v>2010.0</v>
      </c>
      <c r="D422" s="10">
        <v>2.0</v>
      </c>
      <c r="E422" s="10">
        <v>28.0</v>
      </c>
      <c r="F422" s="38">
        <v>124.961813</v>
      </c>
      <c r="G422" s="36"/>
      <c r="H422" s="36"/>
      <c r="I422" s="36"/>
      <c r="J422" s="36"/>
      <c r="K422" s="36"/>
      <c r="L422" s="36"/>
      <c r="M422" s="36"/>
      <c r="N422" s="36"/>
      <c r="O422" s="36"/>
      <c r="P422" s="36"/>
      <c r="Q422" s="36"/>
      <c r="R422" s="36"/>
      <c r="Y422" s="36"/>
    </row>
    <row r="423">
      <c r="A423" s="37" t="s">
        <v>28</v>
      </c>
      <c r="B423" s="10" t="s">
        <v>496</v>
      </c>
      <c r="C423" s="38">
        <v>2010.0</v>
      </c>
      <c r="D423" s="10">
        <v>2.0</v>
      </c>
      <c r="E423" s="10">
        <v>28.0</v>
      </c>
      <c r="F423" s="38">
        <v>131.553222</v>
      </c>
      <c r="G423" s="36"/>
      <c r="H423" s="36"/>
      <c r="I423" s="36"/>
      <c r="J423" s="36"/>
      <c r="K423" s="36"/>
      <c r="L423" s="36"/>
      <c r="M423" s="36"/>
      <c r="N423" s="36"/>
      <c r="O423" s="36"/>
      <c r="P423" s="36"/>
      <c r="Q423" s="36"/>
      <c r="R423" s="36"/>
      <c r="Y423" s="36"/>
    </row>
    <row r="424">
      <c r="A424" s="37" t="s">
        <v>29</v>
      </c>
      <c r="B424" s="10" t="s">
        <v>498</v>
      </c>
      <c r="C424" s="38">
        <v>2010.0</v>
      </c>
      <c r="D424" s="10">
        <v>2.0</v>
      </c>
      <c r="E424" s="10">
        <v>28.0</v>
      </c>
      <c r="F424" s="38">
        <v>153.28082</v>
      </c>
      <c r="G424" s="36"/>
      <c r="H424" s="36"/>
      <c r="I424" s="36"/>
      <c r="J424" s="36"/>
      <c r="K424" s="36"/>
      <c r="L424" s="36"/>
      <c r="M424" s="36"/>
      <c r="N424" s="36"/>
      <c r="O424" s="36"/>
      <c r="P424" s="36"/>
      <c r="Q424" s="36"/>
      <c r="R424" s="36"/>
      <c r="Y424" s="36"/>
    </row>
    <row r="425">
      <c r="A425" s="37" t="s">
        <v>30</v>
      </c>
      <c r="B425" s="10" t="s">
        <v>499</v>
      </c>
      <c r="C425" s="38">
        <v>2010.0</v>
      </c>
      <c r="D425" s="10">
        <v>2.0</v>
      </c>
      <c r="E425" s="10">
        <v>28.0</v>
      </c>
      <c r="F425" s="38">
        <v>108.320574</v>
      </c>
      <c r="G425" s="36"/>
      <c r="H425" s="36"/>
      <c r="I425" s="36"/>
      <c r="J425" s="36"/>
      <c r="K425" s="36"/>
      <c r="L425" s="36"/>
      <c r="M425" s="36"/>
      <c r="N425" s="36"/>
      <c r="O425" s="36"/>
      <c r="P425" s="36"/>
      <c r="Q425" s="36"/>
      <c r="R425" s="36"/>
      <c r="Y425" s="36"/>
    </row>
    <row r="426">
      <c r="A426" s="37" t="s">
        <v>31</v>
      </c>
      <c r="B426" s="10" t="s">
        <v>500</v>
      </c>
      <c r="C426" s="38">
        <v>2010.0</v>
      </c>
      <c r="D426" s="10">
        <v>2.0</v>
      </c>
      <c r="E426" s="10">
        <v>28.0</v>
      </c>
      <c r="F426" s="38">
        <v>138.089363</v>
      </c>
      <c r="G426" s="36"/>
      <c r="H426" s="36"/>
      <c r="I426" s="36"/>
      <c r="J426" s="36"/>
      <c r="K426" s="36"/>
      <c r="L426" s="36"/>
      <c r="M426" s="36"/>
      <c r="N426" s="36"/>
      <c r="O426" s="36"/>
      <c r="P426" s="36"/>
      <c r="Q426" s="36"/>
      <c r="R426" s="36"/>
      <c r="Y426" s="36"/>
    </row>
    <row r="427">
      <c r="A427" s="37" t="s">
        <v>32</v>
      </c>
      <c r="B427" s="10" t="s">
        <v>501</v>
      </c>
      <c r="C427" s="38">
        <v>2010.0</v>
      </c>
      <c r="D427" s="10">
        <v>2.0</v>
      </c>
      <c r="E427" s="10">
        <v>28.0</v>
      </c>
      <c r="F427" s="38">
        <v>91.5885356</v>
      </c>
      <c r="G427" s="36"/>
      <c r="H427" s="36"/>
      <c r="I427" s="36"/>
      <c r="J427" s="36"/>
      <c r="K427" s="36"/>
      <c r="L427" s="36"/>
      <c r="M427" s="36"/>
      <c r="N427" s="36"/>
      <c r="O427" s="36"/>
      <c r="P427" s="36"/>
      <c r="Q427" s="36"/>
      <c r="R427" s="36"/>
      <c r="Y427" s="36"/>
    </row>
    <row r="428">
      <c r="A428" s="37" t="s">
        <v>33</v>
      </c>
      <c r="B428" s="10" t="s">
        <v>502</v>
      </c>
      <c r="C428" s="38">
        <v>2010.0</v>
      </c>
      <c r="D428" s="10">
        <v>2.0</v>
      </c>
      <c r="E428" s="10">
        <v>28.0</v>
      </c>
      <c r="F428" s="38">
        <v>143.104544</v>
      </c>
      <c r="G428" s="36"/>
      <c r="H428" s="36"/>
      <c r="I428" s="36"/>
      <c r="J428" s="36"/>
      <c r="K428" s="36"/>
      <c r="L428" s="36"/>
      <c r="M428" s="36"/>
      <c r="N428" s="36"/>
      <c r="O428" s="36"/>
      <c r="P428" s="36"/>
      <c r="Q428" s="36"/>
      <c r="R428" s="36"/>
      <c r="Y428" s="36"/>
    </row>
    <row r="429">
      <c r="A429" s="37" t="s">
        <v>34</v>
      </c>
      <c r="B429" s="10" t="s">
        <v>503</v>
      </c>
      <c r="C429" s="38">
        <v>2010.0</v>
      </c>
      <c r="D429" s="10">
        <v>2.0</v>
      </c>
      <c r="E429" s="10">
        <v>28.0</v>
      </c>
      <c r="F429" s="38">
        <v>143.393848</v>
      </c>
      <c r="G429" s="36"/>
      <c r="H429" s="36"/>
      <c r="I429" s="36"/>
      <c r="J429" s="36"/>
      <c r="K429" s="36"/>
      <c r="L429" s="36"/>
      <c r="M429" s="36"/>
      <c r="N429" s="36"/>
      <c r="O429" s="36"/>
      <c r="P429" s="36"/>
      <c r="Q429" s="36"/>
      <c r="R429" s="36"/>
      <c r="Y429" s="36"/>
    </row>
    <row r="430">
      <c r="A430" s="37" t="s">
        <v>35</v>
      </c>
      <c r="B430" s="10" t="s">
        <v>504</v>
      </c>
      <c r="C430" s="38">
        <v>2010.0</v>
      </c>
      <c r="D430" s="10">
        <v>2.0</v>
      </c>
      <c r="E430" s="10">
        <v>28.0</v>
      </c>
      <c r="F430" s="38">
        <v>133.782601</v>
      </c>
      <c r="G430" s="36"/>
      <c r="H430" s="36"/>
      <c r="I430" s="36"/>
      <c r="J430" s="36"/>
      <c r="K430" s="36"/>
      <c r="L430" s="36"/>
      <c r="M430" s="36"/>
      <c r="N430" s="36"/>
      <c r="O430" s="36"/>
      <c r="P430" s="36"/>
      <c r="Q430" s="36"/>
      <c r="R430" s="36"/>
      <c r="Y430" s="36"/>
    </row>
    <row r="431">
      <c r="A431" s="37" t="s">
        <v>3</v>
      </c>
      <c r="B431" s="10" t="s">
        <v>489</v>
      </c>
      <c r="C431" s="38">
        <v>2011.0</v>
      </c>
      <c r="D431" s="10">
        <v>2.0</v>
      </c>
      <c r="E431" s="10">
        <v>28.0</v>
      </c>
      <c r="F431" s="38">
        <v>120.738181</v>
      </c>
      <c r="G431" s="36"/>
      <c r="H431" s="36"/>
      <c r="I431" s="36"/>
      <c r="J431" s="36"/>
      <c r="K431" s="36"/>
      <c r="L431" s="36"/>
      <c r="M431" s="36"/>
      <c r="N431" s="36"/>
      <c r="O431" s="36"/>
      <c r="P431" s="36"/>
      <c r="Q431" s="36"/>
      <c r="R431" s="36"/>
      <c r="Y431" s="36"/>
    </row>
    <row r="432">
      <c r="A432" s="37" t="s">
        <v>4</v>
      </c>
      <c r="B432" s="10" t="s">
        <v>472</v>
      </c>
      <c r="C432" s="38">
        <v>2011.0</v>
      </c>
      <c r="D432" s="10">
        <v>2.0</v>
      </c>
      <c r="E432" s="10">
        <v>28.0</v>
      </c>
      <c r="F432" s="38">
        <v>85.9367428</v>
      </c>
      <c r="G432" s="36"/>
      <c r="H432" s="36"/>
      <c r="I432" s="36"/>
      <c r="J432" s="36"/>
      <c r="K432" s="36"/>
      <c r="L432" s="36"/>
      <c r="M432" s="36"/>
      <c r="N432" s="36"/>
      <c r="O432" s="36"/>
      <c r="P432" s="36"/>
      <c r="Q432" s="36"/>
      <c r="R432" s="36"/>
      <c r="Y432" s="36"/>
    </row>
    <row r="433">
      <c r="A433" s="37" t="s">
        <v>5</v>
      </c>
      <c r="B433" s="10" t="s">
        <v>473</v>
      </c>
      <c r="C433" s="38">
        <v>2011.0</v>
      </c>
      <c r="D433" s="10">
        <v>2.0</v>
      </c>
      <c r="E433" s="10">
        <v>28.0</v>
      </c>
      <c r="F433" s="38">
        <v>116.379846</v>
      </c>
      <c r="G433" s="36"/>
      <c r="H433" s="36"/>
      <c r="I433" s="36"/>
      <c r="J433" s="36"/>
      <c r="K433" s="36"/>
      <c r="L433" s="36"/>
      <c r="M433" s="36"/>
      <c r="N433" s="36"/>
      <c r="O433" s="36"/>
      <c r="P433" s="36"/>
      <c r="Q433" s="36"/>
      <c r="R433" s="36"/>
      <c r="Y433" s="36"/>
    </row>
    <row r="434">
      <c r="A434" s="37" t="s">
        <v>6</v>
      </c>
      <c r="B434" s="10" t="s">
        <v>474</v>
      </c>
      <c r="C434" s="38">
        <v>2011.0</v>
      </c>
      <c r="D434" s="10">
        <v>2.0</v>
      </c>
      <c r="E434" s="10">
        <v>28.0</v>
      </c>
      <c r="F434" s="38">
        <v>103.290874</v>
      </c>
      <c r="G434" s="36"/>
      <c r="H434" s="36"/>
      <c r="I434" s="36"/>
      <c r="J434" s="36"/>
      <c r="K434" s="36"/>
      <c r="L434" s="36"/>
      <c r="M434" s="36"/>
      <c r="N434" s="36"/>
      <c r="O434" s="36"/>
      <c r="P434" s="36"/>
      <c r="Q434" s="36"/>
      <c r="R434" s="36"/>
      <c r="Y434" s="36"/>
    </row>
    <row r="435">
      <c r="A435" s="37" t="s">
        <v>7</v>
      </c>
      <c r="B435" s="10" t="s">
        <v>475</v>
      </c>
      <c r="C435" s="38">
        <v>2011.0</v>
      </c>
      <c r="D435" s="10">
        <v>2.0</v>
      </c>
      <c r="E435" s="10">
        <v>28.0</v>
      </c>
      <c r="F435" s="38">
        <v>96.6543794</v>
      </c>
      <c r="G435" s="36"/>
      <c r="H435" s="36"/>
      <c r="I435" s="36"/>
      <c r="J435" s="36"/>
      <c r="K435" s="36"/>
      <c r="L435" s="36"/>
      <c r="M435" s="36"/>
      <c r="N435" s="36"/>
      <c r="O435" s="36"/>
      <c r="P435" s="36"/>
      <c r="Q435" s="36"/>
      <c r="R435" s="36"/>
      <c r="Y435" s="36"/>
    </row>
    <row r="436">
      <c r="A436" s="37" t="s">
        <v>8</v>
      </c>
      <c r="B436" s="10" t="s">
        <v>479</v>
      </c>
      <c r="C436" s="38">
        <v>2011.0</v>
      </c>
      <c r="D436" s="10">
        <v>2.0</v>
      </c>
      <c r="E436" s="10">
        <v>28.0</v>
      </c>
      <c r="F436" s="38">
        <v>136.40478</v>
      </c>
      <c r="G436" s="36"/>
      <c r="H436" s="36"/>
      <c r="I436" s="36"/>
      <c r="J436" s="36"/>
      <c r="K436" s="36"/>
      <c r="L436" s="36"/>
      <c r="M436" s="36"/>
      <c r="N436" s="36"/>
      <c r="O436" s="36"/>
      <c r="P436" s="36"/>
      <c r="Q436" s="36"/>
      <c r="R436" s="36"/>
      <c r="Y436" s="36"/>
    </row>
    <row r="437">
      <c r="A437" s="37" t="s">
        <v>9</v>
      </c>
      <c r="B437" s="10" t="s">
        <v>480</v>
      </c>
      <c r="C437" s="38">
        <v>2011.0</v>
      </c>
      <c r="D437" s="10">
        <v>2.0</v>
      </c>
      <c r="E437" s="10">
        <v>28.0</v>
      </c>
      <c r="F437" s="38">
        <v>114.066362</v>
      </c>
      <c r="G437" s="36"/>
      <c r="H437" s="36"/>
      <c r="I437" s="36"/>
      <c r="J437" s="36"/>
      <c r="K437" s="36"/>
      <c r="L437" s="36"/>
      <c r="M437" s="36"/>
      <c r="N437" s="36"/>
      <c r="O437" s="36"/>
      <c r="P437" s="36"/>
      <c r="Q437" s="36"/>
      <c r="R437" s="36"/>
      <c r="Y437" s="36"/>
    </row>
    <row r="438">
      <c r="A438" s="37" t="s">
        <v>10</v>
      </c>
      <c r="B438" s="10" t="s">
        <v>478</v>
      </c>
      <c r="C438" s="38">
        <v>2011.0</v>
      </c>
      <c r="D438" s="10">
        <v>2.0</v>
      </c>
      <c r="E438" s="10">
        <v>28.0</v>
      </c>
      <c r="F438" s="38">
        <v>79.5155448</v>
      </c>
      <c r="G438" s="36"/>
      <c r="H438" s="36"/>
      <c r="I438" s="36"/>
      <c r="J438" s="36"/>
      <c r="K438" s="36"/>
      <c r="L438" s="36"/>
      <c r="M438" s="36"/>
      <c r="N438" s="36"/>
      <c r="O438" s="36"/>
      <c r="P438" s="36"/>
      <c r="Q438" s="36"/>
      <c r="R438" s="36"/>
      <c r="Y438" s="36"/>
    </row>
    <row r="439">
      <c r="A439" s="37" t="s">
        <v>11</v>
      </c>
      <c r="B439" s="10" t="s">
        <v>477</v>
      </c>
      <c r="C439" s="38">
        <v>2011.0</v>
      </c>
      <c r="D439" s="10">
        <v>2.0</v>
      </c>
      <c r="E439" s="10">
        <v>28.0</v>
      </c>
      <c r="F439" s="38">
        <v>152.047188</v>
      </c>
      <c r="G439" s="36"/>
      <c r="H439" s="36"/>
      <c r="I439" s="36"/>
      <c r="J439" s="36"/>
      <c r="K439" s="36"/>
      <c r="L439" s="36"/>
      <c r="M439" s="36"/>
      <c r="N439" s="36"/>
      <c r="O439" s="36"/>
      <c r="P439" s="36"/>
      <c r="Q439" s="36"/>
      <c r="R439" s="36"/>
      <c r="Y439" s="36"/>
    </row>
    <row r="440">
      <c r="A440" s="37" t="s">
        <v>12</v>
      </c>
      <c r="B440" s="10" t="s">
        <v>476</v>
      </c>
      <c r="C440" s="38">
        <v>2011.0</v>
      </c>
      <c r="D440" s="10">
        <v>2.0</v>
      </c>
      <c r="E440" s="10">
        <v>28.0</v>
      </c>
      <c r="F440" s="38">
        <v>165.13696</v>
      </c>
      <c r="G440" s="36"/>
      <c r="H440" s="36"/>
      <c r="I440" s="36"/>
      <c r="J440" s="36"/>
      <c r="K440" s="36"/>
      <c r="L440" s="36"/>
      <c r="M440" s="36"/>
      <c r="N440" s="36"/>
      <c r="O440" s="36"/>
      <c r="P440" s="36"/>
      <c r="Q440" s="36"/>
      <c r="R440" s="36"/>
      <c r="Y440" s="36"/>
    </row>
    <row r="441">
      <c r="A441" s="37" t="s">
        <v>13</v>
      </c>
      <c r="B441" s="10" t="s">
        <v>481</v>
      </c>
      <c r="C441" s="38">
        <v>2011.0</v>
      </c>
      <c r="D441" s="10">
        <v>2.0</v>
      </c>
      <c r="E441" s="10">
        <v>28.0</v>
      </c>
      <c r="F441" s="38">
        <v>132.052899</v>
      </c>
      <c r="G441" s="36"/>
      <c r="H441" s="36"/>
      <c r="I441" s="36"/>
      <c r="J441" s="36"/>
      <c r="K441" s="36"/>
      <c r="L441" s="36"/>
      <c r="M441" s="36"/>
      <c r="N441" s="36"/>
      <c r="O441" s="36"/>
      <c r="P441" s="36"/>
      <c r="Q441" s="36"/>
      <c r="R441" s="36"/>
      <c r="Y441" s="36"/>
    </row>
    <row r="442">
      <c r="A442" s="37" t="s">
        <v>14</v>
      </c>
      <c r="B442" s="10" t="s">
        <v>483</v>
      </c>
      <c r="C442" s="38">
        <v>2011.0</v>
      </c>
      <c r="D442" s="10">
        <v>2.0</v>
      </c>
      <c r="E442" s="10">
        <v>28.0</v>
      </c>
      <c r="F442" s="38">
        <v>110.456282</v>
      </c>
      <c r="G442" s="36"/>
      <c r="H442" s="36"/>
      <c r="I442" s="36"/>
      <c r="J442" s="36"/>
      <c r="K442" s="36"/>
      <c r="L442" s="36"/>
      <c r="M442" s="36"/>
      <c r="N442" s="36"/>
      <c r="O442" s="36"/>
      <c r="P442" s="36"/>
      <c r="Q442" s="36"/>
      <c r="R442" s="36"/>
      <c r="Y442" s="36"/>
    </row>
    <row r="443">
      <c r="A443" s="37" t="s">
        <v>15</v>
      </c>
      <c r="B443" s="10" t="s">
        <v>482</v>
      </c>
      <c r="C443" s="38">
        <v>2011.0</v>
      </c>
      <c r="D443" s="10">
        <v>2.0</v>
      </c>
      <c r="E443" s="10">
        <v>28.0</v>
      </c>
      <c r="F443" s="38">
        <v>105.67058</v>
      </c>
      <c r="G443" s="36"/>
      <c r="H443" s="36"/>
      <c r="I443" s="36"/>
      <c r="J443" s="36"/>
      <c r="K443" s="36"/>
      <c r="L443" s="36"/>
      <c r="M443" s="36"/>
      <c r="N443" s="36"/>
      <c r="O443" s="36"/>
      <c r="P443" s="36"/>
      <c r="Q443" s="36"/>
      <c r="R443" s="36"/>
      <c r="Y443" s="36"/>
    </row>
    <row r="444">
      <c r="A444" s="37" t="s">
        <v>16</v>
      </c>
      <c r="B444" s="10" t="s">
        <v>484</v>
      </c>
      <c r="C444" s="38">
        <v>2011.0</v>
      </c>
      <c r="D444" s="10">
        <v>2.0</v>
      </c>
      <c r="E444" s="10">
        <v>28.0</v>
      </c>
      <c r="F444" s="38">
        <v>125.127758</v>
      </c>
      <c r="G444" s="36"/>
      <c r="H444" s="36"/>
      <c r="I444" s="36"/>
      <c r="J444" s="36"/>
      <c r="K444" s="36"/>
      <c r="L444" s="36"/>
      <c r="M444" s="36"/>
      <c r="N444" s="36"/>
      <c r="O444" s="36"/>
      <c r="P444" s="36"/>
      <c r="Q444" s="36"/>
      <c r="R444" s="36"/>
      <c r="Y444" s="36"/>
    </row>
    <row r="445">
      <c r="A445" s="37" t="s">
        <v>17</v>
      </c>
      <c r="B445" s="10" t="s">
        <v>485</v>
      </c>
      <c r="C445" s="38">
        <v>2011.0</v>
      </c>
      <c r="D445" s="10">
        <v>2.0</v>
      </c>
      <c r="E445" s="10">
        <v>28.0</v>
      </c>
      <c r="F445" s="38">
        <v>123.166923</v>
      </c>
      <c r="G445" s="36"/>
      <c r="H445" s="36"/>
      <c r="I445" s="36"/>
      <c r="J445" s="36"/>
      <c r="K445" s="36"/>
      <c r="L445" s="36"/>
      <c r="M445" s="36"/>
      <c r="N445" s="36"/>
      <c r="O445" s="36"/>
      <c r="P445" s="36"/>
      <c r="Q445" s="36"/>
      <c r="R445" s="36"/>
      <c r="Y445" s="36"/>
    </row>
    <row r="446">
      <c r="A446" s="37" t="s">
        <v>18</v>
      </c>
      <c r="B446" s="10" t="s">
        <v>486</v>
      </c>
      <c r="C446" s="38">
        <v>2011.0</v>
      </c>
      <c r="D446" s="10">
        <v>2.0</v>
      </c>
      <c r="E446" s="10">
        <v>28.0</v>
      </c>
      <c r="F446" s="38">
        <v>94.711992</v>
      </c>
      <c r="G446" s="36"/>
      <c r="H446" s="36"/>
      <c r="I446" s="36"/>
      <c r="J446" s="36"/>
      <c r="K446" s="36"/>
      <c r="L446" s="36"/>
      <c r="M446" s="36"/>
      <c r="N446" s="36"/>
      <c r="O446" s="36"/>
      <c r="P446" s="36"/>
      <c r="Q446" s="36"/>
      <c r="R446" s="36"/>
      <c r="Y446" s="36"/>
    </row>
    <row r="447">
      <c r="A447" s="37" t="s">
        <v>19</v>
      </c>
      <c r="B447" s="10" t="s">
        <v>487</v>
      </c>
      <c r="C447" s="38">
        <v>2011.0</v>
      </c>
      <c r="D447" s="10">
        <v>2.0</v>
      </c>
      <c r="E447" s="10">
        <v>28.0</v>
      </c>
      <c r="F447" s="38">
        <v>124.011788</v>
      </c>
      <c r="G447" s="36"/>
      <c r="H447" s="36"/>
      <c r="I447" s="36"/>
      <c r="J447" s="36"/>
      <c r="K447" s="36"/>
      <c r="L447" s="36"/>
      <c r="M447" s="36"/>
      <c r="N447" s="36"/>
      <c r="O447" s="36"/>
      <c r="P447" s="36"/>
      <c r="Q447" s="36"/>
      <c r="R447" s="36"/>
      <c r="Y447" s="36"/>
    </row>
    <row r="448">
      <c r="A448" s="37" t="s">
        <v>20</v>
      </c>
      <c r="B448" s="10" t="s">
        <v>488</v>
      </c>
      <c r="C448" s="38">
        <v>2011.0</v>
      </c>
      <c r="D448" s="10">
        <v>2.0</v>
      </c>
      <c r="E448" s="10">
        <v>28.0</v>
      </c>
      <c r="F448" s="38">
        <v>111.745136</v>
      </c>
      <c r="G448" s="36"/>
      <c r="H448" s="36"/>
      <c r="I448" s="36"/>
      <c r="J448" s="36"/>
      <c r="K448" s="36"/>
      <c r="L448" s="36"/>
      <c r="M448" s="36"/>
      <c r="N448" s="36"/>
      <c r="O448" s="36"/>
      <c r="P448" s="36"/>
      <c r="Q448" s="36"/>
      <c r="R448" s="36"/>
      <c r="Y448" s="36"/>
    </row>
    <row r="449">
      <c r="A449" s="37" t="s">
        <v>21</v>
      </c>
      <c r="B449" s="10" t="s">
        <v>490</v>
      </c>
      <c r="C449" s="38">
        <v>2011.0</v>
      </c>
      <c r="D449" s="10">
        <v>2.0</v>
      </c>
      <c r="E449" s="10">
        <v>28.0</v>
      </c>
      <c r="F449" s="38">
        <v>123.496578</v>
      </c>
      <c r="G449" s="36"/>
      <c r="H449" s="36"/>
      <c r="I449" s="36"/>
      <c r="J449" s="36"/>
      <c r="K449" s="36"/>
      <c r="L449" s="36"/>
      <c r="M449" s="36"/>
      <c r="N449" s="36"/>
      <c r="O449" s="36"/>
      <c r="P449" s="36"/>
      <c r="Q449" s="36"/>
      <c r="R449" s="36"/>
      <c r="Y449" s="36"/>
    </row>
    <row r="450">
      <c r="A450" s="37" t="s">
        <v>22</v>
      </c>
      <c r="B450" s="10" t="s">
        <v>491</v>
      </c>
      <c r="C450" s="38">
        <v>2011.0</v>
      </c>
      <c r="D450" s="10">
        <v>2.0</v>
      </c>
      <c r="E450" s="10">
        <v>28.0</v>
      </c>
      <c r="F450" s="38">
        <v>131.955226</v>
      </c>
      <c r="G450" s="36"/>
      <c r="H450" s="36"/>
      <c r="I450" s="36"/>
      <c r="J450" s="36"/>
      <c r="K450" s="36"/>
      <c r="L450" s="36"/>
      <c r="M450" s="36"/>
      <c r="N450" s="36"/>
      <c r="O450" s="36"/>
      <c r="P450" s="36"/>
      <c r="Q450" s="36"/>
      <c r="R450" s="36"/>
      <c r="Y450" s="36"/>
    </row>
    <row r="451">
      <c r="A451" s="37" t="s">
        <v>23</v>
      </c>
      <c r="B451" s="10" t="s">
        <v>492</v>
      </c>
      <c r="C451" s="38">
        <v>2011.0</v>
      </c>
      <c r="D451" s="10">
        <v>2.0</v>
      </c>
      <c r="E451" s="10">
        <v>28.0</v>
      </c>
      <c r="F451" s="38">
        <v>129.111636</v>
      </c>
      <c r="G451" s="36"/>
      <c r="H451" s="36"/>
      <c r="I451" s="36"/>
      <c r="J451" s="36"/>
      <c r="K451" s="36"/>
      <c r="L451" s="36"/>
      <c r="M451" s="36"/>
      <c r="N451" s="36"/>
      <c r="O451" s="36"/>
      <c r="P451" s="36"/>
      <c r="Q451" s="36"/>
      <c r="R451" s="36"/>
      <c r="Y451" s="36"/>
    </row>
    <row r="452">
      <c r="A452" s="37" t="s">
        <v>24</v>
      </c>
      <c r="B452" s="10" t="s">
        <v>493</v>
      </c>
      <c r="C452" s="38">
        <v>2011.0</v>
      </c>
      <c r="D452" s="10">
        <v>2.0</v>
      </c>
      <c r="E452" s="10">
        <v>28.0</v>
      </c>
      <c r="F452" s="38">
        <v>113.935331</v>
      </c>
      <c r="G452" s="36"/>
      <c r="H452" s="36"/>
      <c r="I452" s="36"/>
      <c r="J452" s="36"/>
      <c r="K452" s="36"/>
      <c r="L452" s="36"/>
      <c r="M452" s="36"/>
      <c r="N452" s="36"/>
      <c r="O452" s="36"/>
      <c r="P452" s="36"/>
      <c r="Q452" s="36"/>
      <c r="R452" s="36"/>
      <c r="Y452" s="36"/>
    </row>
    <row r="453">
      <c r="A453" s="37" t="s">
        <v>25</v>
      </c>
      <c r="B453" s="10" t="s">
        <v>494</v>
      </c>
      <c r="C453" s="38">
        <v>2011.0</v>
      </c>
      <c r="D453" s="10">
        <v>2.0</v>
      </c>
      <c r="E453" s="10">
        <v>28.0</v>
      </c>
      <c r="F453" s="38">
        <v>93.6902685</v>
      </c>
      <c r="G453" s="36"/>
      <c r="H453" s="36"/>
      <c r="I453" s="36"/>
      <c r="J453" s="36"/>
      <c r="K453" s="36"/>
      <c r="L453" s="36"/>
      <c r="M453" s="36"/>
      <c r="N453" s="36"/>
      <c r="O453" s="36"/>
      <c r="P453" s="36"/>
      <c r="Q453" s="36"/>
      <c r="R453" s="36"/>
      <c r="Y453" s="36"/>
    </row>
    <row r="454">
      <c r="A454" s="37" t="s">
        <v>26</v>
      </c>
      <c r="B454" s="10" t="s">
        <v>495</v>
      </c>
      <c r="C454" s="38">
        <v>2011.0</v>
      </c>
      <c r="D454" s="10">
        <v>2.0</v>
      </c>
      <c r="E454" s="10">
        <v>28.0</v>
      </c>
      <c r="F454" s="38">
        <v>54.5743561</v>
      </c>
      <c r="G454" s="36"/>
      <c r="H454" s="36"/>
      <c r="I454" s="36"/>
      <c r="J454" s="36"/>
      <c r="K454" s="36"/>
      <c r="L454" s="36"/>
      <c r="M454" s="36"/>
      <c r="N454" s="36"/>
      <c r="O454" s="36"/>
      <c r="P454" s="36"/>
      <c r="Q454" s="36"/>
      <c r="R454" s="36"/>
      <c r="Y454" s="36"/>
    </row>
    <row r="455">
      <c r="A455" s="37" t="s">
        <v>27</v>
      </c>
      <c r="B455" s="10" t="s">
        <v>497</v>
      </c>
      <c r="C455" s="38">
        <v>2011.0</v>
      </c>
      <c r="D455" s="10">
        <v>2.0</v>
      </c>
      <c r="E455" s="10">
        <v>28.0</v>
      </c>
      <c r="F455" s="38">
        <v>121.137299</v>
      </c>
      <c r="G455" s="36"/>
      <c r="H455" s="36"/>
      <c r="I455" s="36"/>
      <c r="J455" s="36"/>
      <c r="K455" s="36"/>
      <c r="L455" s="36"/>
      <c r="M455" s="36"/>
      <c r="N455" s="36"/>
      <c r="O455" s="36"/>
      <c r="P455" s="36"/>
      <c r="Q455" s="36"/>
      <c r="R455" s="36"/>
      <c r="Y455" s="36"/>
    </row>
    <row r="456">
      <c r="A456" s="37" t="s">
        <v>28</v>
      </c>
      <c r="B456" s="10" t="s">
        <v>496</v>
      </c>
      <c r="C456" s="38">
        <v>2011.0</v>
      </c>
      <c r="D456" s="10">
        <v>2.0</v>
      </c>
      <c r="E456" s="10">
        <v>28.0</v>
      </c>
      <c r="F456" s="38">
        <v>136.296139</v>
      </c>
      <c r="G456" s="36"/>
      <c r="H456" s="36"/>
      <c r="I456" s="36"/>
      <c r="J456" s="36"/>
      <c r="K456" s="36"/>
      <c r="L456" s="36"/>
      <c r="M456" s="36"/>
      <c r="N456" s="36"/>
      <c r="O456" s="36"/>
      <c r="P456" s="36"/>
      <c r="Q456" s="36"/>
      <c r="R456" s="36"/>
      <c r="Y456" s="36"/>
    </row>
    <row r="457">
      <c r="A457" s="37" t="s">
        <v>29</v>
      </c>
      <c r="B457" s="10" t="s">
        <v>498</v>
      </c>
      <c r="C457" s="38">
        <v>2011.0</v>
      </c>
      <c r="D457" s="10">
        <v>2.0</v>
      </c>
      <c r="E457" s="10">
        <v>28.0</v>
      </c>
      <c r="F457" s="38">
        <v>149.679635</v>
      </c>
      <c r="G457" s="36"/>
      <c r="H457" s="36"/>
      <c r="I457" s="36"/>
      <c r="J457" s="36"/>
      <c r="K457" s="36"/>
      <c r="L457" s="36"/>
      <c r="M457" s="36"/>
      <c r="N457" s="36"/>
      <c r="O457" s="36"/>
      <c r="P457" s="36"/>
      <c r="Q457" s="36"/>
      <c r="R457" s="36"/>
      <c r="Y457" s="36"/>
    </row>
    <row r="458">
      <c r="A458" s="37" t="s">
        <v>30</v>
      </c>
      <c r="B458" s="10" t="s">
        <v>499</v>
      </c>
      <c r="C458" s="38">
        <v>2011.0</v>
      </c>
      <c r="D458" s="10">
        <v>2.0</v>
      </c>
      <c r="E458" s="10">
        <v>28.0</v>
      </c>
      <c r="F458" s="38">
        <v>103.188971</v>
      </c>
      <c r="G458" s="36"/>
      <c r="H458" s="36"/>
      <c r="I458" s="36"/>
      <c r="J458" s="36"/>
      <c r="K458" s="36"/>
      <c r="L458" s="36"/>
      <c r="M458" s="36"/>
      <c r="N458" s="36"/>
      <c r="O458" s="36"/>
      <c r="P458" s="36"/>
      <c r="Q458" s="36"/>
      <c r="R458" s="36"/>
      <c r="Y458" s="36"/>
    </row>
    <row r="459">
      <c r="A459" s="37" t="s">
        <v>31</v>
      </c>
      <c r="B459" s="10" t="s">
        <v>500</v>
      </c>
      <c r="C459" s="38">
        <v>2011.0</v>
      </c>
      <c r="D459" s="10">
        <v>2.0</v>
      </c>
      <c r="E459" s="10">
        <v>28.0</v>
      </c>
      <c r="F459" s="38">
        <v>134.492074</v>
      </c>
      <c r="G459" s="36"/>
      <c r="H459" s="36"/>
      <c r="I459" s="36"/>
      <c r="J459" s="36"/>
      <c r="K459" s="36"/>
      <c r="L459" s="36"/>
      <c r="M459" s="36"/>
      <c r="N459" s="36"/>
      <c r="O459" s="36"/>
      <c r="P459" s="36"/>
      <c r="Q459" s="36"/>
      <c r="R459" s="36"/>
      <c r="Y459" s="36"/>
    </row>
    <row r="460">
      <c r="A460" s="37" t="s">
        <v>32</v>
      </c>
      <c r="B460" s="10" t="s">
        <v>501</v>
      </c>
      <c r="C460" s="38">
        <v>2011.0</v>
      </c>
      <c r="D460" s="10">
        <v>2.0</v>
      </c>
      <c r="E460" s="10">
        <v>28.0</v>
      </c>
      <c r="F460" s="38">
        <v>92.4639808</v>
      </c>
      <c r="G460" s="36"/>
      <c r="H460" s="36"/>
      <c r="I460" s="36"/>
      <c r="J460" s="36"/>
      <c r="K460" s="36"/>
      <c r="L460" s="36"/>
      <c r="M460" s="36"/>
      <c r="N460" s="36"/>
      <c r="O460" s="36"/>
      <c r="P460" s="36"/>
      <c r="Q460" s="36"/>
      <c r="R460" s="36"/>
      <c r="Y460" s="36"/>
    </row>
    <row r="461">
      <c r="A461" s="37" t="s">
        <v>33</v>
      </c>
      <c r="B461" s="10" t="s">
        <v>502</v>
      </c>
      <c r="C461" s="38">
        <v>2011.0</v>
      </c>
      <c r="D461" s="10">
        <v>2.0</v>
      </c>
      <c r="E461" s="10">
        <v>28.0</v>
      </c>
      <c r="F461" s="38">
        <v>139.728454</v>
      </c>
      <c r="G461" s="36"/>
      <c r="H461" s="36"/>
      <c r="I461" s="36"/>
      <c r="J461" s="36"/>
      <c r="K461" s="36"/>
      <c r="L461" s="36"/>
      <c r="M461" s="36"/>
      <c r="N461" s="36"/>
      <c r="O461" s="36"/>
      <c r="P461" s="36"/>
      <c r="Q461" s="36"/>
      <c r="R461" s="36"/>
      <c r="Y461" s="36"/>
    </row>
    <row r="462">
      <c r="A462" s="37" t="s">
        <v>34</v>
      </c>
      <c r="B462" s="10" t="s">
        <v>503</v>
      </c>
      <c r="C462" s="38">
        <v>2011.0</v>
      </c>
      <c r="D462" s="10">
        <v>2.0</v>
      </c>
      <c r="E462" s="10">
        <v>28.0</v>
      </c>
      <c r="F462" s="38">
        <v>136.474081</v>
      </c>
      <c r="G462" s="36"/>
      <c r="H462" s="36"/>
      <c r="I462" s="36"/>
      <c r="J462" s="36"/>
      <c r="K462" s="36"/>
      <c r="L462" s="36"/>
      <c r="M462" s="36"/>
      <c r="N462" s="36"/>
      <c r="O462" s="36"/>
      <c r="P462" s="36"/>
      <c r="Q462" s="36"/>
      <c r="R462" s="36"/>
      <c r="Y462" s="36"/>
    </row>
    <row r="463">
      <c r="A463" s="37" t="s">
        <v>35</v>
      </c>
      <c r="B463" s="10" t="s">
        <v>504</v>
      </c>
      <c r="C463" s="38">
        <v>2011.0</v>
      </c>
      <c r="D463" s="10">
        <v>2.0</v>
      </c>
      <c r="E463" s="10">
        <v>28.0</v>
      </c>
      <c r="F463" s="38">
        <v>126.899363</v>
      </c>
      <c r="G463" s="36"/>
      <c r="H463" s="36"/>
      <c r="I463" s="36"/>
      <c r="J463" s="36"/>
      <c r="K463" s="36"/>
      <c r="L463" s="36"/>
      <c r="M463" s="36"/>
      <c r="N463" s="36"/>
      <c r="O463" s="36"/>
      <c r="P463" s="36"/>
      <c r="Q463" s="36"/>
      <c r="R463" s="36"/>
      <c r="Y463" s="36"/>
    </row>
    <row r="464">
      <c r="A464" s="37" t="s">
        <v>3</v>
      </c>
      <c r="B464" s="10" t="s">
        <v>489</v>
      </c>
      <c r="C464" s="38">
        <v>2012.0</v>
      </c>
      <c r="D464" s="10">
        <v>2.0</v>
      </c>
      <c r="E464" s="10">
        <v>28.0</v>
      </c>
      <c r="F464" s="38">
        <v>122.647272</v>
      </c>
      <c r="G464" s="36"/>
      <c r="H464" s="36"/>
      <c r="I464" s="36"/>
      <c r="J464" s="36"/>
      <c r="K464" s="36"/>
      <c r="L464" s="36"/>
      <c r="M464" s="36"/>
      <c r="N464" s="36"/>
      <c r="O464" s="36"/>
      <c r="P464" s="36"/>
      <c r="Q464" s="36"/>
      <c r="R464" s="36"/>
      <c r="Y464" s="36"/>
    </row>
    <row r="465">
      <c r="A465" s="37" t="s">
        <v>4</v>
      </c>
      <c r="B465" s="10" t="s">
        <v>472</v>
      </c>
      <c r="C465" s="38">
        <v>2012.0</v>
      </c>
      <c r="D465" s="10">
        <v>2.0</v>
      </c>
      <c r="E465" s="10">
        <v>28.0</v>
      </c>
      <c r="F465" s="38">
        <v>92.4191056</v>
      </c>
      <c r="G465" s="36"/>
      <c r="H465" s="36"/>
      <c r="I465" s="36"/>
      <c r="J465" s="36"/>
      <c r="K465" s="36"/>
      <c r="L465" s="36"/>
      <c r="M465" s="36"/>
      <c r="N465" s="36"/>
      <c r="O465" s="36"/>
      <c r="P465" s="36"/>
      <c r="Q465" s="36"/>
      <c r="R465" s="36"/>
      <c r="Y465" s="36"/>
    </row>
    <row r="466">
      <c r="A466" s="37" t="s">
        <v>5</v>
      </c>
      <c r="B466" s="10" t="s">
        <v>473</v>
      </c>
      <c r="C466" s="38">
        <v>2012.0</v>
      </c>
      <c r="D466" s="10">
        <v>2.0</v>
      </c>
      <c r="E466" s="10">
        <v>28.0</v>
      </c>
      <c r="F466" s="38">
        <v>115.358081</v>
      </c>
      <c r="G466" s="36"/>
      <c r="H466" s="36"/>
      <c r="I466" s="36"/>
      <c r="J466" s="36"/>
      <c r="K466" s="36"/>
      <c r="L466" s="36"/>
      <c r="M466" s="36"/>
      <c r="N466" s="36"/>
      <c r="O466" s="36"/>
      <c r="P466" s="36"/>
      <c r="Q466" s="36"/>
      <c r="R466" s="36"/>
      <c r="Y466" s="36"/>
    </row>
    <row r="467">
      <c r="A467" s="37" t="s">
        <v>6</v>
      </c>
      <c r="B467" s="10" t="s">
        <v>474</v>
      </c>
      <c r="C467" s="38">
        <v>2012.0</v>
      </c>
      <c r="D467" s="10">
        <v>2.0</v>
      </c>
      <c r="E467" s="10">
        <v>28.0</v>
      </c>
      <c r="F467" s="38">
        <v>104.869002</v>
      </c>
      <c r="G467" s="36"/>
      <c r="H467" s="36"/>
      <c r="I467" s="36"/>
      <c r="J467" s="36"/>
      <c r="K467" s="36"/>
      <c r="L467" s="36"/>
      <c r="M467" s="36"/>
      <c r="N467" s="36"/>
      <c r="O467" s="36"/>
      <c r="P467" s="36"/>
      <c r="Q467" s="36"/>
      <c r="R467" s="36"/>
      <c r="Y467" s="36"/>
    </row>
    <row r="468">
      <c r="A468" s="37" t="s">
        <v>7</v>
      </c>
      <c r="B468" s="10" t="s">
        <v>475</v>
      </c>
      <c r="C468" s="38">
        <v>2012.0</v>
      </c>
      <c r="D468" s="10">
        <v>2.0</v>
      </c>
      <c r="E468" s="10">
        <v>28.0</v>
      </c>
      <c r="F468" s="38">
        <v>101.205526</v>
      </c>
      <c r="G468" s="36"/>
      <c r="H468" s="36"/>
      <c r="I468" s="36"/>
      <c r="J468" s="36"/>
      <c r="K468" s="36"/>
      <c r="L468" s="36"/>
      <c r="M468" s="36"/>
      <c r="N468" s="36"/>
      <c r="O468" s="36"/>
      <c r="P468" s="36"/>
      <c r="Q468" s="36"/>
      <c r="R468" s="36"/>
      <c r="Y468" s="36"/>
    </row>
    <row r="469">
      <c r="A469" s="37" t="s">
        <v>8</v>
      </c>
      <c r="B469" s="10" t="s">
        <v>479</v>
      </c>
      <c r="C469" s="38">
        <v>2012.0</v>
      </c>
      <c r="D469" s="10">
        <v>2.0</v>
      </c>
      <c r="E469" s="10">
        <v>28.0</v>
      </c>
      <c r="F469" s="38">
        <v>137.404106</v>
      </c>
      <c r="G469" s="36"/>
      <c r="H469" s="36"/>
      <c r="I469" s="36"/>
      <c r="J469" s="36"/>
      <c r="K469" s="36"/>
      <c r="L469" s="36"/>
      <c r="M469" s="36"/>
      <c r="N469" s="36"/>
      <c r="O469" s="36"/>
      <c r="P469" s="36"/>
      <c r="Q469" s="36"/>
      <c r="R469" s="36"/>
      <c r="Y469" s="36"/>
    </row>
    <row r="470">
      <c r="A470" s="37" t="s">
        <v>9</v>
      </c>
      <c r="B470" s="10" t="s">
        <v>480</v>
      </c>
      <c r="C470" s="38">
        <v>2012.0</v>
      </c>
      <c r="D470" s="10">
        <v>2.0</v>
      </c>
      <c r="E470" s="10">
        <v>28.0</v>
      </c>
      <c r="F470" s="38">
        <v>116.494219</v>
      </c>
      <c r="G470" s="36"/>
      <c r="H470" s="36"/>
      <c r="I470" s="36"/>
      <c r="J470" s="36"/>
      <c r="K470" s="36"/>
      <c r="L470" s="36"/>
      <c r="M470" s="36"/>
      <c r="N470" s="36"/>
      <c r="O470" s="36"/>
      <c r="P470" s="36"/>
      <c r="Q470" s="36"/>
      <c r="R470" s="36"/>
      <c r="Y470" s="36"/>
    </row>
    <row r="471">
      <c r="A471" s="37" t="s">
        <v>10</v>
      </c>
      <c r="B471" s="10" t="s">
        <v>478</v>
      </c>
      <c r="C471" s="38">
        <v>2012.0</v>
      </c>
      <c r="D471" s="10">
        <v>2.0</v>
      </c>
      <c r="E471" s="10">
        <v>28.0</v>
      </c>
      <c r="F471" s="38">
        <v>79.7112694</v>
      </c>
      <c r="G471" s="36"/>
      <c r="H471" s="36"/>
      <c r="I471" s="36"/>
      <c r="J471" s="36"/>
      <c r="K471" s="36"/>
      <c r="L471" s="36"/>
      <c r="M471" s="36"/>
      <c r="N471" s="36"/>
      <c r="O471" s="36"/>
      <c r="P471" s="36"/>
      <c r="Q471" s="36"/>
      <c r="R471" s="36"/>
      <c r="Y471" s="36"/>
    </row>
    <row r="472">
      <c r="A472" s="37" t="s">
        <v>11</v>
      </c>
      <c r="B472" s="10" t="s">
        <v>477</v>
      </c>
      <c r="C472" s="38">
        <v>2012.0</v>
      </c>
      <c r="D472" s="10">
        <v>2.0</v>
      </c>
      <c r="E472" s="10">
        <v>28.0</v>
      </c>
      <c r="F472" s="38">
        <v>149.867114</v>
      </c>
      <c r="G472" s="36"/>
      <c r="H472" s="36"/>
      <c r="I472" s="36"/>
      <c r="J472" s="36"/>
      <c r="K472" s="36"/>
      <c r="L472" s="36"/>
      <c r="M472" s="36"/>
      <c r="N472" s="36"/>
      <c r="O472" s="36"/>
      <c r="P472" s="36"/>
      <c r="Q472" s="36"/>
      <c r="R472" s="36"/>
      <c r="Y472" s="36"/>
    </row>
    <row r="473">
      <c r="A473" s="37" t="s">
        <v>12</v>
      </c>
      <c r="B473" s="10" t="s">
        <v>476</v>
      </c>
      <c r="C473" s="38">
        <v>2012.0</v>
      </c>
      <c r="D473" s="10">
        <v>2.0</v>
      </c>
      <c r="E473" s="10">
        <v>28.0</v>
      </c>
      <c r="F473" s="38">
        <v>172.70605</v>
      </c>
      <c r="G473" s="36"/>
      <c r="H473" s="36"/>
      <c r="I473" s="36"/>
      <c r="J473" s="36"/>
      <c r="K473" s="36"/>
      <c r="L473" s="36"/>
      <c r="M473" s="36"/>
      <c r="N473" s="36"/>
      <c r="O473" s="36"/>
      <c r="P473" s="36"/>
      <c r="Q473" s="36"/>
      <c r="R473" s="36"/>
      <c r="Y473" s="36"/>
    </row>
    <row r="474">
      <c r="A474" s="37" t="s">
        <v>13</v>
      </c>
      <c r="B474" s="10" t="s">
        <v>481</v>
      </c>
      <c r="C474" s="38">
        <v>2012.0</v>
      </c>
      <c r="D474" s="10">
        <v>2.0</v>
      </c>
      <c r="E474" s="10">
        <v>28.0</v>
      </c>
      <c r="F474" s="38">
        <v>131.269206</v>
      </c>
      <c r="G474" s="36"/>
      <c r="H474" s="36"/>
      <c r="I474" s="36"/>
      <c r="J474" s="36"/>
      <c r="K474" s="36"/>
      <c r="L474" s="36"/>
      <c r="M474" s="36"/>
      <c r="N474" s="36"/>
      <c r="O474" s="36"/>
      <c r="P474" s="36"/>
      <c r="Q474" s="36"/>
      <c r="R474" s="36"/>
      <c r="Y474" s="36"/>
    </row>
    <row r="475">
      <c r="A475" s="37" t="s">
        <v>14</v>
      </c>
      <c r="B475" s="10" t="s">
        <v>483</v>
      </c>
      <c r="C475" s="38">
        <v>2012.0</v>
      </c>
      <c r="D475" s="10">
        <v>2.0</v>
      </c>
      <c r="E475" s="10">
        <v>28.0</v>
      </c>
      <c r="F475" s="38">
        <v>116.780229</v>
      </c>
      <c r="G475" s="36"/>
      <c r="H475" s="36"/>
      <c r="I475" s="36"/>
      <c r="J475" s="36"/>
      <c r="K475" s="36"/>
      <c r="L475" s="36"/>
      <c r="M475" s="36"/>
      <c r="N475" s="36"/>
      <c r="O475" s="36"/>
      <c r="P475" s="36"/>
      <c r="Q475" s="36"/>
      <c r="R475" s="36"/>
      <c r="Y475" s="36"/>
    </row>
    <row r="476">
      <c r="A476" s="37" t="s">
        <v>15</v>
      </c>
      <c r="B476" s="10" t="s">
        <v>482</v>
      </c>
      <c r="C476" s="38">
        <v>2012.0</v>
      </c>
      <c r="D476" s="10">
        <v>2.0</v>
      </c>
      <c r="E476" s="10">
        <v>28.0</v>
      </c>
      <c r="F476" s="38">
        <v>108.018749</v>
      </c>
      <c r="G476" s="36"/>
      <c r="H476" s="36"/>
      <c r="I476" s="36"/>
      <c r="J476" s="36"/>
      <c r="K476" s="36"/>
      <c r="L476" s="36"/>
      <c r="M476" s="36"/>
      <c r="N476" s="36"/>
      <c r="O476" s="36"/>
      <c r="P476" s="36"/>
      <c r="Q476" s="36"/>
      <c r="R476" s="36"/>
      <c r="Y476" s="36"/>
    </row>
    <row r="477">
      <c r="A477" s="37" t="s">
        <v>16</v>
      </c>
      <c r="B477" s="10" t="s">
        <v>484</v>
      </c>
      <c r="C477" s="38">
        <v>2012.0</v>
      </c>
      <c r="D477" s="10">
        <v>2.0</v>
      </c>
      <c r="E477" s="10">
        <v>28.0</v>
      </c>
      <c r="F477" s="38">
        <v>126.439121</v>
      </c>
      <c r="G477" s="36"/>
      <c r="H477" s="36"/>
      <c r="I477" s="36"/>
      <c r="J477" s="36"/>
      <c r="K477" s="36"/>
      <c r="L477" s="36"/>
      <c r="M477" s="36"/>
      <c r="N477" s="36"/>
      <c r="O477" s="36"/>
      <c r="P477" s="36"/>
      <c r="Q477" s="36"/>
      <c r="R477" s="36"/>
      <c r="Y477" s="36"/>
    </row>
    <row r="478">
      <c r="A478" s="37" t="s">
        <v>17</v>
      </c>
      <c r="B478" s="10" t="s">
        <v>485</v>
      </c>
      <c r="C478" s="38">
        <v>2012.0</v>
      </c>
      <c r="D478" s="10">
        <v>2.0</v>
      </c>
      <c r="E478" s="10">
        <v>28.0</v>
      </c>
      <c r="F478" s="38">
        <v>123.313384</v>
      </c>
      <c r="G478" s="36"/>
      <c r="H478" s="36"/>
      <c r="I478" s="36"/>
      <c r="J478" s="36"/>
      <c r="K478" s="36"/>
      <c r="L478" s="36"/>
      <c r="M478" s="36"/>
      <c r="N478" s="36"/>
      <c r="O478" s="36"/>
      <c r="P478" s="36"/>
      <c r="Q478" s="36"/>
      <c r="R478" s="36"/>
      <c r="Y478" s="36"/>
    </row>
    <row r="479">
      <c r="A479" s="37" t="s">
        <v>18</v>
      </c>
      <c r="B479" s="10" t="s">
        <v>486</v>
      </c>
      <c r="C479" s="38">
        <v>2012.0</v>
      </c>
      <c r="D479" s="10">
        <v>2.0</v>
      </c>
      <c r="E479" s="10">
        <v>28.0</v>
      </c>
      <c r="F479" s="38">
        <v>97.5973661</v>
      </c>
      <c r="G479" s="36"/>
      <c r="H479" s="36"/>
      <c r="I479" s="36"/>
      <c r="J479" s="36"/>
      <c r="K479" s="36"/>
      <c r="L479" s="36"/>
      <c r="M479" s="36"/>
      <c r="N479" s="36"/>
      <c r="O479" s="36"/>
      <c r="P479" s="36"/>
      <c r="Q479" s="36"/>
      <c r="R479" s="36"/>
      <c r="Y479" s="36"/>
    </row>
    <row r="480">
      <c r="A480" s="37" t="s">
        <v>19</v>
      </c>
      <c r="B480" s="10" t="s">
        <v>487</v>
      </c>
      <c r="C480" s="38">
        <v>2012.0</v>
      </c>
      <c r="D480" s="10">
        <v>2.0</v>
      </c>
      <c r="E480" s="10">
        <v>28.0</v>
      </c>
      <c r="F480" s="38">
        <v>122.651474</v>
      </c>
      <c r="G480" s="36"/>
      <c r="H480" s="36"/>
      <c r="I480" s="36"/>
      <c r="J480" s="36"/>
      <c r="K480" s="36"/>
      <c r="L480" s="36"/>
      <c r="M480" s="36"/>
      <c r="N480" s="36"/>
      <c r="O480" s="36"/>
      <c r="P480" s="36"/>
      <c r="Q480" s="36"/>
      <c r="R480" s="36"/>
      <c r="Y480" s="36"/>
    </row>
    <row r="481">
      <c r="A481" s="37" t="s">
        <v>20</v>
      </c>
      <c r="B481" s="10" t="s">
        <v>488</v>
      </c>
      <c r="C481" s="38">
        <v>2012.0</v>
      </c>
      <c r="D481" s="10">
        <v>2.0</v>
      </c>
      <c r="E481" s="10">
        <v>28.0</v>
      </c>
      <c r="F481" s="38">
        <v>120.883784</v>
      </c>
      <c r="G481" s="36"/>
      <c r="H481" s="36"/>
      <c r="I481" s="36"/>
      <c r="J481" s="36"/>
      <c r="K481" s="36"/>
      <c r="L481" s="36"/>
      <c r="M481" s="36"/>
      <c r="N481" s="36"/>
      <c r="O481" s="36"/>
      <c r="P481" s="36"/>
      <c r="Q481" s="36"/>
      <c r="R481" s="36"/>
      <c r="Y481" s="36"/>
    </row>
    <row r="482">
      <c r="A482" s="37" t="s">
        <v>21</v>
      </c>
      <c r="B482" s="10" t="s">
        <v>490</v>
      </c>
      <c r="C482" s="38">
        <v>2012.0</v>
      </c>
      <c r="D482" s="10">
        <v>2.0</v>
      </c>
      <c r="E482" s="10">
        <v>28.0</v>
      </c>
      <c r="F482" s="38">
        <v>118.53953</v>
      </c>
      <c r="G482" s="36"/>
      <c r="H482" s="36"/>
      <c r="I482" s="36"/>
      <c r="J482" s="36"/>
      <c r="K482" s="36"/>
      <c r="L482" s="36"/>
      <c r="M482" s="36"/>
      <c r="N482" s="36"/>
      <c r="O482" s="36"/>
      <c r="P482" s="36"/>
      <c r="Q482" s="36"/>
      <c r="R482" s="36"/>
      <c r="Y482" s="36"/>
    </row>
    <row r="483">
      <c r="A483" s="37" t="s">
        <v>22</v>
      </c>
      <c r="B483" s="10" t="s">
        <v>491</v>
      </c>
      <c r="C483" s="38">
        <v>2012.0</v>
      </c>
      <c r="D483" s="10">
        <v>2.0</v>
      </c>
      <c r="E483" s="10">
        <v>28.0</v>
      </c>
      <c r="F483" s="38">
        <v>126.317004</v>
      </c>
      <c r="G483" s="36"/>
      <c r="H483" s="36"/>
      <c r="I483" s="36"/>
      <c r="J483" s="36"/>
      <c r="K483" s="36"/>
      <c r="L483" s="36"/>
      <c r="M483" s="36"/>
      <c r="N483" s="36"/>
      <c r="O483" s="36"/>
      <c r="P483" s="36"/>
      <c r="Q483" s="36"/>
      <c r="R483" s="36"/>
      <c r="Y483" s="36"/>
    </row>
    <row r="484">
      <c r="A484" s="37" t="s">
        <v>23</v>
      </c>
      <c r="B484" s="10" t="s">
        <v>492</v>
      </c>
      <c r="C484" s="38">
        <v>2012.0</v>
      </c>
      <c r="D484" s="10">
        <v>2.0</v>
      </c>
      <c r="E484" s="10">
        <v>28.0</v>
      </c>
      <c r="F484" s="38">
        <v>132.157048</v>
      </c>
      <c r="G484" s="36"/>
      <c r="H484" s="36"/>
      <c r="I484" s="36"/>
      <c r="J484" s="36"/>
      <c r="K484" s="36"/>
      <c r="L484" s="36"/>
      <c r="M484" s="36"/>
      <c r="N484" s="36"/>
      <c r="O484" s="36"/>
      <c r="P484" s="36"/>
      <c r="Q484" s="36"/>
      <c r="R484" s="36"/>
      <c r="Y484" s="36"/>
    </row>
    <row r="485">
      <c r="A485" s="37" t="s">
        <v>24</v>
      </c>
      <c r="B485" s="10" t="s">
        <v>493</v>
      </c>
      <c r="C485" s="38">
        <v>2012.0</v>
      </c>
      <c r="D485" s="10">
        <v>2.0</v>
      </c>
      <c r="E485" s="10">
        <v>28.0</v>
      </c>
      <c r="F485" s="38">
        <v>115.211149</v>
      </c>
      <c r="G485" s="36"/>
      <c r="H485" s="36"/>
      <c r="I485" s="36"/>
      <c r="J485" s="36"/>
      <c r="K485" s="36"/>
      <c r="L485" s="36"/>
      <c r="M485" s="36"/>
      <c r="N485" s="36"/>
      <c r="O485" s="36"/>
      <c r="P485" s="36"/>
      <c r="Q485" s="36"/>
      <c r="R485" s="36"/>
      <c r="Y485" s="36"/>
    </row>
    <row r="486">
      <c r="A486" s="37" t="s">
        <v>25</v>
      </c>
      <c r="B486" s="10" t="s">
        <v>494</v>
      </c>
      <c r="C486" s="38">
        <v>2012.0</v>
      </c>
      <c r="D486" s="10">
        <v>2.0</v>
      </c>
      <c r="E486" s="10">
        <v>28.0</v>
      </c>
      <c r="F486" s="38">
        <v>98.01503</v>
      </c>
      <c r="G486" s="36"/>
      <c r="H486" s="36"/>
      <c r="I486" s="36"/>
      <c r="J486" s="36"/>
      <c r="K486" s="36"/>
      <c r="L486" s="36"/>
      <c r="M486" s="36"/>
      <c r="N486" s="36"/>
      <c r="O486" s="36"/>
      <c r="P486" s="36"/>
      <c r="Q486" s="36"/>
      <c r="R486" s="36"/>
      <c r="Y486" s="36"/>
    </row>
    <row r="487">
      <c r="A487" s="37" t="s">
        <v>26</v>
      </c>
      <c r="B487" s="10" t="s">
        <v>495</v>
      </c>
      <c r="C487" s="38">
        <v>2012.0</v>
      </c>
      <c r="D487" s="10">
        <v>2.0</v>
      </c>
      <c r="E487" s="10">
        <v>28.0</v>
      </c>
      <c r="F487" s="38">
        <v>58.8624051</v>
      </c>
      <c r="G487" s="36"/>
      <c r="H487" s="36"/>
      <c r="I487" s="36"/>
      <c r="J487" s="36"/>
      <c r="K487" s="36"/>
      <c r="L487" s="36"/>
      <c r="M487" s="36"/>
      <c r="N487" s="36"/>
      <c r="O487" s="36"/>
      <c r="P487" s="36"/>
      <c r="Q487" s="36"/>
      <c r="R487" s="36"/>
      <c r="Y487" s="36"/>
    </row>
    <row r="488">
      <c r="A488" s="37" t="s">
        <v>27</v>
      </c>
      <c r="B488" s="10" t="s">
        <v>497</v>
      </c>
      <c r="C488" s="38">
        <v>2012.0</v>
      </c>
      <c r="D488" s="10">
        <v>2.0</v>
      </c>
      <c r="E488" s="10">
        <v>28.0</v>
      </c>
      <c r="F488" s="38">
        <v>124.436034</v>
      </c>
      <c r="G488" s="36"/>
      <c r="H488" s="36"/>
      <c r="I488" s="36"/>
      <c r="J488" s="36"/>
      <c r="K488" s="36"/>
      <c r="L488" s="36"/>
      <c r="M488" s="36"/>
      <c r="N488" s="36"/>
      <c r="O488" s="36"/>
      <c r="P488" s="36"/>
      <c r="Q488" s="36"/>
      <c r="R488" s="36"/>
      <c r="Y488" s="36"/>
    </row>
    <row r="489">
      <c r="A489" s="37" t="s">
        <v>28</v>
      </c>
      <c r="B489" s="10" t="s">
        <v>496</v>
      </c>
      <c r="C489" s="38">
        <v>2012.0</v>
      </c>
      <c r="D489" s="10">
        <v>2.0</v>
      </c>
      <c r="E489" s="10">
        <v>28.0</v>
      </c>
      <c r="F489" s="38">
        <v>123.4623</v>
      </c>
      <c r="G489" s="36"/>
      <c r="H489" s="36"/>
      <c r="I489" s="36"/>
      <c r="J489" s="36"/>
      <c r="K489" s="36"/>
      <c r="L489" s="36"/>
      <c r="M489" s="36"/>
      <c r="N489" s="36"/>
      <c r="O489" s="36"/>
      <c r="P489" s="36"/>
      <c r="Q489" s="36"/>
      <c r="R489" s="36"/>
      <c r="Y489" s="36"/>
    </row>
    <row r="490">
      <c r="A490" s="37" t="s">
        <v>29</v>
      </c>
      <c r="B490" s="10" t="s">
        <v>498</v>
      </c>
      <c r="C490" s="38">
        <v>2012.0</v>
      </c>
      <c r="D490" s="10">
        <v>2.0</v>
      </c>
      <c r="E490" s="10">
        <v>28.0</v>
      </c>
      <c r="F490" s="38">
        <v>148.720808</v>
      </c>
      <c r="G490" s="36"/>
      <c r="H490" s="36"/>
      <c r="I490" s="36"/>
      <c r="J490" s="36"/>
      <c r="K490" s="36"/>
      <c r="L490" s="36"/>
      <c r="M490" s="36"/>
      <c r="N490" s="36"/>
      <c r="O490" s="36"/>
      <c r="P490" s="36"/>
      <c r="Q490" s="36"/>
      <c r="R490" s="36"/>
      <c r="Y490" s="36"/>
    </row>
    <row r="491">
      <c r="A491" s="37" t="s">
        <v>30</v>
      </c>
      <c r="B491" s="10" t="s">
        <v>499</v>
      </c>
      <c r="C491" s="38">
        <v>2012.0</v>
      </c>
      <c r="D491" s="10">
        <v>2.0</v>
      </c>
      <c r="E491" s="10">
        <v>28.0</v>
      </c>
      <c r="F491" s="38">
        <v>107.750648</v>
      </c>
      <c r="G491" s="36"/>
      <c r="H491" s="36"/>
      <c r="I491" s="36"/>
      <c r="J491" s="36"/>
      <c r="K491" s="36"/>
      <c r="L491" s="36"/>
      <c r="M491" s="36"/>
      <c r="N491" s="36"/>
      <c r="O491" s="36"/>
      <c r="P491" s="36"/>
      <c r="Q491" s="36"/>
      <c r="R491" s="36"/>
      <c r="Y491" s="36"/>
    </row>
    <row r="492">
      <c r="A492" s="37" t="s">
        <v>31</v>
      </c>
      <c r="B492" s="10" t="s">
        <v>500</v>
      </c>
      <c r="C492" s="38">
        <v>2012.0</v>
      </c>
      <c r="D492" s="10">
        <v>2.0</v>
      </c>
      <c r="E492" s="10">
        <v>28.0</v>
      </c>
      <c r="F492" s="38">
        <v>134.005673</v>
      </c>
      <c r="G492" s="36"/>
      <c r="H492" s="36"/>
      <c r="I492" s="36"/>
      <c r="J492" s="36"/>
      <c r="K492" s="36"/>
      <c r="L492" s="36"/>
      <c r="M492" s="36"/>
      <c r="N492" s="36"/>
      <c r="O492" s="36"/>
      <c r="P492" s="36"/>
      <c r="Q492" s="36"/>
      <c r="R492" s="36"/>
      <c r="Y492" s="36"/>
    </row>
    <row r="493">
      <c r="A493" s="37" t="s">
        <v>32</v>
      </c>
      <c r="B493" s="10" t="s">
        <v>501</v>
      </c>
      <c r="C493" s="38">
        <v>2012.0</v>
      </c>
      <c r="D493" s="10">
        <v>2.0</v>
      </c>
      <c r="E493" s="10">
        <v>28.0</v>
      </c>
      <c r="F493" s="38">
        <v>91.2517326</v>
      </c>
      <c r="G493" s="36"/>
      <c r="H493" s="36"/>
      <c r="I493" s="36"/>
      <c r="J493" s="36"/>
      <c r="K493" s="36"/>
      <c r="L493" s="36"/>
      <c r="M493" s="36"/>
      <c r="N493" s="36"/>
      <c r="O493" s="36"/>
      <c r="P493" s="36"/>
      <c r="Q493" s="36"/>
      <c r="R493" s="36"/>
      <c r="Y493" s="36"/>
    </row>
    <row r="494">
      <c r="A494" s="37" t="s">
        <v>33</v>
      </c>
      <c r="B494" s="10" t="s">
        <v>502</v>
      </c>
      <c r="C494" s="38">
        <v>2012.0</v>
      </c>
      <c r="D494" s="10">
        <v>2.0</v>
      </c>
      <c r="E494" s="10">
        <v>28.0</v>
      </c>
      <c r="F494" s="38">
        <v>146.073273</v>
      </c>
      <c r="G494" s="36"/>
      <c r="H494" s="36"/>
      <c r="I494" s="36"/>
      <c r="J494" s="36"/>
      <c r="K494" s="36"/>
      <c r="L494" s="36"/>
      <c r="M494" s="36"/>
      <c r="N494" s="36"/>
      <c r="O494" s="36"/>
      <c r="P494" s="36"/>
      <c r="Q494" s="36"/>
      <c r="R494" s="36"/>
      <c r="Y494" s="36"/>
    </row>
    <row r="495">
      <c r="A495" s="37" t="s">
        <v>34</v>
      </c>
      <c r="B495" s="10" t="s">
        <v>503</v>
      </c>
      <c r="C495" s="38">
        <v>2012.0</v>
      </c>
      <c r="D495" s="10">
        <v>2.0</v>
      </c>
      <c r="E495" s="10">
        <v>28.0</v>
      </c>
      <c r="F495" s="38">
        <v>143.537694</v>
      </c>
      <c r="G495" s="36"/>
      <c r="H495" s="36"/>
      <c r="I495" s="36"/>
      <c r="J495" s="36"/>
      <c r="K495" s="36"/>
      <c r="L495" s="36"/>
      <c r="M495" s="36"/>
      <c r="N495" s="36"/>
      <c r="O495" s="36"/>
      <c r="P495" s="36"/>
      <c r="Q495" s="36"/>
      <c r="R495" s="36"/>
      <c r="Y495" s="36"/>
    </row>
    <row r="496">
      <c r="A496" s="37" t="s">
        <v>35</v>
      </c>
      <c r="B496" s="10" t="s">
        <v>504</v>
      </c>
      <c r="C496" s="38">
        <v>2012.0</v>
      </c>
      <c r="D496" s="10">
        <v>2.0</v>
      </c>
      <c r="E496" s="10">
        <v>28.0</v>
      </c>
      <c r="F496" s="38">
        <v>128.864909</v>
      </c>
      <c r="G496" s="36"/>
      <c r="H496" s="36"/>
      <c r="I496" s="36"/>
      <c r="J496" s="36"/>
      <c r="K496" s="36"/>
      <c r="L496" s="36"/>
      <c r="M496" s="36"/>
      <c r="N496" s="36"/>
      <c r="O496" s="36"/>
      <c r="P496" s="36"/>
      <c r="Q496" s="36"/>
      <c r="R496" s="36"/>
      <c r="Y496" s="36"/>
    </row>
    <row r="497">
      <c r="A497" s="37" t="s">
        <v>3</v>
      </c>
      <c r="B497" s="10" t="s">
        <v>489</v>
      </c>
      <c r="C497" s="38">
        <v>2013.0</v>
      </c>
      <c r="D497" s="10">
        <v>2.0</v>
      </c>
      <c r="E497" s="10">
        <v>28.0</v>
      </c>
      <c r="F497" s="38">
        <v>127.908863</v>
      </c>
      <c r="G497" s="36"/>
      <c r="H497" s="36"/>
      <c r="I497" s="36"/>
      <c r="J497" s="36"/>
      <c r="K497" s="36"/>
      <c r="L497" s="36"/>
      <c r="M497" s="36"/>
      <c r="N497" s="36"/>
      <c r="O497" s="36"/>
      <c r="P497" s="36"/>
      <c r="Q497" s="36"/>
      <c r="R497" s="36"/>
      <c r="Y497" s="36"/>
    </row>
    <row r="498">
      <c r="A498" s="37" t="s">
        <v>4</v>
      </c>
      <c r="B498" s="10" t="s">
        <v>472</v>
      </c>
      <c r="C498" s="38">
        <v>2013.0</v>
      </c>
      <c r="D498" s="10">
        <v>2.0</v>
      </c>
      <c r="E498" s="10">
        <v>28.0</v>
      </c>
      <c r="F498" s="38">
        <v>97.7320595</v>
      </c>
      <c r="G498" s="36"/>
      <c r="H498" s="36"/>
      <c r="I498" s="36"/>
      <c r="J498" s="36"/>
      <c r="K498" s="36"/>
      <c r="L498" s="36"/>
      <c r="M498" s="36"/>
      <c r="N498" s="36"/>
      <c r="O498" s="36"/>
      <c r="P498" s="36"/>
      <c r="Q498" s="36"/>
      <c r="R498" s="36"/>
      <c r="Y498" s="36"/>
    </row>
    <row r="499">
      <c r="A499" s="37" t="s">
        <v>5</v>
      </c>
      <c r="B499" s="10" t="s">
        <v>473</v>
      </c>
      <c r="C499" s="38">
        <v>2013.0</v>
      </c>
      <c r="D499" s="10">
        <v>2.0</v>
      </c>
      <c r="E499" s="10">
        <v>28.0</v>
      </c>
      <c r="F499" s="38">
        <v>121.289815</v>
      </c>
      <c r="G499" s="36"/>
      <c r="H499" s="36"/>
      <c r="I499" s="36"/>
      <c r="J499" s="36"/>
      <c r="K499" s="36"/>
      <c r="L499" s="36"/>
      <c r="M499" s="36"/>
      <c r="N499" s="36"/>
      <c r="O499" s="36"/>
      <c r="P499" s="36"/>
      <c r="Q499" s="36"/>
      <c r="R499" s="36"/>
      <c r="Y499" s="36"/>
    </row>
    <row r="500">
      <c r="A500" s="37" t="s">
        <v>6</v>
      </c>
      <c r="B500" s="10" t="s">
        <v>474</v>
      </c>
      <c r="C500" s="38">
        <v>2013.0</v>
      </c>
      <c r="D500" s="10">
        <v>2.0</v>
      </c>
      <c r="E500" s="10">
        <v>28.0</v>
      </c>
      <c r="F500" s="38">
        <v>105.842233</v>
      </c>
      <c r="G500" s="36"/>
      <c r="H500" s="36"/>
      <c r="I500" s="36"/>
      <c r="J500" s="36"/>
      <c r="K500" s="36"/>
      <c r="L500" s="36"/>
      <c r="M500" s="36"/>
      <c r="N500" s="36"/>
      <c r="O500" s="36"/>
      <c r="P500" s="36"/>
      <c r="Q500" s="36"/>
      <c r="R500" s="36"/>
      <c r="Y500" s="36"/>
    </row>
    <row r="501">
      <c r="A501" s="37" t="s">
        <v>7</v>
      </c>
      <c r="B501" s="10" t="s">
        <v>475</v>
      </c>
      <c r="C501" s="38">
        <v>2013.0</v>
      </c>
      <c r="D501" s="10">
        <v>2.0</v>
      </c>
      <c r="E501" s="10">
        <v>28.0</v>
      </c>
      <c r="F501" s="38">
        <v>113.593421</v>
      </c>
      <c r="G501" s="36"/>
      <c r="H501" s="36"/>
      <c r="I501" s="36"/>
      <c r="J501" s="36"/>
      <c r="K501" s="36"/>
      <c r="L501" s="36"/>
      <c r="M501" s="36"/>
      <c r="N501" s="36"/>
      <c r="O501" s="36"/>
      <c r="P501" s="36"/>
      <c r="Q501" s="36"/>
      <c r="R501" s="36"/>
      <c r="Y501" s="36"/>
    </row>
    <row r="502">
      <c r="A502" s="37" t="s">
        <v>8</v>
      </c>
      <c r="B502" s="10" t="s">
        <v>479</v>
      </c>
      <c r="C502" s="38">
        <v>2013.0</v>
      </c>
      <c r="D502" s="10">
        <v>2.0</v>
      </c>
      <c r="E502" s="10">
        <v>28.0</v>
      </c>
      <c r="F502" s="38">
        <v>140.364396</v>
      </c>
      <c r="G502" s="36"/>
      <c r="H502" s="36"/>
      <c r="I502" s="36"/>
      <c r="J502" s="36"/>
      <c r="K502" s="36"/>
      <c r="L502" s="36"/>
      <c r="M502" s="36"/>
      <c r="N502" s="36"/>
      <c r="O502" s="36"/>
      <c r="P502" s="36"/>
      <c r="Q502" s="36"/>
      <c r="R502" s="36"/>
      <c r="Y502" s="36"/>
    </row>
    <row r="503">
      <c r="A503" s="37" t="s">
        <v>9</v>
      </c>
      <c r="B503" s="10" t="s">
        <v>480</v>
      </c>
      <c r="C503" s="38">
        <v>2013.0</v>
      </c>
      <c r="D503" s="10">
        <v>2.0</v>
      </c>
      <c r="E503" s="10">
        <v>28.0</v>
      </c>
      <c r="F503" s="38">
        <v>120.91176</v>
      </c>
      <c r="G503" s="36"/>
      <c r="H503" s="36"/>
      <c r="I503" s="36"/>
      <c r="J503" s="36"/>
      <c r="K503" s="36"/>
      <c r="L503" s="36"/>
      <c r="M503" s="36"/>
      <c r="N503" s="36"/>
      <c r="O503" s="36"/>
      <c r="P503" s="36"/>
      <c r="Q503" s="36"/>
      <c r="R503" s="36"/>
      <c r="Y503" s="36"/>
    </row>
    <row r="504">
      <c r="A504" s="37" t="s">
        <v>10</v>
      </c>
      <c r="B504" s="10" t="s">
        <v>478</v>
      </c>
      <c r="C504" s="38">
        <v>2013.0</v>
      </c>
      <c r="D504" s="10">
        <v>2.0</v>
      </c>
      <c r="E504" s="10">
        <v>28.0</v>
      </c>
      <c r="F504" s="38">
        <v>84.6279416</v>
      </c>
      <c r="G504" s="36"/>
      <c r="H504" s="36"/>
      <c r="I504" s="36"/>
      <c r="J504" s="36"/>
      <c r="K504" s="36"/>
      <c r="L504" s="36"/>
      <c r="M504" s="36"/>
      <c r="N504" s="36"/>
      <c r="O504" s="36"/>
      <c r="P504" s="36"/>
      <c r="Q504" s="36"/>
      <c r="R504" s="36"/>
      <c r="Y504" s="36"/>
    </row>
    <row r="505">
      <c r="A505" s="37" t="s">
        <v>11</v>
      </c>
      <c r="B505" s="10" t="s">
        <v>477</v>
      </c>
      <c r="C505" s="38">
        <v>2013.0</v>
      </c>
      <c r="D505" s="10">
        <v>2.0</v>
      </c>
      <c r="E505" s="10">
        <v>28.0</v>
      </c>
      <c r="F505" s="38">
        <v>160.000584</v>
      </c>
      <c r="G505" s="36"/>
      <c r="H505" s="36"/>
      <c r="I505" s="36"/>
      <c r="J505" s="36"/>
      <c r="K505" s="36"/>
      <c r="L505" s="36"/>
      <c r="M505" s="36"/>
      <c r="N505" s="36"/>
      <c r="O505" s="36"/>
      <c r="P505" s="36"/>
      <c r="Q505" s="36"/>
      <c r="R505" s="36"/>
      <c r="Y505" s="36"/>
    </row>
    <row r="506">
      <c r="A506" s="37" t="s">
        <v>12</v>
      </c>
      <c r="B506" s="10" t="s">
        <v>476</v>
      </c>
      <c r="C506" s="38">
        <v>2013.0</v>
      </c>
      <c r="D506" s="10">
        <v>2.0</v>
      </c>
      <c r="E506" s="10">
        <v>28.0</v>
      </c>
      <c r="F506" s="38">
        <v>172.548583</v>
      </c>
      <c r="G506" s="36"/>
      <c r="H506" s="36"/>
      <c r="I506" s="36"/>
      <c r="J506" s="36"/>
      <c r="K506" s="36"/>
      <c r="L506" s="36"/>
      <c r="M506" s="36"/>
      <c r="N506" s="36"/>
      <c r="O506" s="36"/>
      <c r="P506" s="36"/>
      <c r="Q506" s="36"/>
      <c r="R506" s="36"/>
      <c r="Y506" s="36"/>
    </row>
    <row r="507">
      <c r="A507" s="37" t="s">
        <v>13</v>
      </c>
      <c r="B507" s="10" t="s">
        <v>481</v>
      </c>
      <c r="C507" s="38">
        <v>2013.0</v>
      </c>
      <c r="D507" s="10">
        <v>2.0</v>
      </c>
      <c r="E507" s="10">
        <v>28.0</v>
      </c>
      <c r="F507" s="38">
        <v>134.184675</v>
      </c>
      <c r="G507" s="36"/>
      <c r="H507" s="36"/>
      <c r="I507" s="36"/>
      <c r="J507" s="36"/>
      <c r="K507" s="36"/>
      <c r="L507" s="36"/>
      <c r="M507" s="36"/>
      <c r="N507" s="36"/>
      <c r="O507" s="36"/>
      <c r="P507" s="36"/>
      <c r="Q507" s="36"/>
      <c r="R507" s="36"/>
      <c r="Y507" s="36"/>
    </row>
    <row r="508">
      <c r="A508" s="37" t="s">
        <v>14</v>
      </c>
      <c r="B508" s="10" t="s">
        <v>483</v>
      </c>
      <c r="C508" s="38">
        <v>2013.0</v>
      </c>
      <c r="D508" s="10">
        <v>2.0</v>
      </c>
      <c r="E508" s="10">
        <v>28.0</v>
      </c>
      <c r="F508" s="38">
        <v>123.698701</v>
      </c>
      <c r="G508" s="36"/>
      <c r="H508" s="36"/>
      <c r="I508" s="36"/>
      <c r="J508" s="36"/>
      <c r="K508" s="36"/>
      <c r="L508" s="36"/>
      <c r="M508" s="36"/>
      <c r="N508" s="36"/>
      <c r="O508" s="36"/>
      <c r="P508" s="36"/>
      <c r="Q508" s="36"/>
      <c r="R508" s="36"/>
      <c r="Y508" s="36"/>
    </row>
    <row r="509">
      <c r="A509" s="37" t="s">
        <v>15</v>
      </c>
      <c r="B509" s="10" t="s">
        <v>482</v>
      </c>
      <c r="C509" s="38">
        <v>2013.0</v>
      </c>
      <c r="D509" s="10">
        <v>2.0</v>
      </c>
      <c r="E509" s="10">
        <v>28.0</v>
      </c>
      <c r="F509" s="38">
        <v>111.791235</v>
      </c>
      <c r="G509" s="36"/>
      <c r="H509" s="36"/>
      <c r="I509" s="36"/>
      <c r="J509" s="36"/>
      <c r="K509" s="36"/>
      <c r="L509" s="36"/>
      <c r="M509" s="36"/>
      <c r="N509" s="36"/>
      <c r="O509" s="36"/>
      <c r="P509" s="36"/>
      <c r="Q509" s="36"/>
      <c r="R509" s="36"/>
      <c r="Y509" s="36"/>
    </row>
    <row r="510">
      <c r="A510" s="37" t="s">
        <v>16</v>
      </c>
      <c r="B510" s="10" t="s">
        <v>484</v>
      </c>
      <c r="C510" s="38">
        <v>2013.0</v>
      </c>
      <c r="D510" s="10">
        <v>2.0</v>
      </c>
      <c r="E510" s="10">
        <v>28.0</v>
      </c>
      <c r="F510" s="38">
        <v>131.485201</v>
      </c>
      <c r="G510" s="36"/>
      <c r="H510" s="36"/>
      <c r="I510" s="36"/>
      <c r="J510" s="36"/>
      <c r="K510" s="36"/>
      <c r="L510" s="36"/>
      <c r="M510" s="36"/>
      <c r="N510" s="36"/>
      <c r="O510" s="36"/>
      <c r="P510" s="36"/>
      <c r="Q510" s="36"/>
      <c r="R510" s="36"/>
      <c r="Y510" s="36"/>
    </row>
    <row r="511">
      <c r="A511" s="37" t="s">
        <v>17</v>
      </c>
      <c r="B511" s="10" t="s">
        <v>485</v>
      </c>
      <c r="C511" s="38">
        <v>2013.0</v>
      </c>
      <c r="D511" s="10">
        <v>2.0</v>
      </c>
      <c r="E511" s="10">
        <v>28.0</v>
      </c>
      <c r="F511" s="38">
        <v>128.670397</v>
      </c>
      <c r="G511" s="36"/>
      <c r="H511" s="36"/>
      <c r="I511" s="36"/>
      <c r="J511" s="36"/>
      <c r="K511" s="36"/>
      <c r="L511" s="36"/>
      <c r="M511" s="36"/>
      <c r="N511" s="36"/>
      <c r="O511" s="36"/>
      <c r="P511" s="36"/>
      <c r="Q511" s="36"/>
      <c r="R511" s="36"/>
      <c r="Y511" s="36"/>
    </row>
    <row r="512">
      <c r="A512" s="37" t="s">
        <v>18</v>
      </c>
      <c r="B512" s="10" t="s">
        <v>486</v>
      </c>
      <c r="C512" s="38">
        <v>2013.0</v>
      </c>
      <c r="D512" s="10">
        <v>2.0</v>
      </c>
      <c r="E512" s="10">
        <v>28.0</v>
      </c>
      <c r="F512" s="38">
        <v>100.454931</v>
      </c>
      <c r="G512" s="36"/>
      <c r="H512" s="36"/>
      <c r="I512" s="36"/>
      <c r="J512" s="36"/>
      <c r="K512" s="36"/>
      <c r="L512" s="36"/>
      <c r="M512" s="36"/>
      <c r="N512" s="36"/>
      <c r="O512" s="36"/>
      <c r="P512" s="36"/>
      <c r="Q512" s="36"/>
      <c r="R512" s="36"/>
      <c r="Y512" s="36"/>
    </row>
    <row r="513">
      <c r="A513" s="37" t="s">
        <v>19</v>
      </c>
      <c r="B513" s="10" t="s">
        <v>487</v>
      </c>
      <c r="C513" s="38">
        <v>2013.0</v>
      </c>
      <c r="D513" s="10">
        <v>2.0</v>
      </c>
      <c r="E513" s="10">
        <v>28.0</v>
      </c>
      <c r="F513" s="38">
        <v>134.410237</v>
      </c>
      <c r="G513" s="36"/>
      <c r="H513" s="36"/>
      <c r="I513" s="36"/>
      <c r="J513" s="36"/>
      <c r="K513" s="36"/>
      <c r="L513" s="36"/>
      <c r="M513" s="36"/>
      <c r="N513" s="36"/>
      <c r="O513" s="36"/>
      <c r="P513" s="36"/>
      <c r="Q513" s="36"/>
      <c r="R513" s="36"/>
      <c r="Y513" s="36"/>
    </row>
    <row r="514">
      <c r="A514" s="37" t="s">
        <v>20</v>
      </c>
      <c r="B514" s="10" t="s">
        <v>488</v>
      </c>
      <c r="C514" s="38">
        <v>2013.0</v>
      </c>
      <c r="D514" s="10">
        <v>2.0</v>
      </c>
      <c r="E514" s="10">
        <v>28.0</v>
      </c>
      <c r="F514" s="38">
        <v>122.119638</v>
      </c>
      <c r="G514" s="36"/>
      <c r="H514" s="36"/>
      <c r="I514" s="36"/>
      <c r="J514" s="36"/>
      <c r="K514" s="36"/>
      <c r="L514" s="36"/>
      <c r="M514" s="36"/>
      <c r="N514" s="36"/>
      <c r="O514" s="36"/>
      <c r="P514" s="36"/>
      <c r="Q514" s="36"/>
      <c r="R514" s="36"/>
      <c r="Y514" s="36"/>
    </row>
    <row r="515">
      <c r="A515" s="37" t="s">
        <v>21</v>
      </c>
      <c r="B515" s="10" t="s">
        <v>490</v>
      </c>
      <c r="C515" s="38">
        <v>2013.0</v>
      </c>
      <c r="D515" s="10">
        <v>2.0</v>
      </c>
      <c r="E515" s="10">
        <v>28.0</v>
      </c>
      <c r="F515" s="38">
        <v>127.051831</v>
      </c>
      <c r="G515" s="36"/>
      <c r="H515" s="36"/>
      <c r="I515" s="36"/>
      <c r="J515" s="36"/>
      <c r="K515" s="36"/>
      <c r="L515" s="36"/>
      <c r="M515" s="36"/>
      <c r="N515" s="36"/>
      <c r="O515" s="36"/>
      <c r="P515" s="36"/>
      <c r="Q515" s="36"/>
      <c r="R515" s="36"/>
      <c r="Y515" s="36"/>
    </row>
    <row r="516">
      <c r="A516" s="37" t="s">
        <v>22</v>
      </c>
      <c r="B516" s="10" t="s">
        <v>491</v>
      </c>
      <c r="C516" s="38">
        <v>2013.0</v>
      </c>
      <c r="D516" s="10">
        <v>2.0</v>
      </c>
      <c r="E516" s="10">
        <v>28.0</v>
      </c>
      <c r="F516" s="38">
        <v>135.701681</v>
      </c>
      <c r="G516" s="36"/>
      <c r="H516" s="36"/>
      <c r="I516" s="36"/>
      <c r="J516" s="36"/>
      <c r="K516" s="36"/>
      <c r="L516" s="36"/>
      <c r="M516" s="36"/>
      <c r="N516" s="36"/>
      <c r="O516" s="36"/>
      <c r="P516" s="36"/>
      <c r="Q516" s="36"/>
      <c r="R516" s="36"/>
      <c r="Y516" s="36"/>
    </row>
    <row r="517">
      <c r="A517" s="37" t="s">
        <v>23</v>
      </c>
      <c r="B517" s="10" t="s">
        <v>492</v>
      </c>
      <c r="C517" s="38">
        <v>2013.0</v>
      </c>
      <c r="D517" s="10">
        <v>2.0</v>
      </c>
      <c r="E517" s="10">
        <v>28.0</v>
      </c>
      <c r="F517" s="38">
        <v>135.133246</v>
      </c>
      <c r="G517" s="36"/>
      <c r="H517" s="36"/>
      <c r="I517" s="36"/>
      <c r="J517" s="36"/>
      <c r="K517" s="36"/>
      <c r="L517" s="36"/>
      <c r="M517" s="36"/>
      <c r="N517" s="36"/>
      <c r="O517" s="36"/>
      <c r="P517" s="36"/>
      <c r="Q517" s="36"/>
      <c r="R517" s="36"/>
      <c r="Y517" s="36"/>
    </row>
    <row r="518">
      <c r="A518" s="37" t="s">
        <v>24</v>
      </c>
      <c r="B518" s="10" t="s">
        <v>493</v>
      </c>
      <c r="C518" s="38">
        <v>2013.0</v>
      </c>
      <c r="D518" s="10">
        <v>2.0</v>
      </c>
      <c r="E518" s="10">
        <v>28.0</v>
      </c>
      <c r="F518" s="38">
        <v>120.959173</v>
      </c>
      <c r="G518" s="36"/>
      <c r="H518" s="36"/>
      <c r="I518" s="36"/>
      <c r="J518" s="36"/>
      <c r="K518" s="36"/>
      <c r="L518" s="36"/>
      <c r="M518" s="36"/>
      <c r="N518" s="36"/>
      <c r="O518" s="36"/>
      <c r="P518" s="36"/>
      <c r="Q518" s="36"/>
      <c r="R518" s="36"/>
      <c r="Y518" s="36"/>
    </row>
    <row r="519">
      <c r="A519" s="37" t="s">
        <v>25</v>
      </c>
      <c r="B519" s="10" t="s">
        <v>494</v>
      </c>
      <c r="C519" s="38">
        <v>2013.0</v>
      </c>
      <c r="D519" s="10">
        <v>2.0</v>
      </c>
      <c r="E519" s="10">
        <v>28.0</v>
      </c>
      <c r="F519" s="38">
        <v>105.898976</v>
      </c>
      <c r="G519" s="36"/>
      <c r="H519" s="36"/>
      <c r="I519" s="36"/>
      <c r="J519" s="36"/>
      <c r="K519" s="36"/>
      <c r="L519" s="36"/>
      <c r="M519" s="36"/>
      <c r="N519" s="36"/>
      <c r="O519" s="36"/>
      <c r="P519" s="36"/>
      <c r="Q519" s="36"/>
      <c r="R519" s="36"/>
      <c r="Y519" s="36"/>
    </row>
    <row r="520">
      <c r="A520" s="37" t="s">
        <v>26</v>
      </c>
      <c r="B520" s="10" t="s">
        <v>495</v>
      </c>
      <c r="C520" s="38">
        <v>2013.0</v>
      </c>
      <c r="D520" s="10">
        <v>2.0</v>
      </c>
      <c r="E520" s="10">
        <v>28.0</v>
      </c>
      <c r="F520" s="38">
        <v>58.5679921</v>
      </c>
      <c r="G520" s="36"/>
      <c r="H520" s="36"/>
      <c r="I520" s="36"/>
      <c r="J520" s="36"/>
      <c r="K520" s="36"/>
      <c r="L520" s="36"/>
      <c r="M520" s="36"/>
      <c r="N520" s="36"/>
      <c r="O520" s="36"/>
      <c r="P520" s="36"/>
      <c r="Q520" s="36"/>
      <c r="R520" s="36"/>
      <c r="Y520" s="36"/>
    </row>
    <row r="521">
      <c r="A521" s="37" t="s">
        <v>27</v>
      </c>
      <c r="B521" s="10" t="s">
        <v>497</v>
      </c>
      <c r="C521" s="38">
        <v>2013.0</v>
      </c>
      <c r="D521" s="10">
        <v>2.0</v>
      </c>
      <c r="E521" s="10">
        <v>28.0</v>
      </c>
      <c r="F521" s="38">
        <v>134.621325</v>
      </c>
      <c r="G521" s="36"/>
      <c r="H521" s="36"/>
      <c r="I521" s="36"/>
      <c r="J521" s="36"/>
      <c r="K521" s="36"/>
      <c r="L521" s="36"/>
      <c r="M521" s="36"/>
      <c r="N521" s="36"/>
      <c r="O521" s="36"/>
      <c r="P521" s="36"/>
      <c r="Q521" s="36"/>
      <c r="R521" s="36"/>
      <c r="Y521" s="36"/>
    </row>
    <row r="522">
      <c r="A522" s="37" t="s">
        <v>28</v>
      </c>
      <c r="B522" s="10" t="s">
        <v>496</v>
      </c>
      <c r="C522" s="38">
        <v>2013.0</v>
      </c>
      <c r="D522" s="10">
        <v>2.0</v>
      </c>
      <c r="E522" s="10">
        <v>28.0</v>
      </c>
      <c r="F522" s="38">
        <v>133.358251</v>
      </c>
      <c r="G522" s="36"/>
      <c r="H522" s="36"/>
      <c r="I522" s="36"/>
      <c r="J522" s="36"/>
      <c r="K522" s="36"/>
      <c r="L522" s="36"/>
      <c r="M522" s="36"/>
      <c r="N522" s="36"/>
      <c r="O522" s="36"/>
      <c r="P522" s="36"/>
      <c r="Q522" s="36"/>
      <c r="R522" s="36"/>
      <c r="Y522" s="36"/>
    </row>
    <row r="523">
      <c r="A523" s="37" t="s">
        <v>29</v>
      </c>
      <c r="B523" s="10" t="s">
        <v>498</v>
      </c>
      <c r="C523" s="38">
        <v>2013.0</v>
      </c>
      <c r="D523" s="10">
        <v>2.0</v>
      </c>
      <c r="E523" s="10">
        <v>28.0</v>
      </c>
      <c r="F523" s="38">
        <v>152.373121</v>
      </c>
      <c r="G523" s="36"/>
      <c r="H523" s="36"/>
      <c r="I523" s="36"/>
      <c r="J523" s="36"/>
      <c r="K523" s="36"/>
      <c r="L523" s="36"/>
      <c r="M523" s="36"/>
      <c r="N523" s="36"/>
      <c r="O523" s="36"/>
      <c r="P523" s="36"/>
      <c r="Q523" s="36"/>
      <c r="R523" s="36"/>
      <c r="Y523" s="36"/>
    </row>
    <row r="524">
      <c r="A524" s="37" t="s">
        <v>30</v>
      </c>
      <c r="B524" s="10" t="s">
        <v>499</v>
      </c>
      <c r="C524" s="38">
        <v>2013.0</v>
      </c>
      <c r="D524" s="10">
        <v>2.0</v>
      </c>
      <c r="E524" s="10">
        <v>28.0</v>
      </c>
      <c r="F524" s="38">
        <v>114.938772</v>
      </c>
      <c r="G524" s="36"/>
      <c r="H524" s="36"/>
      <c r="I524" s="36"/>
      <c r="J524" s="36"/>
      <c r="K524" s="36"/>
      <c r="L524" s="36"/>
      <c r="M524" s="36"/>
      <c r="N524" s="36"/>
      <c r="O524" s="36"/>
      <c r="P524" s="36"/>
      <c r="Q524" s="36"/>
      <c r="R524" s="36"/>
      <c r="Y524" s="36"/>
    </row>
    <row r="525">
      <c r="A525" s="37" t="s">
        <v>31</v>
      </c>
      <c r="B525" s="10" t="s">
        <v>500</v>
      </c>
      <c r="C525" s="38">
        <v>2013.0</v>
      </c>
      <c r="D525" s="10">
        <v>2.0</v>
      </c>
      <c r="E525" s="10">
        <v>28.0</v>
      </c>
      <c r="F525" s="38">
        <v>145.108469</v>
      </c>
      <c r="G525" s="36"/>
      <c r="H525" s="36"/>
      <c r="I525" s="36"/>
      <c r="J525" s="36"/>
      <c r="K525" s="36"/>
      <c r="L525" s="36"/>
      <c r="M525" s="36"/>
      <c r="N525" s="36"/>
      <c r="O525" s="36"/>
      <c r="P525" s="36"/>
      <c r="Q525" s="36"/>
      <c r="R525" s="36"/>
      <c r="Y525" s="36"/>
    </row>
    <row r="526">
      <c r="A526" s="37" t="s">
        <v>32</v>
      </c>
      <c r="B526" s="10" t="s">
        <v>501</v>
      </c>
      <c r="C526" s="38">
        <v>2013.0</v>
      </c>
      <c r="D526" s="10">
        <v>2.0</v>
      </c>
      <c r="E526" s="10">
        <v>28.0</v>
      </c>
      <c r="F526" s="38">
        <v>94.5450582</v>
      </c>
      <c r="G526" s="36"/>
      <c r="H526" s="36"/>
      <c r="I526" s="36"/>
      <c r="J526" s="36"/>
      <c r="K526" s="36"/>
      <c r="L526" s="36"/>
      <c r="M526" s="36"/>
      <c r="N526" s="36"/>
      <c r="O526" s="36"/>
      <c r="P526" s="36"/>
      <c r="Q526" s="36"/>
      <c r="R526" s="36"/>
      <c r="Y526" s="36"/>
    </row>
    <row r="527">
      <c r="A527" s="37" t="s">
        <v>33</v>
      </c>
      <c r="B527" s="10" t="s">
        <v>502</v>
      </c>
      <c r="C527" s="38">
        <v>2013.0</v>
      </c>
      <c r="D527" s="10">
        <v>2.0</v>
      </c>
      <c r="E527" s="10">
        <v>28.0</v>
      </c>
      <c r="F527" s="38">
        <v>149.899142</v>
      </c>
      <c r="G527" s="36"/>
      <c r="H527" s="36"/>
      <c r="I527" s="36"/>
      <c r="J527" s="36"/>
      <c r="K527" s="36"/>
      <c r="L527" s="36"/>
      <c r="M527" s="36"/>
      <c r="N527" s="36"/>
      <c r="O527" s="36"/>
      <c r="P527" s="36"/>
      <c r="Q527" s="36"/>
      <c r="R527" s="36"/>
      <c r="Y527" s="36"/>
    </row>
    <row r="528">
      <c r="A528" s="37" t="s">
        <v>34</v>
      </c>
      <c r="B528" s="10" t="s">
        <v>503</v>
      </c>
      <c r="C528" s="38">
        <v>2013.0</v>
      </c>
      <c r="D528" s="10">
        <v>2.0</v>
      </c>
      <c r="E528" s="10">
        <v>28.0</v>
      </c>
      <c r="F528" s="38">
        <v>154.344326</v>
      </c>
      <c r="G528" s="36"/>
      <c r="H528" s="36"/>
      <c r="I528" s="36"/>
      <c r="J528" s="36"/>
      <c r="K528" s="36"/>
      <c r="L528" s="36"/>
      <c r="M528" s="36"/>
      <c r="N528" s="36"/>
      <c r="O528" s="36"/>
      <c r="P528" s="36"/>
      <c r="Q528" s="36"/>
      <c r="R528" s="36"/>
      <c r="Y528" s="36"/>
    </row>
    <row r="529">
      <c r="A529" s="37" t="s">
        <v>35</v>
      </c>
      <c r="B529" s="10" t="s">
        <v>504</v>
      </c>
      <c r="C529" s="38">
        <v>2013.0</v>
      </c>
      <c r="D529" s="10">
        <v>2.0</v>
      </c>
      <c r="E529" s="10">
        <v>28.0</v>
      </c>
      <c r="F529" s="38">
        <v>135.685039</v>
      </c>
      <c r="G529" s="36"/>
      <c r="H529" s="36"/>
      <c r="I529" s="36"/>
      <c r="J529" s="36"/>
      <c r="K529" s="36"/>
      <c r="L529" s="36"/>
      <c r="M529" s="36"/>
      <c r="N529" s="36"/>
      <c r="O529" s="36"/>
      <c r="P529" s="36"/>
      <c r="Q529" s="36"/>
      <c r="R529" s="36"/>
      <c r="Y529" s="36"/>
    </row>
    <row r="530">
      <c r="A530" s="37" t="s">
        <v>3</v>
      </c>
      <c r="B530" s="10" t="s">
        <v>489</v>
      </c>
      <c r="C530" s="38">
        <v>2014.0</v>
      </c>
      <c r="D530" s="10">
        <v>2.0</v>
      </c>
      <c r="E530" s="10">
        <v>28.0</v>
      </c>
      <c r="F530" s="38">
        <v>131.004402</v>
      </c>
      <c r="G530" s="36"/>
      <c r="H530" s="36"/>
      <c r="I530" s="36"/>
      <c r="J530" s="36"/>
      <c r="K530" s="36"/>
      <c r="L530" s="36"/>
      <c r="M530" s="36"/>
      <c r="N530" s="36"/>
      <c r="O530" s="36"/>
      <c r="P530" s="36"/>
      <c r="Q530" s="36"/>
      <c r="R530" s="36"/>
      <c r="Y530" s="36"/>
    </row>
    <row r="531">
      <c r="A531" s="37" t="s">
        <v>4</v>
      </c>
      <c r="B531" s="10" t="s">
        <v>472</v>
      </c>
      <c r="C531" s="38">
        <v>2014.0</v>
      </c>
      <c r="D531" s="10">
        <v>2.0</v>
      </c>
      <c r="E531" s="10">
        <v>28.0</v>
      </c>
      <c r="F531" s="38">
        <v>91.5884112</v>
      </c>
      <c r="G531" s="36"/>
      <c r="H531" s="36"/>
      <c r="I531" s="36"/>
      <c r="J531" s="36"/>
      <c r="K531" s="36"/>
      <c r="L531" s="36"/>
      <c r="M531" s="36"/>
      <c r="N531" s="36"/>
      <c r="O531" s="36"/>
      <c r="P531" s="36"/>
      <c r="Q531" s="36"/>
      <c r="R531" s="36"/>
      <c r="Y531" s="36"/>
    </row>
    <row r="532">
      <c r="A532" s="37" t="s">
        <v>5</v>
      </c>
      <c r="B532" s="10" t="s">
        <v>473</v>
      </c>
      <c r="C532" s="38">
        <v>2014.0</v>
      </c>
      <c r="D532" s="10">
        <v>2.0</v>
      </c>
      <c r="E532" s="10">
        <v>28.0</v>
      </c>
      <c r="F532" s="38">
        <v>117.133375</v>
      </c>
      <c r="G532" s="36"/>
      <c r="H532" s="36"/>
      <c r="I532" s="36"/>
      <c r="J532" s="36"/>
      <c r="K532" s="36"/>
      <c r="L532" s="36"/>
      <c r="M532" s="36"/>
      <c r="N532" s="36"/>
      <c r="O532" s="36"/>
      <c r="P532" s="36"/>
      <c r="Q532" s="36"/>
      <c r="R532" s="36"/>
      <c r="Y532" s="36"/>
    </row>
    <row r="533">
      <c r="A533" s="37" t="s">
        <v>6</v>
      </c>
      <c r="B533" s="10" t="s">
        <v>474</v>
      </c>
      <c r="C533" s="38">
        <v>2014.0</v>
      </c>
      <c r="D533" s="10">
        <v>2.0</v>
      </c>
      <c r="E533" s="10">
        <v>28.0</v>
      </c>
      <c r="F533" s="38">
        <v>94.5006237</v>
      </c>
      <c r="G533" s="36"/>
      <c r="H533" s="36"/>
      <c r="I533" s="36"/>
      <c r="J533" s="36"/>
      <c r="K533" s="36"/>
      <c r="L533" s="36"/>
      <c r="M533" s="36"/>
      <c r="N533" s="36"/>
      <c r="O533" s="36"/>
      <c r="P533" s="36"/>
      <c r="Q533" s="36"/>
      <c r="R533" s="36"/>
      <c r="Y533" s="36"/>
    </row>
    <row r="534">
      <c r="A534" s="37" t="s">
        <v>7</v>
      </c>
      <c r="B534" s="10" t="s">
        <v>475</v>
      </c>
      <c r="C534" s="38">
        <v>2014.0</v>
      </c>
      <c r="D534" s="10">
        <v>2.0</v>
      </c>
      <c r="E534" s="10">
        <v>28.0</v>
      </c>
      <c r="F534" s="38">
        <v>115.208391</v>
      </c>
      <c r="G534" s="36"/>
      <c r="H534" s="36"/>
      <c r="I534" s="36"/>
      <c r="J534" s="36"/>
      <c r="K534" s="36"/>
      <c r="L534" s="36"/>
      <c r="M534" s="36"/>
      <c r="N534" s="36"/>
      <c r="O534" s="36"/>
      <c r="P534" s="36"/>
      <c r="Q534" s="36"/>
      <c r="R534" s="36"/>
      <c r="Y534" s="36"/>
    </row>
    <row r="535">
      <c r="A535" s="37" t="s">
        <v>8</v>
      </c>
      <c r="B535" s="10" t="s">
        <v>479</v>
      </c>
      <c r="C535" s="38">
        <v>2014.0</v>
      </c>
      <c r="D535" s="10">
        <v>2.0</v>
      </c>
      <c r="E535" s="10">
        <v>28.0</v>
      </c>
      <c r="F535" s="38">
        <v>148.47623</v>
      </c>
      <c r="G535" s="36"/>
      <c r="H535" s="36"/>
      <c r="I535" s="36"/>
      <c r="J535" s="36"/>
      <c r="K535" s="36"/>
      <c r="L535" s="36"/>
      <c r="M535" s="36"/>
      <c r="N535" s="36"/>
      <c r="O535" s="36"/>
      <c r="P535" s="36"/>
      <c r="Q535" s="36"/>
      <c r="R535" s="36"/>
      <c r="Y535" s="36"/>
    </row>
    <row r="536">
      <c r="A536" s="37" t="s">
        <v>9</v>
      </c>
      <c r="B536" s="10" t="s">
        <v>480</v>
      </c>
      <c r="C536" s="38">
        <v>2014.0</v>
      </c>
      <c r="D536" s="10">
        <v>2.0</v>
      </c>
      <c r="E536" s="10">
        <v>28.0</v>
      </c>
      <c r="F536" s="38">
        <v>124.692637</v>
      </c>
      <c r="G536" s="36"/>
      <c r="H536" s="36"/>
      <c r="I536" s="36"/>
      <c r="J536" s="36"/>
      <c r="K536" s="36"/>
      <c r="L536" s="36"/>
      <c r="M536" s="36"/>
      <c r="N536" s="36"/>
      <c r="O536" s="36"/>
      <c r="P536" s="36"/>
      <c r="Q536" s="36"/>
      <c r="R536" s="36"/>
      <c r="Y536" s="36"/>
    </row>
    <row r="537">
      <c r="A537" s="37" t="s">
        <v>10</v>
      </c>
      <c r="B537" s="10" t="s">
        <v>478</v>
      </c>
      <c r="C537" s="38">
        <v>2014.0</v>
      </c>
      <c r="D537" s="10">
        <v>2.0</v>
      </c>
      <c r="E537" s="10">
        <v>28.0</v>
      </c>
      <c r="F537" s="38">
        <v>90.9495068</v>
      </c>
      <c r="G537" s="36"/>
      <c r="H537" s="36"/>
      <c r="I537" s="36"/>
      <c r="J537" s="36"/>
      <c r="K537" s="36"/>
      <c r="L537" s="36"/>
      <c r="M537" s="36"/>
      <c r="N537" s="36"/>
      <c r="O537" s="36"/>
      <c r="P537" s="36"/>
      <c r="Q537" s="36"/>
      <c r="R537" s="36"/>
      <c r="Y537" s="36"/>
    </row>
    <row r="538">
      <c r="A538" s="37" t="s">
        <v>11</v>
      </c>
      <c r="B538" s="10" t="s">
        <v>477</v>
      </c>
      <c r="C538" s="38">
        <v>2014.0</v>
      </c>
      <c r="D538" s="10">
        <v>2.0</v>
      </c>
      <c r="E538" s="10">
        <v>28.0</v>
      </c>
      <c r="F538" s="38">
        <v>159.393419</v>
      </c>
      <c r="G538" s="36"/>
      <c r="H538" s="36"/>
      <c r="I538" s="36"/>
      <c r="J538" s="36"/>
      <c r="K538" s="36"/>
      <c r="L538" s="36"/>
      <c r="M538" s="36"/>
      <c r="N538" s="36"/>
      <c r="O538" s="36"/>
      <c r="P538" s="36"/>
      <c r="Q538" s="36"/>
      <c r="R538" s="36"/>
      <c r="Y538" s="36"/>
    </row>
    <row r="539">
      <c r="A539" s="37" t="s">
        <v>12</v>
      </c>
      <c r="B539" s="10" t="s">
        <v>476</v>
      </c>
      <c r="C539" s="38">
        <v>2014.0</v>
      </c>
      <c r="D539" s="10">
        <v>2.0</v>
      </c>
      <c r="E539" s="10">
        <v>28.0</v>
      </c>
      <c r="F539" s="38">
        <v>181.694511</v>
      </c>
      <c r="G539" s="36"/>
      <c r="H539" s="36"/>
      <c r="I539" s="36"/>
      <c r="J539" s="36"/>
      <c r="K539" s="36"/>
      <c r="L539" s="36"/>
      <c r="M539" s="36"/>
      <c r="N539" s="36"/>
      <c r="O539" s="36"/>
      <c r="P539" s="36"/>
      <c r="Q539" s="36"/>
      <c r="R539" s="36"/>
      <c r="Y539" s="36"/>
    </row>
    <row r="540">
      <c r="A540" s="37" t="s">
        <v>13</v>
      </c>
      <c r="B540" s="10" t="s">
        <v>481</v>
      </c>
      <c r="C540" s="38">
        <v>2014.0</v>
      </c>
      <c r="D540" s="10">
        <v>2.0</v>
      </c>
      <c r="E540" s="10">
        <v>28.0</v>
      </c>
      <c r="F540" s="38">
        <v>133.335214</v>
      </c>
      <c r="G540" s="36"/>
      <c r="H540" s="36"/>
      <c r="I540" s="36"/>
      <c r="J540" s="36"/>
      <c r="K540" s="36"/>
      <c r="L540" s="36"/>
      <c r="M540" s="36"/>
      <c r="N540" s="36"/>
      <c r="O540" s="36"/>
      <c r="P540" s="36"/>
      <c r="Q540" s="36"/>
      <c r="R540" s="36"/>
      <c r="Y540" s="36"/>
    </row>
    <row r="541">
      <c r="A541" s="37" t="s">
        <v>14</v>
      </c>
      <c r="B541" s="10" t="s">
        <v>483</v>
      </c>
      <c r="C541" s="38">
        <v>2014.0</v>
      </c>
      <c r="D541" s="10">
        <v>2.0</v>
      </c>
      <c r="E541" s="10">
        <v>28.0</v>
      </c>
      <c r="F541" s="38">
        <v>129.037119</v>
      </c>
      <c r="G541" s="36"/>
      <c r="H541" s="36"/>
      <c r="I541" s="36"/>
      <c r="J541" s="36"/>
      <c r="K541" s="36"/>
      <c r="L541" s="36"/>
      <c r="M541" s="36"/>
      <c r="N541" s="36"/>
      <c r="O541" s="36"/>
      <c r="P541" s="36"/>
      <c r="Q541" s="36"/>
      <c r="R541" s="36"/>
      <c r="Y541" s="36"/>
    </row>
    <row r="542">
      <c r="A542" s="37" t="s">
        <v>15</v>
      </c>
      <c r="B542" s="10" t="s">
        <v>482</v>
      </c>
      <c r="C542" s="38">
        <v>2014.0</v>
      </c>
      <c r="D542" s="10">
        <v>2.0</v>
      </c>
      <c r="E542" s="10">
        <v>28.0</v>
      </c>
      <c r="F542" s="38">
        <v>108.927265</v>
      </c>
      <c r="G542" s="36"/>
      <c r="H542" s="36"/>
      <c r="I542" s="36"/>
      <c r="J542" s="36"/>
      <c r="K542" s="36"/>
      <c r="L542" s="36"/>
      <c r="M542" s="36"/>
      <c r="N542" s="36"/>
      <c r="O542" s="36"/>
      <c r="P542" s="36"/>
      <c r="Q542" s="36"/>
      <c r="R542" s="36"/>
      <c r="Y542" s="36"/>
    </row>
    <row r="543">
      <c r="A543" s="37" t="s">
        <v>16</v>
      </c>
      <c r="B543" s="10" t="s">
        <v>484</v>
      </c>
      <c r="C543" s="38">
        <v>2014.0</v>
      </c>
      <c r="D543" s="10">
        <v>2.0</v>
      </c>
      <c r="E543" s="10">
        <v>28.0</v>
      </c>
      <c r="F543" s="38">
        <v>135.831226</v>
      </c>
      <c r="G543" s="36"/>
      <c r="H543" s="36"/>
      <c r="I543" s="36"/>
      <c r="J543" s="36"/>
      <c r="K543" s="36"/>
      <c r="L543" s="36"/>
      <c r="M543" s="36"/>
      <c r="N543" s="36"/>
      <c r="O543" s="36"/>
      <c r="P543" s="36"/>
      <c r="Q543" s="36"/>
      <c r="R543" s="36"/>
      <c r="Y543" s="36"/>
    </row>
    <row r="544">
      <c r="A544" s="37" t="s">
        <v>17</v>
      </c>
      <c r="B544" s="10" t="s">
        <v>485</v>
      </c>
      <c r="C544" s="38">
        <v>2014.0</v>
      </c>
      <c r="D544" s="10">
        <v>2.0</v>
      </c>
      <c r="E544" s="10">
        <v>28.0</v>
      </c>
      <c r="F544" s="38">
        <v>128.619694</v>
      </c>
      <c r="G544" s="36"/>
      <c r="H544" s="36"/>
      <c r="I544" s="36"/>
      <c r="J544" s="36"/>
      <c r="K544" s="36"/>
      <c r="L544" s="36"/>
      <c r="M544" s="36"/>
      <c r="N544" s="36"/>
      <c r="O544" s="36"/>
      <c r="P544" s="36"/>
      <c r="Q544" s="36"/>
      <c r="R544" s="36"/>
      <c r="Y544" s="36"/>
    </row>
    <row r="545">
      <c r="A545" s="37" t="s">
        <v>18</v>
      </c>
      <c r="B545" s="10" t="s">
        <v>486</v>
      </c>
      <c r="C545" s="38">
        <v>2014.0</v>
      </c>
      <c r="D545" s="10">
        <v>2.0</v>
      </c>
      <c r="E545" s="10">
        <v>28.0</v>
      </c>
      <c r="F545" s="38">
        <v>105.011307</v>
      </c>
      <c r="G545" s="36"/>
      <c r="H545" s="36"/>
      <c r="I545" s="36"/>
      <c r="J545" s="36"/>
      <c r="K545" s="36"/>
      <c r="L545" s="36"/>
      <c r="M545" s="36"/>
      <c r="N545" s="36"/>
      <c r="O545" s="36"/>
      <c r="P545" s="36"/>
      <c r="Q545" s="36"/>
      <c r="R545" s="36"/>
      <c r="Y545" s="36"/>
    </row>
    <row r="546">
      <c r="A546" s="37" t="s">
        <v>19</v>
      </c>
      <c r="B546" s="10" t="s">
        <v>487</v>
      </c>
      <c r="C546" s="38">
        <v>2014.0</v>
      </c>
      <c r="D546" s="10">
        <v>2.0</v>
      </c>
      <c r="E546" s="10">
        <v>28.0</v>
      </c>
      <c r="F546" s="38">
        <v>132.887406</v>
      </c>
      <c r="G546" s="36"/>
      <c r="H546" s="36"/>
      <c r="I546" s="36"/>
      <c r="J546" s="36"/>
      <c r="K546" s="36"/>
      <c r="L546" s="36"/>
      <c r="M546" s="36"/>
      <c r="N546" s="36"/>
      <c r="O546" s="36"/>
      <c r="P546" s="36"/>
      <c r="Q546" s="36"/>
      <c r="R546" s="36"/>
      <c r="Y546" s="36"/>
    </row>
    <row r="547">
      <c r="A547" s="37" t="s">
        <v>20</v>
      </c>
      <c r="B547" s="10" t="s">
        <v>488</v>
      </c>
      <c r="C547" s="38">
        <v>2014.0</v>
      </c>
      <c r="D547" s="10">
        <v>2.0</v>
      </c>
      <c r="E547" s="10">
        <v>28.0</v>
      </c>
      <c r="F547" s="38">
        <v>126.883343</v>
      </c>
      <c r="G547" s="36"/>
      <c r="H547" s="36"/>
      <c r="I547" s="36"/>
      <c r="J547" s="36"/>
      <c r="K547" s="36"/>
      <c r="L547" s="36"/>
      <c r="M547" s="36"/>
      <c r="N547" s="36"/>
      <c r="O547" s="36"/>
      <c r="P547" s="36"/>
      <c r="Q547" s="36"/>
      <c r="R547" s="36"/>
      <c r="Y547" s="36"/>
    </row>
    <row r="548">
      <c r="A548" s="37" t="s">
        <v>21</v>
      </c>
      <c r="B548" s="10" t="s">
        <v>490</v>
      </c>
      <c r="C548" s="38">
        <v>2014.0</v>
      </c>
      <c r="D548" s="10">
        <v>2.0</v>
      </c>
      <c r="E548" s="10">
        <v>28.0</v>
      </c>
      <c r="F548" s="38">
        <v>129.991342</v>
      </c>
      <c r="G548" s="36"/>
      <c r="H548" s="36"/>
      <c r="I548" s="36"/>
      <c r="J548" s="36"/>
      <c r="K548" s="36"/>
      <c r="L548" s="36"/>
      <c r="M548" s="36"/>
      <c r="N548" s="36"/>
      <c r="O548" s="36"/>
      <c r="P548" s="36"/>
      <c r="Q548" s="36"/>
      <c r="R548" s="36"/>
      <c r="Y548" s="36"/>
    </row>
    <row r="549">
      <c r="A549" s="37" t="s">
        <v>22</v>
      </c>
      <c r="B549" s="10" t="s">
        <v>491</v>
      </c>
      <c r="C549" s="38">
        <v>2014.0</v>
      </c>
      <c r="D549" s="10">
        <v>2.0</v>
      </c>
      <c r="E549" s="10">
        <v>28.0</v>
      </c>
      <c r="F549" s="38">
        <v>137.750022</v>
      </c>
      <c r="G549" s="36"/>
      <c r="H549" s="36"/>
      <c r="I549" s="36"/>
      <c r="J549" s="36"/>
      <c r="K549" s="36"/>
      <c r="L549" s="36"/>
      <c r="M549" s="36"/>
      <c r="N549" s="36"/>
      <c r="O549" s="36"/>
      <c r="P549" s="36"/>
      <c r="Q549" s="36"/>
      <c r="R549" s="36"/>
      <c r="Y549" s="36"/>
    </row>
    <row r="550">
      <c r="A550" s="37" t="s">
        <v>23</v>
      </c>
      <c r="B550" s="10" t="s">
        <v>492</v>
      </c>
      <c r="C550" s="38">
        <v>2014.0</v>
      </c>
      <c r="D550" s="10">
        <v>2.0</v>
      </c>
      <c r="E550" s="10">
        <v>28.0</v>
      </c>
      <c r="F550" s="38">
        <v>143.008934</v>
      </c>
      <c r="G550" s="36"/>
      <c r="H550" s="36"/>
      <c r="I550" s="36"/>
      <c r="J550" s="36"/>
      <c r="K550" s="36"/>
      <c r="L550" s="36"/>
      <c r="M550" s="36"/>
      <c r="N550" s="36"/>
      <c r="O550" s="36"/>
      <c r="P550" s="36"/>
      <c r="Q550" s="36"/>
      <c r="R550" s="36"/>
      <c r="Y550" s="36"/>
    </row>
    <row r="551">
      <c r="A551" s="37" t="s">
        <v>24</v>
      </c>
      <c r="B551" s="10" t="s">
        <v>493</v>
      </c>
      <c r="C551" s="38">
        <v>2014.0</v>
      </c>
      <c r="D551" s="10">
        <v>2.0</v>
      </c>
      <c r="E551" s="10">
        <v>28.0</v>
      </c>
      <c r="F551" s="38">
        <v>127.433693</v>
      </c>
      <c r="G551" s="36"/>
      <c r="H551" s="36"/>
      <c r="I551" s="36"/>
      <c r="J551" s="36"/>
      <c r="K551" s="36"/>
      <c r="L551" s="36"/>
      <c r="M551" s="36"/>
      <c r="N551" s="36"/>
      <c r="O551" s="36"/>
      <c r="P551" s="36"/>
      <c r="Q551" s="36"/>
      <c r="R551" s="36"/>
      <c r="Y551" s="36"/>
    </row>
    <row r="552">
      <c r="A552" s="37" t="s">
        <v>25</v>
      </c>
      <c r="B552" s="10" t="s">
        <v>494</v>
      </c>
      <c r="C552" s="38">
        <v>2014.0</v>
      </c>
      <c r="D552" s="10">
        <v>2.0</v>
      </c>
      <c r="E552" s="10">
        <v>28.0</v>
      </c>
      <c r="F552" s="38">
        <v>102.424501</v>
      </c>
      <c r="G552" s="36"/>
      <c r="H552" s="36"/>
      <c r="I552" s="36"/>
      <c r="J552" s="36"/>
      <c r="K552" s="36"/>
      <c r="L552" s="36"/>
      <c r="M552" s="36"/>
      <c r="N552" s="36"/>
      <c r="O552" s="36"/>
      <c r="P552" s="36"/>
      <c r="Q552" s="36"/>
      <c r="R552" s="36"/>
      <c r="Y552" s="36"/>
    </row>
    <row r="553">
      <c r="A553" s="37" t="s">
        <v>26</v>
      </c>
      <c r="B553" s="10" t="s">
        <v>495</v>
      </c>
      <c r="C553" s="38">
        <v>2014.0</v>
      </c>
      <c r="D553" s="10">
        <v>2.0</v>
      </c>
      <c r="E553" s="10">
        <v>28.0</v>
      </c>
      <c r="F553" s="38">
        <v>59.0425924</v>
      </c>
      <c r="G553" s="36"/>
      <c r="H553" s="36"/>
      <c r="I553" s="36"/>
      <c r="J553" s="36"/>
      <c r="K553" s="36"/>
      <c r="L553" s="36"/>
      <c r="M553" s="36"/>
      <c r="N553" s="36"/>
      <c r="O553" s="36"/>
      <c r="P553" s="36"/>
      <c r="Q553" s="36"/>
      <c r="R553" s="36"/>
      <c r="Y553" s="36"/>
    </row>
    <row r="554">
      <c r="A554" s="37" t="s">
        <v>27</v>
      </c>
      <c r="B554" s="10" t="s">
        <v>497</v>
      </c>
      <c r="C554" s="38">
        <v>2014.0</v>
      </c>
      <c r="D554" s="10">
        <v>2.0</v>
      </c>
      <c r="E554" s="10">
        <v>28.0</v>
      </c>
      <c r="F554" s="38">
        <v>137.045735</v>
      </c>
      <c r="G554" s="36"/>
      <c r="H554" s="36"/>
      <c r="I554" s="36"/>
      <c r="J554" s="36"/>
      <c r="K554" s="36"/>
      <c r="L554" s="36"/>
      <c r="M554" s="36"/>
      <c r="N554" s="36"/>
      <c r="O554" s="36"/>
      <c r="P554" s="36"/>
      <c r="Q554" s="36"/>
      <c r="R554" s="36"/>
      <c r="Y554" s="36"/>
    </row>
    <row r="555">
      <c r="A555" s="37" t="s">
        <v>28</v>
      </c>
      <c r="B555" s="10" t="s">
        <v>496</v>
      </c>
      <c r="C555" s="38">
        <v>2014.0</v>
      </c>
      <c r="D555" s="10">
        <v>2.0</v>
      </c>
      <c r="E555" s="10">
        <v>28.0</v>
      </c>
      <c r="F555" s="38">
        <v>129.883105</v>
      </c>
      <c r="G555" s="36"/>
      <c r="H555" s="36"/>
      <c r="I555" s="36"/>
      <c r="J555" s="36"/>
      <c r="K555" s="36"/>
      <c r="L555" s="36"/>
      <c r="M555" s="36"/>
      <c r="N555" s="36"/>
      <c r="O555" s="36"/>
      <c r="P555" s="36"/>
      <c r="Q555" s="36"/>
      <c r="R555" s="36"/>
      <c r="Y555" s="36"/>
    </row>
    <row r="556">
      <c r="A556" s="37" t="s">
        <v>29</v>
      </c>
      <c r="B556" s="10" t="s">
        <v>498</v>
      </c>
      <c r="C556" s="38">
        <v>2014.0</v>
      </c>
      <c r="D556" s="10">
        <v>2.0</v>
      </c>
      <c r="E556" s="10">
        <v>28.0</v>
      </c>
      <c r="F556" s="38">
        <v>157.292711</v>
      </c>
      <c r="G556" s="36"/>
      <c r="H556" s="36"/>
      <c r="I556" s="36"/>
      <c r="J556" s="36"/>
      <c r="K556" s="36"/>
      <c r="L556" s="36"/>
      <c r="M556" s="36"/>
      <c r="N556" s="36"/>
      <c r="O556" s="36"/>
      <c r="P556" s="36"/>
      <c r="Q556" s="36"/>
      <c r="R556" s="36"/>
      <c r="Y556" s="36"/>
    </row>
    <row r="557">
      <c r="A557" s="37" t="s">
        <v>30</v>
      </c>
      <c r="B557" s="10" t="s">
        <v>499</v>
      </c>
      <c r="C557" s="38">
        <v>2014.0</v>
      </c>
      <c r="D557" s="10">
        <v>2.0</v>
      </c>
      <c r="E557" s="10">
        <v>28.0</v>
      </c>
      <c r="F557" s="38">
        <v>120.57642</v>
      </c>
      <c r="G557" s="36"/>
      <c r="H557" s="36"/>
      <c r="I557" s="36"/>
      <c r="J557" s="36"/>
      <c r="K557" s="36"/>
      <c r="L557" s="36"/>
      <c r="M557" s="36"/>
      <c r="N557" s="36"/>
      <c r="O557" s="36"/>
      <c r="P557" s="36"/>
      <c r="Q557" s="36"/>
      <c r="R557" s="36"/>
      <c r="Y557" s="36"/>
    </row>
    <row r="558">
      <c r="A558" s="37" t="s">
        <v>31</v>
      </c>
      <c r="B558" s="10" t="s">
        <v>500</v>
      </c>
      <c r="C558" s="38">
        <v>2014.0</v>
      </c>
      <c r="D558" s="10">
        <v>2.0</v>
      </c>
      <c r="E558" s="10">
        <v>28.0</v>
      </c>
      <c r="F558" s="38">
        <v>147.051584</v>
      </c>
      <c r="G558" s="36"/>
      <c r="H558" s="36"/>
      <c r="I558" s="36"/>
      <c r="J558" s="36"/>
      <c r="K558" s="36"/>
      <c r="L558" s="36"/>
      <c r="M558" s="36"/>
      <c r="N558" s="36"/>
      <c r="O558" s="36"/>
      <c r="P558" s="36"/>
      <c r="Q558" s="36"/>
      <c r="R558" s="36"/>
      <c r="Y558" s="36"/>
    </row>
    <row r="559">
      <c r="A559" s="37" t="s">
        <v>32</v>
      </c>
      <c r="B559" s="10" t="s">
        <v>501</v>
      </c>
      <c r="C559" s="38">
        <v>2014.0</v>
      </c>
      <c r="D559" s="10">
        <v>2.0</v>
      </c>
      <c r="E559" s="10">
        <v>28.0</v>
      </c>
      <c r="F559" s="38">
        <v>102.669006</v>
      </c>
      <c r="G559" s="36"/>
      <c r="H559" s="36"/>
      <c r="I559" s="36"/>
      <c r="J559" s="36"/>
      <c r="K559" s="36"/>
      <c r="L559" s="36"/>
      <c r="M559" s="36"/>
      <c r="N559" s="36"/>
      <c r="O559" s="36"/>
      <c r="P559" s="36"/>
      <c r="Q559" s="36"/>
      <c r="R559" s="36"/>
      <c r="Y559" s="36"/>
    </row>
    <row r="560">
      <c r="A560" s="37" t="s">
        <v>33</v>
      </c>
      <c r="B560" s="10" t="s">
        <v>502</v>
      </c>
      <c r="C560" s="38">
        <v>2014.0</v>
      </c>
      <c r="D560" s="10">
        <v>2.0</v>
      </c>
      <c r="E560" s="10">
        <v>28.0</v>
      </c>
      <c r="F560" s="38">
        <v>152.209454</v>
      </c>
      <c r="G560" s="36"/>
      <c r="H560" s="36"/>
      <c r="I560" s="36"/>
      <c r="J560" s="36"/>
      <c r="K560" s="36"/>
      <c r="L560" s="36"/>
      <c r="M560" s="36"/>
      <c r="N560" s="36"/>
      <c r="O560" s="36"/>
      <c r="P560" s="36"/>
      <c r="Q560" s="36"/>
      <c r="R560" s="36"/>
      <c r="Y560" s="36"/>
    </row>
    <row r="561">
      <c r="A561" s="37" t="s">
        <v>34</v>
      </c>
      <c r="B561" s="10" t="s">
        <v>503</v>
      </c>
      <c r="C561" s="38">
        <v>2014.0</v>
      </c>
      <c r="D561" s="10">
        <v>2.0</v>
      </c>
      <c r="E561" s="10">
        <v>28.0</v>
      </c>
      <c r="F561" s="38">
        <v>168.433568</v>
      </c>
      <c r="G561" s="36"/>
      <c r="H561" s="36"/>
      <c r="I561" s="36"/>
      <c r="J561" s="36"/>
      <c r="K561" s="36"/>
      <c r="L561" s="36"/>
      <c r="M561" s="36"/>
      <c r="N561" s="36"/>
      <c r="O561" s="36"/>
      <c r="P561" s="36"/>
      <c r="Q561" s="36"/>
      <c r="R561" s="36"/>
      <c r="Y561" s="36"/>
    </row>
    <row r="562">
      <c r="A562" s="37" t="s">
        <v>35</v>
      </c>
      <c r="B562" s="10" t="s">
        <v>504</v>
      </c>
      <c r="C562" s="38">
        <v>2014.0</v>
      </c>
      <c r="D562" s="10">
        <v>2.0</v>
      </c>
      <c r="E562" s="10">
        <v>28.0</v>
      </c>
      <c r="F562" s="38">
        <v>131.275333</v>
      </c>
      <c r="G562" s="36"/>
      <c r="H562" s="36"/>
      <c r="I562" s="36"/>
      <c r="J562" s="36"/>
      <c r="K562" s="36"/>
      <c r="L562" s="36"/>
      <c r="M562" s="36"/>
      <c r="N562" s="36"/>
      <c r="O562" s="36"/>
      <c r="P562" s="36"/>
      <c r="Q562" s="36"/>
      <c r="R562" s="36"/>
      <c r="Y562" s="36"/>
    </row>
    <row r="563">
      <c r="A563" s="37" t="s">
        <v>3</v>
      </c>
      <c r="B563" s="10" t="s">
        <v>489</v>
      </c>
      <c r="C563" s="38">
        <v>2015.0</v>
      </c>
      <c r="D563" s="10">
        <v>2.0</v>
      </c>
      <c r="E563" s="10">
        <v>28.0</v>
      </c>
      <c r="F563" s="38">
        <v>136.419106</v>
      </c>
      <c r="G563" s="36"/>
      <c r="H563" s="36"/>
      <c r="I563" s="36"/>
      <c r="J563" s="36"/>
      <c r="K563" s="36"/>
      <c r="L563" s="36"/>
      <c r="M563" s="36"/>
      <c r="N563" s="36"/>
      <c r="O563" s="36"/>
      <c r="P563" s="36"/>
      <c r="Q563" s="36"/>
      <c r="R563" s="36"/>
      <c r="Y563" s="36"/>
    </row>
    <row r="564">
      <c r="A564" s="37" t="s">
        <v>4</v>
      </c>
      <c r="B564" s="10" t="s">
        <v>472</v>
      </c>
      <c r="C564" s="38">
        <v>2015.0</v>
      </c>
      <c r="D564" s="10">
        <v>2.0</v>
      </c>
      <c r="E564" s="10">
        <v>28.0</v>
      </c>
      <c r="F564" s="38">
        <v>86.2678662</v>
      </c>
      <c r="G564" s="36"/>
      <c r="H564" s="36"/>
      <c r="I564" s="36"/>
      <c r="J564" s="36"/>
      <c r="K564" s="36"/>
      <c r="L564" s="36"/>
      <c r="M564" s="36"/>
      <c r="N564" s="36"/>
      <c r="O564" s="36"/>
      <c r="P564" s="36"/>
      <c r="Q564" s="36"/>
      <c r="R564" s="36"/>
      <c r="Y564" s="36"/>
    </row>
    <row r="565">
      <c r="A565" s="37" t="s">
        <v>5</v>
      </c>
      <c r="B565" s="10" t="s">
        <v>473</v>
      </c>
      <c r="C565" s="38">
        <v>2015.0</v>
      </c>
      <c r="D565" s="10">
        <v>2.0</v>
      </c>
      <c r="E565" s="10">
        <v>28.0</v>
      </c>
      <c r="F565" s="38">
        <v>128.091383</v>
      </c>
      <c r="G565" s="36"/>
      <c r="H565" s="36"/>
      <c r="I565" s="36"/>
      <c r="J565" s="36"/>
      <c r="K565" s="36"/>
      <c r="L565" s="36"/>
      <c r="M565" s="36"/>
      <c r="N565" s="36"/>
      <c r="O565" s="36"/>
      <c r="P565" s="36"/>
      <c r="Q565" s="36"/>
      <c r="R565" s="36"/>
      <c r="Y565" s="36"/>
    </row>
    <row r="566">
      <c r="A566" s="37" t="s">
        <v>6</v>
      </c>
      <c r="B566" s="10" t="s">
        <v>474</v>
      </c>
      <c r="C566" s="38">
        <v>2015.0</v>
      </c>
      <c r="D566" s="10">
        <v>2.0</v>
      </c>
      <c r="E566" s="10">
        <v>28.0</v>
      </c>
      <c r="F566" s="38">
        <v>111.718841</v>
      </c>
      <c r="G566" s="36"/>
      <c r="H566" s="36"/>
      <c r="I566" s="36"/>
      <c r="J566" s="36"/>
      <c r="K566" s="36"/>
      <c r="L566" s="36"/>
      <c r="M566" s="36"/>
      <c r="N566" s="36"/>
      <c r="O566" s="36"/>
      <c r="P566" s="36"/>
      <c r="Q566" s="36"/>
      <c r="R566" s="36"/>
      <c r="Y566" s="36"/>
    </row>
    <row r="567">
      <c r="A567" s="37" t="s">
        <v>7</v>
      </c>
      <c r="B567" s="10" t="s">
        <v>475</v>
      </c>
      <c r="C567" s="38">
        <v>2015.0</v>
      </c>
      <c r="D567" s="10">
        <v>2.0</v>
      </c>
      <c r="E567" s="10">
        <v>28.0</v>
      </c>
      <c r="F567" s="38">
        <v>121.909331</v>
      </c>
      <c r="G567" s="36"/>
      <c r="H567" s="36"/>
      <c r="I567" s="36"/>
      <c r="J567" s="36"/>
      <c r="K567" s="36"/>
      <c r="L567" s="36"/>
      <c r="M567" s="36"/>
      <c r="N567" s="36"/>
      <c r="O567" s="36"/>
      <c r="P567" s="36"/>
      <c r="Q567" s="36"/>
      <c r="R567" s="36"/>
      <c r="Y567" s="36"/>
    </row>
    <row r="568">
      <c r="A568" s="37" t="s">
        <v>8</v>
      </c>
      <c r="B568" s="10" t="s">
        <v>479</v>
      </c>
      <c r="C568" s="38">
        <v>2015.0</v>
      </c>
      <c r="D568" s="10">
        <v>2.0</v>
      </c>
      <c r="E568" s="10">
        <v>28.0</v>
      </c>
      <c r="F568" s="38">
        <v>144.929938</v>
      </c>
      <c r="G568" s="36"/>
      <c r="H568" s="36"/>
      <c r="I568" s="36"/>
      <c r="J568" s="36"/>
      <c r="K568" s="36"/>
      <c r="L568" s="36"/>
      <c r="M568" s="36"/>
      <c r="N568" s="36"/>
      <c r="O568" s="36"/>
      <c r="P568" s="36"/>
      <c r="Q568" s="36"/>
      <c r="R568" s="36"/>
      <c r="Y568" s="36"/>
    </row>
    <row r="569">
      <c r="A569" s="37" t="s">
        <v>9</v>
      </c>
      <c r="B569" s="10" t="s">
        <v>480</v>
      </c>
      <c r="C569" s="38">
        <v>2015.0</v>
      </c>
      <c r="D569" s="10">
        <v>2.0</v>
      </c>
      <c r="E569" s="10">
        <v>28.0</v>
      </c>
      <c r="F569" s="38">
        <v>143.229868</v>
      </c>
      <c r="G569" s="36"/>
      <c r="H569" s="36"/>
      <c r="I569" s="36"/>
      <c r="J569" s="36"/>
      <c r="K569" s="36"/>
      <c r="L569" s="36"/>
      <c r="M569" s="36"/>
      <c r="N569" s="36"/>
      <c r="O569" s="36"/>
      <c r="P569" s="36"/>
      <c r="Q569" s="36"/>
      <c r="R569" s="36"/>
      <c r="Y569" s="36"/>
    </row>
    <row r="570">
      <c r="A570" s="37" t="s">
        <v>10</v>
      </c>
      <c r="B570" s="10" t="s">
        <v>478</v>
      </c>
      <c r="C570" s="38">
        <v>2015.0</v>
      </c>
      <c r="D570" s="10">
        <v>2.0</v>
      </c>
      <c r="E570" s="10">
        <v>28.0</v>
      </c>
      <c r="F570" s="38">
        <v>98.3421997</v>
      </c>
      <c r="G570" s="36"/>
      <c r="H570" s="36"/>
      <c r="I570" s="36"/>
      <c r="J570" s="36"/>
      <c r="K570" s="36"/>
      <c r="L570" s="36"/>
      <c r="M570" s="36"/>
      <c r="N570" s="36"/>
      <c r="O570" s="36"/>
      <c r="P570" s="36"/>
      <c r="Q570" s="36"/>
      <c r="R570" s="36"/>
      <c r="Y570" s="36"/>
    </row>
    <row r="571">
      <c r="A571" s="37" t="s">
        <v>11</v>
      </c>
      <c r="B571" s="10" t="s">
        <v>477</v>
      </c>
      <c r="C571" s="38">
        <v>2015.0</v>
      </c>
      <c r="D571" s="10">
        <v>2.0</v>
      </c>
      <c r="E571" s="10">
        <v>28.0</v>
      </c>
      <c r="F571" s="38">
        <v>159.241429</v>
      </c>
      <c r="G571" s="36"/>
      <c r="H571" s="36"/>
      <c r="I571" s="36"/>
      <c r="J571" s="36"/>
      <c r="K571" s="36"/>
      <c r="L571" s="36"/>
      <c r="M571" s="36"/>
      <c r="N571" s="36"/>
      <c r="O571" s="36"/>
      <c r="P571" s="36"/>
      <c r="Q571" s="36"/>
      <c r="R571" s="36"/>
      <c r="Y571" s="36"/>
    </row>
    <row r="572">
      <c r="A572" s="37" t="s">
        <v>12</v>
      </c>
      <c r="B572" s="10" t="s">
        <v>476</v>
      </c>
      <c r="C572" s="38">
        <v>2015.0</v>
      </c>
      <c r="D572" s="10">
        <v>2.0</v>
      </c>
      <c r="E572" s="10">
        <v>28.0</v>
      </c>
      <c r="F572" s="38">
        <v>187.713876</v>
      </c>
      <c r="G572" s="36"/>
      <c r="H572" s="36"/>
      <c r="I572" s="36"/>
      <c r="J572" s="36"/>
      <c r="K572" s="36"/>
      <c r="L572" s="36"/>
      <c r="M572" s="36"/>
      <c r="N572" s="36"/>
      <c r="O572" s="36"/>
      <c r="P572" s="36"/>
      <c r="Q572" s="36"/>
      <c r="R572" s="36"/>
      <c r="Y572" s="36"/>
    </row>
    <row r="573">
      <c r="A573" s="37" t="s">
        <v>13</v>
      </c>
      <c r="B573" s="10" t="s">
        <v>481</v>
      </c>
      <c r="C573" s="38">
        <v>2015.0</v>
      </c>
      <c r="D573" s="10">
        <v>2.0</v>
      </c>
      <c r="E573" s="10">
        <v>28.0</v>
      </c>
      <c r="F573" s="38">
        <v>140.434073</v>
      </c>
      <c r="G573" s="36"/>
      <c r="H573" s="36"/>
      <c r="I573" s="36"/>
      <c r="J573" s="36"/>
      <c r="K573" s="36"/>
      <c r="L573" s="36"/>
      <c r="M573" s="36"/>
      <c r="N573" s="36"/>
      <c r="O573" s="36"/>
      <c r="P573" s="36"/>
      <c r="Q573" s="36"/>
      <c r="R573" s="36"/>
      <c r="Y573" s="36"/>
    </row>
    <row r="574">
      <c r="A574" s="37" t="s">
        <v>14</v>
      </c>
      <c r="B574" s="10" t="s">
        <v>483</v>
      </c>
      <c r="C574" s="38">
        <v>2015.0</v>
      </c>
      <c r="D574" s="10">
        <v>2.0</v>
      </c>
      <c r="E574" s="10">
        <v>28.0</v>
      </c>
      <c r="F574" s="38">
        <v>130.992248</v>
      </c>
      <c r="G574" s="36"/>
      <c r="H574" s="36"/>
      <c r="I574" s="36"/>
      <c r="J574" s="36"/>
      <c r="K574" s="36"/>
      <c r="L574" s="36"/>
      <c r="M574" s="36"/>
      <c r="N574" s="36"/>
      <c r="O574" s="36"/>
      <c r="P574" s="36"/>
      <c r="Q574" s="36"/>
      <c r="R574" s="36"/>
      <c r="Y574" s="36"/>
    </row>
    <row r="575">
      <c r="A575" s="37" t="s">
        <v>15</v>
      </c>
      <c r="B575" s="10" t="s">
        <v>482</v>
      </c>
      <c r="C575" s="38">
        <v>2015.0</v>
      </c>
      <c r="D575" s="10">
        <v>2.0</v>
      </c>
      <c r="E575" s="10">
        <v>28.0</v>
      </c>
      <c r="F575" s="38">
        <v>128.205836</v>
      </c>
      <c r="G575" s="36"/>
      <c r="H575" s="36"/>
      <c r="I575" s="36"/>
      <c r="J575" s="36"/>
      <c r="K575" s="36"/>
      <c r="L575" s="36"/>
      <c r="M575" s="36"/>
      <c r="N575" s="36"/>
      <c r="O575" s="36"/>
      <c r="P575" s="36"/>
      <c r="Q575" s="36"/>
      <c r="R575" s="36"/>
      <c r="Y575" s="36"/>
    </row>
    <row r="576">
      <c r="A576" s="37" t="s">
        <v>16</v>
      </c>
      <c r="B576" s="10" t="s">
        <v>484</v>
      </c>
      <c r="C576" s="38">
        <v>2015.0</v>
      </c>
      <c r="D576" s="10">
        <v>2.0</v>
      </c>
      <c r="E576" s="10">
        <v>28.0</v>
      </c>
      <c r="F576" s="38">
        <v>143.699141</v>
      </c>
      <c r="G576" s="36"/>
      <c r="H576" s="36"/>
      <c r="I576" s="36"/>
      <c r="J576" s="36"/>
      <c r="K576" s="36"/>
      <c r="L576" s="36"/>
      <c r="M576" s="36"/>
      <c r="N576" s="36"/>
      <c r="O576" s="36"/>
      <c r="P576" s="36"/>
      <c r="Q576" s="36"/>
      <c r="R576" s="36"/>
      <c r="Y576" s="36"/>
    </row>
    <row r="577">
      <c r="A577" s="37" t="s">
        <v>17</v>
      </c>
      <c r="B577" s="10" t="s">
        <v>485</v>
      </c>
      <c r="C577" s="38">
        <v>2015.0</v>
      </c>
      <c r="D577" s="10">
        <v>2.0</v>
      </c>
      <c r="E577" s="10">
        <v>28.0</v>
      </c>
      <c r="F577" s="38">
        <v>131.401975</v>
      </c>
      <c r="G577" s="36"/>
      <c r="H577" s="36"/>
      <c r="I577" s="36"/>
      <c r="J577" s="36"/>
      <c r="K577" s="36"/>
      <c r="L577" s="36"/>
      <c r="M577" s="36"/>
      <c r="N577" s="36"/>
      <c r="O577" s="36"/>
      <c r="P577" s="36"/>
      <c r="Q577" s="36"/>
      <c r="R577" s="36"/>
      <c r="Y577" s="36"/>
    </row>
    <row r="578">
      <c r="A578" s="37" t="s">
        <v>18</v>
      </c>
      <c r="B578" s="10" t="s">
        <v>486</v>
      </c>
      <c r="C578" s="38">
        <v>2015.0</v>
      </c>
      <c r="D578" s="10">
        <v>2.0</v>
      </c>
      <c r="E578" s="10">
        <v>28.0</v>
      </c>
      <c r="F578" s="38">
        <v>109.311186</v>
      </c>
      <c r="G578" s="36"/>
      <c r="H578" s="36"/>
      <c r="I578" s="36"/>
      <c r="J578" s="36"/>
      <c r="K578" s="36"/>
      <c r="L578" s="36"/>
      <c r="M578" s="36"/>
      <c r="N578" s="36"/>
      <c r="O578" s="36"/>
      <c r="P578" s="36"/>
      <c r="Q578" s="36"/>
      <c r="R578" s="36"/>
      <c r="Y578" s="36"/>
    </row>
    <row r="579">
      <c r="A579" s="37" t="s">
        <v>19</v>
      </c>
      <c r="B579" s="10" t="s">
        <v>487</v>
      </c>
      <c r="C579" s="38">
        <v>2015.0</v>
      </c>
      <c r="D579" s="10">
        <v>2.0</v>
      </c>
      <c r="E579" s="10">
        <v>28.0</v>
      </c>
      <c r="F579" s="38">
        <v>140.094326</v>
      </c>
      <c r="G579" s="36"/>
      <c r="H579" s="36"/>
      <c r="I579" s="36"/>
      <c r="J579" s="36"/>
      <c r="K579" s="36"/>
      <c r="L579" s="36"/>
      <c r="M579" s="36"/>
      <c r="N579" s="36"/>
      <c r="O579" s="36"/>
      <c r="P579" s="36"/>
      <c r="Q579" s="36"/>
      <c r="R579" s="36"/>
      <c r="Y579" s="36"/>
    </row>
    <row r="580">
      <c r="A580" s="37" t="s">
        <v>20</v>
      </c>
      <c r="B580" s="10" t="s">
        <v>488</v>
      </c>
      <c r="C580" s="38">
        <v>2015.0</v>
      </c>
      <c r="D580" s="10">
        <v>2.0</v>
      </c>
      <c r="E580" s="10">
        <v>28.0</v>
      </c>
      <c r="F580" s="38">
        <v>137.568372</v>
      </c>
      <c r="G580" s="36"/>
      <c r="H580" s="36"/>
      <c r="I580" s="36"/>
      <c r="J580" s="36"/>
      <c r="K580" s="36"/>
      <c r="L580" s="36"/>
      <c r="M580" s="36"/>
      <c r="N580" s="36"/>
      <c r="O580" s="36"/>
      <c r="P580" s="36"/>
      <c r="Q580" s="36"/>
      <c r="R580" s="36"/>
      <c r="Y580" s="36"/>
    </row>
    <row r="581">
      <c r="A581" s="37" t="s">
        <v>21</v>
      </c>
      <c r="B581" s="10" t="s">
        <v>490</v>
      </c>
      <c r="C581" s="38">
        <v>2015.0</v>
      </c>
      <c r="D581" s="10">
        <v>2.0</v>
      </c>
      <c r="E581" s="10">
        <v>28.0</v>
      </c>
      <c r="F581" s="38">
        <v>126.709621</v>
      </c>
      <c r="G581" s="36"/>
      <c r="H581" s="36"/>
      <c r="I581" s="36"/>
      <c r="J581" s="36"/>
      <c r="K581" s="36"/>
      <c r="L581" s="36"/>
      <c r="M581" s="36"/>
      <c r="N581" s="36"/>
      <c r="O581" s="36"/>
      <c r="P581" s="36"/>
      <c r="Q581" s="36"/>
      <c r="R581" s="36"/>
      <c r="Y581" s="36"/>
    </row>
    <row r="582">
      <c r="A582" s="37" t="s">
        <v>22</v>
      </c>
      <c r="B582" s="10" t="s">
        <v>491</v>
      </c>
      <c r="C582" s="38">
        <v>2015.0</v>
      </c>
      <c r="D582" s="10">
        <v>2.0</v>
      </c>
      <c r="E582" s="10">
        <v>28.0</v>
      </c>
      <c r="F582" s="38">
        <v>140.27139</v>
      </c>
      <c r="G582" s="36"/>
      <c r="H582" s="36"/>
      <c r="I582" s="36"/>
      <c r="J582" s="36"/>
      <c r="K582" s="36"/>
      <c r="L582" s="36"/>
      <c r="M582" s="36"/>
      <c r="N582" s="36"/>
      <c r="O582" s="36"/>
      <c r="P582" s="36"/>
      <c r="Q582" s="36"/>
      <c r="R582" s="36"/>
      <c r="Y582" s="36"/>
    </row>
    <row r="583">
      <c r="A583" s="37" t="s">
        <v>23</v>
      </c>
      <c r="B583" s="10" t="s">
        <v>492</v>
      </c>
      <c r="C583" s="38">
        <v>2015.0</v>
      </c>
      <c r="D583" s="10">
        <v>2.0</v>
      </c>
      <c r="E583" s="10">
        <v>28.0</v>
      </c>
      <c r="F583" s="38">
        <v>152.543448</v>
      </c>
      <c r="G583" s="36"/>
      <c r="H583" s="36"/>
      <c r="I583" s="36"/>
      <c r="J583" s="36"/>
      <c r="K583" s="36"/>
      <c r="L583" s="36"/>
      <c r="M583" s="36"/>
      <c r="N583" s="36"/>
      <c r="O583" s="36"/>
      <c r="P583" s="36"/>
      <c r="Q583" s="36"/>
      <c r="R583" s="36"/>
      <c r="Y583" s="36"/>
    </row>
    <row r="584">
      <c r="A584" s="37" t="s">
        <v>24</v>
      </c>
      <c r="B584" s="10" t="s">
        <v>493</v>
      </c>
      <c r="C584" s="38">
        <v>2015.0</v>
      </c>
      <c r="D584" s="10">
        <v>2.0</v>
      </c>
      <c r="E584" s="10">
        <v>28.0</v>
      </c>
      <c r="F584" s="38">
        <v>129.57274</v>
      </c>
      <c r="G584" s="36"/>
      <c r="H584" s="36"/>
      <c r="I584" s="36"/>
      <c r="J584" s="36"/>
      <c r="K584" s="36"/>
      <c r="L584" s="36"/>
      <c r="M584" s="36"/>
      <c r="N584" s="36"/>
      <c r="O584" s="36"/>
      <c r="P584" s="36"/>
      <c r="Q584" s="36"/>
      <c r="R584" s="36"/>
      <c r="Y584" s="36"/>
    </row>
    <row r="585">
      <c r="A585" s="37" t="s">
        <v>25</v>
      </c>
      <c r="B585" s="10" t="s">
        <v>494</v>
      </c>
      <c r="C585" s="38">
        <v>2015.0</v>
      </c>
      <c r="D585" s="10">
        <v>2.0</v>
      </c>
      <c r="E585" s="10">
        <v>28.0</v>
      </c>
      <c r="F585" s="38">
        <v>108.797864</v>
      </c>
      <c r="G585" s="36"/>
      <c r="H585" s="36"/>
      <c r="I585" s="36"/>
      <c r="J585" s="36"/>
      <c r="K585" s="36"/>
      <c r="L585" s="36"/>
      <c r="M585" s="36"/>
      <c r="N585" s="36"/>
      <c r="O585" s="36"/>
      <c r="P585" s="36"/>
      <c r="Q585" s="36"/>
      <c r="R585" s="36"/>
      <c r="Y585" s="36"/>
    </row>
    <row r="586">
      <c r="A586" s="37" t="s">
        <v>26</v>
      </c>
      <c r="B586" s="10" t="s">
        <v>495</v>
      </c>
      <c r="C586" s="38">
        <v>2015.0</v>
      </c>
      <c r="D586" s="10">
        <v>2.0</v>
      </c>
      <c r="E586" s="10">
        <v>28.0</v>
      </c>
      <c r="F586" s="38">
        <v>66.0412787</v>
      </c>
      <c r="G586" s="36"/>
      <c r="H586" s="36"/>
      <c r="I586" s="36"/>
      <c r="J586" s="36"/>
      <c r="K586" s="36"/>
      <c r="L586" s="36"/>
      <c r="M586" s="36"/>
      <c r="N586" s="36"/>
      <c r="O586" s="36"/>
      <c r="P586" s="36"/>
      <c r="Q586" s="36"/>
      <c r="R586" s="36"/>
      <c r="Y586" s="36"/>
    </row>
    <row r="587">
      <c r="A587" s="37" t="s">
        <v>27</v>
      </c>
      <c r="B587" s="10" t="s">
        <v>497</v>
      </c>
      <c r="C587" s="38">
        <v>2015.0</v>
      </c>
      <c r="D587" s="10">
        <v>2.0</v>
      </c>
      <c r="E587" s="10">
        <v>28.0</v>
      </c>
      <c r="F587" s="38">
        <v>133.838875</v>
      </c>
      <c r="G587" s="36"/>
      <c r="H587" s="36"/>
      <c r="I587" s="36"/>
      <c r="J587" s="36"/>
      <c r="K587" s="36"/>
      <c r="L587" s="36"/>
      <c r="M587" s="36"/>
      <c r="N587" s="36"/>
      <c r="O587" s="36"/>
      <c r="P587" s="36"/>
      <c r="Q587" s="36"/>
      <c r="R587" s="36"/>
      <c r="Y587" s="36"/>
    </row>
    <row r="588">
      <c r="A588" s="37" t="s">
        <v>28</v>
      </c>
      <c r="B588" s="10" t="s">
        <v>496</v>
      </c>
      <c r="C588" s="38">
        <v>2015.0</v>
      </c>
      <c r="D588" s="10">
        <v>2.0</v>
      </c>
      <c r="E588" s="10">
        <v>28.0</v>
      </c>
      <c r="F588" s="38">
        <v>136.442997</v>
      </c>
      <c r="G588" s="36"/>
      <c r="H588" s="36"/>
      <c r="I588" s="36"/>
      <c r="J588" s="36"/>
      <c r="K588" s="36"/>
      <c r="L588" s="36"/>
      <c r="M588" s="36"/>
      <c r="N588" s="36"/>
      <c r="O588" s="36"/>
      <c r="P588" s="36"/>
      <c r="Q588" s="36"/>
      <c r="R588" s="36"/>
      <c r="Y588" s="36"/>
    </row>
    <row r="589">
      <c r="A589" s="37" t="s">
        <v>29</v>
      </c>
      <c r="B589" s="10" t="s">
        <v>498</v>
      </c>
      <c r="C589" s="38">
        <v>2015.0</v>
      </c>
      <c r="D589" s="10">
        <v>2.0</v>
      </c>
      <c r="E589" s="10">
        <v>28.0</v>
      </c>
      <c r="F589" s="38">
        <v>163.282988</v>
      </c>
      <c r="G589" s="36"/>
      <c r="H589" s="36"/>
      <c r="I589" s="36"/>
      <c r="J589" s="36"/>
      <c r="K589" s="36"/>
      <c r="L589" s="36"/>
      <c r="M589" s="36"/>
      <c r="N589" s="36"/>
      <c r="O589" s="36"/>
      <c r="P589" s="36"/>
      <c r="Q589" s="36"/>
      <c r="R589" s="36"/>
      <c r="Y589" s="36"/>
    </row>
    <row r="590">
      <c r="A590" s="37" t="s">
        <v>30</v>
      </c>
      <c r="B590" s="10" t="s">
        <v>499</v>
      </c>
      <c r="C590" s="38">
        <v>2015.0</v>
      </c>
      <c r="D590" s="10">
        <v>2.0</v>
      </c>
      <c r="E590" s="10">
        <v>28.0</v>
      </c>
      <c r="F590" s="38">
        <v>127.146702</v>
      </c>
      <c r="G590" s="36"/>
      <c r="H590" s="36"/>
      <c r="I590" s="36"/>
      <c r="J590" s="36"/>
      <c r="K590" s="36"/>
      <c r="L590" s="36"/>
      <c r="M590" s="36"/>
      <c r="N590" s="36"/>
      <c r="O590" s="36"/>
      <c r="P590" s="36"/>
      <c r="Q590" s="36"/>
      <c r="R590" s="36"/>
      <c r="Y590" s="36"/>
    </row>
    <row r="591">
      <c r="A591" s="37" t="s">
        <v>31</v>
      </c>
      <c r="B591" s="10" t="s">
        <v>500</v>
      </c>
      <c r="C591" s="38">
        <v>2015.0</v>
      </c>
      <c r="D591" s="10">
        <v>2.0</v>
      </c>
      <c r="E591" s="10">
        <v>28.0</v>
      </c>
      <c r="F591" s="38">
        <v>142.422223</v>
      </c>
      <c r="G591" s="36"/>
      <c r="H591" s="36"/>
      <c r="I591" s="36"/>
      <c r="J591" s="36"/>
      <c r="K591" s="36"/>
      <c r="L591" s="36"/>
      <c r="M591" s="36"/>
      <c r="N591" s="36"/>
      <c r="O591" s="36"/>
      <c r="P591" s="36"/>
      <c r="Q591" s="36"/>
      <c r="R591" s="36"/>
      <c r="Y591" s="36"/>
    </row>
    <row r="592">
      <c r="A592" s="37" t="s">
        <v>32</v>
      </c>
      <c r="B592" s="10" t="s">
        <v>501</v>
      </c>
      <c r="C592" s="38">
        <v>2015.0</v>
      </c>
      <c r="D592" s="10">
        <v>2.0</v>
      </c>
      <c r="E592" s="10">
        <v>28.0</v>
      </c>
      <c r="F592" s="38">
        <v>101.337067</v>
      </c>
      <c r="G592" s="36"/>
      <c r="H592" s="36"/>
      <c r="I592" s="36"/>
      <c r="J592" s="36"/>
      <c r="K592" s="36"/>
      <c r="L592" s="36"/>
      <c r="M592" s="36"/>
      <c r="N592" s="36"/>
      <c r="O592" s="36"/>
      <c r="P592" s="36"/>
      <c r="Q592" s="36"/>
      <c r="R592" s="36"/>
      <c r="Y592" s="36"/>
    </row>
    <row r="593">
      <c r="A593" s="37" t="s">
        <v>33</v>
      </c>
      <c r="B593" s="10" t="s">
        <v>502</v>
      </c>
      <c r="C593" s="38">
        <v>2015.0</v>
      </c>
      <c r="D593" s="10">
        <v>2.0</v>
      </c>
      <c r="E593" s="10">
        <v>28.0</v>
      </c>
      <c r="F593" s="38">
        <v>166.620215</v>
      </c>
      <c r="G593" s="36"/>
      <c r="H593" s="36"/>
      <c r="I593" s="36"/>
      <c r="J593" s="36"/>
      <c r="K593" s="36"/>
      <c r="L593" s="36"/>
      <c r="M593" s="36"/>
      <c r="N593" s="36"/>
      <c r="O593" s="36"/>
      <c r="P593" s="36"/>
      <c r="Q593" s="36"/>
      <c r="R593" s="36"/>
      <c r="Y593" s="36"/>
    </row>
    <row r="594">
      <c r="A594" s="37" t="s">
        <v>34</v>
      </c>
      <c r="B594" s="10" t="s">
        <v>503</v>
      </c>
      <c r="C594" s="38">
        <v>2015.0</v>
      </c>
      <c r="D594" s="10">
        <v>2.0</v>
      </c>
      <c r="E594" s="10">
        <v>28.0</v>
      </c>
      <c r="F594" s="38">
        <v>178.16243</v>
      </c>
      <c r="G594" s="36"/>
      <c r="H594" s="36"/>
      <c r="I594" s="36"/>
      <c r="J594" s="36"/>
      <c r="K594" s="36"/>
      <c r="L594" s="36"/>
      <c r="M594" s="36"/>
      <c r="N594" s="36"/>
      <c r="O594" s="36"/>
      <c r="P594" s="36"/>
      <c r="Q594" s="36"/>
      <c r="R594" s="36"/>
      <c r="Y594" s="36"/>
    </row>
    <row r="595">
      <c r="A595" s="37" t="s">
        <v>35</v>
      </c>
      <c r="B595" s="10" t="s">
        <v>504</v>
      </c>
      <c r="C595" s="38">
        <v>2015.0</v>
      </c>
      <c r="D595" s="10">
        <v>2.0</v>
      </c>
      <c r="E595" s="10">
        <v>28.0</v>
      </c>
      <c r="F595" s="38">
        <v>133.902336</v>
      </c>
      <c r="G595" s="36"/>
      <c r="H595" s="36"/>
      <c r="I595" s="36"/>
      <c r="J595" s="36"/>
      <c r="K595" s="36"/>
      <c r="L595" s="36"/>
      <c r="M595" s="36"/>
      <c r="N595" s="36"/>
      <c r="O595" s="36"/>
      <c r="P595" s="36"/>
      <c r="Q595" s="36"/>
      <c r="R595" s="36"/>
      <c r="Y595" s="36"/>
    </row>
    <row r="596">
      <c r="A596" s="37" t="s">
        <v>3</v>
      </c>
      <c r="B596" s="10" t="s">
        <v>489</v>
      </c>
      <c r="C596" s="38">
        <v>2016.0</v>
      </c>
      <c r="D596" s="10">
        <v>2.0</v>
      </c>
      <c r="E596" s="10">
        <v>28.0</v>
      </c>
      <c r="F596" s="38">
        <v>141.663301</v>
      </c>
      <c r="G596" s="36"/>
      <c r="H596" s="36"/>
      <c r="I596" s="36"/>
      <c r="J596" s="36"/>
      <c r="K596" s="36"/>
      <c r="L596" s="36"/>
      <c r="M596" s="36"/>
      <c r="N596" s="36"/>
      <c r="O596" s="36"/>
      <c r="P596" s="36"/>
      <c r="Q596" s="36"/>
      <c r="R596" s="36"/>
      <c r="Y596" s="36"/>
    </row>
    <row r="597">
      <c r="A597" s="37" t="s">
        <v>4</v>
      </c>
      <c r="B597" s="10" t="s">
        <v>472</v>
      </c>
      <c r="C597" s="38">
        <v>2016.0</v>
      </c>
      <c r="D597" s="10">
        <v>2.0</v>
      </c>
      <c r="E597" s="10">
        <v>28.0</v>
      </c>
      <c r="F597" s="38">
        <v>96.3133277</v>
      </c>
      <c r="G597" s="36"/>
      <c r="H597" s="36"/>
      <c r="I597" s="36"/>
      <c r="J597" s="36"/>
      <c r="K597" s="36"/>
      <c r="L597" s="36"/>
      <c r="M597" s="36"/>
      <c r="N597" s="36"/>
      <c r="O597" s="36"/>
      <c r="P597" s="36"/>
      <c r="Q597" s="36"/>
      <c r="R597" s="36"/>
      <c r="Y597" s="36"/>
    </row>
    <row r="598">
      <c r="A598" s="37" t="s">
        <v>5</v>
      </c>
      <c r="B598" s="10" t="s">
        <v>473</v>
      </c>
      <c r="C598" s="38">
        <v>2016.0</v>
      </c>
      <c r="D598" s="10">
        <v>2.0</v>
      </c>
      <c r="E598" s="10">
        <v>28.0</v>
      </c>
      <c r="F598" s="38">
        <v>127.513566</v>
      </c>
      <c r="G598" s="36"/>
      <c r="H598" s="36"/>
      <c r="I598" s="36"/>
      <c r="J598" s="36"/>
      <c r="K598" s="36"/>
      <c r="L598" s="36"/>
      <c r="M598" s="36"/>
      <c r="N598" s="36"/>
      <c r="O598" s="36"/>
      <c r="P598" s="36"/>
      <c r="Q598" s="36"/>
      <c r="R598" s="36"/>
      <c r="Y598" s="36"/>
    </row>
    <row r="599">
      <c r="A599" s="37" t="s">
        <v>6</v>
      </c>
      <c r="B599" s="10" t="s">
        <v>474</v>
      </c>
      <c r="C599" s="38">
        <v>2016.0</v>
      </c>
      <c r="D599" s="10">
        <v>2.0</v>
      </c>
      <c r="E599" s="10">
        <v>28.0</v>
      </c>
      <c r="F599" s="38">
        <v>105.780857</v>
      </c>
      <c r="G599" s="36"/>
      <c r="H599" s="36"/>
      <c r="I599" s="36"/>
      <c r="J599" s="36"/>
      <c r="K599" s="36"/>
      <c r="L599" s="36"/>
      <c r="M599" s="36"/>
      <c r="N599" s="36"/>
      <c r="O599" s="36"/>
      <c r="P599" s="36"/>
      <c r="Q599" s="36"/>
      <c r="R599" s="36"/>
      <c r="Y599" s="36"/>
    </row>
    <row r="600">
      <c r="A600" s="37" t="s">
        <v>7</v>
      </c>
      <c r="B600" s="10" t="s">
        <v>475</v>
      </c>
      <c r="C600" s="38">
        <v>2016.0</v>
      </c>
      <c r="D600" s="10">
        <v>2.0</v>
      </c>
      <c r="E600" s="10">
        <v>28.0</v>
      </c>
      <c r="F600" s="38">
        <v>123.023742</v>
      </c>
      <c r="G600" s="36"/>
      <c r="H600" s="36"/>
      <c r="I600" s="36"/>
      <c r="J600" s="36"/>
      <c r="K600" s="36"/>
      <c r="L600" s="36"/>
      <c r="M600" s="36"/>
      <c r="N600" s="36"/>
      <c r="O600" s="36"/>
      <c r="P600" s="36"/>
      <c r="Q600" s="36"/>
      <c r="R600" s="36"/>
      <c r="Y600" s="36"/>
    </row>
    <row r="601">
      <c r="A601" s="37" t="s">
        <v>8</v>
      </c>
      <c r="B601" s="10" t="s">
        <v>479</v>
      </c>
      <c r="C601" s="38">
        <v>2016.0</v>
      </c>
      <c r="D601" s="10">
        <v>2.0</v>
      </c>
      <c r="E601" s="10">
        <v>28.0</v>
      </c>
      <c r="F601" s="38">
        <v>157.108934</v>
      </c>
      <c r="G601" s="36"/>
      <c r="H601" s="36"/>
      <c r="I601" s="36"/>
      <c r="J601" s="36"/>
      <c r="K601" s="36"/>
      <c r="L601" s="36"/>
      <c r="M601" s="36"/>
      <c r="N601" s="36"/>
      <c r="O601" s="36"/>
      <c r="P601" s="36"/>
      <c r="Q601" s="36"/>
      <c r="R601" s="36"/>
      <c r="Y601" s="36"/>
    </row>
    <row r="602">
      <c r="A602" s="37" t="s">
        <v>9</v>
      </c>
      <c r="B602" s="10" t="s">
        <v>480</v>
      </c>
      <c r="C602" s="38">
        <v>2016.0</v>
      </c>
      <c r="D602" s="10">
        <v>2.0</v>
      </c>
      <c r="E602" s="10">
        <v>28.0</v>
      </c>
      <c r="F602" s="38">
        <v>124.494883</v>
      </c>
      <c r="G602" s="36"/>
      <c r="H602" s="36"/>
      <c r="I602" s="36"/>
      <c r="J602" s="36"/>
      <c r="K602" s="36"/>
      <c r="L602" s="36"/>
      <c r="M602" s="36"/>
      <c r="N602" s="36"/>
      <c r="O602" s="36"/>
      <c r="P602" s="36"/>
      <c r="Q602" s="36"/>
      <c r="R602" s="36"/>
      <c r="Y602" s="36"/>
    </row>
    <row r="603">
      <c r="A603" s="37" t="s">
        <v>10</v>
      </c>
      <c r="B603" s="10" t="s">
        <v>478</v>
      </c>
      <c r="C603" s="38">
        <v>2016.0</v>
      </c>
      <c r="D603" s="10">
        <v>2.0</v>
      </c>
      <c r="E603" s="10">
        <v>28.0</v>
      </c>
      <c r="F603" s="38">
        <v>96.7657288</v>
      </c>
      <c r="G603" s="36"/>
      <c r="H603" s="36"/>
      <c r="I603" s="36"/>
      <c r="J603" s="36"/>
      <c r="K603" s="36"/>
      <c r="L603" s="36"/>
      <c r="M603" s="36"/>
      <c r="N603" s="36"/>
      <c r="O603" s="36"/>
      <c r="P603" s="36"/>
      <c r="Q603" s="36"/>
      <c r="R603" s="36"/>
      <c r="Y603" s="36"/>
    </row>
    <row r="604">
      <c r="A604" s="37" t="s">
        <v>11</v>
      </c>
      <c r="B604" s="10" t="s">
        <v>477</v>
      </c>
      <c r="C604" s="38">
        <v>2016.0</v>
      </c>
      <c r="D604" s="10">
        <v>2.0</v>
      </c>
      <c r="E604" s="10">
        <v>28.0</v>
      </c>
      <c r="F604" s="38">
        <v>162.584334</v>
      </c>
      <c r="G604" s="36"/>
      <c r="H604" s="36"/>
      <c r="I604" s="36"/>
      <c r="J604" s="36"/>
      <c r="K604" s="36"/>
      <c r="L604" s="36"/>
      <c r="M604" s="36"/>
      <c r="N604" s="36"/>
      <c r="O604" s="36"/>
      <c r="P604" s="36"/>
      <c r="Q604" s="36"/>
      <c r="R604" s="36"/>
      <c r="Y604" s="36"/>
    </row>
    <row r="605">
      <c r="A605" s="37" t="s">
        <v>12</v>
      </c>
      <c r="B605" s="10" t="s">
        <v>476</v>
      </c>
      <c r="C605" s="38">
        <v>2016.0</v>
      </c>
      <c r="D605" s="10">
        <v>2.0</v>
      </c>
      <c r="E605" s="10">
        <v>28.0</v>
      </c>
      <c r="F605" s="38">
        <v>197.622313</v>
      </c>
      <c r="G605" s="36"/>
      <c r="H605" s="36"/>
      <c r="I605" s="36"/>
      <c r="J605" s="36"/>
      <c r="K605" s="36"/>
      <c r="L605" s="36"/>
      <c r="M605" s="36"/>
      <c r="N605" s="36"/>
      <c r="O605" s="36"/>
      <c r="P605" s="36"/>
      <c r="Q605" s="36"/>
      <c r="R605" s="36"/>
      <c r="Y605" s="36"/>
    </row>
    <row r="606">
      <c r="A606" s="37" t="s">
        <v>13</v>
      </c>
      <c r="B606" s="10" t="s">
        <v>481</v>
      </c>
      <c r="C606" s="38">
        <v>2016.0</v>
      </c>
      <c r="D606" s="10">
        <v>2.0</v>
      </c>
      <c r="E606" s="10">
        <v>28.0</v>
      </c>
      <c r="F606" s="38">
        <v>153.262176</v>
      </c>
      <c r="G606" s="36"/>
      <c r="H606" s="36"/>
      <c r="I606" s="36"/>
      <c r="J606" s="36"/>
      <c r="K606" s="36"/>
      <c r="L606" s="36"/>
      <c r="M606" s="36"/>
      <c r="N606" s="36"/>
      <c r="O606" s="36"/>
      <c r="P606" s="36"/>
      <c r="Q606" s="36"/>
      <c r="R606" s="36"/>
      <c r="Y606" s="36"/>
    </row>
    <row r="607">
      <c r="A607" s="37" t="s">
        <v>14</v>
      </c>
      <c r="B607" s="10" t="s">
        <v>483</v>
      </c>
      <c r="C607" s="38">
        <v>2016.0</v>
      </c>
      <c r="D607" s="10">
        <v>2.0</v>
      </c>
      <c r="E607" s="10">
        <v>28.0</v>
      </c>
      <c r="F607" s="38">
        <v>141.728033</v>
      </c>
      <c r="G607" s="36"/>
      <c r="H607" s="36"/>
      <c r="I607" s="36"/>
      <c r="J607" s="36"/>
      <c r="K607" s="36"/>
      <c r="L607" s="36"/>
      <c r="M607" s="36"/>
      <c r="N607" s="36"/>
      <c r="O607" s="36"/>
      <c r="P607" s="36"/>
      <c r="Q607" s="36"/>
      <c r="R607" s="36"/>
      <c r="Y607" s="36"/>
    </row>
    <row r="608">
      <c r="A608" s="37" t="s">
        <v>15</v>
      </c>
      <c r="B608" s="10" t="s">
        <v>482</v>
      </c>
      <c r="C608" s="38">
        <v>2016.0</v>
      </c>
      <c r="D608" s="10">
        <v>2.0</v>
      </c>
      <c r="E608" s="10">
        <v>28.0</v>
      </c>
      <c r="F608" s="38">
        <v>126.620906</v>
      </c>
      <c r="G608" s="36"/>
      <c r="H608" s="36"/>
      <c r="I608" s="36"/>
      <c r="J608" s="36"/>
      <c r="K608" s="36"/>
      <c r="L608" s="36"/>
      <c r="M608" s="36"/>
      <c r="N608" s="36"/>
      <c r="O608" s="36"/>
      <c r="P608" s="36"/>
      <c r="Q608" s="36"/>
      <c r="R608" s="36"/>
      <c r="Y608" s="36"/>
    </row>
    <row r="609">
      <c r="A609" s="37" t="s">
        <v>16</v>
      </c>
      <c r="B609" s="10" t="s">
        <v>484</v>
      </c>
      <c r="C609" s="38">
        <v>2016.0</v>
      </c>
      <c r="D609" s="10">
        <v>2.0</v>
      </c>
      <c r="E609" s="10">
        <v>28.0</v>
      </c>
      <c r="F609" s="38">
        <v>147.902411</v>
      </c>
      <c r="G609" s="36"/>
      <c r="H609" s="36"/>
      <c r="I609" s="36"/>
      <c r="J609" s="36"/>
      <c r="K609" s="36"/>
      <c r="L609" s="36"/>
      <c r="M609" s="36"/>
      <c r="N609" s="36"/>
      <c r="O609" s="36"/>
      <c r="P609" s="36"/>
      <c r="Q609" s="36"/>
      <c r="R609" s="36"/>
      <c r="Y609" s="36"/>
    </row>
    <row r="610">
      <c r="A610" s="37" t="s">
        <v>17</v>
      </c>
      <c r="B610" s="10" t="s">
        <v>485</v>
      </c>
      <c r="C610" s="38">
        <v>2016.0</v>
      </c>
      <c r="D610" s="10">
        <v>2.0</v>
      </c>
      <c r="E610" s="10">
        <v>28.0</v>
      </c>
      <c r="F610" s="38">
        <v>136.771612</v>
      </c>
      <c r="G610" s="36"/>
      <c r="H610" s="36"/>
      <c r="I610" s="36"/>
      <c r="J610" s="36"/>
      <c r="K610" s="36"/>
      <c r="L610" s="36"/>
      <c r="M610" s="36"/>
      <c r="N610" s="36"/>
      <c r="O610" s="36"/>
      <c r="P610" s="36"/>
      <c r="Q610" s="36"/>
      <c r="R610" s="36"/>
      <c r="Y610" s="36"/>
    </row>
    <row r="611">
      <c r="A611" s="37" t="s">
        <v>18</v>
      </c>
      <c r="B611" s="10" t="s">
        <v>486</v>
      </c>
      <c r="C611" s="38">
        <v>2016.0</v>
      </c>
      <c r="D611" s="10">
        <v>2.0</v>
      </c>
      <c r="E611" s="10">
        <v>28.0</v>
      </c>
      <c r="F611" s="38">
        <v>117.150805</v>
      </c>
      <c r="G611" s="36"/>
      <c r="H611" s="36"/>
      <c r="I611" s="36"/>
      <c r="J611" s="36"/>
      <c r="K611" s="36"/>
      <c r="L611" s="36"/>
      <c r="M611" s="36"/>
      <c r="N611" s="36"/>
      <c r="O611" s="36"/>
      <c r="P611" s="36"/>
      <c r="Q611" s="36"/>
      <c r="R611" s="36"/>
      <c r="Y611" s="36"/>
    </row>
    <row r="612">
      <c r="A612" s="37" t="s">
        <v>19</v>
      </c>
      <c r="B612" s="10" t="s">
        <v>487</v>
      </c>
      <c r="C612" s="38">
        <v>2016.0</v>
      </c>
      <c r="D612" s="10">
        <v>2.0</v>
      </c>
      <c r="E612" s="10">
        <v>28.0</v>
      </c>
      <c r="F612" s="38">
        <v>140.825197</v>
      </c>
      <c r="G612" s="36"/>
      <c r="H612" s="36"/>
      <c r="I612" s="36"/>
      <c r="J612" s="36"/>
      <c r="K612" s="36"/>
      <c r="L612" s="36"/>
      <c r="M612" s="36"/>
      <c r="N612" s="36"/>
      <c r="O612" s="36"/>
      <c r="P612" s="36"/>
      <c r="Q612" s="36"/>
      <c r="R612" s="36"/>
      <c r="Y612" s="36"/>
    </row>
    <row r="613">
      <c r="A613" s="37" t="s">
        <v>20</v>
      </c>
      <c r="B613" s="10" t="s">
        <v>488</v>
      </c>
      <c r="C613" s="38">
        <v>2016.0</v>
      </c>
      <c r="D613" s="10">
        <v>2.0</v>
      </c>
      <c r="E613" s="10">
        <v>28.0</v>
      </c>
      <c r="F613" s="38">
        <v>150.602179</v>
      </c>
      <c r="G613" s="36"/>
      <c r="H613" s="36"/>
      <c r="I613" s="36"/>
      <c r="J613" s="36"/>
      <c r="K613" s="36"/>
      <c r="L613" s="36"/>
      <c r="M613" s="36"/>
      <c r="N613" s="36"/>
      <c r="O613" s="36"/>
      <c r="P613" s="36"/>
      <c r="Q613" s="36"/>
      <c r="R613" s="36"/>
      <c r="Y613" s="36"/>
    </row>
    <row r="614">
      <c r="A614" s="37" t="s">
        <v>21</v>
      </c>
      <c r="B614" s="10" t="s">
        <v>490</v>
      </c>
      <c r="C614" s="38">
        <v>2016.0</v>
      </c>
      <c r="D614" s="10">
        <v>2.0</v>
      </c>
      <c r="E614" s="10">
        <v>28.0</v>
      </c>
      <c r="F614" s="38">
        <v>135.809031</v>
      </c>
      <c r="G614" s="36"/>
      <c r="H614" s="36"/>
      <c r="I614" s="36"/>
      <c r="J614" s="36"/>
      <c r="K614" s="36"/>
      <c r="L614" s="36"/>
      <c r="M614" s="36"/>
      <c r="N614" s="36"/>
      <c r="O614" s="36"/>
      <c r="P614" s="36"/>
      <c r="Q614" s="36"/>
      <c r="R614" s="36"/>
      <c r="Y614" s="36"/>
    </row>
    <row r="615">
      <c r="A615" s="37" t="s">
        <v>22</v>
      </c>
      <c r="B615" s="10" t="s">
        <v>491</v>
      </c>
      <c r="C615" s="38">
        <v>2016.0</v>
      </c>
      <c r="D615" s="10">
        <v>2.0</v>
      </c>
      <c r="E615" s="10">
        <v>28.0</v>
      </c>
      <c r="F615" s="38">
        <v>139.871785</v>
      </c>
      <c r="G615" s="36"/>
      <c r="H615" s="36"/>
      <c r="I615" s="36"/>
      <c r="J615" s="36"/>
      <c r="K615" s="36"/>
      <c r="L615" s="36"/>
      <c r="M615" s="36"/>
      <c r="N615" s="36"/>
      <c r="O615" s="36"/>
      <c r="P615" s="36"/>
      <c r="Q615" s="36"/>
      <c r="R615" s="36"/>
      <c r="Y615" s="36"/>
    </row>
    <row r="616">
      <c r="A616" s="37" t="s">
        <v>23</v>
      </c>
      <c r="B616" s="10" t="s">
        <v>492</v>
      </c>
      <c r="C616" s="38">
        <v>2016.0</v>
      </c>
      <c r="D616" s="10">
        <v>2.0</v>
      </c>
      <c r="E616" s="10">
        <v>28.0</v>
      </c>
      <c r="F616" s="38">
        <v>153.685447</v>
      </c>
      <c r="G616" s="36"/>
      <c r="H616" s="36"/>
      <c r="I616" s="36"/>
      <c r="J616" s="36"/>
      <c r="K616" s="36"/>
      <c r="L616" s="36"/>
      <c r="M616" s="36"/>
      <c r="N616" s="36"/>
      <c r="O616" s="36"/>
      <c r="P616" s="36"/>
      <c r="Q616" s="36"/>
      <c r="R616" s="36"/>
      <c r="Y616" s="36"/>
    </row>
    <row r="617">
      <c r="A617" s="37" t="s">
        <v>24</v>
      </c>
      <c r="B617" s="10" t="s">
        <v>493</v>
      </c>
      <c r="C617" s="38">
        <v>2016.0</v>
      </c>
      <c r="D617" s="10">
        <v>2.0</v>
      </c>
      <c r="E617" s="10">
        <v>28.0</v>
      </c>
      <c r="F617" s="38">
        <v>139.061569</v>
      </c>
      <c r="G617" s="36"/>
      <c r="H617" s="36"/>
      <c r="I617" s="36"/>
      <c r="J617" s="36"/>
      <c r="K617" s="36"/>
      <c r="L617" s="36"/>
      <c r="M617" s="36"/>
      <c r="N617" s="36"/>
      <c r="O617" s="36"/>
      <c r="P617" s="36"/>
      <c r="Q617" s="36"/>
      <c r="R617" s="36"/>
      <c r="Y617" s="36"/>
    </row>
    <row r="618">
      <c r="A618" s="37" t="s">
        <v>25</v>
      </c>
      <c r="B618" s="10" t="s">
        <v>494</v>
      </c>
      <c r="C618" s="38">
        <v>2016.0</v>
      </c>
      <c r="D618" s="10">
        <v>2.0</v>
      </c>
      <c r="E618" s="10">
        <v>28.0</v>
      </c>
      <c r="F618" s="38">
        <v>113.882088</v>
      </c>
      <c r="G618" s="36"/>
      <c r="H618" s="36"/>
      <c r="I618" s="36"/>
      <c r="J618" s="36"/>
      <c r="K618" s="36"/>
      <c r="L618" s="36"/>
      <c r="M618" s="36"/>
      <c r="N618" s="36"/>
      <c r="O618" s="36"/>
      <c r="P618" s="36"/>
      <c r="Q618" s="36"/>
      <c r="R618" s="36"/>
      <c r="Y618" s="36"/>
    </row>
    <row r="619">
      <c r="A619" s="37" t="s">
        <v>26</v>
      </c>
      <c r="B619" s="10" t="s">
        <v>495</v>
      </c>
      <c r="C619" s="38">
        <v>2016.0</v>
      </c>
      <c r="D619" s="10">
        <v>2.0</v>
      </c>
      <c r="E619" s="10">
        <v>28.0</v>
      </c>
      <c r="F619" s="38">
        <v>73.660534</v>
      </c>
      <c r="G619" s="36"/>
      <c r="H619" s="36"/>
      <c r="I619" s="36"/>
      <c r="J619" s="36"/>
      <c r="K619" s="36"/>
      <c r="L619" s="36"/>
      <c r="M619" s="36"/>
      <c r="N619" s="36"/>
      <c r="O619" s="36"/>
      <c r="P619" s="36"/>
      <c r="Q619" s="36"/>
      <c r="R619" s="36"/>
      <c r="Y619" s="36"/>
    </row>
    <row r="620">
      <c r="A620" s="37" t="s">
        <v>27</v>
      </c>
      <c r="B620" s="10" t="s">
        <v>497</v>
      </c>
      <c r="C620" s="38">
        <v>2016.0</v>
      </c>
      <c r="D620" s="10">
        <v>2.0</v>
      </c>
      <c r="E620" s="10">
        <v>28.0</v>
      </c>
      <c r="F620" s="38">
        <v>141.106573</v>
      </c>
      <c r="G620" s="36"/>
      <c r="H620" s="36"/>
      <c r="I620" s="36"/>
      <c r="J620" s="36"/>
      <c r="K620" s="36"/>
      <c r="L620" s="36"/>
      <c r="M620" s="36"/>
      <c r="N620" s="36"/>
      <c r="O620" s="36"/>
      <c r="P620" s="36"/>
      <c r="Q620" s="36"/>
      <c r="R620" s="36"/>
      <c r="Y620" s="36"/>
    </row>
    <row r="621">
      <c r="A621" s="37" t="s">
        <v>28</v>
      </c>
      <c r="B621" s="10" t="s">
        <v>496</v>
      </c>
      <c r="C621" s="38">
        <v>2016.0</v>
      </c>
      <c r="D621" s="10">
        <v>2.0</v>
      </c>
      <c r="E621" s="10">
        <v>28.0</v>
      </c>
      <c r="F621" s="38">
        <v>140.137671</v>
      </c>
      <c r="G621" s="36"/>
      <c r="H621" s="36"/>
      <c r="I621" s="36"/>
      <c r="J621" s="36"/>
      <c r="K621" s="36"/>
      <c r="L621" s="36"/>
      <c r="M621" s="36"/>
      <c r="N621" s="36"/>
      <c r="O621" s="36"/>
      <c r="P621" s="36"/>
      <c r="Q621" s="36"/>
      <c r="R621" s="36"/>
      <c r="Y621" s="36"/>
    </row>
    <row r="622">
      <c r="A622" s="37" t="s">
        <v>29</v>
      </c>
      <c r="B622" s="10" t="s">
        <v>498</v>
      </c>
      <c r="C622" s="38">
        <v>2016.0</v>
      </c>
      <c r="D622" s="10">
        <v>2.0</v>
      </c>
      <c r="E622" s="10">
        <v>28.0</v>
      </c>
      <c r="F622" s="38">
        <v>164.98831</v>
      </c>
      <c r="G622" s="36"/>
      <c r="H622" s="36"/>
      <c r="I622" s="36"/>
      <c r="J622" s="36"/>
      <c r="K622" s="36"/>
      <c r="L622" s="36"/>
      <c r="M622" s="36"/>
      <c r="N622" s="36"/>
      <c r="O622" s="36"/>
      <c r="P622" s="36"/>
      <c r="Q622" s="36"/>
      <c r="R622" s="36"/>
      <c r="Y622" s="36"/>
    </row>
    <row r="623">
      <c r="A623" s="37" t="s">
        <v>30</v>
      </c>
      <c r="B623" s="10" t="s">
        <v>499</v>
      </c>
      <c r="C623" s="38">
        <v>2016.0</v>
      </c>
      <c r="D623" s="10">
        <v>2.0</v>
      </c>
      <c r="E623" s="10">
        <v>28.0</v>
      </c>
      <c r="F623" s="38">
        <v>129.773777</v>
      </c>
      <c r="G623" s="36"/>
      <c r="H623" s="36"/>
      <c r="I623" s="36"/>
      <c r="J623" s="36"/>
      <c r="K623" s="36"/>
      <c r="L623" s="36"/>
      <c r="M623" s="36"/>
      <c r="N623" s="36"/>
      <c r="O623" s="36"/>
      <c r="P623" s="36"/>
      <c r="Q623" s="36"/>
      <c r="R623" s="36"/>
      <c r="Y623" s="36"/>
    </row>
    <row r="624">
      <c r="A624" s="37" t="s">
        <v>31</v>
      </c>
      <c r="B624" s="10" t="s">
        <v>500</v>
      </c>
      <c r="C624" s="38">
        <v>2016.0</v>
      </c>
      <c r="D624" s="10">
        <v>2.0</v>
      </c>
      <c r="E624" s="10">
        <v>28.0</v>
      </c>
      <c r="F624" s="38">
        <v>151.778654</v>
      </c>
      <c r="G624" s="36"/>
      <c r="H624" s="36"/>
      <c r="I624" s="36"/>
      <c r="J624" s="36"/>
      <c r="K624" s="36"/>
      <c r="L624" s="36"/>
      <c r="M624" s="36"/>
      <c r="N624" s="36"/>
      <c r="O624" s="36"/>
      <c r="P624" s="36"/>
      <c r="Q624" s="36"/>
      <c r="R624" s="36"/>
      <c r="Y624" s="36"/>
    </row>
    <row r="625">
      <c r="A625" s="37" t="s">
        <v>32</v>
      </c>
      <c r="B625" s="10" t="s">
        <v>501</v>
      </c>
      <c r="C625" s="38">
        <v>2016.0</v>
      </c>
      <c r="D625" s="10">
        <v>2.0</v>
      </c>
      <c r="E625" s="10">
        <v>28.0</v>
      </c>
      <c r="F625" s="38">
        <v>108.699937</v>
      </c>
      <c r="G625" s="36"/>
      <c r="H625" s="36"/>
      <c r="I625" s="36"/>
      <c r="J625" s="36"/>
      <c r="K625" s="36"/>
      <c r="L625" s="36"/>
      <c r="M625" s="36"/>
      <c r="N625" s="36"/>
      <c r="O625" s="36"/>
      <c r="P625" s="36"/>
      <c r="Q625" s="36"/>
      <c r="R625" s="36"/>
      <c r="Y625" s="36"/>
    </row>
    <row r="626">
      <c r="A626" s="37" t="s">
        <v>33</v>
      </c>
      <c r="B626" s="10" t="s">
        <v>502</v>
      </c>
      <c r="C626" s="38">
        <v>2016.0</v>
      </c>
      <c r="D626" s="10">
        <v>2.0</v>
      </c>
      <c r="E626" s="10">
        <v>28.0</v>
      </c>
      <c r="F626" s="38">
        <v>173.13659</v>
      </c>
      <c r="G626" s="36"/>
      <c r="H626" s="36"/>
      <c r="I626" s="36"/>
      <c r="J626" s="36"/>
      <c r="K626" s="36"/>
      <c r="L626" s="36"/>
      <c r="M626" s="36"/>
      <c r="N626" s="36"/>
      <c r="O626" s="36"/>
      <c r="P626" s="36"/>
      <c r="Q626" s="36"/>
      <c r="R626" s="36"/>
      <c r="Y626" s="36"/>
    </row>
    <row r="627">
      <c r="A627" s="37" t="s">
        <v>34</v>
      </c>
      <c r="B627" s="10" t="s">
        <v>503</v>
      </c>
      <c r="C627" s="38">
        <v>2016.0</v>
      </c>
      <c r="D627" s="10">
        <v>2.0</v>
      </c>
      <c r="E627" s="10">
        <v>28.0</v>
      </c>
      <c r="F627" s="38">
        <v>169.044539</v>
      </c>
      <c r="G627" s="36"/>
      <c r="H627" s="36"/>
      <c r="I627" s="36"/>
      <c r="J627" s="36"/>
      <c r="K627" s="36"/>
      <c r="L627" s="36"/>
      <c r="M627" s="36"/>
      <c r="N627" s="36"/>
      <c r="O627" s="36"/>
      <c r="P627" s="36"/>
      <c r="Q627" s="36"/>
      <c r="R627" s="36"/>
      <c r="Y627" s="36"/>
    </row>
    <row r="628">
      <c r="A628" s="37" t="s">
        <v>35</v>
      </c>
      <c r="B628" s="10" t="s">
        <v>504</v>
      </c>
      <c r="C628" s="38">
        <v>2016.0</v>
      </c>
      <c r="D628" s="10">
        <v>2.0</v>
      </c>
      <c r="E628" s="10">
        <v>28.0</v>
      </c>
      <c r="F628" s="38">
        <v>139.02207</v>
      </c>
      <c r="G628" s="36"/>
      <c r="H628" s="36"/>
      <c r="I628" s="36"/>
      <c r="J628" s="36"/>
      <c r="K628" s="36"/>
      <c r="L628" s="36"/>
      <c r="M628" s="36"/>
      <c r="N628" s="36"/>
      <c r="O628" s="36"/>
      <c r="P628" s="36"/>
      <c r="Q628" s="36"/>
      <c r="R628" s="36"/>
      <c r="Y628" s="36"/>
    </row>
    <row r="629">
      <c r="A629" s="37" t="s">
        <v>3</v>
      </c>
      <c r="B629" s="10" t="s">
        <v>489</v>
      </c>
      <c r="C629" s="38">
        <v>2017.0</v>
      </c>
      <c r="D629" s="10">
        <v>2.0</v>
      </c>
      <c r="E629" s="10">
        <v>28.0</v>
      </c>
      <c r="F629" s="38">
        <v>144.698743</v>
      </c>
      <c r="G629" s="36"/>
      <c r="H629" s="36"/>
      <c r="I629" s="36"/>
      <c r="J629" s="36"/>
      <c r="K629" s="36"/>
      <c r="L629" s="36"/>
      <c r="M629" s="36"/>
      <c r="N629" s="36"/>
      <c r="O629" s="36"/>
      <c r="P629" s="36"/>
      <c r="Q629" s="36"/>
      <c r="R629" s="36"/>
      <c r="Y629" s="36"/>
    </row>
    <row r="630">
      <c r="A630" s="37" t="s">
        <v>4</v>
      </c>
      <c r="B630" s="10" t="s">
        <v>472</v>
      </c>
      <c r="C630" s="38">
        <v>2017.0</v>
      </c>
      <c r="D630" s="10">
        <v>2.0</v>
      </c>
      <c r="E630" s="10">
        <v>28.0</v>
      </c>
      <c r="F630" s="38">
        <v>99.9301424</v>
      </c>
      <c r="G630" s="36"/>
      <c r="H630" s="36"/>
      <c r="I630" s="36"/>
      <c r="J630" s="36"/>
      <c r="K630" s="36"/>
      <c r="L630" s="36"/>
      <c r="M630" s="36"/>
      <c r="N630" s="36"/>
      <c r="O630" s="36"/>
      <c r="P630" s="36"/>
      <c r="Q630" s="36"/>
      <c r="R630" s="36"/>
      <c r="Y630" s="36"/>
    </row>
    <row r="631">
      <c r="A631" s="37" t="s">
        <v>5</v>
      </c>
      <c r="B631" s="10" t="s">
        <v>473</v>
      </c>
      <c r="C631" s="38">
        <v>2017.0</v>
      </c>
      <c r="D631" s="10">
        <v>2.0</v>
      </c>
      <c r="E631" s="10">
        <v>28.0</v>
      </c>
      <c r="F631" s="38">
        <v>129.797068</v>
      </c>
      <c r="G631" s="36"/>
      <c r="H631" s="36"/>
      <c r="I631" s="36"/>
      <c r="J631" s="36"/>
      <c r="K631" s="36"/>
      <c r="L631" s="36"/>
      <c r="M631" s="36"/>
      <c r="N631" s="36"/>
      <c r="O631" s="36"/>
      <c r="P631" s="36"/>
      <c r="Q631" s="36"/>
      <c r="R631" s="36"/>
      <c r="Y631" s="36"/>
    </row>
    <row r="632">
      <c r="A632" s="37" t="s">
        <v>6</v>
      </c>
      <c r="B632" s="10" t="s">
        <v>474</v>
      </c>
      <c r="C632" s="38">
        <v>2017.0</v>
      </c>
      <c r="D632" s="10">
        <v>2.0</v>
      </c>
      <c r="E632" s="10">
        <v>28.0</v>
      </c>
      <c r="F632" s="38">
        <v>107.93902</v>
      </c>
      <c r="G632" s="36"/>
      <c r="H632" s="36"/>
      <c r="I632" s="36"/>
      <c r="J632" s="36"/>
      <c r="K632" s="36"/>
      <c r="L632" s="36"/>
      <c r="M632" s="36"/>
      <c r="N632" s="36"/>
      <c r="O632" s="36"/>
      <c r="P632" s="36"/>
      <c r="Q632" s="36"/>
      <c r="R632" s="36"/>
      <c r="Y632" s="36"/>
    </row>
    <row r="633">
      <c r="A633" s="37" t="s">
        <v>7</v>
      </c>
      <c r="B633" s="10" t="s">
        <v>475</v>
      </c>
      <c r="C633" s="38">
        <v>2017.0</v>
      </c>
      <c r="D633" s="10">
        <v>2.0</v>
      </c>
      <c r="E633" s="10">
        <v>28.0</v>
      </c>
      <c r="F633" s="38">
        <v>116.05716</v>
      </c>
      <c r="G633" s="36"/>
      <c r="H633" s="36"/>
      <c r="I633" s="36"/>
      <c r="J633" s="36"/>
      <c r="K633" s="36"/>
      <c r="L633" s="36"/>
      <c r="M633" s="36"/>
      <c r="N633" s="36"/>
      <c r="O633" s="36"/>
      <c r="P633" s="36"/>
      <c r="Q633" s="36"/>
      <c r="R633" s="36"/>
      <c r="Y633" s="36"/>
    </row>
    <row r="634">
      <c r="A634" s="37" t="s">
        <v>8</v>
      </c>
      <c r="B634" s="10" t="s">
        <v>479</v>
      </c>
      <c r="C634" s="38">
        <v>2017.0</v>
      </c>
      <c r="D634" s="10">
        <v>2.0</v>
      </c>
      <c r="E634" s="10">
        <v>28.0</v>
      </c>
      <c r="F634" s="38">
        <v>156.420068</v>
      </c>
      <c r="G634" s="36"/>
      <c r="H634" s="36"/>
      <c r="I634" s="36"/>
      <c r="J634" s="36"/>
      <c r="K634" s="36"/>
      <c r="L634" s="36"/>
      <c r="M634" s="36"/>
      <c r="N634" s="36"/>
      <c r="O634" s="36"/>
      <c r="P634" s="36"/>
      <c r="Q634" s="36"/>
      <c r="R634" s="36"/>
      <c r="Y634" s="36"/>
    </row>
    <row r="635">
      <c r="A635" s="37" t="s">
        <v>9</v>
      </c>
      <c r="B635" s="10" t="s">
        <v>480</v>
      </c>
      <c r="C635" s="38">
        <v>2017.0</v>
      </c>
      <c r="D635" s="10">
        <v>2.0</v>
      </c>
      <c r="E635" s="10">
        <v>28.0</v>
      </c>
      <c r="F635" s="38">
        <v>146.082265</v>
      </c>
      <c r="G635" s="36"/>
      <c r="H635" s="36"/>
      <c r="I635" s="36"/>
      <c r="J635" s="36"/>
      <c r="K635" s="36"/>
      <c r="L635" s="36"/>
      <c r="M635" s="36"/>
      <c r="N635" s="36"/>
      <c r="O635" s="36"/>
      <c r="P635" s="36"/>
      <c r="Q635" s="36"/>
      <c r="R635" s="36"/>
      <c r="Y635" s="36"/>
    </row>
    <row r="636">
      <c r="A636" s="37" t="s">
        <v>10</v>
      </c>
      <c r="B636" s="10" t="s">
        <v>478</v>
      </c>
      <c r="C636" s="38">
        <v>2017.0</v>
      </c>
      <c r="D636" s="10">
        <v>2.0</v>
      </c>
      <c r="E636" s="10">
        <v>28.0</v>
      </c>
      <c r="F636" s="38">
        <v>99.1944641</v>
      </c>
      <c r="G636" s="36"/>
      <c r="H636" s="36"/>
      <c r="I636" s="36"/>
      <c r="J636" s="36"/>
      <c r="K636" s="36"/>
      <c r="L636" s="36"/>
      <c r="M636" s="36"/>
      <c r="N636" s="36"/>
      <c r="O636" s="36"/>
      <c r="P636" s="36"/>
      <c r="Q636" s="36"/>
      <c r="R636" s="36"/>
      <c r="Y636" s="36"/>
    </row>
    <row r="637">
      <c r="A637" s="37" t="s">
        <v>11</v>
      </c>
      <c r="B637" s="10" t="s">
        <v>477</v>
      </c>
      <c r="C637" s="38">
        <v>2017.0</v>
      </c>
      <c r="D637" s="10">
        <v>2.0</v>
      </c>
      <c r="E637" s="10">
        <v>28.0</v>
      </c>
      <c r="F637" s="38">
        <v>159.080252</v>
      </c>
      <c r="G637" s="36"/>
      <c r="H637" s="36"/>
      <c r="I637" s="36"/>
      <c r="J637" s="36"/>
      <c r="K637" s="36"/>
      <c r="L637" s="36"/>
      <c r="M637" s="36"/>
      <c r="N637" s="36"/>
      <c r="O637" s="36"/>
      <c r="P637" s="36"/>
      <c r="Q637" s="36"/>
      <c r="R637" s="36"/>
      <c r="Y637" s="36"/>
    </row>
    <row r="638">
      <c r="A638" s="37" t="s">
        <v>12</v>
      </c>
      <c r="B638" s="10" t="s">
        <v>476</v>
      </c>
      <c r="C638" s="38">
        <v>2017.0</v>
      </c>
      <c r="D638" s="10">
        <v>2.0</v>
      </c>
      <c r="E638" s="10">
        <v>28.0</v>
      </c>
      <c r="F638" s="38">
        <v>196.674337</v>
      </c>
      <c r="G638" s="36"/>
      <c r="H638" s="36"/>
      <c r="I638" s="36"/>
      <c r="J638" s="36"/>
      <c r="K638" s="36"/>
      <c r="L638" s="36"/>
      <c r="M638" s="36"/>
      <c r="N638" s="36"/>
      <c r="O638" s="36"/>
      <c r="P638" s="36"/>
      <c r="Q638" s="36"/>
      <c r="R638" s="36"/>
      <c r="Y638" s="36"/>
    </row>
    <row r="639">
      <c r="A639" s="37" t="s">
        <v>13</v>
      </c>
      <c r="B639" s="10" t="s">
        <v>481</v>
      </c>
      <c r="C639" s="38">
        <v>2017.0</v>
      </c>
      <c r="D639" s="10">
        <v>2.0</v>
      </c>
      <c r="E639" s="10">
        <v>28.0</v>
      </c>
      <c r="F639" s="38">
        <v>156.742568</v>
      </c>
      <c r="G639" s="36"/>
      <c r="H639" s="36"/>
      <c r="I639" s="36"/>
      <c r="J639" s="36"/>
      <c r="K639" s="36"/>
      <c r="L639" s="36"/>
      <c r="M639" s="36"/>
      <c r="N639" s="36"/>
      <c r="O639" s="36"/>
      <c r="P639" s="36"/>
      <c r="Q639" s="36"/>
      <c r="R639" s="36"/>
      <c r="Y639" s="36"/>
    </row>
    <row r="640">
      <c r="A640" s="37" t="s">
        <v>14</v>
      </c>
      <c r="B640" s="10" t="s">
        <v>483</v>
      </c>
      <c r="C640" s="38">
        <v>2017.0</v>
      </c>
      <c r="D640" s="10">
        <v>2.0</v>
      </c>
      <c r="E640" s="10">
        <v>28.0</v>
      </c>
      <c r="F640" s="38">
        <v>149.897456</v>
      </c>
      <c r="G640" s="36"/>
      <c r="H640" s="36"/>
      <c r="I640" s="36"/>
      <c r="J640" s="36"/>
      <c r="K640" s="36"/>
      <c r="L640" s="36"/>
      <c r="M640" s="36"/>
      <c r="N640" s="36"/>
      <c r="O640" s="36"/>
      <c r="P640" s="36"/>
      <c r="Q640" s="36"/>
      <c r="R640" s="36"/>
      <c r="Y640" s="36"/>
    </row>
    <row r="641">
      <c r="A641" s="37" t="s">
        <v>15</v>
      </c>
      <c r="B641" s="10" t="s">
        <v>482</v>
      </c>
      <c r="C641" s="38">
        <v>2017.0</v>
      </c>
      <c r="D641" s="10">
        <v>2.0</v>
      </c>
      <c r="E641" s="10">
        <v>28.0</v>
      </c>
      <c r="F641" s="38">
        <v>128.797885</v>
      </c>
      <c r="G641" s="36"/>
      <c r="H641" s="36"/>
      <c r="I641" s="36"/>
      <c r="J641" s="36"/>
      <c r="K641" s="36"/>
      <c r="L641" s="36"/>
      <c r="M641" s="36"/>
      <c r="N641" s="36"/>
      <c r="O641" s="36"/>
      <c r="P641" s="36"/>
      <c r="Q641" s="36"/>
      <c r="R641" s="36"/>
      <c r="Y641" s="36"/>
    </row>
    <row r="642">
      <c r="A642" s="37" t="s">
        <v>16</v>
      </c>
      <c r="B642" s="10" t="s">
        <v>484</v>
      </c>
      <c r="C642" s="38">
        <v>2017.0</v>
      </c>
      <c r="D642" s="10">
        <v>2.0</v>
      </c>
      <c r="E642" s="10">
        <v>28.0</v>
      </c>
      <c r="F642" s="38">
        <v>150.987444</v>
      </c>
      <c r="G642" s="36"/>
      <c r="H642" s="36"/>
      <c r="I642" s="36"/>
      <c r="J642" s="36"/>
      <c r="K642" s="36"/>
      <c r="L642" s="36"/>
      <c r="M642" s="36"/>
      <c r="N642" s="36"/>
      <c r="O642" s="36"/>
      <c r="P642" s="36"/>
      <c r="Q642" s="36"/>
      <c r="R642" s="36"/>
      <c r="Y642" s="36"/>
    </row>
    <row r="643">
      <c r="A643" s="37" t="s">
        <v>17</v>
      </c>
      <c r="B643" s="10" t="s">
        <v>485</v>
      </c>
      <c r="C643" s="38">
        <v>2017.0</v>
      </c>
      <c r="D643" s="10">
        <v>2.0</v>
      </c>
      <c r="E643" s="10">
        <v>28.0</v>
      </c>
      <c r="F643" s="38">
        <v>136.638335</v>
      </c>
      <c r="G643" s="36"/>
      <c r="H643" s="36"/>
      <c r="I643" s="36"/>
      <c r="J643" s="36"/>
      <c r="K643" s="36"/>
      <c r="L643" s="36"/>
      <c r="M643" s="36"/>
      <c r="N643" s="36"/>
      <c r="O643" s="36"/>
      <c r="P643" s="36"/>
      <c r="Q643" s="36"/>
      <c r="R643" s="36"/>
      <c r="Y643" s="36"/>
    </row>
    <row r="644">
      <c r="A644" s="37" t="s">
        <v>18</v>
      </c>
      <c r="B644" s="10" t="s">
        <v>486</v>
      </c>
      <c r="C644" s="38">
        <v>2017.0</v>
      </c>
      <c r="D644" s="10">
        <v>2.0</v>
      </c>
      <c r="E644" s="10">
        <v>28.0</v>
      </c>
      <c r="F644" s="38">
        <v>120.38485</v>
      </c>
      <c r="G644" s="36"/>
      <c r="H644" s="36"/>
      <c r="I644" s="36"/>
      <c r="J644" s="36"/>
      <c r="K644" s="36"/>
      <c r="L644" s="36"/>
      <c r="M644" s="36"/>
      <c r="N644" s="36"/>
      <c r="O644" s="36"/>
      <c r="P644" s="36"/>
      <c r="Q644" s="36"/>
      <c r="R644" s="36"/>
      <c r="Y644" s="36"/>
    </row>
    <row r="645">
      <c r="A645" s="37" t="s">
        <v>19</v>
      </c>
      <c r="B645" s="10" t="s">
        <v>487</v>
      </c>
      <c r="C645" s="38">
        <v>2017.0</v>
      </c>
      <c r="D645" s="10">
        <v>2.0</v>
      </c>
      <c r="E645" s="10">
        <v>28.0</v>
      </c>
      <c r="F645" s="38">
        <v>142.188993</v>
      </c>
      <c r="G645" s="36"/>
      <c r="H645" s="36"/>
      <c r="I645" s="36"/>
      <c r="J645" s="36"/>
      <c r="K645" s="36"/>
      <c r="L645" s="36"/>
      <c r="M645" s="36"/>
      <c r="N645" s="36"/>
      <c r="O645" s="36"/>
      <c r="P645" s="36"/>
      <c r="Q645" s="36"/>
      <c r="R645" s="36"/>
      <c r="Y645" s="36"/>
    </row>
    <row r="646">
      <c r="A646" s="37" t="s">
        <v>20</v>
      </c>
      <c r="B646" s="10" t="s">
        <v>488</v>
      </c>
      <c r="C646" s="38">
        <v>2017.0</v>
      </c>
      <c r="D646" s="10">
        <v>2.0</v>
      </c>
      <c r="E646" s="10">
        <v>28.0</v>
      </c>
      <c r="F646" s="38">
        <v>148.337492</v>
      </c>
      <c r="G646" s="36"/>
      <c r="H646" s="36"/>
      <c r="I646" s="36"/>
      <c r="J646" s="36"/>
      <c r="K646" s="36"/>
      <c r="L646" s="36"/>
      <c r="M646" s="36"/>
      <c r="N646" s="36"/>
      <c r="O646" s="36"/>
      <c r="P646" s="36"/>
      <c r="Q646" s="36"/>
      <c r="R646" s="36"/>
      <c r="Y646" s="36"/>
    </row>
    <row r="647">
      <c r="A647" s="37" t="s">
        <v>21</v>
      </c>
      <c r="B647" s="10" t="s">
        <v>490</v>
      </c>
      <c r="C647" s="38">
        <v>2017.0</v>
      </c>
      <c r="D647" s="10">
        <v>2.0</v>
      </c>
      <c r="E647" s="10">
        <v>28.0</v>
      </c>
      <c r="F647" s="38">
        <v>147.992427</v>
      </c>
      <c r="G647" s="36"/>
      <c r="H647" s="36"/>
      <c r="I647" s="36"/>
      <c r="J647" s="36"/>
      <c r="K647" s="36"/>
      <c r="L647" s="36"/>
      <c r="M647" s="36"/>
      <c r="N647" s="36"/>
      <c r="O647" s="36"/>
      <c r="P647" s="36"/>
      <c r="Q647" s="36"/>
      <c r="R647" s="36"/>
      <c r="Y647" s="36"/>
    </row>
    <row r="648">
      <c r="A648" s="37" t="s">
        <v>22</v>
      </c>
      <c r="B648" s="10" t="s">
        <v>491</v>
      </c>
      <c r="C648" s="38">
        <v>2017.0</v>
      </c>
      <c r="D648" s="10">
        <v>2.0</v>
      </c>
      <c r="E648" s="10">
        <v>28.0</v>
      </c>
      <c r="F648" s="38">
        <v>143.801326</v>
      </c>
      <c r="G648" s="36"/>
      <c r="H648" s="36"/>
      <c r="I648" s="36"/>
      <c r="J648" s="36"/>
      <c r="K648" s="36"/>
      <c r="L648" s="36"/>
      <c r="M648" s="36"/>
      <c r="N648" s="36"/>
      <c r="O648" s="36"/>
      <c r="P648" s="36"/>
      <c r="Q648" s="36"/>
      <c r="R648" s="36"/>
      <c r="Y648" s="36"/>
    </row>
    <row r="649">
      <c r="A649" s="37" t="s">
        <v>23</v>
      </c>
      <c r="B649" s="10" t="s">
        <v>492</v>
      </c>
      <c r="C649" s="38">
        <v>2017.0</v>
      </c>
      <c r="D649" s="10">
        <v>2.0</v>
      </c>
      <c r="E649" s="10">
        <v>28.0</v>
      </c>
      <c r="F649" s="38">
        <v>157.269468</v>
      </c>
      <c r="G649" s="36"/>
      <c r="H649" s="36"/>
      <c r="I649" s="36"/>
      <c r="J649" s="36"/>
      <c r="K649" s="36"/>
      <c r="L649" s="36"/>
      <c r="M649" s="36"/>
      <c r="N649" s="36"/>
      <c r="O649" s="36"/>
      <c r="P649" s="36"/>
      <c r="Q649" s="36"/>
      <c r="R649" s="36"/>
      <c r="Y649" s="36"/>
    </row>
    <row r="650">
      <c r="A650" s="37" t="s">
        <v>24</v>
      </c>
      <c r="B650" s="10" t="s">
        <v>493</v>
      </c>
      <c r="C650" s="38">
        <v>2017.0</v>
      </c>
      <c r="D650" s="10">
        <v>2.0</v>
      </c>
      <c r="E650" s="10">
        <v>28.0</v>
      </c>
      <c r="F650" s="38">
        <v>147.407593</v>
      </c>
      <c r="G650" s="36"/>
      <c r="H650" s="36"/>
      <c r="I650" s="36"/>
      <c r="J650" s="36"/>
      <c r="K650" s="36"/>
      <c r="L650" s="36"/>
      <c r="M650" s="36"/>
      <c r="N650" s="36"/>
      <c r="O650" s="36"/>
      <c r="P650" s="36"/>
      <c r="Q650" s="36"/>
      <c r="R650" s="36"/>
      <c r="Y650" s="36"/>
    </row>
    <row r="651">
      <c r="A651" s="37" t="s">
        <v>25</v>
      </c>
      <c r="B651" s="10" t="s">
        <v>494</v>
      </c>
      <c r="C651" s="38">
        <v>2017.0</v>
      </c>
      <c r="D651" s="10">
        <v>2.0</v>
      </c>
      <c r="E651" s="10">
        <v>28.0</v>
      </c>
      <c r="F651" s="38">
        <v>117.791747</v>
      </c>
      <c r="G651" s="36"/>
      <c r="H651" s="36"/>
      <c r="I651" s="36"/>
      <c r="J651" s="36"/>
      <c r="K651" s="36"/>
      <c r="L651" s="36"/>
      <c r="M651" s="36"/>
      <c r="N651" s="36"/>
      <c r="O651" s="36"/>
      <c r="P651" s="36"/>
      <c r="Q651" s="36"/>
      <c r="R651" s="36"/>
      <c r="Y651" s="36"/>
    </row>
    <row r="652">
      <c r="A652" s="37" t="s">
        <v>26</v>
      </c>
      <c r="B652" s="10" t="s">
        <v>495</v>
      </c>
      <c r="C652" s="38">
        <v>2017.0</v>
      </c>
      <c r="D652" s="10">
        <v>2.0</v>
      </c>
      <c r="E652" s="10">
        <v>28.0</v>
      </c>
      <c r="F652" s="38">
        <v>72.0863478</v>
      </c>
      <c r="G652" s="36"/>
      <c r="H652" s="36"/>
      <c r="I652" s="36"/>
      <c r="J652" s="36"/>
      <c r="K652" s="36"/>
      <c r="L652" s="36"/>
      <c r="M652" s="36"/>
      <c r="N652" s="36"/>
      <c r="O652" s="36"/>
      <c r="P652" s="36"/>
      <c r="Q652" s="36"/>
      <c r="R652" s="36"/>
      <c r="Y652" s="36"/>
    </row>
    <row r="653">
      <c r="A653" s="37" t="s">
        <v>27</v>
      </c>
      <c r="B653" s="10" t="s">
        <v>497</v>
      </c>
      <c r="C653" s="38">
        <v>2017.0</v>
      </c>
      <c r="D653" s="10">
        <v>2.0</v>
      </c>
      <c r="E653" s="10">
        <v>28.0</v>
      </c>
      <c r="F653" s="38">
        <v>151.985659</v>
      </c>
      <c r="G653" s="36"/>
      <c r="H653" s="36"/>
      <c r="I653" s="36"/>
      <c r="J653" s="36"/>
      <c r="K653" s="36"/>
      <c r="L653" s="36"/>
      <c r="M653" s="36"/>
      <c r="N653" s="36"/>
      <c r="O653" s="36"/>
      <c r="P653" s="36"/>
      <c r="Q653" s="36"/>
      <c r="R653" s="36"/>
      <c r="Y653" s="36"/>
    </row>
    <row r="654">
      <c r="A654" s="37" t="s">
        <v>28</v>
      </c>
      <c r="B654" s="10" t="s">
        <v>496</v>
      </c>
      <c r="C654" s="38">
        <v>2017.0</v>
      </c>
      <c r="D654" s="10">
        <v>2.0</v>
      </c>
      <c r="E654" s="10">
        <v>28.0</v>
      </c>
      <c r="F654" s="38">
        <v>143.294579</v>
      </c>
      <c r="G654" s="36"/>
      <c r="H654" s="36"/>
      <c r="I654" s="36"/>
      <c r="J654" s="36"/>
      <c r="K654" s="36"/>
      <c r="L654" s="36"/>
      <c r="M654" s="36"/>
      <c r="N654" s="36"/>
      <c r="O654" s="36"/>
      <c r="P654" s="36"/>
      <c r="Q654" s="36"/>
      <c r="R654" s="36"/>
      <c r="Y654" s="36"/>
    </row>
    <row r="655">
      <c r="A655" s="37" t="s">
        <v>29</v>
      </c>
      <c r="B655" s="10" t="s">
        <v>498</v>
      </c>
      <c r="C655" s="38">
        <v>2017.0</v>
      </c>
      <c r="D655" s="10">
        <v>2.0</v>
      </c>
      <c r="E655" s="10">
        <v>28.0</v>
      </c>
      <c r="F655" s="38">
        <v>165.320343</v>
      </c>
      <c r="G655" s="36"/>
      <c r="H655" s="36"/>
      <c r="I655" s="36"/>
      <c r="J655" s="36"/>
      <c r="K655" s="36"/>
      <c r="L655" s="36"/>
      <c r="M655" s="36"/>
      <c r="N655" s="36"/>
      <c r="O655" s="36"/>
      <c r="P655" s="36"/>
      <c r="Q655" s="36"/>
      <c r="R655" s="36"/>
      <c r="Y655" s="36"/>
    </row>
    <row r="656">
      <c r="A656" s="37" t="s">
        <v>30</v>
      </c>
      <c r="B656" s="10" t="s">
        <v>499</v>
      </c>
      <c r="C656" s="38">
        <v>2017.0</v>
      </c>
      <c r="D656" s="10">
        <v>2.0</v>
      </c>
      <c r="E656" s="10">
        <v>28.0</v>
      </c>
      <c r="F656" s="38">
        <v>130.629619</v>
      </c>
      <c r="G656" s="36"/>
      <c r="H656" s="36"/>
      <c r="I656" s="36"/>
      <c r="J656" s="36"/>
      <c r="K656" s="36"/>
      <c r="L656" s="36"/>
      <c r="M656" s="36"/>
      <c r="N656" s="36"/>
      <c r="O656" s="36"/>
      <c r="P656" s="36"/>
      <c r="Q656" s="36"/>
      <c r="R656" s="36"/>
      <c r="Y656" s="36"/>
    </row>
    <row r="657">
      <c r="A657" s="37" t="s">
        <v>31</v>
      </c>
      <c r="B657" s="10" t="s">
        <v>500</v>
      </c>
      <c r="C657" s="38">
        <v>2017.0</v>
      </c>
      <c r="D657" s="10">
        <v>2.0</v>
      </c>
      <c r="E657" s="10">
        <v>28.0</v>
      </c>
      <c r="F657" s="38">
        <v>148.967432</v>
      </c>
      <c r="G657" s="36"/>
      <c r="H657" s="36"/>
      <c r="I657" s="36"/>
      <c r="J657" s="36"/>
      <c r="K657" s="36"/>
      <c r="L657" s="36"/>
      <c r="M657" s="36"/>
      <c r="N657" s="36"/>
      <c r="O657" s="36"/>
      <c r="P657" s="36"/>
      <c r="Q657" s="36"/>
      <c r="R657" s="36"/>
      <c r="Y657" s="36"/>
    </row>
    <row r="658">
      <c r="A658" s="37" t="s">
        <v>32</v>
      </c>
      <c r="B658" s="10" t="s">
        <v>501</v>
      </c>
      <c r="C658" s="38">
        <v>2017.0</v>
      </c>
      <c r="D658" s="10">
        <v>2.0</v>
      </c>
      <c r="E658" s="10">
        <v>28.0</v>
      </c>
      <c r="F658" s="38">
        <v>113.597458</v>
      </c>
      <c r="G658" s="36"/>
      <c r="H658" s="36"/>
      <c r="I658" s="36"/>
      <c r="J658" s="36"/>
      <c r="K658" s="36"/>
      <c r="L658" s="36"/>
      <c r="M658" s="36"/>
      <c r="N658" s="36"/>
      <c r="O658" s="36"/>
      <c r="P658" s="36"/>
      <c r="Q658" s="36"/>
      <c r="R658" s="36"/>
      <c r="Y658" s="36"/>
    </row>
    <row r="659">
      <c r="A659" s="37" t="s">
        <v>33</v>
      </c>
      <c r="B659" s="10" t="s">
        <v>502</v>
      </c>
      <c r="C659" s="38">
        <v>2017.0</v>
      </c>
      <c r="D659" s="10">
        <v>2.0</v>
      </c>
      <c r="E659" s="10">
        <v>28.0</v>
      </c>
      <c r="F659" s="38">
        <v>176.081872</v>
      </c>
      <c r="G659" s="36"/>
      <c r="H659" s="36"/>
      <c r="I659" s="36"/>
      <c r="J659" s="36"/>
      <c r="K659" s="36"/>
      <c r="L659" s="36"/>
      <c r="M659" s="36"/>
      <c r="N659" s="36"/>
      <c r="O659" s="36"/>
      <c r="P659" s="36"/>
      <c r="Q659" s="36"/>
      <c r="R659" s="36"/>
      <c r="Y659" s="36"/>
    </row>
    <row r="660">
      <c r="A660" s="37" t="s">
        <v>34</v>
      </c>
      <c r="B660" s="10" t="s">
        <v>503</v>
      </c>
      <c r="C660" s="38">
        <v>2017.0</v>
      </c>
      <c r="D660" s="10">
        <v>2.0</v>
      </c>
      <c r="E660" s="10">
        <v>28.0</v>
      </c>
      <c r="F660" s="38">
        <v>155.117008</v>
      </c>
      <c r="G660" s="36"/>
      <c r="H660" s="36"/>
      <c r="I660" s="36"/>
      <c r="J660" s="36"/>
      <c r="K660" s="36"/>
      <c r="L660" s="36"/>
      <c r="M660" s="36"/>
      <c r="N660" s="36"/>
      <c r="O660" s="36"/>
      <c r="P660" s="36"/>
      <c r="Q660" s="36"/>
      <c r="R660" s="36"/>
      <c r="Y660" s="36"/>
    </row>
    <row r="661">
      <c r="A661" s="37" t="s">
        <v>35</v>
      </c>
      <c r="B661" s="10" t="s">
        <v>504</v>
      </c>
      <c r="C661" s="38">
        <v>2017.0</v>
      </c>
      <c r="D661" s="10">
        <v>2.0</v>
      </c>
      <c r="E661" s="10">
        <v>28.0</v>
      </c>
      <c r="F661" s="38">
        <v>137.26587</v>
      </c>
      <c r="G661" s="36"/>
      <c r="H661" s="36"/>
      <c r="I661" s="36"/>
      <c r="J661" s="36"/>
      <c r="K661" s="36"/>
      <c r="L661" s="36"/>
      <c r="M661" s="36"/>
      <c r="N661" s="36"/>
      <c r="O661" s="36"/>
      <c r="P661" s="36"/>
      <c r="Q661" s="36"/>
      <c r="R661" s="36"/>
      <c r="Y661" s="36"/>
    </row>
    <row r="662">
      <c r="A662" s="37" t="s">
        <v>3</v>
      </c>
      <c r="B662" s="10" t="s">
        <v>489</v>
      </c>
      <c r="C662" s="38">
        <v>2018.0</v>
      </c>
      <c r="D662" s="10">
        <v>2.0</v>
      </c>
      <c r="E662" s="10">
        <v>28.0</v>
      </c>
      <c r="F662" s="38">
        <v>149.824806</v>
      </c>
      <c r="G662" s="36"/>
      <c r="H662" s="36"/>
      <c r="I662" s="36"/>
      <c r="J662" s="36"/>
      <c r="K662" s="36"/>
      <c r="L662" s="36"/>
      <c r="M662" s="36"/>
      <c r="N662" s="36"/>
      <c r="O662" s="36"/>
      <c r="P662" s="36"/>
      <c r="Q662" s="36"/>
      <c r="R662" s="36"/>
      <c r="Y662" s="36"/>
    </row>
    <row r="663">
      <c r="A663" s="37" t="s">
        <v>4</v>
      </c>
      <c r="B663" s="10" t="s">
        <v>472</v>
      </c>
      <c r="C663" s="38">
        <v>2018.0</v>
      </c>
      <c r="D663" s="10">
        <v>2.0</v>
      </c>
      <c r="E663" s="10">
        <v>28.0</v>
      </c>
      <c r="F663" s="38">
        <v>103.042952</v>
      </c>
      <c r="G663" s="36"/>
      <c r="H663" s="36"/>
      <c r="I663" s="36"/>
      <c r="J663" s="36"/>
      <c r="K663" s="36"/>
      <c r="L663" s="36"/>
      <c r="M663" s="36"/>
      <c r="N663" s="36"/>
      <c r="O663" s="36"/>
      <c r="P663" s="36"/>
      <c r="Q663" s="36"/>
      <c r="R663" s="36"/>
      <c r="Y663" s="36"/>
    </row>
    <row r="664">
      <c r="A664" s="37" t="s">
        <v>5</v>
      </c>
      <c r="B664" s="10" t="s">
        <v>473</v>
      </c>
      <c r="C664" s="38">
        <v>2018.0</v>
      </c>
      <c r="D664" s="10">
        <v>2.0</v>
      </c>
      <c r="E664" s="10">
        <v>28.0</v>
      </c>
      <c r="F664" s="38">
        <v>135.476648</v>
      </c>
      <c r="G664" s="36"/>
      <c r="H664" s="36"/>
      <c r="I664" s="36"/>
      <c r="J664" s="36"/>
      <c r="K664" s="36"/>
      <c r="L664" s="36"/>
      <c r="M664" s="36"/>
      <c r="N664" s="36"/>
      <c r="O664" s="36"/>
      <c r="P664" s="36"/>
      <c r="Q664" s="36"/>
      <c r="R664" s="36"/>
      <c r="Y664" s="36"/>
    </row>
    <row r="665">
      <c r="A665" s="37" t="s">
        <v>6</v>
      </c>
      <c r="B665" s="10" t="s">
        <v>474</v>
      </c>
      <c r="C665" s="38">
        <v>2018.0</v>
      </c>
      <c r="D665" s="10">
        <v>2.0</v>
      </c>
      <c r="E665" s="10">
        <v>28.0</v>
      </c>
      <c r="F665" s="38">
        <v>108.019313</v>
      </c>
      <c r="G665" s="36"/>
      <c r="H665" s="36"/>
      <c r="I665" s="36"/>
      <c r="J665" s="36"/>
      <c r="K665" s="36"/>
      <c r="L665" s="36"/>
      <c r="M665" s="36"/>
      <c r="N665" s="36"/>
      <c r="O665" s="36"/>
      <c r="P665" s="36"/>
      <c r="Q665" s="36"/>
      <c r="R665" s="36"/>
      <c r="Y665" s="36"/>
    </row>
    <row r="666">
      <c r="A666" s="37" t="s">
        <v>7</v>
      </c>
      <c r="B666" s="10" t="s">
        <v>475</v>
      </c>
      <c r="C666" s="38">
        <v>2018.0</v>
      </c>
      <c r="D666" s="10">
        <v>2.0</v>
      </c>
      <c r="E666" s="10">
        <v>28.0</v>
      </c>
      <c r="F666" s="38">
        <v>123.669985</v>
      </c>
      <c r="G666" s="36"/>
      <c r="H666" s="36"/>
      <c r="I666" s="36"/>
      <c r="J666" s="36"/>
      <c r="K666" s="36"/>
      <c r="L666" s="36"/>
      <c r="M666" s="36"/>
      <c r="N666" s="36"/>
      <c r="O666" s="36"/>
      <c r="P666" s="36"/>
      <c r="Q666" s="36"/>
      <c r="R666" s="36"/>
      <c r="Y666" s="36"/>
    </row>
    <row r="667">
      <c r="A667" s="37" t="s">
        <v>8</v>
      </c>
      <c r="B667" s="10" t="s">
        <v>479</v>
      </c>
      <c r="C667" s="38">
        <v>2018.0</v>
      </c>
      <c r="D667" s="10">
        <v>2.0</v>
      </c>
      <c r="E667" s="10">
        <v>28.0</v>
      </c>
      <c r="F667" s="38">
        <v>160.647092</v>
      </c>
      <c r="G667" s="36"/>
      <c r="H667" s="36"/>
      <c r="I667" s="36"/>
      <c r="J667" s="36"/>
      <c r="K667" s="36"/>
      <c r="L667" s="36"/>
      <c r="M667" s="36"/>
      <c r="N667" s="36"/>
      <c r="O667" s="36"/>
      <c r="P667" s="36"/>
      <c r="Q667" s="36"/>
      <c r="R667" s="36"/>
      <c r="Y667" s="36"/>
    </row>
    <row r="668">
      <c r="A668" s="37" t="s">
        <v>9</v>
      </c>
      <c r="B668" s="10" t="s">
        <v>480</v>
      </c>
      <c r="C668" s="38">
        <v>2018.0</v>
      </c>
      <c r="D668" s="10">
        <v>2.0</v>
      </c>
      <c r="E668" s="10">
        <v>28.0</v>
      </c>
      <c r="F668" s="38">
        <v>144.419424</v>
      </c>
      <c r="G668" s="36"/>
      <c r="H668" s="36"/>
      <c r="I668" s="36"/>
      <c r="J668" s="36"/>
      <c r="K668" s="36"/>
      <c r="L668" s="36"/>
      <c r="M668" s="36"/>
      <c r="N668" s="36"/>
      <c r="O668" s="36"/>
      <c r="P668" s="36"/>
      <c r="Q668" s="36"/>
      <c r="R668" s="36"/>
      <c r="Y668" s="36"/>
    </row>
    <row r="669">
      <c r="A669" s="37" t="s">
        <v>10</v>
      </c>
      <c r="B669" s="10" t="s">
        <v>478</v>
      </c>
      <c r="C669" s="38">
        <v>2018.0</v>
      </c>
      <c r="D669" s="10">
        <v>2.0</v>
      </c>
      <c r="E669" s="10">
        <v>28.0</v>
      </c>
      <c r="F669" s="38">
        <v>106.843233</v>
      </c>
      <c r="G669" s="36"/>
      <c r="H669" s="36"/>
      <c r="I669" s="36"/>
      <c r="J669" s="36"/>
      <c r="K669" s="36"/>
      <c r="L669" s="36"/>
      <c r="M669" s="36"/>
      <c r="N669" s="36"/>
      <c r="O669" s="36"/>
      <c r="P669" s="36"/>
      <c r="Q669" s="36"/>
      <c r="R669" s="36"/>
      <c r="Y669" s="36"/>
    </row>
    <row r="670">
      <c r="A670" s="37" t="s">
        <v>11</v>
      </c>
      <c r="B670" s="10" t="s">
        <v>477</v>
      </c>
      <c r="C670" s="38">
        <v>2018.0</v>
      </c>
      <c r="D670" s="10">
        <v>2.0</v>
      </c>
      <c r="E670" s="10">
        <v>28.0</v>
      </c>
      <c r="F670" s="38">
        <v>169.459128</v>
      </c>
      <c r="G670" s="36"/>
      <c r="H670" s="36"/>
      <c r="I670" s="36"/>
      <c r="J670" s="36"/>
      <c r="K670" s="36"/>
      <c r="L670" s="36"/>
      <c r="M670" s="36"/>
      <c r="N670" s="36"/>
      <c r="O670" s="36"/>
      <c r="P670" s="36"/>
      <c r="Q670" s="36"/>
      <c r="R670" s="36"/>
      <c r="Y670" s="36"/>
    </row>
    <row r="671">
      <c r="A671" s="37" t="s">
        <v>12</v>
      </c>
      <c r="B671" s="10" t="s">
        <v>476</v>
      </c>
      <c r="C671" s="38">
        <v>2018.0</v>
      </c>
      <c r="D671" s="10">
        <v>2.0</v>
      </c>
      <c r="E671" s="10">
        <v>28.0</v>
      </c>
      <c r="F671" s="38">
        <v>200.316944</v>
      </c>
      <c r="G671" s="36"/>
      <c r="H671" s="36"/>
      <c r="I671" s="36"/>
      <c r="J671" s="36"/>
      <c r="K671" s="36"/>
      <c r="L671" s="36"/>
      <c r="M671" s="36"/>
      <c r="N671" s="36"/>
      <c r="O671" s="36"/>
      <c r="P671" s="36"/>
      <c r="Q671" s="36"/>
      <c r="R671" s="36"/>
      <c r="Y671" s="36"/>
    </row>
    <row r="672">
      <c r="A672" s="37" t="s">
        <v>13</v>
      </c>
      <c r="B672" s="10" t="s">
        <v>481</v>
      </c>
      <c r="C672" s="38">
        <v>2018.0</v>
      </c>
      <c r="D672" s="10">
        <v>2.0</v>
      </c>
      <c r="E672" s="10">
        <v>28.0</v>
      </c>
      <c r="F672" s="38">
        <v>158.820713</v>
      </c>
      <c r="G672" s="36"/>
      <c r="H672" s="36"/>
      <c r="I672" s="36"/>
      <c r="J672" s="36"/>
      <c r="K672" s="36"/>
      <c r="L672" s="36"/>
      <c r="M672" s="36"/>
      <c r="N672" s="36"/>
      <c r="O672" s="36"/>
      <c r="P672" s="36"/>
      <c r="Q672" s="36"/>
      <c r="R672" s="36"/>
      <c r="Y672" s="36"/>
    </row>
    <row r="673">
      <c r="A673" s="37" t="s">
        <v>14</v>
      </c>
      <c r="B673" s="10" t="s">
        <v>483</v>
      </c>
      <c r="C673" s="38">
        <v>2018.0</v>
      </c>
      <c r="D673" s="10">
        <v>2.0</v>
      </c>
      <c r="E673" s="10">
        <v>28.0</v>
      </c>
      <c r="F673" s="38">
        <v>151.99353</v>
      </c>
      <c r="G673" s="36"/>
      <c r="H673" s="36"/>
      <c r="I673" s="36"/>
      <c r="J673" s="36"/>
      <c r="K673" s="36"/>
      <c r="L673" s="36"/>
      <c r="M673" s="36"/>
      <c r="N673" s="36"/>
      <c r="O673" s="36"/>
      <c r="P673" s="36"/>
      <c r="Q673" s="36"/>
      <c r="R673" s="36"/>
      <c r="Y673" s="36"/>
    </row>
    <row r="674">
      <c r="A674" s="37" t="s">
        <v>15</v>
      </c>
      <c r="B674" s="10" t="s">
        <v>482</v>
      </c>
      <c r="C674" s="38">
        <v>2018.0</v>
      </c>
      <c r="D674" s="10">
        <v>2.0</v>
      </c>
      <c r="E674" s="10">
        <v>28.0</v>
      </c>
      <c r="F674" s="38">
        <v>121.400324</v>
      </c>
      <c r="G674" s="36"/>
      <c r="H674" s="36"/>
      <c r="I674" s="36"/>
      <c r="J674" s="36"/>
      <c r="K674" s="36"/>
      <c r="L674" s="36"/>
      <c r="M674" s="36"/>
      <c r="N674" s="36"/>
      <c r="O674" s="36"/>
      <c r="P674" s="36"/>
      <c r="Q674" s="36"/>
      <c r="R674" s="36"/>
      <c r="Y674" s="36"/>
    </row>
    <row r="675">
      <c r="A675" s="37" t="s">
        <v>16</v>
      </c>
      <c r="B675" s="10" t="s">
        <v>484</v>
      </c>
      <c r="C675" s="38">
        <v>2018.0</v>
      </c>
      <c r="D675" s="10">
        <v>2.0</v>
      </c>
      <c r="E675" s="10">
        <v>28.0</v>
      </c>
      <c r="F675" s="38">
        <v>152.805851</v>
      </c>
      <c r="G675" s="36"/>
      <c r="H675" s="36"/>
      <c r="I675" s="36"/>
      <c r="J675" s="36"/>
      <c r="K675" s="36"/>
      <c r="L675" s="36"/>
      <c r="M675" s="36"/>
      <c r="N675" s="36"/>
      <c r="O675" s="36"/>
      <c r="P675" s="36"/>
      <c r="Q675" s="36"/>
      <c r="R675" s="36"/>
      <c r="Y675" s="36"/>
    </row>
    <row r="676">
      <c r="A676" s="37" t="s">
        <v>17</v>
      </c>
      <c r="B676" s="10" t="s">
        <v>485</v>
      </c>
      <c r="C676" s="38">
        <v>2018.0</v>
      </c>
      <c r="D676" s="10">
        <v>2.0</v>
      </c>
      <c r="E676" s="10">
        <v>28.0</v>
      </c>
      <c r="F676" s="38">
        <v>138.356312</v>
      </c>
      <c r="G676" s="36"/>
      <c r="H676" s="36"/>
      <c r="I676" s="36"/>
      <c r="J676" s="36"/>
      <c r="K676" s="36"/>
      <c r="L676" s="36"/>
      <c r="M676" s="36"/>
      <c r="N676" s="36"/>
      <c r="O676" s="36"/>
      <c r="P676" s="36"/>
      <c r="Q676" s="36"/>
      <c r="R676" s="36"/>
      <c r="Y676" s="36"/>
    </row>
    <row r="677">
      <c r="A677" s="37" t="s">
        <v>18</v>
      </c>
      <c r="B677" s="10" t="s">
        <v>486</v>
      </c>
      <c r="C677" s="38">
        <v>2018.0</v>
      </c>
      <c r="D677" s="10">
        <v>2.0</v>
      </c>
      <c r="E677" s="10">
        <v>28.0</v>
      </c>
      <c r="F677" s="38">
        <v>123.722982</v>
      </c>
      <c r="G677" s="36"/>
      <c r="H677" s="36"/>
      <c r="I677" s="36"/>
      <c r="J677" s="36"/>
      <c r="K677" s="36"/>
      <c r="L677" s="36"/>
      <c r="M677" s="36"/>
      <c r="N677" s="36"/>
      <c r="O677" s="36"/>
      <c r="P677" s="36"/>
      <c r="Q677" s="36"/>
      <c r="R677" s="36"/>
      <c r="Y677" s="36"/>
    </row>
    <row r="678">
      <c r="A678" s="37" t="s">
        <v>19</v>
      </c>
      <c r="B678" s="10" t="s">
        <v>487</v>
      </c>
      <c r="C678" s="38">
        <v>2018.0</v>
      </c>
      <c r="D678" s="10">
        <v>2.0</v>
      </c>
      <c r="E678" s="10">
        <v>28.0</v>
      </c>
      <c r="F678" s="38">
        <v>143.39384</v>
      </c>
      <c r="G678" s="36"/>
      <c r="H678" s="36"/>
      <c r="I678" s="36"/>
      <c r="J678" s="36"/>
      <c r="K678" s="36"/>
      <c r="L678" s="36"/>
      <c r="M678" s="36"/>
      <c r="N678" s="36"/>
      <c r="O678" s="36"/>
      <c r="P678" s="36"/>
      <c r="Q678" s="36"/>
      <c r="R678" s="36"/>
      <c r="Y678" s="36"/>
    </row>
    <row r="679">
      <c r="A679" s="37" t="s">
        <v>20</v>
      </c>
      <c r="B679" s="10" t="s">
        <v>488</v>
      </c>
      <c r="C679" s="38">
        <v>2018.0</v>
      </c>
      <c r="D679" s="10">
        <v>2.0</v>
      </c>
      <c r="E679" s="10">
        <v>28.0</v>
      </c>
      <c r="F679" s="38">
        <v>142.294127</v>
      </c>
      <c r="G679" s="36"/>
      <c r="H679" s="36"/>
      <c r="I679" s="36"/>
      <c r="J679" s="36"/>
      <c r="K679" s="36"/>
      <c r="L679" s="36"/>
      <c r="M679" s="36"/>
      <c r="N679" s="36"/>
      <c r="O679" s="36"/>
      <c r="P679" s="36"/>
      <c r="Q679" s="36"/>
      <c r="R679" s="36"/>
      <c r="Y679" s="36"/>
    </row>
    <row r="680">
      <c r="A680" s="37" t="s">
        <v>21</v>
      </c>
      <c r="B680" s="10" t="s">
        <v>490</v>
      </c>
      <c r="C680" s="38">
        <v>2018.0</v>
      </c>
      <c r="D680" s="10">
        <v>2.0</v>
      </c>
      <c r="E680" s="10">
        <v>28.0</v>
      </c>
      <c r="F680" s="38">
        <v>141.131556</v>
      </c>
      <c r="G680" s="36"/>
      <c r="H680" s="36"/>
      <c r="I680" s="36"/>
      <c r="J680" s="36"/>
      <c r="K680" s="36"/>
      <c r="L680" s="36"/>
      <c r="M680" s="36"/>
      <c r="N680" s="36"/>
      <c r="O680" s="36"/>
      <c r="P680" s="36"/>
      <c r="Q680" s="36"/>
      <c r="R680" s="36"/>
      <c r="Y680" s="36"/>
    </row>
    <row r="681">
      <c r="A681" s="37" t="s">
        <v>22</v>
      </c>
      <c r="B681" s="10" t="s">
        <v>491</v>
      </c>
      <c r="C681" s="38">
        <v>2018.0</v>
      </c>
      <c r="D681" s="10">
        <v>2.0</v>
      </c>
      <c r="E681" s="10">
        <v>28.0</v>
      </c>
      <c r="F681" s="38">
        <v>144.029892</v>
      </c>
      <c r="G681" s="36"/>
      <c r="H681" s="36"/>
      <c r="I681" s="36"/>
      <c r="J681" s="36"/>
      <c r="K681" s="36"/>
      <c r="L681" s="36"/>
      <c r="M681" s="36"/>
      <c r="N681" s="36"/>
      <c r="O681" s="36"/>
      <c r="P681" s="36"/>
      <c r="Q681" s="36"/>
      <c r="R681" s="36"/>
      <c r="Y681" s="36"/>
    </row>
    <row r="682">
      <c r="A682" s="37" t="s">
        <v>23</v>
      </c>
      <c r="B682" s="10" t="s">
        <v>492</v>
      </c>
      <c r="C682" s="38">
        <v>2018.0</v>
      </c>
      <c r="D682" s="10">
        <v>2.0</v>
      </c>
      <c r="E682" s="10">
        <v>28.0</v>
      </c>
      <c r="F682" s="38">
        <v>160.622487</v>
      </c>
      <c r="G682" s="36"/>
      <c r="H682" s="36"/>
      <c r="I682" s="36"/>
      <c r="J682" s="36"/>
      <c r="K682" s="36"/>
      <c r="L682" s="36"/>
      <c r="M682" s="36"/>
      <c r="N682" s="36"/>
      <c r="O682" s="36"/>
      <c r="P682" s="36"/>
      <c r="Q682" s="36"/>
      <c r="R682" s="36"/>
      <c r="Y682" s="36"/>
    </row>
    <row r="683">
      <c r="A683" s="37" t="s">
        <v>24</v>
      </c>
      <c r="B683" s="10" t="s">
        <v>493</v>
      </c>
      <c r="C683" s="38">
        <v>2018.0</v>
      </c>
      <c r="D683" s="10">
        <v>2.0</v>
      </c>
      <c r="E683" s="10">
        <v>28.0</v>
      </c>
      <c r="F683" s="38">
        <v>153.90353</v>
      </c>
      <c r="G683" s="36"/>
      <c r="H683" s="36"/>
      <c r="I683" s="36"/>
      <c r="J683" s="36"/>
      <c r="K683" s="36"/>
      <c r="L683" s="36"/>
      <c r="M683" s="36"/>
      <c r="N683" s="36"/>
      <c r="O683" s="36"/>
      <c r="P683" s="36"/>
      <c r="Q683" s="36"/>
      <c r="R683" s="36"/>
      <c r="Y683" s="36"/>
    </row>
    <row r="684">
      <c r="A684" s="37" t="s">
        <v>25</v>
      </c>
      <c r="B684" s="10" t="s">
        <v>494</v>
      </c>
      <c r="C684" s="38">
        <v>2018.0</v>
      </c>
      <c r="D684" s="10">
        <v>2.0</v>
      </c>
      <c r="E684" s="10">
        <v>28.0</v>
      </c>
      <c r="F684" s="38">
        <v>121.270487</v>
      </c>
      <c r="G684" s="36"/>
      <c r="H684" s="36"/>
      <c r="I684" s="36"/>
      <c r="J684" s="36"/>
      <c r="K684" s="36"/>
      <c r="L684" s="36"/>
      <c r="M684" s="36"/>
      <c r="N684" s="36"/>
      <c r="O684" s="36"/>
      <c r="P684" s="36"/>
      <c r="Q684" s="36"/>
      <c r="R684" s="36"/>
      <c r="Y684" s="36"/>
    </row>
    <row r="685">
      <c r="A685" s="37" t="s">
        <v>26</v>
      </c>
      <c r="B685" s="10" t="s">
        <v>495</v>
      </c>
      <c r="C685" s="38">
        <v>2018.0</v>
      </c>
      <c r="D685" s="10">
        <v>2.0</v>
      </c>
      <c r="E685" s="10">
        <v>28.0</v>
      </c>
      <c r="F685" s="38">
        <v>75.8888932</v>
      </c>
      <c r="G685" s="36"/>
      <c r="H685" s="36"/>
      <c r="I685" s="36"/>
      <c r="J685" s="36"/>
      <c r="K685" s="36"/>
      <c r="L685" s="36"/>
      <c r="M685" s="36"/>
      <c r="N685" s="36"/>
      <c r="O685" s="36"/>
      <c r="P685" s="36"/>
      <c r="Q685" s="36"/>
      <c r="R685" s="36"/>
      <c r="Y685" s="36"/>
    </row>
    <row r="686">
      <c r="A686" s="37" t="s">
        <v>27</v>
      </c>
      <c r="B686" s="10" t="s">
        <v>497</v>
      </c>
      <c r="C686" s="38">
        <v>2018.0</v>
      </c>
      <c r="D686" s="10">
        <v>2.0</v>
      </c>
      <c r="E686" s="10">
        <v>28.0</v>
      </c>
      <c r="F686" s="38">
        <v>156.280785</v>
      </c>
      <c r="G686" s="36"/>
      <c r="H686" s="36"/>
      <c r="I686" s="36"/>
      <c r="J686" s="36"/>
      <c r="K686" s="36"/>
      <c r="L686" s="36"/>
      <c r="M686" s="36"/>
      <c r="N686" s="36"/>
      <c r="O686" s="36"/>
      <c r="P686" s="36"/>
      <c r="Q686" s="36"/>
      <c r="R686" s="36"/>
      <c r="Y686" s="36"/>
    </row>
    <row r="687">
      <c r="A687" s="37" t="s">
        <v>28</v>
      </c>
      <c r="B687" s="10" t="s">
        <v>496</v>
      </c>
      <c r="C687" s="38">
        <v>2018.0</v>
      </c>
      <c r="D687" s="10">
        <v>2.0</v>
      </c>
      <c r="E687" s="10">
        <v>28.0</v>
      </c>
      <c r="F687" s="38">
        <v>146.315405</v>
      </c>
      <c r="G687" s="36"/>
      <c r="H687" s="36"/>
      <c r="I687" s="36"/>
      <c r="J687" s="36"/>
      <c r="K687" s="36"/>
      <c r="L687" s="36"/>
      <c r="M687" s="36"/>
      <c r="N687" s="36"/>
      <c r="O687" s="36"/>
      <c r="P687" s="36"/>
      <c r="Q687" s="36"/>
      <c r="R687" s="36"/>
      <c r="Y687" s="36"/>
    </row>
    <row r="688">
      <c r="A688" s="37" t="s">
        <v>29</v>
      </c>
      <c r="B688" s="10" t="s">
        <v>498</v>
      </c>
      <c r="C688" s="38">
        <v>2018.0</v>
      </c>
      <c r="D688" s="10">
        <v>2.0</v>
      </c>
      <c r="E688" s="10">
        <v>28.0</v>
      </c>
      <c r="F688" s="38">
        <v>173.974249</v>
      </c>
      <c r="G688" s="36"/>
      <c r="H688" s="36"/>
      <c r="I688" s="36"/>
      <c r="J688" s="36"/>
      <c r="K688" s="36"/>
      <c r="L688" s="36"/>
      <c r="M688" s="36"/>
      <c r="N688" s="36"/>
      <c r="O688" s="36"/>
      <c r="P688" s="36"/>
      <c r="Q688" s="36"/>
      <c r="R688" s="36"/>
      <c r="Y688" s="36"/>
    </row>
    <row r="689">
      <c r="A689" s="37" t="s">
        <v>30</v>
      </c>
      <c r="B689" s="10" t="s">
        <v>499</v>
      </c>
      <c r="C689" s="38">
        <v>2018.0</v>
      </c>
      <c r="D689" s="10">
        <v>2.0</v>
      </c>
      <c r="E689" s="10">
        <v>28.0</v>
      </c>
      <c r="F689" s="38">
        <v>147.648124</v>
      </c>
      <c r="G689" s="36"/>
      <c r="H689" s="36"/>
      <c r="I689" s="36"/>
      <c r="J689" s="36"/>
      <c r="K689" s="36"/>
      <c r="L689" s="36"/>
      <c r="M689" s="36"/>
      <c r="N689" s="36"/>
      <c r="O689" s="36"/>
      <c r="P689" s="36"/>
      <c r="Q689" s="36"/>
      <c r="R689" s="36"/>
      <c r="Y689" s="36"/>
    </row>
    <row r="690">
      <c r="A690" s="37" t="s">
        <v>31</v>
      </c>
      <c r="B690" s="10" t="s">
        <v>500</v>
      </c>
      <c r="C690" s="38">
        <v>2018.0</v>
      </c>
      <c r="D690" s="10">
        <v>2.0</v>
      </c>
      <c r="E690" s="10">
        <v>28.0</v>
      </c>
      <c r="F690" s="38">
        <v>152.009401</v>
      </c>
      <c r="G690" s="36"/>
      <c r="H690" s="36"/>
      <c r="I690" s="36"/>
      <c r="J690" s="36"/>
      <c r="K690" s="36"/>
      <c r="L690" s="36"/>
      <c r="M690" s="36"/>
      <c r="N690" s="36"/>
      <c r="O690" s="36"/>
      <c r="P690" s="36"/>
      <c r="Q690" s="36"/>
      <c r="R690" s="36"/>
      <c r="Y690" s="36"/>
    </row>
    <row r="691">
      <c r="A691" s="37" t="s">
        <v>32</v>
      </c>
      <c r="B691" s="10" t="s">
        <v>501</v>
      </c>
      <c r="C691" s="38">
        <v>2018.0</v>
      </c>
      <c r="D691" s="10">
        <v>2.0</v>
      </c>
      <c r="E691" s="10">
        <v>28.0</v>
      </c>
      <c r="F691" s="38">
        <v>123.789889</v>
      </c>
      <c r="G691" s="36"/>
      <c r="H691" s="36"/>
      <c r="I691" s="36"/>
      <c r="J691" s="36"/>
      <c r="K691" s="36"/>
      <c r="L691" s="36"/>
      <c r="M691" s="36"/>
      <c r="N691" s="36"/>
      <c r="O691" s="36"/>
      <c r="P691" s="36"/>
      <c r="Q691" s="36"/>
      <c r="R691" s="36"/>
      <c r="Y691" s="36"/>
    </row>
    <row r="692">
      <c r="A692" s="37" t="s">
        <v>33</v>
      </c>
      <c r="B692" s="10" t="s">
        <v>502</v>
      </c>
      <c r="C692" s="38">
        <v>2018.0</v>
      </c>
      <c r="D692" s="10">
        <v>2.0</v>
      </c>
      <c r="E692" s="10">
        <v>28.0</v>
      </c>
      <c r="F692" s="38">
        <v>186.230817</v>
      </c>
      <c r="G692" s="36"/>
      <c r="H692" s="36"/>
      <c r="I692" s="36"/>
      <c r="J692" s="36"/>
      <c r="K692" s="36"/>
      <c r="L692" s="36"/>
      <c r="M692" s="36"/>
      <c r="N692" s="36"/>
      <c r="O692" s="36"/>
      <c r="P692" s="36"/>
      <c r="Q692" s="36"/>
      <c r="R692" s="36"/>
      <c r="Y692" s="36"/>
    </row>
    <row r="693">
      <c r="A693" s="37" t="s">
        <v>34</v>
      </c>
      <c r="B693" s="10" t="s">
        <v>503</v>
      </c>
      <c r="C693" s="38">
        <v>2018.0</v>
      </c>
      <c r="D693" s="10">
        <v>2.0</v>
      </c>
      <c r="E693" s="10">
        <v>28.0</v>
      </c>
      <c r="F693" s="38">
        <v>163.749002</v>
      </c>
      <c r="G693" s="36"/>
      <c r="H693" s="36"/>
      <c r="I693" s="36"/>
      <c r="J693" s="36"/>
      <c r="K693" s="36"/>
      <c r="L693" s="36"/>
      <c r="M693" s="36"/>
      <c r="N693" s="36"/>
      <c r="O693" s="36"/>
      <c r="P693" s="36"/>
      <c r="Q693" s="36"/>
      <c r="R693" s="36"/>
      <c r="Y693" s="36"/>
    </row>
    <row r="694">
      <c r="A694" s="37" t="s">
        <v>35</v>
      </c>
      <c r="B694" s="10" t="s">
        <v>504</v>
      </c>
      <c r="C694" s="38">
        <v>2018.0</v>
      </c>
      <c r="D694" s="10">
        <v>2.0</v>
      </c>
      <c r="E694" s="10">
        <v>28.0</v>
      </c>
      <c r="F694" s="38">
        <v>146.688788</v>
      </c>
      <c r="G694" s="36"/>
      <c r="H694" s="36"/>
      <c r="I694" s="36"/>
      <c r="J694" s="36"/>
      <c r="K694" s="36"/>
      <c r="L694" s="36"/>
      <c r="M694" s="36"/>
      <c r="N694" s="36"/>
      <c r="O694" s="36"/>
      <c r="P694" s="36"/>
      <c r="Q694" s="36"/>
      <c r="R694" s="36"/>
      <c r="Y694" s="36"/>
    </row>
    <row r="695">
      <c r="A695" s="37" t="s">
        <v>3</v>
      </c>
      <c r="B695" s="10" t="s">
        <v>489</v>
      </c>
      <c r="C695" s="38">
        <v>2019.0</v>
      </c>
      <c r="D695" s="10">
        <v>2.0</v>
      </c>
      <c r="E695" s="10">
        <v>28.0</v>
      </c>
      <c r="F695" s="38">
        <v>153.492102</v>
      </c>
      <c r="G695" s="36"/>
      <c r="H695" s="36"/>
      <c r="I695" s="36"/>
      <c r="J695" s="36"/>
      <c r="K695" s="36"/>
      <c r="L695" s="36"/>
      <c r="M695" s="36"/>
      <c r="N695" s="36"/>
      <c r="O695" s="36"/>
      <c r="P695" s="36"/>
      <c r="Q695" s="36"/>
      <c r="R695" s="36"/>
      <c r="Y695" s="36"/>
    </row>
    <row r="696">
      <c r="A696" s="37" t="s">
        <v>4</v>
      </c>
      <c r="B696" s="10" t="s">
        <v>472</v>
      </c>
      <c r="C696" s="38">
        <v>2019.0</v>
      </c>
      <c r="D696" s="10">
        <v>2.0</v>
      </c>
      <c r="E696" s="10">
        <v>28.0</v>
      </c>
      <c r="F696" s="38">
        <v>107.774075</v>
      </c>
      <c r="G696" s="36"/>
      <c r="H696" s="36"/>
      <c r="I696" s="36"/>
      <c r="J696" s="36"/>
      <c r="K696" s="36"/>
      <c r="L696" s="36"/>
      <c r="M696" s="36"/>
      <c r="N696" s="36"/>
      <c r="O696" s="36"/>
      <c r="P696" s="36"/>
      <c r="Q696" s="36"/>
      <c r="R696" s="36"/>
      <c r="Y696" s="36"/>
    </row>
    <row r="697">
      <c r="A697" s="37" t="s">
        <v>5</v>
      </c>
      <c r="B697" s="10" t="s">
        <v>473</v>
      </c>
      <c r="C697" s="38">
        <v>2019.0</v>
      </c>
      <c r="D697" s="10">
        <v>2.0</v>
      </c>
      <c r="E697" s="10">
        <v>28.0</v>
      </c>
      <c r="F697" s="38">
        <v>134.882635</v>
      </c>
      <c r="G697" s="36"/>
      <c r="H697" s="36"/>
      <c r="I697" s="36"/>
      <c r="J697" s="36"/>
      <c r="K697" s="36"/>
      <c r="L697" s="36"/>
      <c r="M697" s="36"/>
      <c r="N697" s="36"/>
      <c r="O697" s="36"/>
      <c r="P697" s="36"/>
      <c r="Q697" s="36"/>
      <c r="R697" s="36"/>
      <c r="Y697" s="36"/>
    </row>
    <row r="698">
      <c r="A698" s="37" t="s">
        <v>6</v>
      </c>
      <c r="B698" s="10" t="s">
        <v>474</v>
      </c>
      <c r="C698" s="38">
        <v>2019.0</v>
      </c>
      <c r="D698" s="10">
        <v>2.0</v>
      </c>
      <c r="E698" s="10">
        <v>28.0</v>
      </c>
      <c r="F698" s="38">
        <v>111.938708</v>
      </c>
      <c r="G698" s="36"/>
      <c r="H698" s="36"/>
      <c r="I698" s="36"/>
      <c r="J698" s="36"/>
      <c r="K698" s="36"/>
      <c r="L698" s="36"/>
      <c r="M698" s="36"/>
      <c r="N698" s="36"/>
      <c r="O698" s="36"/>
      <c r="P698" s="36"/>
      <c r="Q698" s="36"/>
      <c r="R698" s="36"/>
      <c r="Y698" s="36"/>
    </row>
    <row r="699">
      <c r="A699" s="37" t="s">
        <v>7</v>
      </c>
      <c r="B699" s="10" t="s">
        <v>475</v>
      </c>
      <c r="C699" s="38">
        <v>2019.0</v>
      </c>
      <c r="D699" s="10">
        <v>2.0</v>
      </c>
      <c r="E699" s="10">
        <v>28.0</v>
      </c>
      <c r="F699" s="38">
        <v>126.256422</v>
      </c>
      <c r="G699" s="36"/>
      <c r="H699" s="36"/>
      <c r="I699" s="36"/>
      <c r="J699" s="36"/>
      <c r="K699" s="36"/>
      <c r="L699" s="36"/>
      <c r="M699" s="36"/>
      <c r="N699" s="36"/>
      <c r="O699" s="36"/>
      <c r="P699" s="36"/>
      <c r="Q699" s="36"/>
      <c r="R699" s="36"/>
      <c r="Y699" s="36"/>
    </row>
    <row r="700">
      <c r="A700" s="37" t="s">
        <v>8</v>
      </c>
      <c r="B700" s="10" t="s">
        <v>479</v>
      </c>
      <c r="C700" s="38">
        <v>2019.0</v>
      </c>
      <c r="D700" s="10">
        <v>2.0</v>
      </c>
      <c r="E700" s="10">
        <v>28.0</v>
      </c>
      <c r="F700" s="38">
        <v>160.412843</v>
      </c>
      <c r="G700" s="36"/>
      <c r="H700" s="36"/>
      <c r="I700" s="36"/>
      <c r="J700" s="36"/>
      <c r="K700" s="36"/>
      <c r="L700" s="36"/>
      <c r="M700" s="36"/>
      <c r="N700" s="36"/>
      <c r="O700" s="36"/>
      <c r="P700" s="36"/>
      <c r="Q700" s="36"/>
      <c r="R700" s="36"/>
      <c r="Y700" s="36"/>
    </row>
    <row r="701">
      <c r="A701" s="37" t="s">
        <v>9</v>
      </c>
      <c r="B701" s="10" t="s">
        <v>480</v>
      </c>
      <c r="C701" s="38">
        <v>2019.0</v>
      </c>
      <c r="D701" s="10">
        <v>2.0</v>
      </c>
      <c r="E701" s="10">
        <v>28.0</v>
      </c>
      <c r="F701" s="38">
        <v>142.485124</v>
      </c>
      <c r="G701" s="36"/>
      <c r="H701" s="36"/>
      <c r="I701" s="36"/>
      <c r="J701" s="36"/>
      <c r="K701" s="36"/>
      <c r="L701" s="36"/>
      <c r="M701" s="36"/>
      <c r="N701" s="36"/>
      <c r="O701" s="36"/>
      <c r="P701" s="36"/>
      <c r="Q701" s="36"/>
      <c r="R701" s="36"/>
      <c r="Y701" s="36"/>
    </row>
    <row r="702">
      <c r="A702" s="37" t="s">
        <v>10</v>
      </c>
      <c r="B702" s="10" t="s">
        <v>478</v>
      </c>
      <c r="C702" s="38">
        <v>2019.0</v>
      </c>
      <c r="D702" s="10">
        <v>2.0</v>
      </c>
      <c r="E702" s="10">
        <v>28.0</v>
      </c>
      <c r="F702" s="38">
        <v>108.530555</v>
      </c>
      <c r="G702" s="36"/>
      <c r="H702" s="36"/>
      <c r="I702" s="36"/>
      <c r="J702" s="36"/>
      <c r="K702" s="36"/>
      <c r="L702" s="36"/>
      <c r="M702" s="36"/>
      <c r="N702" s="36"/>
      <c r="O702" s="36"/>
      <c r="P702" s="36"/>
      <c r="Q702" s="36"/>
      <c r="R702" s="36"/>
      <c r="Y702" s="36"/>
    </row>
    <row r="703">
      <c r="A703" s="37" t="s">
        <v>11</v>
      </c>
      <c r="B703" s="10" t="s">
        <v>477</v>
      </c>
      <c r="C703" s="38">
        <v>2019.0</v>
      </c>
      <c r="D703" s="10">
        <v>2.0</v>
      </c>
      <c r="E703" s="10">
        <v>28.0</v>
      </c>
      <c r="F703" s="38">
        <v>173.072568</v>
      </c>
      <c r="G703" s="36"/>
      <c r="H703" s="36"/>
      <c r="I703" s="36"/>
      <c r="J703" s="36"/>
      <c r="K703" s="36"/>
      <c r="L703" s="36"/>
      <c r="M703" s="36"/>
      <c r="N703" s="36"/>
      <c r="O703" s="36"/>
      <c r="P703" s="36"/>
      <c r="Q703" s="36"/>
      <c r="R703" s="36"/>
      <c r="Y703" s="36"/>
    </row>
    <row r="704">
      <c r="A704" s="37" t="s">
        <v>12</v>
      </c>
      <c r="B704" s="10" t="s">
        <v>476</v>
      </c>
      <c r="C704" s="38">
        <v>2019.0</v>
      </c>
      <c r="D704" s="10">
        <v>2.0</v>
      </c>
      <c r="E704" s="10">
        <v>28.0</v>
      </c>
      <c r="F704" s="38">
        <v>194.33653</v>
      </c>
      <c r="G704" s="36"/>
      <c r="H704" s="36"/>
      <c r="I704" s="36"/>
      <c r="J704" s="36"/>
      <c r="K704" s="36"/>
      <c r="L704" s="36"/>
      <c r="M704" s="36"/>
      <c r="N704" s="36"/>
      <c r="O704" s="36"/>
      <c r="P704" s="36"/>
      <c r="Q704" s="36"/>
      <c r="R704" s="36"/>
      <c r="Y704" s="36"/>
    </row>
    <row r="705">
      <c r="A705" s="37" t="s">
        <v>13</v>
      </c>
      <c r="B705" s="10" t="s">
        <v>481</v>
      </c>
      <c r="C705" s="38">
        <v>2019.0</v>
      </c>
      <c r="D705" s="10">
        <v>2.0</v>
      </c>
      <c r="E705" s="10">
        <v>28.0</v>
      </c>
      <c r="F705" s="38">
        <v>174.12969</v>
      </c>
      <c r="G705" s="36"/>
      <c r="H705" s="36"/>
      <c r="I705" s="36"/>
      <c r="J705" s="36"/>
      <c r="K705" s="36"/>
      <c r="L705" s="36"/>
      <c r="M705" s="36"/>
      <c r="N705" s="36"/>
      <c r="O705" s="36"/>
      <c r="P705" s="36"/>
      <c r="Q705" s="36"/>
      <c r="R705" s="36"/>
      <c r="Y705" s="36"/>
    </row>
    <row r="706">
      <c r="A706" s="37" t="s">
        <v>14</v>
      </c>
      <c r="B706" s="10" t="s">
        <v>483</v>
      </c>
      <c r="C706" s="38">
        <v>2019.0</v>
      </c>
      <c r="D706" s="10">
        <v>2.0</v>
      </c>
      <c r="E706" s="10">
        <v>28.0</v>
      </c>
      <c r="F706" s="38">
        <v>154.347558</v>
      </c>
      <c r="G706" s="36"/>
      <c r="H706" s="36"/>
      <c r="I706" s="36"/>
      <c r="J706" s="36"/>
      <c r="K706" s="36"/>
      <c r="L706" s="36"/>
      <c r="M706" s="36"/>
      <c r="N706" s="36"/>
      <c r="O706" s="36"/>
      <c r="P706" s="36"/>
      <c r="Q706" s="36"/>
      <c r="R706" s="36"/>
      <c r="Y706" s="36"/>
    </row>
    <row r="707">
      <c r="A707" s="37" t="s">
        <v>15</v>
      </c>
      <c r="B707" s="10" t="s">
        <v>482</v>
      </c>
      <c r="C707" s="38">
        <v>2019.0</v>
      </c>
      <c r="D707" s="10">
        <v>2.0</v>
      </c>
      <c r="E707" s="10">
        <v>28.0</v>
      </c>
      <c r="F707" s="38">
        <v>132.638946</v>
      </c>
      <c r="G707" s="36"/>
      <c r="H707" s="36"/>
      <c r="I707" s="36"/>
      <c r="J707" s="36"/>
      <c r="K707" s="36"/>
      <c r="L707" s="36"/>
      <c r="M707" s="36"/>
      <c r="N707" s="36"/>
      <c r="O707" s="36"/>
      <c r="P707" s="36"/>
      <c r="Q707" s="36"/>
      <c r="R707" s="36"/>
      <c r="Y707" s="36"/>
    </row>
    <row r="708">
      <c r="A708" s="37" t="s">
        <v>16</v>
      </c>
      <c r="B708" s="10" t="s">
        <v>484</v>
      </c>
      <c r="C708" s="38">
        <v>2019.0</v>
      </c>
      <c r="D708" s="10">
        <v>2.0</v>
      </c>
      <c r="E708" s="10">
        <v>28.0</v>
      </c>
      <c r="F708" s="38">
        <v>154.177841</v>
      </c>
      <c r="G708" s="36"/>
      <c r="H708" s="36"/>
      <c r="I708" s="36"/>
      <c r="J708" s="36"/>
      <c r="K708" s="36"/>
      <c r="L708" s="36"/>
      <c r="M708" s="36"/>
      <c r="N708" s="36"/>
      <c r="O708" s="36"/>
      <c r="P708" s="36"/>
      <c r="Q708" s="36"/>
      <c r="R708" s="36"/>
      <c r="Y708" s="36"/>
    </row>
    <row r="709">
      <c r="A709" s="37" t="s">
        <v>17</v>
      </c>
      <c r="B709" s="10" t="s">
        <v>485</v>
      </c>
      <c r="C709" s="38">
        <v>2019.0</v>
      </c>
      <c r="D709" s="10">
        <v>2.0</v>
      </c>
      <c r="E709" s="10">
        <v>28.0</v>
      </c>
      <c r="F709" s="38">
        <v>144.633032</v>
      </c>
      <c r="G709" s="36"/>
      <c r="H709" s="36"/>
      <c r="I709" s="36"/>
      <c r="J709" s="36"/>
      <c r="K709" s="36"/>
      <c r="L709" s="36"/>
      <c r="M709" s="36"/>
      <c r="N709" s="36"/>
      <c r="O709" s="36"/>
      <c r="P709" s="36"/>
      <c r="Q709" s="36"/>
      <c r="R709" s="36"/>
      <c r="Y709" s="36"/>
    </row>
    <row r="710">
      <c r="A710" s="37" t="s">
        <v>18</v>
      </c>
      <c r="B710" s="10" t="s">
        <v>486</v>
      </c>
      <c r="C710" s="38">
        <v>2019.0</v>
      </c>
      <c r="D710" s="10">
        <v>2.0</v>
      </c>
      <c r="E710" s="10">
        <v>28.0</v>
      </c>
      <c r="F710" s="38">
        <v>125.706486</v>
      </c>
      <c r="G710" s="36"/>
      <c r="H710" s="36"/>
      <c r="I710" s="36"/>
      <c r="J710" s="36"/>
      <c r="K710" s="36"/>
      <c r="L710" s="36"/>
      <c r="M710" s="36"/>
      <c r="N710" s="36"/>
      <c r="O710" s="36"/>
      <c r="P710" s="36"/>
      <c r="Q710" s="36"/>
      <c r="R710" s="36"/>
      <c r="Y710" s="36"/>
    </row>
    <row r="711">
      <c r="A711" s="37" t="s">
        <v>19</v>
      </c>
      <c r="B711" s="10" t="s">
        <v>487</v>
      </c>
      <c r="C711" s="38">
        <v>2019.0</v>
      </c>
      <c r="D711" s="10">
        <v>2.0</v>
      </c>
      <c r="E711" s="10">
        <v>28.0</v>
      </c>
      <c r="F711" s="38">
        <v>147.675702</v>
      </c>
      <c r="G711" s="36"/>
      <c r="H711" s="36"/>
      <c r="I711" s="36"/>
      <c r="J711" s="36"/>
      <c r="K711" s="36"/>
      <c r="L711" s="36"/>
      <c r="M711" s="36"/>
      <c r="N711" s="36"/>
      <c r="O711" s="36"/>
      <c r="P711" s="36"/>
      <c r="Q711" s="36"/>
      <c r="R711" s="36"/>
      <c r="Y711" s="36"/>
    </row>
    <row r="712">
      <c r="A712" s="37" t="s">
        <v>20</v>
      </c>
      <c r="B712" s="10" t="s">
        <v>488</v>
      </c>
      <c r="C712" s="38">
        <v>2019.0</v>
      </c>
      <c r="D712" s="10">
        <v>2.0</v>
      </c>
      <c r="E712" s="10">
        <v>28.0</v>
      </c>
      <c r="F712" s="38">
        <v>172.462154</v>
      </c>
      <c r="G712" s="36"/>
      <c r="H712" s="36"/>
      <c r="I712" s="36"/>
      <c r="J712" s="36"/>
      <c r="K712" s="36"/>
      <c r="L712" s="36"/>
      <c r="M712" s="36"/>
      <c r="N712" s="36"/>
      <c r="O712" s="36"/>
      <c r="P712" s="36"/>
      <c r="Q712" s="36"/>
      <c r="R712" s="36"/>
      <c r="Y712" s="36"/>
    </row>
    <row r="713">
      <c r="A713" s="37" t="s">
        <v>21</v>
      </c>
      <c r="B713" s="10" t="s">
        <v>490</v>
      </c>
      <c r="C713" s="38">
        <v>2019.0</v>
      </c>
      <c r="D713" s="10">
        <v>2.0</v>
      </c>
      <c r="E713" s="10">
        <v>28.0</v>
      </c>
      <c r="F713" s="38">
        <v>145.457886</v>
      </c>
      <c r="G713" s="36"/>
      <c r="H713" s="36"/>
      <c r="I713" s="36"/>
      <c r="J713" s="36"/>
      <c r="K713" s="36"/>
      <c r="L713" s="36"/>
      <c r="M713" s="36"/>
      <c r="N713" s="36"/>
      <c r="O713" s="36"/>
      <c r="P713" s="36"/>
      <c r="Q713" s="36"/>
      <c r="R713" s="36"/>
      <c r="Y713" s="36"/>
    </row>
    <row r="714">
      <c r="A714" s="37" t="s">
        <v>22</v>
      </c>
      <c r="B714" s="10" t="s">
        <v>491</v>
      </c>
      <c r="C714" s="38">
        <v>2019.0</v>
      </c>
      <c r="D714" s="10">
        <v>2.0</v>
      </c>
      <c r="E714" s="10">
        <v>28.0</v>
      </c>
      <c r="F714" s="38">
        <v>150.265788</v>
      </c>
      <c r="G714" s="36"/>
      <c r="H714" s="36"/>
      <c r="I714" s="36"/>
      <c r="J714" s="36"/>
      <c r="K714" s="36"/>
      <c r="L714" s="36"/>
      <c r="M714" s="36"/>
      <c r="N714" s="36"/>
      <c r="O714" s="36"/>
      <c r="P714" s="36"/>
      <c r="Q714" s="36"/>
      <c r="R714" s="36"/>
      <c r="Y714" s="36"/>
    </row>
    <row r="715">
      <c r="A715" s="37" t="s">
        <v>23</v>
      </c>
      <c r="B715" s="10" t="s">
        <v>492</v>
      </c>
      <c r="C715" s="38">
        <v>2019.0</v>
      </c>
      <c r="D715" s="10">
        <v>2.0</v>
      </c>
      <c r="E715" s="10">
        <v>28.0</v>
      </c>
      <c r="F715" s="38">
        <v>169.488282</v>
      </c>
      <c r="G715" s="36"/>
      <c r="H715" s="36"/>
      <c r="I715" s="36"/>
      <c r="J715" s="36"/>
      <c r="K715" s="36"/>
      <c r="L715" s="36"/>
      <c r="M715" s="36"/>
      <c r="N715" s="36"/>
      <c r="O715" s="36"/>
      <c r="P715" s="36"/>
      <c r="Q715" s="36"/>
      <c r="R715" s="36"/>
      <c r="Y715" s="36"/>
    </row>
    <row r="716">
      <c r="A716" s="37" t="s">
        <v>24</v>
      </c>
      <c r="B716" s="10" t="s">
        <v>493</v>
      </c>
      <c r="C716" s="38">
        <v>2019.0</v>
      </c>
      <c r="D716" s="10">
        <v>2.0</v>
      </c>
      <c r="E716" s="10">
        <v>28.0</v>
      </c>
      <c r="F716" s="38">
        <v>157.88515</v>
      </c>
      <c r="G716" s="36"/>
      <c r="H716" s="36"/>
      <c r="I716" s="36"/>
      <c r="J716" s="36"/>
      <c r="K716" s="36"/>
      <c r="L716" s="36"/>
      <c r="M716" s="36"/>
      <c r="N716" s="36"/>
      <c r="O716" s="36"/>
      <c r="P716" s="36"/>
      <c r="Q716" s="36"/>
      <c r="R716" s="36"/>
      <c r="Y716" s="36"/>
    </row>
    <row r="717">
      <c r="A717" s="37" t="s">
        <v>25</v>
      </c>
      <c r="B717" s="10" t="s">
        <v>494</v>
      </c>
      <c r="C717" s="38">
        <v>2019.0</v>
      </c>
      <c r="D717" s="10">
        <v>2.0</v>
      </c>
      <c r="E717" s="10">
        <v>28.0</v>
      </c>
      <c r="F717" s="38">
        <v>112.955645</v>
      </c>
      <c r="G717" s="36"/>
      <c r="H717" s="36"/>
      <c r="I717" s="36"/>
      <c r="J717" s="36"/>
      <c r="K717" s="36"/>
      <c r="L717" s="36"/>
      <c r="M717" s="36"/>
      <c r="N717" s="36"/>
      <c r="O717" s="36"/>
      <c r="P717" s="36"/>
      <c r="Q717" s="36"/>
      <c r="R717" s="36"/>
      <c r="Y717" s="36"/>
    </row>
    <row r="718">
      <c r="A718" s="37" t="s">
        <v>26</v>
      </c>
      <c r="B718" s="10" t="s">
        <v>495</v>
      </c>
      <c r="C718" s="38">
        <v>2019.0</v>
      </c>
      <c r="D718" s="10">
        <v>2.0</v>
      </c>
      <c r="E718" s="10">
        <v>28.0</v>
      </c>
      <c r="F718" s="38">
        <v>75.1573471</v>
      </c>
      <c r="G718" s="36"/>
      <c r="H718" s="36"/>
      <c r="I718" s="36"/>
      <c r="J718" s="36"/>
      <c r="K718" s="36"/>
      <c r="L718" s="36"/>
      <c r="M718" s="36"/>
      <c r="N718" s="36"/>
      <c r="O718" s="36"/>
      <c r="P718" s="36"/>
      <c r="Q718" s="36"/>
      <c r="R718" s="36"/>
      <c r="Y718" s="36"/>
    </row>
    <row r="719">
      <c r="A719" s="37" t="s">
        <v>27</v>
      </c>
      <c r="B719" s="10" t="s">
        <v>497</v>
      </c>
      <c r="C719" s="38">
        <v>2019.0</v>
      </c>
      <c r="D719" s="10">
        <v>2.0</v>
      </c>
      <c r="E719" s="10">
        <v>28.0</v>
      </c>
      <c r="F719" s="38">
        <v>155.161401</v>
      </c>
      <c r="G719" s="36"/>
      <c r="H719" s="36"/>
      <c r="I719" s="36"/>
      <c r="J719" s="36"/>
      <c r="K719" s="36"/>
      <c r="L719" s="36"/>
      <c r="M719" s="36"/>
      <c r="N719" s="36"/>
      <c r="O719" s="36"/>
      <c r="P719" s="36"/>
      <c r="Q719" s="36"/>
      <c r="R719" s="36"/>
      <c r="Y719" s="36"/>
    </row>
    <row r="720">
      <c r="A720" s="37" t="s">
        <v>28</v>
      </c>
      <c r="B720" s="10" t="s">
        <v>496</v>
      </c>
      <c r="C720" s="38">
        <v>2019.0</v>
      </c>
      <c r="D720" s="10">
        <v>2.0</v>
      </c>
      <c r="E720" s="10">
        <v>28.0</v>
      </c>
      <c r="F720" s="38">
        <v>152.426</v>
      </c>
      <c r="G720" s="36"/>
      <c r="H720" s="36"/>
      <c r="I720" s="36"/>
      <c r="J720" s="36"/>
      <c r="K720" s="36"/>
      <c r="L720" s="36"/>
      <c r="M720" s="36"/>
      <c r="N720" s="36"/>
      <c r="O720" s="36"/>
      <c r="P720" s="36"/>
      <c r="Q720" s="36"/>
      <c r="R720" s="36"/>
      <c r="Y720" s="36"/>
    </row>
    <row r="721">
      <c r="A721" s="37" t="s">
        <v>29</v>
      </c>
      <c r="B721" s="10" t="s">
        <v>498</v>
      </c>
      <c r="C721" s="38">
        <v>2019.0</v>
      </c>
      <c r="D721" s="10">
        <v>2.0</v>
      </c>
      <c r="E721" s="10">
        <v>28.0</v>
      </c>
      <c r="F721" s="38">
        <v>183.185687</v>
      </c>
      <c r="G721" s="36"/>
      <c r="H721" s="36"/>
      <c r="I721" s="36"/>
      <c r="J721" s="36"/>
      <c r="K721" s="36"/>
      <c r="L721" s="36"/>
      <c r="M721" s="36"/>
      <c r="N721" s="36"/>
      <c r="O721" s="36"/>
      <c r="P721" s="36"/>
      <c r="Q721" s="36"/>
      <c r="R721" s="36"/>
      <c r="Y721" s="36"/>
    </row>
    <row r="722">
      <c r="A722" s="37" t="s">
        <v>30</v>
      </c>
      <c r="B722" s="10" t="s">
        <v>499</v>
      </c>
      <c r="C722" s="38">
        <v>2019.0</v>
      </c>
      <c r="D722" s="10">
        <v>2.0</v>
      </c>
      <c r="E722" s="10">
        <v>28.0</v>
      </c>
      <c r="F722" s="38">
        <v>151.790862</v>
      </c>
      <c r="G722" s="36"/>
      <c r="H722" s="36"/>
      <c r="I722" s="36"/>
      <c r="J722" s="36"/>
      <c r="K722" s="36"/>
      <c r="L722" s="36"/>
      <c r="M722" s="36"/>
      <c r="N722" s="36"/>
      <c r="O722" s="36"/>
      <c r="P722" s="36"/>
      <c r="Q722" s="36"/>
      <c r="R722" s="36"/>
      <c r="Y722" s="36"/>
    </row>
    <row r="723">
      <c r="A723" s="37" t="s">
        <v>31</v>
      </c>
      <c r="B723" s="10" t="s">
        <v>500</v>
      </c>
      <c r="C723" s="38">
        <v>2019.0</v>
      </c>
      <c r="D723" s="10">
        <v>2.0</v>
      </c>
      <c r="E723" s="10">
        <v>28.0</v>
      </c>
      <c r="F723" s="38">
        <v>155.07727</v>
      </c>
      <c r="G723" s="36"/>
      <c r="H723" s="36"/>
      <c r="I723" s="36"/>
      <c r="J723" s="36"/>
      <c r="K723" s="36"/>
      <c r="L723" s="36"/>
      <c r="M723" s="36"/>
      <c r="N723" s="36"/>
      <c r="O723" s="36"/>
      <c r="P723" s="36"/>
      <c r="Q723" s="36"/>
      <c r="R723" s="36"/>
      <c r="Y723" s="36"/>
    </row>
    <row r="724">
      <c r="A724" s="37" t="s">
        <v>32</v>
      </c>
      <c r="B724" s="10" t="s">
        <v>501</v>
      </c>
      <c r="C724" s="38">
        <v>2019.0</v>
      </c>
      <c r="D724" s="10">
        <v>2.0</v>
      </c>
      <c r="E724" s="10">
        <v>28.0</v>
      </c>
      <c r="F724" s="38">
        <v>129.804344</v>
      </c>
      <c r="G724" s="36"/>
      <c r="H724" s="36"/>
      <c r="I724" s="36"/>
      <c r="J724" s="36"/>
      <c r="K724" s="36"/>
      <c r="L724" s="36"/>
      <c r="M724" s="36"/>
      <c r="N724" s="36"/>
      <c r="O724" s="36"/>
      <c r="P724" s="36"/>
      <c r="Q724" s="36"/>
      <c r="R724" s="36"/>
      <c r="Y724" s="36"/>
    </row>
    <row r="725">
      <c r="A725" s="37" t="s">
        <v>33</v>
      </c>
      <c r="B725" s="10" t="s">
        <v>502</v>
      </c>
      <c r="C725" s="38">
        <v>2019.0</v>
      </c>
      <c r="D725" s="10">
        <v>2.0</v>
      </c>
      <c r="E725" s="10">
        <v>28.0</v>
      </c>
      <c r="F725" s="38">
        <v>204.846507</v>
      </c>
      <c r="G725" s="36"/>
      <c r="H725" s="36"/>
      <c r="I725" s="36"/>
      <c r="J725" s="36"/>
      <c r="K725" s="36"/>
      <c r="L725" s="36"/>
      <c r="M725" s="36"/>
      <c r="N725" s="36"/>
      <c r="O725" s="36"/>
      <c r="P725" s="36"/>
      <c r="Q725" s="36"/>
      <c r="R725" s="36"/>
      <c r="Y725" s="36"/>
    </row>
    <row r="726">
      <c r="A726" s="37" t="s">
        <v>34</v>
      </c>
      <c r="B726" s="10" t="s">
        <v>503</v>
      </c>
      <c r="C726" s="38">
        <v>2019.0</v>
      </c>
      <c r="D726" s="10">
        <v>2.0</v>
      </c>
      <c r="E726" s="10">
        <v>28.0</v>
      </c>
      <c r="F726" s="38">
        <v>166.147652</v>
      </c>
      <c r="G726" s="36"/>
      <c r="H726" s="36"/>
      <c r="I726" s="36"/>
      <c r="J726" s="36"/>
      <c r="K726" s="36"/>
      <c r="L726" s="36"/>
      <c r="M726" s="36"/>
      <c r="N726" s="36"/>
      <c r="O726" s="36"/>
      <c r="P726" s="36"/>
      <c r="Q726" s="36"/>
      <c r="R726" s="36"/>
      <c r="Y726" s="36"/>
    </row>
    <row r="727">
      <c r="A727" s="37" t="s">
        <v>35</v>
      </c>
      <c r="B727" s="10" t="s">
        <v>504</v>
      </c>
      <c r="C727" s="38">
        <v>2019.0</v>
      </c>
      <c r="D727" s="10">
        <v>2.0</v>
      </c>
      <c r="E727" s="10">
        <v>28.0</v>
      </c>
      <c r="F727" s="38">
        <v>148.844005</v>
      </c>
      <c r="G727" s="36"/>
      <c r="H727" s="36"/>
      <c r="I727" s="36"/>
      <c r="J727" s="36"/>
      <c r="K727" s="36"/>
      <c r="L727" s="36"/>
      <c r="M727" s="36"/>
      <c r="N727" s="36"/>
      <c r="O727" s="36"/>
      <c r="P727" s="36"/>
      <c r="Q727" s="36"/>
      <c r="R727" s="36"/>
      <c r="Y727" s="36"/>
    </row>
    <row r="728">
      <c r="A728" s="37" t="s">
        <v>3</v>
      </c>
      <c r="B728" s="10" t="s">
        <v>489</v>
      </c>
      <c r="C728" s="38">
        <v>2020.0</v>
      </c>
      <c r="D728" s="10">
        <v>2.0</v>
      </c>
      <c r="E728" s="10">
        <v>28.0</v>
      </c>
      <c r="F728" s="38">
        <v>202.745248</v>
      </c>
      <c r="G728" s="36"/>
      <c r="H728" s="36"/>
      <c r="I728" s="36"/>
      <c r="J728" s="36"/>
      <c r="K728" s="36"/>
      <c r="L728" s="36"/>
      <c r="M728" s="36"/>
      <c r="N728" s="36"/>
      <c r="O728" s="36"/>
      <c r="P728" s="36"/>
      <c r="Q728" s="36"/>
      <c r="R728" s="36"/>
      <c r="Y728" s="36"/>
    </row>
    <row r="729">
      <c r="A729" s="37" t="s">
        <v>4</v>
      </c>
      <c r="B729" s="10" t="s">
        <v>472</v>
      </c>
      <c r="C729" s="38">
        <v>2020.0</v>
      </c>
      <c r="D729" s="10">
        <v>2.0</v>
      </c>
      <c r="E729" s="10">
        <v>28.0</v>
      </c>
      <c r="F729" s="38">
        <v>119.157996</v>
      </c>
      <c r="G729" s="36"/>
      <c r="H729" s="36"/>
      <c r="I729" s="36"/>
      <c r="J729" s="36"/>
      <c r="K729" s="36"/>
      <c r="L729" s="36"/>
      <c r="M729" s="36"/>
      <c r="N729" s="36"/>
      <c r="O729" s="36"/>
      <c r="P729" s="36"/>
      <c r="Q729" s="36"/>
      <c r="R729" s="36"/>
      <c r="Y729" s="36"/>
    </row>
    <row r="730">
      <c r="A730" s="37" t="s">
        <v>5</v>
      </c>
      <c r="B730" s="10" t="s">
        <v>473</v>
      </c>
      <c r="C730" s="38">
        <v>2020.0</v>
      </c>
      <c r="D730" s="10">
        <v>2.0</v>
      </c>
      <c r="E730" s="10">
        <v>28.0</v>
      </c>
      <c r="F730" s="38">
        <v>168.445996</v>
      </c>
      <c r="G730" s="36"/>
      <c r="H730" s="36"/>
      <c r="I730" s="36"/>
      <c r="J730" s="36"/>
      <c r="K730" s="36"/>
      <c r="L730" s="36"/>
      <c r="M730" s="36"/>
      <c r="N730" s="36"/>
      <c r="O730" s="36"/>
      <c r="P730" s="36"/>
      <c r="Q730" s="36"/>
      <c r="R730" s="36"/>
      <c r="Y730" s="36"/>
    </row>
    <row r="731">
      <c r="A731" s="37" t="s">
        <v>6</v>
      </c>
      <c r="B731" s="10" t="s">
        <v>474</v>
      </c>
      <c r="C731" s="38">
        <v>2020.0</v>
      </c>
      <c r="D731" s="10">
        <v>2.0</v>
      </c>
      <c r="E731" s="10">
        <v>28.0</v>
      </c>
      <c r="F731" s="38">
        <v>132.744774</v>
      </c>
      <c r="G731" s="36"/>
      <c r="H731" s="36"/>
      <c r="I731" s="36"/>
      <c r="J731" s="36"/>
      <c r="K731" s="36"/>
      <c r="L731" s="36"/>
      <c r="M731" s="36"/>
      <c r="N731" s="36"/>
      <c r="O731" s="36"/>
      <c r="P731" s="36"/>
      <c r="Q731" s="36"/>
      <c r="R731" s="36"/>
      <c r="Y731" s="36"/>
    </row>
    <row r="732">
      <c r="A732" s="37" t="s">
        <v>7</v>
      </c>
      <c r="B732" s="10" t="s">
        <v>475</v>
      </c>
      <c r="C732" s="38">
        <v>2020.0</v>
      </c>
      <c r="D732" s="10">
        <v>2.0</v>
      </c>
      <c r="E732" s="10">
        <v>28.0</v>
      </c>
      <c r="F732" s="38">
        <v>189.314284</v>
      </c>
      <c r="G732" s="36"/>
      <c r="H732" s="36"/>
      <c r="I732" s="36"/>
      <c r="J732" s="36"/>
      <c r="K732" s="36"/>
      <c r="L732" s="36"/>
      <c r="M732" s="36"/>
      <c r="N732" s="36"/>
      <c r="O732" s="36"/>
      <c r="P732" s="36"/>
      <c r="Q732" s="36"/>
      <c r="R732" s="36"/>
      <c r="Y732" s="36"/>
    </row>
    <row r="733">
      <c r="A733" s="37" t="s">
        <v>8</v>
      </c>
      <c r="B733" s="10" t="s">
        <v>479</v>
      </c>
      <c r="C733" s="38">
        <v>2020.0</v>
      </c>
      <c r="D733" s="10">
        <v>2.0</v>
      </c>
      <c r="E733" s="10">
        <v>28.0</v>
      </c>
      <c r="F733" s="38">
        <v>207.718066</v>
      </c>
      <c r="G733" s="36"/>
      <c r="H733" s="36"/>
      <c r="I733" s="36"/>
      <c r="J733" s="36"/>
      <c r="K733" s="36"/>
      <c r="L733" s="36"/>
      <c r="M733" s="36"/>
      <c r="N733" s="36"/>
      <c r="O733" s="36"/>
      <c r="P733" s="36"/>
      <c r="Q733" s="36"/>
      <c r="R733" s="36"/>
      <c r="Y733" s="36"/>
    </row>
    <row r="734">
      <c r="A734" s="37" t="s">
        <v>9</v>
      </c>
      <c r="B734" s="10" t="s">
        <v>480</v>
      </c>
      <c r="C734" s="38">
        <v>2020.0</v>
      </c>
      <c r="D734" s="10">
        <v>2.0</v>
      </c>
      <c r="E734" s="10">
        <v>28.0</v>
      </c>
      <c r="F734" s="38">
        <v>173.797043</v>
      </c>
      <c r="G734" s="36"/>
      <c r="H734" s="36"/>
      <c r="I734" s="36"/>
      <c r="J734" s="36"/>
      <c r="K734" s="36"/>
      <c r="L734" s="36"/>
      <c r="M734" s="36"/>
      <c r="N734" s="36"/>
      <c r="O734" s="36"/>
      <c r="P734" s="36"/>
      <c r="Q734" s="36"/>
      <c r="R734" s="36"/>
      <c r="Y734" s="36"/>
    </row>
    <row r="735">
      <c r="A735" s="37" t="s">
        <v>10</v>
      </c>
      <c r="B735" s="10" t="s">
        <v>478</v>
      </c>
      <c r="C735" s="38">
        <v>2020.0</v>
      </c>
      <c r="D735" s="10">
        <v>2.0</v>
      </c>
      <c r="E735" s="10">
        <v>28.0</v>
      </c>
      <c r="F735" s="38">
        <v>174.655221</v>
      </c>
      <c r="G735" s="36"/>
      <c r="H735" s="36"/>
      <c r="I735" s="36"/>
      <c r="J735" s="36"/>
      <c r="K735" s="36"/>
      <c r="L735" s="36"/>
      <c r="M735" s="36"/>
      <c r="N735" s="36"/>
      <c r="O735" s="36"/>
      <c r="P735" s="36"/>
      <c r="Q735" s="36"/>
      <c r="R735" s="36"/>
      <c r="Y735" s="36"/>
    </row>
    <row r="736">
      <c r="A736" s="37" t="s">
        <v>11</v>
      </c>
      <c r="B736" s="10" t="s">
        <v>477</v>
      </c>
      <c r="C736" s="38">
        <v>2020.0</v>
      </c>
      <c r="D736" s="10">
        <v>2.0</v>
      </c>
      <c r="E736" s="10">
        <v>28.0</v>
      </c>
      <c r="F736" s="38">
        <v>244.241044</v>
      </c>
      <c r="G736" s="36"/>
      <c r="H736" s="36"/>
      <c r="I736" s="36"/>
      <c r="J736" s="36"/>
      <c r="K736" s="36"/>
      <c r="L736" s="36"/>
      <c r="M736" s="36"/>
      <c r="N736" s="36"/>
      <c r="O736" s="36"/>
      <c r="P736" s="36"/>
      <c r="Q736" s="36"/>
      <c r="R736" s="36"/>
      <c r="Y736" s="36"/>
    </row>
    <row r="737">
      <c r="A737" s="37" t="s">
        <v>12</v>
      </c>
      <c r="B737" s="10" t="s">
        <v>476</v>
      </c>
      <c r="C737" s="38">
        <v>2020.0</v>
      </c>
      <c r="D737" s="10">
        <v>2.0</v>
      </c>
      <c r="E737" s="10">
        <v>28.0</v>
      </c>
      <c r="F737" s="38">
        <v>263.174447</v>
      </c>
      <c r="G737" s="36"/>
      <c r="H737" s="36"/>
      <c r="I737" s="36"/>
      <c r="J737" s="36"/>
      <c r="K737" s="36"/>
      <c r="L737" s="36"/>
      <c r="M737" s="36"/>
      <c r="N737" s="36"/>
      <c r="O737" s="36"/>
      <c r="P737" s="36"/>
      <c r="Q737" s="36"/>
      <c r="R737" s="36"/>
      <c r="Y737" s="36"/>
    </row>
    <row r="738">
      <c r="A738" s="37" t="s">
        <v>13</v>
      </c>
      <c r="B738" s="10" t="s">
        <v>481</v>
      </c>
      <c r="C738" s="38">
        <v>2020.0</v>
      </c>
      <c r="D738" s="10">
        <v>2.0</v>
      </c>
      <c r="E738" s="10">
        <v>28.0</v>
      </c>
      <c r="F738" s="38">
        <v>224.577605</v>
      </c>
      <c r="G738" s="36"/>
      <c r="H738" s="36"/>
      <c r="I738" s="36"/>
      <c r="J738" s="36"/>
      <c r="K738" s="36"/>
      <c r="L738" s="36"/>
      <c r="M738" s="36"/>
      <c r="N738" s="36"/>
      <c r="O738" s="36"/>
      <c r="P738" s="36"/>
      <c r="Q738" s="36"/>
      <c r="R738" s="36"/>
      <c r="Y738" s="36"/>
    </row>
    <row r="739">
      <c r="A739" s="37" t="s">
        <v>14</v>
      </c>
      <c r="B739" s="10" t="s">
        <v>483</v>
      </c>
      <c r="C739" s="38">
        <v>2020.0</v>
      </c>
      <c r="D739" s="10">
        <v>2.0</v>
      </c>
      <c r="E739" s="10">
        <v>28.0</v>
      </c>
      <c r="F739" s="38">
        <v>203.38996</v>
      </c>
      <c r="G739" s="36"/>
      <c r="H739" s="36"/>
      <c r="I739" s="36"/>
      <c r="J739" s="36"/>
      <c r="K739" s="36"/>
      <c r="L739" s="36"/>
      <c r="M739" s="36"/>
      <c r="N739" s="36"/>
      <c r="O739" s="36"/>
      <c r="P739" s="36"/>
      <c r="Q739" s="36"/>
      <c r="R739" s="36"/>
      <c r="Y739" s="36"/>
    </row>
    <row r="740">
      <c r="A740" s="37" t="s">
        <v>15</v>
      </c>
      <c r="B740" s="10" t="s">
        <v>482</v>
      </c>
      <c r="C740" s="38">
        <v>2020.0</v>
      </c>
      <c r="D740" s="10">
        <v>2.0</v>
      </c>
      <c r="E740" s="10">
        <v>28.0</v>
      </c>
      <c r="F740" s="38">
        <v>164.696503</v>
      </c>
      <c r="G740" s="36"/>
      <c r="H740" s="36"/>
      <c r="I740" s="36"/>
      <c r="J740" s="36"/>
      <c r="K740" s="36"/>
      <c r="L740" s="36"/>
      <c r="M740" s="36"/>
      <c r="N740" s="36"/>
      <c r="O740" s="36"/>
      <c r="P740" s="36"/>
      <c r="Q740" s="36"/>
      <c r="R740" s="36"/>
      <c r="Y740" s="36"/>
    </row>
    <row r="741">
      <c r="A741" s="37" t="s">
        <v>16</v>
      </c>
      <c r="B741" s="10" t="s">
        <v>484</v>
      </c>
      <c r="C741" s="38">
        <v>2020.0</v>
      </c>
      <c r="D741" s="10">
        <v>2.0</v>
      </c>
      <c r="E741" s="10">
        <v>28.0</v>
      </c>
      <c r="F741" s="38">
        <v>189.766294</v>
      </c>
      <c r="G741" s="36"/>
      <c r="H741" s="36"/>
      <c r="I741" s="36"/>
      <c r="J741" s="36"/>
      <c r="K741" s="36"/>
      <c r="L741" s="36"/>
      <c r="M741" s="36"/>
      <c r="N741" s="36"/>
      <c r="O741" s="36"/>
      <c r="P741" s="36"/>
      <c r="Q741" s="36"/>
      <c r="R741" s="36"/>
      <c r="Y741" s="36"/>
    </row>
    <row r="742">
      <c r="A742" s="37" t="s">
        <v>17</v>
      </c>
      <c r="B742" s="10" t="s">
        <v>485</v>
      </c>
      <c r="C742" s="38">
        <v>2020.0</v>
      </c>
      <c r="D742" s="10">
        <v>2.0</v>
      </c>
      <c r="E742" s="10">
        <v>28.0</v>
      </c>
      <c r="F742" s="38">
        <v>180.155253</v>
      </c>
      <c r="G742" s="36"/>
      <c r="H742" s="36"/>
      <c r="I742" s="36"/>
      <c r="J742" s="36"/>
      <c r="K742" s="36"/>
      <c r="L742" s="36"/>
      <c r="M742" s="36"/>
      <c r="N742" s="36"/>
      <c r="O742" s="36"/>
      <c r="P742" s="36"/>
      <c r="Q742" s="36"/>
      <c r="R742" s="36"/>
      <c r="Y742" s="36"/>
    </row>
    <row r="743">
      <c r="A743" s="37" t="s">
        <v>18</v>
      </c>
      <c r="B743" s="10" t="s">
        <v>486</v>
      </c>
      <c r="C743" s="38">
        <v>2020.0</v>
      </c>
      <c r="D743" s="10">
        <v>2.0</v>
      </c>
      <c r="E743" s="10">
        <v>28.0</v>
      </c>
      <c r="F743" s="38">
        <v>193.324882</v>
      </c>
      <c r="G743" s="36"/>
      <c r="H743" s="36"/>
      <c r="I743" s="36"/>
      <c r="J743" s="36"/>
      <c r="K743" s="36"/>
      <c r="L743" s="36"/>
      <c r="M743" s="36"/>
      <c r="N743" s="36"/>
      <c r="O743" s="36"/>
      <c r="P743" s="36"/>
      <c r="Q743" s="36"/>
      <c r="R743" s="36"/>
      <c r="Y743" s="36"/>
    </row>
    <row r="744">
      <c r="A744" s="37" t="s">
        <v>19</v>
      </c>
      <c r="B744" s="10" t="s">
        <v>487</v>
      </c>
      <c r="C744" s="38">
        <v>2020.0</v>
      </c>
      <c r="D744" s="10">
        <v>2.0</v>
      </c>
      <c r="E744" s="10">
        <v>28.0</v>
      </c>
      <c r="F744" s="38">
        <v>185.517695</v>
      </c>
      <c r="G744" s="36"/>
      <c r="H744" s="36"/>
      <c r="I744" s="36"/>
      <c r="J744" s="36"/>
      <c r="K744" s="36"/>
      <c r="L744" s="36"/>
      <c r="M744" s="36"/>
      <c r="N744" s="36"/>
      <c r="O744" s="36"/>
      <c r="P744" s="36"/>
      <c r="Q744" s="36"/>
      <c r="R744" s="36"/>
      <c r="Y744" s="36"/>
    </row>
    <row r="745">
      <c r="A745" s="37" t="s">
        <v>20</v>
      </c>
      <c r="B745" s="10" t="s">
        <v>488</v>
      </c>
      <c r="C745" s="38">
        <v>2020.0</v>
      </c>
      <c r="D745" s="10">
        <v>2.0</v>
      </c>
      <c r="E745" s="10">
        <v>28.0</v>
      </c>
      <c r="F745" s="38">
        <v>217.650296</v>
      </c>
      <c r="G745" s="36"/>
      <c r="H745" s="36"/>
      <c r="I745" s="36"/>
      <c r="J745" s="36"/>
      <c r="K745" s="36"/>
      <c r="L745" s="36"/>
      <c r="M745" s="36"/>
      <c r="N745" s="36"/>
      <c r="O745" s="36"/>
      <c r="P745" s="36"/>
      <c r="Q745" s="36"/>
      <c r="R745" s="36"/>
      <c r="Y745" s="36"/>
    </row>
    <row r="746">
      <c r="A746" s="37" t="s">
        <v>21</v>
      </c>
      <c r="B746" s="10" t="s">
        <v>490</v>
      </c>
      <c r="C746" s="38">
        <v>2020.0</v>
      </c>
      <c r="D746" s="10">
        <v>2.0</v>
      </c>
      <c r="E746" s="10">
        <v>28.0</v>
      </c>
      <c r="F746" s="38">
        <v>167.160271</v>
      </c>
      <c r="G746" s="36"/>
      <c r="H746" s="36"/>
      <c r="I746" s="36"/>
      <c r="J746" s="36"/>
      <c r="K746" s="36"/>
      <c r="L746" s="36"/>
      <c r="M746" s="36"/>
      <c r="N746" s="36"/>
      <c r="O746" s="36"/>
      <c r="P746" s="36"/>
      <c r="Q746" s="36"/>
      <c r="R746" s="36"/>
      <c r="Y746" s="36"/>
    </row>
    <row r="747">
      <c r="A747" s="37" t="s">
        <v>22</v>
      </c>
      <c r="B747" s="10" t="s">
        <v>491</v>
      </c>
      <c r="C747" s="38">
        <v>2020.0</v>
      </c>
      <c r="D747" s="10">
        <v>2.0</v>
      </c>
      <c r="E747" s="10">
        <v>28.0</v>
      </c>
      <c r="F747" s="38">
        <v>182.611801</v>
      </c>
      <c r="G747" s="36"/>
      <c r="H747" s="36"/>
      <c r="I747" s="36"/>
      <c r="J747" s="36"/>
      <c r="K747" s="36"/>
      <c r="L747" s="36"/>
      <c r="M747" s="36"/>
      <c r="N747" s="36"/>
      <c r="O747" s="36"/>
      <c r="P747" s="36"/>
      <c r="Q747" s="36"/>
      <c r="R747" s="36"/>
      <c r="Y747" s="36"/>
    </row>
    <row r="748">
      <c r="A748" s="37" t="s">
        <v>23</v>
      </c>
      <c r="B748" s="10" t="s">
        <v>492</v>
      </c>
      <c r="C748" s="38">
        <v>2020.0</v>
      </c>
      <c r="D748" s="10">
        <v>2.0</v>
      </c>
      <c r="E748" s="10">
        <v>28.0</v>
      </c>
      <c r="F748" s="38">
        <v>207.708746</v>
      </c>
      <c r="G748" s="36"/>
      <c r="H748" s="36"/>
      <c r="I748" s="36"/>
      <c r="J748" s="36"/>
      <c r="K748" s="36"/>
      <c r="L748" s="36"/>
      <c r="M748" s="36"/>
      <c r="N748" s="36"/>
      <c r="O748" s="36"/>
      <c r="P748" s="36"/>
      <c r="Q748" s="36"/>
      <c r="R748" s="36"/>
      <c r="Y748" s="36"/>
    </row>
    <row r="749">
      <c r="A749" s="37" t="s">
        <v>24</v>
      </c>
      <c r="B749" s="10" t="s">
        <v>493</v>
      </c>
      <c r="C749" s="38">
        <v>2020.0</v>
      </c>
      <c r="D749" s="10">
        <v>2.0</v>
      </c>
      <c r="E749" s="10">
        <v>28.0</v>
      </c>
      <c r="F749" s="38">
        <v>216.040734</v>
      </c>
      <c r="G749" s="36"/>
      <c r="H749" s="36"/>
      <c r="I749" s="36"/>
      <c r="J749" s="36"/>
      <c r="K749" s="36"/>
      <c r="L749" s="36"/>
      <c r="M749" s="36"/>
      <c r="N749" s="36"/>
      <c r="O749" s="36"/>
      <c r="P749" s="36"/>
      <c r="Q749" s="36"/>
      <c r="R749" s="36"/>
      <c r="Y749" s="36"/>
    </row>
    <row r="750">
      <c r="A750" s="37" t="s">
        <v>25</v>
      </c>
      <c r="B750" s="10" t="s">
        <v>494</v>
      </c>
      <c r="C750" s="38">
        <v>2020.0</v>
      </c>
      <c r="D750" s="10">
        <v>2.0</v>
      </c>
      <c r="E750" s="10">
        <v>28.0</v>
      </c>
      <c r="F750" s="38">
        <v>140.547702</v>
      </c>
      <c r="G750" s="36"/>
      <c r="H750" s="36"/>
      <c r="I750" s="36"/>
      <c r="J750" s="36"/>
      <c r="K750" s="36"/>
      <c r="L750" s="36"/>
      <c r="M750" s="36"/>
      <c r="N750" s="36"/>
      <c r="O750" s="36"/>
      <c r="P750" s="36"/>
      <c r="Q750" s="36"/>
      <c r="R750" s="36"/>
      <c r="Y750" s="36"/>
    </row>
    <row r="751">
      <c r="A751" s="37" t="s">
        <v>26</v>
      </c>
      <c r="B751" s="10" t="s">
        <v>495</v>
      </c>
      <c r="C751" s="38">
        <v>2020.0</v>
      </c>
      <c r="D751" s="10">
        <v>2.0</v>
      </c>
      <c r="E751" s="10">
        <v>28.0</v>
      </c>
      <c r="F751" s="38">
        <v>86.2377327</v>
      </c>
      <c r="G751" s="36"/>
      <c r="H751" s="36"/>
      <c r="I751" s="36"/>
      <c r="J751" s="36"/>
      <c r="K751" s="36"/>
      <c r="L751" s="36"/>
      <c r="M751" s="36"/>
      <c r="N751" s="36"/>
      <c r="O751" s="36"/>
      <c r="P751" s="36"/>
      <c r="Q751" s="36"/>
      <c r="R751" s="36"/>
      <c r="Y751" s="36"/>
    </row>
    <row r="752">
      <c r="A752" s="37" t="s">
        <v>27</v>
      </c>
      <c r="B752" s="10" t="s">
        <v>497</v>
      </c>
      <c r="C752" s="38">
        <v>2020.0</v>
      </c>
      <c r="D752" s="10">
        <v>2.0</v>
      </c>
      <c r="E752" s="10">
        <v>28.0</v>
      </c>
      <c r="F752" s="38">
        <v>218.999428</v>
      </c>
      <c r="G752" s="36"/>
      <c r="H752" s="36"/>
      <c r="I752" s="36"/>
      <c r="J752" s="36"/>
      <c r="K752" s="36"/>
      <c r="L752" s="36"/>
      <c r="M752" s="36"/>
      <c r="N752" s="36"/>
      <c r="O752" s="36"/>
      <c r="P752" s="36"/>
      <c r="Q752" s="36"/>
      <c r="R752" s="36"/>
      <c r="Y752" s="36"/>
    </row>
    <row r="753">
      <c r="A753" s="37" t="s">
        <v>28</v>
      </c>
      <c r="B753" s="10" t="s">
        <v>496</v>
      </c>
      <c r="C753" s="38">
        <v>2020.0</v>
      </c>
      <c r="D753" s="10">
        <v>2.0</v>
      </c>
      <c r="E753" s="10">
        <v>28.0</v>
      </c>
      <c r="F753" s="38">
        <v>196.572929</v>
      </c>
      <c r="G753" s="36"/>
      <c r="H753" s="36"/>
      <c r="I753" s="36"/>
      <c r="J753" s="36"/>
      <c r="K753" s="36"/>
      <c r="L753" s="36"/>
      <c r="M753" s="36"/>
      <c r="N753" s="36"/>
      <c r="O753" s="36"/>
      <c r="P753" s="36"/>
      <c r="Q753" s="36"/>
      <c r="R753" s="36"/>
      <c r="Y753" s="36"/>
    </row>
    <row r="754">
      <c r="A754" s="37" t="s">
        <v>29</v>
      </c>
      <c r="B754" s="10" t="s">
        <v>498</v>
      </c>
      <c r="C754" s="38">
        <v>2020.0</v>
      </c>
      <c r="D754" s="10">
        <v>2.0</v>
      </c>
      <c r="E754" s="10">
        <v>28.0</v>
      </c>
      <c r="F754" s="38">
        <v>228.825635</v>
      </c>
      <c r="G754" s="36"/>
      <c r="H754" s="36"/>
      <c r="I754" s="36"/>
      <c r="J754" s="36"/>
      <c r="K754" s="36"/>
      <c r="L754" s="36"/>
      <c r="M754" s="36"/>
      <c r="N754" s="36"/>
      <c r="O754" s="36"/>
      <c r="P754" s="36"/>
      <c r="Q754" s="36"/>
      <c r="R754" s="36"/>
      <c r="Y754" s="36"/>
    </row>
    <row r="755">
      <c r="A755" s="37" t="s">
        <v>30</v>
      </c>
      <c r="B755" s="10" t="s">
        <v>499</v>
      </c>
      <c r="C755" s="38">
        <v>2020.0</v>
      </c>
      <c r="D755" s="10">
        <v>2.0</v>
      </c>
      <c r="E755" s="10">
        <v>28.0</v>
      </c>
      <c r="F755" s="38">
        <v>212.747736</v>
      </c>
      <c r="G755" s="36"/>
      <c r="H755" s="36"/>
      <c r="I755" s="36"/>
      <c r="J755" s="36"/>
      <c r="K755" s="36"/>
      <c r="L755" s="36"/>
      <c r="M755" s="36"/>
      <c r="N755" s="36"/>
      <c r="O755" s="36"/>
      <c r="P755" s="36"/>
      <c r="Q755" s="36"/>
      <c r="R755" s="36"/>
      <c r="Y755" s="36"/>
    </row>
    <row r="756">
      <c r="A756" s="37" t="s">
        <v>31</v>
      </c>
      <c r="B756" s="10" t="s">
        <v>500</v>
      </c>
      <c r="C756" s="38">
        <v>2020.0</v>
      </c>
      <c r="D756" s="10">
        <v>2.0</v>
      </c>
      <c r="E756" s="10">
        <v>28.0</v>
      </c>
      <c r="F756" s="38">
        <v>190.574396</v>
      </c>
      <c r="G756" s="36"/>
      <c r="H756" s="36"/>
      <c r="I756" s="36"/>
      <c r="J756" s="36"/>
      <c r="K756" s="36"/>
      <c r="L756" s="36"/>
      <c r="M756" s="36"/>
      <c r="N756" s="36"/>
      <c r="O756" s="36"/>
      <c r="P756" s="36"/>
      <c r="Q756" s="36"/>
      <c r="R756" s="36"/>
      <c r="Y756" s="36"/>
    </row>
    <row r="757">
      <c r="A757" s="37" t="s">
        <v>32</v>
      </c>
      <c r="B757" s="10" t="s">
        <v>501</v>
      </c>
      <c r="C757" s="38">
        <v>2020.0</v>
      </c>
      <c r="D757" s="10">
        <v>2.0</v>
      </c>
      <c r="E757" s="10">
        <v>28.0</v>
      </c>
      <c r="F757" s="38">
        <v>195.189605</v>
      </c>
      <c r="G757" s="36"/>
      <c r="H757" s="36"/>
      <c r="I757" s="36"/>
      <c r="J757" s="36"/>
      <c r="K757" s="36"/>
      <c r="L757" s="36"/>
      <c r="M757" s="36"/>
      <c r="N757" s="36"/>
      <c r="O757" s="36"/>
      <c r="P757" s="36"/>
      <c r="Q757" s="36"/>
      <c r="R757" s="36"/>
      <c r="Y757" s="36"/>
    </row>
    <row r="758">
      <c r="A758" s="37" t="s">
        <v>33</v>
      </c>
      <c r="B758" s="10" t="s">
        <v>502</v>
      </c>
      <c r="C758" s="38">
        <v>2020.0</v>
      </c>
      <c r="D758" s="10">
        <v>2.0</v>
      </c>
      <c r="E758" s="10">
        <v>28.0</v>
      </c>
      <c r="F758" s="38">
        <v>256.974691</v>
      </c>
      <c r="G758" s="36"/>
      <c r="H758" s="36"/>
      <c r="I758" s="36"/>
      <c r="J758" s="36"/>
      <c r="K758" s="36"/>
      <c r="L758" s="36"/>
      <c r="M758" s="36"/>
      <c r="N758" s="36"/>
      <c r="O758" s="36"/>
      <c r="P758" s="36"/>
      <c r="Q758" s="36"/>
      <c r="R758" s="36"/>
      <c r="Y758" s="36"/>
    </row>
    <row r="759">
      <c r="A759" s="37" t="s">
        <v>34</v>
      </c>
      <c r="B759" s="10" t="s">
        <v>503</v>
      </c>
      <c r="C759" s="38">
        <v>2020.0</v>
      </c>
      <c r="D759" s="10">
        <v>2.0</v>
      </c>
      <c r="E759" s="10">
        <v>28.0</v>
      </c>
      <c r="F759" s="38">
        <v>216.535491</v>
      </c>
      <c r="G759" s="36"/>
      <c r="H759" s="36"/>
      <c r="I759" s="36"/>
      <c r="J759" s="36"/>
      <c r="K759" s="36"/>
      <c r="L759" s="36"/>
      <c r="M759" s="36"/>
      <c r="N759" s="36"/>
      <c r="O759" s="36"/>
      <c r="P759" s="36"/>
      <c r="Q759" s="36"/>
      <c r="R759" s="36"/>
      <c r="Y759" s="36"/>
    </row>
    <row r="760">
      <c r="A760" s="37" t="s">
        <v>35</v>
      </c>
      <c r="B760" s="10" t="s">
        <v>504</v>
      </c>
      <c r="C760" s="38">
        <v>2020.0</v>
      </c>
      <c r="D760" s="10">
        <v>2.0</v>
      </c>
      <c r="E760" s="10">
        <v>28.0</v>
      </c>
      <c r="F760" s="38">
        <v>192.163144</v>
      </c>
      <c r="G760" s="36"/>
      <c r="H760" s="36"/>
      <c r="I760" s="36"/>
      <c r="J760" s="36"/>
      <c r="K760" s="36"/>
      <c r="L760" s="36"/>
      <c r="M760" s="36"/>
      <c r="N760" s="36"/>
      <c r="O760" s="36"/>
      <c r="P760" s="36"/>
      <c r="Q760" s="36"/>
      <c r="R760" s="36"/>
      <c r="Y760" s="36"/>
    </row>
    <row r="761">
      <c r="A761" s="37" t="s">
        <v>3</v>
      </c>
      <c r="B761" s="10" t="s">
        <v>489</v>
      </c>
      <c r="C761" s="38">
        <v>2021.0</v>
      </c>
      <c r="D761" s="10">
        <v>2.0</v>
      </c>
      <c r="E761" s="10">
        <v>28.0</v>
      </c>
      <c r="F761" s="38">
        <v>206.848287</v>
      </c>
      <c r="G761" s="36"/>
      <c r="H761" s="36"/>
      <c r="I761" s="36"/>
      <c r="J761" s="36"/>
      <c r="K761" s="36"/>
      <c r="L761" s="36"/>
      <c r="M761" s="36"/>
      <c r="N761" s="36"/>
      <c r="O761" s="36"/>
      <c r="P761" s="36"/>
      <c r="Q761" s="36"/>
      <c r="R761" s="36"/>
      <c r="Y761" s="36"/>
    </row>
    <row r="762">
      <c r="A762" s="37" t="s">
        <v>4</v>
      </c>
      <c r="B762" s="10" t="s">
        <v>472</v>
      </c>
      <c r="C762" s="38">
        <v>2021.0</v>
      </c>
      <c r="D762" s="10">
        <v>2.0</v>
      </c>
      <c r="E762" s="10">
        <v>28.0</v>
      </c>
      <c r="F762" s="38">
        <v>131.599944</v>
      </c>
      <c r="G762" s="36"/>
      <c r="H762" s="36"/>
      <c r="I762" s="36"/>
      <c r="J762" s="36"/>
      <c r="K762" s="36"/>
      <c r="L762" s="36"/>
      <c r="M762" s="36"/>
      <c r="N762" s="36"/>
      <c r="O762" s="36"/>
      <c r="P762" s="36"/>
      <c r="Q762" s="36"/>
      <c r="R762" s="36"/>
      <c r="Y762" s="36"/>
    </row>
    <row r="763">
      <c r="A763" s="37" t="s">
        <v>5</v>
      </c>
      <c r="B763" s="10" t="s">
        <v>473</v>
      </c>
      <c r="C763" s="38">
        <v>2021.0</v>
      </c>
      <c r="D763" s="10">
        <v>2.0</v>
      </c>
      <c r="E763" s="10">
        <v>28.0</v>
      </c>
      <c r="F763" s="38">
        <v>157.380926</v>
      </c>
      <c r="G763" s="36"/>
      <c r="H763" s="36"/>
      <c r="I763" s="36"/>
      <c r="J763" s="36"/>
      <c r="K763" s="36"/>
      <c r="L763" s="36"/>
      <c r="M763" s="36"/>
      <c r="N763" s="36"/>
      <c r="O763" s="36"/>
      <c r="P763" s="36"/>
      <c r="Q763" s="36"/>
      <c r="R763" s="36"/>
      <c r="Y763" s="36"/>
    </row>
    <row r="764">
      <c r="A764" s="37" t="s">
        <v>6</v>
      </c>
      <c r="B764" s="10" t="s">
        <v>474</v>
      </c>
      <c r="C764" s="38">
        <v>2021.0</v>
      </c>
      <c r="D764" s="10">
        <v>2.0</v>
      </c>
      <c r="E764" s="10">
        <v>28.0</v>
      </c>
      <c r="F764" s="38">
        <v>132.59889</v>
      </c>
      <c r="G764" s="36"/>
      <c r="H764" s="36"/>
      <c r="I764" s="36"/>
      <c r="J764" s="36"/>
      <c r="K764" s="36"/>
      <c r="L764" s="36"/>
      <c r="M764" s="36"/>
      <c r="N764" s="36"/>
      <c r="O764" s="36"/>
      <c r="P764" s="36"/>
      <c r="Q764" s="36"/>
      <c r="R764" s="36"/>
      <c r="Y764" s="36"/>
    </row>
    <row r="765">
      <c r="A765" s="37" t="s">
        <v>7</v>
      </c>
      <c r="B765" s="10" t="s">
        <v>475</v>
      </c>
      <c r="C765" s="38">
        <v>2021.0</v>
      </c>
      <c r="D765" s="10">
        <v>2.0</v>
      </c>
      <c r="E765" s="10">
        <v>28.0</v>
      </c>
      <c r="F765" s="38">
        <v>187.005407</v>
      </c>
      <c r="G765" s="36"/>
      <c r="H765" s="36"/>
      <c r="I765" s="36"/>
      <c r="J765" s="36"/>
      <c r="K765" s="36"/>
      <c r="L765" s="36"/>
      <c r="M765" s="36"/>
      <c r="N765" s="36"/>
      <c r="O765" s="36"/>
      <c r="P765" s="36"/>
      <c r="Q765" s="36"/>
      <c r="R765" s="36"/>
      <c r="Y765" s="36"/>
    </row>
    <row r="766">
      <c r="A766" s="37" t="s">
        <v>8</v>
      </c>
      <c r="B766" s="10" t="s">
        <v>479</v>
      </c>
      <c r="C766" s="38">
        <v>2021.0</v>
      </c>
      <c r="D766" s="10">
        <v>2.0</v>
      </c>
      <c r="E766" s="10">
        <v>28.0</v>
      </c>
      <c r="F766" s="38">
        <v>184.759577</v>
      </c>
      <c r="G766" s="36"/>
      <c r="H766" s="36"/>
      <c r="I766" s="36"/>
      <c r="J766" s="36"/>
      <c r="K766" s="36"/>
      <c r="L766" s="36"/>
      <c r="M766" s="36"/>
      <c r="N766" s="36"/>
      <c r="O766" s="36"/>
      <c r="P766" s="36"/>
      <c r="Q766" s="36"/>
      <c r="R766" s="36"/>
      <c r="Y766" s="36"/>
    </row>
    <row r="767">
      <c r="A767" s="37" t="s">
        <v>9</v>
      </c>
      <c r="B767" s="10" t="s">
        <v>480</v>
      </c>
      <c r="C767" s="38">
        <v>2021.0</v>
      </c>
      <c r="D767" s="10">
        <v>2.0</v>
      </c>
      <c r="E767" s="10">
        <v>28.0</v>
      </c>
      <c r="F767" s="38">
        <v>188.556958</v>
      </c>
      <c r="G767" s="36"/>
      <c r="H767" s="36"/>
      <c r="I767" s="36"/>
      <c r="J767" s="36"/>
      <c r="K767" s="36"/>
      <c r="L767" s="36"/>
      <c r="M767" s="36"/>
      <c r="N767" s="36"/>
      <c r="O767" s="36"/>
      <c r="P767" s="36"/>
      <c r="Q767" s="36"/>
      <c r="R767" s="36"/>
      <c r="Y767" s="36"/>
    </row>
    <row r="768">
      <c r="A768" s="37" t="s">
        <v>10</v>
      </c>
      <c r="B768" s="10" t="s">
        <v>478</v>
      </c>
      <c r="C768" s="38">
        <v>2021.0</v>
      </c>
      <c r="D768" s="10">
        <v>2.0</v>
      </c>
      <c r="E768" s="10">
        <v>28.0</v>
      </c>
      <c r="F768" s="38">
        <v>178.634609</v>
      </c>
      <c r="G768" s="36"/>
      <c r="H768" s="36"/>
      <c r="I768" s="36"/>
      <c r="J768" s="36"/>
      <c r="K768" s="36"/>
      <c r="L768" s="36"/>
      <c r="M768" s="36"/>
      <c r="N768" s="36"/>
      <c r="O768" s="36"/>
      <c r="P768" s="36"/>
      <c r="Q768" s="36"/>
      <c r="R768" s="36"/>
      <c r="Y768" s="36"/>
    </row>
    <row r="769">
      <c r="A769" s="37" t="s">
        <v>11</v>
      </c>
      <c r="B769" s="10" t="s">
        <v>477</v>
      </c>
      <c r="C769" s="38">
        <v>2021.0</v>
      </c>
      <c r="D769" s="10">
        <v>2.0</v>
      </c>
      <c r="E769" s="10">
        <v>28.0</v>
      </c>
      <c r="F769" s="38">
        <v>206.521939</v>
      </c>
      <c r="G769" s="36"/>
      <c r="H769" s="36"/>
      <c r="I769" s="36"/>
      <c r="J769" s="36"/>
      <c r="K769" s="36"/>
      <c r="L769" s="36"/>
      <c r="M769" s="36"/>
      <c r="N769" s="36"/>
      <c r="O769" s="36"/>
      <c r="P769" s="36"/>
      <c r="Q769" s="36"/>
      <c r="R769" s="36"/>
      <c r="Y769" s="36"/>
    </row>
    <row r="770">
      <c r="A770" s="37" t="s">
        <v>12</v>
      </c>
      <c r="B770" s="10" t="s">
        <v>476</v>
      </c>
      <c r="C770" s="38">
        <v>2021.0</v>
      </c>
      <c r="D770" s="10">
        <v>2.0</v>
      </c>
      <c r="E770" s="10">
        <v>28.0</v>
      </c>
      <c r="F770" s="38">
        <v>237.558868</v>
      </c>
      <c r="G770" s="36"/>
      <c r="H770" s="36"/>
      <c r="I770" s="36"/>
      <c r="J770" s="36"/>
      <c r="K770" s="36"/>
      <c r="L770" s="36"/>
      <c r="M770" s="36"/>
      <c r="N770" s="36"/>
      <c r="O770" s="36"/>
      <c r="P770" s="36"/>
      <c r="Q770" s="36"/>
      <c r="R770" s="36"/>
      <c r="Y770" s="36"/>
    </row>
    <row r="771">
      <c r="A771" s="37" t="s">
        <v>13</v>
      </c>
      <c r="B771" s="10" t="s">
        <v>481</v>
      </c>
      <c r="C771" s="38">
        <v>2021.0</v>
      </c>
      <c r="D771" s="10">
        <v>2.0</v>
      </c>
      <c r="E771" s="10">
        <v>28.0</v>
      </c>
      <c r="F771" s="38">
        <v>221.475297</v>
      </c>
      <c r="G771" s="36"/>
      <c r="H771" s="36"/>
      <c r="I771" s="36"/>
      <c r="J771" s="36"/>
      <c r="K771" s="36"/>
      <c r="L771" s="36"/>
      <c r="M771" s="36"/>
      <c r="N771" s="36"/>
      <c r="O771" s="36"/>
      <c r="P771" s="36"/>
      <c r="Q771" s="36"/>
      <c r="R771" s="36"/>
      <c r="Y771" s="36"/>
    </row>
    <row r="772">
      <c r="A772" s="37" t="s">
        <v>14</v>
      </c>
      <c r="B772" s="10" t="s">
        <v>483</v>
      </c>
      <c r="C772" s="38">
        <v>2021.0</v>
      </c>
      <c r="D772" s="10">
        <v>2.0</v>
      </c>
      <c r="E772" s="10">
        <v>28.0</v>
      </c>
      <c r="F772" s="38">
        <v>227.596797</v>
      </c>
      <c r="G772" s="36"/>
      <c r="H772" s="36"/>
      <c r="I772" s="36"/>
      <c r="J772" s="36"/>
      <c r="K772" s="36"/>
      <c r="L772" s="36"/>
      <c r="M772" s="36"/>
      <c r="N772" s="36"/>
      <c r="O772" s="36"/>
      <c r="P772" s="36"/>
      <c r="Q772" s="36"/>
      <c r="R772" s="36"/>
      <c r="Y772" s="36"/>
    </row>
    <row r="773">
      <c r="A773" s="37" t="s">
        <v>15</v>
      </c>
      <c r="B773" s="10" t="s">
        <v>482</v>
      </c>
      <c r="C773" s="38">
        <v>2021.0</v>
      </c>
      <c r="D773" s="10">
        <v>2.0</v>
      </c>
      <c r="E773" s="10">
        <v>28.0</v>
      </c>
      <c r="F773" s="38">
        <v>171.774033</v>
      </c>
      <c r="G773" s="36"/>
      <c r="H773" s="36"/>
      <c r="I773" s="36"/>
      <c r="J773" s="36"/>
      <c r="K773" s="36"/>
      <c r="L773" s="36"/>
      <c r="M773" s="36"/>
      <c r="N773" s="36"/>
      <c r="O773" s="36"/>
      <c r="P773" s="36"/>
      <c r="Q773" s="36"/>
      <c r="R773" s="36"/>
      <c r="Y773" s="36"/>
    </row>
    <row r="774">
      <c r="A774" s="37" t="s">
        <v>16</v>
      </c>
      <c r="B774" s="10" t="s">
        <v>484</v>
      </c>
      <c r="C774" s="38">
        <v>2021.0</v>
      </c>
      <c r="D774" s="10">
        <v>2.0</v>
      </c>
      <c r="E774" s="10">
        <v>28.0</v>
      </c>
      <c r="F774" s="38">
        <v>200.446683</v>
      </c>
      <c r="G774" s="36"/>
      <c r="H774" s="36"/>
      <c r="I774" s="36"/>
      <c r="J774" s="36"/>
      <c r="K774" s="36"/>
      <c r="L774" s="36"/>
      <c r="M774" s="36"/>
      <c r="N774" s="36"/>
      <c r="O774" s="36"/>
      <c r="P774" s="36"/>
      <c r="Q774" s="36"/>
      <c r="R774" s="36"/>
      <c r="Y774" s="36"/>
    </row>
    <row r="775">
      <c r="A775" s="37" t="s">
        <v>17</v>
      </c>
      <c r="B775" s="10" t="s">
        <v>485</v>
      </c>
      <c r="C775" s="38">
        <v>2021.0</v>
      </c>
      <c r="D775" s="10">
        <v>2.0</v>
      </c>
      <c r="E775" s="10">
        <v>28.0</v>
      </c>
      <c r="F775" s="38">
        <v>193.04954</v>
      </c>
      <c r="G775" s="36"/>
      <c r="H775" s="36"/>
      <c r="I775" s="36"/>
      <c r="J775" s="36"/>
      <c r="K775" s="36"/>
      <c r="L775" s="36"/>
      <c r="M775" s="36"/>
      <c r="N775" s="36"/>
      <c r="O775" s="36"/>
      <c r="P775" s="36"/>
      <c r="Q775" s="36"/>
      <c r="R775" s="36"/>
      <c r="Y775" s="36"/>
    </row>
    <row r="776">
      <c r="A776" s="37" t="s">
        <v>18</v>
      </c>
      <c r="B776" s="10" t="s">
        <v>486</v>
      </c>
      <c r="C776" s="38">
        <v>2021.0</v>
      </c>
      <c r="D776" s="10">
        <v>2.0</v>
      </c>
      <c r="E776" s="10">
        <v>28.0</v>
      </c>
      <c r="F776" s="38">
        <v>185.517941</v>
      </c>
      <c r="G776" s="36"/>
      <c r="H776" s="36"/>
      <c r="I776" s="36"/>
      <c r="J776" s="36"/>
      <c r="K776" s="36"/>
      <c r="L776" s="36"/>
      <c r="M776" s="36"/>
      <c r="N776" s="36"/>
      <c r="O776" s="36"/>
      <c r="P776" s="36"/>
      <c r="Q776" s="36"/>
      <c r="R776" s="36"/>
      <c r="Y776" s="36"/>
    </row>
    <row r="777">
      <c r="A777" s="37" t="s">
        <v>19</v>
      </c>
      <c r="B777" s="10" t="s">
        <v>487</v>
      </c>
      <c r="C777" s="38">
        <v>2021.0</v>
      </c>
      <c r="D777" s="10">
        <v>2.0</v>
      </c>
      <c r="E777" s="10">
        <v>28.0</v>
      </c>
      <c r="F777" s="38">
        <v>221.034151</v>
      </c>
      <c r="G777" s="36"/>
      <c r="H777" s="36"/>
      <c r="I777" s="36"/>
      <c r="J777" s="36"/>
      <c r="K777" s="36"/>
      <c r="L777" s="36"/>
      <c r="M777" s="36"/>
      <c r="N777" s="36"/>
      <c r="O777" s="36"/>
      <c r="P777" s="36"/>
      <c r="Q777" s="36"/>
      <c r="R777" s="36"/>
      <c r="Y777" s="36"/>
    </row>
    <row r="778">
      <c r="A778" s="37" t="s">
        <v>20</v>
      </c>
      <c r="B778" s="10" t="s">
        <v>488</v>
      </c>
      <c r="C778" s="38">
        <v>2021.0</v>
      </c>
      <c r="D778" s="10">
        <v>2.0</v>
      </c>
      <c r="E778" s="10">
        <v>28.0</v>
      </c>
      <c r="F778" s="38">
        <v>252.256415</v>
      </c>
      <c r="G778" s="36"/>
      <c r="H778" s="36"/>
      <c r="I778" s="36"/>
      <c r="J778" s="36"/>
      <c r="K778" s="36"/>
      <c r="L778" s="36"/>
      <c r="M778" s="36"/>
      <c r="N778" s="36"/>
      <c r="O778" s="36"/>
      <c r="P778" s="36"/>
      <c r="Q778" s="36"/>
      <c r="R778" s="36"/>
      <c r="Y778" s="36"/>
    </row>
    <row r="779">
      <c r="A779" s="37" t="s">
        <v>21</v>
      </c>
      <c r="B779" s="10" t="s">
        <v>490</v>
      </c>
      <c r="C779" s="38">
        <v>2021.0</v>
      </c>
      <c r="D779" s="10">
        <v>2.0</v>
      </c>
      <c r="E779" s="10">
        <v>28.0</v>
      </c>
      <c r="F779" s="38">
        <v>174.87106</v>
      </c>
      <c r="G779" s="36"/>
      <c r="H779" s="36"/>
      <c r="I779" s="36"/>
      <c r="J779" s="36"/>
      <c r="K779" s="36"/>
      <c r="L779" s="36"/>
      <c r="M779" s="36"/>
      <c r="N779" s="36"/>
      <c r="O779" s="36"/>
      <c r="P779" s="36"/>
      <c r="Q779" s="36"/>
      <c r="R779" s="36"/>
      <c r="Y779" s="36"/>
    </row>
    <row r="780">
      <c r="A780" s="37" t="s">
        <v>22</v>
      </c>
      <c r="B780" s="10" t="s">
        <v>491</v>
      </c>
      <c r="C780" s="38">
        <v>2021.0</v>
      </c>
      <c r="D780" s="10">
        <v>2.0</v>
      </c>
      <c r="E780" s="10">
        <v>28.0</v>
      </c>
      <c r="F780" s="38">
        <v>187.76349</v>
      </c>
      <c r="G780" s="36"/>
      <c r="H780" s="36"/>
      <c r="I780" s="36"/>
      <c r="J780" s="36"/>
      <c r="K780" s="36"/>
      <c r="L780" s="36"/>
      <c r="M780" s="36"/>
      <c r="N780" s="36"/>
      <c r="O780" s="36"/>
      <c r="P780" s="36"/>
      <c r="Q780" s="36"/>
      <c r="R780" s="36"/>
      <c r="Y780" s="36"/>
    </row>
    <row r="781">
      <c r="A781" s="37" t="s">
        <v>23</v>
      </c>
      <c r="B781" s="10" t="s">
        <v>492</v>
      </c>
      <c r="C781" s="38">
        <v>2021.0</v>
      </c>
      <c r="D781" s="10">
        <v>2.0</v>
      </c>
      <c r="E781" s="10">
        <v>28.0</v>
      </c>
      <c r="F781" s="38">
        <v>241.297901</v>
      </c>
      <c r="G781" s="36"/>
      <c r="H781" s="36"/>
      <c r="I781" s="36"/>
      <c r="J781" s="36"/>
      <c r="K781" s="36"/>
      <c r="L781" s="36"/>
      <c r="M781" s="36"/>
      <c r="N781" s="36"/>
      <c r="O781" s="36"/>
      <c r="P781" s="36"/>
      <c r="Q781" s="36"/>
      <c r="R781" s="36"/>
      <c r="Y781" s="36"/>
    </row>
    <row r="782">
      <c r="A782" s="37" t="s">
        <v>24</v>
      </c>
      <c r="B782" s="10" t="s">
        <v>493</v>
      </c>
      <c r="C782" s="38">
        <v>2021.0</v>
      </c>
      <c r="D782" s="10">
        <v>2.0</v>
      </c>
      <c r="E782" s="10">
        <v>28.0</v>
      </c>
      <c r="F782" s="38">
        <v>258.52796</v>
      </c>
      <c r="G782" s="36"/>
      <c r="H782" s="36"/>
      <c r="I782" s="36"/>
      <c r="J782" s="36"/>
      <c r="K782" s="36"/>
      <c r="L782" s="36"/>
      <c r="M782" s="36"/>
      <c r="N782" s="36"/>
      <c r="O782" s="36"/>
      <c r="P782" s="36"/>
      <c r="Q782" s="36"/>
      <c r="R782" s="36"/>
      <c r="Y782" s="36"/>
    </row>
    <row r="783">
      <c r="A783" s="37" t="s">
        <v>25</v>
      </c>
      <c r="B783" s="10" t="s">
        <v>494</v>
      </c>
      <c r="C783" s="38">
        <v>2021.0</v>
      </c>
      <c r="D783" s="10">
        <v>2.0</v>
      </c>
      <c r="E783" s="10">
        <v>28.0</v>
      </c>
      <c r="F783" s="38">
        <v>157.673498</v>
      </c>
      <c r="G783" s="36"/>
      <c r="H783" s="36"/>
      <c r="I783" s="36"/>
      <c r="J783" s="36"/>
      <c r="K783" s="36"/>
      <c r="L783" s="36"/>
      <c r="M783" s="36"/>
      <c r="N783" s="36"/>
      <c r="O783" s="36"/>
      <c r="P783" s="36"/>
      <c r="Q783" s="36"/>
      <c r="R783" s="36"/>
      <c r="Y783" s="36"/>
    </row>
    <row r="784">
      <c r="A784" s="37" t="s">
        <v>26</v>
      </c>
      <c r="B784" s="10" t="s">
        <v>495</v>
      </c>
      <c r="C784" s="38">
        <v>2021.0</v>
      </c>
      <c r="D784" s="10">
        <v>2.0</v>
      </c>
      <c r="E784" s="10">
        <v>28.0</v>
      </c>
      <c r="F784" s="38">
        <v>100.118087</v>
      </c>
      <c r="G784" s="36"/>
      <c r="H784" s="36"/>
      <c r="I784" s="36"/>
      <c r="J784" s="36"/>
      <c r="K784" s="36"/>
      <c r="L784" s="36"/>
      <c r="M784" s="36"/>
      <c r="N784" s="36"/>
      <c r="O784" s="36"/>
      <c r="P784" s="36"/>
      <c r="Q784" s="36"/>
      <c r="R784" s="36"/>
      <c r="Y784" s="36"/>
    </row>
    <row r="785">
      <c r="A785" s="37" t="s">
        <v>27</v>
      </c>
      <c r="B785" s="10" t="s">
        <v>497</v>
      </c>
      <c r="C785" s="38">
        <v>2021.0</v>
      </c>
      <c r="D785" s="10">
        <v>2.0</v>
      </c>
      <c r="E785" s="10">
        <v>28.0</v>
      </c>
      <c r="F785" s="38">
        <v>227.874893</v>
      </c>
      <c r="G785" s="36"/>
      <c r="H785" s="36"/>
      <c r="I785" s="36"/>
      <c r="J785" s="36"/>
      <c r="K785" s="36"/>
      <c r="L785" s="36"/>
      <c r="M785" s="36"/>
      <c r="N785" s="36"/>
      <c r="O785" s="36"/>
      <c r="P785" s="36"/>
      <c r="Q785" s="36"/>
      <c r="R785" s="36"/>
      <c r="Y785" s="36"/>
    </row>
    <row r="786">
      <c r="A786" s="37" t="s">
        <v>28</v>
      </c>
      <c r="B786" s="10" t="s">
        <v>496</v>
      </c>
      <c r="C786" s="38">
        <v>2021.0</v>
      </c>
      <c r="D786" s="10">
        <v>2.0</v>
      </c>
      <c r="E786" s="10">
        <v>28.0</v>
      </c>
      <c r="F786" s="38">
        <v>193.999011</v>
      </c>
      <c r="G786" s="36"/>
      <c r="H786" s="36"/>
      <c r="I786" s="36"/>
      <c r="J786" s="36"/>
      <c r="K786" s="36"/>
      <c r="L786" s="36"/>
      <c r="M786" s="36"/>
      <c r="N786" s="36"/>
      <c r="O786" s="36"/>
      <c r="P786" s="36"/>
      <c r="Q786" s="36"/>
      <c r="R786" s="36"/>
      <c r="Y786" s="36"/>
    </row>
    <row r="787">
      <c r="A787" s="37" t="s">
        <v>29</v>
      </c>
      <c r="B787" s="10" t="s">
        <v>498</v>
      </c>
      <c r="C787" s="38">
        <v>2021.0</v>
      </c>
      <c r="D787" s="10">
        <v>2.0</v>
      </c>
      <c r="E787" s="10">
        <v>28.0</v>
      </c>
      <c r="F787" s="38">
        <v>207.364258</v>
      </c>
      <c r="G787" s="36"/>
      <c r="H787" s="36"/>
      <c r="I787" s="36"/>
      <c r="J787" s="36"/>
      <c r="K787" s="36"/>
      <c r="L787" s="36"/>
      <c r="M787" s="36"/>
      <c r="N787" s="36"/>
      <c r="O787" s="36"/>
      <c r="P787" s="36"/>
      <c r="Q787" s="36"/>
      <c r="R787" s="36"/>
      <c r="Y787" s="36"/>
    </row>
    <row r="788">
      <c r="A788" s="37" t="s">
        <v>30</v>
      </c>
      <c r="B788" s="10" t="s">
        <v>499</v>
      </c>
      <c r="C788" s="38">
        <v>2021.0</v>
      </c>
      <c r="D788" s="10">
        <v>2.0</v>
      </c>
      <c r="E788" s="10">
        <v>28.0</v>
      </c>
      <c r="F788" s="38">
        <v>198.300156</v>
      </c>
      <c r="G788" s="36"/>
      <c r="H788" s="36"/>
      <c r="I788" s="36"/>
      <c r="J788" s="36"/>
      <c r="K788" s="36"/>
      <c r="L788" s="36"/>
      <c r="M788" s="36"/>
      <c r="N788" s="36"/>
      <c r="O788" s="36"/>
      <c r="P788" s="36"/>
      <c r="Q788" s="36"/>
      <c r="R788" s="36"/>
      <c r="Y788" s="36"/>
    </row>
    <row r="789">
      <c r="A789" s="37" t="s">
        <v>31</v>
      </c>
      <c r="B789" s="10" t="s">
        <v>500</v>
      </c>
      <c r="C789" s="38">
        <v>2021.0</v>
      </c>
      <c r="D789" s="10">
        <v>2.0</v>
      </c>
      <c r="E789" s="10">
        <v>28.0</v>
      </c>
      <c r="F789" s="38">
        <v>190.782052</v>
      </c>
      <c r="G789" s="36"/>
      <c r="H789" s="36"/>
      <c r="I789" s="36"/>
      <c r="J789" s="36"/>
      <c r="K789" s="36"/>
      <c r="L789" s="36"/>
      <c r="M789" s="36"/>
      <c r="N789" s="36"/>
      <c r="O789" s="36"/>
      <c r="P789" s="36"/>
      <c r="Q789" s="36"/>
      <c r="R789" s="36"/>
      <c r="Y789" s="36"/>
    </row>
    <row r="790">
      <c r="A790" s="37" t="s">
        <v>32</v>
      </c>
      <c r="B790" s="10" t="s">
        <v>501</v>
      </c>
      <c r="C790" s="38">
        <v>2021.0</v>
      </c>
      <c r="D790" s="10">
        <v>2.0</v>
      </c>
      <c r="E790" s="10">
        <v>28.0</v>
      </c>
      <c r="F790" s="38">
        <v>205.91974</v>
      </c>
      <c r="G790" s="36"/>
      <c r="H790" s="36"/>
      <c r="I790" s="36"/>
      <c r="J790" s="36"/>
      <c r="K790" s="36"/>
      <c r="L790" s="36"/>
      <c r="M790" s="36"/>
      <c r="N790" s="36"/>
      <c r="O790" s="36"/>
      <c r="P790" s="36"/>
      <c r="Q790" s="36"/>
      <c r="R790" s="36"/>
      <c r="Y790" s="36"/>
    </row>
    <row r="791">
      <c r="A791" s="37" t="s">
        <v>33</v>
      </c>
      <c r="B791" s="10" t="s">
        <v>502</v>
      </c>
      <c r="C791" s="38">
        <v>2021.0</v>
      </c>
      <c r="D791" s="10">
        <v>2.0</v>
      </c>
      <c r="E791" s="10">
        <v>28.0</v>
      </c>
      <c r="F791" s="38">
        <v>270.310614</v>
      </c>
      <c r="G791" s="36"/>
      <c r="H791" s="36"/>
      <c r="I791" s="36"/>
      <c r="J791" s="36"/>
      <c r="K791" s="36"/>
      <c r="L791" s="36"/>
      <c r="M791" s="36"/>
      <c r="N791" s="36"/>
      <c r="O791" s="36"/>
      <c r="P791" s="36"/>
      <c r="Q791" s="36"/>
      <c r="R791" s="36"/>
      <c r="Y791" s="36"/>
    </row>
    <row r="792">
      <c r="A792" s="37" t="s">
        <v>34</v>
      </c>
      <c r="B792" s="10" t="s">
        <v>503</v>
      </c>
      <c r="C792" s="38">
        <v>2021.0</v>
      </c>
      <c r="D792" s="10">
        <v>2.0</v>
      </c>
      <c r="E792" s="10">
        <v>28.0</v>
      </c>
      <c r="F792" s="38">
        <v>218.545911</v>
      </c>
      <c r="G792" s="36"/>
      <c r="H792" s="36"/>
      <c r="I792" s="36"/>
      <c r="J792" s="36"/>
      <c r="K792" s="36"/>
      <c r="L792" s="36"/>
      <c r="M792" s="36"/>
      <c r="N792" s="36"/>
      <c r="O792" s="36"/>
      <c r="P792" s="36"/>
      <c r="Q792" s="36"/>
      <c r="R792" s="36"/>
      <c r="Y792" s="36"/>
    </row>
    <row r="793">
      <c r="A793" s="37" t="s">
        <v>35</v>
      </c>
      <c r="B793" s="10" t="s">
        <v>504</v>
      </c>
      <c r="C793" s="38">
        <v>2021.0</v>
      </c>
      <c r="D793" s="10">
        <v>2.0</v>
      </c>
      <c r="E793" s="10">
        <v>28.0</v>
      </c>
      <c r="F793" s="38">
        <v>206.89826</v>
      </c>
      <c r="G793" s="36"/>
      <c r="H793" s="36"/>
      <c r="I793" s="36"/>
      <c r="J793" s="36"/>
      <c r="K793" s="36"/>
      <c r="L793" s="36"/>
      <c r="M793" s="36"/>
      <c r="N793" s="36"/>
      <c r="O793" s="36"/>
      <c r="P793" s="36"/>
      <c r="Q793" s="36"/>
      <c r="R793" s="36"/>
      <c r="Y793" s="36"/>
    </row>
    <row r="794">
      <c r="A794" s="37" t="s">
        <v>3</v>
      </c>
      <c r="B794" s="10" t="s">
        <v>489</v>
      </c>
      <c r="C794" s="38">
        <v>2022.0</v>
      </c>
      <c r="D794" s="10">
        <v>2.0</v>
      </c>
      <c r="E794" s="10">
        <v>28.0</v>
      </c>
      <c r="F794" s="38">
        <v>184.856026</v>
      </c>
      <c r="G794" s="36"/>
      <c r="H794" s="36"/>
      <c r="I794" s="36"/>
      <c r="J794" s="36"/>
      <c r="K794" s="36"/>
      <c r="L794" s="36"/>
      <c r="M794" s="36"/>
      <c r="N794" s="36"/>
      <c r="O794" s="36"/>
      <c r="P794" s="36"/>
      <c r="Q794" s="36"/>
      <c r="R794" s="36"/>
      <c r="Y794" s="36"/>
    </row>
    <row r="795">
      <c r="A795" s="37" t="s">
        <v>4</v>
      </c>
      <c r="B795" s="10" t="s">
        <v>472</v>
      </c>
      <c r="C795" s="38">
        <v>2022.0</v>
      </c>
      <c r="D795" s="10">
        <v>2.0</v>
      </c>
      <c r="E795" s="10">
        <v>28.0</v>
      </c>
      <c r="F795" s="38">
        <v>126.951042</v>
      </c>
      <c r="G795" s="36"/>
      <c r="H795" s="36"/>
      <c r="I795" s="36"/>
      <c r="J795" s="36"/>
      <c r="K795" s="36"/>
      <c r="L795" s="36"/>
      <c r="M795" s="36"/>
      <c r="N795" s="36"/>
      <c r="O795" s="36"/>
      <c r="P795" s="36"/>
      <c r="Q795" s="36"/>
      <c r="R795" s="36"/>
      <c r="Y795" s="36"/>
    </row>
    <row r="796">
      <c r="A796" s="37" t="s">
        <v>5</v>
      </c>
      <c r="B796" s="10" t="s">
        <v>473</v>
      </c>
      <c r="C796" s="38">
        <v>2022.0</v>
      </c>
      <c r="D796" s="10">
        <v>2.0</v>
      </c>
      <c r="E796" s="10">
        <v>28.0</v>
      </c>
      <c r="F796" s="38">
        <v>159.36372</v>
      </c>
      <c r="G796" s="36"/>
      <c r="H796" s="36"/>
      <c r="I796" s="36"/>
      <c r="J796" s="36"/>
      <c r="K796" s="36"/>
      <c r="L796" s="36"/>
      <c r="M796" s="36"/>
      <c r="N796" s="36"/>
      <c r="O796" s="36"/>
      <c r="P796" s="36"/>
      <c r="Q796" s="36"/>
      <c r="R796" s="36"/>
      <c r="Y796" s="36"/>
    </row>
    <row r="797">
      <c r="A797" s="37" t="s">
        <v>6</v>
      </c>
      <c r="B797" s="10" t="s">
        <v>474</v>
      </c>
      <c r="C797" s="38">
        <v>2022.0</v>
      </c>
      <c r="D797" s="10">
        <v>2.0</v>
      </c>
      <c r="E797" s="10">
        <v>28.0</v>
      </c>
      <c r="F797" s="38">
        <v>134.122446</v>
      </c>
      <c r="G797" s="36"/>
      <c r="H797" s="36"/>
      <c r="I797" s="36"/>
      <c r="J797" s="36"/>
      <c r="K797" s="36"/>
      <c r="L797" s="36"/>
      <c r="M797" s="36"/>
      <c r="N797" s="36"/>
      <c r="O797" s="36"/>
      <c r="P797" s="36"/>
      <c r="Q797" s="36"/>
      <c r="R797" s="36"/>
      <c r="Y797" s="36"/>
    </row>
    <row r="798">
      <c r="A798" s="37" t="s">
        <v>7</v>
      </c>
      <c r="B798" s="10" t="s">
        <v>475</v>
      </c>
      <c r="C798" s="38">
        <v>2022.0</v>
      </c>
      <c r="D798" s="10">
        <v>2.0</v>
      </c>
      <c r="E798" s="10">
        <v>28.0</v>
      </c>
      <c r="F798" s="38">
        <v>166.270909</v>
      </c>
      <c r="G798" s="36"/>
      <c r="H798" s="36"/>
      <c r="I798" s="36"/>
      <c r="J798" s="36"/>
      <c r="K798" s="36"/>
      <c r="L798" s="36"/>
      <c r="M798" s="36"/>
      <c r="N798" s="36"/>
      <c r="O798" s="36"/>
      <c r="P798" s="36"/>
      <c r="Q798" s="36"/>
      <c r="R798" s="36"/>
      <c r="Y798" s="36"/>
    </row>
    <row r="799">
      <c r="A799" s="37" t="s">
        <v>8</v>
      </c>
      <c r="B799" s="10" t="s">
        <v>479</v>
      </c>
      <c r="C799" s="38">
        <v>2022.0</v>
      </c>
      <c r="D799" s="10">
        <v>2.0</v>
      </c>
      <c r="E799" s="10">
        <v>28.0</v>
      </c>
      <c r="F799" s="38">
        <v>188.321443</v>
      </c>
      <c r="G799" s="36"/>
      <c r="H799" s="36"/>
      <c r="I799" s="36"/>
      <c r="J799" s="36"/>
      <c r="K799" s="36"/>
      <c r="L799" s="36"/>
      <c r="M799" s="36"/>
      <c r="N799" s="36"/>
      <c r="O799" s="36"/>
      <c r="P799" s="36"/>
      <c r="Q799" s="36"/>
      <c r="R799" s="36"/>
      <c r="Y799" s="36"/>
    </row>
    <row r="800">
      <c r="A800" s="37" t="s">
        <v>9</v>
      </c>
      <c r="B800" s="10" t="s">
        <v>480</v>
      </c>
      <c r="C800" s="38">
        <v>2022.0</v>
      </c>
      <c r="D800" s="10">
        <v>2.0</v>
      </c>
      <c r="E800" s="10">
        <v>28.0</v>
      </c>
      <c r="F800" s="38">
        <v>163.643059</v>
      </c>
      <c r="G800" s="36"/>
      <c r="H800" s="36"/>
      <c r="I800" s="36"/>
      <c r="J800" s="36"/>
      <c r="K800" s="36"/>
      <c r="L800" s="36"/>
      <c r="M800" s="36"/>
      <c r="N800" s="36"/>
      <c r="O800" s="36"/>
      <c r="P800" s="36"/>
      <c r="Q800" s="36"/>
      <c r="R800" s="36"/>
      <c r="Y800" s="36"/>
    </row>
    <row r="801">
      <c r="A801" s="37" t="s">
        <v>10</v>
      </c>
      <c r="B801" s="10" t="s">
        <v>478</v>
      </c>
      <c r="C801" s="38">
        <v>2022.0</v>
      </c>
      <c r="D801" s="10">
        <v>2.0</v>
      </c>
      <c r="E801" s="10">
        <v>28.0</v>
      </c>
      <c r="F801" s="38">
        <v>151.97304</v>
      </c>
      <c r="G801" s="36"/>
      <c r="H801" s="36"/>
      <c r="I801" s="36"/>
      <c r="J801" s="36"/>
      <c r="K801" s="36"/>
      <c r="L801" s="36"/>
      <c r="M801" s="36"/>
      <c r="N801" s="36"/>
      <c r="O801" s="36"/>
      <c r="P801" s="36"/>
      <c r="Q801" s="36"/>
      <c r="R801" s="36"/>
      <c r="Y801" s="36"/>
    </row>
    <row r="802">
      <c r="A802" s="37" t="s">
        <v>11</v>
      </c>
      <c r="B802" s="10" t="s">
        <v>477</v>
      </c>
      <c r="C802" s="38">
        <v>2022.0</v>
      </c>
      <c r="D802" s="10">
        <v>2.0</v>
      </c>
      <c r="E802" s="10">
        <v>28.0</v>
      </c>
      <c r="F802" s="38">
        <v>201.294214</v>
      </c>
      <c r="G802" s="36"/>
      <c r="H802" s="36"/>
      <c r="I802" s="36"/>
      <c r="J802" s="36"/>
      <c r="K802" s="36"/>
      <c r="L802" s="36"/>
      <c r="M802" s="36"/>
      <c r="N802" s="36"/>
      <c r="O802" s="36"/>
      <c r="P802" s="36"/>
      <c r="Q802" s="36"/>
      <c r="R802" s="36"/>
      <c r="Y802" s="36"/>
    </row>
    <row r="803">
      <c r="A803" s="37" t="s">
        <v>12</v>
      </c>
      <c r="B803" s="10" t="s">
        <v>476</v>
      </c>
      <c r="C803" s="38">
        <v>2022.0</v>
      </c>
      <c r="D803" s="10">
        <v>2.0</v>
      </c>
      <c r="E803" s="10">
        <v>28.0</v>
      </c>
      <c r="F803" s="38">
        <v>219.038534</v>
      </c>
      <c r="G803" s="36"/>
      <c r="H803" s="36"/>
      <c r="I803" s="36"/>
      <c r="J803" s="36"/>
      <c r="K803" s="36"/>
      <c r="L803" s="36"/>
      <c r="M803" s="36"/>
      <c r="N803" s="36"/>
      <c r="O803" s="36"/>
      <c r="P803" s="36"/>
      <c r="Q803" s="36"/>
      <c r="R803" s="36"/>
      <c r="Y803" s="36"/>
    </row>
    <row r="804">
      <c r="A804" s="37" t="s">
        <v>13</v>
      </c>
      <c r="B804" s="10" t="s">
        <v>481</v>
      </c>
      <c r="C804" s="38">
        <v>2022.0</v>
      </c>
      <c r="D804" s="10">
        <v>2.0</v>
      </c>
      <c r="E804" s="10">
        <v>28.0</v>
      </c>
      <c r="F804" s="38">
        <v>204.958271</v>
      </c>
      <c r="G804" s="36"/>
      <c r="H804" s="36"/>
      <c r="I804" s="36"/>
      <c r="J804" s="36"/>
      <c r="K804" s="36"/>
      <c r="L804" s="36"/>
      <c r="M804" s="36"/>
      <c r="N804" s="36"/>
      <c r="O804" s="36"/>
      <c r="P804" s="36"/>
      <c r="Q804" s="36"/>
      <c r="R804" s="36"/>
      <c r="Y804" s="36"/>
    </row>
    <row r="805">
      <c r="A805" s="37" t="s">
        <v>14</v>
      </c>
      <c r="B805" s="10" t="s">
        <v>483</v>
      </c>
      <c r="C805" s="38">
        <v>2022.0</v>
      </c>
      <c r="D805" s="10">
        <v>2.0</v>
      </c>
      <c r="E805" s="10">
        <v>28.0</v>
      </c>
      <c r="F805" s="38">
        <v>194.471965</v>
      </c>
      <c r="G805" s="36"/>
      <c r="H805" s="36"/>
      <c r="I805" s="36"/>
      <c r="J805" s="36"/>
      <c r="K805" s="36"/>
      <c r="L805" s="36"/>
      <c r="M805" s="36"/>
      <c r="N805" s="36"/>
      <c r="O805" s="36"/>
      <c r="P805" s="36"/>
      <c r="Q805" s="36"/>
      <c r="R805" s="36"/>
      <c r="Y805" s="36"/>
    </row>
    <row r="806">
      <c r="A806" s="37" t="s">
        <v>15</v>
      </c>
      <c r="B806" s="10" t="s">
        <v>482</v>
      </c>
      <c r="C806" s="38">
        <v>2022.0</v>
      </c>
      <c r="D806" s="10">
        <v>2.0</v>
      </c>
      <c r="E806" s="10">
        <v>28.0</v>
      </c>
      <c r="F806" s="38">
        <v>152.696523</v>
      </c>
      <c r="G806" s="36"/>
      <c r="H806" s="36"/>
      <c r="I806" s="36"/>
      <c r="J806" s="36"/>
      <c r="K806" s="36"/>
      <c r="L806" s="36"/>
      <c r="M806" s="36"/>
      <c r="N806" s="36"/>
      <c r="O806" s="36"/>
      <c r="P806" s="36"/>
      <c r="Q806" s="36"/>
      <c r="R806" s="36"/>
      <c r="Y806" s="36"/>
    </row>
    <row r="807">
      <c r="A807" s="37" t="s">
        <v>16</v>
      </c>
      <c r="B807" s="10" t="s">
        <v>484</v>
      </c>
      <c r="C807" s="38">
        <v>2022.0</v>
      </c>
      <c r="D807" s="10">
        <v>2.0</v>
      </c>
      <c r="E807" s="10">
        <v>28.0</v>
      </c>
      <c r="F807" s="38">
        <v>181.673939</v>
      </c>
      <c r="G807" s="36"/>
      <c r="H807" s="36"/>
      <c r="I807" s="36"/>
      <c r="J807" s="36"/>
      <c r="K807" s="36"/>
      <c r="L807" s="36"/>
      <c r="M807" s="36"/>
      <c r="N807" s="36"/>
      <c r="O807" s="36"/>
      <c r="P807" s="36"/>
      <c r="Q807" s="36"/>
      <c r="R807" s="36"/>
      <c r="Y807" s="36"/>
    </row>
    <row r="808">
      <c r="A808" s="37" t="s">
        <v>17</v>
      </c>
      <c r="B808" s="10" t="s">
        <v>485</v>
      </c>
      <c r="C808" s="38">
        <v>2022.0</v>
      </c>
      <c r="D808" s="10">
        <v>2.0</v>
      </c>
      <c r="E808" s="10">
        <v>28.0</v>
      </c>
      <c r="F808" s="38">
        <v>172.722296</v>
      </c>
      <c r="G808" s="36"/>
      <c r="H808" s="36"/>
      <c r="I808" s="36"/>
      <c r="J808" s="36"/>
      <c r="K808" s="36"/>
      <c r="L808" s="36"/>
      <c r="M808" s="36"/>
      <c r="N808" s="36"/>
      <c r="O808" s="36"/>
      <c r="P808" s="36"/>
      <c r="Q808" s="36"/>
      <c r="R808" s="36"/>
      <c r="Y808" s="36"/>
    </row>
    <row r="809">
      <c r="A809" s="37" t="s">
        <v>18</v>
      </c>
      <c r="B809" s="10" t="s">
        <v>486</v>
      </c>
      <c r="C809" s="38">
        <v>2022.0</v>
      </c>
      <c r="D809" s="10">
        <v>2.0</v>
      </c>
      <c r="E809" s="10">
        <v>28.0</v>
      </c>
      <c r="F809" s="38">
        <v>151.798276</v>
      </c>
      <c r="G809" s="36"/>
      <c r="H809" s="36"/>
      <c r="I809" s="36"/>
      <c r="J809" s="36"/>
      <c r="K809" s="36"/>
      <c r="L809" s="36"/>
      <c r="M809" s="36"/>
      <c r="N809" s="36"/>
      <c r="O809" s="36"/>
      <c r="P809" s="36"/>
      <c r="Q809" s="36"/>
      <c r="R809" s="36"/>
      <c r="Y809" s="36"/>
    </row>
    <row r="810">
      <c r="A810" s="37" t="s">
        <v>19</v>
      </c>
      <c r="B810" s="10" t="s">
        <v>487</v>
      </c>
      <c r="C810" s="38">
        <v>2022.0</v>
      </c>
      <c r="D810" s="10">
        <v>2.0</v>
      </c>
      <c r="E810" s="10">
        <v>28.0</v>
      </c>
      <c r="F810" s="38">
        <v>188.227863</v>
      </c>
      <c r="G810" s="36"/>
      <c r="H810" s="36"/>
      <c r="I810" s="36"/>
      <c r="J810" s="36"/>
      <c r="K810" s="36"/>
      <c r="L810" s="36"/>
      <c r="M810" s="36"/>
      <c r="N810" s="36"/>
      <c r="O810" s="36"/>
      <c r="P810" s="36"/>
      <c r="Q810" s="36"/>
      <c r="R810" s="36"/>
      <c r="Y810" s="36"/>
    </row>
    <row r="811">
      <c r="A811" s="37" t="s">
        <v>20</v>
      </c>
      <c r="B811" s="10" t="s">
        <v>488</v>
      </c>
      <c r="C811" s="38">
        <v>2022.0</v>
      </c>
      <c r="D811" s="10">
        <v>2.0</v>
      </c>
      <c r="E811" s="10">
        <v>28.0</v>
      </c>
      <c r="F811" s="38">
        <v>219.872509</v>
      </c>
      <c r="G811" s="36"/>
      <c r="H811" s="36"/>
      <c r="I811" s="36"/>
      <c r="J811" s="36"/>
      <c r="K811" s="36"/>
      <c r="L811" s="36"/>
      <c r="M811" s="36"/>
      <c r="N811" s="36"/>
      <c r="O811" s="36"/>
      <c r="P811" s="36"/>
      <c r="Q811" s="36"/>
      <c r="R811" s="36"/>
      <c r="Y811" s="36"/>
    </row>
    <row r="812">
      <c r="A812" s="37" t="s">
        <v>21</v>
      </c>
      <c r="B812" s="10" t="s">
        <v>490</v>
      </c>
      <c r="C812" s="38">
        <v>2022.0</v>
      </c>
      <c r="D812" s="10">
        <v>2.0</v>
      </c>
      <c r="E812" s="10">
        <v>28.0</v>
      </c>
      <c r="F812" s="38">
        <v>153.135644</v>
      </c>
      <c r="G812" s="36"/>
      <c r="H812" s="36"/>
      <c r="I812" s="36"/>
      <c r="J812" s="36"/>
      <c r="K812" s="36"/>
      <c r="L812" s="36"/>
      <c r="M812" s="36"/>
      <c r="N812" s="36"/>
      <c r="O812" s="36"/>
      <c r="P812" s="36"/>
      <c r="Q812" s="36"/>
      <c r="R812" s="36"/>
      <c r="Y812" s="36"/>
    </row>
    <row r="813">
      <c r="A813" s="37" t="s">
        <v>22</v>
      </c>
      <c r="B813" s="10" t="s">
        <v>491</v>
      </c>
      <c r="C813" s="38">
        <v>2022.0</v>
      </c>
      <c r="D813" s="10">
        <v>2.0</v>
      </c>
      <c r="E813" s="10">
        <v>28.0</v>
      </c>
      <c r="F813" s="38">
        <v>194.258123</v>
      </c>
      <c r="G813" s="36"/>
      <c r="H813" s="36"/>
      <c r="I813" s="36"/>
      <c r="J813" s="36"/>
      <c r="K813" s="36"/>
      <c r="L813" s="36"/>
      <c r="M813" s="36"/>
      <c r="N813" s="36"/>
      <c r="O813" s="36"/>
      <c r="P813" s="36"/>
      <c r="Q813" s="36"/>
      <c r="R813" s="36"/>
      <c r="Y813" s="36"/>
    </row>
    <row r="814">
      <c r="A814" s="37" t="s">
        <v>23</v>
      </c>
      <c r="B814" s="10" t="s">
        <v>492</v>
      </c>
      <c r="C814" s="38">
        <v>2022.0</v>
      </c>
      <c r="D814" s="10">
        <v>2.0</v>
      </c>
      <c r="E814" s="10">
        <v>28.0</v>
      </c>
      <c r="F814" s="38">
        <v>206.80696</v>
      </c>
      <c r="G814" s="36"/>
      <c r="H814" s="36"/>
      <c r="I814" s="36"/>
      <c r="J814" s="36"/>
      <c r="K814" s="36"/>
      <c r="L814" s="36"/>
      <c r="M814" s="36"/>
      <c r="N814" s="36"/>
      <c r="O814" s="36"/>
      <c r="P814" s="36"/>
      <c r="Q814" s="36"/>
      <c r="R814" s="36"/>
      <c r="Y814" s="36"/>
    </row>
    <row r="815">
      <c r="A815" s="37" t="s">
        <v>24</v>
      </c>
      <c r="B815" s="10" t="s">
        <v>493</v>
      </c>
      <c r="C815" s="38">
        <v>2022.0</v>
      </c>
      <c r="D815" s="10">
        <v>2.0</v>
      </c>
      <c r="E815" s="10">
        <v>28.0</v>
      </c>
      <c r="F815" s="38">
        <v>201.442243</v>
      </c>
      <c r="G815" s="36"/>
      <c r="H815" s="36"/>
      <c r="I815" s="36"/>
      <c r="J815" s="36"/>
      <c r="K815" s="36"/>
      <c r="L815" s="36"/>
      <c r="M815" s="36"/>
      <c r="N815" s="36"/>
      <c r="O815" s="36"/>
      <c r="P815" s="36"/>
      <c r="Q815" s="36"/>
      <c r="R815" s="36"/>
      <c r="Y815" s="36"/>
    </row>
    <row r="816">
      <c r="A816" s="37" t="s">
        <v>25</v>
      </c>
      <c r="B816" s="10" t="s">
        <v>494</v>
      </c>
      <c r="C816" s="38">
        <v>2022.0</v>
      </c>
      <c r="D816" s="10">
        <v>2.0</v>
      </c>
      <c r="E816" s="10">
        <v>28.0</v>
      </c>
      <c r="F816" s="38">
        <v>142.332353</v>
      </c>
      <c r="G816" s="36"/>
      <c r="H816" s="36"/>
      <c r="I816" s="36"/>
      <c r="J816" s="36"/>
      <c r="K816" s="36"/>
      <c r="L816" s="36"/>
      <c r="M816" s="36"/>
      <c r="N816" s="36"/>
      <c r="O816" s="36"/>
      <c r="P816" s="36"/>
      <c r="Q816" s="36"/>
      <c r="R816" s="36"/>
      <c r="Y816" s="36"/>
    </row>
    <row r="817">
      <c r="A817" s="37" t="s">
        <v>26</v>
      </c>
      <c r="B817" s="10" t="s">
        <v>495</v>
      </c>
      <c r="C817" s="38">
        <v>2022.0</v>
      </c>
      <c r="D817" s="10">
        <v>2.0</v>
      </c>
      <c r="E817" s="10">
        <v>28.0</v>
      </c>
      <c r="F817" s="38">
        <v>90.9890495</v>
      </c>
      <c r="G817" s="36"/>
      <c r="H817" s="36"/>
      <c r="I817" s="36"/>
      <c r="J817" s="36"/>
      <c r="K817" s="36"/>
      <c r="L817" s="36"/>
      <c r="M817" s="36"/>
      <c r="N817" s="36"/>
      <c r="O817" s="36"/>
      <c r="P817" s="36"/>
      <c r="Q817" s="36"/>
      <c r="R817" s="36"/>
      <c r="Y817" s="36"/>
    </row>
    <row r="818">
      <c r="A818" s="37" t="s">
        <v>27</v>
      </c>
      <c r="B818" s="10" t="s">
        <v>497</v>
      </c>
      <c r="C818" s="38">
        <v>2022.0</v>
      </c>
      <c r="D818" s="10">
        <v>2.0</v>
      </c>
      <c r="E818" s="10">
        <v>28.0</v>
      </c>
      <c r="F818" s="38">
        <v>214.160913</v>
      </c>
      <c r="G818" s="36"/>
      <c r="H818" s="36"/>
      <c r="I818" s="36"/>
      <c r="J818" s="36"/>
      <c r="K818" s="36"/>
      <c r="L818" s="36"/>
      <c r="M818" s="36"/>
      <c r="N818" s="36"/>
      <c r="O818" s="36"/>
      <c r="P818" s="36"/>
      <c r="Q818" s="36"/>
      <c r="R818" s="36"/>
      <c r="Y818" s="36"/>
    </row>
    <row r="819">
      <c r="A819" s="37" t="s">
        <v>28</v>
      </c>
      <c r="B819" s="10" t="s">
        <v>496</v>
      </c>
      <c r="C819" s="38">
        <v>2022.0</v>
      </c>
      <c r="D819" s="10">
        <v>2.0</v>
      </c>
      <c r="E819" s="10">
        <v>28.0</v>
      </c>
      <c r="F819" s="38">
        <v>169.025195</v>
      </c>
      <c r="G819" s="36"/>
      <c r="H819" s="36"/>
      <c r="I819" s="36"/>
      <c r="J819" s="36"/>
      <c r="K819" s="36"/>
      <c r="L819" s="36"/>
      <c r="M819" s="36"/>
      <c r="N819" s="36"/>
      <c r="O819" s="36"/>
      <c r="P819" s="36"/>
      <c r="Q819" s="36"/>
      <c r="R819" s="36"/>
      <c r="Y819" s="36"/>
    </row>
    <row r="820">
      <c r="A820" s="37" t="s">
        <v>29</v>
      </c>
      <c r="B820" s="10" t="s">
        <v>498</v>
      </c>
      <c r="C820" s="38">
        <v>2022.0</v>
      </c>
      <c r="D820" s="10">
        <v>2.0</v>
      </c>
      <c r="E820" s="10">
        <v>28.0</v>
      </c>
      <c r="F820" s="38">
        <v>203.527282</v>
      </c>
      <c r="G820" s="36"/>
      <c r="H820" s="36"/>
      <c r="I820" s="36"/>
      <c r="J820" s="36"/>
      <c r="K820" s="36"/>
      <c r="L820" s="36"/>
      <c r="M820" s="36"/>
      <c r="N820" s="36"/>
      <c r="O820" s="36"/>
      <c r="P820" s="36"/>
      <c r="Q820" s="36"/>
      <c r="R820" s="36"/>
      <c r="Y820" s="36"/>
    </row>
    <row r="821">
      <c r="A821" s="37" t="s">
        <v>30</v>
      </c>
      <c r="B821" s="10" t="s">
        <v>499</v>
      </c>
      <c r="C821" s="38">
        <v>2022.0</v>
      </c>
      <c r="D821" s="10">
        <v>2.0</v>
      </c>
      <c r="E821" s="10">
        <v>28.0</v>
      </c>
      <c r="F821" s="38">
        <v>184.497095</v>
      </c>
      <c r="G821" s="36"/>
      <c r="H821" s="36"/>
      <c r="I821" s="36"/>
      <c r="J821" s="36"/>
      <c r="K821" s="36"/>
      <c r="L821" s="36"/>
      <c r="M821" s="36"/>
      <c r="N821" s="36"/>
      <c r="O821" s="36"/>
      <c r="P821" s="36"/>
      <c r="Q821" s="36"/>
      <c r="R821" s="36"/>
      <c r="Y821" s="36"/>
    </row>
    <row r="822">
      <c r="A822" s="37" t="s">
        <v>31</v>
      </c>
      <c r="B822" s="10" t="s">
        <v>500</v>
      </c>
      <c r="C822" s="38">
        <v>2022.0</v>
      </c>
      <c r="D822" s="10">
        <v>2.0</v>
      </c>
      <c r="E822" s="10">
        <v>28.0</v>
      </c>
      <c r="F822" s="38">
        <v>181.565764</v>
      </c>
      <c r="G822" s="36"/>
      <c r="H822" s="36"/>
      <c r="I822" s="36"/>
      <c r="J822" s="36"/>
      <c r="K822" s="36"/>
      <c r="L822" s="36"/>
      <c r="M822" s="36"/>
      <c r="N822" s="36"/>
      <c r="O822" s="36"/>
      <c r="P822" s="36"/>
      <c r="Q822" s="36"/>
      <c r="R822" s="36"/>
      <c r="Y822" s="36"/>
    </row>
    <row r="823">
      <c r="A823" s="37" t="s">
        <v>32</v>
      </c>
      <c r="B823" s="10" t="s">
        <v>501</v>
      </c>
      <c r="C823" s="38">
        <v>2022.0</v>
      </c>
      <c r="D823" s="10">
        <v>2.0</v>
      </c>
      <c r="E823" s="10">
        <v>28.0</v>
      </c>
      <c r="F823" s="38">
        <v>173.259165</v>
      </c>
      <c r="G823" s="36"/>
      <c r="H823" s="36"/>
      <c r="I823" s="36"/>
      <c r="J823" s="36"/>
      <c r="K823" s="36"/>
      <c r="L823" s="36"/>
      <c r="M823" s="36"/>
      <c r="N823" s="36"/>
      <c r="O823" s="36"/>
      <c r="P823" s="36"/>
      <c r="Q823" s="36"/>
      <c r="R823" s="36"/>
      <c r="Y823" s="36"/>
    </row>
    <row r="824">
      <c r="A824" s="37" t="s">
        <v>33</v>
      </c>
      <c r="B824" s="10" t="s">
        <v>502</v>
      </c>
      <c r="C824" s="38">
        <v>2022.0</v>
      </c>
      <c r="D824" s="10">
        <v>2.0</v>
      </c>
      <c r="E824" s="10">
        <v>28.0</v>
      </c>
      <c r="F824" s="38">
        <v>239.511151</v>
      </c>
      <c r="G824" s="36"/>
      <c r="H824" s="36"/>
      <c r="I824" s="36"/>
      <c r="J824" s="36"/>
      <c r="K824" s="36"/>
      <c r="L824" s="36"/>
      <c r="M824" s="36"/>
      <c r="N824" s="36"/>
      <c r="O824" s="36"/>
      <c r="P824" s="36"/>
      <c r="Q824" s="36"/>
      <c r="R824" s="36"/>
      <c r="Y824" s="36"/>
    </row>
    <row r="825">
      <c r="A825" s="37" t="s">
        <v>34</v>
      </c>
      <c r="B825" s="10" t="s">
        <v>503</v>
      </c>
      <c r="C825" s="38">
        <v>2022.0</v>
      </c>
      <c r="D825" s="10">
        <v>2.0</v>
      </c>
      <c r="E825" s="10">
        <v>28.0</v>
      </c>
      <c r="F825" s="38">
        <v>203.272102</v>
      </c>
      <c r="G825" s="36"/>
      <c r="H825" s="36"/>
      <c r="I825" s="36"/>
      <c r="J825" s="36"/>
      <c r="K825" s="36"/>
      <c r="L825" s="36"/>
      <c r="M825" s="36"/>
      <c r="N825" s="36"/>
      <c r="O825" s="36"/>
      <c r="P825" s="36"/>
      <c r="Q825" s="36"/>
      <c r="R825" s="36"/>
      <c r="Y825" s="36"/>
    </row>
    <row r="826">
      <c r="A826" s="37" t="s">
        <v>35</v>
      </c>
      <c r="B826" s="10" t="s">
        <v>504</v>
      </c>
      <c r="C826" s="38">
        <v>2022.0</v>
      </c>
      <c r="D826" s="10">
        <v>2.0</v>
      </c>
      <c r="E826" s="10">
        <v>28.0</v>
      </c>
      <c r="F826" s="38">
        <v>193.935236</v>
      </c>
      <c r="G826" s="36"/>
      <c r="H826" s="36"/>
      <c r="I826" s="36"/>
      <c r="J826" s="36"/>
      <c r="K826" s="36"/>
      <c r="L826" s="36"/>
      <c r="M826" s="36"/>
      <c r="N826" s="36"/>
      <c r="O826" s="36"/>
      <c r="P826" s="36"/>
      <c r="Q826" s="36"/>
      <c r="R826" s="36"/>
      <c r="Y826" s="36"/>
    </row>
    <row r="827">
      <c r="A827" s="37" t="s">
        <v>3</v>
      </c>
      <c r="B827" s="10" t="s">
        <v>489</v>
      </c>
      <c r="C827" s="38">
        <v>2023.0</v>
      </c>
      <c r="D827" s="10">
        <v>2.0</v>
      </c>
      <c r="E827" s="10">
        <v>28.0</v>
      </c>
      <c r="F827" s="38">
        <v>173.799073</v>
      </c>
      <c r="G827" s="36"/>
      <c r="H827" s="36"/>
      <c r="I827" s="36"/>
      <c r="J827" s="36"/>
      <c r="K827" s="36"/>
      <c r="L827" s="36"/>
      <c r="M827" s="36"/>
      <c r="N827" s="36"/>
      <c r="O827" s="36"/>
      <c r="P827" s="36"/>
      <c r="Q827" s="36"/>
      <c r="R827" s="36"/>
      <c r="Y827" s="36"/>
    </row>
    <row r="828">
      <c r="A828" s="37" t="s">
        <v>4</v>
      </c>
      <c r="B828" s="10" t="s">
        <v>472</v>
      </c>
      <c r="C828" s="38">
        <v>2023.0</v>
      </c>
      <c r="D828" s="10">
        <v>2.0</v>
      </c>
      <c r="E828" s="10">
        <v>28.0</v>
      </c>
      <c r="F828" s="38">
        <v>116.226812</v>
      </c>
      <c r="G828" s="36"/>
      <c r="H828" s="36"/>
      <c r="I828" s="36"/>
      <c r="J828" s="36"/>
      <c r="K828" s="36"/>
      <c r="L828" s="36"/>
      <c r="M828" s="36"/>
      <c r="N828" s="36"/>
      <c r="O828" s="36"/>
      <c r="P828" s="36"/>
      <c r="Q828" s="36"/>
      <c r="R828" s="36"/>
      <c r="Y828" s="36"/>
    </row>
    <row r="829">
      <c r="A829" s="37" t="s">
        <v>5</v>
      </c>
      <c r="B829" s="10" t="s">
        <v>473</v>
      </c>
      <c r="C829" s="38">
        <v>2023.0</v>
      </c>
      <c r="D829" s="10">
        <v>2.0</v>
      </c>
      <c r="E829" s="10">
        <v>28.0</v>
      </c>
      <c r="F829" s="38">
        <v>147.113459</v>
      </c>
      <c r="G829" s="36"/>
      <c r="H829" s="36"/>
      <c r="I829" s="36"/>
      <c r="J829" s="36"/>
      <c r="K829" s="36"/>
      <c r="L829" s="36"/>
      <c r="M829" s="36"/>
      <c r="N829" s="36"/>
      <c r="O829" s="36"/>
      <c r="P829" s="36"/>
      <c r="Q829" s="36"/>
      <c r="R829" s="36"/>
      <c r="Y829" s="36"/>
    </row>
    <row r="830">
      <c r="A830" s="37" t="s">
        <v>6</v>
      </c>
      <c r="B830" s="10" t="s">
        <v>474</v>
      </c>
      <c r="C830" s="38">
        <v>2023.0</v>
      </c>
      <c r="D830" s="10">
        <v>2.0</v>
      </c>
      <c r="E830" s="10">
        <v>28.0</v>
      </c>
      <c r="F830" s="38">
        <v>132.063252</v>
      </c>
      <c r="G830" s="36"/>
      <c r="H830" s="36"/>
      <c r="I830" s="36"/>
      <c r="J830" s="36"/>
      <c r="K830" s="36"/>
      <c r="L830" s="36"/>
      <c r="M830" s="36"/>
      <c r="N830" s="36"/>
      <c r="O830" s="36"/>
      <c r="P830" s="36"/>
      <c r="Q830" s="36"/>
      <c r="R830" s="36"/>
      <c r="Y830" s="36"/>
    </row>
    <row r="831">
      <c r="A831" s="37" t="s">
        <v>7</v>
      </c>
      <c r="B831" s="10" t="s">
        <v>475</v>
      </c>
      <c r="C831" s="38">
        <v>2023.0</v>
      </c>
      <c r="D831" s="10">
        <v>2.0</v>
      </c>
      <c r="E831" s="10">
        <v>28.0</v>
      </c>
      <c r="F831" s="38">
        <v>165.10732</v>
      </c>
      <c r="G831" s="36"/>
      <c r="H831" s="36"/>
      <c r="I831" s="36"/>
      <c r="J831" s="36"/>
      <c r="K831" s="36"/>
      <c r="L831" s="36"/>
      <c r="M831" s="36"/>
      <c r="N831" s="36"/>
      <c r="O831" s="36"/>
      <c r="P831" s="36"/>
      <c r="Q831" s="36"/>
      <c r="R831" s="36"/>
      <c r="Y831" s="36"/>
    </row>
    <row r="832">
      <c r="A832" s="37" t="s">
        <v>8</v>
      </c>
      <c r="B832" s="10" t="s">
        <v>479</v>
      </c>
      <c r="C832" s="38">
        <v>2023.0</v>
      </c>
      <c r="D832" s="10">
        <v>2.0</v>
      </c>
      <c r="E832" s="10">
        <v>28.0</v>
      </c>
      <c r="F832" s="38">
        <v>178.488623</v>
      </c>
      <c r="G832" s="36"/>
      <c r="H832" s="36"/>
      <c r="I832" s="36"/>
      <c r="J832" s="36"/>
      <c r="K832" s="36"/>
      <c r="L832" s="36"/>
      <c r="M832" s="36"/>
      <c r="N832" s="36"/>
      <c r="O832" s="36"/>
      <c r="P832" s="36"/>
      <c r="Q832" s="36"/>
      <c r="R832" s="36"/>
      <c r="Y832" s="36"/>
    </row>
    <row r="833">
      <c r="A833" s="37" t="s">
        <v>9</v>
      </c>
      <c r="B833" s="10" t="s">
        <v>480</v>
      </c>
      <c r="C833" s="38">
        <v>2023.0</v>
      </c>
      <c r="D833" s="10">
        <v>2.0</v>
      </c>
      <c r="E833" s="10">
        <v>28.0</v>
      </c>
      <c r="F833" s="38">
        <v>159.35992</v>
      </c>
      <c r="G833" s="36"/>
      <c r="H833" s="36"/>
      <c r="I833" s="36"/>
      <c r="J833" s="36"/>
      <c r="K833" s="36"/>
      <c r="L833" s="36"/>
      <c r="M833" s="36"/>
      <c r="N833" s="36"/>
      <c r="O833" s="36"/>
      <c r="P833" s="36"/>
      <c r="Q833" s="36"/>
      <c r="R833" s="36"/>
      <c r="Y833" s="36"/>
    </row>
    <row r="834">
      <c r="A834" s="37" t="s">
        <v>10</v>
      </c>
      <c r="B834" s="10" t="s">
        <v>478</v>
      </c>
      <c r="C834" s="38">
        <v>2023.0</v>
      </c>
      <c r="D834" s="10">
        <v>2.0</v>
      </c>
      <c r="E834" s="10">
        <v>28.0</v>
      </c>
      <c r="F834" s="38">
        <v>140.909923</v>
      </c>
      <c r="G834" s="36"/>
      <c r="H834" s="36"/>
      <c r="I834" s="36"/>
      <c r="J834" s="36"/>
      <c r="K834" s="36"/>
      <c r="L834" s="36"/>
      <c r="M834" s="36"/>
      <c r="N834" s="36"/>
      <c r="O834" s="36"/>
      <c r="P834" s="36"/>
      <c r="Q834" s="36"/>
      <c r="R834" s="36"/>
      <c r="Y834" s="36"/>
    </row>
    <row r="835">
      <c r="A835" s="37" t="s">
        <v>11</v>
      </c>
      <c r="B835" s="10" t="s">
        <v>477</v>
      </c>
      <c r="C835" s="38">
        <v>2023.0</v>
      </c>
      <c r="D835" s="10">
        <v>2.0</v>
      </c>
      <c r="E835" s="10">
        <v>28.0</v>
      </c>
      <c r="F835" s="38">
        <v>185.666637</v>
      </c>
      <c r="G835" s="36"/>
      <c r="H835" s="36"/>
      <c r="I835" s="36"/>
      <c r="J835" s="36"/>
      <c r="K835" s="36"/>
      <c r="L835" s="36"/>
      <c r="M835" s="36"/>
      <c r="N835" s="36"/>
      <c r="O835" s="36"/>
      <c r="P835" s="36"/>
      <c r="Q835" s="36"/>
      <c r="R835" s="36"/>
      <c r="Y835" s="36"/>
    </row>
    <row r="836">
      <c r="A836" s="37" t="s">
        <v>12</v>
      </c>
      <c r="B836" s="10" t="s">
        <v>476</v>
      </c>
      <c r="C836" s="38">
        <v>2023.0</v>
      </c>
      <c r="D836" s="10">
        <v>2.0</v>
      </c>
      <c r="E836" s="10">
        <v>28.0</v>
      </c>
      <c r="F836" s="38">
        <v>219.299458</v>
      </c>
      <c r="G836" s="36"/>
      <c r="H836" s="36"/>
      <c r="I836" s="36"/>
      <c r="J836" s="36"/>
      <c r="K836" s="36"/>
      <c r="L836" s="36"/>
      <c r="M836" s="36"/>
      <c r="N836" s="36"/>
      <c r="O836" s="36"/>
      <c r="P836" s="36"/>
      <c r="Q836" s="36"/>
      <c r="R836" s="36"/>
      <c r="Y836" s="36"/>
    </row>
    <row r="837">
      <c r="A837" s="37" t="s">
        <v>13</v>
      </c>
      <c r="B837" s="10" t="s">
        <v>481</v>
      </c>
      <c r="C837" s="38">
        <v>2023.0</v>
      </c>
      <c r="D837" s="10">
        <v>2.0</v>
      </c>
      <c r="E837" s="10">
        <v>28.0</v>
      </c>
      <c r="F837" s="38">
        <v>179.788224</v>
      </c>
      <c r="G837" s="36"/>
      <c r="H837" s="36"/>
      <c r="I837" s="36"/>
      <c r="J837" s="36"/>
      <c r="K837" s="36"/>
      <c r="L837" s="36"/>
      <c r="M837" s="36"/>
      <c r="N837" s="36"/>
      <c r="O837" s="36"/>
      <c r="P837" s="36"/>
      <c r="Q837" s="36"/>
      <c r="R837" s="36"/>
      <c r="Y837" s="36"/>
    </row>
    <row r="838">
      <c r="A838" s="37" t="s">
        <v>14</v>
      </c>
      <c r="B838" s="10" t="s">
        <v>483</v>
      </c>
      <c r="C838" s="38">
        <v>2023.0</v>
      </c>
      <c r="D838" s="10">
        <v>2.0</v>
      </c>
      <c r="E838" s="10">
        <v>28.0</v>
      </c>
      <c r="F838" s="38">
        <v>176.286959</v>
      </c>
      <c r="G838" s="36"/>
      <c r="H838" s="36"/>
      <c r="I838" s="36"/>
      <c r="J838" s="36"/>
      <c r="K838" s="36"/>
      <c r="L838" s="36"/>
      <c r="M838" s="36"/>
      <c r="N838" s="36"/>
      <c r="O838" s="36"/>
      <c r="P838" s="36"/>
      <c r="Q838" s="36"/>
      <c r="R838" s="36"/>
      <c r="Y838" s="36"/>
    </row>
    <row r="839">
      <c r="A839" s="37" t="s">
        <v>15</v>
      </c>
      <c r="B839" s="10" t="s">
        <v>482</v>
      </c>
      <c r="C839" s="38">
        <v>2023.0</v>
      </c>
      <c r="D839" s="10">
        <v>2.0</v>
      </c>
      <c r="E839" s="10">
        <v>28.0</v>
      </c>
      <c r="F839" s="38">
        <v>141.917172</v>
      </c>
      <c r="G839" s="36"/>
      <c r="H839" s="36"/>
      <c r="I839" s="36"/>
      <c r="J839" s="36"/>
      <c r="K839" s="36"/>
      <c r="L839" s="36"/>
      <c r="M839" s="36"/>
      <c r="N839" s="36"/>
      <c r="O839" s="36"/>
      <c r="P839" s="36"/>
      <c r="Q839" s="36"/>
      <c r="R839" s="36"/>
      <c r="Y839" s="36"/>
    </row>
    <row r="840">
      <c r="A840" s="37" t="s">
        <v>16</v>
      </c>
      <c r="B840" s="10" t="s">
        <v>484</v>
      </c>
      <c r="C840" s="38">
        <v>2023.0</v>
      </c>
      <c r="D840" s="10">
        <v>2.0</v>
      </c>
      <c r="E840" s="10">
        <v>28.0</v>
      </c>
      <c r="F840" s="38">
        <v>169.620122</v>
      </c>
      <c r="G840" s="36"/>
      <c r="H840" s="36"/>
      <c r="I840" s="36"/>
      <c r="J840" s="36"/>
      <c r="K840" s="36"/>
      <c r="L840" s="36"/>
      <c r="M840" s="36"/>
      <c r="N840" s="36"/>
      <c r="O840" s="36"/>
      <c r="P840" s="36"/>
      <c r="Q840" s="36"/>
      <c r="R840" s="36"/>
      <c r="Y840" s="36"/>
    </row>
    <row r="841">
      <c r="A841" s="37" t="s">
        <v>17</v>
      </c>
      <c r="B841" s="10" t="s">
        <v>485</v>
      </c>
      <c r="C841" s="38">
        <v>2023.0</v>
      </c>
      <c r="D841" s="10">
        <v>2.0</v>
      </c>
      <c r="E841" s="10">
        <v>28.0</v>
      </c>
      <c r="F841" s="38">
        <v>160.574464</v>
      </c>
      <c r="G841" s="36"/>
      <c r="H841" s="36"/>
      <c r="I841" s="36"/>
      <c r="J841" s="36"/>
      <c r="K841" s="36"/>
      <c r="L841" s="36"/>
      <c r="M841" s="36"/>
      <c r="N841" s="36"/>
      <c r="O841" s="36"/>
      <c r="P841" s="36"/>
      <c r="Q841" s="36"/>
      <c r="R841" s="36"/>
      <c r="Y841" s="36"/>
    </row>
    <row r="842">
      <c r="A842" s="37" t="s">
        <v>18</v>
      </c>
      <c r="B842" s="10" t="s">
        <v>486</v>
      </c>
      <c r="C842" s="38">
        <v>2023.0</v>
      </c>
      <c r="D842" s="10">
        <v>2.0</v>
      </c>
      <c r="E842" s="10">
        <v>28.0</v>
      </c>
      <c r="F842" s="38">
        <v>144.035673</v>
      </c>
      <c r="G842" s="36"/>
      <c r="H842" s="36"/>
      <c r="I842" s="36"/>
      <c r="J842" s="36"/>
      <c r="K842" s="36"/>
      <c r="L842" s="36"/>
      <c r="M842" s="36"/>
      <c r="N842" s="36"/>
      <c r="O842" s="36"/>
      <c r="P842" s="36"/>
      <c r="Q842" s="36"/>
      <c r="R842" s="36"/>
      <c r="Y842" s="36"/>
    </row>
    <row r="843">
      <c r="A843" s="37" t="s">
        <v>19</v>
      </c>
      <c r="B843" s="10" t="s">
        <v>487</v>
      </c>
      <c r="C843" s="38">
        <v>2023.0</v>
      </c>
      <c r="D843" s="10">
        <v>2.0</v>
      </c>
      <c r="E843" s="10">
        <v>28.0</v>
      </c>
      <c r="F843" s="38">
        <v>173.534486</v>
      </c>
      <c r="G843" s="36"/>
      <c r="H843" s="36"/>
      <c r="I843" s="36"/>
      <c r="J843" s="36"/>
      <c r="K843" s="36"/>
      <c r="L843" s="36"/>
      <c r="M843" s="36"/>
      <c r="N843" s="36"/>
      <c r="O843" s="36"/>
      <c r="P843" s="36"/>
      <c r="Q843" s="36"/>
      <c r="R843" s="36"/>
      <c r="Y843" s="36"/>
    </row>
    <row r="844">
      <c r="A844" s="37" t="s">
        <v>20</v>
      </c>
      <c r="B844" s="10" t="s">
        <v>488</v>
      </c>
      <c r="C844" s="38">
        <v>2023.0</v>
      </c>
      <c r="D844" s="10">
        <v>2.0</v>
      </c>
      <c r="E844" s="10">
        <v>28.0</v>
      </c>
      <c r="F844" s="38">
        <v>196.518022</v>
      </c>
      <c r="G844" s="36"/>
      <c r="H844" s="36"/>
      <c r="I844" s="36"/>
      <c r="J844" s="36"/>
      <c r="K844" s="36"/>
      <c r="L844" s="36"/>
      <c r="M844" s="36"/>
      <c r="N844" s="36"/>
      <c r="O844" s="36"/>
      <c r="P844" s="36"/>
      <c r="Q844" s="36"/>
      <c r="R844" s="36"/>
      <c r="Y844" s="36"/>
    </row>
    <row r="845">
      <c r="A845" s="37" t="s">
        <v>21</v>
      </c>
      <c r="B845" s="10" t="s">
        <v>490</v>
      </c>
      <c r="C845" s="38">
        <v>2023.0</v>
      </c>
      <c r="D845" s="10">
        <v>2.0</v>
      </c>
      <c r="E845" s="10">
        <v>28.0</v>
      </c>
      <c r="F845" s="38">
        <v>141.640214</v>
      </c>
      <c r="G845" s="36"/>
      <c r="H845" s="36"/>
      <c r="I845" s="36"/>
      <c r="J845" s="36"/>
      <c r="K845" s="36"/>
      <c r="L845" s="36"/>
      <c r="M845" s="36"/>
      <c r="N845" s="36"/>
      <c r="O845" s="36"/>
      <c r="P845" s="36"/>
      <c r="Q845" s="36"/>
      <c r="R845" s="36"/>
      <c r="Y845" s="36"/>
    </row>
    <row r="846">
      <c r="A846" s="37" t="s">
        <v>22</v>
      </c>
      <c r="B846" s="10" t="s">
        <v>491</v>
      </c>
      <c r="C846" s="38">
        <v>2023.0</v>
      </c>
      <c r="D846" s="10">
        <v>2.0</v>
      </c>
      <c r="E846" s="10">
        <v>28.0</v>
      </c>
      <c r="F846" s="38">
        <v>184.129608</v>
      </c>
      <c r="G846" s="36"/>
      <c r="H846" s="36"/>
      <c r="I846" s="36"/>
      <c r="J846" s="36"/>
      <c r="K846" s="36"/>
      <c r="L846" s="36"/>
      <c r="M846" s="36"/>
      <c r="N846" s="36"/>
      <c r="O846" s="36"/>
      <c r="P846" s="36"/>
      <c r="Q846" s="36"/>
      <c r="R846" s="36"/>
      <c r="Y846" s="36"/>
    </row>
    <row r="847">
      <c r="A847" s="37" t="s">
        <v>23</v>
      </c>
      <c r="B847" s="10" t="s">
        <v>492</v>
      </c>
      <c r="C847" s="38">
        <v>2023.0</v>
      </c>
      <c r="D847" s="10">
        <v>2.0</v>
      </c>
      <c r="E847" s="10">
        <v>28.0</v>
      </c>
      <c r="F847" s="38">
        <v>191.943965</v>
      </c>
      <c r="G847" s="36"/>
      <c r="H847" s="36"/>
      <c r="I847" s="36"/>
      <c r="J847" s="36"/>
      <c r="K847" s="36"/>
      <c r="L847" s="36"/>
      <c r="M847" s="36"/>
      <c r="N847" s="36"/>
      <c r="O847" s="36"/>
      <c r="P847" s="36"/>
      <c r="Q847" s="36"/>
      <c r="R847" s="36"/>
      <c r="Y847" s="36"/>
    </row>
    <row r="848">
      <c r="A848" s="37" t="s">
        <v>24</v>
      </c>
      <c r="B848" s="10" t="s">
        <v>493</v>
      </c>
      <c r="C848" s="38">
        <v>2023.0</v>
      </c>
      <c r="D848" s="10">
        <v>2.0</v>
      </c>
      <c r="E848" s="10">
        <v>28.0</v>
      </c>
      <c r="F848" s="38">
        <v>186.596416</v>
      </c>
      <c r="G848" s="36"/>
      <c r="H848" s="36"/>
      <c r="I848" s="36"/>
      <c r="J848" s="36"/>
      <c r="K848" s="36"/>
      <c r="L848" s="36"/>
      <c r="M848" s="36"/>
      <c r="N848" s="36"/>
      <c r="O848" s="36"/>
      <c r="P848" s="36"/>
      <c r="Q848" s="36"/>
      <c r="R848" s="36"/>
      <c r="Y848" s="36"/>
    </row>
    <row r="849">
      <c r="A849" s="37" t="s">
        <v>25</v>
      </c>
      <c r="B849" s="10" t="s">
        <v>494</v>
      </c>
      <c r="C849" s="38">
        <v>2023.0</v>
      </c>
      <c r="D849" s="10">
        <v>2.0</v>
      </c>
      <c r="E849" s="10">
        <v>28.0</v>
      </c>
      <c r="F849" s="38">
        <v>131.31789</v>
      </c>
      <c r="G849" s="36"/>
      <c r="H849" s="36"/>
      <c r="I849" s="36"/>
      <c r="J849" s="36"/>
      <c r="K849" s="36"/>
      <c r="L849" s="36"/>
      <c r="M849" s="36"/>
      <c r="N849" s="36"/>
      <c r="O849" s="36"/>
      <c r="P849" s="36"/>
      <c r="Q849" s="36"/>
      <c r="R849" s="36"/>
      <c r="Y849" s="36"/>
    </row>
    <row r="850">
      <c r="A850" s="37" t="s">
        <v>26</v>
      </c>
      <c r="B850" s="10" t="s">
        <v>495</v>
      </c>
      <c r="C850" s="38">
        <v>2023.0</v>
      </c>
      <c r="D850" s="10">
        <v>2.0</v>
      </c>
      <c r="E850" s="10">
        <v>28.0</v>
      </c>
      <c r="F850" s="38">
        <v>92.0971714</v>
      </c>
      <c r="G850" s="36"/>
      <c r="H850" s="36"/>
      <c r="I850" s="36"/>
      <c r="J850" s="36"/>
      <c r="K850" s="36"/>
      <c r="L850" s="36"/>
      <c r="M850" s="36"/>
      <c r="N850" s="36"/>
      <c r="O850" s="36"/>
      <c r="P850" s="36"/>
      <c r="Q850" s="36"/>
      <c r="R850" s="36"/>
      <c r="Y850" s="36"/>
    </row>
    <row r="851">
      <c r="A851" s="37" t="s">
        <v>27</v>
      </c>
      <c r="B851" s="10" t="s">
        <v>497</v>
      </c>
      <c r="C851" s="38">
        <v>2023.0</v>
      </c>
      <c r="D851" s="10">
        <v>2.0</v>
      </c>
      <c r="E851" s="10">
        <v>28.0</v>
      </c>
      <c r="F851" s="38">
        <v>193.75296</v>
      </c>
      <c r="G851" s="36"/>
      <c r="H851" s="36"/>
      <c r="I851" s="36"/>
      <c r="J851" s="36"/>
      <c r="K851" s="36"/>
      <c r="L851" s="36"/>
      <c r="M851" s="36"/>
      <c r="N851" s="36"/>
      <c r="O851" s="36"/>
      <c r="P851" s="36"/>
      <c r="Q851" s="36"/>
      <c r="R851" s="36"/>
      <c r="Y851" s="36"/>
    </row>
    <row r="852">
      <c r="A852" s="37" t="s">
        <v>28</v>
      </c>
      <c r="B852" s="10" t="s">
        <v>496</v>
      </c>
      <c r="C852" s="38">
        <v>2023.0</v>
      </c>
      <c r="D852" s="10">
        <v>2.0</v>
      </c>
      <c r="E852" s="10">
        <v>28.0</v>
      </c>
      <c r="F852" s="38">
        <v>150.253015</v>
      </c>
      <c r="G852" s="36"/>
      <c r="H852" s="36"/>
      <c r="I852" s="36"/>
      <c r="J852" s="36"/>
      <c r="K852" s="36"/>
      <c r="L852" s="36"/>
      <c r="M852" s="36"/>
      <c r="N852" s="36"/>
      <c r="O852" s="36"/>
      <c r="P852" s="36"/>
      <c r="Q852" s="36"/>
      <c r="R852" s="36"/>
      <c r="Y852" s="36"/>
    </row>
    <row r="853">
      <c r="A853" s="37" t="s">
        <v>29</v>
      </c>
      <c r="B853" s="10" t="s">
        <v>498</v>
      </c>
      <c r="C853" s="38">
        <v>2023.0</v>
      </c>
      <c r="D853" s="10">
        <v>2.0</v>
      </c>
      <c r="E853" s="10">
        <v>28.0</v>
      </c>
      <c r="F853" s="38">
        <v>189.406354</v>
      </c>
      <c r="G853" s="36"/>
      <c r="H853" s="36"/>
      <c r="I853" s="36"/>
      <c r="J853" s="36"/>
      <c r="K853" s="36"/>
      <c r="L853" s="36"/>
      <c r="M853" s="36"/>
      <c r="N853" s="36"/>
      <c r="O853" s="36"/>
      <c r="P853" s="36"/>
      <c r="Q853" s="36"/>
      <c r="R853" s="36"/>
      <c r="Y853" s="36"/>
    </row>
    <row r="854">
      <c r="A854" s="37" t="s">
        <v>30</v>
      </c>
      <c r="B854" s="10" t="s">
        <v>499</v>
      </c>
      <c r="C854" s="38">
        <v>2023.0</v>
      </c>
      <c r="D854" s="10">
        <v>2.0</v>
      </c>
      <c r="E854" s="10">
        <v>28.0</v>
      </c>
      <c r="F854" s="38">
        <v>185.270657</v>
      </c>
      <c r="G854" s="36"/>
      <c r="H854" s="36"/>
      <c r="I854" s="36"/>
      <c r="J854" s="36"/>
      <c r="K854" s="36"/>
      <c r="L854" s="36"/>
      <c r="M854" s="36"/>
      <c r="N854" s="36"/>
      <c r="O854" s="36"/>
      <c r="P854" s="36"/>
      <c r="Q854" s="36"/>
      <c r="R854" s="36"/>
      <c r="Y854" s="36"/>
    </row>
    <row r="855">
      <c r="A855" s="37" t="s">
        <v>31</v>
      </c>
      <c r="B855" s="10" t="s">
        <v>500</v>
      </c>
      <c r="C855" s="38">
        <v>2023.0</v>
      </c>
      <c r="D855" s="10">
        <v>2.0</v>
      </c>
      <c r="E855" s="10">
        <v>28.0</v>
      </c>
      <c r="F855" s="38">
        <v>176.878153</v>
      </c>
      <c r="G855" s="36"/>
      <c r="H855" s="36"/>
      <c r="I855" s="36"/>
      <c r="J855" s="36"/>
      <c r="K855" s="36"/>
      <c r="L855" s="36"/>
      <c r="M855" s="36"/>
      <c r="N855" s="36"/>
      <c r="O855" s="36"/>
      <c r="P855" s="36"/>
      <c r="Q855" s="36"/>
      <c r="R855" s="36"/>
      <c r="Y855" s="36"/>
    </row>
    <row r="856">
      <c r="A856" s="37" t="s">
        <v>32</v>
      </c>
      <c r="B856" s="10" t="s">
        <v>501</v>
      </c>
      <c r="C856" s="38">
        <v>2023.0</v>
      </c>
      <c r="D856" s="10">
        <v>2.0</v>
      </c>
      <c r="E856" s="10">
        <v>28.0</v>
      </c>
      <c r="F856" s="38">
        <v>160.167599</v>
      </c>
      <c r="G856" s="36"/>
      <c r="H856" s="36"/>
      <c r="I856" s="36"/>
      <c r="J856" s="36"/>
      <c r="K856" s="36"/>
      <c r="L856" s="36"/>
      <c r="M856" s="36"/>
      <c r="N856" s="36"/>
      <c r="O856" s="36"/>
      <c r="P856" s="36"/>
      <c r="Q856" s="36"/>
      <c r="R856" s="36"/>
      <c r="Y856" s="36"/>
    </row>
    <row r="857">
      <c r="A857" s="37" t="s">
        <v>33</v>
      </c>
      <c r="B857" s="10" t="s">
        <v>502</v>
      </c>
      <c r="C857" s="38">
        <v>2023.0</v>
      </c>
      <c r="D857" s="10">
        <v>2.0</v>
      </c>
      <c r="E857" s="10">
        <v>28.0</v>
      </c>
      <c r="F857" s="38">
        <v>233.693706</v>
      </c>
      <c r="G857" s="36"/>
      <c r="H857" s="36"/>
      <c r="I857" s="36"/>
      <c r="J857" s="36"/>
      <c r="K857" s="36"/>
      <c r="L857" s="36"/>
      <c r="M857" s="36"/>
      <c r="N857" s="36"/>
      <c r="O857" s="36"/>
      <c r="P857" s="36"/>
      <c r="Q857" s="36"/>
      <c r="R857" s="36"/>
      <c r="Y857" s="36"/>
    </row>
    <row r="858">
      <c r="A858" s="37" t="s">
        <v>34</v>
      </c>
      <c r="B858" s="10" t="s">
        <v>503</v>
      </c>
      <c r="C858" s="38">
        <v>2023.0</v>
      </c>
      <c r="D858" s="10">
        <v>2.0</v>
      </c>
      <c r="E858" s="10">
        <v>28.0</v>
      </c>
      <c r="F858" s="38">
        <v>188.3478</v>
      </c>
      <c r="G858" s="36"/>
      <c r="H858" s="36"/>
      <c r="I858" s="36"/>
      <c r="J858" s="36"/>
      <c r="K858" s="36"/>
      <c r="L858" s="36"/>
      <c r="M858" s="36"/>
      <c r="N858" s="36"/>
      <c r="O858" s="36"/>
      <c r="P858" s="36"/>
      <c r="Q858" s="36"/>
      <c r="R858" s="36"/>
      <c r="Y858" s="36"/>
    </row>
    <row r="859">
      <c r="A859" s="37" t="s">
        <v>35</v>
      </c>
      <c r="B859" s="10" t="s">
        <v>504</v>
      </c>
      <c r="C859" s="38">
        <v>2023.0</v>
      </c>
      <c r="D859" s="10">
        <v>2.0</v>
      </c>
      <c r="E859" s="10">
        <v>28.0</v>
      </c>
      <c r="F859" s="38">
        <v>162.32792</v>
      </c>
      <c r="G859" s="36"/>
      <c r="H859" s="36"/>
      <c r="I859" s="36"/>
      <c r="J859" s="36"/>
      <c r="K859" s="36"/>
      <c r="L859" s="36"/>
      <c r="M859" s="36"/>
      <c r="N859" s="36"/>
      <c r="O859" s="36"/>
      <c r="P859" s="36"/>
      <c r="Q859" s="36"/>
      <c r="R859" s="36"/>
      <c r="Y859" s="36"/>
    </row>
    <row r="860">
      <c r="A860" s="37" t="s">
        <v>3</v>
      </c>
      <c r="B860" s="10" t="s">
        <v>489</v>
      </c>
      <c r="C860" s="38">
        <v>2024.0</v>
      </c>
      <c r="D860" s="10">
        <v>2.0</v>
      </c>
      <c r="E860" s="10">
        <v>28.0</v>
      </c>
      <c r="F860" s="38">
        <v>175.290133</v>
      </c>
      <c r="G860" s="36"/>
      <c r="H860" s="36"/>
      <c r="I860" s="36"/>
      <c r="J860" s="36"/>
      <c r="K860" s="36"/>
      <c r="L860" s="36"/>
      <c r="M860" s="36"/>
      <c r="N860" s="36"/>
      <c r="O860" s="36"/>
      <c r="P860" s="36"/>
      <c r="Q860" s="36"/>
      <c r="R860" s="36"/>
      <c r="Y860" s="36"/>
    </row>
    <row r="861">
      <c r="A861" s="37" t="s">
        <v>4</v>
      </c>
      <c r="B861" s="10" t="s">
        <v>472</v>
      </c>
      <c r="C861" s="38">
        <v>2024.0</v>
      </c>
      <c r="D861" s="10">
        <v>2.0</v>
      </c>
      <c r="E861" s="10">
        <v>28.0</v>
      </c>
      <c r="F861" s="38">
        <v>110.313459</v>
      </c>
      <c r="G861" s="36"/>
      <c r="H861" s="36"/>
      <c r="I861" s="36"/>
      <c r="J861" s="36"/>
      <c r="K861" s="36"/>
      <c r="L861" s="36"/>
      <c r="M861" s="36"/>
      <c r="N861" s="36"/>
      <c r="O861" s="36"/>
      <c r="P861" s="36"/>
      <c r="Q861" s="36"/>
      <c r="R861" s="36"/>
      <c r="Y861" s="36"/>
    </row>
    <row r="862">
      <c r="A862" s="37" t="s">
        <v>5</v>
      </c>
      <c r="B862" s="10" t="s">
        <v>473</v>
      </c>
      <c r="C862" s="38">
        <v>2024.0</v>
      </c>
      <c r="D862" s="10">
        <v>2.0</v>
      </c>
      <c r="E862" s="10">
        <v>28.0</v>
      </c>
      <c r="F862" s="38">
        <v>147.327814</v>
      </c>
      <c r="G862" s="36"/>
      <c r="H862" s="36"/>
      <c r="I862" s="36"/>
      <c r="J862" s="36"/>
      <c r="K862" s="36"/>
      <c r="L862" s="36"/>
      <c r="M862" s="36"/>
      <c r="N862" s="36"/>
      <c r="O862" s="36"/>
      <c r="P862" s="36"/>
      <c r="Q862" s="36"/>
      <c r="R862" s="36"/>
      <c r="Y862" s="36"/>
    </row>
    <row r="863">
      <c r="A863" s="37" t="s">
        <v>6</v>
      </c>
      <c r="B863" s="10" t="s">
        <v>474</v>
      </c>
      <c r="C863" s="38">
        <v>2024.0</v>
      </c>
      <c r="D863" s="10">
        <v>2.0</v>
      </c>
      <c r="E863" s="10">
        <v>28.0</v>
      </c>
      <c r="F863" s="38">
        <v>133.062468</v>
      </c>
      <c r="G863" s="36"/>
      <c r="H863" s="36"/>
      <c r="I863" s="36"/>
      <c r="J863" s="36"/>
      <c r="K863" s="36"/>
      <c r="L863" s="36"/>
      <c r="M863" s="36"/>
      <c r="N863" s="36"/>
      <c r="O863" s="36"/>
      <c r="P863" s="36"/>
      <c r="Q863" s="36"/>
      <c r="R863" s="36"/>
      <c r="Y863" s="36"/>
    </row>
    <row r="864">
      <c r="A864" s="37" t="s">
        <v>7</v>
      </c>
      <c r="B864" s="10" t="s">
        <v>475</v>
      </c>
      <c r="C864" s="38">
        <v>2024.0</v>
      </c>
      <c r="D864" s="10">
        <v>2.0</v>
      </c>
      <c r="E864" s="10">
        <v>28.0</v>
      </c>
      <c r="F864" s="38">
        <v>186.349262</v>
      </c>
      <c r="G864" s="36"/>
      <c r="H864" s="36"/>
      <c r="I864" s="36"/>
      <c r="J864" s="36"/>
      <c r="K864" s="36"/>
      <c r="L864" s="36"/>
      <c r="M864" s="36"/>
      <c r="N864" s="36"/>
      <c r="O864" s="36"/>
      <c r="P864" s="36"/>
      <c r="Q864" s="36"/>
      <c r="R864" s="36"/>
      <c r="Y864" s="36"/>
    </row>
    <row r="865">
      <c r="A865" s="37" t="s">
        <v>8</v>
      </c>
      <c r="B865" s="10" t="s">
        <v>479</v>
      </c>
      <c r="C865" s="38">
        <v>2024.0</v>
      </c>
      <c r="D865" s="10">
        <v>2.0</v>
      </c>
      <c r="E865" s="10">
        <v>28.0</v>
      </c>
      <c r="F865" s="38">
        <v>179.547965</v>
      </c>
      <c r="G865" s="36"/>
      <c r="H865" s="36"/>
      <c r="I865" s="36"/>
      <c r="J865" s="36"/>
      <c r="K865" s="36"/>
      <c r="L865" s="36"/>
      <c r="M865" s="36"/>
      <c r="N865" s="36"/>
      <c r="O865" s="36"/>
      <c r="P865" s="36"/>
      <c r="Q865" s="36"/>
      <c r="R865" s="36"/>
      <c r="Y865" s="36"/>
    </row>
    <row r="866">
      <c r="A866" s="37" t="s">
        <v>9</v>
      </c>
      <c r="B866" s="10" t="s">
        <v>480</v>
      </c>
      <c r="C866" s="38">
        <v>2024.0</v>
      </c>
      <c r="D866" s="10">
        <v>2.0</v>
      </c>
      <c r="E866" s="10">
        <v>28.0</v>
      </c>
      <c r="F866" s="38">
        <v>157.138041</v>
      </c>
      <c r="G866" s="36"/>
      <c r="H866" s="36"/>
      <c r="I866" s="36"/>
      <c r="J866" s="36"/>
      <c r="K866" s="36"/>
      <c r="L866" s="36"/>
      <c r="M866" s="36"/>
      <c r="N866" s="36"/>
      <c r="O866" s="36"/>
      <c r="P866" s="36"/>
      <c r="Q866" s="36"/>
      <c r="R866" s="36"/>
      <c r="Y866" s="36"/>
    </row>
    <row r="867">
      <c r="A867" s="37" t="s">
        <v>10</v>
      </c>
      <c r="B867" s="10" t="s">
        <v>478</v>
      </c>
      <c r="C867" s="38">
        <v>2024.0</v>
      </c>
      <c r="D867" s="10">
        <v>2.0</v>
      </c>
      <c r="E867" s="10">
        <v>28.0</v>
      </c>
      <c r="F867" s="38">
        <v>137.853147</v>
      </c>
      <c r="G867" s="36"/>
      <c r="H867" s="36"/>
      <c r="I867" s="36"/>
      <c r="J867" s="36"/>
      <c r="K867" s="36"/>
      <c r="L867" s="36"/>
      <c r="M867" s="36"/>
      <c r="N867" s="36"/>
      <c r="O867" s="36"/>
      <c r="P867" s="36"/>
      <c r="Q867" s="36"/>
      <c r="R867" s="36"/>
      <c r="Y867" s="36"/>
    </row>
    <row r="868">
      <c r="A868" s="37" t="s">
        <v>11</v>
      </c>
      <c r="B868" s="10" t="s">
        <v>477</v>
      </c>
      <c r="C868" s="38">
        <v>2024.0</v>
      </c>
      <c r="D868" s="10">
        <v>2.0</v>
      </c>
      <c r="E868" s="10">
        <v>28.0</v>
      </c>
      <c r="F868" s="38">
        <v>182.509513</v>
      </c>
      <c r="G868" s="36"/>
      <c r="H868" s="36"/>
      <c r="I868" s="36"/>
      <c r="J868" s="36"/>
      <c r="K868" s="36"/>
      <c r="L868" s="36"/>
      <c r="M868" s="36"/>
      <c r="N868" s="36"/>
      <c r="O868" s="36"/>
      <c r="P868" s="36"/>
      <c r="Q868" s="36"/>
      <c r="R868" s="36"/>
      <c r="Y868" s="36"/>
    </row>
    <row r="869">
      <c r="A869" s="37" t="s">
        <v>12</v>
      </c>
      <c r="B869" s="10" t="s">
        <v>476</v>
      </c>
      <c r="C869" s="38">
        <v>2024.0</v>
      </c>
      <c r="D869" s="10">
        <v>2.0</v>
      </c>
      <c r="E869" s="10">
        <v>28.0</v>
      </c>
      <c r="F869" s="38">
        <v>218.154723</v>
      </c>
      <c r="G869" s="36"/>
      <c r="H869" s="36"/>
      <c r="I869" s="36"/>
      <c r="J869" s="36"/>
      <c r="K869" s="36"/>
      <c r="L869" s="36"/>
      <c r="M869" s="36"/>
      <c r="N869" s="36"/>
      <c r="O869" s="36"/>
      <c r="P869" s="36"/>
      <c r="Q869" s="36"/>
      <c r="R869" s="36"/>
      <c r="Y869" s="36"/>
    </row>
    <row r="870">
      <c r="A870" s="37" t="s">
        <v>13</v>
      </c>
      <c r="B870" s="10" t="s">
        <v>481</v>
      </c>
      <c r="C870" s="38">
        <v>2024.0</v>
      </c>
      <c r="D870" s="10">
        <v>2.0</v>
      </c>
      <c r="E870" s="10">
        <v>28.0</v>
      </c>
      <c r="F870" s="38">
        <v>181.735147</v>
      </c>
      <c r="G870" s="36"/>
      <c r="H870" s="36"/>
      <c r="I870" s="36"/>
      <c r="J870" s="36"/>
      <c r="K870" s="36"/>
      <c r="L870" s="36"/>
      <c r="M870" s="36"/>
      <c r="N870" s="36"/>
      <c r="O870" s="36"/>
      <c r="P870" s="36"/>
      <c r="Q870" s="36"/>
      <c r="R870" s="36"/>
      <c r="Y870" s="36"/>
    </row>
    <row r="871">
      <c r="A871" s="37" t="s">
        <v>14</v>
      </c>
      <c r="B871" s="10" t="s">
        <v>483</v>
      </c>
      <c r="C871" s="38">
        <v>2024.0</v>
      </c>
      <c r="D871" s="10">
        <v>2.0</v>
      </c>
      <c r="E871" s="10">
        <v>28.0</v>
      </c>
      <c r="F871" s="38">
        <v>174.403051</v>
      </c>
      <c r="G871" s="36"/>
      <c r="H871" s="36"/>
      <c r="I871" s="36"/>
      <c r="J871" s="36"/>
      <c r="K871" s="36"/>
      <c r="L871" s="36"/>
      <c r="M871" s="36"/>
      <c r="N871" s="36"/>
      <c r="O871" s="36"/>
      <c r="P871" s="36"/>
      <c r="Q871" s="36"/>
      <c r="R871" s="36"/>
      <c r="Y871" s="36"/>
    </row>
    <row r="872">
      <c r="A872" s="37" t="s">
        <v>15</v>
      </c>
      <c r="B872" s="10" t="s">
        <v>482</v>
      </c>
      <c r="C872" s="38">
        <v>2024.0</v>
      </c>
      <c r="D872" s="10">
        <v>2.0</v>
      </c>
      <c r="E872" s="10">
        <v>28.0</v>
      </c>
      <c r="F872" s="38">
        <v>139.12868</v>
      </c>
      <c r="G872" s="36"/>
      <c r="H872" s="36"/>
      <c r="I872" s="36"/>
      <c r="J872" s="36"/>
      <c r="K872" s="36"/>
      <c r="L872" s="36"/>
      <c r="M872" s="36"/>
      <c r="N872" s="36"/>
      <c r="O872" s="36"/>
      <c r="P872" s="36"/>
      <c r="Q872" s="36"/>
      <c r="R872" s="36"/>
      <c r="Y872" s="36"/>
    </row>
    <row r="873">
      <c r="A873" s="37" t="s">
        <v>16</v>
      </c>
      <c r="B873" s="10" t="s">
        <v>484</v>
      </c>
      <c r="C873" s="38">
        <v>2024.0</v>
      </c>
      <c r="D873" s="10">
        <v>2.0</v>
      </c>
      <c r="E873" s="10">
        <v>28.0</v>
      </c>
      <c r="F873" s="38">
        <v>184.597759</v>
      </c>
      <c r="G873" s="36"/>
      <c r="H873" s="36"/>
      <c r="I873" s="36"/>
      <c r="J873" s="36"/>
      <c r="K873" s="36"/>
      <c r="L873" s="36"/>
      <c r="M873" s="36"/>
      <c r="N873" s="36"/>
      <c r="O873" s="36"/>
      <c r="P873" s="36"/>
      <c r="Q873" s="36"/>
      <c r="R873" s="36"/>
      <c r="Y873" s="36"/>
    </row>
    <row r="874">
      <c r="A874" s="37" t="s">
        <v>17</v>
      </c>
      <c r="B874" s="10" t="s">
        <v>485</v>
      </c>
      <c r="C874" s="38">
        <v>2024.0</v>
      </c>
      <c r="D874" s="10">
        <v>2.0</v>
      </c>
      <c r="E874" s="10">
        <v>28.0</v>
      </c>
      <c r="F874" s="38">
        <v>169.472215</v>
      </c>
      <c r="G874" s="36"/>
      <c r="H874" s="36"/>
      <c r="I874" s="36"/>
      <c r="J874" s="36"/>
      <c r="K874" s="36"/>
      <c r="L874" s="36"/>
      <c r="M874" s="36"/>
      <c r="N874" s="36"/>
      <c r="O874" s="36"/>
      <c r="P874" s="36"/>
      <c r="Q874" s="36"/>
      <c r="R874" s="36"/>
      <c r="Y874" s="36"/>
    </row>
    <row r="875">
      <c r="A875" s="37" t="s">
        <v>18</v>
      </c>
      <c r="B875" s="10" t="s">
        <v>486</v>
      </c>
      <c r="C875" s="38">
        <v>2024.0</v>
      </c>
      <c r="D875" s="10">
        <v>2.0</v>
      </c>
      <c r="E875" s="10">
        <v>28.0</v>
      </c>
      <c r="F875" s="38">
        <v>147.388587</v>
      </c>
      <c r="G875" s="36"/>
      <c r="H875" s="36"/>
      <c r="I875" s="36"/>
      <c r="J875" s="36"/>
      <c r="K875" s="36"/>
      <c r="L875" s="36"/>
      <c r="M875" s="36"/>
      <c r="N875" s="36"/>
      <c r="O875" s="36"/>
      <c r="P875" s="36"/>
      <c r="Q875" s="36"/>
      <c r="R875" s="36"/>
      <c r="Y875" s="36"/>
    </row>
    <row r="876">
      <c r="A876" s="37" t="s">
        <v>19</v>
      </c>
      <c r="B876" s="10" t="s">
        <v>487</v>
      </c>
      <c r="C876" s="38">
        <v>2024.0</v>
      </c>
      <c r="D876" s="10">
        <v>2.0</v>
      </c>
      <c r="E876" s="10">
        <v>28.0</v>
      </c>
      <c r="F876" s="38">
        <v>176.987645</v>
      </c>
      <c r="G876" s="36"/>
      <c r="H876" s="36"/>
      <c r="I876" s="36"/>
      <c r="J876" s="36"/>
      <c r="K876" s="36"/>
      <c r="L876" s="36"/>
      <c r="M876" s="36"/>
      <c r="N876" s="36"/>
      <c r="O876" s="36"/>
      <c r="P876" s="36"/>
      <c r="Q876" s="36"/>
      <c r="R876" s="36"/>
      <c r="Y876" s="36"/>
    </row>
    <row r="877">
      <c r="A877" s="37" t="s">
        <v>20</v>
      </c>
      <c r="B877" s="10" t="s">
        <v>488</v>
      </c>
      <c r="C877" s="38">
        <v>2024.0</v>
      </c>
      <c r="D877" s="10">
        <v>2.0</v>
      </c>
      <c r="E877" s="10">
        <v>28.0</v>
      </c>
      <c r="F877" s="38">
        <v>201.038807</v>
      </c>
      <c r="G877" s="36"/>
      <c r="H877" s="36"/>
      <c r="I877" s="36"/>
      <c r="J877" s="36"/>
      <c r="K877" s="36"/>
      <c r="L877" s="36"/>
      <c r="M877" s="36"/>
      <c r="N877" s="36"/>
      <c r="O877" s="36"/>
      <c r="P877" s="36"/>
      <c r="Q877" s="36"/>
      <c r="R877" s="36"/>
      <c r="Y877" s="36"/>
    </row>
    <row r="878">
      <c r="A878" s="37" t="s">
        <v>21</v>
      </c>
      <c r="B878" s="10" t="s">
        <v>490</v>
      </c>
      <c r="C878" s="38">
        <v>2024.0</v>
      </c>
      <c r="D878" s="10">
        <v>2.0</v>
      </c>
      <c r="E878" s="10">
        <v>28.0</v>
      </c>
      <c r="F878" s="38">
        <v>140.824419</v>
      </c>
      <c r="G878" s="36"/>
      <c r="H878" s="36"/>
      <c r="I878" s="36"/>
      <c r="J878" s="36"/>
      <c r="K878" s="36"/>
      <c r="L878" s="36"/>
      <c r="M878" s="36"/>
      <c r="N878" s="36"/>
      <c r="O878" s="36"/>
      <c r="P878" s="36"/>
      <c r="Q878" s="36"/>
      <c r="R878" s="36"/>
      <c r="Y878" s="36"/>
    </row>
    <row r="879">
      <c r="A879" s="37" t="s">
        <v>22</v>
      </c>
      <c r="B879" s="10" t="s">
        <v>491</v>
      </c>
      <c r="C879" s="38">
        <v>2024.0</v>
      </c>
      <c r="D879" s="10">
        <v>2.0</v>
      </c>
      <c r="E879" s="10">
        <v>28.0</v>
      </c>
      <c r="F879" s="38">
        <v>177.832056</v>
      </c>
      <c r="G879" s="36"/>
      <c r="H879" s="36"/>
      <c r="I879" s="36"/>
      <c r="J879" s="36"/>
      <c r="K879" s="36"/>
      <c r="L879" s="36"/>
      <c r="M879" s="36"/>
      <c r="N879" s="36"/>
      <c r="O879" s="36"/>
      <c r="P879" s="36"/>
      <c r="Q879" s="36"/>
      <c r="R879" s="36"/>
      <c r="Y879" s="36"/>
    </row>
    <row r="880">
      <c r="A880" s="37" t="s">
        <v>23</v>
      </c>
      <c r="B880" s="10" t="s">
        <v>492</v>
      </c>
      <c r="C880" s="38">
        <v>2024.0</v>
      </c>
      <c r="D880" s="10">
        <v>2.0</v>
      </c>
      <c r="E880" s="10">
        <v>28.0</v>
      </c>
      <c r="F880" s="38">
        <v>199.928375</v>
      </c>
      <c r="G880" s="36"/>
      <c r="H880" s="36"/>
      <c r="I880" s="36"/>
      <c r="J880" s="36"/>
      <c r="K880" s="36"/>
      <c r="L880" s="36"/>
      <c r="M880" s="36"/>
      <c r="N880" s="36"/>
      <c r="O880" s="36"/>
      <c r="P880" s="36"/>
      <c r="Q880" s="36"/>
      <c r="R880" s="36"/>
      <c r="Y880" s="36"/>
    </row>
    <row r="881">
      <c r="A881" s="37" t="s">
        <v>24</v>
      </c>
      <c r="B881" s="10" t="s">
        <v>493</v>
      </c>
      <c r="C881" s="38">
        <v>2024.0</v>
      </c>
      <c r="D881" s="10">
        <v>2.0</v>
      </c>
      <c r="E881" s="10">
        <v>28.0</v>
      </c>
      <c r="F881" s="38">
        <v>180.730769</v>
      </c>
      <c r="G881" s="36"/>
      <c r="H881" s="36"/>
      <c r="I881" s="36"/>
      <c r="J881" s="36"/>
      <c r="K881" s="36"/>
      <c r="L881" s="36"/>
      <c r="M881" s="36"/>
      <c r="N881" s="36"/>
      <c r="O881" s="36"/>
      <c r="P881" s="36"/>
      <c r="Q881" s="36"/>
      <c r="R881" s="36"/>
      <c r="Y881" s="36"/>
    </row>
    <row r="882">
      <c r="A882" s="37" t="s">
        <v>25</v>
      </c>
      <c r="B882" s="10" t="s">
        <v>494</v>
      </c>
      <c r="C882" s="38">
        <v>2024.0</v>
      </c>
      <c r="D882" s="10">
        <v>2.0</v>
      </c>
      <c r="E882" s="10">
        <v>28.0</v>
      </c>
      <c r="F882" s="38">
        <v>131.890998</v>
      </c>
      <c r="G882" s="36"/>
      <c r="H882" s="36"/>
      <c r="I882" s="36"/>
      <c r="J882" s="36"/>
      <c r="K882" s="36"/>
      <c r="L882" s="36"/>
      <c r="M882" s="36"/>
      <c r="N882" s="36"/>
      <c r="O882" s="36"/>
      <c r="P882" s="36"/>
      <c r="Q882" s="36"/>
      <c r="R882" s="36"/>
      <c r="Y882" s="36"/>
    </row>
    <row r="883">
      <c r="A883" s="37" t="s">
        <v>26</v>
      </c>
      <c r="B883" s="10" t="s">
        <v>495</v>
      </c>
      <c r="C883" s="38">
        <v>2024.0</v>
      </c>
      <c r="D883" s="10">
        <v>2.0</v>
      </c>
      <c r="E883" s="10">
        <v>28.0</v>
      </c>
      <c r="F883" s="38">
        <v>91.0665067</v>
      </c>
      <c r="G883" s="36"/>
      <c r="H883" s="36"/>
      <c r="I883" s="36"/>
      <c r="J883" s="36"/>
      <c r="K883" s="36"/>
      <c r="L883" s="36"/>
      <c r="M883" s="36"/>
      <c r="N883" s="36"/>
      <c r="O883" s="36"/>
      <c r="P883" s="36"/>
      <c r="Q883" s="36"/>
      <c r="R883" s="36"/>
      <c r="Y883" s="36"/>
    </row>
    <row r="884">
      <c r="A884" s="37" t="s">
        <v>27</v>
      </c>
      <c r="B884" s="10" t="s">
        <v>497</v>
      </c>
      <c r="C884" s="38">
        <v>2024.0</v>
      </c>
      <c r="D884" s="10">
        <v>2.0</v>
      </c>
      <c r="E884" s="10">
        <v>28.0</v>
      </c>
      <c r="F884" s="38">
        <v>205.085456</v>
      </c>
      <c r="G884" s="36"/>
      <c r="H884" s="36"/>
      <c r="I884" s="36"/>
      <c r="J884" s="36"/>
      <c r="K884" s="36"/>
      <c r="L884" s="36"/>
      <c r="M884" s="36"/>
      <c r="N884" s="36"/>
      <c r="O884" s="36"/>
      <c r="P884" s="36"/>
      <c r="Q884" s="36"/>
      <c r="R884" s="36"/>
      <c r="Y884" s="36"/>
    </row>
    <row r="885">
      <c r="A885" s="37" t="s">
        <v>28</v>
      </c>
      <c r="B885" s="10" t="s">
        <v>496</v>
      </c>
      <c r="C885" s="38">
        <v>2024.0</v>
      </c>
      <c r="D885" s="10">
        <v>2.0</v>
      </c>
      <c r="E885" s="10">
        <v>28.0</v>
      </c>
      <c r="F885" s="38">
        <v>150.330766</v>
      </c>
      <c r="G885" s="36"/>
      <c r="H885" s="36"/>
      <c r="I885" s="36"/>
      <c r="J885" s="36"/>
      <c r="K885" s="36"/>
      <c r="L885" s="36"/>
      <c r="M885" s="36"/>
      <c r="N885" s="36"/>
      <c r="O885" s="36"/>
      <c r="P885" s="36"/>
      <c r="Q885" s="36"/>
      <c r="R885" s="36"/>
      <c r="Y885" s="36"/>
    </row>
    <row r="886">
      <c r="A886" s="37" t="s">
        <v>29</v>
      </c>
      <c r="B886" s="10" t="s">
        <v>498</v>
      </c>
      <c r="C886" s="38">
        <v>2024.0</v>
      </c>
      <c r="D886" s="10">
        <v>2.0</v>
      </c>
      <c r="E886" s="10">
        <v>28.0</v>
      </c>
      <c r="F886" s="38">
        <v>178.712371</v>
      </c>
      <c r="G886" s="36"/>
      <c r="H886" s="36"/>
      <c r="I886" s="36"/>
      <c r="J886" s="36"/>
      <c r="K886" s="36"/>
      <c r="L886" s="36"/>
      <c r="M886" s="36"/>
      <c r="N886" s="36"/>
      <c r="O886" s="36"/>
      <c r="P886" s="36"/>
      <c r="Q886" s="36"/>
      <c r="R886" s="36"/>
      <c r="Y886" s="36"/>
    </row>
    <row r="887">
      <c r="A887" s="37" t="s">
        <v>30</v>
      </c>
      <c r="B887" s="10" t="s">
        <v>499</v>
      </c>
      <c r="C887" s="38">
        <v>2024.0</v>
      </c>
      <c r="D887" s="10">
        <v>2.0</v>
      </c>
      <c r="E887" s="10">
        <v>28.0</v>
      </c>
      <c r="F887" s="38">
        <v>194.99869</v>
      </c>
      <c r="G887" s="36"/>
      <c r="H887" s="36"/>
      <c r="I887" s="36"/>
      <c r="J887" s="36"/>
      <c r="K887" s="36"/>
      <c r="L887" s="36"/>
      <c r="M887" s="36"/>
      <c r="N887" s="36"/>
      <c r="O887" s="36"/>
      <c r="P887" s="36"/>
      <c r="Q887" s="36"/>
      <c r="R887" s="36"/>
      <c r="Y887" s="36"/>
    </row>
    <row r="888">
      <c r="A888" s="37" t="s">
        <v>31</v>
      </c>
      <c r="B888" s="10" t="s">
        <v>500</v>
      </c>
      <c r="C888" s="38">
        <v>2024.0</v>
      </c>
      <c r="D888" s="10">
        <v>2.0</v>
      </c>
      <c r="E888" s="10">
        <v>28.0</v>
      </c>
      <c r="F888" s="38">
        <v>180.115332</v>
      </c>
      <c r="G888" s="36"/>
      <c r="H888" s="36"/>
      <c r="I888" s="36"/>
      <c r="J888" s="36"/>
      <c r="K888" s="36"/>
      <c r="L888" s="36"/>
      <c r="M888" s="36"/>
      <c r="N888" s="36"/>
      <c r="O888" s="36"/>
      <c r="P888" s="36"/>
      <c r="Q888" s="36"/>
      <c r="R888" s="36"/>
      <c r="Y888" s="36"/>
    </row>
    <row r="889">
      <c r="A889" s="37" t="s">
        <v>32</v>
      </c>
      <c r="B889" s="10" t="s">
        <v>501</v>
      </c>
      <c r="C889" s="38">
        <v>2024.0</v>
      </c>
      <c r="D889" s="10">
        <v>2.0</v>
      </c>
      <c r="E889" s="10">
        <v>28.0</v>
      </c>
      <c r="F889" s="38">
        <v>158.686107</v>
      </c>
      <c r="G889" s="36"/>
      <c r="H889" s="36"/>
      <c r="I889" s="36"/>
      <c r="J889" s="36"/>
      <c r="K889" s="36"/>
      <c r="L889" s="36"/>
      <c r="M889" s="36"/>
      <c r="N889" s="36"/>
      <c r="O889" s="36"/>
      <c r="P889" s="36"/>
      <c r="Q889" s="36"/>
      <c r="R889" s="36"/>
      <c r="Y889" s="36"/>
    </row>
    <row r="890">
      <c r="A890" s="37" t="s">
        <v>33</v>
      </c>
      <c r="B890" s="10" t="s">
        <v>502</v>
      </c>
      <c r="C890" s="38">
        <v>2024.0</v>
      </c>
      <c r="D890" s="10">
        <v>2.0</v>
      </c>
      <c r="E890" s="10">
        <v>28.0</v>
      </c>
      <c r="F890" s="38">
        <v>238.762941</v>
      </c>
      <c r="G890" s="36"/>
      <c r="H890" s="36"/>
      <c r="I890" s="36"/>
      <c r="J890" s="36"/>
      <c r="K890" s="36"/>
      <c r="L890" s="36"/>
      <c r="M890" s="36"/>
      <c r="N890" s="36"/>
      <c r="O890" s="36"/>
      <c r="P890" s="36"/>
      <c r="Q890" s="36"/>
      <c r="R890" s="36"/>
      <c r="Y890" s="36"/>
    </row>
    <row r="891">
      <c r="A891" s="37" t="s">
        <v>34</v>
      </c>
      <c r="B891" s="10" t="s">
        <v>503</v>
      </c>
      <c r="C891" s="38">
        <v>2024.0</v>
      </c>
      <c r="D891" s="10">
        <v>2.0</v>
      </c>
      <c r="E891" s="10">
        <v>28.0</v>
      </c>
      <c r="F891" s="38">
        <v>201.13554</v>
      </c>
      <c r="G891" s="36"/>
      <c r="H891" s="36"/>
      <c r="I891" s="36"/>
      <c r="J891" s="36"/>
      <c r="K891" s="36"/>
      <c r="L891" s="36"/>
      <c r="M891" s="36"/>
      <c r="N891" s="36"/>
      <c r="O891" s="36"/>
      <c r="P891" s="36"/>
      <c r="Q891" s="36"/>
      <c r="R891" s="36"/>
      <c r="Y891" s="36"/>
    </row>
    <row r="892">
      <c r="A892" s="37" t="s">
        <v>35</v>
      </c>
      <c r="B892" s="10" t="s">
        <v>504</v>
      </c>
      <c r="C892" s="38">
        <v>2024.0</v>
      </c>
      <c r="D892" s="10">
        <v>2.0</v>
      </c>
      <c r="E892" s="10">
        <v>28.0</v>
      </c>
      <c r="F892" s="38">
        <v>164.816529</v>
      </c>
      <c r="G892" s="36"/>
      <c r="H892" s="36"/>
      <c r="I892" s="36"/>
      <c r="J892" s="36"/>
      <c r="K892" s="36"/>
      <c r="L892" s="36"/>
      <c r="M892" s="36"/>
      <c r="N892" s="36"/>
      <c r="O892" s="36"/>
      <c r="P892" s="36"/>
      <c r="Q892" s="36"/>
      <c r="R892" s="36"/>
      <c r="Y892" s="36"/>
    </row>
  </sheetData>
  <autoFilter ref="$A$1:$F$892"/>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470</v>
      </c>
      <c r="C1" s="1" t="s">
        <v>0</v>
      </c>
      <c r="D1" s="36" t="s">
        <v>36</v>
      </c>
      <c r="E1" s="36" t="s">
        <v>38</v>
      </c>
      <c r="F1" s="1" t="s">
        <v>471</v>
      </c>
    </row>
    <row r="2">
      <c r="A2" s="37" t="s">
        <v>3</v>
      </c>
      <c r="B2" s="10" t="s">
        <v>489</v>
      </c>
      <c r="C2" s="38">
        <v>2010.0</v>
      </c>
      <c r="D2" s="37" t="s">
        <v>5</v>
      </c>
      <c r="E2" s="37" t="s">
        <v>32</v>
      </c>
      <c r="F2" s="38">
        <v>72.2959648</v>
      </c>
      <c r="G2" s="36"/>
      <c r="H2" s="36"/>
      <c r="I2" s="36"/>
      <c r="J2" s="36"/>
      <c r="K2" s="36"/>
      <c r="L2" s="36"/>
      <c r="M2" s="36"/>
      <c r="N2" s="36"/>
      <c r="O2" s="36"/>
      <c r="P2" s="36"/>
      <c r="Q2" s="36"/>
      <c r="R2" s="36"/>
      <c r="S2" s="36"/>
      <c r="T2" s="36"/>
      <c r="U2" s="36"/>
      <c r="V2" s="36"/>
      <c r="W2" s="36"/>
      <c r="X2" s="36"/>
      <c r="Y2" s="36"/>
      <c r="Z2" s="36"/>
    </row>
    <row r="3">
      <c r="A3" s="37" t="s">
        <v>4</v>
      </c>
      <c r="B3" s="10" t="s">
        <v>472</v>
      </c>
      <c r="C3" s="38">
        <v>2010.0</v>
      </c>
      <c r="D3" s="37" t="s">
        <v>5</v>
      </c>
      <c r="E3" s="37" t="s">
        <v>32</v>
      </c>
      <c r="F3" s="38">
        <v>57.4942423</v>
      </c>
      <c r="G3" s="36"/>
      <c r="H3" s="36"/>
      <c r="I3" s="36"/>
      <c r="J3" s="36"/>
      <c r="K3" s="36"/>
      <c r="L3" s="36"/>
      <c r="M3" s="36"/>
      <c r="N3" s="36"/>
      <c r="O3" s="36"/>
      <c r="P3" s="36"/>
      <c r="Q3" s="36"/>
      <c r="R3" s="36"/>
      <c r="S3" s="36"/>
      <c r="T3" s="36"/>
      <c r="U3" s="36"/>
      <c r="V3" s="36"/>
      <c r="W3" s="36"/>
      <c r="X3" s="36"/>
      <c r="Y3" s="36"/>
      <c r="Z3" s="36"/>
    </row>
    <row r="4">
      <c r="A4" s="37" t="s">
        <v>5</v>
      </c>
      <c r="B4" s="10" t="s">
        <v>473</v>
      </c>
      <c r="C4" s="38">
        <v>2010.0</v>
      </c>
      <c r="D4" s="37" t="s">
        <v>5</v>
      </c>
      <c r="E4" s="37" t="s">
        <v>32</v>
      </c>
      <c r="F4" s="38">
        <v>56.037948</v>
      </c>
      <c r="G4" s="36"/>
      <c r="H4" s="36"/>
      <c r="I4" s="36"/>
      <c r="J4" s="36"/>
      <c r="K4" s="36"/>
      <c r="L4" s="36"/>
      <c r="M4" s="36"/>
      <c r="N4" s="36"/>
      <c r="O4" s="36"/>
      <c r="P4" s="36"/>
      <c r="Q4" s="36"/>
      <c r="R4" s="36"/>
      <c r="S4" s="36"/>
      <c r="T4" s="36"/>
      <c r="U4" s="36"/>
      <c r="V4" s="36"/>
      <c r="W4" s="36"/>
      <c r="X4" s="36"/>
      <c r="Y4" s="36"/>
      <c r="Z4" s="36"/>
    </row>
    <row r="5">
      <c r="A5" s="37" t="s">
        <v>6</v>
      </c>
      <c r="B5" s="10" t="s">
        <v>474</v>
      </c>
      <c r="C5" s="38">
        <v>2010.0</v>
      </c>
      <c r="D5" s="37" t="s">
        <v>5</v>
      </c>
      <c r="E5" s="37" t="s">
        <v>32</v>
      </c>
      <c r="F5" s="38">
        <v>42.258819</v>
      </c>
      <c r="G5" s="36"/>
      <c r="H5" s="36"/>
      <c r="I5" s="36"/>
      <c r="J5" s="36"/>
      <c r="K5" s="36"/>
      <c r="L5" s="36"/>
      <c r="M5" s="36"/>
      <c r="N5" s="36"/>
      <c r="O5" s="36"/>
      <c r="P5" s="36"/>
      <c r="Q5" s="36"/>
      <c r="R5" s="36"/>
      <c r="S5" s="36"/>
      <c r="T5" s="36"/>
      <c r="U5" s="36"/>
      <c r="V5" s="36"/>
      <c r="W5" s="36"/>
      <c r="X5" s="36"/>
      <c r="Y5" s="36"/>
      <c r="Z5" s="36"/>
    </row>
    <row r="6">
      <c r="A6" s="37" t="s">
        <v>7</v>
      </c>
      <c r="B6" s="10" t="s">
        <v>475</v>
      </c>
      <c r="C6" s="38">
        <v>2010.0</v>
      </c>
      <c r="D6" s="37" t="s">
        <v>5</v>
      </c>
      <c r="E6" s="37" t="s">
        <v>32</v>
      </c>
      <c r="F6" s="38">
        <v>60.0166475</v>
      </c>
      <c r="G6" s="36"/>
      <c r="H6" s="36"/>
      <c r="I6" s="36"/>
      <c r="J6" s="36"/>
      <c r="K6" s="36"/>
      <c r="L6" s="36"/>
      <c r="M6" s="36"/>
      <c r="N6" s="36"/>
      <c r="O6" s="36"/>
      <c r="P6" s="36"/>
      <c r="Q6" s="36"/>
      <c r="R6" s="36"/>
      <c r="S6" s="36"/>
      <c r="T6" s="36"/>
      <c r="U6" s="36"/>
      <c r="V6" s="36"/>
      <c r="W6" s="36"/>
      <c r="X6" s="36"/>
      <c r="Y6" s="36"/>
      <c r="Z6" s="36"/>
    </row>
    <row r="7">
      <c r="A7" s="37" t="s">
        <v>8</v>
      </c>
      <c r="B7" s="10" t="s">
        <v>479</v>
      </c>
      <c r="C7" s="38">
        <v>2010.0</v>
      </c>
      <c r="D7" s="37" t="s">
        <v>5</v>
      </c>
      <c r="E7" s="37" t="s">
        <v>32</v>
      </c>
      <c r="F7" s="38">
        <v>78.7658589</v>
      </c>
      <c r="G7" s="36"/>
      <c r="H7" s="36"/>
      <c r="I7" s="36"/>
      <c r="J7" s="36"/>
      <c r="K7" s="36"/>
      <c r="L7" s="36"/>
      <c r="M7" s="36"/>
      <c r="N7" s="36"/>
      <c r="O7" s="36"/>
      <c r="P7" s="36"/>
      <c r="Q7" s="36"/>
      <c r="R7" s="36"/>
      <c r="S7" s="36"/>
      <c r="T7" s="36"/>
      <c r="U7" s="36"/>
      <c r="V7" s="36"/>
      <c r="W7" s="36"/>
      <c r="X7" s="36"/>
      <c r="Y7" s="36"/>
      <c r="Z7" s="36"/>
    </row>
    <row r="8">
      <c r="A8" s="37" t="s">
        <v>9</v>
      </c>
      <c r="B8" s="10" t="s">
        <v>480</v>
      </c>
      <c r="C8" s="38">
        <v>2010.0</v>
      </c>
      <c r="D8" s="37" t="s">
        <v>5</v>
      </c>
      <c r="E8" s="37" t="s">
        <v>32</v>
      </c>
      <c r="F8" s="38">
        <v>62.6791642</v>
      </c>
      <c r="G8" s="36"/>
      <c r="H8" s="36"/>
      <c r="I8" s="36"/>
      <c r="J8" s="36"/>
      <c r="K8" s="36"/>
      <c r="L8" s="36"/>
      <c r="M8" s="36"/>
      <c r="N8" s="36"/>
      <c r="O8" s="36"/>
      <c r="P8" s="36"/>
      <c r="Q8" s="36"/>
      <c r="R8" s="36"/>
      <c r="S8" s="36"/>
      <c r="T8" s="36"/>
      <c r="U8" s="36"/>
      <c r="V8" s="36"/>
      <c r="W8" s="36"/>
      <c r="X8" s="36"/>
      <c r="Y8" s="36"/>
      <c r="Z8" s="36"/>
    </row>
    <row r="9">
      <c r="A9" s="37" t="s">
        <v>10</v>
      </c>
      <c r="B9" s="10" t="s">
        <v>478</v>
      </c>
      <c r="C9" s="38">
        <v>2010.0</v>
      </c>
      <c r="D9" s="37" t="s">
        <v>5</v>
      </c>
      <c r="E9" s="37" t="s">
        <v>32</v>
      </c>
      <c r="F9" s="38">
        <v>46.8507926</v>
      </c>
      <c r="G9" s="36"/>
      <c r="H9" s="36"/>
      <c r="I9" s="36"/>
      <c r="J9" s="36"/>
      <c r="K9" s="36"/>
      <c r="L9" s="36"/>
      <c r="M9" s="36"/>
      <c r="N9" s="36"/>
      <c r="O9" s="36"/>
      <c r="P9" s="36"/>
      <c r="Q9" s="36"/>
      <c r="R9" s="36"/>
      <c r="S9" s="36"/>
      <c r="T9" s="36"/>
      <c r="U9" s="36"/>
      <c r="V9" s="36"/>
      <c r="W9" s="36"/>
      <c r="X9" s="36"/>
      <c r="Y9" s="36"/>
      <c r="Z9" s="36"/>
    </row>
    <row r="10">
      <c r="A10" s="37" t="s">
        <v>11</v>
      </c>
      <c r="B10" s="10" t="s">
        <v>477</v>
      </c>
      <c r="C10" s="38">
        <v>2010.0</v>
      </c>
      <c r="D10" s="37" t="s">
        <v>5</v>
      </c>
      <c r="E10" s="37" t="s">
        <v>32</v>
      </c>
      <c r="F10" s="38">
        <v>70.0757488</v>
      </c>
      <c r="G10" s="36"/>
      <c r="H10" s="36"/>
      <c r="I10" s="36"/>
      <c r="J10" s="36"/>
      <c r="K10" s="36"/>
      <c r="L10" s="36"/>
      <c r="M10" s="36"/>
      <c r="N10" s="36"/>
      <c r="O10" s="36"/>
      <c r="P10" s="36"/>
      <c r="Q10" s="36"/>
      <c r="R10" s="36"/>
      <c r="S10" s="36"/>
      <c r="T10" s="36"/>
      <c r="U10" s="36"/>
      <c r="V10" s="36"/>
      <c r="W10" s="36"/>
      <c r="X10" s="36"/>
      <c r="Y10" s="36"/>
      <c r="Z10" s="36"/>
    </row>
    <row r="11">
      <c r="A11" s="37" t="s">
        <v>12</v>
      </c>
      <c r="B11" s="10" t="s">
        <v>476</v>
      </c>
      <c r="C11" s="38">
        <v>2010.0</v>
      </c>
      <c r="D11" s="37" t="s">
        <v>5</v>
      </c>
      <c r="E11" s="37" t="s">
        <v>32</v>
      </c>
      <c r="F11" s="38">
        <v>101.291984</v>
      </c>
      <c r="G11" s="36"/>
      <c r="H11" s="36"/>
      <c r="I11" s="36"/>
      <c r="J11" s="36"/>
      <c r="K11" s="36"/>
      <c r="L11" s="36"/>
      <c r="M11" s="36"/>
      <c r="N11" s="36"/>
      <c r="O11" s="36"/>
      <c r="P11" s="36"/>
      <c r="Q11" s="36"/>
      <c r="R11" s="36"/>
      <c r="S11" s="36"/>
      <c r="T11" s="36"/>
      <c r="U11" s="36"/>
      <c r="V11" s="36"/>
      <c r="W11" s="36"/>
      <c r="X11" s="36"/>
      <c r="Y11" s="36"/>
      <c r="Z11" s="36"/>
    </row>
    <row r="12">
      <c r="A12" s="37" t="s">
        <v>13</v>
      </c>
      <c r="B12" s="10" t="s">
        <v>481</v>
      </c>
      <c r="C12" s="38">
        <v>2010.0</v>
      </c>
      <c r="D12" s="37" t="s">
        <v>5</v>
      </c>
      <c r="E12" s="37" t="s">
        <v>32</v>
      </c>
      <c r="F12" s="38">
        <v>60.0349457</v>
      </c>
      <c r="G12" s="36"/>
      <c r="H12" s="36"/>
      <c r="I12" s="36"/>
      <c r="J12" s="36"/>
      <c r="K12" s="36"/>
      <c r="L12" s="36"/>
      <c r="M12" s="36"/>
      <c r="N12" s="36"/>
      <c r="O12" s="36"/>
      <c r="P12" s="36"/>
      <c r="Q12" s="36"/>
      <c r="R12" s="36"/>
      <c r="S12" s="36"/>
      <c r="T12" s="36"/>
      <c r="U12" s="36"/>
      <c r="V12" s="36"/>
      <c r="W12" s="36"/>
      <c r="X12" s="36"/>
      <c r="Y12" s="36"/>
      <c r="Z12" s="36"/>
    </row>
    <row r="13">
      <c r="A13" s="37" t="s">
        <v>14</v>
      </c>
      <c r="B13" s="10" t="s">
        <v>483</v>
      </c>
      <c r="C13" s="38">
        <v>2010.0</v>
      </c>
      <c r="D13" s="37" t="s">
        <v>5</v>
      </c>
      <c r="E13" s="37" t="s">
        <v>32</v>
      </c>
      <c r="F13" s="38">
        <v>77.8153219</v>
      </c>
      <c r="G13" s="36"/>
      <c r="H13" s="36"/>
      <c r="I13" s="36"/>
      <c r="J13" s="36"/>
      <c r="K13" s="36"/>
      <c r="L13" s="36"/>
      <c r="M13" s="36"/>
      <c r="N13" s="36"/>
      <c r="O13" s="36"/>
      <c r="P13" s="36"/>
      <c r="Q13" s="36"/>
      <c r="R13" s="36"/>
      <c r="S13" s="36"/>
      <c r="T13" s="36"/>
      <c r="U13" s="36"/>
      <c r="V13" s="36"/>
      <c r="W13" s="36"/>
      <c r="X13" s="36"/>
      <c r="Y13" s="36"/>
      <c r="Z13" s="36"/>
    </row>
    <row r="14">
      <c r="A14" s="37" t="s">
        <v>15</v>
      </c>
      <c r="B14" s="10" t="s">
        <v>482</v>
      </c>
      <c r="C14" s="38">
        <v>2010.0</v>
      </c>
      <c r="D14" s="37" t="s">
        <v>5</v>
      </c>
      <c r="E14" s="37" t="s">
        <v>32</v>
      </c>
      <c r="F14" s="38">
        <v>60.8051746</v>
      </c>
      <c r="G14" s="36"/>
      <c r="H14" s="36"/>
      <c r="I14" s="36"/>
      <c r="J14" s="36"/>
      <c r="K14" s="36"/>
      <c r="L14" s="36"/>
      <c r="M14" s="36"/>
      <c r="N14" s="36"/>
      <c r="O14" s="36"/>
      <c r="P14" s="36"/>
      <c r="Q14" s="36"/>
      <c r="R14" s="36"/>
      <c r="S14" s="36"/>
      <c r="T14" s="36"/>
      <c r="U14" s="36"/>
      <c r="V14" s="36"/>
      <c r="W14" s="36"/>
      <c r="X14" s="36"/>
      <c r="Y14" s="36"/>
      <c r="Z14" s="36"/>
    </row>
    <row r="15">
      <c r="A15" s="37" t="s">
        <v>16</v>
      </c>
      <c r="B15" s="10" t="s">
        <v>484</v>
      </c>
      <c r="C15" s="38">
        <v>2010.0</v>
      </c>
      <c r="D15" s="37" t="s">
        <v>5</v>
      </c>
      <c r="E15" s="37" t="s">
        <v>32</v>
      </c>
      <c r="F15" s="38">
        <v>65.7920412</v>
      </c>
      <c r="G15" s="36"/>
      <c r="H15" s="36"/>
      <c r="I15" s="36"/>
      <c r="J15" s="36"/>
      <c r="K15" s="36"/>
      <c r="L15" s="36"/>
      <c r="M15" s="36"/>
      <c r="N15" s="36"/>
      <c r="O15" s="36"/>
      <c r="P15" s="36"/>
      <c r="Q15" s="36"/>
      <c r="R15" s="36"/>
      <c r="S15" s="36"/>
      <c r="T15" s="36"/>
      <c r="U15" s="36"/>
      <c r="V15" s="36"/>
      <c r="W15" s="36"/>
      <c r="X15" s="36"/>
      <c r="Y15" s="36"/>
      <c r="Z15" s="36"/>
    </row>
    <row r="16">
      <c r="A16" s="37" t="s">
        <v>17</v>
      </c>
      <c r="B16" s="10" t="s">
        <v>485</v>
      </c>
      <c r="C16" s="38">
        <v>2010.0</v>
      </c>
      <c r="D16" s="37" t="s">
        <v>5</v>
      </c>
      <c r="E16" s="37" t="s">
        <v>32</v>
      </c>
      <c r="F16" s="38">
        <v>70.6517387</v>
      </c>
      <c r="G16" s="36"/>
      <c r="H16" s="36"/>
      <c r="I16" s="36"/>
      <c r="J16" s="36"/>
      <c r="K16" s="36"/>
      <c r="L16" s="36"/>
      <c r="M16" s="36"/>
      <c r="N16" s="36"/>
      <c r="O16" s="36"/>
      <c r="P16" s="36"/>
      <c r="Q16" s="36"/>
      <c r="R16" s="36"/>
      <c r="S16" s="36"/>
      <c r="T16" s="36"/>
      <c r="U16" s="36"/>
      <c r="V16" s="36"/>
      <c r="W16" s="36"/>
      <c r="X16" s="36"/>
      <c r="Y16" s="36"/>
      <c r="Z16" s="36"/>
    </row>
    <row r="17">
      <c r="A17" s="37" t="s">
        <v>18</v>
      </c>
      <c r="B17" s="10" t="s">
        <v>486</v>
      </c>
      <c r="C17" s="38">
        <v>2010.0</v>
      </c>
      <c r="D17" s="37" t="s">
        <v>5</v>
      </c>
      <c r="E17" s="37" t="s">
        <v>32</v>
      </c>
      <c r="F17" s="38">
        <v>75.2426309</v>
      </c>
      <c r="G17" s="36"/>
      <c r="H17" s="36"/>
      <c r="I17" s="36"/>
      <c r="J17" s="36"/>
      <c r="K17" s="36"/>
      <c r="L17" s="36"/>
      <c r="M17" s="36"/>
      <c r="N17" s="36"/>
      <c r="O17" s="36"/>
      <c r="P17" s="36"/>
      <c r="Q17" s="36"/>
      <c r="R17" s="36"/>
      <c r="S17" s="36"/>
      <c r="T17" s="36"/>
      <c r="U17" s="36"/>
      <c r="V17" s="36"/>
      <c r="W17" s="36"/>
      <c r="X17" s="36"/>
      <c r="Y17" s="36"/>
      <c r="Z17" s="36"/>
    </row>
    <row r="18">
      <c r="A18" s="37" t="s">
        <v>19</v>
      </c>
      <c r="B18" s="10" t="s">
        <v>487</v>
      </c>
      <c r="C18" s="38">
        <v>2010.0</v>
      </c>
      <c r="D18" s="37" t="s">
        <v>5</v>
      </c>
      <c r="E18" s="37" t="s">
        <v>32</v>
      </c>
      <c r="F18" s="38">
        <v>81.3257582</v>
      </c>
      <c r="G18" s="36"/>
      <c r="H18" s="36"/>
      <c r="I18" s="36"/>
      <c r="J18" s="36"/>
      <c r="K18" s="36"/>
      <c r="L18" s="36"/>
      <c r="M18" s="36"/>
      <c r="N18" s="36"/>
      <c r="O18" s="36"/>
      <c r="P18" s="36"/>
      <c r="Q18" s="36"/>
      <c r="R18" s="36"/>
      <c r="S18" s="36"/>
      <c r="T18" s="36"/>
      <c r="U18" s="36"/>
      <c r="V18" s="36"/>
      <c r="W18" s="36"/>
      <c r="X18" s="36"/>
      <c r="Y18" s="36"/>
      <c r="Z18" s="36"/>
    </row>
    <row r="19">
      <c r="A19" s="37" t="s">
        <v>20</v>
      </c>
      <c r="B19" s="10" t="s">
        <v>488</v>
      </c>
      <c r="C19" s="38">
        <v>2010.0</v>
      </c>
      <c r="D19" s="37" t="s">
        <v>5</v>
      </c>
      <c r="E19" s="37" t="s">
        <v>32</v>
      </c>
      <c r="F19" s="38">
        <v>85.2030516</v>
      </c>
      <c r="G19" s="36"/>
      <c r="H19" s="36"/>
      <c r="I19" s="36"/>
      <c r="J19" s="36"/>
      <c r="K19" s="36"/>
      <c r="L19" s="36"/>
      <c r="M19" s="36"/>
      <c r="N19" s="36"/>
      <c r="O19" s="36"/>
      <c r="P19" s="36"/>
      <c r="Q19" s="36"/>
      <c r="R19" s="36"/>
      <c r="S19" s="36"/>
      <c r="T19" s="36"/>
      <c r="U19" s="36"/>
      <c r="V19" s="36"/>
      <c r="W19" s="36"/>
      <c r="X19" s="36"/>
      <c r="Y19" s="36"/>
      <c r="Z19" s="36"/>
    </row>
    <row r="20">
      <c r="A20" s="37" t="s">
        <v>21</v>
      </c>
      <c r="B20" s="10" t="s">
        <v>490</v>
      </c>
      <c r="C20" s="38">
        <v>2010.0</v>
      </c>
      <c r="D20" s="37" t="s">
        <v>5</v>
      </c>
      <c r="E20" s="37" t="s">
        <v>32</v>
      </c>
      <c r="F20" s="38">
        <v>63.3733068</v>
      </c>
      <c r="G20" s="36"/>
      <c r="H20" s="36"/>
      <c r="I20" s="36"/>
      <c r="J20" s="36"/>
      <c r="K20" s="36"/>
      <c r="L20" s="36"/>
      <c r="M20" s="36"/>
      <c r="N20" s="36"/>
      <c r="O20" s="36"/>
      <c r="P20" s="36"/>
      <c r="Q20" s="36"/>
      <c r="R20" s="36"/>
      <c r="S20" s="36"/>
      <c r="T20" s="36"/>
      <c r="U20" s="36"/>
      <c r="V20" s="36"/>
      <c r="W20" s="36"/>
      <c r="X20" s="36"/>
      <c r="Y20" s="36"/>
      <c r="Z20" s="36"/>
    </row>
    <row r="21">
      <c r="A21" s="37" t="s">
        <v>22</v>
      </c>
      <c r="B21" s="10" t="s">
        <v>491</v>
      </c>
      <c r="C21" s="38">
        <v>2010.0</v>
      </c>
      <c r="D21" s="37" t="s">
        <v>5</v>
      </c>
      <c r="E21" s="37" t="s">
        <v>32</v>
      </c>
      <c r="F21" s="38">
        <v>62.4367717</v>
      </c>
      <c r="G21" s="36"/>
      <c r="H21" s="36"/>
      <c r="I21" s="36"/>
      <c r="J21" s="36"/>
      <c r="K21" s="36"/>
      <c r="L21" s="36"/>
      <c r="M21" s="36"/>
      <c r="N21" s="36"/>
      <c r="O21" s="36"/>
      <c r="P21" s="36"/>
      <c r="Q21" s="36"/>
      <c r="R21" s="36"/>
      <c r="S21" s="36"/>
      <c r="T21" s="36"/>
      <c r="U21" s="36"/>
      <c r="V21" s="36"/>
      <c r="W21" s="36"/>
      <c r="X21" s="36"/>
      <c r="Y21" s="36"/>
      <c r="Z21" s="36"/>
    </row>
    <row r="22">
      <c r="A22" s="37" t="s">
        <v>23</v>
      </c>
      <c r="B22" s="10" t="s">
        <v>492</v>
      </c>
      <c r="C22" s="38">
        <v>2010.0</v>
      </c>
      <c r="D22" s="37" t="s">
        <v>5</v>
      </c>
      <c r="E22" s="37" t="s">
        <v>32</v>
      </c>
      <c r="F22" s="38">
        <v>65.7245632</v>
      </c>
      <c r="G22" s="36"/>
      <c r="H22" s="36"/>
      <c r="I22" s="36"/>
      <c r="J22" s="36"/>
      <c r="K22" s="36"/>
      <c r="L22" s="36"/>
      <c r="M22" s="36"/>
      <c r="N22" s="36"/>
      <c r="O22" s="36"/>
      <c r="P22" s="36"/>
      <c r="Q22" s="36"/>
      <c r="R22" s="36"/>
      <c r="S22" s="36"/>
      <c r="T22" s="36"/>
      <c r="U22" s="36"/>
      <c r="V22" s="36"/>
      <c r="W22" s="36"/>
      <c r="X22" s="36"/>
      <c r="Y22" s="36"/>
      <c r="Z22" s="36"/>
    </row>
    <row r="23">
      <c r="A23" s="37" t="s">
        <v>24</v>
      </c>
      <c r="B23" s="10" t="s">
        <v>493</v>
      </c>
      <c r="C23" s="38">
        <v>2010.0</v>
      </c>
      <c r="D23" s="37" t="s">
        <v>5</v>
      </c>
      <c r="E23" s="37" t="s">
        <v>32</v>
      </c>
      <c r="F23" s="38">
        <v>81.1174429</v>
      </c>
      <c r="G23" s="36"/>
      <c r="H23" s="36"/>
      <c r="I23" s="36"/>
      <c r="J23" s="36"/>
      <c r="K23" s="36"/>
      <c r="L23" s="36"/>
      <c r="M23" s="36"/>
      <c r="N23" s="36"/>
      <c r="O23" s="36"/>
      <c r="P23" s="36"/>
      <c r="Q23" s="36"/>
      <c r="R23" s="36"/>
      <c r="S23" s="36"/>
      <c r="T23" s="36"/>
      <c r="U23" s="36"/>
      <c r="V23" s="36"/>
      <c r="W23" s="36"/>
      <c r="X23" s="36"/>
      <c r="Y23" s="36"/>
      <c r="Z23" s="36"/>
    </row>
    <row r="24">
      <c r="A24" s="37" t="s">
        <v>25</v>
      </c>
      <c r="B24" s="10" t="s">
        <v>494</v>
      </c>
      <c r="C24" s="38">
        <v>2010.0</v>
      </c>
      <c r="D24" s="37" t="s">
        <v>5</v>
      </c>
      <c r="E24" s="37" t="s">
        <v>32</v>
      </c>
      <c r="F24" s="38">
        <v>56.1339759</v>
      </c>
      <c r="G24" s="36"/>
      <c r="H24" s="36"/>
      <c r="I24" s="36"/>
      <c r="J24" s="36"/>
      <c r="K24" s="36"/>
      <c r="L24" s="36"/>
      <c r="M24" s="36"/>
      <c r="N24" s="36"/>
      <c r="O24" s="36"/>
      <c r="P24" s="36"/>
      <c r="Q24" s="36"/>
      <c r="R24" s="36"/>
      <c r="S24" s="36"/>
      <c r="T24" s="36"/>
      <c r="U24" s="36"/>
      <c r="V24" s="36"/>
      <c r="W24" s="36"/>
      <c r="X24" s="36"/>
      <c r="Y24" s="36"/>
      <c r="Z24" s="36"/>
    </row>
    <row r="25">
      <c r="A25" s="37" t="s">
        <v>26</v>
      </c>
      <c r="B25" s="10" t="s">
        <v>495</v>
      </c>
      <c r="C25" s="38">
        <v>2010.0</v>
      </c>
      <c r="D25" s="37" t="s">
        <v>5</v>
      </c>
      <c r="E25" s="37" t="s">
        <v>32</v>
      </c>
      <c r="F25" s="38">
        <v>41.2329086</v>
      </c>
      <c r="G25" s="36"/>
      <c r="H25" s="36"/>
      <c r="I25" s="36"/>
      <c r="J25" s="36"/>
      <c r="K25" s="36"/>
      <c r="L25" s="36"/>
      <c r="M25" s="36"/>
      <c r="N25" s="36"/>
      <c r="O25" s="36"/>
      <c r="P25" s="36"/>
      <c r="Q25" s="36"/>
      <c r="R25" s="36"/>
      <c r="S25" s="36"/>
      <c r="T25" s="36"/>
      <c r="U25" s="36"/>
      <c r="V25" s="36"/>
      <c r="W25" s="36"/>
      <c r="X25" s="36"/>
      <c r="Y25" s="36"/>
      <c r="Z25" s="36"/>
    </row>
    <row r="26">
      <c r="A26" s="37" t="s">
        <v>27</v>
      </c>
      <c r="B26" s="10" t="s">
        <v>497</v>
      </c>
      <c r="C26" s="38">
        <v>2010.0</v>
      </c>
      <c r="D26" s="37" t="s">
        <v>5</v>
      </c>
      <c r="E26" s="37" t="s">
        <v>32</v>
      </c>
      <c r="F26" s="38">
        <v>62.9919591</v>
      </c>
      <c r="G26" s="36"/>
      <c r="H26" s="36"/>
      <c r="I26" s="36"/>
      <c r="J26" s="36"/>
      <c r="K26" s="36"/>
      <c r="L26" s="36"/>
      <c r="M26" s="36"/>
      <c r="N26" s="36"/>
      <c r="O26" s="36"/>
      <c r="P26" s="36"/>
      <c r="Q26" s="36"/>
      <c r="R26" s="36"/>
      <c r="S26" s="36"/>
      <c r="T26" s="36"/>
      <c r="U26" s="36"/>
      <c r="V26" s="36"/>
      <c r="W26" s="36"/>
      <c r="X26" s="36"/>
      <c r="Y26" s="36"/>
      <c r="Z26" s="36"/>
    </row>
    <row r="27">
      <c r="A27" s="37" t="s">
        <v>28</v>
      </c>
      <c r="B27" s="10" t="s">
        <v>496</v>
      </c>
      <c r="C27" s="38">
        <v>2010.0</v>
      </c>
      <c r="D27" s="37" t="s">
        <v>5</v>
      </c>
      <c r="E27" s="37" t="s">
        <v>32</v>
      </c>
      <c r="F27" s="38">
        <v>55.9658025</v>
      </c>
      <c r="G27" s="36"/>
      <c r="H27" s="36"/>
      <c r="I27" s="36"/>
      <c r="J27" s="36"/>
      <c r="K27" s="36"/>
      <c r="L27" s="36"/>
      <c r="M27" s="36"/>
      <c r="N27" s="36"/>
      <c r="O27" s="36"/>
      <c r="P27" s="36"/>
      <c r="Q27" s="36"/>
      <c r="R27" s="36"/>
      <c r="S27" s="36"/>
      <c r="T27" s="36"/>
      <c r="U27" s="36"/>
      <c r="V27" s="36"/>
      <c r="W27" s="36"/>
      <c r="X27" s="36"/>
      <c r="Y27" s="36"/>
      <c r="Z27" s="36"/>
    </row>
    <row r="28">
      <c r="A28" s="37" t="s">
        <v>29</v>
      </c>
      <c r="B28" s="10" t="s">
        <v>498</v>
      </c>
      <c r="C28" s="38">
        <v>2010.0</v>
      </c>
      <c r="D28" s="37" t="s">
        <v>5</v>
      </c>
      <c r="E28" s="37" t="s">
        <v>32</v>
      </c>
      <c r="F28" s="38">
        <v>61.9409826</v>
      </c>
      <c r="G28" s="36"/>
      <c r="H28" s="36"/>
      <c r="I28" s="36"/>
      <c r="J28" s="36"/>
      <c r="K28" s="36"/>
      <c r="L28" s="36"/>
      <c r="M28" s="36"/>
      <c r="N28" s="36"/>
      <c r="O28" s="36"/>
      <c r="P28" s="36"/>
      <c r="Q28" s="36"/>
      <c r="R28" s="36"/>
      <c r="S28" s="36"/>
      <c r="T28" s="36"/>
      <c r="U28" s="36"/>
      <c r="V28" s="36"/>
      <c r="W28" s="36"/>
      <c r="X28" s="36"/>
      <c r="Y28" s="36"/>
      <c r="Z28" s="36"/>
    </row>
    <row r="29">
      <c r="A29" s="37" t="s">
        <v>30</v>
      </c>
      <c r="B29" s="10" t="s">
        <v>499</v>
      </c>
      <c r="C29" s="38">
        <v>2010.0</v>
      </c>
      <c r="D29" s="37" t="s">
        <v>5</v>
      </c>
      <c r="E29" s="37" t="s">
        <v>32</v>
      </c>
      <c r="F29" s="38">
        <v>76.4874101</v>
      </c>
      <c r="G29" s="36"/>
      <c r="H29" s="36"/>
      <c r="I29" s="36"/>
      <c r="J29" s="36"/>
      <c r="K29" s="36"/>
      <c r="L29" s="36"/>
      <c r="M29" s="36"/>
      <c r="N29" s="36"/>
      <c r="O29" s="36"/>
      <c r="P29" s="36"/>
      <c r="Q29" s="36"/>
      <c r="R29" s="36"/>
      <c r="S29" s="36"/>
      <c r="T29" s="36"/>
      <c r="U29" s="36"/>
      <c r="V29" s="36"/>
      <c r="W29" s="36"/>
      <c r="X29" s="36"/>
      <c r="Y29" s="36"/>
      <c r="Z29" s="36"/>
    </row>
    <row r="30">
      <c r="A30" s="37" t="s">
        <v>31</v>
      </c>
      <c r="B30" s="10" t="s">
        <v>500</v>
      </c>
      <c r="C30" s="38">
        <v>2010.0</v>
      </c>
      <c r="D30" s="37" t="s">
        <v>5</v>
      </c>
      <c r="E30" s="37" t="s">
        <v>32</v>
      </c>
      <c r="F30" s="38">
        <v>76.8869052</v>
      </c>
      <c r="G30" s="36"/>
      <c r="H30" s="36"/>
      <c r="I30" s="36"/>
      <c r="J30" s="36"/>
      <c r="K30" s="36"/>
      <c r="L30" s="36"/>
      <c r="M30" s="36"/>
      <c r="N30" s="36"/>
      <c r="O30" s="36"/>
      <c r="P30" s="36"/>
      <c r="Q30" s="36"/>
      <c r="R30" s="36"/>
      <c r="S30" s="36"/>
      <c r="T30" s="36"/>
      <c r="U30" s="36"/>
      <c r="V30" s="36"/>
      <c r="W30" s="36"/>
      <c r="X30" s="36"/>
      <c r="Y30" s="36"/>
      <c r="Z30" s="36"/>
    </row>
    <row r="31">
      <c r="A31" s="37" t="s">
        <v>32</v>
      </c>
      <c r="B31" s="10" t="s">
        <v>501</v>
      </c>
      <c r="C31" s="38">
        <v>2010.0</v>
      </c>
      <c r="D31" s="37" t="s">
        <v>5</v>
      </c>
      <c r="E31" s="37" t="s">
        <v>32</v>
      </c>
      <c r="F31" s="38">
        <v>82.5798272</v>
      </c>
      <c r="G31" s="36"/>
      <c r="H31" s="36"/>
      <c r="I31" s="36"/>
      <c r="J31" s="36"/>
      <c r="K31" s="36"/>
      <c r="L31" s="36"/>
      <c r="M31" s="36"/>
      <c r="N31" s="36"/>
      <c r="O31" s="36"/>
      <c r="P31" s="36"/>
      <c r="Q31" s="36"/>
      <c r="R31" s="36"/>
      <c r="S31" s="36"/>
      <c r="T31" s="36"/>
      <c r="U31" s="36"/>
      <c r="V31" s="36"/>
      <c r="W31" s="36"/>
      <c r="X31" s="36"/>
      <c r="Y31" s="36"/>
      <c r="Z31" s="36"/>
    </row>
    <row r="32">
      <c r="A32" s="37" t="s">
        <v>33</v>
      </c>
      <c r="B32" s="10" t="s">
        <v>502</v>
      </c>
      <c r="C32" s="38">
        <v>2010.0</v>
      </c>
      <c r="D32" s="37" t="s">
        <v>5</v>
      </c>
      <c r="E32" s="37" t="s">
        <v>32</v>
      </c>
      <c r="F32" s="38">
        <v>85.8345459</v>
      </c>
      <c r="G32" s="36"/>
      <c r="H32" s="36"/>
      <c r="I32" s="36"/>
      <c r="J32" s="36"/>
      <c r="K32" s="36"/>
      <c r="L32" s="36"/>
      <c r="M32" s="36"/>
      <c r="N32" s="36"/>
      <c r="O32" s="36"/>
      <c r="P32" s="36"/>
      <c r="Q32" s="36"/>
      <c r="R32" s="36"/>
      <c r="S32" s="36"/>
      <c r="T32" s="36"/>
      <c r="U32" s="36"/>
      <c r="V32" s="36"/>
      <c r="W32" s="36"/>
      <c r="X32" s="36"/>
      <c r="Y32" s="36"/>
      <c r="Z32" s="36"/>
    </row>
    <row r="33">
      <c r="A33" s="37" t="s">
        <v>34</v>
      </c>
      <c r="B33" s="10" t="s">
        <v>503</v>
      </c>
      <c r="C33" s="38">
        <v>2010.0</v>
      </c>
      <c r="D33" s="37" t="s">
        <v>5</v>
      </c>
      <c r="E33" s="37" t="s">
        <v>32</v>
      </c>
      <c r="F33" s="38">
        <v>60.8094277</v>
      </c>
      <c r="G33" s="36"/>
      <c r="H33" s="36"/>
      <c r="I33" s="36"/>
      <c r="J33" s="36"/>
      <c r="K33" s="36"/>
      <c r="L33" s="36"/>
      <c r="M33" s="36"/>
      <c r="N33" s="36"/>
      <c r="O33" s="36"/>
      <c r="P33" s="36"/>
      <c r="Q33" s="36"/>
      <c r="R33" s="36"/>
      <c r="S33" s="36"/>
      <c r="T33" s="36"/>
      <c r="U33" s="36"/>
      <c r="V33" s="36"/>
      <c r="W33" s="36"/>
      <c r="X33" s="36"/>
      <c r="Y33" s="36"/>
      <c r="Z33" s="36"/>
    </row>
    <row r="34">
      <c r="A34" s="37" t="s">
        <v>35</v>
      </c>
      <c r="B34" s="10" t="s">
        <v>504</v>
      </c>
      <c r="C34" s="38">
        <v>2010.0</v>
      </c>
      <c r="D34" s="37" t="s">
        <v>5</v>
      </c>
      <c r="E34" s="37" t="s">
        <v>32</v>
      </c>
      <c r="F34" s="38">
        <v>61.5084874</v>
      </c>
      <c r="G34" s="36"/>
      <c r="H34" s="36"/>
      <c r="I34" s="36"/>
      <c r="J34" s="36"/>
      <c r="K34" s="36"/>
      <c r="L34" s="36"/>
      <c r="M34" s="36"/>
      <c r="N34" s="36"/>
      <c r="O34" s="36"/>
      <c r="P34" s="36"/>
      <c r="Q34" s="36"/>
      <c r="R34" s="36"/>
      <c r="S34" s="36"/>
      <c r="T34" s="36"/>
      <c r="U34" s="36"/>
      <c r="V34" s="36"/>
      <c r="W34" s="36"/>
      <c r="X34" s="36"/>
      <c r="Y34" s="36"/>
      <c r="Z34" s="36"/>
    </row>
    <row r="35">
      <c r="A35" s="37" t="s">
        <v>3</v>
      </c>
      <c r="B35" s="10" t="s">
        <v>489</v>
      </c>
      <c r="C35" s="38">
        <v>2011.0</v>
      </c>
      <c r="D35" s="37" t="s">
        <v>5</v>
      </c>
      <c r="E35" s="37" t="s">
        <v>32</v>
      </c>
      <c r="F35" s="38">
        <v>69.3779736</v>
      </c>
      <c r="G35" s="36"/>
      <c r="H35" s="36"/>
      <c r="I35" s="36"/>
      <c r="J35" s="36"/>
      <c r="K35" s="36"/>
      <c r="L35" s="36"/>
      <c r="M35" s="36"/>
      <c r="N35" s="36"/>
      <c r="O35" s="36"/>
      <c r="P35" s="36"/>
      <c r="Q35" s="36"/>
      <c r="R35" s="36"/>
      <c r="S35" s="36"/>
      <c r="T35" s="36"/>
      <c r="U35" s="36"/>
      <c r="V35" s="36"/>
      <c r="W35" s="36"/>
      <c r="X35" s="36"/>
      <c r="Y35" s="36"/>
      <c r="Z35" s="36"/>
    </row>
    <row r="36">
      <c r="A36" s="37" t="s">
        <v>4</v>
      </c>
      <c r="B36" s="10" t="s">
        <v>472</v>
      </c>
      <c r="C36" s="38">
        <v>2011.0</v>
      </c>
      <c r="D36" s="37" t="s">
        <v>5</v>
      </c>
      <c r="E36" s="37" t="s">
        <v>32</v>
      </c>
      <c r="F36" s="38">
        <v>46.9259846</v>
      </c>
      <c r="G36" s="36"/>
      <c r="H36" s="36"/>
      <c r="I36" s="36"/>
      <c r="J36" s="36"/>
      <c r="K36" s="36"/>
      <c r="L36" s="36"/>
      <c r="M36" s="36"/>
      <c r="N36" s="36"/>
      <c r="O36" s="36"/>
      <c r="P36" s="36"/>
      <c r="Q36" s="36"/>
      <c r="R36" s="36"/>
      <c r="S36" s="36"/>
      <c r="T36" s="36"/>
      <c r="U36" s="36"/>
      <c r="V36" s="36"/>
      <c r="W36" s="36"/>
      <c r="X36" s="36"/>
      <c r="Y36" s="36"/>
      <c r="Z36" s="36"/>
    </row>
    <row r="37">
      <c r="A37" s="37" t="s">
        <v>5</v>
      </c>
      <c r="B37" s="10" t="s">
        <v>473</v>
      </c>
      <c r="C37" s="38">
        <v>2011.0</v>
      </c>
      <c r="D37" s="37" t="s">
        <v>5</v>
      </c>
      <c r="E37" s="37" t="s">
        <v>32</v>
      </c>
      <c r="F37" s="38">
        <v>52.1117604</v>
      </c>
      <c r="G37" s="36"/>
      <c r="H37" s="36"/>
      <c r="I37" s="36"/>
      <c r="J37" s="36"/>
      <c r="K37" s="36"/>
      <c r="L37" s="36"/>
      <c r="M37" s="36"/>
      <c r="N37" s="36"/>
      <c r="O37" s="36"/>
      <c r="P37" s="36"/>
      <c r="Q37" s="36"/>
      <c r="R37" s="36"/>
      <c r="S37" s="36"/>
      <c r="T37" s="36"/>
      <c r="U37" s="36"/>
      <c r="V37" s="36"/>
      <c r="W37" s="36"/>
      <c r="X37" s="36"/>
      <c r="Y37" s="36"/>
      <c r="Z37" s="36"/>
    </row>
    <row r="38">
      <c r="A38" s="37" t="s">
        <v>6</v>
      </c>
      <c r="B38" s="10" t="s">
        <v>474</v>
      </c>
      <c r="C38" s="38">
        <v>2011.0</v>
      </c>
      <c r="D38" s="37" t="s">
        <v>5</v>
      </c>
      <c r="E38" s="37" t="s">
        <v>32</v>
      </c>
      <c r="F38" s="38">
        <v>47.5107952</v>
      </c>
      <c r="G38" s="36"/>
      <c r="H38" s="36"/>
      <c r="I38" s="36"/>
      <c r="J38" s="36"/>
      <c r="K38" s="36"/>
      <c r="L38" s="36"/>
      <c r="M38" s="36"/>
      <c r="N38" s="36"/>
      <c r="O38" s="36"/>
      <c r="P38" s="36"/>
      <c r="Q38" s="36"/>
      <c r="R38" s="36"/>
      <c r="S38" s="36"/>
      <c r="T38" s="36"/>
      <c r="U38" s="36"/>
      <c r="V38" s="36"/>
      <c r="W38" s="36"/>
      <c r="X38" s="36"/>
      <c r="Y38" s="36"/>
      <c r="Z38" s="36"/>
    </row>
    <row r="39">
      <c r="A39" s="37" t="s">
        <v>7</v>
      </c>
      <c r="B39" s="10" t="s">
        <v>475</v>
      </c>
      <c r="C39" s="38">
        <v>2011.0</v>
      </c>
      <c r="D39" s="37" t="s">
        <v>5</v>
      </c>
      <c r="E39" s="37" t="s">
        <v>32</v>
      </c>
      <c r="F39" s="38">
        <v>56.566771</v>
      </c>
      <c r="G39" s="36"/>
      <c r="H39" s="36"/>
      <c r="I39" s="36"/>
      <c r="J39" s="36"/>
      <c r="K39" s="36"/>
      <c r="L39" s="36"/>
      <c r="M39" s="36"/>
      <c r="N39" s="36"/>
      <c r="O39" s="36"/>
      <c r="P39" s="36"/>
      <c r="Q39" s="36"/>
      <c r="R39" s="36"/>
      <c r="S39" s="36"/>
      <c r="T39" s="36"/>
      <c r="U39" s="36"/>
      <c r="V39" s="36"/>
      <c r="W39" s="36"/>
      <c r="X39" s="36"/>
      <c r="Y39" s="36"/>
      <c r="Z39" s="36"/>
    </row>
    <row r="40">
      <c r="A40" s="37" t="s">
        <v>8</v>
      </c>
      <c r="B40" s="10" t="s">
        <v>479</v>
      </c>
      <c r="C40" s="38">
        <v>2011.0</v>
      </c>
      <c r="D40" s="37" t="s">
        <v>5</v>
      </c>
      <c r="E40" s="37" t="s">
        <v>32</v>
      </c>
      <c r="F40" s="38">
        <v>79.0081183</v>
      </c>
      <c r="G40" s="36"/>
      <c r="H40" s="36"/>
      <c r="I40" s="36"/>
      <c r="J40" s="36"/>
      <c r="K40" s="36"/>
      <c r="L40" s="36"/>
      <c r="M40" s="36"/>
      <c r="N40" s="36"/>
      <c r="O40" s="36"/>
      <c r="P40" s="36"/>
      <c r="Q40" s="36"/>
      <c r="R40" s="36"/>
      <c r="S40" s="36"/>
      <c r="T40" s="36"/>
      <c r="U40" s="36"/>
      <c r="V40" s="36"/>
      <c r="W40" s="36"/>
      <c r="X40" s="36"/>
      <c r="Y40" s="36"/>
      <c r="Z40" s="36"/>
    </row>
    <row r="41">
      <c r="A41" s="37" t="s">
        <v>9</v>
      </c>
      <c r="B41" s="10" t="s">
        <v>480</v>
      </c>
      <c r="C41" s="38">
        <v>2011.0</v>
      </c>
      <c r="D41" s="37" t="s">
        <v>5</v>
      </c>
      <c r="E41" s="37" t="s">
        <v>32</v>
      </c>
      <c r="F41" s="38">
        <v>72.1041254</v>
      </c>
      <c r="G41" s="36"/>
      <c r="H41" s="36"/>
      <c r="I41" s="36"/>
      <c r="J41" s="36"/>
      <c r="K41" s="36"/>
      <c r="L41" s="36"/>
      <c r="M41" s="36"/>
      <c r="N41" s="36"/>
      <c r="O41" s="36"/>
      <c r="P41" s="36"/>
      <c r="Q41" s="36"/>
      <c r="R41" s="36"/>
      <c r="S41" s="36"/>
      <c r="T41" s="36"/>
      <c r="U41" s="36"/>
      <c r="V41" s="36"/>
      <c r="W41" s="36"/>
      <c r="X41" s="36"/>
      <c r="Y41" s="36"/>
      <c r="Z41" s="36"/>
    </row>
    <row r="42">
      <c r="A42" s="37" t="s">
        <v>10</v>
      </c>
      <c r="B42" s="10" t="s">
        <v>478</v>
      </c>
      <c r="C42" s="38">
        <v>2011.0</v>
      </c>
      <c r="D42" s="37" t="s">
        <v>5</v>
      </c>
      <c r="E42" s="37" t="s">
        <v>32</v>
      </c>
      <c r="F42" s="38">
        <v>44.7113625</v>
      </c>
      <c r="G42" s="36"/>
      <c r="H42" s="36"/>
      <c r="I42" s="36"/>
      <c r="J42" s="36"/>
      <c r="K42" s="36"/>
      <c r="L42" s="36"/>
      <c r="M42" s="36"/>
      <c r="N42" s="36"/>
      <c r="O42" s="36"/>
      <c r="P42" s="36"/>
      <c r="Q42" s="36"/>
      <c r="R42" s="36"/>
      <c r="S42" s="36"/>
      <c r="T42" s="36"/>
      <c r="U42" s="36"/>
      <c r="V42" s="36"/>
      <c r="W42" s="36"/>
      <c r="X42" s="36"/>
      <c r="Y42" s="36"/>
      <c r="Z42" s="36"/>
    </row>
    <row r="43">
      <c r="A43" s="37" t="s">
        <v>11</v>
      </c>
      <c r="B43" s="10" t="s">
        <v>477</v>
      </c>
      <c r="C43" s="38">
        <v>2011.0</v>
      </c>
      <c r="D43" s="37" t="s">
        <v>5</v>
      </c>
      <c r="E43" s="37" t="s">
        <v>32</v>
      </c>
      <c r="F43" s="38">
        <v>64.6686781</v>
      </c>
      <c r="G43" s="36"/>
      <c r="H43" s="36"/>
      <c r="I43" s="36"/>
      <c r="J43" s="36"/>
      <c r="K43" s="36"/>
      <c r="L43" s="36"/>
      <c r="M43" s="36"/>
      <c r="N43" s="36"/>
      <c r="O43" s="36"/>
      <c r="P43" s="36"/>
      <c r="Q43" s="36"/>
      <c r="R43" s="36"/>
      <c r="S43" s="36"/>
      <c r="T43" s="36"/>
      <c r="U43" s="36"/>
      <c r="V43" s="36"/>
      <c r="W43" s="36"/>
      <c r="X43" s="36"/>
      <c r="Y43" s="36"/>
      <c r="Z43" s="36"/>
    </row>
    <row r="44">
      <c r="A44" s="37" t="s">
        <v>12</v>
      </c>
      <c r="B44" s="10" t="s">
        <v>476</v>
      </c>
      <c r="C44" s="38">
        <v>2011.0</v>
      </c>
      <c r="D44" s="37" t="s">
        <v>5</v>
      </c>
      <c r="E44" s="37" t="s">
        <v>32</v>
      </c>
      <c r="F44" s="38">
        <v>97.9691405</v>
      </c>
      <c r="G44" s="36"/>
      <c r="H44" s="36"/>
      <c r="I44" s="36"/>
      <c r="J44" s="36"/>
      <c r="K44" s="36"/>
      <c r="L44" s="36"/>
      <c r="M44" s="36"/>
      <c r="N44" s="36"/>
      <c r="O44" s="36"/>
      <c r="P44" s="36"/>
      <c r="Q44" s="36"/>
      <c r="R44" s="36"/>
      <c r="S44" s="36"/>
      <c r="T44" s="36"/>
      <c r="U44" s="36"/>
      <c r="V44" s="36"/>
      <c r="W44" s="36"/>
      <c r="X44" s="36"/>
      <c r="Y44" s="36"/>
      <c r="Z44" s="36"/>
    </row>
    <row r="45">
      <c r="A45" s="37" t="s">
        <v>13</v>
      </c>
      <c r="B45" s="10" t="s">
        <v>481</v>
      </c>
      <c r="C45" s="38">
        <v>2011.0</v>
      </c>
      <c r="D45" s="37" t="s">
        <v>5</v>
      </c>
      <c r="E45" s="37" t="s">
        <v>32</v>
      </c>
      <c r="F45" s="38">
        <v>58.8471029</v>
      </c>
      <c r="G45" s="36"/>
      <c r="H45" s="36"/>
      <c r="I45" s="36"/>
      <c r="J45" s="36"/>
      <c r="K45" s="36"/>
      <c r="L45" s="36"/>
      <c r="M45" s="36"/>
      <c r="N45" s="36"/>
      <c r="O45" s="36"/>
      <c r="P45" s="36"/>
      <c r="Q45" s="36"/>
      <c r="R45" s="36"/>
      <c r="S45" s="36"/>
      <c r="T45" s="36"/>
      <c r="U45" s="36"/>
      <c r="V45" s="36"/>
      <c r="W45" s="36"/>
      <c r="X45" s="36"/>
      <c r="Y45" s="36"/>
      <c r="Z45" s="36"/>
    </row>
    <row r="46">
      <c r="A46" s="37" t="s">
        <v>14</v>
      </c>
      <c r="B46" s="10" t="s">
        <v>483</v>
      </c>
      <c r="C46" s="38">
        <v>2011.0</v>
      </c>
      <c r="D46" s="37" t="s">
        <v>5</v>
      </c>
      <c r="E46" s="37" t="s">
        <v>32</v>
      </c>
      <c r="F46" s="38">
        <v>72.916619</v>
      </c>
      <c r="G46" s="36"/>
      <c r="H46" s="36"/>
      <c r="I46" s="36"/>
      <c r="J46" s="36"/>
      <c r="K46" s="36"/>
      <c r="L46" s="36"/>
      <c r="M46" s="36"/>
      <c r="N46" s="36"/>
      <c r="O46" s="36"/>
      <c r="P46" s="36"/>
      <c r="Q46" s="36"/>
      <c r="R46" s="36"/>
      <c r="S46" s="36"/>
      <c r="T46" s="36"/>
      <c r="U46" s="36"/>
      <c r="V46" s="36"/>
      <c r="W46" s="36"/>
      <c r="X46" s="36"/>
      <c r="Y46" s="36"/>
      <c r="Z46" s="36"/>
    </row>
    <row r="47">
      <c r="A47" s="37" t="s">
        <v>15</v>
      </c>
      <c r="B47" s="10" t="s">
        <v>482</v>
      </c>
      <c r="C47" s="38">
        <v>2011.0</v>
      </c>
      <c r="D47" s="37" t="s">
        <v>5</v>
      </c>
      <c r="E47" s="37" t="s">
        <v>32</v>
      </c>
      <c r="F47" s="38">
        <v>62.4054555</v>
      </c>
      <c r="G47" s="36"/>
      <c r="H47" s="36"/>
      <c r="I47" s="36"/>
      <c r="J47" s="36"/>
      <c r="K47" s="36"/>
      <c r="L47" s="36"/>
      <c r="M47" s="36"/>
      <c r="N47" s="36"/>
      <c r="O47" s="36"/>
      <c r="P47" s="36"/>
      <c r="Q47" s="36"/>
      <c r="R47" s="36"/>
      <c r="S47" s="36"/>
      <c r="T47" s="36"/>
      <c r="U47" s="36"/>
      <c r="V47" s="36"/>
      <c r="W47" s="36"/>
      <c r="X47" s="36"/>
      <c r="Y47" s="36"/>
      <c r="Z47" s="36"/>
    </row>
    <row r="48">
      <c r="A48" s="37" t="s">
        <v>16</v>
      </c>
      <c r="B48" s="10" t="s">
        <v>484</v>
      </c>
      <c r="C48" s="38">
        <v>2011.0</v>
      </c>
      <c r="D48" s="37" t="s">
        <v>5</v>
      </c>
      <c r="E48" s="37" t="s">
        <v>32</v>
      </c>
      <c r="F48" s="38">
        <v>62.7988776</v>
      </c>
      <c r="G48" s="36"/>
      <c r="H48" s="36"/>
      <c r="I48" s="36"/>
      <c r="J48" s="36"/>
      <c r="K48" s="36"/>
      <c r="L48" s="36"/>
      <c r="M48" s="36"/>
      <c r="N48" s="36"/>
      <c r="O48" s="36"/>
      <c r="P48" s="36"/>
      <c r="Q48" s="36"/>
      <c r="R48" s="36"/>
      <c r="S48" s="36"/>
      <c r="T48" s="36"/>
      <c r="U48" s="36"/>
      <c r="V48" s="36"/>
      <c r="W48" s="36"/>
      <c r="X48" s="36"/>
      <c r="Y48" s="36"/>
      <c r="Z48" s="36"/>
    </row>
    <row r="49">
      <c r="A49" s="37" t="s">
        <v>17</v>
      </c>
      <c r="B49" s="10" t="s">
        <v>485</v>
      </c>
      <c r="C49" s="38">
        <v>2011.0</v>
      </c>
      <c r="D49" s="37" t="s">
        <v>5</v>
      </c>
      <c r="E49" s="37" t="s">
        <v>32</v>
      </c>
      <c r="F49" s="38">
        <v>69.5614081</v>
      </c>
      <c r="G49" s="36"/>
      <c r="H49" s="36"/>
      <c r="I49" s="36"/>
      <c r="J49" s="36"/>
      <c r="K49" s="36"/>
      <c r="L49" s="36"/>
      <c r="M49" s="36"/>
      <c r="N49" s="36"/>
      <c r="O49" s="36"/>
      <c r="P49" s="36"/>
      <c r="Q49" s="36"/>
      <c r="R49" s="36"/>
      <c r="S49" s="36"/>
      <c r="T49" s="36"/>
      <c r="U49" s="36"/>
      <c r="V49" s="36"/>
      <c r="W49" s="36"/>
      <c r="X49" s="36"/>
      <c r="Y49" s="36"/>
      <c r="Z49" s="36"/>
    </row>
    <row r="50">
      <c r="A50" s="37" t="s">
        <v>18</v>
      </c>
      <c r="B50" s="10" t="s">
        <v>486</v>
      </c>
      <c r="C50" s="38">
        <v>2011.0</v>
      </c>
      <c r="D50" s="37" t="s">
        <v>5</v>
      </c>
      <c r="E50" s="37" t="s">
        <v>32</v>
      </c>
      <c r="F50" s="38">
        <v>73.9497223</v>
      </c>
      <c r="G50" s="36"/>
      <c r="H50" s="36"/>
      <c r="I50" s="36"/>
      <c r="J50" s="36"/>
      <c r="K50" s="36"/>
      <c r="L50" s="36"/>
      <c r="M50" s="36"/>
      <c r="N50" s="36"/>
      <c r="O50" s="36"/>
      <c r="P50" s="36"/>
      <c r="Q50" s="36"/>
      <c r="R50" s="36"/>
      <c r="S50" s="36"/>
      <c r="T50" s="36"/>
      <c r="U50" s="36"/>
      <c r="V50" s="36"/>
      <c r="W50" s="36"/>
      <c r="X50" s="36"/>
      <c r="Y50" s="36"/>
      <c r="Z50" s="36"/>
    </row>
    <row r="51">
      <c r="A51" s="37" t="s">
        <v>19</v>
      </c>
      <c r="B51" s="10" t="s">
        <v>487</v>
      </c>
      <c r="C51" s="38">
        <v>2011.0</v>
      </c>
      <c r="D51" s="37" t="s">
        <v>5</v>
      </c>
      <c r="E51" s="37" t="s">
        <v>32</v>
      </c>
      <c r="F51" s="38">
        <v>78.0453435</v>
      </c>
      <c r="G51" s="36"/>
      <c r="H51" s="36"/>
      <c r="I51" s="36"/>
      <c r="J51" s="36"/>
      <c r="K51" s="36"/>
      <c r="L51" s="36"/>
      <c r="M51" s="36"/>
      <c r="N51" s="36"/>
      <c r="O51" s="36"/>
      <c r="P51" s="36"/>
      <c r="Q51" s="36"/>
      <c r="R51" s="36"/>
      <c r="S51" s="36"/>
      <c r="T51" s="36"/>
      <c r="U51" s="36"/>
      <c r="V51" s="36"/>
      <c r="W51" s="36"/>
      <c r="X51" s="36"/>
      <c r="Y51" s="36"/>
      <c r="Z51" s="36"/>
    </row>
    <row r="52">
      <c r="A52" s="37" t="s">
        <v>20</v>
      </c>
      <c r="B52" s="10" t="s">
        <v>488</v>
      </c>
      <c r="C52" s="38">
        <v>2011.0</v>
      </c>
      <c r="D52" s="37" t="s">
        <v>5</v>
      </c>
      <c r="E52" s="37" t="s">
        <v>32</v>
      </c>
      <c r="F52" s="38">
        <v>75.8910819</v>
      </c>
      <c r="G52" s="36"/>
      <c r="H52" s="36"/>
      <c r="I52" s="36"/>
      <c r="J52" s="36"/>
      <c r="K52" s="36"/>
      <c r="L52" s="36"/>
      <c r="M52" s="36"/>
      <c r="N52" s="36"/>
      <c r="O52" s="36"/>
      <c r="P52" s="36"/>
      <c r="Q52" s="36"/>
      <c r="R52" s="36"/>
      <c r="S52" s="36"/>
      <c r="T52" s="36"/>
      <c r="U52" s="36"/>
      <c r="V52" s="36"/>
      <c r="W52" s="36"/>
      <c r="X52" s="36"/>
      <c r="Y52" s="36"/>
      <c r="Z52" s="36"/>
    </row>
    <row r="53">
      <c r="A53" s="37" t="s">
        <v>21</v>
      </c>
      <c r="B53" s="10" t="s">
        <v>490</v>
      </c>
      <c r="C53" s="38">
        <v>2011.0</v>
      </c>
      <c r="D53" s="37" t="s">
        <v>5</v>
      </c>
      <c r="E53" s="37" t="s">
        <v>32</v>
      </c>
      <c r="F53" s="38">
        <v>60.8160718</v>
      </c>
      <c r="G53" s="36"/>
      <c r="H53" s="36"/>
      <c r="I53" s="36"/>
      <c r="J53" s="36"/>
      <c r="K53" s="36"/>
      <c r="L53" s="36"/>
      <c r="M53" s="36"/>
      <c r="N53" s="36"/>
      <c r="O53" s="36"/>
      <c r="P53" s="36"/>
      <c r="Q53" s="36"/>
      <c r="R53" s="36"/>
      <c r="S53" s="36"/>
      <c r="T53" s="36"/>
      <c r="U53" s="36"/>
      <c r="V53" s="36"/>
      <c r="W53" s="36"/>
      <c r="X53" s="36"/>
      <c r="Y53" s="36"/>
      <c r="Z53" s="36"/>
    </row>
    <row r="54">
      <c r="A54" s="37" t="s">
        <v>22</v>
      </c>
      <c r="B54" s="10" t="s">
        <v>491</v>
      </c>
      <c r="C54" s="38">
        <v>2011.0</v>
      </c>
      <c r="D54" s="37" t="s">
        <v>5</v>
      </c>
      <c r="E54" s="37" t="s">
        <v>32</v>
      </c>
      <c r="F54" s="38">
        <v>54.7719241</v>
      </c>
      <c r="G54" s="36"/>
      <c r="H54" s="36"/>
      <c r="I54" s="36"/>
      <c r="J54" s="36"/>
      <c r="K54" s="36"/>
      <c r="L54" s="36"/>
      <c r="M54" s="36"/>
      <c r="N54" s="36"/>
      <c r="O54" s="36"/>
      <c r="P54" s="36"/>
      <c r="Q54" s="36"/>
      <c r="R54" s="36"/>
      <c r="S54" s="36"/>
      <c r="T54" s="36"/>
      <c r="U54" s="36"/>
      <c r="V54" s="36"/>
      <c r="W54" s="36"/>
      <c r="X54" s="36"/>
      <c r="Y54" s="36"/>
      <c r="Z54" s="36"/>
    </row>
    <row r="55">
      <c r="A55" s="37" t="s">
        <v>23</v>
      </c>
      <c r="B55" s="10" t="s">
        <v>492</v>
      </c>
      <c r="C55" s="38">
        <v>2011.0</v>
      </c>
      <c r="D55" s="37" t="s">
        <v>5</v>
      </c>
      <c r="E55" s="37" t="s">
        <v>32</v>
      </c>
      <c r="F55" s="38">
        <v>62.8399222</v>
      </c>
      <c r="G55" s="36"/>
      <c r="H55" s="36"/>
      <c r="I55" s="36"/>
      <c r="J55" s="36"/>
      <c r="K55" s="36"/>
      <c r="L55" s="36"/>
      <c r="M55" s="36"/>
      <c r="N55" s="36"/>
      <c r="O55" s="36"/>
      <c r="P55" s="36"/>
      <c r="Q55" s="36"/>
      <c r="R55" s="36"/>
      <c r="S55" s="36"/>
      <c r="T55" s="36"/>
      <c r="U55" s="36"/>
      <c r="V55" s="36"/>
      <c r="W55" s="36"/>
      <c r="X55" s="36"/>
      <c r="Y55" s="36"/>
      <c r="Z55" s="36"/>
    </row>
    <row r="56">
      <c r="A56" s="37" t="s">
        <v>24</v>
      </c>
      <c r="B56" s="10" t="s">
        <v>493</v>
      </c>
      <c r="C56" s="38">
        <v>2011.0</v>
      </c>
      <c r="D56" s="37" t="s">
        <v>5</v>
      </c>
      <c r="E56" s="37" t="s">
        <v>32</v>
      </c>
      <c r="F56" s="38">
        <v>80.4259168</v>
      </c>
      <c r="G56" s="36"/>
      <c r="H56" s="36"/>
      <c r="I56" s="36"/>
      <c r="J56" s="36"/>
      <c r="K56" s="36"/>
      <c r="L56" s="36"/>
      <c r="M56" s="36"/>
      <c r="N56" s="36"/>
      <c r="O56" s="36"/>
      <c r="P56" s="36"/>
      <c r="Q56" s="36"/>
      <c r="R56" s="36"/>
      <c r="S56" s="36"/>
      <c r="T56" s="36"/>
      <c r="U56" s="36"/>
      <c r="V56" s="36"/>
      <c r="W56" s="36"/>
      <c r="X56" s="36"/>
      <c r="Y56" s="36"/>
      <c r="Z56" s="36"/>
    </row>
    <row r="57">
      <c r="A57" s="37" t="s">
        <v>25</v>
      </c>
      <c r="B57" s="10" t="s">
        <v>494</v>
      </c>
      <c r="C57" s="38">
        <v>2011.0</v>
      </c>
      <c r="D57" s="37" t="s">
        <v>5</v>
      </c>
      <c r="E57" s="37" t="s">
        <v>32</v>
      </c>
      <c r="F57" s="38">
        <v>50.5008304</v>
      </c>
      <c r="G57" s="36"/>
      <c r="H57" s="36"/>
      <c r="I57" s="36"/>
      <c r="J57" s="36"/>
      <c r="K57" s="36"/>
      <c r="L57" s="36"/>
      <c r="M57" s="36"/>
      <c r="N57" s="36"/>
      <c r="O57" s="36"/>
      <c r="P57" s="36"/>
      <c r="Q57" s="36"/>
      <c r="R57" s="36"/>
      <c r="S57" s="36"/>
      <c r="T57" s="36"/>
      <c r="U57" s="36"/>
      <c r="V57" s="36"/>
      <c r="W57" s="36"/>
      <c r="X57" s="36"/>
      <c r="Y57" s="36"/>
      <c r="Z57" s="36"/>
    </row>
    <row r="58">
      <c r="A58" s="37" t="s">
        <v>26</v>
      </c>
      <c r="B58" s="10" t="s">
        <v>495</v>
      </c>
      <c r="C58" s="38">
        <v>2011.0</v>
      </c>
      <c r="D58" s="37" t="s">
        <v>5</v>
      </c>
      <c r="E58" s="37" t="s">
        <v>32</v>
      </c>
      <c r="F58" s="38">
        <v>35.4444562</v>
      </c>
      <c r="G58" s="36"/>
      <c r="H58" s="36"/>
      <c r="I58" s="36"/>
      <c r="J58" s="36"/>
      <c r="K58" s="36"/>
      <c r="L58" s="36"/>
      <c r="M58" s="36"/>
      <c r="N58" s="36"/>
      <c r="O58" s="36"/>
      <c r="P58" s="36"/>
      <c r="Q58" s="36"/>
      <c r="R58" s="36"/>
      <c r="S58" s="36"/>
      <c r="T58" s="36"/>
      <c r="U58" s="36"/>
      <c r="V58" s="36"/>
      <c r="W58" s="36"/>
      <c r="X58" s="36"/>
      <c r="Y58" s="36"/>
      <c r="Z58" s="36"/>
    </row>
    <row r="59">
      <c r="A59" s="37" t="s">
        <v>27</v>
      </c>
      <c r="B59" s="10" t="s">
        <v>497</v>
      </c>
      <c r="C59" s="38">
        <v>2011.0</v>
      </c>
      <c r="D59" s="37" t="s">
        <v>5</v>
      </c>
      <c r="E59" s="37" t="s">
        <v>32</v>
      </c>
      <c r="F59" s="38">
        <v>58.8103255</v>
      </c>
      <c r="G59" s="36"/>
      <c r="H59" s="36"/>
      <c r="I59" s="36"/>
      <c r="J59" s="36"/>
      <c r="K59" s="36"/>
      <c r="L59" s="36"/>
      <c r="M59" s="36"/>
      <c r="N59" s="36"/>
      <c r="O59" s="36"/>
      <c r="P59" s="36"/>
      <c r="Q59" s="36"/>
      <c r="R59" s="36"/>
      <c r="S59" s="36"/>
      <c r="T59" s="36"/>
      <c r="U59" s="36"/>
      <c r="V59" s="36"/>
      <c r="W59" s="36"/>
      <c r="X59" s="36"/>
      <c r="Y59" s="36"/>
      <c r="Z59" s="36"/>
    </row>
    <row r="60">
      <c r="A60" s="37" t="s">
        <v>28</v>
      </c>
      <c r="B60" s="10" t="s">
        <v>496</v>
      </c>
      <c r="C60" s="38">
        <v>2011.0</v>
      </c>
      <c r="D60" s="37" t="s">
        <v>5</v>
      </c>
      <c r="E60" s="37" t="s">
        <v>32</v>
      </c>
      <c r="F60" s="38">
        <v>55.3409024</v>
      </c>
      <c r="G60" s="36"/>
      <c r="H60" s="36"/>
      <c r="I60" s="36"/>
      <c r="J60" s="36"/>
      <c r="K60" s="36"/>
      <c r="L60" s="36"/>
      <c r="M60" s="36"/>
      <c r="N60" s="36"/>
      <c r="O60" s="36"/>
      <c r="P60" s="36"/>
      <c r="Q60" s="36"/>
      <c r="R60" s="36"/>
      <c r="S60" s="36"/>
      <c r="T60" s="36"/>
      <c r="U60" s="36"/>
      <c r="V60" s="36"/>
      <c r="W60" s="36"/>
      <c r="X60" s="36"/>
      <c r="Y60" s="36"/>
      <c r="Z60" s="36"/>
    </row>
    <row r="61">
      <c r="A61" s="37" t="s">
        <v>29</v>
      </c>
      <c r="B61" s="10" t="s">
        <v>498</v>
      </c>
      <c r="C61" s="38">
        <v>2011.0</v>
      </c>
      <c r="D61" s="37" t="s">
        <v>5</v>
      </c>
      <c r="E61" s="37" t="s">
        <v>32</v>
      </c>
      <c r="F61" s="38">
        <v>60.5993369</v>
      </c>
      <c r="G61" s="36"/>
      <c r="H61" s="36"/>
      <c r="I61" s="36"/>
      <c r="J61" s="36"/>
      <c r="K61" s="36"/>
      <c r="L61" s="36"/>
      <c r="M61" s="36"/>
      <c r="N61" s="36"/>
      <c r="O61" s="36"/>
      <c r="P61" s="36"/>
      <c r="Q61" s="36"/>
      <c r="R61" s="36"/>
      <c r="S61" s="36"/>
      <c r="T61" s="36"/>
      <c r="U61" s="36"/>
      <c r="V61" s="36"/>
      <c r="W61" s="36"/>
      <c r="X61" s="36"/>
      <c r="Y61" s="36"/>
      <c r="Z61" s="36"/>
    </row>
    <row r="62">
      <c r="A62" s="37" t="s">
        <v>30</v>
      </c>
      <c r="B62" s="10" t="s">
        <v>499</v>
      </c>
      <c r="C62" s="38">
        <v>2011.0</v>
      </c>
      <c r="D62" s="37" t="s">
        <v>5</v>
      </c>
      <c r="E62" s="37" t="s">
        <v>32</v>
      </c>
      <c r="F62" s="38">
        <v>72.1459291</v>
      </c>
      <c r="G62" s="36"/>
      <c r="H62" s="36"/>
      <c r="I62" s="36"/>
      <c r="J62" s="36"/>
      <c r="K62" s="36"/>
      <c r="L62" s="36"/>
      <c r="M62" s="36"/>
      <c r="N62" s="36"/>
      <c r="O62" s="36"/>
      <c r="P62" s="36"/>
      <c r="Q62" s="36"/>
      <c r="R62" s="36"/>
      <c r="S62" s="36"/>
      <c r="T62" s="36"/>
      <c r="U62" s="36"/>
      <c r="V62" s="36"/>
      <c r="W62" s="36"/>
      <c r="X62" s="36"/>
      <c r="Y62" s="36"/>
      <c r="Z62" s="36"/>
    </row>
    <row r="63">
      <c r="A63" s="37" t="s">
        <v>31</v>
      </c>
      <c r="B63" s="10" t="s">
        <v>500</v>
      </c>
      <c r="C63" s="38">
        <v>2011.0</v>
      </c>
      <c r="D63" s="37" t="s">
        <v>5</v>
      </c>
      <c r="E63" s="37" t="s">
        <v>32</v>
      </c>
      <c r="F63" s="38">
        <v>71.8242375</v>
      </c>
      <c r="G63" s="36"/>
      <c r="H63" s="36"/>
      <c r="I63" s="36"/>
      <c r="J63" s="36"/>
      <c r="K63" s="36"/>
      <c r="L63" s="36"/>
      <c r="M63" s="36"/>
      <c r="N63" s="36"/>
      <c r="O63" s="36"/>
      <c r="P63" s="36"/>
      <c r="Q63" s="36"/>
      <c r="R63" s="36"/>
      <c r="S63" s="36"/>
      <c r="T63" s="36"/>
      <c r="U63" s="36"/>
      <c r="V63" s="36"/>
      <c r="W63" s="36"/>
      <c r="X63" s="36"/>
      <c r="Y63" s="36"/>
      <c r="Z63" s="36"/>
    </row>
    <row r="64">
      <c r="A64" s="37" t="s">
        <v>32</v>
      </c>
      <c r="B64" s="10" t="s">
        <v>501</v>
      </c>
      <c r="C64" s="38">
        <v>2011.0</v>
      </c>
      <c r="D64" s="37" t="s">
        <v>5</v>
      </c>
      <c r="E64" s="37" t="s">
        <v>32</v>
      </c>
      <c r="F64" s="38">
        <v>76.1660781</v>
      </c>
      <c r="G64" s="36"/>
      <c r="H64" s="36"/>
      <c r="I64" s="36"/>
      <c r="J64" s="36"/>
      <c r="K64" s="36"/>
      <c r="L64" s="36"/>
      <c r="M64" s="36"/>
      <c r="N64" s="36"/>
      <c r="O64" s="36"/>
      <c r="P64" s="36"/>
      <c r="Q64" s="36"/>
      <c r="R64" s="36"/>
      <c r="S64" s="36"/>
      <c r="T64" s="36"/>
      <c r="U64" s="36"/>
      <c r="V64" s="36"/>
      <c r="W64" s="36"/>
      <c r="X64" s="36"/>
      <c r="Y64" s="36"/>
      <c r="Z64" s="36"/>
    </row>
    <row r="65">
      <c r="A65" s="37" t="s">
        <v>33</v>
      </c>
      <c r="B65" s="10" t="s">
        <v>502</v>
      </c>
      <c r="C65" s="38">
        <v>2011.0</v>
      </c>
      <c r="D65" s="37" t="s">
        <v>5</v>
      </c>
      <c r="E65" s="37" t="s">
        <v>32</v>
      </c>
      <c r="F65" s="38">
        <v>83.0811003</v>
      </c>
      <c r="G65" s="36"/>
      <c r="H65" s="36"/>
      <c r="I65" s="36"/>
      <c r="J65" s="36"/>
      <c r="K65" s="36"/>
      <c r="L65" s="36"/>
      <c r="M65" s="36"/>
      <c r="N65" s="36"/>
      <c r="O65" s="36"/>
      <c r="P65" s="36"/>
      <c r="Q65" s="36"/>
      <c r="R65" s="36"/>
      <c r="S65" s="36"/>
      <c r="T65" s="36"/>
      <c r="U65" s="36"/>
      <c r="V65" s="36"/>
      <c r="W65" s="36"/>
      <c r="X65" s="36"/>
      <c r="Y65" s="36"/>
      <c r="Z65" s="36"/>
    </row>
    <row r="66">
      <c r="A66" s="37" t="s">
        <v>34</v>
      </c>
      <c r="B66" s="10" t="s">
        <v>503</v>
      </c>
      <c r="C66" s="38">
        <v>2011.0</v>
      </c>
      <c r="D66" s="37" t="s">
        <v>5</v>
      </c>
      <c r="E66" s="37" t="s">
        <v>32</v>
      </c>
      <c r="F66" s="38">
        <v>55.8931473</v>
      </c>
      <c r="G66" s="36"/>
      <c r="H66" s="36"/>
      <c r="I66" s="36"/>
      <c r="J66" s="36"/>
      <c r="K66" s="36"/>
      <c r="L66" s="36"/>
      <c r="M66" s="36"/>
      <c r="N66" s="36"/>
      <c r="O66" s="36"/>
      <c r="P66" s="36"/>
      <c r="Q66" s="36"/>
      <c r="R66" s="36"/>
      <c r="S66" s="36"/>
      <c r="T66" s="36"/>
      <c r="U66" s="36"/>
      <c r="V66" s="36"/>
      <c r="W66" s="36"/>
      <c r="X66" s="36"/>
      <c r="Y66" s="36"/>
      <c r="Z66" s="36"/>
    </row>
    <row r="67">
      <c r="A67" s="37" t="s">
        <v>35</v>
      </c>
      <c r="B67" s="10" t="s">
        <v>504</v>
      </c>
      <c r="C67" s="38">
        <v>2011.0</v>
      </c>
      <c r="D67" s="37" t="s">
        <v>5</v>
      </c>
      <c r="E67" s="37" t="s">
        <v>32</v>
      </c>
      <c r="F67" s="38">
        <v>57.5579254</v>
      </c>
      <c r="G67" s="36"/>
      <c r="H67" s="36"/>
      <c r="I67" s="36"/>
      <c r="J67" s="36"/>
      <c r="K67" s="36"/>
      <c r="L67" s="36"/>
      <c r="M67" s="36"/>
      <c r="N67" s="36"/>
      <c r="O67" s="36"/>
      <c r="P67" s="36"/>
      <c r="Q67" s="36"/>
      <c r="R67" s="36"/>
      <c r="S67" s="36"/>
      <c r="T67" s="36"/>
      <c r="U67" s="36"/>
      <c r="V67" s="36"/>
      <c r="W67" s="36"/>
      <c r="X67" s="36"/>
      <c r="Y67" s="36"/>
      <c r="Z67" s="36"/>
    </row>
    <row r="68">
      <c r="A68" s="37" t="s">
        <v>3</v>
      </c>
      <c r="B68" s="10" t="s">
        <v>489</v>
      </c>
      <c r="C68" s="38">
        <v>2012.0</v>
      </c>
      <c r="D68" s="37" t="s">
        <v>5</v>
      </c>
      <c r="E68" s="37" t="s">
        <v>32</v>
      </c>
      <c r="F68" s="38">
        <v>72.0435623</v>
      </c>
      <c r="G68" s="36"/>
      <c r="H68" s="36"/>
      <c r="I68" s="36"/>
      <c r="J68" s="36"/>
      <c r="K68" s="36"/>
      <c r="L68" s="36"/>
      <c r="M68" s="36"/>
      <c r="N68" s="36"/>
      <c r="O68" s="36"/>
      <c r="P68" s="36"/>
      <c r="Q68" s="36"/>
      <c r="R68" s="36"/>
      <c r="S68" s="36"/>
      <c r="T68" s="36"/>
      <c r="U68" s="36"/>
      <c r="V68" s="36"/>
      <c r="W68" s="36"/>
      <c r="X68" s="36"/>
      <c r="Y68" s="36"/>
      <c r="Z68" s="36"/>
    </row>
    <row r="69">
      <c r="A69" s="37" t="s">
        <v>4</v>
      </c>
      <c r="B69" s="10" t="s">
        <v>472</v>
      </c>
      <c r="C69" s="38">
        <v>2012.0</v>
      </c>
      <c r="D69" s="37" t="s">
        <v>5</v>
      </c>
      <c r="E69" s="37" t="s">
        <v>32</v>
      </c>
      <c r="F69" s="38">
        <v>56.7153144</v>
      </c>
      <c r="G69" s="36"/>
      <c r="H69" s="36"/>
      <c r="I69" s="36"/>
      <c r="J69" s="36"/>
      <c r="K69" s="36"/>
      <c r="L69" s="36"/>
      <c r="M69" s="36"/>
      <c r="N69" s="36"/>
      <c r="O69" s="36"/>
      <c r="P69" s="36"/>
      <c r="Q69" s="36"/>
      <c r="R69" s="36"/>
      <c r="S69" s="36"/>
      <c r="T69" s="36"/>
      <c r="U69" s="36"/>
      <c r="V69" s="36"/>
      <c r="W69" s="36"/>
      <c r="X69" s="36"/>
      <c r="Y69" s="36"/>
      <c r="Z69" s="36"/>
    </row>
    <row r="70">
      <c r="A70" s="37" t="s">
        <v>5</v>
      </c>
      <c r="B70" s="10" t="s">
        <v>473</v>
      </c>
      <c r="C70" s="38">
        <v>2012.0</v>
      </c>
      <c r="D70" s="37" t="s">
        <v>5</v>
      </c>
      <c r="E70" s="37" t="s">
        <v>32</v>
      </c>
      <c r="F70" s="38">
        <v>54.1731792</v>
      </c>
      <c r="G70" s="36"/>
      <c r="H70" s="36"/>
      <c r="I70" s="36"/>
      <c r="J70" s="36"/>
      <c r="K70" s="36"/>
      <c r="L70" s="36"/>
      <c r="M70" s="36"/>
      <c r="N70" s="36"/>
      <c r="O70" s="36"/>
      <c r="P70" s="36"/>
      <c r="Q70" s="36"/>
      <c r="R70" s="36"/>
      <c r="S70" s="36"/>
      <c r="T70" s="36"/>
      <c r="U70" s="36"/>
      <c r="V70" s="36"/>
      <c r="W70" s="36"/>
      <c r="X70" s="36"/>
      <c r="Y70" s="36"/>
      <c r="Z70" s="36"/>
    </row>
    <row r="71">
      <c r="A71" s="37" t="s">
        <v>6</v>
      </c>
      <c r="B71" s="10" t="s">
        <v>474</v>
      </c>
      <c r="C71" s="38">
        <v>2012.0</v>
      </c>
      <c r="D71" s="37" t="s">
        <v>5</v>
      </c>
      <c r="E71" s="37" t="s">
        <v>32</v>
      </c>
      <c r="F71" s="38">
        <v>48.6944176</v>
      </c>
      <c r="G71" s="36"/>
      <c r="H71" s="36"/>
      <c r="I71" s="36"/>
      <c r="J71" s="36"/>
      <c r="K71" s="36"/>
      <c r="L71" s="36"/>
      <c r="M71" s="36"/>
      <c r="N71" s="36"/>
      <c r="O71" s="36"/>
      <c r="P71" s="36"/>
      <c r="Q71" s="36"/>
      <c r="R71" s="36"/>
      <c r="S71" s="36"/>
      <c r="T71" s="36"/>
      <c r="U71" s="36"/>
      <c r="V71" s="36"/>
      <c r="W71" s="36"/>
      <c r="X71" s="36"/>
      <c r="Y71" s="36"/>
      <c r="Z71" s="36"/>
    </row>
    <row r="72">
      <c r="A72" s="37" t="s">
        <v>7</v>
      </c>
      <c r="B72" s="10" t="s">
        <v>475</v>
      </c>
      <c r="C72" s="38">
        <v>2012.0</v>
      </c>
      <c r="D72" s="37" t="s">
        <v>5</v>
      </c>
      <c r="E72" s="37" t="s">
        <v>32</v>
      </c>
      <c r="F72" s="38">
        <v>59.1416213</v>
      </c>
      <c r="G72" s="36"/>
      <c r="H72" s="36"/>
      <c r="I72" s="36"/>
      <c r="J72" s="36"/>
      <c r="K72" s="36"/>
      <c r="L72" s="36"/>
      <c r="M72" s="36"/>
      <c r="N72" s="36"/>
      <c r="O72" s="36"/>
      <c r="P72" s="36"/>
      <c r="Q72" s="36"/>
      <c r="R72" s="36"/>
      <c r="S72" s="36"/>
      <c r="T72" s="36"/>
      <c r="U72" s="36"/>
      <c r="V72" s="36"/>
      <c r="W72" s="36"/>
      <c r="X72" s="36"/>
      <c r="Y72" s="36"/>
      <c r="Z72" s="36"/>
    </row>
    <row r="73">
      <c r="A73" s="37" t="s">
        <v>8</v>
      </c>
      <c r="B73" s="10" t="s">
        <v>479</v>
      </c>
      <c r="C73" s="38">
        <v>2012.0</v>
      </c>
      <c r="D73" s="37" t="s">
        <v>5</v>
      </c>
      <c r="E73" s="37" t="s">
        <v>32</v>
      </c>
      <c r="F73" s="38">
        <v>76.4046962</v>
      </c>
      <c r="G73" s="36"/>
      <c r="H73" s="36"/>
      <c r="I73" s="36"/>
      <c r="J73" s="36"/>
      <c r="K73" s="36"/>
      <c r="L73" s="36"/>
      <c r="M73" s="36"/>
      <c r="N73" s="36"/>
      <c r="O73" s="36"/>
      <c r="P73" s="36"/>
      <c r="Q73" s="36"/>
      <c r="R73" s="36"/>
      <c r="S73" s="36"/>
      <c r="T73" s="36"/>
      <c r="U73" s="36"/>
      <c r="V73" s="36"/>
      <c r="W73" s="36"/>
      <c r="X73" s="36"/>
      <c r="Y73" s="36"/>
      <c r="Z73" s="36"/>
    </row>
    <row r="74">
      <c r="A74" s="37" t="s">
        <v>9</v>
      </c>
      <c r="B74" s="10" t="s">
        <v>480</v>
      </c>
      <c r="C74" s="38">
        <v>2012.0</v>
      </c>
      <c r="D74" s="37" t="s">
        <v>5</v>
      </c>
      <c r="E74" s="37" t="s">
        <v>32</v>
      </c>
      <c r="F74" s="38">
        <v>75.3445201</v>
      </c>
      <c r="G74" s="36"/>
      <c r="H74" s="36"/>
      <c r="I74" s="36"/>
      <c r="J74" s="36"/>
      <c r="K74" s="36"/>
      <c r="L74" s="36"/>
      <c r="M74" s="36"/>
      <c r="N74" s="36"/>
      <c r="O74" s="36"/>
      <c r="P74" s="36"/>
      <c r="Q74" s="36"/>
      <c r="R74" s="36"/>
      <c r="S74" s="36"/>
      <c r="T74" s="36"/>
      <c r="U74" s="36"/>
      <c r="V74" s="36"/>
      <c r="W74" s="36"/>
      <c r="X74" s="36"/>
      <c r="Y74" s="36"/>
      <c r="Z74" s="36"/>
    </row>
    <row r="75">
      <c r="A75" s="37" t="s">
        <v>10</v>
      </c>
      <c r="B75" s="10" t="s">
        <v>478</v>
      </c>
      <c r="C75" s="38">
        <v>2012.0</v>
      </c>
      <c r="D75" s="37" t="s">
        <v>5</v>
      </c>
      <c r="E75" s="37" t="s">
        <v>32</v>
      </c>
      <c r="F75" s="38">
        <v>48.8521499</v>
      </c>
      <c r="G75" s="36"/>
      <c r="H75" s="36"/>
      <c r="I75" s="36"/>
      <c r="J75" s="36"/>
      <c r="K75" s="36"/>
      <c r="L75" s="36"/>
      <c r="M75" s="36"/>
      <c r="N75" s="36"/>
      <c r="O75" s="36"/>
      <c r="P75" s="36"/>
      <c r="Q75" s="36"/>
      <c r="R75" s="36"/>
      <c r="S75" s="36"/>
      <c r="T75" s="36"/>
      <c r="U75" s="36"/>
      <c r="V75" s="36"/>
      <c r="W75" s="36"/>
      <c r="X75" s="36"/>
      <c r="Y75" s="36"/>
      <c r="Z75" s="36"/>
    </row>
    <row r="76">
      <c r="A76" s="37" t="s">
        <v>11</v>
      </c>
      <c r="B76" s="10" t="s">
        <v>477</v>
      </c>
      <c r="C76" s="38">
        <v>2012.0</v>
      </c>
      <c r="D76" s="37" t="s">
        <v>5</v>
      </c>
      <c r="E76" s="37" t="s">
        <v>32</v>
      </c>
      <c r="F76" s="38">
        <v>64.1559275</v>
      </c>
      <c r="G76" s="36"/>
      <c r="H76" s="36"/>
      <c r="I76" s="36"/>
      <c r="J76" s="36"/>
      <c r="K76" s="36"/>
      <c r="L76" s="36"/>
      <c r="M76" s="36"/>
      <c r="N76" s="36"/>
      <c r="O76" s="36"/>
      <c r="P76" s="36"/>
      <c r="Q76" s="36"/>
      <c r="R76" s="36"/>
      <c r="S76" s="36"/>
      <c r="T76" s="36"/>
      <c r="U76" s="36"/>
      <c r="V76" s="36"/>
      <c r="W76" s="36"/>
      <c r="X76" s="36"/>
      <c r="Y76" s="36"/>
      <c r="Z76" s="36"/>
    </row>
    <row r="77">
      <c r="A77" s="37" t="s">
        <v>12</v>
      </c>
      <c r="B77" s="10" t="s">
        <v>476</v>
      </c>
      <c r="C77" s="38">
        <v>2012.0</v>
      </c>
      <c r="D77" s="37" t="s">
        <v>5</v>
      </c>
      <c r="E77" s="37" t="s">
        <v>32</v>
      </c>
      <c r="F77" s="38">
        <v>101.580161</v>
      </c>
      <c r="G77" s="36"/>
      <c r="H77" s="36"/>
      <c r="I77" s="36"/>
      <c r="J77" s="36"/>
      <c r="K77" s="36"/>
      <c r="L77" s="36"/>
      <c r="M77" s="36"/>
      <c r="N77" s="36"/>
      <c r="O77" s="36"/>
      <c r="P77" s="36"/>
      <c r="Q77" s="36"/>
      <c r="R77" s="36"/>
      <c r="S77" s="36"/>
      <c r="T77" s="36"/>
      <c r="U77" s="36"/>
      <c r="V77" s="36"/>
      <c r="W77" s="36"/>
      <c r="X77" s="36"/>
      <c r="Y77" s="36"/>
      <c r="Z77" s="36"/>
    </row>
    <row r="78">
      <c r="A78" s="37" t="s">
        <v>13</v>
      </c>
      <c r="B78" s="10" t="s">
        <v>481</v>
      </c>
      <c r="C78" s="38">
        <v>2012.0</v>
      </c>
      <c r="D78" s="37" t="s">
        <v>5</v>
      </c>
      <c r="E78" s="37" t="s">
        <v>32</v>
      </c>
      <c r="F78" s="38">
        <v>60.3003421</v>
      </c>
      <c r="G78" s="36"/>
      <c r="H78" s="36"/>
      <c r="I78" s="36"/>
      <c r="J78" s="36"/>
      <c r="K78" s="36"/>
      <c r="L78" s="36"/>
      <c r="M78" s="36"/>
      <c r="N78" s="36"/>
      <c r="O78" s="36"/>
      <c r="P78" s="36"/>
      <c r="Q78" s="36"/>
      <c r="R78" s="36"/>
      <c r="S78" s="36"/>
      <c r="T78" s="36"/>
      <c r="U78" s="36"/>
      <c r="V78" s="36"/>
      <c r="W78" s="36"/>
      <c r="X78" s="36"/>
      <c r="Y78" s="36"/>
      <c r="Z78" s="36"/>
    </row>
    <row r="79">
      <c r="A79" s="37" t="s">
        <v>14</v>
      </c>
      <c r="B79" s="10" t="s">
        <v>483</v>
      </c>
      <c r="C79" s="38">
        <v>2012.0</v>
      </c>
      <c r="D79" s="37" t="s">
        <v>5</v>
      </c>
      <c r="E79" s="37" t="s">
        <v>32</v>
      </c>
      <c r="F79" s="38">
        <v>79.3904478</v>
      </c>
      <c r="G79" s="36"/>
      <c r="H79" s="36"/>
      <c r="I79" s="36"/>
      <c r="J79" s="36"/>
      <c r="K79" s="36"/>
      <c r="L79" s="36"/>
      <c r="M79" s="36"/>
      <c r="N79" s="36"/>
      <c r="O79" s="36"/>
      <c r="P79" s="36"/>
      <c r="Q79" s="36"/>
      <c r="R79" s="36"/>
      <c r="S79" s="36"/>
      <c r="T79" s="36"/>
      <c r="U79" s="36"/>
      <c r="V79" s="36"/>
      <c r="W79" s="36"/>
      <c r="X79" s="36"/>
      <c r="Y79" s="36"/>
      <c r="Z79" s="36"/>
    </row>
    <row r="80">
      <c r="A80" s="37" t="s">
        <v>15</v>
      </c>
      <c r="B80" s="10" t="s">
        <v>482</v>
      </c>
      <c r="C80" s="38">
        <v>2012.0</v>
      </c>
      <c r="D80" s="37" t="s">
        <v>5</v>
      </c>
      <c r="E80" s="37" t="s">
        <v>32</v>
      </c>
      <c r="F80" s="38">
        <v>65.0256506</v>
      </c>
      <c r="G80" s="36"/>
      <c r="H80" s="36"/>
      <c r="I80" s="36"/>
      <c r="J80" s="36"/>
      <c r="K80" s="36"/>
      <c r="L80" s="36"/>
      <c r="M80" s="36"/>
      <c r="N80" s="36"/>
      <c r="O80" s="36"/>
      <c r="P80" s="36"/>
      <c r="Q80" s="36"/>
      <c r="R80" s="36"/>
      <c r="S80" s="36"/>
      <c r="T80" s="36"/>
      <c r="U80" s="36"/>
      <c r="V80" s="36"/>
      <c r="W80" s="36"/>
      <c r="X80" s="36"/>
      <c r="Y80" s="36"/>
      <c r="Z80" s="36"/>
    </row>
    <row r="81">
      <c r="A81" s="37" t="s">
        <v>16</v>
      </c>
      <c r="B81" s="10" t="s">
        <v>484</v>
      </c>
      <c r="C81" s="38">
        <v>2012.0</v>
      </c>
      <c r="D81" s="37" t="s">
        <v>5</v>
      </c>
      <c r="E81" s="37" t="s">
        <v>32</v>
      </c>
      <c r="F81" s="38">
        <v>65.1590293</v>
      </c>
      <c r="G81" s="36"/>
      <c r="H81" s="36"/>
      <c r="I81" s="36"/>
      <c r="J81" s="36"/>
      <c r="K81" s="36"/>
      <c r="L81" s="36"/>
      <c r="M81" s="36"/>
      <c r="N81" s="36"/>
      <c r="O81" s="36"/>
      <c r="P81" s="36"/>
      <c r="Q81" s="36"/>
      <c r="R81" s="36"/>
      <c r="S81" s="36"/>
      <c r="T81" s="36"/>
      <c r="U81" s="36"/>
      <c r="V81" s="36"/>
      <c r="W81" s="36"/>
      <c r="X81" s="36"/>
      <c r="Y81" s="36"/>
      <c r="Z81" s="36"/>
    </row>
    <row r="82">
      <c r="A82" s="37" t="s">
        <v>17</v>
      </c>
      <c r="B82" s="10" t="s">
        <v>485</v>
      </c>
      <c r="C82" s="38">
        <v>2012.0</v>
      </c>
      <c r="D82" s="37" t="s">
        <v>5</v>
      </c>
      <c r="E82" s="37" t="s">
        <v>32</v>
      </c>
      <c r="F82" s="38">
        <v>68.1458505</v>
      </c>
      <c r="G82" s="36"/>
      <c r="H82" s="36"/>
      <c r="I82" s="36"/>
      <c r="J82" s="36"/>
      <c r="K82" s="36"/>
      <c r="L82" s="36"/>
      <c r="M82" s="36"/>
      <c r="N82" s="36"/>
      <c r="O82" s="36"/>
      <c r="P82" s="36"/>
      <c r="Q82" s="36"/>
      <c r="R82" s="36"/>
      <c r="S82" s="36"/>
      <c r="T82" s="36"/>
      <c r="U82" s="36"/>
      <c r="V82" s="36"/>
      <c r="W82" s="36"/>
      <c r="X82" s="36"/>
      <c r="Y82" s="36"/>
      <c r="Z82" s="36"/>
    </row>
    <row r="83">
      <c r="A83" s="37" t="s">
        <v>18</v>
      </c>
      <c r="B83" s="10" t="s">
        <v>486</v>
      </c>
      <c r="C83" s="38">
        <v>2012.0</v>
      </c>
      <c r="D83" s="37" t="s">
        <v>5</v>
      </c>
      <c r="E83" s="37" t="s">
        <v>32</v>
      </c>
      <c r="F83" s="38">
        <v>76.8583167</v>
      </c>
      <c r="G83" s="36"/>
      <c r="H83" s="36"/>
      <c r="I83" s="36"/>
      <c r="J83" s="36"/>
      <c r="K83" s="36"/>
      <c r="L83" s="36"/>
      <c r="M83" s="36"/>
      <c r="N83" s="36"/>
      <c r="O83" s="36"/>
      <c r="P83" s="36"/>
      <c r="Q83" s="36"/>
      <c r="R83" s="36"/>
      <c r="S83" s="36"/>
      <c r="T83" s="36"/>
      <c r="U83" s="36"/>
      <c r="V83" s="36"/>
      <c r="W83" s="36"/>
      <c r="X83" s="36"/>
      <c r="Y83" s="36"/>
      <c r="Z83" s="36"/>
    </row>
    <row r="84">
      <c r="A84" s="37" t="s">
        <v>19</v>
      </c>
      <c r="B84" s="10" t="s">
        <v>487</v>
      </c>
      <c r="C84" s="38">
        <v>2012.0</v>
      </c>
      <c r="D84" s="37" t="s">
        <v>5</v>
      </c>
      <c r="E84" s="37" t="s">
        <v>32</v>
      </c>
      <c r="F84" s="38">
        <v>82.8791397</v>
      </c>
      <c r="G84" s="36"/>
      <c r="H84" s="36"/>
      <c r="I84" s="36"/>
      <c r="J84" s="36"/>
      <c r="K84" s="36"/>
      <c r="L84" s="36"/>
      <c r="M84" s="36"/>
      <c r="N84" s="36"/>
      <c r="O84" s="36"/>
      <c r="P84" s="36"/>
      <c r="Q84" s="36"/>
      <c r="R84" s="36"/>
      <c r="S84" s="36"/>
      <c r="T84" s="36"/>
      <c r="U84" s="36"/>
      <c r="V84" s="36"/>
      <c r="W84" s="36"/>
      <c r="X84" s="36"/>
      <c r="Y84" s="36"/>
      <c r="Z84" s="36"/>
    </row>
    <row r="85">
      <c r="A85" s="37" t="s">
        <v>20</v>
      </c>
      <c r="B85" s="10" t="s">
        <v>488</v>
      </c>
      <c r="C85" s="38">
        <v>2012.0</v>
      </c>
      <c r="D85" s="37" t="s">
        <v>5</v>
      </c>
      <c r="E85" s="37" t="s">
        <v>32</v>
      </c>
      <c r="F85" s="38">
        <v>81.7664551</v>
      </c>
      <c r="G85" s="36"/>
      <c r="H85" s="36"/>
      <c r="I85" s="36"/>
      <c r="J85" s="36"/>
      <c r="K85" s="36"/>
      <c r="L85" s="36"/>
      <c r="M85" s="36"/>
      <c r="N85" s="36"/>
      <c r="O85" s="36"/>
      <c r="P85" s="36"/>
      <c r="Q85" s="36"/>
      <c r="R85" s="36"/>
      <c r="S85" s="36"/>
      <c r="T85" s="36"/>
      <c r="U85" s="36"/>
      <c r="V85" s="36"/>
      <c r="W85" s="36"/>
      <c r="X85" s="36"/>
      <c r="Y85" s="36"/>
      <c r="Z85" s="36"/>
    </row>
    <row r="86">
      <c r="A86" s="37" t="s">
        <v>21</v>
      </c>
      <c r="B86" s="10" t="s">
        <v>490</v>
      </c>
      <c r="C86" s="38">
        <v>2012.0</v>
      </c>
      <c r="D86" s="37" t="s">
        <v>5</v>
      </c>
      <c r="E86" s="37" t="s">
        <v>32</v>
      </c>
      <c r="F86" s="38">
        <v>59.1389268</v>
      </c>
      <c r="G86" s="36"/>
      <c r="H86" s="36"/>
      <c r="I86" s="36"/>
      <c r="J86" s="36"/>
      <c r="K86" s="36"/>
      <c r="L86" s="36"/>
      <c r="M86" s="36"/>
      <c r="N86" s="36"/>
      <c r="O86" s="36"/>
      <c r="P86" s="36"/>
      <c r="Q86" s="36"/>
      <c r="R86" s="36"/>
      <c r="S86" s="36"/>
      <c r="T86" s="36"/>
      <c r="U86" s="36"/>
      <c r="V86" s="36"/>
      <c r="W86" s="36"/>
      <c r="X86" s="36"/>
      <c r="Y86" s="36"/>
      <c r="Z86" s="36"/>
    </row>
    <row r="87">
      <c r="A87" s="37" t="s">
        <v>22</v>
      </c>
      <c r="B87" s="10" t="s">
        <v>491</v>
      </c>
      <c r="C87" s="38">
        <v>2012.0</v>
      </c>
      <c r="D87" s="37" t="s">
        <v>5</v>
      </c>
      <c r="E87" s="37" t="s">
        <v>32</v>
      </c>
      <c r="F87" s="38">
        <v>59.5275437</v>
      </c>
      <c r="G87" s="36"/>
      <c r="H87" s="36"/>
      <c r="I87" s="36"/>
      <c r="J87" s="36"/>
      <c r="K87" s="36"/>
      <c r="L87" s="36"/>
      <c r="M87" s="36"/>
      <c r="N87" s="36"/>
      <c r="O87" s="36"/>
      <c r="P87" s="36"/>
      <c r="Q87" s="36"/>
      <c r="R87" s="36"/>
      <c r="S87" s="36"/>
      <c r="T87" s="36"/>
      <c r="U87" s="36"/>
      <c r="V87" s="36"/>
      <c r="W87" s="36"/>
      <c r="X87" s="36"/>
      <c r="Y87" s="36"/>
      <c r="Z87" s="36"/>
    </row>
    <row r="88">
      <c r="A88" s="37" t="s">
        <v>23</v>
      </c>
      <c r="B88" s="10" t="s">
        <v>492</v>
      </c>
      <c r="C88" s="38">
        <v>2012.0</v>
      </c>
      <c r="D88" s="37" t="s">
        <v>5</v>
      </c>
      <c r="E88" s="37" t="s">
        <v>32</v>
      </c>
      <c r="F88" s="38">
        <v>65.0460472</v>
      </c>
      <c r="G88" s="36"/>
      <c r="H88" s="36"/>
      <c r="I88" s="36"/>
      <c r="J88" s="36"/>
      <c r="K88" s="36"/>
      <c r="L88" s="36"/>
      <c r="M88" s="36"/>
      <c r="N88" s="36"/>
      <c r="O88" s="36"/>
      <c r="P88" s="36"/>
      <c r="Q88" s="36"/>
      <c r="R88" s="36"/>
      <c r="S88" s="36"/>
      <c r="T88" s="36"/>
      <c r="U88" s="36"/>
      <c r="V88" s="36"/>
      <c r="W88" s="36"/>
      <c r="X88" s="36"/>
      <c r="Y88" s="36"/>
      <c r="Z88" s="36"/>
    </row>
    <row r="89">
      <c r="A89" s="37" t="s">
        <v>24</v>
      </c>
      <c r="B89" s="10" t="s">
        <v>493</v>
      </c>
      <c r="C89" s="38">
        <v>2012.0</v>
      </c>
      <c r="D89" s="37" t="s">
        <v>5</v>
      </c>
      <c r="E89" s="37" t="s">
        <v>32</v>
      </c>
      <c r="F89" s="38">
        <v>82.0619305</v>
      </c>
      <c r="G89" s="36"/>
      <c r="H89" s="36"/>
      <c r="I89" s="36"/>
      <c r="J89" s="36"/>
      <c r="K89" s="36"/>
      <c r="L89" s="36"/>
      <c r="M89" s="36"/>
      <c r="N89" s="36"/>
      <c r="O89" s="36"/>
      <c r="P89" s="36"/>
      <c r="Q89" s="36"/>
      <c r="R89" s="36"/>
      <c r="S89" s="36"/>
      <c r="T89" s="36"/>
      <c r="U89" s="36"/>
      <c r="V89" s="36"/>
      <c r="W89" s="36"/>
      <c r="X89" s="36"/>
      <c r="Y89" s="36"/>
      <c r="Z89" s="36"/>
    </row>
    <row r="90">
      <c r="A90" s="37" t="s">
        <v>25</v>
      </c>
      <c r="B90" s="10" t="s">
        <v>494</v>
      </c>
      <c r="C90" s="38">
        <v>2012.0</v>
      </c>
      <c r="D90" s="37" t="s">
        <v>5</v>
      </c>
      <c r="E90" s="37" t="s">
        <v>32</v>
      </c>
      <c r="F90" s="38">
        <v>54.4358045</v>
      </c>
      <c r="G90" s="36"/>
      <c r="H90" s="36"/>
      <c r="I90" s="36"/>
      <c r="J90" s="36"/>
      <c r="K90" s="36"/>
      <c r="L90" s="36"/>
      <c r="M90" s="36"/>
      <c r="N90" s="36"/>
      <c r="O90" s="36"/>
      <c r="P90" s="36"/>
      <c r="Q90" s="36"/>
      <c r="R90" s="36"/>
      <c r="S90" s="36"/>
      <c r="T90" s="36"/>
      <c r="U90" s="36"/>
      <c r="V90" s="36"/>
      <c r="W90" s="36"/>
      <c r="X90" s="36"/>
      <c r="Y90" s="36"/>
      <c r="Z90" s="36"/>
    </row>
    <row r="91">
      <c r="A91" s="37" t="s">
        <v>26</v>
      </c>
      <c r="B91" s="10" t="s">
        <v>495</v>
      </c>
      <c r="C91" s="38">
        <v>2012.0</v>
      </c>
      <c r="D91" s="37" t="s">
        <v>5</v>
      </c>
      <c r="E91" s="37" t="s">
        <v>32</v>
      </c>
      <c r="F91" s="38">
        <v>41.7438987</v>
      </c>
      <c r="G91" s="36"/>
      <c r="H91" s="36"/>
      <c r="I91" s="36"/>
      <c r="J91" s="36"/>
      <c r="K91" s="36"/>
      <c r="L91" s="36"/>
      <c r="M91" s="36"/>
      <c r="N91" s="36"/>
      <c r="O91" s="36"/>
      <c r="P91" s="36"/>
      <c r="Q91" s="36"/>
      <c r="R91" s="36"/>
      <c r="S91" s="36"/>
      <c r="T91" s="36"/>
      <c r="U91" s="36"/>
      <c r="V91" s="36"/>
      <c r="W91" s="36"/>
      <c r="X91" s="36"/>
      <c r="Y91" s="36"/>
      <c r="Z91" s="36"/>
    </row>
    <row r="92">
      <c r="A92" s="37" t="s">
        <v>27</v>
      </c>
      <c r="B92" s="10" t="s">
        <v>497</v>
      </c>
      <c r="C92" s="38">
        <v>2012.0</v>
      </c>
      <c r="D92" s="37" t="s">
        <v>5</v>
      </c>
      <c r="E92" s="37" t="s">
        <v>32</v>
      </c>
      <c r="F92" s="38">
        <v>59.036834</v>
      </c>
      <c r="G92" s="36"/>
      <c r="H92" s="36"/>
      <c r="I92" s="36"/>
      <c r="J92" s="36"/>
      <c r="K92" s="36"/>
      <c r="L92" s="36"/>
      <c r="M92" s="36"/>
      <c r="N92" s="36"/>
      <c r="O92" s="36"/>
      <c r="P92" s="36"/>
      <c r="Q92" s="36"/>
      <c r="R92" s="36"/>
      <c r="S92" s="36"/>
      <c r="T92" s="36"/>
      <c r="U92" s="36"/>
      <c r="V92" s="36"/>
      <c r="W92" s="36"/>
      <c r="X92" s="36"/>
      <c r="Y92" s="36"/>
      <c r="Z92" s="36"/>
    </row>
    <row r="93">
      <c r="A93" s="37" t="s">
        <v>28</v>
      </c>
      <c r="B93" s="10" t="s">
        <v>496</v>
      </c>
      <c r="C93" s="38">
        <v>2012.0</v>
      </c>
      <c r="D93" s="37" t="s">
        <v>5</v>
      </c>
      <c r="E93" s="37" t="s">
        <v>32</v>
      </c>
      <c r="F93" s="38">
        <v>53.7315073</v>
      </c>
      <c r="G93" s="36"/>
      <c r="H93" s="36"/>
      <c r="I93" s="36"/>
      <c r="J93" s="36"/>
      <c r="K93" s="36"/>
      <c r="L93" s="36"/>
      <c r="M93" s="36"/>
      <c r="N93" s="36"/>
      <c r="O93" s="36"/>
      <c r="P93" s="36"/>
      <c r="Q93" s="36"/>
      <c r="R93" s="36"/>
      <c r="S93" s="36"/>
      <c r="T93" s="36"/>
      <c r="U93" s="36"/>
      <c r="V93" s="36"/>
      <c r="W93" s="36"/>
      <c r="X93" s="36"/>
      <c r="Y93" s="36"/>
      <c r="Z93" s="36"/>
    </row>
    <row r="94">
      <c r="A94" s="37" t="s">
        <v>29</v>
      </c>
      <c r="B94" s="10" t="s">
        <v>498</v>
      </c>
      <c r="C94" s="38">
        <v>2012.0</v>
      </c>
      <c r="D94" s="37" t="s">
        <v>5</v>
      </c>
      <c r="E94" s="37" t="s">
        <v>32</v>
      </c>
      <c r="F94" s="38">
        <v>58.1841945</v>
      </c>
      <c r="G94" s="36"/>
      <c r="H94" s="36"/>
      <c r="I94" s="36"/>
      <c r="J94" s="36"/>
      <c r="K94" s="36"/>
      <c r="L94" s="36"/>
      <c r="M94" s="36"/>
      <c r="N94" s="36"/>
      <c r="O94" s="36"/>
      <c r="P94" s="36"/>
      <c r="Q94" s="36"/>
      <c r="R94" s="36"/>
      <c r="S94" s="36"/>
      <c r="T94" s="36"/>
      <c r="U94" s="36"/>
      <c r="V94" s="36"/>
      <c r="W94" s="36"/>
      <c r="X94" s="36"/>
      <c r="Y94" s="36"/>
      <c r="Z94" s="36"/>
    </row>
    <row r="95">
      <c r="A95" s="37" t="s">
        <v>30</v>
      </c>
      <c r="B95" s="10" t="s">
        <v>499</v>
      </c>
      <c r="C95" s="38">
        <v>2012.0</v>
      </c>
      <c r="D95" s="37" t="s">
        <v>5</v>
      </c>
      <c r="E95" s="37" t="s">
        <v>32</v>
      </c>
      <c r="F95" s="38">
        <v>77.3474461</v>
      </c>
      <c r="G95" s="36"/>
      <c r="H95" s="36"/>
      <c r="I95" s="36"/>
      <c r="J95" s="36"/>
      <c r="K95" s="36"/>
      <c r="L95" s="36"/>
      <c r="M95" s="36"/>
      <c r="N95" s="36"/>
      <c r="O95" s="36"/>
      <c r="P95" s="36"/>
      <c r="Q95" s="36"/>
      <c r="R95" s="36"/>
      <c r="S95" s="36"/>
      <c r="T95" s="36"/>
      <c r="U95" s="36"/>
      <c r="V95" s="36"/>
      <c r="W95" s="36"/>
      <c r="X95" s="36"/>
      <c r="Y95" s="36"/>
      <c r="Z95" s="36"/>
    </row>
    <row r="96">
      <c r="A96" s="37" t="s">
        <v>31</v>
      </c>
      <c r="B96" s="10" t="s">
        <v>500</v>
      </c>
      <c r="C96" s="38">
        <v>2012.0</v>
      </c>
      <c r="D96" s="37" t="s">
        <v>5</v>
      </c>
      <c r="E96" s="37" t="s">
        <v>32</v>
      </c>
      <c r="F96" s="38">
        <v>72.7627297</v>
      </c>
      <c r="G96" s="36"/>
      <c r="H96" s="36"/>
      <c r="I96" s="36"/>
      <c r="J96" s="36"/>
      <c r="K96" s="36"/>
      <c r="L96" s="36"/>
      <c r="M96" s="36"/>
      <c r="N96" s="36"/>
      <c r="O96" s="36"/>
      <c r="P96" s="36"/>
      <c r="Q96" s="36"/>
      <c r="R96" s="36"/>
      <c r="S96" s="36"/>
      <c r="T96" s="36"/>
      <c r="U96" s="36"/>
      <c r="V96" s="36"/>
      <c r="W96" s="36"/>
      <c r="X96" s="36"/>
      <c r="Y96" s="36"/>
      <c r="Z96" s="36"/>
    </row>
    <row r="97">
      <c r="A97" s="37" t="s">
        <v>32</v>
      </c>
      <c r="B97" s="10" t="s">
        <v>501</v>
      </c>
      <c r="C97" s="38">
        <v>2012.0</v>
      </c>
      <c r="D97" s="37" t="s">
        <v>5</v>
      </c>
      <c r="E97" s="37" t="s">
        <v>32</v>
      </c>
      <c r="F97" s="38">
        <v>85.2218824</v>
      </c>
      <c r="G97" s="36"/>
      <c r="H97" s="36"/>
      <c r="I97" s="36"/>
      <c r="J97" s="36"/>
      <c r="K97" s="36"/>
      <c r="L97" s="36"/>
      <c r="M97" s="36"/>
      <c r="N97" s="36"/>
      <c r="O97" s="36"/>
      <c r="P97" s="36"/>
      <c r="Q97" s="36"/>
      <c r="R97" s="36"/>
      <c r="S97" s="36"/>
      <c r="T97" s="36"/>
      <c r="U97" s="36"/>
      <c r="V97" s="36"/>
      <c r="W97" s="36"/>
      <c r="X97" s="36"/>
      <c r="Y97" s="36"/>
      <c r="Z97" s="36"/>
    </row>
    <row r="98">
      <c r="A98" s="37" t="s">
        <v>33</v>
      </c>
      <c r="B98" s="10" t="s">
        <v>502</v>
      </c>
      <c r="C98" s="38">
        <v>2012.0</v>
      </c>
      <c r="D98" s="37" t="s">
        <v>5</v>
      </c>
      <c r="E98" s="37" t="s">
        <v>32</v>
      </c>
      <c r="F98" s="38">
        <v>88.8897433</v>
      </c>
      <c r="G98" s="36"/>
      <c r="H98" s="36"/>
      <c r="I98" s="36"/>
      <c r="J98" s="36"/>
      <c r="K98" s="36"/>
      <c r="L98" s="36"/>
      <c r="M98" s="36"/>
      <c r="N98" s="36"/>
      <c r="O98" s="36"/>
      <c r="P98" s="36"/>
      <c r="Q98" s="36"/>
      <c r="R98" s="36"/>
      <c r="S98" s="36"/>
      <c r="T98" s="36"/>
      <c r="U98" s="36"/>
      <c r="V98" s="36"/>
      <c r="W98" s="36"/>
      <c r="X98" s="36"/>
      <c r="Y98" s="36"/>
      <c r="Z98" s="36"/>
    </row>
    <row r="99">
      <c r="A99" s="37" t="s">
        <v>34</v>
      </c>
      <c r="B99" s="10" t="s">
        <v>503</v>
      </c>
      <c r="C99" s="38">
        <v>2012.0</v>
      </c>
      <c r="D99" s="37" t="s">
        <v>5</v>
      </c>
      <c r="E99" s="37" t="s">
        <v>32</v>
      </c>
      <c r="F99" s="38">
        <v>58.6978789</v>
      </c>
      <c r="G99" s="36"/>
      <c r="H99" s="36"/>
      <c r="I99" s="36"/>
      <c r="J99" s="36"/>
      <c r="K99" s="36"/>
      <c r="L99" s="36"/>
      <c r="M99" s="36"/>
      <c r="N99" s="36"/>
      <c r="O99" s="36"/>
      <c r="P99" s="36"/>
      <c r="Q99" s="36"/>
      <c r="R99" s="36"/>
      <c r="S99" s="36"/>
      <c r="T99" s="36"/>
      <c r="U99" s="36"/>
      <c r="V99" s="36"/>
      <c r="W99" s="36"/>
      <c r="X99" s="36"/>
      <c r="Y99" s="36"/>
      <c r="Z99" s="36"/>
    </row>
    <row r="100">
      <c r="A100" s="37" t="s">
        <v>35</v>
      </c>
      <c r="B100" s="10" t="s">
        <v>504</v>
      </c>
      <c r="C100" s="38">
        <v>2012.0</v>
      </c>
      <c r="D100" s="37" t="s">
        <v>5</v>
      </c>
      <c r="E100" s="37" t="s">
        <v>32</v>
      </c>
      <c r="F100" s="38">
        <v>59.4466096</v>
      </c>
      <c r="G100" s="36"/>
      <c r="H100" s="36"/>
      <c r="I100" s="36"/>
      <c r="J100" s="36"/>
      <c r="K100" s="36"/>
      <c r="L100" s="36"/>
      <c r="M100" s="36"/>
      <c r="N100" s="36"/>
      <c r="O100" s="36"/>
      <c r="P100" s="36"/>
      <c r="Q100" s="36"/>
      <c r="R100" s="36"/>
      <c r="S100" s="36"/>
      <c r="T100" s="36"/>
      <c r="U100" s="36"/>
      <c r="V100" s="36"/>
      <c r="W100" s="36"/>
      <c r="X100" s="36"/>
      <c r="Y100" s="36"/>
      <c r="Z100" s="36"/>
    </row>
    <row r="101">
      <c r="A101" s="37" t="s">
        <v>3</v>
      </c>
      <c r="B101" s="10" t="s">
        <v>489</v>
      </c>
      <c r="C101" s="38">
        <v>2013.0</v>
      </c>
      <c r="D101" s="37" t="s">
        <v>5</v>
      </c>
      <c r="E101" s="37" t="s">
        <v>32</v>
      </c>
      <c r="F101" s="38">
        <v>74.8083236</v>
      </c>
      <c r="G101" s="36"/>
      <c r="H101" s="36"/>
      <c r="I101" s="36"/>
      <c r="J101" s="36"/>
      <c r="K101" s="36"/>
      <c r="L101" s="36"/>
      <c r="M101" s="36"/>
      <c r="N101" s="36"/>
      <c r="O101" s="36"/>
      <c r="P101" s="36"/>
      <c r="Q101" s="36"/>
      <c r="R101" s="36"/>
      <c r="S101" s="36"/>
      <c r="T101" s="36"/>
      <c r="U101" s="36"/>
      <c r="V101" s="36"/>
      <c r="W101" s="36"/>
      <c r="X101" s="36"/>
      <c r="Y101" s="36"/>
      <c r="Z101" s="36"/>
    </row>
    <row r="102">
      <c r="A102" s="37" t="s">
        <v>4</v>
      </c>
      <c r="B102" s="10" t="s">
        <v>472</v>
      </c>
      <c r="C102" s="38">
        <v>2013.0</v>
      </c>
      <c r="D102" s="37" t="s">
        <v>5</v>
      </c>
      <c r="E102" s="37" t="s">
        <v>32</v>
      </c>
      <c r="F102" s="38">
        <v>60.2320209</v>
      </c>
      <c r="G102" s="36"/>
      <c r="H102" s="36"/>
      <c r="I102" s="36"/>
      <c r="J102" s="36"/>
      <c r="K102" s="36"/>
      <c r="L102" s="36"/>
      <c r="M102" s="36"/>
      <c r="N102" s="36"/>
      <c r="O102" s="36"/>
      <c r="P102" s="36"/>
      <c r="Q102" s="36"/>
      <c r="R102" s="36"/>
      <c r="S102" s="36"/>
      <c r="T102" s="36"/>
      <c r="U102" s="36"/>
      <c r="V102" s="36"/>
      <c r="W102" s="36"/>
      <c r="X102" s="36"/>
      <c r="Y102" s="36"/>
      <c r="Z102" s="36"/>
    </row>
    <row r="103">
      <c r="A103" s="37" t="s">
        <v>5</v>
      </c>
      <c r="B103" s="10" t="s">
        <v>473</v>
      </c>
      <c r="C103" s="38">
        <v>2013.0</v>
      </c>
      <c r="D103" s="37" t="s">
        <v>5</v>
      </c>
      <c r="E103" s="37" t="s">
        <v>32</v>
      </c>
      <c r="F103" s="38">
        <v>56.8611957</v>
      </c>
      <c r="G103" s="36"/>
      <c r="H103" s="36"/>
      <c r="I103" s="36"/>
      <c r="J103" s="36"/>
      <c r="K103" s="36"/>
      <c r="L103" s="36"/>
      <c r="M103" s="36"/>
      <c r="N103" s="36"/>
      <c r="O103" s="36"/>
      <c r="P103" s="36"/>
      <c r="Q103" s="36"/>
      <c r="R103" s="36"/>
      <c r="S103" s="36"/>
      <c r="T103" s="36"/>
      <c r="U103" s="36"/>
      <c r="V103" s="36"/>
      <c r="W103" s="36"/>
      <c r="X103" s="36"/>
      <c r="Y103" s="36"/>
      <c r="Z103" s="36"/>
    </row>
    <row r="104">
      <c r="A104" s="37" t="s">
        <v>6</v>
      </c>
      <c r="B104" s="10" t="s">
        <v>474</v>
      </c>
      <c r="C104" s="38">
        <v>2013.0</v>
      </c>
      <c r="D104" s="37" t="s">
        <v>5</v>
      </c>
      <c r="E104" s="37" t="s">
        <v>32</v>
      </c>
      <c r="F104" s="38">
        <v>46.6908905</v>
      </c>
      <c r="G104" s="36"/>
      <c r="H104" s="36"/>
      <c r="I104" s="36"/>
      <c r="J104" s="36"/>
      <c r="K104" s="36"/>
      <c r="L104" s="36"/>
      <c r="M104" s="36"/>
      <c r="N104" s="36"/>
      <c r="O104" s="36"/>
      <c r="P104" s="36"/>
      <c r="Q104" s="36"/>
      <c r="R104" s="36"/>
      <c r="S104" s="36"/>
      <c r="T104" s="36"/>
      <c r="U104" s="36"/>
      <c r="V104" s="36"/>
      <c r="W104" s="36"/>
      <c r="X104" s="36"/>
      <c r="Y104" s="36"/>
      <c r="Z104" s="36"/>
    </row>
    <row r="105">
      <c r="A105" s="37" t="s">
        <v>7</v>
      </c>
      <c r="B105" s="10" t="s">
        <v>475</v>
      </c>
      <c r="C105" s="38">
        <v>2013.0</v>
      </c>
      <c r="D105" s="37" t="s">
        <v>5</v>
      </c>
      <c r="E105" s="37" t="s">
        <v>32</v>
      </c>
      <c r="F105" s="38">
        <v>63.9947095</v>
      </c>
      <c r="G105" s="36"/>
      <c r="H105" s="36"/>
      <c r="I105" s="36"/>
      <c r="J105" s="36"/>
      <c r="K105" s="36"/>
      <c r="L105" s="36"/>
      <c r="M105" s="36"/>
      <c r="N105" s="36"/>
      <c r="O105" s="36"/>
      <c r="P105" s="36"/>
      <c r="Q105" s="36"/>
      <c r="R105" s="36"/>
      <c r="S105" s="36"/>
      <c r="T105" s="36"/>
      <c r="U105" s="36"/>
      <c r="V105" s="36"/>
      <c r="W105" s="36"/>
      <c r="X105" s="36"/>
      <c r="Y105" s="36"/>
      <c r="Z105" s="36"/>
    </row>
    <row r="106">
      <c r="A106" s="37" t="s">
        <v>8</v>
      </c>
      <c r="B106" s="10" t="s">
        <v>479</v>
      </c>
      <c r="C106" s="38">
        <v>2013.0</v>
      </c>
      <c r="D106" s="37" t="s">
        <v>5</v>
      </c>
      <c r="E106" s="37" t="s">
        <v>32</v>
      </c>
      <c r="F106" s="38">
        <v>79.9164893</v>
      </c>
      <c r="G106" s="36"/>
      <c r="H106" s="36"/>
      <c r="I106" s="36"/>
      <c r="J106" s="36"/>
      <c r="K106" s="36"/>
      <c r="L106" s="36"/>
      <c r="M106" s="36"/>
      <c r="N106" s="36"/>
      <c r="O106" s="36"/>
      <c r="P106" s="36"/>
      <c r="Q106" s="36"/>
      <c r="R106" s="36"/>
      <c r="S106" s="36"/>
      <c r="T106" s="36"/>
      <c r="U106" s="36"/>
      <c r="V106" s="36"/>
      <c r="W106" s="36"/>
      <c r="X106" s="36"/>
      <c r="Y106" s="36"/>
      <c r="Z106" s="36"/>
    </row>
    <row r="107">
      <c r="A107" s="37" t="s">
        <v>9</v>
      </c>
      <c r="B107" s="10" t="s">
        <v>480</v>
      </c>
      <c r="C107" s="38">
        <v>2013.0</v>
      </c>
      <c r="D107" s="37" t="s">
        <v>5</v>
      </c>
      <c r="E107" s="37" t="s">
        <v>32</v>
      </c>
      <c r="F107" s="38">
        <v>80.6552564</v>
      </c>
      <c r="G107" s="36"/>
      <c r="H107" s="36"/>
      <c r="I107" s="36"/>
      <c r="J107" s="36"/>
      <c r="K107" s="36"/>
      <c r="L107" s="36"/>
      <c r="M107" s="36"/>
      <c r="N107" s="36"/>
      <c r="O107" s="36"/>
      <c r="P107" s="36"/>
      <c r="Q107" s="36"/>
      <c r="R107" s="36"/>
      <c r="S107" s="36"/>
      <c r="T107" s="36"/>
      <c r="U107" s="36"/>
      <c r="V107" s="36"/>
      <c r="W107" s="36"/>
      <c r="X107" s="36"/>
      <c r="Y107" s="36"/>
      <c r="Z107" s="36"/>
    </row>
    <row r="108">
      <c r="A108" s="37" t="s">
        <v>10</v>
      </c>
      <c r="B108" s="10" t="s">
        <v>478</v>
      </c>
      <c r="C108" s="38">
        <v>2013.0</v>
      </c>
      <c r="D108" s="37" t="s">
        <v>5</v>
      </c>
      <c r="E108" s="37" t="s">
        <v>32</v>
      </c>
      <c r="F108" s="38">
        <v>49.5355041</v>
      </c>
      <c r="G108" s="36"/>
      <c r="H108" s="36"/>
      <c r="I108" s="36"/>
      <c r="J108" s="36"/>
      <c r="K108" s="36"/>
      <c r="L108" s="36"/>
      <c r="M108" s="36"/>
      <c r="N108" s="36"/>
      <c r="O108" s="36"/>
      <c r="P108" s="36"/>
      <c r="Q108" s="36"/>
      <c r="R108" s="36"/>
      <c r="S108" s="36"/>
      <c r="T108" s="36"/>
      <c r="U108" s="36"/>
      <c r="V108" s="36"/>
      <c r="W108" s="36"/>
      <c r="X108" s="36"/>
      <c r="Y108" s="36"/>
      <c r="Z108" s="36"/>
    </row>
    <row r="109">
      <c r="A109" s="37" t="s">
        <v>11</v>
      </c>
      <c r="B109" s="10" t="s">
        <v>477</v>
      </c>
      <c r="C109" s="38">
        <v>2013.0</v>
      </c>
      <c r="D109" s="37" t="s">
        <v>5</v>
      </c>
      <c r="E109" s="37" t="s">
        <v>32</v>
      </c>
      <c r="F109" s="38">
        <v>66.538232</v>
      </c>
      <c r="G109" s="36"/>
      <c r="H109" s="36"/>
      <c r="I109" s="36"/>
      <c r="J109" s="36"/>
      <c r="K109" s="36"/>
      <c r="L109" s="36"/>
      <c r="M109" s="36"/>
      <c r="N109" s="36"/>
      <c r="O109" s="36"/>
      <c r="P109" s="36"/>
      <c r="Q109" s="36"/>
      <c r="R109" s="36"/>
      <c r="S109" s="36"/>
      <c r="T109" s="36"/>
      <c r="U109" s="36"/>
      <c r="V109" s="36"/>
      <c r="W109" s="36"/>
      <c r="X109" s="36"/>
      <c r="Y109" s="36"/>
      <c r="Z109" s="36"/>
    </row>
    <row r="110">
      <c r="A110" s="37" t="s">
        <v>12</v>
      </c>
      <c r="B110" s="10" t="s">
        <v>476</v>
      </c>
      <c r="C110" s="38">
        <v>2013.0</v>
      </c>
      <c r="D110" s="37" t="s">
        <v>5</v>
      </c>
      <c r="E110" s="37" t="s">
        <v>32</v>
      </c>
      <c r="F110" s="38">
        <v>103.722101</v>
      </c>
      <c r="G110" s="36"/>
      <c r="H110" s="36"/>
      <c r="I110" s="36"/>
      <c r="J110" s="36"/>
      <c r="K110" s="36"/>
      <c r="L110" s="36"/>
      <c r="M110" s="36"/>
      <c r="N110" s="36"/>
      <c r="O110" s="36"/>
      <c r="P110" s="36"/>
      <c r="Q110" s="36"/>
      <c r="R110" s="36"/>
      <c r="S110" s="36"/>
      <c r="T110" s="36"/>
      <c r="U110" s="36"/>
      <c r="V110" s="36"/>
      <c r="W110" s="36"/>
      <c r="X110" s="36"/>
      <c r="Y110" s="36"/>
      <c r="Z110" s="36"/>
    </row>
    <row r="111">
      <c r="A111" s="37" t="s">
        <v>13</v>
      </c>
      <c r="B111" s="10" t="s">
        <v>481</v>
      </c>
      <c r="C111" s="38">
        <v>2013.0</v>
      </c>
      <c r="D111" s="37" t="s">
        <v>5</v>
      </c>
      <c r="E111" s="37" t="s">
        <v>32</v>
      </c>
      <c r="F111" s="38">
        <v>65.0055286</v>
      </c>
      <c r="G111" s="36"/>
      <c r="H111" s="36"/>
      <c r="I111" s="36"/>
      <c r="J111" s="36"/>
      <c r="K111" s="36"/>
      <c r="L111" s="36"/>
      <c r="M111" s="36"/>
      <c r="N111" s="36"/>
      <c r="O111" s="36"/>
      <c r="P111" s="36"/>
      <c r="Q111" s="36"/>
      <c r="R111" s="36"/>
      <c r="S111" s="36"/>
      <c r="T111" s="36"/>
      <c r="U111" s="36"/>
      <c r="V111" s="36"/>
      <c r="W111" s="36"/>
      <c r="X111" s="36"/>
      <c r="Y111" s="36"/>
      <c r="Z111" s="36"/>
    </row>
    <row r="112">
      <c r="A112" s="37" t="s">
        <v>14</v>
      </c>
      <c r="B112" s="10" t="s">
        <v>483</v>
      </c>
      <c r="C112" s="38">
        <v>2013.0</v>
      </c>
      <c r="D112" s="37" t="s">
        <v>5</v>
      </c>
      <c r="E112" s="37" t="s">
        <v>32</v>
      </c>
      <c r="F112" s="38">
        <v>81.8614465</v>
      </c>
      <c r="G112" s="36"/>
      <c r="H112" s="36"/>
      <c r="I112" s="36"/>
      <c r="J112" s="36"/>
      <c r="K112" s="36"/>
      <c r="L112" s="36"/>
      <c r="M112" s="36"/>
      <c r="N112" s="36"/>
      <c r="O112" s="36"/>
      <c r="P112" s="36"/>
      <c r="Q112" s="36"/>
      <c r="R112" s="36"/>
      <c r="S112" s="36"/>
      <c r="T112" s="36"/>
      <c r="U112" s="36"/>
      <c r="V112" s="36"/>
      <c r="W112" s="36"/>
      <c r="X112" s="36"/>
      <c r="Y112" s="36"/>
      <c r="Z112" s="36"/>
    </row>
    <row r="113">
      <c r="A113" s="37" t="s">
        <v>15</v>
      </c>
      <c r="B113" s="10" t="s">
        <v>482</v>
      </c>
      <c r="C113" s="38">
        <v>2013.0</v>
      </c>
      <c r="D113" s="37" t="s">
        <v>5</v>
      </c>
      <c r="E113" s="37" t="s">
        <v>32</v>
      </c>
      <c r="F113" s="38">
        <v>68.3665757</v>
      </c>
      <c r="G113" s="36"/>
      <c r="H113" s="36"/>
      <c r="I113" s="36"/>
      <c r="J113" s="36"/>
      <c r="K113" s="36"/>
      <c r="L113" s="36"/>
      <c r="M113" s="36"/>
      <c r="N113" s="36"/>
      <c r="O113" s="36"/>
      <c r="P113" s="36"/>
      <c r="Q113" s="36"/>
      <c r="R113" s="36"/>
      <c r="S113" s="36"/>
      <c r="T113" s="36"/>
      <c r="U113" s="36"/>
      <c r="V113" s="36"/>
      <c r="W113" s="36"/>
      <c r="X113" s="36"/>
      <c r="Y113" s="36"/>
      <c r="Z113" s="36"/>
    </row>
    <row r="114">
      <c r="A114" s="37" t="s">
        <v>16</v>
      </c>
      <c r="B114" s="10" t="s">
        <v>484</v>
      </c>
      <c r="C114" s="38">
        <v>2013.0</v>
      </c>
      <c r="D114" s="37" t="s">
        <v>5</v>
      </c>
      <c r="E114" s="37" t="s">
        <v>32</v>
      </c>
      <c r="F114" s="38">
        <v>66.2685412</v>
      </c>
      <c r="G114" s="36"/>
      <c r="H114" s="36"/>
      <c r="I114" s="36"/>
      <c r="J114" s="36"/>
      <c r="K114" s="36"/>
      <c r="L114" s="36"/>
      <c r="M114" s="36"/>
      <c r="N114" s="36"/>
      <c r="O114" s="36"/>
      <c r="P114" s="36"/>
      <c r="Q114" s="36"/>
      <c r="R114" s="36"/>
      <c r="S114" s="36"/>
      <c r="T114" s="36"/>
      <c r="U114" s="36"/>
      <c r="V114" s="36"/>
      <c r="W114" s="36"/>
      <c r="X114" s="36"/>
      <c r="Y114" s="36"/>
      <c r="Z114" s="36"/>
    </row>
    <row r="115">
      <c r="A115" s="37" t="s">
        <v>17</v>
      </c>
      <c r="B115" s="10" t="s">
        <v>485</v>
      </c>
      <c r="C115" s="38">
        <v>2013.0</v>
      </c>
      <c r="D115" s="37" t="s">
        <v>5</v>
      </c>
      <c r="E115" s="37" t="s">
        <v>32</v>
      </c>
      <c r="F115" s="38">
        <v>70.3240167</v>
      </c>
      <c r="G115" s="36"/>
      <c r="H115" s="36"/>
      <c r="I115" s="36"/>
      <c r="J115" s="36"/>
      <c r="K115" s="36"/>
      <c r="L115" s="36"/>
      <c r="M115" s="36"/>
      <c r="N115" s="36"/>
      <c r="O115" s="36"/>
      <c r="P115" s="36"/>
      <c r="Q115" s="36"/>
      <c r="R115" s="36"/>
      <c r="S115" s="36"/>
      <c r="T115" s="36"/>
      <c r="U115" s="36"/>
      <c r="V115" s="36"/>
      <c r="W115" s="36"/>
      <c r="X115" s="36"/>
      <c r="Y115" s="36"/>
      <c r="Z115" s="36"/>
    </row>
    <row r="116">
      <c r="A116" s="37" t="s">
        <v>18</v>
      </c>
      <c r="B116" s="10" t="s">
        <v>486</v>
      </c>
      <c r="C116" s="38">
        <v>2013.0</v>
      </c>
      <c r="D116" s="37" t="s">
        <v>5</v>
      </c>
      <c r="E116" s="37" t="s">
        <v>32</v>
      </c>
      <c r="F116" s="38">
        <v>77.1966195</v>
      </c>
      <c r="G116" s="36"/>
      <c r="H116" s="36"/>
      <c r="I116" s="36"/>
      <c r="J116" s="36"/>
      <c r="K116" s="36"/>
      <c r="L116" s="36"/>
      <c r="M116" s="36"/>
      <c r="N116" s="36"/>
      <c r="O116" s="36"/>
      <c r="P116" s="36"/>
      <c r="Q116" s="36"/>
      <c r="R116" s="36"/>
      <c r="S116" s="36"/>
      <c r="T116" s="36"/>
      <c r="U116" s="36"/>
      <c r="V116" s="36"/>
      <c r="W116" s="36"/>
      <c r="X116" s="36"/>
      <c r="Y116" s="36"/>
      <c r="Z116" s="36"/>
    </row>
    <row r="117">
      <c r="A117" s="37" t="s">
        <v>19</v>
      </c>
      <c r="B117" s="10" t="s">
        <v>487</v>
      </c>
      <c r="C117" s="38">
        <v>2013.0</v>
      </c>
      <c r="D117" s="37" t="s">
        <v>5</v>
      </c>
      <c r="E117" s="37" t="s">
        <v>32</v>
      </c>
      <c r="F117" s="38">
        <v>86.2918061</v>
      </c>
      <c r="G117" s="36"/>
      <c r="H117" s="36"/>
      <c r="I117" s="36"/>
      <c r="J117" s="36"/>
      <c r="K117" s="36"/>
      <c r="L117" s="36"/>
      <c r="M117" s="36"/>
      <c r="N117" s="36"/>
      <c r="O117" s="36"/>
      <c r="P117" s="36"/>
      <c r="Q117" s="36"/>
      <c r="R117" s="36"/>
      <c r="S117" s="36"/>
      <c r="T117" s="36"/>
      <c r="U117" s="36"/>
      <c r="V117" s="36"/>
      <c r="W117" s="36"/>
      <c r="X117" s="36"/>
      <c r="Y117" s="36"/>
      <c r="Z117" s="36"/>
    </row>
    <row r="118">
      <c r="A118" s="37" t="s">
        <v>20</v>
      </c>
      <c r="B118" s="10" t="s">
        <v>488</v>
      </c>
      <c r="C118" s="38">
        <v>2013.0</v>
      </c>
      <c r="D118" s="37" t="s">
        <v>5</v>
      </c>
      <c r="E118" s="37" t="s">
        <v>32</v>
      </c>
      <c r="F118" s="38">
        <v>87.0926664</v>
      </c>
      <c r="G118" s="36"/>
      <c r="H118" s="36"/>
      <c r="I118" s="36"/>
      <c r="J118" s="36"/>
      <c r="K118" s="36"/>
      <c r="L118" s="36"/>
      <c r="M118" s="36"/>
      <c r="N118" s="36"/>
      <c r="O118" s="36"/>
      <c r="P118" s="36"/>
      <c r="Q118" s="36"/>
      <c r="R118" s="36"/>
      <c r="S118" s="36"/>
      <c r="T118" s="36"/>
      <c r="U118" s="36"/>
      <c r="V118" s="36"/>
      <c r="W118" s="36"/>
      <c r="X118" s="36"/>
      <c r="Y118" s="36"/>
      <c r="Z118" s="36"/>
    </row>
    <row r="119">
      <c r="A119" s="37" t="s">
        <v>21</v>
      </c>
      <c r="B119" s="10" t="s">
        <v>490</v>
      </c>
      <c r="C119" s="38">
        <v>2013.0</v>
      </c>
      <c r="D119" s="37" t="s">
        <v>5</v>
      </c>
      <c r="E119" s="37" t="s">
        <v>32</v>
      </c>
      <c r="F119" s="38">
        <v>60.3088706</v>
      </c>
      <c r="G119" s="36"/>
      <c r="H119" s="36"/>
      <c r="I119" s="36"/>
      <c r="J119" s="36"/>
      <c r="K119" s="36"/>
      <c r="L119" s="36"/>
      <c r="M119" s="36"/>
      <c r="N119" s="36"/>
      <c r="O119" s="36"/>
      <c r="P119" s="36"/>
      <c r="Q119" s="36"/>
      <c r="R119" s="36"/>
      <c r="S119" s="36"/>
      <c r="T119" s="36"/>
      <c r="U119" s="36"/>
      <c r="V119" s="36"/>
      <c r="W119" s="36"/>
      <c r="X119" s="36"/>
      <c r="Y119" s="36"/>
      <c r="Z119" s="36"/>
    </row>
    <row r="120">
      <c r="A120" s="37" t="s">
        <v>22</v>
      </c>
      <c r="B120" s="10" t="s">
        <v>491</v>
      </c>
      <c r="C120" s="38">
        <v>2013.0</v>
      </c>
      <c r="D120" s="37" t="s">
        <v>5</v>
      </c>
      <c r="E120" s="37" t="s">
        <v>32</v>
      </c>
      <c r="F120" s="38">
        <v>61.4453415</v>
      </c>
      <c r="G120" s="36"/>
      <c r="H120" s="36"/>
      <c r="I120" s="36"/>
      <c r="J120" s="36"/>
      <c r="K120" s="36"/>
      <c r="L120" s="36"/>
      <c r="M120" s="36"/>
      <c r="N120" s="36"/>
      <c r="O120" s="36"/>
      <c r="P120" s="36"/>
      <c r="Q120" s="36"/>
      <c r="R120" s="36"/>
      <c r="S120" s="36"/>
      <c r="T120" s="36"/>
      <c r="U120" s="36"/>
      <c r="V120" s="36"/>
      <c r="W120" s="36"/>
      <c r="X120" s="36"/>
      <c r="Y120" s="36"/>
      <c r="Z120" s="36"/>
    </row>
    <row r="121">
      <c r="A121" s="37" t="s">
        <v>23</v>
      </c>
      <c r="B121" s="10" t="s">
        <v>492</v>
      </c>
      <c r="C121" s="38">
        <v>2013.0</v>
      </c>
      <c r="D121" s="37" t="s">
        <v>5</v>
      </c>
      <c r="E121" s="37" t="s">
        <v>32</v>
      </c>
      <c r="F121" s="38">
        <v>69.7510233</v>
      </c>
      <c r="G121" s="36"/>
      <c r="H121" s="36"/>
      <c r="I121" s="36"/>
      <c r="J121" s="36"/>
      <c r="K121" s="36"/>
      <c r="L121" s="36"/>
      <c r="M121" s="36"/>
      <c r="N121" s="36"/>
      <c r="O121" s="36"/>
      <c r="P121" s="36"/>
      <c r="Q121" s="36"/>
      <c r="R121" s="36"/>
      <c r="S121" s="36"/>
      <c r="T121" s="36"/>
      <c r="U121" s="36"/>
      <c r="V121" s="36"/>
      <c r="W121" s="36"/>
      <c r="X121" s="36"/>
      <c r="Y121" s="36"/>
      <c r="Z121" s="36"/>
    </row>
    <row r="122">
      <c r="A122" s="37" t="s">
        <v>24</v>
      </c>
      <c r="B122" s="10" t="s">
        <v>493</v>
      </c>
      <c r="C122" s="38">
        <v>2013.0</v>
      </c>
      <c r="D122" s="37" t="s">
        <v>5</v>
      </c>
      <c r="E122" s="37" t="s">
        <v>32</v>
      </c>
      <c r="F122" s="38">
        <v>87.820338</v>
      </c>
      <c r="G122" s="36"/>
      <c r="H122" s="36"/>
      <c r="I122" s="36"/>
      <c r="J122" s="36"/>
      <c r="K122" s="36"/>
      <c r="L122" s="36"/>
      <c r="M122" s="36"/>
      <c r="N122" s="36"/>
      <c r="O122" s="36"/>
      <c r="P122" s="36"/>
      <c r="Q122" s="36"/>
      <c r="R122" s="36"/>
      <c r="S122" s="36"/>
      <c r="T122" s="36"/>
      <c r="U122" s="36"/>
      <c r="V122" s="36"/>
      <c r="W122" s="36"/>
      <c r="X122" s="36"/>
      <c r="Y122" s="36"/>
      <c r="Z122" s="36"/>
    </row>
    <row r="123">
      <c r="A123" s="37" t="s">
        <v>25</v>
      </c>
      <c r="B123" s="10" t="s">
        <v>494</v>
      </c>
      <c r="C123" s="38">
        <v>2013.0</v>
      </c>
      <c r="D123" s="37" t="s">
        <v>5</v>
      </c>
      <c r="E123" s="37" t="s">
        <v>32</v>
      </c>
      <c r="F123" s="38">
        <v>56.7582665</v>
      </c>
      <c r="G123" s="36"/>
      <c r="H123" s="36"/>
      <c r="I123" s="36"/>
      <c r="J123" s="36"/>
      <c r="K123" s="36"/>
      <c r="L123" s="36"/>
      <c r="M123" s="36"/>
      <c r="N123" s="36"/>
      <c r="O123" s="36"/>
      <c r="P123" s="36"/>
      <c r="Q123" s="36"/>
      <c r="R123" s="36"/>
      <c r="S123" s="36"/>
      <c r="T123" s="36"/>
      <c r="U123" s="36"/>
      <c r="V123" s="36"/>
      <c r="W123" s="36"/>
      <c r="X123" s="36"/>
      <c r="Y123" s="36"/>
      <c r="Z123" s="36"/>
    </row>
    <row r="124">
      <c r="A124" s="37" t="s">
        <v>26</v>
      </c>
      <c r="B124" s="10" t="s">
        <v>495</v>
      </c>
      <c r="C124" s="38">
        <v>2013.0</v>
      </c>
      <c r="D124" s="37" t="s">
        <v>5</v>
      </c>
      <c r="E124" s="37" t="s">
        <v>32</v>
      </c>
      <c r="F124" s="38">
        <v>46.3492618</v>
      </c>
      <c r="G124" s="36"/>
      <c r="H124" s="36"/>
      <c r="I124" s="36"/>
      <c r="J124" s="36"/>
      <c r="K124" s="36"/>
      <c r="L124" s="36"/>
      <c r="M124" s="36"/>
      <c r="N124" s="36"/>
      <c r="O124" s="36"/>
      <c r="P124" s="36"/>
      <c r="Q124" s="36"/>
      <c r="R124" s="36"/>
      <c r="S124" s="36"/>
      <c r="T124" s="36"/>
      <c r="U124" s="36"/>
      <c r="V124" s="36"/>
      <c r="W124" s="36"/>
      <c r="X124" s="36"/>
      <c r="Y124" s="36"/>
      <c r="Z124" s="36"/>
    </row>
    <row r="125">
      <c r="A125" s="37" t="s">
        <v>27</v>
      </c>
      <c r="B125" s="10" t="s">
        <v>497</v>
      </c>
      <c r="C125" s="38">
        <v>2013.0</v>
      </c>
      <c r="D125" s="37" t="s">
        <v>5</v>
      </c>
      <c r="E125" s="37" t="s">
        <v>32</v>
      </c>
      <c r="F125" s="38">
        <v>67.420468</v>
      </c>
      <c r="G125" s="36"/>
      <c r="H125" s="36"/>
      <c r="I125" s="36"/>
      <c r="J125" s="36"/>
      <c r="K125" s="36"/>
      <c r="L125" s="36"/>
      <c r="M125" s="36"/>
      <c r="N125" s="36"/>
      <c r="O125" s="36"/>
      <c r="P125" s="36"/>
      <c r="Q125" s="36"/>
      <c r="R125" s="36"/>
      <c r="S125" s="36"/>
      <c r="T125" s="36"/>
      <c r="U125" s="36"/>
      <c r="V125" s="36"/>
      <c r="W125" s="36"/>
      <c r="X125" s="36"/>
      <c r="Y125" s="36"/>
      <c r="Z125" s="36"/>
    </row>
    <row r="126">
      <c r="A126" s="37" t="s">
        <v>28</v>
      </c>
      <c r="B126" s="10" t="s">
        <v>496</v>
      </c>
      <c r="C126" s="38">
        <v>2013.0</v>
      </c>
      <c r="D126" s="37" t="s">
        <v>5</v>
      </c>
      <c r="E126" s="37" t="s">
        <v>32</v>
      </c>
      <c r="F126" s="38">
        <v>53.6615456</v>
      </c>
      <c r="G126" s="36"/>
      <c r="H126" s="36"/>
      <c r="I126" s="36"/>
      <c r="J126" s="36"/>
      <c r="K126" s="36"/>
      <c r="L126" s="36"/>
      <c r="M126" s="36"/>
      <c r="N126" s="36"/>
      <c r="O126" s="36"/>
      <c r="P126" s="36"/>
      <c r="Q126" s="36"/>
      <c r="R126" s="36"/>
      <c r="S126" s="36"/>
      <c r="T126" s="36"/>
      <c r="U126" s="36"/>
      <c r="V126" s="36"/>
      <c r="W126" s="36"/>
      <c r="X126" s="36"/>
      <c r="Y126" s="36"/>
      <c r="Z126" s="36"/>
    </row>
    <row r="127">
      <c r="A127" s="37" t="s">
        <v>29</v>
      </c>
      <c r="B127" s="10" t="s">
        <v>498</v>
      </c>
      <c r="C127" s="38">
        <v>2013.0</v>
      </c>
      <c r="D127" s="37" t="s">
        <v>5</v>
      </c>
      <c r="E127" s="37" t="s">
        <v>32</v>
      </c>
      <c r="F127" s="38">
        <v>61.1046592</v>
      </c>
      <c r="G127" s="36"/>
      <c r="H127" s="36"/>
      <c r="I127" s="36"/>
      <c r="J127" s="36"/>
      <c r="K127" s="36"/>
      <c r="L127" s="36"/>
      <c r="M127" s="36"/>
      <c r="N127" s="36"/>
      <c r="O127" s="36"/>
      <c r="P127" s="36"/>
      <c r="Q127" s="36"/>
      <c r="R127" s="36"/>
      <c r="S127" s="36"/>
      <c r="T127" s="36"/>
      <c r="U127" s="36"/>
      <c r="V127" s="36"/>
      <c r="W127" s="36"/>
      <c r="X127" s="36"/>
      <c r="Y127" s="36"/>
      <c r="Z127" s="36"/>
    </row>
    <row r="128">
      <c r="A128" s="37" t="s">
        <v>30</v>
      </c>
      <c r="B128" s="10" t="s">
        <v>499</v>
      </c>
      <c r="C128" s="38">
        <v>2013.0</v>
      </c>
      <c r="D128" s="37" t="s">
        <v>5</v>
      </c>
      <c r="E128" s="37" t="s">
        <v>32</v>
      </c>
      <c r="F128" s="38">
        <v>83.4280332</v>
      </c>
      <c r="G128" s="36"/>
      <c r="H128" s="36"/>
      <c r="I128" s="36"/>
      <c r="J128" s="36"/>
      <c r="K128" s="36"/>
      <c r="L128" s="36"/>
      <c r="M128" s="36"/>
      <c r="N128" s="36"/>
      <c r="O128" s="36"/>
      <c r="P128" s="36"/>
      <c r="Q128" s="36"/>
      <c r="R128" s="36"/>
      <c r="S128" s="36"/>
      <c r="T128" s="36"/>
      <c r="U128" s="36"/>
      <c r="V128" s="36"/>
      <c r="W128" s="36"/>
      <c r="X128" s="36"/>
      <c r="Y128" s="36"/>
      <c r="Z128" s="36"/>
    </row>
    <row r="129">
      <c r="A129" s="37" t="s">
        <v>31</v>
      </c>
      <c r="B129" s="10" t="s">
        <v>500</v>
      </c>
      <c r="C129" s="38">
        <v>2013.0</v>
      </c>
      <c r="D129" s="37" t="s">
        <v>5</v>
      </c>
      <c r="E129" s="37" t="s">
        <v>32</v>
      </c>
      <c r="F129" s="38">
        <v>76.5809874</v>
      </c>
      <c r="G129" s="36"/>
      <c r="H129" s="36"/>
      <c r="I129" s="36"/>
      <c r="J129" s="36"/>
      <c r="K129" s="36"/>
      <c r="L129" s="36"/>
      <c r="M129" s="36"/>
      <c r="N129" s="36"/>
      <c r="O129" s="36"/>
      <c r="P129" s="36"/>
      <c r="Q129" s="36"/>
      <c r="R129" s="36"/>
      <c r="S129" s="36"/>
      <c r="T129" s="36"/>
      <c r="U129" s="36"/>
      <c r="V129" s="36"/>
      <c r="W129" s="36"/>
      <c r="X129" s="36"/>
      <c r="Y129" s="36"/>
      <c r="Z129" s="36"/>
    </row>
    <row r="130">
      <c r="A130" s="37" t="s">
        <v>32</v>
      </c>
      <c r="B130" s="10" t="s">
        <v>501</v>
      </c>
      <c r="C130" s="38">
        <v>2013.0</v>
      </c>
      <c r="D130" s="37" t="s">
        <v>5</v>
      </c>
      <c r="E130" s="37" t="s">
        <v>32</v>
      </c>
      <c r="F130" s="38">
        <v>91.9385528</v>
      </c>
      <c r="G130" s="36"/>
      <c r="H130" s="36"/>
      <c r="I130" s="36"/>
      <c r="J130" s="36"/>
      <c r="K130" s="36"/>
      <c r="L130" s="36"/>
      <c r="M130" s="36"/>
      <c r="N130" s="36"/>
      <c r="O130" s="36"/>
      <c r="P130" s="36"/>
      <c r="Q130" s="36"/>
      <c r="R130" s="36"/>
      <c r="S130" s="36"/>
      <c r="T130" s="36"/>
      <c r="U130" s="36"/>
      <c r="V130" s="36"/>
      <c r="W130" s="36"/>
      <c r="X130" s="36"/>
      <c r="Y130" s="36"/>
      <c r="Z130" s="36"/>
    </row>
    <row r="131">
      <c r="A131" s="37" t="s">
        <v>33</v>
      </c>
      <c r="B131" s="10" t="s">
        <v>502</v>
      </c>
      <c r="C131" s="38">
        <v>2013.0</v>
      </c>
      <c r="D131" s="37" t="s">
        <v>5</v>
      </c>
      <c r="E131" s="37" t="s">
        <v>32</v>
      </c>
      <c r="F131" s="38">
        <v>92.0985263</v>
      </c>
      <c r="G131" s="36"/>
      <c r="H131" s="36"/>
      <c r="I131" s="36"/>
      <c r="J131" s="36"/>
      <c r="K131" s="36"/>
      <c r="L131" s="36"/>
      <c r="M131" s="36"/>
      <c r="N131" s="36"/>
      <c r="O131" s="36"/>
      <c r="P131" s="36"/>
      <c r="Q131" s="36"/>
      <c r="R131" s="36"/>
      <c r="S131" s="36"/>
      <c r="T131" s="36"/>
      <c r="U131" s="36"/>
      <c r="V131" s="36"/>
      <c r="W131" s="36"/>
      <c r="X131" s="36"/>
      <c r="Y131" s="36"/>
      <c r="Z131" s="36"/>
    </row>
    <row r="132">
      <c r="A132" s="37" t="s">
        <v>34</v>
      </c>
      <c r="B132" s="10" t="s">
        <v>503</v>
      </c>
      <c r="C132" s="38">
        <v>2013.0</v>
      </c>
      <c r="D132" s="37" t="s">
        <v>5</v>
      </c>
      <c r="E132" s="37" t="s">
        <v>32</v>
      </c>
      <c r="F132" s="38">
        <v>60.4455454</v>
      </c>
      <c r="G132" s="36"/>
      <c r="H132" s="36"/>
      <c r="I132" s="36"/>
      <c r="J132" s="36"/>
      <c r="K132" s="36"/>
      <c r="L132" s="36"/>
      <c r="M132" s="36"/>
      <c r="N132" s="36"/>
      <c r="O132" s="36"/>
      <c r="P132" s="36"/>
      <c r="Q132" s="36"/>
      <c r="R132" s="36"/>
      <c r="S132" s="36"/>
      <c r="T132" s="36"/>
      <c r="U132" s="36"/>
      <c r="V132" s="36"/>
      <c r="W132" s="36"/>
      <c r="X132" s="36"/>
      <c r="Y132" s="36"/>
      <c r="Z132" s="36"/>
    </row>
    <row r="133">
      <c r="A133" s="37" t="s">
        <v>35</v>
      </c>
      <c r="B133" s="10" t="s">
        <v>504</v>
      </c>
      <c r="C133" s="38">
        <v>2013.0</v>
      </c>
      <c r="D133" s="37" t="s">
        <v>5</v>
      </c>
      <c r="E133" s="37" t="s">
        <v>32</v>
      </c>
      <c r="F133" s="38">
        <v>67.8425194</v>
      </c>
      <c r="G133" s="36"/>
      <c r="H133" s="36"/>
      <c r="I133" s="36"/>
      <c r="J133" s="36"/>
      <c r="K133" s="36"/>
      <c r="L133" s="36"/>
      <c r="M133" s="36"/>
      <c r="N133" s="36"/>
      <c r="O133" s="36"/>
      <c r="P133" s="36"/>
      <c r="Q133" s="36"/>
      <c r="R133" s="36"/>
      <c r="S133" s="36"/>
      <c r="T133" s="36"/>
      <c r="U133" s="36"/>
      <c r="V133" s="36"/>
      <c r="W133" s="36"/>
      <c r="X133" s="36"/>
      <c r="Y133" s="36"/>
      <c r="Z133" s="36"/>
    </row>
    <row r="134">
      <c r="A134" s="37" t="s">
        <v>3</v>
      </c>
      <c r="B134" s="10" t="s">
        <v>489</v>
      </c>
      <c r="C134" s="38">
        <v>2014.0</v>
      </c>
      <c r="D134" s="37" t="s">
        <v>5</v>
      </c>
      <c r="E134" s="37" t="s">
        <v>32</v>
      </c>
      <c r="F134" s="38">
        <v>77.6787149</v>
      </c>
      <c r="G134" s="36"/>
      <c r="H134" s="36"/>
      <c r="I134" s="36"/>
      <c r="J134" s="36"/>
      <c r="K134" s="36"/>
      <c r="L134" s="36"/>
      <c r="M134" s="36"/>
      <c r="N134" s="36"/>
      <c r="O134" s="36"/>
      <c r="P134" s="36"/>
      <c r="Q134" s="36"/>
      <c r="R134" s="36"/>
      <c r="S134" s="36"/>
      <c r="T134" s="36"/>
      <c r="U134" s="36"/>
      <c r="V134" s="36"/>
      <c r="W134" s="36"/>
      <c r="X134" s="36"/>
      <c r="Y134" s="36"/>
      <c r="Z134" s="36"/>
    </row>
    <row r="135">
      <c r="A135" s="37" t="s">
        <v>4</v>
      </c>
      <c r="B135" s="10" t="s">
        <v>472</v>
      </c>
      <c r="C135" s="38">
        <v>2014.0</v>
      </c>
      <c r="D135" s="37" t="s">
        <v>5</v>
      </c>
      <c r="E135" s="37" t="s">
        <v>32</v>
      </c>
      <c r="F135" s="38">
        <v>60.1498747</v>
      </c>
      <c r="G135" s="36"/>
      <c r="H135" s="36"/>
      <c r="I135" s="36"/>
      <c r="J135" s="36"/>
      <c r="K135" s="36"/>
      <c r="L135" s="36"/>
      <c r="M135" s="36"/>
      <c r="N135" s="36"/>
      <c r="O135" s="36"/>
      <c r="P135" s="36"/>
      <c r="Q135" s="36"/>
      <c r="R135" s="36"/>
      <c r="S135" s="36"/>
      <c r="T135" s="36"/>
      <c r="U135" s="36"/>
      <c r="V135" s="36"/>
      <c r="W135" s="36"/>
      <c r="X135" s="36"/>
      <c r="Y135" s="36"/>
      <c r="Z135" s="36"/>
    </row>
    <row r="136">
      <c r="A136" s="37" t="s">
        <v>5</v>
      </c>
      <c r="B136" s="10" t="s">
        <v>473</v>
      </c>
      <c r="C136" s="38">
        <v>2014.0</v>
      </c>
      <c r="D136" s="37" t="s">
        <v>5</v>
      </c>
      <c r="E136" s="37" t="s">
        <v>32</v>
      </c>
      <c r="F136" s="38">
        <v>57.0297781</v>
      </c>
      <c r="G136" s="36"/>
      <c r="H136" s="36"/>
      <c r="I136" s="36"/>
      <c r="J136" s="36"/>
      <c r="K136" s="36"/>
      <c r="L136" s="36"/>
      <c r="M136" s="36"/>
      <c r="N136" s="36"/>
      <c r="O136" s="36"/>
      <c r="P136" s="36"/>
      <c r="Q136" s="36"/>
      <c r="R136" s="36"/>
      <c r="S136" s="36"/>
      <c r="T136" s="36"/>
      <c r="U136" s="36"/>
      <c r="V136" s="36"/>
      <c r="W136" s="36"/>
      <c r="X136" s="36"/>
      <c r="Y136" s="36"/>
      <c r="Z136" s="36"/>
    </row>
    <row r="137">
      <c r="A137" s="37" t="s">
        <v>6</v>
      </c>
      <c r="B137" s="10" t="s">
        <v>474</v>
      </c>
      <c r="C137" s="38">
        <v>2014.0</v>
      </c>
      <c r="D137" s="37" t="s">
        <v>5</v>
      </c>
      <c r="E137" s="37" t="s">
        <v>32</v>
      </c>
      <c r="F137" s="38">
        <v>44.1002911</v>
      </c>
      <c r="G137" s="36"/>
      <c r="H137" s="36"/>
      <c r="I137" s="36"/>
      <c r="J137" s="36"/>
      <c r="K137" s="36"/>
      <c r="L137" s="36"/>
      <c r="M137" s="36"/>
      <c r="N137" s="36"/>
      <c r="O137" s="36"/>
      <c r="P137" s="36"/>
      <c r="Q137" s="36"/>
      <c r="R137" s="36"/>
      <c r="S137" s="36"/>
      <c r="T137" s="36"/>
      <c r="U137" s="36"/>
      <c r="V137" s="36"/>
      <c r="W137" s="36"/>
      <c r="X137" s="36"/>
      <c r="Y137" s="36"/>
      <c r="Z137" s="36"/>
    </row>
    <row r="138">
      <c r="A138" s="37" t="s">
        <v>7</v>
      </c>
      <c r="B138" s="10" t="s">
        <v>475</v>
      </c>
      <c r="C138" s="38">
        <v>2014.0</v>
      </c>
      <c r="D138" s="37" t="s">
        <v>5</v>
      </c>
      <c r="E138" s="37" t="s">
        <v>32</v>
      </c>
      <c r="F138" s="38">
        <v>65.3915318</v>
      </c>
      <c r="G138" s="36"/>
      <c r="H138" s="36"/>
      <c r="I138" s="36"/>
      <c r="J138" s="36"/>
      <c r="K138" s="36"/>
      <c r="L138" s="36"/>
      <c r="M138" s="36"/>
      <c r="N138" s="36"/>
      <c r="O138" s="36"/>
      <c r="P138" s="36"/>
      <c r="Q138" s="36"/>
      <c r="R138" s="36"/>
      <c r="S138" s="36"/>
      <c r="T138" s="36"/>
      <c r="U138" s="36"/>
      <c r="V138" s="36"/>
      <c r="W138" s="36"/>
      <c r="X138" s="36"/>
      <c r="Y138" s="36"/>
      <c r="Z138" s="36"/>
    </row>
    <row r="139">
      <c r="A139" s="37" t="s">
        <v>8</v>
      </c>
      <c r="B139" s="10" t="s">
        <v>479</v>
      </c>
      <c r="C139" s="38">
        <v>2014.0</v>
      </c>
      <c r="D139" s="37" t="s">
        <v>5</v>
      </c>
      <c r="E139" s="37" t="s">
        <v>32</v>
      </c>
      <c r="F139" s="38">
        <v>85.9369545</v>
      </c>
      <c r="G139" s="36"/>
      <c r="H139" s="36"/>
      <c r="I139" s="36"/>
      <c r="J139" s="36"/>
      <c r="K139" s="36"/>
      <c r="L139" s="36"/>
      <c r="M139" s="36"/>
      <c r="N139" s="36"/>
      <c r="O139" s="36"/>
      <c r="P139" s="36"/>
      <c r="Q139" s="36"/>
      <c r="R139" s="36"/>
      <c r="S139" s="36"/>
      <c r="T139" s="36"/>
      <c r="U139" s="36"/>
      <c r="V139" s="36"/>
      <c r="W139" s="36"/>
      <c r="X139" s="36"/>
      <c r="Y139" s="36"/>
      <c r="Z139" s="36"/>
    </row>
    <row r="140">
      <c r="A140" s="37" t="s">
        <v>9</v>
      </c>
      <c r="B140" s="10" t="s">
        <v>480</v>
      </c>
      <c r="C140" s="38">
        <v>2014.0</v>
      </c>
      <c r="D140" s="37" t="s">
        <v>5</v>
      </c>
      <c r="E140" s="37" t="s">
        <v>32</v>
      </c>
      <c r="F140" s="38">
        <v>80.798592</v>
      </c>
      <c r="G140" s="36"/>
      <c r="H140" s="36"/>
      <c r="I140" s="36"/>
      <c r="J140" s="36"/>
      <c r="K140" s="36"/>
      <c r="L140" s="36"/>
      <c r="M140" s="36"/>
      <c r="N140" s="36"/>
      <c r="O140" s="36"/>
      <c r="P140" s="36"/>
      <c r="Q140" s="36"/>
      <c r="R140" s="36"/>
      <c r="S140" s="36"/>
      <c r="T140" s="36"/>
      <c r="U140" s="36"/>
      <c r="V140" s="36"/>
      <c r="W140" s="36"/>
      <c r="X140" s="36"/>
      <c r="Y140" s="36"/>
      <c r="Z140" s="36"/>
    </row>
    <row r="141">
      <c r="A141" s="37" t="s">
        <v>10</v>
      </c>
      <c r="B141" s="10" t="s">
        <v>478</v>
      </c>
      <c r="C141" s="38">
        <v>2014.0</v>
      </c>
      <c r="D141" s="37" t="s">
        <v>5</v>
      </c>
      <c r="E141" s="37" t="s">
        <v>32</v>
      </c>
      <c r="F141" s="38">
        <v>54.9690681</v>
      </c>
      <c r="G141" s="36"/>
      <c r="H141" s="36"/>
      <c r="I141" s="36"/>
      <c r="J141" s="36"/>
      <c r="K141" s="36"/>
      <c r="L141" s="36"/>
      <c r="M141" s="36"/>
      <c r="N141" s="36"/>
      <c r="O141" s="36"/>
      <c r="P141" s="36"/>
      <c r="Q141" s="36"/>
      <c r="R141" s="36"/>
      <c r="S141" s="36"/>
      <c r="T141" s="36"/>
      <c r="U141" s="36"/>
      <c r="V141" s="36"/>
      <c r="W141" s="36"/>
      <c r="X141" s="36"/>
      <c r="Y141" s="36"/>
      <c r="Z141" s="36"/>
    </row>
    <row r="142">
      <c r="A142" s="37" t="s">
        <v>11</v>
      </c>
      <c r="B142" s="10" t="s">
        <v>477</v>
      </c>
      <c r="C142" s="38">
        <v>2014.0</v>
      </c>
      <c r="D142" s="37" t="s">
        <v>5</v>
      </c>
      <c r="E142" s="37" t="s">
        <v>32</v>
      </c>
      <c r="F142" s="38">
        <v>68.0409092</v>
      </c>
      <c r="G142" s="36"/>
      <c r="H142" s="36"/>
      <c r="I142" s="36"/>
      <c r="J142" s="36"/>
      <c r="K142" s="36"/>
      <c r="L142" s="36"/>
      <c r="M142" s="36"/>
      <c r="N142" s="36"/>
      <c r="O142" s="36"/>
      <c r="P142" s="36"/>
      <c r="Q142" s="36"/>
      <c r="R142" s="36"/>
      <c r="S142" s="36"/>
      <c r="T142" s="36"/>
      <c r="U142" s="36"/>
      <c r="V142" s="36"/>
      <c r="W142" s="36"/>
      <c r="X142" s="36"/>
      <c r="Y142" s="36"/>
      <c r="Z142" s="36"/>
    </row>
    <row r="143">
      <c r="A143" s="37" t="s">
        <v>12</v>
      </c>
      <c r="B143" s="10" t="s">
        <v>476</v>
      </c>
      <c r="C143" s="38">
        <v>2014.0</v>
      </c>
      <c r="D143" s="37" t="s">
        <v>5</v>
      </c>
      <c r="E143" s="37" t="s">
        <v>32</v>
      </c>
      <c r="F143" s="38">
        <v>106.776052</v>
      </c>
      <c r="G143" s="36"/>
      <c r="H143" s="36"/>
      <c r="I143" s="36"/>
      <c r="J143" s="36"/>
      <c r="K143" s="36"/>
      <c r="L143" s="36"/>
      <c r="M143" s="36"/>
      <c r="N143" s="36"/>
      <c r="O143" s="36"/>
      <c r="P143" s="36"/>
      <c r="Q143" s="36"/>
      <c r="R143" s="36"/>
      <c r="S143" s="36"/>
      <c r="T143" s="36"/>
      <c r="U143" s="36"/>
      <c r="V143" s="36"/>
      <c r="W143" s="36"/>
      <c r="X143" s="36"/>
      <c r="Y143" s="36"/>
      <c r="Z143" s="36"/>
    </row>
    <row r="144">
      <c r="A144" s="37" t="s">
        <v>13</v>
      </c>
      <c r="B144" s="10" t="s">
        <v>481</v>
      </c>
      <c r="C144" s="38">
        <v>2014.0</v>
      </c>
      <c r="D144" s="37" t="s">
        <v>5</v>
      </c>
      <c r="E144" s="37" t="s">
        <v>32</v>
      </c>
      <c r="F144" s="38">
        <v>60.6017859</v>
      </c>
      <c r="G144" s="36"/>
      <c r="H144" s="36"/>
      <c r="I144" s="36"/>
      <c r="J144" s="36"/>
      <c r="K144" s="36"/>
      <c r="L144" s="36"/>
      <c r="M144" s="36"/>
      <c r="N144" s="36"/>
      <c r="O144" s="36"/>
      <c r="P144" s="36"/>
      <c r="Q144" s="36"/>
      <c r="R144" s="36"/>
      <c r="S144" s="36"/>
      <c r="T144" s="36"/>
      <c r="U144" s="36"/>
      <c r="V144" s="36"/>
      <c r="W144" s="36"/>
      <c r="X144" s="36"/>
      <c r="Y144" s="36"/>
      <c r="Z144" s="36"/>
    </row>
    <row r="145">
      <c r="A145" s="37" t="s">
        <v>14</v>
      </c>
      <c r="B145" s="10" t="s">
        <v>483</v>
      </c>
      <c r="C145" s="38">
        <v>2014.0</v>
      </c>
      <c r="D145" s="37" t="s">
        <v>5</v>
      </c>
      <c r="E145" s="37" t="s">
        <v>32</v>
      </c>
      <c r="F145" s="38">
        <v>87.567538</v>
      </c>
      <c r="G145" s="36"/>
      <c r="H145" s="36"/>
      <c r="I145" s="36"/>
      <c r="J145" s="36"/>
      <c r="K145" s="36"/>
      <c r="L145" s="36"/>
      <c r="M145" s="36"/>
      <c r="N145" s="36"/>
      <c r="O145" s="36"/>
      <c r="P145" s="36"/>
      <c r="Q145" s="36"/>
      <c r="R145" s="36"/>
      <c r="S145" s="36"/>
      <c r="T145" s="36"/>
      <c r="U145" s="36"/>
      <c r="V145" s="36"/>
      <c r="W145" s="36"/>
      <c r="X145" s="36"/>
      <c r="Y145" s="36"/>
      <c r="Z145" s="36"/>
    </row>
    <row r="146">
      <c r="A146" s="37" t="s">
        <v>15</v>
      </c>
      <c r="B146" s="10" t="s">
        <v>482</v>
      </c>
      <c r="C146" s="38">
        <v>2014.0</v>
      </c>
      <c r="D146" s="37" t="s">
        <v>5</v>
      </c>
      <c r="E146" s="37" t="s">
        <v>32</v>
      </c>
      <c r="F146" s="38">
        <v>68.6793755</v>
      </c>
      <c r="G146" s="36"/>
      <c r="H146" s="36"/>
      <c r="I146" s="36"/>
      <c r="J146" s="36"/>
      <c r="K146" s="36"/>
      <c r="L146" s="36"/>
      <c r="M146" s="36"/>
      <c r="N146" s="36"/>
      <c r="O146" s="36"/>
      <c r="P146" s="36"/>
      <c r="Q146" s="36"/>
      <c r="R146" s="36"/>
      <c r="S146" s="36"/>
      <c r="T146" s="36"/>
      <c r="U146" s="36"/>
      <c r="V146" s="36"/>
      <c r="W146" s="36"/>
      <c r="X146" s="36"/>
      <c r="Y146" s="36"/>
      <c r="Z146" s="36"/>
    </row>
    <row r="147">
      <c r="A147" s="37" t="s">
        <v>16</v>
      </c>
      <c r="B147" s="10" t="s">
        <v>484</v>
      </c>
      <c r="C147" s="38">
        <v>2014.0</v>
      </c>
      <c r="D147" s="37" t="s">
        <v>5</v>
      </c>
      <c r="E147" s="37" t="s">
        <v>32</v>
      </c>
      <c r="F147" s="38">
        <v>66.9127858</v>
      </c>
      <c r="G147" s="36"/>
      <c r="H147" s="36"/>
      <c r="I147" s="36"/>
      <c r="J147" s="36"/>
      <c r="K147" s="36"/>
      <c r="L147" s="36"/>
      <c r="M147" s="36"/>
      <c r="N147" s="36"/>
      <c r="O147" s="36"/>
      <c r="P147" s="36"/>
      <c r="Q147" s="36"/>
      <c r="R147" s="36"/>
      <c r="S147" s="36"/>
      <c r="T147" s="36"/>
      <c r="U147" s="36"/>
      <c r="V147" s="36"/>
      <c r="W147" s="36"/>
      <c r="X147" s="36"/>
      <c r="Y147" s="36"/>
      <c r="Z147" s="36"/>
    </row>
    <row r="148">
      <c r="A148" s="37" t="s">
        <v>17</v>
      </c>
      <c r="B148" s="10" t="s">
        <v>485</v>
      </c>
      <c r="C148" s="38">
        <v>2014.0</v>
      </c>
      <c r="D148" s="37" t="s">
        <v>5</v>
      </c>
      <c r="E148" s="37" t="s">
        <v>32</v>
      </c>
      <c r="F148" s="38">
        <v>71.8105651</v>
      </c>
      <c r="G148" s="36"/>
      <c r="H148" s="36"/>
      <c r="I148" s="36"/>
      <c r="J148" s="36"/>
      <c r="K148" s="36"/>
      <c r="L148" s="36"/>
      <c r="M148" s="36"/>
      <c r="N148" s="36"/>
      <c r="O148" s="36"/>
      <c r="P148" s="36"/>
      <c r="Q148" s="36"/>
      <c r="R148" s="36"/>
      <c r="S148" s="36"/>
      <c r="T148" s="36"/>
      <c r="U148" s="36"/>
      <c r="V148" s="36"/>
      <c r="W148" s="36"/>
      <c r="X148" s="36"/>
      <c r="Y148" s="36"/>
      <c r="Z148" s="36"/>
    </row>
    <row r="149">
      <c r="A149" s="37" t="s">
        <v>18</v>
      </c>
      <c r="B149" s="10" t="s">
        <v>486</v>
      </c>
      <c r="C149" s="38">
        <v>2014.0</v>
      </c>
      <c r="D149" s="37" t="s">
        <v>5</v>
      </c>
      <c r="E149" s="37" t="s">
        <v>32</v>
      </c>
      <c r="F149" s="38">
        <v>82.1525728</v>
      </c>
      <c r="G149" s="36"/>
      <c r="H149" s="36"/>
      <c r="I149" s="36"/>
      <c r="J149" s="36"/>
      <c r="K149" s="36"/>
      <c r="L149" s="36"/>
      <c r="M149" s="36"/>
      <c r="N149" s="36"/>
      <c r="O149" s="36"/>
      <c r="P149" s="36"/>
      <c r="Q149" s="36"/>
      <c r="R149" s="36"/>
      <c r="S149" s="36"/>
      <c r="T149" s="36"/>
      <c r="U149" s="36"/>
      <c r="V149" s="36"/>
      <c r="W149" s="36"/>
      <c r="X149" s="36"/>
      <c r="Y149" s="36"/>
      <c r="Z149" s="36"/>
    </row>
    <row r="150">
      <c r="A150" s="37" t="s">
        <v>19</v>
      </c>
      <c r="B150" s="10" t="s">
        <v>487</v>
      </c>
      <c r="C150" s="38">
        <v>2014.0</v>
      </c>
      <c r="D150" s="37" t="s">
        <v>5</v>
      </c>
      <c r="E150" s="37" t="s">
        <v>32</v>
      </c>
      <c r="F150" s="38">
        <v>85.1064562</v>
      </c>
      <c r="G150" s="36"/>
      <c r="H150" s="36"/>
      <c r="I150" s="36"/>
      <c r="J150" s="36"/>
      <c r="K150" s="36"/>
      <c r="L150" s="36"/>
      <c r="M150" s="36"/>
      <c r="N150" s="36"/>
      <c r="O150" s="36"/>
      <c r="P150" s="36"/>
      <c r="Q150" s="36"/>
      <c r="R150" s="36"/>
      <c r="S150" s="36"/>
      <c r="T150" s="36"/>
      <c r="U150" s="36"/>
      <c r="V150" s="36"/>
      <c r="W150" s="36"/>
      <c r="X150" s="36"/>
      <c r="Y150" s="36"/>
      <c r="Z150" s="36"/>
    </row>
    <row r="151">
      <c r="A151" s="37" t="s">
        <v>20</v>
      </c>
      <c r="B151" s="10" t="s">
        <v>488</v>
      </c>
      <c r="C151" s="38">
        <v>2014.0</v>
      </c>
      <c r="D151" s="37" t="s">
        <v>5</v>
      </c>
      <c r="E151" s="37" t="s">
        <v>32</v>
      </c>
      <c r="F151" s="38">
        <v>89.2034661</v>
      </c>
      <c r="G151" s="36"/>
      <c r="H151" s="36"/>
      <c r="I151" s="36"/>
      <c r="J151" s="36"/>
      <c r="K151" s="36"/>
      <c r="L151" s="36"/>
      <c r="M151" s="36"/>
      <c r="N151" s="36"/>
      <c r="O151" s="36"/>
      <c r="P151" s="36"/>
      <c r="Q151" s="36"/>
      <c r="R151" s="36"/>
      <c r="S151" s="36"/>
      <c r="T151" s="36"/>
      <c r="U151" s="36"/>
      <c r="V151" s="36"/>
      <c r="W151" s="36"/>
      <c r="X151" s="36"/>
      <c r="Y151" s="36"/>
      <c r="Z151" s="36"/>
    </row>
    <row r="152">
      <c r="A152" s="37" t="s">
        <v>21</v>
      </c>
      <c r="B152" s="10" t="s">
        <v>490</v>
      </c>
      <c r="C152" s="38">
        <v>2014.0</v>
      </c>
      <c r="D152" s="37" t="s">
        <v>5</v>
      </c>
      <c r="E152" s="37" t="s">
        <v>32</v>
      </c>
      <c r="F152" s="38">
        <v>61.8282408</v>
      </c>
      <c r="G152" s="36"/>
      <c r="H152" s="36"/>
      <c r="I152" s="36"/>
      <c r="J152" s="36"/>
      <c r="K152" s="36"/>
      <c r="L152" s="36"/>
      <c r="M152" s="36"/>
      <c r="N152" s="36"/>
      <c r="O152" s="36"/>
      <c r="P152" s="36"/>
      <c r="Q152" s="36"/>
      <c r="R152" s="36"/>
      <c r="S152" s="36"/>
      <c r="T152" s="36"/>
      <c r="U152" s="36"/>
      <c r="V152" s="36"/>
      <c r="W152" s="36"/>
      <c r="X152" s="36"/>
      <c r="Y152" s="36"/>
      <c r="Z152" s="36"/>
    </row>
    <row r="153">
      <c r="A153" s="37" t="s">
        <v>22</v>
      </c>
      <c r="B153" s="10" t="s">
        <v>491</v>
      </c>
      <c r="C153" s="38">
        <v>2014.0</v>
      </c>
      <c r="D153" s="37" t="s">
        <v>5</v>
      </c>
      <c r="E153" s="37" t="s">
        <v>32</v>
      </c>
      <c r="F153" s="38">
        <v>62.0195088</v>
      </c>
      <c r="G153" s="36"/>
      <c r="H153" s="36"/>
      <c r="I153" s="36"/>
      <c r="J153" s="36"/>
      <c r="K153" s="36"/>
      <c r="L153" s="36"/>
      <c r="M153" s="36"/>
      <c r="N153" s="36"/>
      <c r="O153" s="36"/>
      <c r="P153" s="36"/>
      <c r="Q153" s="36"/>
      <c r="R153" s="36"/>
      <c r="S153" s="36"/>
      <c r="T153" s="36"/>
      <c r="U153" s="36"/>
      <c r="V153" s="36"/>
      <c r="W153" s="36"/>
      <c r="X153" s="36"/>
      <c r="Y153" s="36"/>
      <c r="Z153" s="36"/>
    </row>
    <row r="154">
      <c r="A154" s="37" t="s">
        <v>23</v>
      </c>
      <c r="B154" s="10" t="s">
        <v>492</v>
      </c>
      <c r="C154" s="38">
        <v>2014.0</v>
      </c>
      <c r="D154" s="37" t="s">
        <v>5</v>
      </c>
      <c r="E154" s="37" t="s">
        <v>32</v>
      </c>
      <c r="F154" s="38">
        <v>72.445641</v>
      </c>
      <c r="G154" s="36"/>
      <c r="H154" s="36"/>
      <c r="I154" s="36"/>
      <c r="J154" s="36"/>
      <c r="K154" s="36"/>
      <c r="L154" s="36"/>
      <c r="M154" s="36"/>
      <c r="N154" s="36"/>
      <c r="O154" s="36"/>
      <c r="P154" s="36"/>
      <c r="Q154" s="36"/>
      <c r="R154" s="36"/>
      <c r="S154" s="36"/>
      <c r="T154" s="36"/>
      <c r="U154" s="36"/>
      <c r="V154" s="36"/>
      <c r="W154" s="36"/>
      <c r="X154" s="36"/>
      <c r="Y154" s="36"/>
      <c r="Z154" s="36"/>
    </row>
    <row r="155">
      <c r="A155" s="37" t="s">
        <v>24</v>
      </c>
      <c r="B155" s="10" t="s">
        <v>493</v>
      </c>
      <c r="C155" s="38">
        <v>2014.0</v>
      </c>
      <c r="D155" s="37" t="s">
        <v>5</v>
      </c>
      <c r="E155" s="37" t="s">
        <v>32</v>
      </c>
      <c r="F155" s="38">
        <v>90.1317406</v>
      </c>
      <c r="G155" s="36"/>
      <c r="H155" s="36"/>
      <c r="I155" s="36"/>
      <c r="J155" s="36"/>
      <c r="K155" s="36"/>
      <c r="L155" s="36"/>
      <c r="M155" s="36"/>
      <c r="N155" s="36"/>
      <c r="O155" s="36"/>
      <c r="P155" s="36"/>
      <c r="Q155" s="36"/>
      <c r="R155" s="36"/>
      <c r="S155" s="36"/>
      <c r="T155" s="36"/>
      <c r="U155" s="36"/>
      <c r="V155" s="36"/>
      <c r="W155" s="36"/>
      <c r="X155" s="36"/>
      <c r="Y155" s="36"/>
      <c r="Z155" s="36"/>
    </row>
    <row r="156">
      <c r="A156" s="37" t="s">
        <v>25</v>
      </c>
      <c r="B156" s="10" t="s">
        <v>494</v>
      </c>
      <c r="C156" s="38">
        <v>2014.0</v>
      </c>
      <c r="D156" s="37" t="s">
        <v>5</v>
      </c>
      <c r="E156" s="37" t="s">
        <v>32</v>
      </c>
      <c r="F156" s="38">
        <v>59.7313986</v>
      </c>
      <c r="G156" s="36"/>
      <c r="H156" s="36"/>
      <c r="I156" s="36"/>
      <c r="J156" s="36"/>
      <c r="K156" s="36"/>
      <c r="L156" s="36"/>
      <c r="M156" s="36"/>
      <c r="N156" s="36"/>
      <c r="O156" s="36"/>
      <c r="P156" s="36"/>
      <c r="Q156" s="36"/>
      <c r="R156" s="36"/>
      <c r="S156" s="36"/>
      <c r="T156" s="36"/>
      <c r="U156" s="36"/>
      <c r="V156" s="36"/>
      <c r="W156" s="36"/>
      <c r="X156" s="36"/>
      <c r="Y156" s="36"/>
      <c r="Z156" s="36"/>
    </row>
    <row r="157">
      <c r="A157" s="37" t="s">
        <v>26</v>
      </c>
      <c r="B157" s="10" t="s">
        <v>495</v>
      </c>
      <c r="C157" s="38">
        <v>2014.0</v>
      </c>
      <c r="D157" s="37" t="s">
        <v>5</v>
      </c>
      <c r="E157" s="37" t="s">
        <v>32</v>
      </c>
      <c r="F157" s="38">
        <v>48.1383299</v>
      </c>
      <c r="G157" s="36"/>
      <c r="H157" s="36"/>
      <c r="I157" s="36"/>
      <c r="J157" s="36"/>
      <c r="K157" s="36"/>
      <c r="L157" s="36"/>
      <c r="M157" s="36"/>
      <c r="N157" s="36"/>
      <c r="O157" s="36"/>
      <c r="P157" s="36"/>
      <c r="Q157" s="36"/>
      <c r="R157" s="36"/>
      <c r="S157" s="36"/>
      <c r="T157" s="36"/>
      <c r="U157" s="36"/>
      <c r="V157" s="36"/>
      <c r="W157" s="36"/>
      <c r="X157" s="36"/>
      <c r="Y157" s="36"/>
      <c r="Z157" s="36"/>
    </row>
    <row r="158">
      <c r="A158" s="37" t="s">
        <v>27</v>
      </c>
      <c r="B158" s="10" t="s">
        <v>497</v>
      </c>
      <c r="C158" s="38">
        <v>2014.0</v>
      </c>
      <c r="D158" s="37" t="s">
        <v>5</v>
      </c>
      <c r="E158" s="37" t="s">
        <v>32</v>
      </c>
      <c r="F158" s="38">
        <v>69.2296623</v>
      </c>
      <c r="G158" s="36"/>
      <c r="H158" s="36"/>
      <c r="I158" s="36"/>
      <c r="J158" s="36"/>
      <c r="K158" s="36"/>
      <c r="L158" s="36"/>
      <c r="M158" s="36"/>
      <c r="N158" s="36"/>
      <c r="O158" s="36"/>
      <c r="P158" s="36"/>
      <c r="Q158" s="36"/>
      <c r="R158" s="36"/>
      <c r="S158" s="36"/>
      <c r="T158" s="36"/>
      <c r="U158" s="36"/>
      <c r="V158" s="36"/>
      <c r="W158" s="36"/>
      <c r="X158" s="36"/>
      <c r="Y158" s="36"/>
      <c r="Z158" s="36"/>
    </row>
    <row r="159">
      <c r="A159" s="37" t="s">
        <v>28</v>
      </c>
      <c r="B159" s="10" t="s">
        <v>496</v>
      </c>
      <c r="C159" s="38">
        <v>2014.0</v>
      </c>
      <c r="D159" s="37" t="s">
        <v>5</v>
      </c>
      <c r="E159" s="37" t="s">
        <v>32</v>
      </c>
      <c r="F159" s="38">
        <v>53.3299295</v>
      </c>
      <c r="G159" s="36"/>
      <c r="H159" s="36"/>
      <c r="I159" s="36"/>
      <c r="J159" s="36"/>
      <c r="K159" s="36"/>
      <c r="L159" s="36"/>
      <c r="M159" s="36"/>
      <c r="N159" s="36"/>
      <c r="O159" s="36"/>
      <c r="P159" s="36"/>
      <c r="Q159" s="36"/>
      <c r="R159" s="36"/>
      <c r="S159" s="36"/>
      <c r="T159" s="36"/>
      <c r="U159" s="36"/>
      <c r="V159" s="36"/>
      <c r="W159" s="36"/>
      <c r="X159" s="36"/>
      <c r="Y159" s="36"/>
      <c r="Z159" s="36"/>
    </row>
    <row r="160">
      <c r="A160" s="37" t="s">
        <v>29</v>
      </c>
      <c r="B160" s="10" t="s">
        <v>498</v>
      </c>
      <c r="C160" s="38">
        <v>2014.0</v>
      </c>
      <c r="D160" s="37" t="s">
        <v>5</v>
      </c>
      <c r="E160" s="37" t="s">
        <v>32</v>
      </c>
      <c r="F160" s="38">
        <v>61.4462774</v>
      </c>
      <c r="G160" s="36"/>
      <c r="H160" s="36"/>
      <c r="I160" s="36"/>
      <c r="J160" s="36"/>
      <c r="K160" s="36"/>
      <c r="L160" s="36"/>
      <c r="M160" s="36"/>
      <c r="N160" s="36"/>
      <c r="O160" s="36"/>
      <c r="P160" s="36"/>
      <c r="Q160" s="36"/>
      <c r="R160" s="36"/>
      <c r="S160" s="36"/>
      <c r="T160" s="36"/>
      <c r="U160" s="36"/>
      <c r="V160" s="36"/>
      <c r="W160" s="36"/>
      <c r="X160" s="36"/>
      <c r="Y160" s="36"/>
      <c r="Z160" s="36"/>
    </row>
    <row r="161">
      <c r="A161" s="37" t="s">
        <v>30</v>
      </c>
      <c r="B161" s="10" t="s">
        <v>499</v>
      </c>
      <c r="C161" s="38">
        <v>2014.0</v>
      </c>
      <c r="D161" s="37" t="s">
        <v>5</v>
      </c>
      <c r="E161" s="37" t="s">
        <v>32</v>
      </c>
      <c r="F161" s="38">
        <v>89.4612573</v>
      </c>
      <c r="G161" s="36"/>
      <c r="H161" s="36"/>
      <c r="I161" s="36"/>
      <c r="J161" s="36"/>
      <c r="K161" s="36"/>
      <c r="L161" s="36"/>
      <c r="M161" s="36"/>
      <c r="N161" s="36"/>
      <c r="O161" s="36"/>
      <c r="P161" s="36"/>
      <c r="Q161" s="36"/>
      <c r="R161" s="36"/>
      <c r="S161" s="36"/>
      <c r="T161" s="36"/>
      <c r="U161" s="36"/>
      <c r="V161" s="36"/>
      <c r="W161" s="36"/>
      <c r="X161" s="36"/>
      <c r="Y161" s="36"/>
      <c r="Z161" s="36"/>
    </row>
    <row r="162">
      <c r="A162" s="37" t="s">
        <v>31</v>
      </c>
      <c r="B162" s="10" t="s">
        <v>500</v>
      </c>
      <c r="C162" s="38">
        <v>2014.0</v>
      </c>
      <c r="D162" s="37" t="s">
        <v>5</v>
      </c>
      <c r="E162" s="37" t="s">
        <v>32</v>
      </c>
      <c r="F162" s="38">
        <v>80.6077595</v>
      </c>
      <c r="G162" s="36"/>
      <c r="H162" s="36"/>
      <c r="I162" s="36"/>
      <c r="J162" s="36"/>
      <c r="K162" s="36"/>
      <c r="L162" s="36"/>
      <c r="M162" s="36"/>
      <c r="N162" s="36"/>
      <c r="O162" s="36"/>
      <c r="P162" s="36"/>
      <c r="Q162" s="36"/>
      <c r="R162" s="36"/>
      <c r="S162" s="36"/>
      <c r="T162" s="36"/>
      <c r="U162" s="36"/>
      <c r="V162" s="36"/>
      <c r="W162" s="36"/>
      <c r="X162" s="36"/>
      <c r="Y162" s="36"/>
      <c r="Z162" s="36"/>
    </row>
    <row r="163">
      <c r="A163" s="37" t="s">
        <v>32</v>
      </c>
      <c r="B163" s="10" t="s">
        <v>501</v>
      </c>
      <c r="C163" s="38">
        <v>2014.0</v>
      </c>
      <c r="D163" s="37" t="s">
        <v>5</v>
      </c>
      <c r="E163" s="37" t="s">
        <v>32</v>
      </c>
      <c r="F163" s="38">
        <v>91.3303713</v>
      </c>
      <c r="G163" s="36"/>
      <c r="H163" s="36"/>
      <c r="I163" s="36"/>
      <c r="J163" s="36"/>
      <c r="K163" s="36"/>
      <c r="L163" s="36"/>
      <c r="M163" s="36"/>
      <c r="N163" s="36"/>
      <c r="O163" s="36"/>
      <c r="P163" s="36"/>
      <c r="Q163" s="36"/>
      <c r="R163" s="36"/>
      <c r="S163" s="36"/>
      <c r="T163" s="36"/>
      <c r="U163" s="36"/>
      <c r="V163" s="36"/>
      <c r="W163" s="36"/>
      <c r="X163" s="36"/>
      <c r="Y163" s="36"/>
      <c r="Z163" s="36"/>
    </row>
    <row r="164">
      <c r="A164" s="37" t="s">
        <v>33</v>
      </c>
      <c r="B164" s="10" t="s">
        <v>502</v>
      </c>
      <c r="C164" s="38">
        <v>2014.0</v>
      </c>
      <c r="D164" s="37" t="s">
        <v>5</v>
      </c>
      <c r="E164" s="37" t="s">
        <v>32</v>
      </c>
      <c r="F164" s="38">
        <v>100.602271</v>
      </c>
      <c r="G164" s="36"/>
      <c r="H164" s="36"/>
      <c r="I164" s="36"/>
      <c r="J164" s="36"/>
      <c r="K164" s="36"/>
      <c r="L164" s="36"/>
      <c r="M164" s="36"/>
      <c r="N164" s="36"/>
      <c r="O164" s="36"/>
      <c r="P164" s="36"/>
      <c r="Q164" s="36"/>
      <c r="R164" s="36"/>
      <c r="S164" s="36"/>
      <c r="T164" s="36"/>
      <c r="U164" s="36"/>
      <c r="V164" s="36"/>
      <c r="W164" s="36"/>
      <c r="X164" s="36"/>
      <c r="Y164" s="36"/>
      <c r="Z164" s="36"/>
    </row>
    <row r="165">
      <c r="A165" s="37" t="s">
        <v>34</v>
      </c>
      <c r="B165" s="10" t="s">
        <v>503</v>
      </c>
      <c r="C165" s="38">
        <v>2014.0</v>
      </c>
      <c r="D165" s="37" t="s">
        <v>5</v>
      </c>
      <c r="E165" s="37" t="s">
        <v>32</v>
      </c>
      <c r="F165" s="38">
        <v>63.0328422</v>
      </c>
      <c r="G165" s="36"/>
      <c r="H165" s="36"/>
      <c r="I165" s="36"/>
      <c r="J165" s="36"/>
      <c r="K165" s="36"/>
      <c r="L165" s="36"/>
      <c r="M165" s="36"/>
      <c r="N165" s="36"/>
      <c r="O165" s="36"/>
      <c r="P165" s="36"/>
      <c r="Q165" s="36"/>
      <c r="R165" s="36"/>
      <c r="S165" s="36"/>
      <c r="T165" s="36"/>
      <c r="U165" s="36"/>
      <c r="V165" s="36"/>
      <c r="W165" s="36"/>
      <c r="X165" s="36"/>
      <c r="Y165" s="36"/>
      <c r="Z165" s="36"/>
    </row>
    <row r="166">
      <c r="A166" s="37" t="s">
        <v>35</v>
      </c>
      <c r="B166" s="10" t="s">
        <v>504</v>
      </c>
      <c r="C166" s="38">
        <v>2014.0</v>
      </c>
      <c r="D166" s="37" t="s">
        <v>5</v>
      </c>
      <c r="E166" s="37" t="s">
        <v>32</v>
      </c>
      <c r="F166" s="38">
        <v>70.6674923</v>
      </c>
      <c r="G166" s="36"/>
      <c r="H166" s="36"/>
      <c r="I166" s="36"/>
      <c r="J166" s="36"/>
      <c r="K166" s="36"/>
      <c r="L166" s="36"/>
      <c r="M166" s="36"/>
      <c r="N166" s="36"/>
      <c r="O166" s="36"/>
      <c r="P166" s="36"/>
      <c r="Q166" s="36"/>
      <c r="R166" s="36"/>
      <c r="S166" s="36"/>
      <c r="T166" s="36"/>
      <c r="U166" s="36"/>
      <c r="V166" s="36"/>
      <c r="W166" s="36"/>
      <c r="X166" s="36"/>
      <c r="Y166" s="36"/>
      <c r="Z166" s="36"/>
    </row>
    <row r="167">
      <c r="A167" s="37" t="s">
        <v>3</v>
      </c>
      <c r="B167" s="10" t="s">
        <v>489</v>
      </c>
      <c r="C167" s="38">
        <v>2015.0</v>
      </c>
      <c r="D167" s="37" t="s">
        <v>5</v>
      </c>
      <c r="E167" s="37" t="s">
        <v>32</v>
      </c>
      <c r="F167" s="38">
        <v>80.5117396</v>
      </c>
      <c r="G167" s="36"/>
      <c r="H167" s="36"/>
      <c r="I167" s="36"/>
      <c r="J167" s="36"/>
      <c r="K167" s="36"/>
      <c r="L167" s="36"/>
      <c r="M167" s="36"/>
      <c r="N167" s="36"/>
      <c r="O167" s="36"/>
      <c r="P167" s="36"/>
      <c r="Q167" s="36"/>
      <c r="R167" s="36"/>
      <c r="S167" s="36"/>
      <c r="T167" s="36"/>
      <c r="U167" s="36"/>
      <c r="V167" s="36"/>
      <c r="W167" s="36"/>
      <c r="X167" s="36"/>
      <c r="Y167" s="36"/>
      <c r="Z167" s="36"/>
    </row>
    <row r="168">
      <c r="A168" s="37" t="s">
        <v>4</v>
      </c>
      <c r="B168" s="10" t="s">
        <v>472</v>
      </c>
      <c r="C168" s="38">
        <v>2015.0</v>
      </c>
      <c r="D168" s="37" t="s">
        <v>5</v>
      </c>
      <c r="E168" s="37" t="s">
        <v>32</v>
      </c>
      <c r="F168" s="38">
        <v>60.7593506</v>
      </c>
      <c r="G168" s="36"/>
      <c r="H168" s="36"/>
      <c r="I168" s="36"/>
      <c r="J168" s="36"/>
      <c r="K168" s="36"/>
      <c r="L168" s="36"/>
      <c r="M168" s="36"/>
      <c r="N168" s="36"/>
      <c r="O168" s="36"/>
      <c r="P168" s="36"/>
      <c r="Q168" s="36"/>
      <c r="R168" s="36"/>
      <c r="S168" s="36"/>
      <c r="T168" s="36"/>
      <c r="U168" s="36"/>
      <c r="V168" s="36"/>
      <c r="W168" s="36"/>
      <c r="X168" s="36"/>
      <c r="Y168" s="36"/>
      <c r="Z168" s="36"/>
    </row>
    <row r="169">
      <c r="A169" s="37" t="s">
        <v>5</v>
      </c>
      <c r="B169" s="10" t="s">
        <v>473</v>
      </c>
      <c r="C169" s="38">
        <v>2015.0</v>
      </c>
      <c r="D169" s="37" t="s">
        <v>5</v>
      </c>
      <c r="E169" s="37" t="s">
        <v>32</v>
      </c>
      <c r="F169" s="38">
        <v>59.8033799</v>
      </c>
      <c r="G169" s="36"/>
      <c r="H169" s="36"/>
      <c r="I169" s="36"/>
      <c r="J169" s="36"/>
      <c r="K169" s="36"/>
      <c r="L169" s="36"/>
      <c r="M169" s="36"/>
      <c r="N169" s="36"/>
      <c r="O169" s="36"/>
      <c r="P169" s="36"/>
      <c r="Q169" s="36"/>
      <c r="R169" s="36"/>
      <c r="S169" s="36"/>
      <c r="T169" s="36"/>
      <c r="U169" s="36"/>
      <c r="V169" s="36"/>
      <c r="W169" s="36"/>
      <c r="X169" s="36"/>
      <c r="Y169" s="36"/>
      <c r="Z169" s="36"/>
    </row>
    <row r="170">
      <c r="A170" s="37" t="s">
        <v>6</v>
      </c>
      <c r="B170" s="10" t="s">
        <v>474</v>
      </c>
      <c r="C170" s="38">
        <v>2015.0</v>
      </c>
      <c r="D170" s="37" t="s">
        <v>5</v>
      </c>
      <c r="E170" s="37" t="s">
        <v>32</v>
      </c>
      <c r="F170" s="38">
        <v>49.2877239</v>
      </c>
      <c r="G170" s="36"/>
      <c r="H170" s="36"/>
      <c r="I170" s="36"/>
      <c r="J170" s="36"/>
      <c r="K170" s="36"/>
      <c r="L170" s="36"/>
      <c r="M170" s="36"/>
      <c r="N170" s="36"/>
      <c r="O170" s="36"/>
      <c r="P170" s="36"/>
      <c r="Q170" s="36"/>
      <c r="R170" s="36"/>
      <c r="S170" s="36"/>
      <c r="T170" s="36"/>
      <c r="U170" s="36"/>
      <c r="V170" s="36"/>
      <c r="W170" s="36"/>
      <c r="X170" s="36"/>
      <c r="Y170" s="36"/>
      <c r="Z170" s="36"/>
    </row>
    <row r="171">
      <c r="A171" s="37" t="s">
        <v>7</v>
      </c>
      <c r="B171" s="10" t="s">
        <v>475</v>
      </c>
      <c r="C171" s="38">
        <v>2015.0</v>
      </c>
      <c r="D171" s="37" t="s">
        <v>5</v>
      </c>
      <c r="E171" s="37" t="s">
        <v>32</v>
      </c>
      <c r="F171" s="38">
        <v>71.5317722</v>
      </c>
      <c r="G171" s="36"/>
      <c r="H171" s="36"/>
      <c r="I171" s="36"/>
      <c r="J171" s="36"/>
      <c r="K171" s="36"/>
      <c r="L171" s="36"/>
      <c r="M171" s="36"/>
      <c r="N171" s="36"/>
      <c r="O171" s="36"/>
      <c r="P171" s="36"/>
      <c r="Q171" s="36"/>
      <c r="R171" s="36"/>
      <c r="S171" s="36"/>
      <c r="T171" s="36"/>
      <c r="U171" s="36"/>
      <c r="V171" s="36"/>
      <c r="W171" s="36"/>
      <c r="X171" s="36"/>
      <c r="Y171" s="36"/>
      <c r="Z171" s="36"/>
    </row>
    <row r="172">
      <c r="A172" s="37" t="s">
        <v>8</v>
      </c>
      <c r="B172" s="10" t="s">
        <v>479</v>
      </c>
      <c r="C172" s="38">
        <v>2015.0</v>
      </c>
      <c r="D172" s="37" t="s">
        <v>5</v>
      </c>
      <c r="E172" s="37" t="s">
        <v>32</v>
      </c>
      <c r="F172" s="38">
        <v>89.2845306</v>
      </c>
      <c r="G172" s="36"/>
      <c r="H172" s="36"/>
      <c r="I172" s="36"/>
      <c r="J172" s="36"/>
      <c r="K172" s="36"/>
      <c r="L172" s="36"/>
      <c r="M172" s="36"/>
      <c r="N172" s="36"/>
      <c r="O172" s="36"/>
      <c r="P172" s="36"/>
      <c r="Q172" s="36"/>
      <c r="R172" s="36"/>
      <c r="S172" s="36"/>
      <c r="T172" s="36"/>
      <c r="U172" s="36"/>
      <c r="V172" s="36"/>
      <c r="W172" s="36"/>
      <c r="X172" s="36"/>
      <c r="Y172" s="36"/>
      <c r="Z172" s="36"/>
    </row>
    <row r="173">
      <c r="A173" s="37" t="s">
        <v>9</v>
      </c>
      <c r="B173" s="10" t="s">
        <v>480</v>
      </c>
      <c r="C173" s="38">
        <v>2015.0</v>
      </c>
      <c r="D173" s="37" t="s">
        <v>5</v>
      </c>
      <c r="E173" s="37" t="s">
        <v>32</v>
      </c>
      <c r="F173" s="38">
        <v>92.8162694</v>
      </c>
      <c r="G173" s="36"/>
      <c r="H173" s="36"/>
      <c r="I173" s="36"/>
      <c r="J173" s="36"/>
      <c r="K173" s="36"/>
      <c r="L173" s="36"/>
      <c r="M173" s="36"/>
      <c r="N173" s="36"/>
      <c r="O173" s="36"/>
      <c r="P173" s="36"/>
      <c r="Q173" s="36"/>
      <c r="R173" s="36"/>
      <c r="S173" s="36"/>
      <c r="T173" s="36"/>
      <c r="U173" s="36"/>
      <c r="V173" s="36"/>
      <c r="W173" s="36"/>
      <c r="X173" s="36"/>
      <c r="Y173" s="36"/>
      <c r="Z173" s="36"/>
    </row>
    <row r="174">
      <c r="A174" s="37" t="s">
        <v>10</v>
      </c>
      <c r="B174" s="10" t="s">
        <v>478</v>
      </c>
      <c r="C174" s="38">
        <v>2015.0</v>
      </c>
      <c r="D174" s="37" t="s">
        <v>5</v>
      </c>
      <c r="E174" s="37" t="s">
        <v>32</v>
      </c>
      <c r="F174" s="38">
        <v>63.5501887</v>
      </c>
      <c r="G174" s="36"/>
      <c r="H174" s="36"/>
      <c r="I174" s="36"/>
      <c r="J174" s="36"/>
      <c r="K174" s="36"/>
      <c r="L174" s="36"/>
      <c r="M174" s="36"/>
      <c r="N174" s="36"/>
      <c r="O174" s="36"/>
      <c r="P174" s="36"/>
      <c r="Q174" s="36"/>
      <c r="R174" s="36"/>
      <c r="S174" s="36"/>
      <c r="T174" s="36"/>
      <c r="U174" s="36"/>
      <c r="V174" s="36"/>
      <c r="W174" s="36"/>
      <c r="X174" s="36"/>
      <c r="Y174" s="36"/>
      <c r="Z174" s="36"/>
    </row>
    <row r="175">
      <c r="A175" s="37" t="s">
        <v>11</v>
      </c>
      <c r="B175" s="10" t="s">
        <v>477</v>
      </c>
      <c r="C175" s="38">
        <v>2015.0</v>
      </c>
      <c r="D175" s="37" t="s">
        <v>5</v>
      </c>
      <c r="E175" s="37" t="s">
        <v>32</v>
      </c>
      <c r="F175" s="38">
        <v>69.5007241</v>
      </c>
      <c r="G175" s="36"/>
      <c r="H175" s="36"/>
      <c r="I175" s="36"/>
      <c r="J175" s="36"/>
      <c r="K175" s="36"/>
      <c r="L175" s="36"/>
      <c r="M175" s="36"/>
      <c r="N175" s="36"/>
      <c r="O175" s="36"/>
      <c r="P175" s="36"/>
      <c r="Q175" s="36"/>
      <c r="R175" s="36"/>
      <c r="S175" s="36"/>
      <c r="T175" s="36"/>
      <c r="U175" s="36"/>
      <c r="V175" s="36"/>
      <c r="W175" s="36"/>
      <c r="X175" s="36"/>
      <c r="Y175" s="36"/>
      <c r="Z175" s="36"/>
    </row>
    <row r="176">
      <c r="A176" s="37" t="s">
        <v>12</v>
      </c>
      <c r="B176" s="10" t="s">
        <v>476</v>
      </c>
      <c r="C176" s="38">
        <v>2015.0</v>
      </c>
      <c r="D176" s="37" t="s">
        <v>5</v>
      </c>
      <c r="E176" s="37" t="s">
        <v>32</v>
      </c>
      <c r="F176" s="38">
        <v>105.668271</v>
      </c>
      <c r="G176" s="36"/>
      <c r="H176" s="36"/>
      <c r="I176" s="36"/>
      <c r="J176" s="36"/>
      <c r="K176" s="36"/>
      <c r="L176" s="36"/>
      <c r="M176" s="36"/>
      <c r="N176" s="36"/>
      <c r="O176" s="36"/>
      <c r="P176" s="36"/>
      <c r="Q176" s="36"/>
      <c r="R176" s="36"/>
      <c r="S176" s="36"/>
      <c r="T176" s="36"/>
      <c r="U176" s="36"/>
      <c r="V176" s="36"/>
      <c r="W176" s="36"/>
      <c r="X176" s="36"/>
      <c r="Y176" s="36"/>
      <c r="Z176" s="36"/>
    </row>
    <row r="177">
      <c r="A177" s="37" t="s">
        <v>13</v>
      </c>
      <c r="B177" s="10" t="s">
        <v>481</v>
      </c>
      <c r="C177" s="38">
        <v>2015.0</v>
      </c>
      <c r="D177" s="37" t="s">
        <v>5</v>
      </c>
      <c r="E177" s="37" t="s">
        <v>32</v>
      </c>
      <c r="F177" s="38">
        <v>61.453861</v>
      </c>
      <c r="G177" s="36"/>
      <c r="H177" s="36"/>
      <c r="I177" s="36"/>
      <c r="J177" s="36"/>
      <c r="K177" s="36"/>
      <c r="L177" s="36"/>
      <c r="M177" s="36"/>
      <c r="N177" s="36"/>
      <c r="O177" s="36"/>
      <c r="P177" s="36"/>
      <c r="Q177" s="36"/>
      <c r="R177" s="36"/>
      <c r="S177" s="36"/>
      <c r="T177" s="36"/>
      <c r="U177" s="36"/>
      <c r="V177" s="36"/>
      <c r="W177" s="36"/>
      <c r="X177" s="36"/>
      <c r="Y177" s="36"/>
      <c r="Z177" s="36"/>
    </row>
    <row r="178">
      <c r="A178" s="37" t="s">
        <v>14</v>
      </c>
      <c r="B178" s="10" t="s">
        <v>483</v>
      </c>
      <c r="C178" s="38">
        <v>2015.0</v>
      </c>
      <c r="D178" s="37" t="s">
        <v>5</v>
      </c>
      <c r="E178" s="37" t="s">
        <v>32</v>
      </c>
      <c r="F178" s="38">
        <v>87.0664035</v>
      </c>
      <c r="G178" s="36"/>
      <c r="H178" s="36"/>
      <c r="I178" s="36"/>
      <c r="J178" s="36"/>
      <c r="K178" s="36"/>
      <c r="L178" s="36"/>
      <c r="M178" s="36"/>
      <c r="N178" s="36"/>
      <c r="O178" s="36"/>
      <c r="P178" s="36"/>
      <c r="Q178" s="36"/>
      <c r="R178" s="36"/>
      <c r="S178" s="36"/>
      <c r="T178" s="36"/>
      <c r="U178" s="36"/>
      <c r="V178" s="36"/>
      <c r="W178" s="36"/>
      <c r="X178" s="36"/>
      <c r="Y178" s="36"/>
      <c r="Z178" s="36"/>
    </row>
    <row r="179">
      <c r="A179" s="37" t="s">
        <v>15</v>
      </c>
      <c r="B179" s="10" t="s">
        <v>482</v>
      </c>
      <c r="C179" s="38">
        <v>2015.0</v>
      </c>
      <c r="D179" s="37" t="s">
        <v>5</v>
      </c>
      <c r="E179" s="37" t="s">
        <v>32</v>
      </c>
      <c r="F179" s="38">
        <v>86.6673663</v>
      </c>
      <c r="G179" s="36"/>
      <c r="H179" s="36"/>
      <c r="I179" s="36"/>
      <c r="J179" s="36"/>
      <c r="K179" s="36"/>
      <c r="L179" s="36"/>
      <c r="M179" s="36"/>
      <c r="N179" s="36"/>
      <c r="O179" s="36"/>
      <c r="P179" s="36"/>
      <c r="Q179" s="36"/>
      <c r="R179" s="36"/>
      <c r="S179" s="36"/>
      <c r="T179" s="36"/>
      <c r="U179" s="36"/>
      <c r="V179" s="36"/>
      <c r="W179" s="36"/>
      <c r="X179" s="36"/>
      <c r="Y179" s="36"/>
      <c r="Z179" s="36"/>
    </row>
    <row r="180">
      <c r="A180" s="37" t="s">
        <v>16</v>
      </c>
      <c r="B180" s="10" t="s">
        <v>484</v>
      </c>
      <c r="C180" s="38">
        <v>2015.0</v>
      </c>
      <c r="D180" s="37" t="s">
        <v>5</v>
      </c>
      <c r="E180" s="37" t="s">
        <v>32</v>
      </c>
      <c r="F180" s="38">
        <v>72.2589696</v>
      </c>
      <c r="G180" s="36"/>
      <c r="H180" s="36"/>
      <c r="I180" s="36"/>
      <c r="J180" s="36"/>
      <c r="K180" s="36"/>
      <c r="L180" s="36"/>
      <c r="M180" s="36"/>
      <c r="N180" s="36"/>
      <c r="O180" s="36"/>
      <c r="P180" s="36"/>
      <c r="Q180" s="36"/>
      <c r="R180" s="36"/>
      <c r="S180" s="36"/>
      <c r="T180" s="36"/>
      <c r="U180" s="36"/>
      <c r="V180" s="36"/>
      <c r="W180" s="36"/>
      <c r="X180" s="36"/>
      <c r="Y180" s="36"/>
      <c r="Z180" s="36"/>
    </row>
    <row r="181">
      <c r="A181" s="37" t="s">
        <v>17</v>
      </c>
      <c r="B181" s="10" t="s">
        <v>485</v>
      </c>
      <c r="C181" s="38">
        <v>2015.0</v>
      </c>
      <c r="D181" s="37" t="s">
        <v>5</v>
      </c>
      <c r="E181" s="37" t="s">
        <v>32</v>
      </c>
      <c r="F181" s="38">
        <v>74.1522552</v>
      </c>
      <c r="G181" s="36"/>
      <c r="H181" s="36"/>
      <c r="I181" s="36"/>
      <c r="J181" s="36"/>
      <c r="K181" s="36"/>
      <c r="L181" s="36"/>
      <c r="M181" s="36"/>
      <c r="N181" s="36"/>
      <c r="O181" s="36"/>
      <c r="P181" s="36"/>
      <c r="Q181" s="36"/>
      <c r="R181" s="36"/>
      <c r="S181" s="36"/>
      <c r="T181" s="36"/>
      <c r="U181" s="36"/>
      <c r="V181" s="36"/>
      <c r="W181" s="36"/>
      <c r="X181" s="36"/>
      <c r="Y181" s="36"/>
      <c r="Z181" s="36"/>
    </row>
    <row r="182">
      <c r="A182" s="37" t="s">
        <v>18</v>
      </c>
      <c r="B182" s="10" t="s">
        <v>486</v>
      </c>
      <c r="C182" s="38">
        <v>2015.0</v>
      </c>
      <c r="D182" s="37" t="s">
        <v>5</v>
      </c>
      <c r="E182" s="37" t="s">
        <v>32</v>
      </c>
      <c r="F182" s="38">
        <v>83.4296234</v>
      </c>
      <c r="G182" s="36"/>
      <c r="H182" s="36"/>
      <c r="I182" s="36"/>
      <c r="J182" s="36"/>
      <c r="K182" s="36"/>
      <c r="L182" s="36"/>
      <c r="M182" s="36"/>
      <c r="N182" s="36"/>
      <c r="O182" s="36"/>
      <c r="P182" s="36"/>
      <c r="Q182" s="36"/>
      <c r="R182" s="36"/>
      <c r="S182" s="36"/>
      <c r="T182" s="36"/>
      <c r="U182" s="36"/>
      <c r="V182" s="36"/>
      <c r="W182" s="36"/>
      <c r="X182" s="36"/>
      <c r="Y182" s="36"/>
      <c r="Z182" s="36"/>
    </row>
    <row r="183">
      <c r="A183" s="37" t="s">
        <v>19</v>
      </c>
      <c r="B183" s="10" t="s">
        <v>487</v>
      </c>
      <c r="C183" s="38">
        <v>2015.0</v>
      </c>
      <c r="D183" s="37" t="s">
        <v>5</v>
      </c>
      <c r="E183" s="37" t="s">
        <v>32</v>
      </c>
      <c r="F183" s="38">
        <v>85.9951148</v>
      </c>
      <c r="G183" s="36"/>
      <c r="H183" s="36"/>
      <c r="I183" s="36"/>
      <c r="J183" s="36"/>
      <c r="K183" s="36"/>
      <c r="L183" s="36"/>
      <c r="M183" s="36"/>
      <c r="N183" s="36"/>
      <c r="O183" s="36"/>
      <c r="P183" s="36"/>
      <c r="Q183" s="36"/>
      <c r="R183" s="36"/>
      <c r="S183" s="36"/>
      <c r="T183" s="36"/>
      <c r="U183" s="36"/>
      <c r="V183" s="36"/>
      <c r="W183" s="36"/>
      <c r="X183" s="36"/>
      <c r="Y183" s="36"/>
      <c r="Z183" s="36"/>
    </row>
    <row r="184">
      <c r="A184" s="37" t="s">
        <v>20</v>
      </c>
      <c r="B184" s="10" t="s">
        <v>488</v>
      </c>
      <c r="C184" s="38">
        <v>2015.0</v>
      </c>
      <c r="D184" s="37" t="s">
        <v>5</v>
      </c>
      <c r="E184" s="37" t="s">
        <v>32</v>
      </c>
      <c r="F184" s="38">
        <v>93.9956118</v>
      </c>
      <c r="G184" s="36"/>
      <c r="H184" s="36"/>
      <c r="I184" s="36"/>
      <c r="J184" s="36"/>
      <c r="K184" s="36"/>
      <c r="L184" s="36"/>
      <c r="M184" s="36"/>
      <c r="N184" s="36"/>
      <c r="O184" s="36"/>
      <c r="P184" s="36"/>
      <c r="Q184" s="36"/>
      <c r="R184" s="36"/>
      <c r="S184" s="36"/>
      <c r="T184" s="36"/>
      <c r="U184" s="36"/>
      <c r="V184" s="36"/>
      <c r="W184" s="36"/>
      <c r="X184" s="36"/>
      <c r="Y184" s="36"/>
      <c r="Z184" s="36"/>
    </row>
    <row r="185">
      <c r="A185" s="37" t="s">
        <v>21</v>
      </c>
      <c r="B185" s="10" t="s">
        <v>490</v>
      </c>
      <c r="C185" s="38">
        <v>2015.0</v>
      </c>
      <c r="D185" s="37" t="s">
        <v>5</v>
      </c>
      <c r="E185" s="37" t="s">
        <v>32</v>
      </c>
      <c r="F185" s="38">
        <v>66.1492621</v>
      </c>
      <c r="G185" s="36"/>
      <c r="H185" s="36"/>
      <c r="I185" s="36"/>
      <c r="J185" s="36"/>
      <c r="K185" s="36"/>
      <c r="L185" s="36"/>
      <c r="M185" s="36"/>
      <c r="N185" s="36"/>
      <c r="O185" s="36"/>
      <c r="P185" s="36"/>
      <c r="Q185" s="36"/>
      <c r="R185" s="36"/>
      <c r="S185" s="36"/>
      <c r="T185" s="36"/>
      <c r="U185" s="36"/>
      <c r="V185" s="36"/>
      <c r="W185" s="36"/>
      <c r="X185" s="36"/>
      <c r="Y185" s="36"/>
      <c r="Z185" s="36"/>
    </row>
    <row r="186">
      <c r="A186" s="37" t="s">
        <v>22</v>
      </c>
      <c r="B186" s="10" t="s">
        <v>491</v>
      </c>
      <c r="C186" s="38">
        <v>2015.0</v>
      </c>
      <c r="D186" s="37" t="s">
        <v>5</v>
      </c>
      <c r="E186" s="37" t="s">
        <v>32</v>
      </c>
      <c r="F186" s="38">
        <v>62.397697</v>
      </c>
      <c r="G186" s="36"/>
      <c r="H186" s="36"/>
      <c r="I186" s="36"/>
      <c r="J186" s="36"/>
      <c r="K186" s="36"/>
      <c r="L186" s="36"/>
      <c r="M186" s="36"/>
      <c r="N186" s="36"/>
      <c r="O186" s="36"/>
      <c r="P186" s="36"/>
      <c r="Q186" s="36"/>
      <c r="R186" s="36"/>
      <c r="S186" s="36"/>
      <c r="T186" s="36"/>
      <c r="U186" s="36"/>
      <c r="V186" s="36"/>
      <c r="W186" s="36"/>
      <c r="X186" s="36"/>
      <c r="Y186" s="36"/>
      <c r="Z186" s="36"/>
    </row>
    <row r="187">
      <c r="A187" s="37" t="s">
        <v>23</v>
      </c>
      <c r="B187" s="10" t="s">
        <v>492</v>
      </c>
      <c r="C187" s="38">
        <v>2015.0</v>
      </c>
      <c r="D187" s="37" t="s">
        <v>5</v>
      </c>
      <c r="E187" s="37" t="s">
        <v>32</v>
      </c>
      <c r="F187" s="38">
        <v>80.9926044</v>
      </c>
      <c r="G187" s="36"/>
      <c r="H187" s="36"/>
      <c r="I187" s="36"/>
      <c r="J187" s="36"/>
      <c r="K187" s="36"/>
      <c r="L187" s="36"/>
      <c r="M187" s="36"/>
      <c r="N187" s="36"/>
      <c r="O187" s="36"/>
      <c r="P187" s="36"/>
      <c r="Q187" s="36"/>
      <c r="R187" s="36"/>
      <c r="S187" s="36"/>
      <c r="T187" s="36"/>
      <c r="U187" s="36"/>
      <c r="V187" s="36"/>
      <c r="W187" s="36"/>
      <c r="X187" s="36"/>
      <c r="Y187" s="36"/>
      <c r="Z187" s="36"/>
    </row>
    <row r="188">
      <c r="A188" s="37" t="s">
        <v>24</v>
      </c>
      <c r="B188" s="10" t="s">
        <v>493</v>
      </c>
      <c r="C188" s="38">
        <v>2015.0</v>
      </c>
      <c r="D188" s="37" t="s">
        <v>5</v>
      </c>
      <c r="E188" s="37" t="s">
        <v>32</v>
      </c>
      <c r="F188" s="38">
        <v>92.5654897</v>
      </c>
      <c r="G188" s="36"/>
      <c r="H188" s="36"/>
      <c r="I188" s="36"/>
      <c r="J188" s="36"/>
      <c r="K188" s="36"/>
      <c r="L188" s="36"/>
      <c r="M188" s="36"/>
      <c r="N188" s="36"/>
      <c r="O188" s="36"/>
      <c r="P188" s="36"/>
      <c r="Q188" s="36"/>
      <c r="R188" s="36"/>
      <c r="S188" s="36"/>
      <c r="T188" s="36"/>
      <c r="U188" s="36"/>
      <c r="V188" s="36"/>
      <c r="W188" s="36"/>
      <c r="X188" s="36"/>
      <c r="Y188" s="36"/>
      <c r="Z188" s="36"/>
    </row>
    <row r="189">
      <c r="A189" s="37" t="s">
        <v>25</v>
      </c>
      <c r="B189" s="10" t="s">
        <v>494</v>
      </c>
      <c r="C189" s="38">
        <v>2015.0</v>
      </c>
      <c r="D189" s="37" t="s">
        <v>5</v>
      </c>
      <c r="E189" s="37" t="s">
        <v>32</v>
      </c>
      <c r="F189" s="38">
        <v>56.4400788</v>
      </c>
      <c r="G189" s="36"/>
      <c r="H189" s="36"/>
      <c r="I189" s="36"/>
      <c r="J189" s="36"/>
      <c r="K189" s="36"/>
      <c r="L189" s="36"/>
      <c r="M189" s="36"/>
      <c r="N189" s="36"/>
      <c r="O189" s="36"/>
      <c r="P189" s="36"/>
      <c r="Q189" s="36"/>
      <c r="R189" s="36"/>
      <c r="S189" s="36"/>
      <c r="T189" s="36"/>
      <c r="U189" s="36"/>
      <c r="V189" s="36"/>
      <c r="W189" s="36"/>
      <c r="X189" s="36"/>
      <c r="Y189" s="36"/>
      <c r="Z189" s="36"/>
    </row>
    <row r="190">
      <c r="A190" s="37" t="s">
        <v>26</v>
      </c>
      <c r="B190" s="10" t="s">
        <v>495</v>
      </c>
      <c r="C190" s="38">
        <v>2015.0</v>
      </c>
      <c r="D190" s="37" t="s">
        <v>5</v>
      </c>
      <c r="E190" s="37" t="s">
        <v>32</v>
      </c>
      <c r="F190" s="38">
        <v>52.6015248</v>
      </c>
      <c r="G190" s="36"/>
      <c r="H190" s="36"/>
      <c r="I190" s="36"/>
      <c r="J190" s="36"/>
      <c r="K190" s="36"/>
      <c r="L190" s="36"/>
      <c r="M190" s="36"/>
      <c r="N190" s="36"/>
      <c r="O190" s="36"/>
      <c r="P190" s="36"/>
      <c r="Q190" s="36"/>
      <c r="R190" s="36"/>
      <c r="S190" s="36"/>
      <c r="T190" s="36"/>
      <c r="U190" s="36"/>
      <c r="V190" s="36"/>
      <c r="W190" s="36"/>
      <c r="X190" s="36"/>
      <c r="Y190" s="36"/>
      <c r="Z190" s="36"/>
    </row>
    <row r="191">
      <c r="A191" s="37" t="s">
        <v>27</v>
      </c>
      <c r="B191" s="10" t="s">
        <v>497</v>
      </c>
      <c r="C191" s="38">
        <v>2015.0</v>
      </c>
      <c r="D191" s="37" t="s">
        <v>5</v>
      </c>
      <c r="E191" s="37" t="s">
        <v>32</v>
      </c>
      <c r="F191" s="38">
        <v>64.9242568</v>
      </c>
      <c r="G191" s="36"/>
      <c r="H191" s="36"/>
      <c r="I191" s="36"/>
      <c r="J191" s="36"/>
      <c r="K191" s="36"/>
      <c r="L191" s="36"/>
      <c r="M191" s="36"/>
      <c r="N191" s="36"/>
      <c r="O191" s="36"/>
      <c r="P191" s="36"/>
      <c r="Q191" s="36"/>
      <c r="R191" s="36"/>
      <c r="S191" s="36"/>
      <c r="T191" s="36"/>
      <c r="U191" s="36"/>
      <c r="V191" s="36"/>
      <c r="W191" s="36"/>
      <c r="X191" s="36"/>
      <c r="Y191" s="36"/>
      <c r="Z191" s="36"/>
    </row>
    <row r="192">
      <c r="A192" s="37" t="s">
        <v>28</v>
      </c>
      <c r="B192" s="10" t="s">
        <v>496</v>
      </c>
      <c r="C192" s="38">
        <v>2015.0</v>
      </c>
      <c r="D192" s="37" t="s">
        <v>5</v>
      </c>
      <c r="E192" s="37" t="s">
        <v>32</v>
      </c>
      <c r="F192" s="38">
        <v>57.0278741</v>
      </c>
      <c r="G192" s="36"/>
      <c r="H192" s="36"/>
      <c r="I192" s="36"/>
      <c r="J192" s="36"/>
      <c r="K192" s="36"/>
      <c r="L192" s="36"/>
      <c r="M192" s="36"/>
      <c r="N192" s="36"/>
      <c r="O192" s="36"/>
      <c r="P192" s="36"/>
      <c r="Q192" s="36"/>
      <c r="R192" s="36"/>
      <c r="S192" s="36"/>
      <c r="T192" s="36"/>
      <c r="U192" s="36"/>
      <c r="V192" s="36"/>
      <c r="W192" s="36"/>
      <c r="X192" s="36"/>
      <c r="Y192" s="36"/>
      <c r="Z192" s="36"/>
    </row>
    <row r="193">
      <c r="A193" s="37" t="s">
        <v>29</v>
      </c>
      <c r="B193" s="10" t="s">
        <v>498</v>
      </c>
      <c r="C193" s="38">
        <v>2015.0</v>
      </c>
      <c r="D193" s="37" t="s">
        <v>5</v>
      </c>
      <c r="E193" s="37" t="s">
        <v>32</v>
      </c>
      <c r="F193" s="38">
        <v>63.7058892</v>
      </c>
      <c r="G193" s="36"/>
      <c r="H193" s="36"/>
      <c r="I193" s="36"/>
      <c r="J193" s="36"/>
      <c r="K193" s="36"/>
      <c r="L193" s="36"/>
      <c r="M193" s="36"/>
      <c r="N193" s="36"/>
      <c r="O193" s="36"/>
      <c r="P193" s="36"/>
      <c r="Q193" s="36"/>
      <c r="R193" s="36"/>
      <c r="S193" s="36"/>
      <c r="T193" s="36"/>
      <c r="U193" s="36"/>
      <c r="V193" s="36"/>
      <c r="W193" s="36"/>
      <c r="X193" s="36"/>
      <c r="Y193" s="36"/>
      <c r="Z193" s="36"/>
    </row>
    <row r="194">
      <c r="A194" s="37" t="s">
        <v>30</v>
      </c>
      <c r="B194" s="10" t="s">
        <v>499</v>
      </c>
      <c r="C194" s="38">
        <v>2015.0</v>
      </c>
      <c r="D194" s="37" t="s">
        <v>5</v>
      </c>
      <c r="E194" s="37" t="s">
        <v>32</v>
      </c>
      <c r="F194" s="38">
        <v>93.5468644</v>
      </c>
      <c r="G194" s="36"/>
      <c r="H194" s="36"/>
      <c r="I194" s="36"/>
      <c r="J194" s="36"/>
      <c r="K194" s="36"/>
      <c r="L194" s="36"/>
      <c r="M194" s="36"/>
      <c r="N194" s="36"/>
      <c r="O194" s="36"/>
      <c r="P194" s="36"/>
      <c r="Q194" s="36"/>
      <c r="R194" s="36"/>
      <c r="S194" s="36"/>
      <c r="T194" s="36"/>
      <c r="U194" s="36"/>
      <c r="V194" s="36"/>
      <c r="W194" s="36"/>
      <c r="X194" s="36"/>
      <c r="Y194" s="36"/>
      <c r="Z194" s="36"/>
    </row>
    <row r="195">
      <c r="A195" s="37" t="s">
        <v>31</v>
      </c>
      <c r="B195" s="10" t="s">
        <v>500</v>
      </c>
      <c r="C195" s="38">
        <v>2015.0</v>
      </c>
      <c r="D195" s="37" t="s">
        <v>5</v>
      </c>
      <c r="E195" s="37" t="s">
        <v>32</v>
      </c>
      <c r="F195" s="38">
        <v>85.4819042</v>
      </c>
      <c r="G195" s="36"/>
      <c r="H195" s="36"/>
      <c r="I195" s="36"/>
      <c r="J195" s="36"/>
      <c r="K195" s="36"/>
      <c r="L195" s="36"/>
      <c r="M195" s="36"/>
      <c r="N195" s="36"/>
      <c r="O195" s="36"/>
      <c r="P195" s="36"/>
      <c r="Q195" s="36"/>
      <c r="R195" s="36"/>
      <c r="S195" s="36"/>
      <c r="T195" s="36"/>
      <c r="U195" s="36"/>
      <c r="V195" s="36"/>
      <c r="W195" s="36"/>
      <c r="X195" s="36"/>
      <c r="Y195" s="36"/>
      <c r="Z195" s="36"/>
    </row>
    <row r="196">
      <c r="A196" s="37" t="s">
        <v>32</v>
      </c>
      <c r="B196" s="10" t="s">
        <v>501</v>
      </c>
      <c r="C196" s="38">
        <v>2015.0</v>
      </c>
      <c r="D196" s="37" t="s">
        <v>5</v>
      </c>
      <c r="E196" s="37" t="s">
        <v>32</v>
      </c>
      <c r="F196" s="38">
        <v>85.7879934</v>
      </c>
      <c r="G196" s="36"/>
      <c r="H196" s="36"/>
      <c r="I196" s="36"/>
      <c r="J196" s="36"/>
      <c r="K196" s="36"/>
      <c r="L196" s="36"/>
      <c r="M196" s="36"/>
      <c r="N196" s="36"/>
      <c r="O196" s="36"/>
      <c r="P196" s="36"/>
      <c r="Q196" s="36"/>
      <c r="R196" s="36"/>
      <c r="S196" s="36"/>
      <c r="T196" s="36"/>
      <c r="U196" s="36"/>
      <c r="V196" s="36"/>
      <c r="W196" s="36"/>
      <c r="X196" s="36"/>
      <c r="Y196" s="36"/>
      <c r="Z196" s="36"/>
    </row>
    <row r="197">
      <c r="A197" s="37" t="s">
        <v>33</v>
      </c>
      <c r="B197" s="10" t="s">
        <v>502</v>
      </c>
      <c r="C197" s="38">
        <v>2015.0</v>
      </c>
      <c r="D197" s="37" t="s">
        <v>5</v>
      </c>
      <c r="E197" s="37" t="s">
        <v>32</v>
      </c>
      <c r="F197" s="38">
        <v>105.803715</v>
      </c>
      <c r="G197" s="36"/>
      <c r="H197" s="36"/>
      <c r="I197" s="36"/>
      <c r="J197" s="36"/>
      <c r="K197" s="36"/>
      <c r="L197" s="36"/>
      <c r="M197" s="36"/>
      <c r="N197" s="36"/>
      <c r="O197" s="36"/>
      <c r="P197" s="36"/>
      <c r="Q197" s="36"/>
      <c r="R197" s="36"/>
      <c r="S197" s="36"/>
      <c r="T197" s="36"/>
      <c r="U197" s="36"/>
      <c r="V197" s="36"/>
      <c r="W197" s="36"/>
      <c r="X197" s="36"/>
      <c r="Y197" s="36"/>
      <c r="Z197" s="36"/>
    </row>
    <row r="198">
      <c r="A198" s="37" t="s">
        <v>34</v>
      </c>
      <c r="B198" s="10" t="s">
        <v>503</v>
      </c>
      <c r="C198" s="38">
        <v>2015.0</v>
      </c>
      <c r="D198" s="37" t="s">
        <v>5</v>
      </c>
      <c r="E198" s="37" t="s">
        <v>32</v>
      </c>
      <c r="F198" s="38">
        <v>70.8379019</v>
      </c>
      <c r="G198" s="36"/>
      <c r="H198" s="36"/>
      <c r="I198" s="36"/>
      <c r="J198" s="36"/>
      <c r="K198" s="36"/>
      <c r="L198" s="36"/>
      <c r="M198" s="36"/>
      <c r="N198" s="36"/>
      <c r="O198" s="36"/>
      <c r="P198" s="36"/>
      <c r="Q198" s="36"/>
      <c r="R198" s="36"/>
      <c r="S198" s="36"/>
      <c r="T198" s="36"/>
      <c r="U198" s="36"/>
      <c r="V198" s="36"/>
      <c r="W198" s="36"/>
      <c r="X198" s="36"/>
      <c r="Y198" s="36"/>
      <c r="Z198" s="36"/>
    </row>
    <row r="199">
      <c r="A199" s="37" t="s">
        <v>35</v>
      </c>
      <c r="B199" s="10" t="s">
        <v>504</v>
      </c>
      <c r="C199" s="38">
        <v>2015.0</v>
      </c>
      <c r="D199" s="37" t="s">
        <v>5</v>
      </c>
      <c r="E199" s="37" t="s">
        <v>32</v>
      </c>
      <c r="F199" s="38">
        <v>69.0588898</v>
      </c>
      <c r="G199" s="36"/>
      <c r="H199" s="36"/>
      <c r="I199" s="36"/>
      <c r="J199" s="36"/>
      <c r="K199" s="36"/>
      <c r="L199" s="36"/>
      <c r="M199" s="36"/>
      <c r="N199" s="36"/>
      <c r="O199" s="36"/>
      <c r="P199" s="36"/>
      <c r="Q199" s="36"/>
      <c r="R199" s="36"/>
      <c r="S199" s="36"/>
      <c r="T199" s="36"/>
      <c r="U199" s="36"/>
      <c r="V199" s="36"/>
      <c r="W199" s="36"/>
      <c r="X199" s="36"/>
      <c r="Y199" s="36"/>
      <c r="Z199" s="36"/>
    </row>
    <row r="200">
      <c r="A200" s="37" t="s">
        <v>3</v>
      </c>
      <c r="B200" s="10" t="s">
        <v>489</v>
      </c>
      <c r="C200" s="38">
        <v>2016.0</v>
      </c>
      <c r="D200" s="37" t="s">
        <v>5</v>
      </c>
      <c r="E200" s="37" t="s">
        <v>32</v>
      </c>
      <c r="F200" s="38">
        <v>85.4229428</v>
      </c>
      <c r="G200" s="36"/>
      <c r="H200" s="36"/>
      <c r="I200" s="36"/>
      <c r="J200" s="36"/>
      <c r="K200" s="36"/>
      <c r="L200" s="36"/>
      <c r="M200" s="36"/>
      <c r="N200" s="36"/>
      <c r="O200" s="36"/>
      <c r="P200" s="36"/>
      <c r="Q200" s="36"/>
      <c r="R200" s="36"/>
      <c r="S200" s="36"/>
      <c r="T200" s="36"/>
      <c r="U200" s="36"/>
      <c r="V200" s="36"/>
      <c r="W200" s="36"/>
      <c r="X200" s="36"/>
      <c r="Y200" s="36"/>
      <c r="Z200" s="36"/>
    </row>
    <row r="201">
      <c r="A201" s="37" t="s">
        <v>4</v>
      </c>
      <c r="B201" s="10" t="s">
        <v>472</v>
      </c>
      <c r="C201" s="38">
        <v>2016.0</v>
      </c>
      <c r="D201" s="37" t="s">
        <v>5</v>
      </c>
      <c r="E201" s="37" t="s">
        <v>32</v>
      </c>
      <c r="F201" s="38">
        <v>60.2598193</v>
      </c>
      <c r="G201" s="36"/>
      <c r="H201" s="36"/>
      <c r="I201" s="36"/>
      <c r="J201" s="36"/>
      <c r="K201" s="36"/>
      <c r="L201" s="36"/>
      <c r="M201" s="36"/>
      <c r="N201" s="36"/>
      <c r="O201" s="36"/>
      <c r="P201" s="36"/>
      <c r="Q201" s="36"/>
      <c r="R201" s="36"/>
      <c r="S201" s="36"/>
      <c r="T201" s="36"/>
      <c r="U201" s="36"/>
      <c r="V201" s="36"/>
      <c r="W201" s="36"/>
      <c r="X201" s="36"/>
      <c r="Y201" s="36"/>
      <c r="Z201" s="36"/>
    </row>
    <row r="202">
      <c r="A202" s="37" t="s">
        <v>5</v>
      </c>
      <c r="B202" s="10" t="s">
        <v>473</v>
      </c>
      <c r="C202" s="38">
        <v>2016.0</v>
      </c>
      <c r="D202" s="37" t="s">
        <v>5</v>
      </c>
      <c r="E202" s="37" t="s">
        <v>32</v>
      </c>
      <c r="F202" s="38">
        <v>65.2894667</v>
      </c>
      <c r="G202" s="36"/>
      <c r="H202" s="36"/>
      <c r="I202" s="36"/>
      <c r="J202" s="36"/>
      <c r="K202" s="36"/>
      <c r="L202" s="36"/>
      <c r="M202" s="36"/>
      <c r="N202" s="36"/>
      <c r="O202" s="36"/>
      <c r="P202" s="36"/>
      <c r="Q202" s="36"/>
      <c r="R202" s="36"/>
      <c r="S202" s="36"/>
      <c r="T202" s="36"/>
      <c r="U202" s="36"/>
      <c r="V202" s="36"/>
      <c r="W202" s="36"/>
      <c r="X202" s="36"/>
      <c r="Y202" s="36"/>
      <c r="Z202" s="36"/>
    </row>
    <row r="203">
      <c r="A203" s="37" t="s">
        <v>6</v>
      </c>
      <c r="B203" s="10" t="s">
        <v>474</v>
      </c>
      <c r="C203" s="38">
        <v>2016.0</v>
      </c>
      <c r="D203" s="37" t="s">
        <v>5</v>
      </c>
      <c r="E203" s="37" t="s">
        <v>32</v>
      </c>
      <c r="F203" s="38">
        <v>49.4090331</v>
      </c>
      <c r="G203" s="36"/>
      <c r="H203" s="36"/>
      <c r="I203" s="36"/>
      <c r="J203" s="36"/>
      <c r="K203" s="36"/>
      <c r="L203" s="36"/>
      <c r="M203" s="36"/>
      <c r="N203" s="36"/>
      <c r="O203" s="36"/>
      <c r="P203" s="36"/>
      <c r="Q203" s="36"/>
      <c r="R203" s="36"/>
      <c r="S203" s="36"/>
      <c r="T203" s="36"/>
      <c r="U203" s="36"/>
      <c r="V203" s="36"/>
      <c r="W203" s="36"/>
      <c r="X203" s="36"/>
      <c r="Y203" s="36"/>
      <c r="Z203" s="36"/>
    </row>
    <row r="204">
      <c r="A204" s="37" t="s">
        <v>7</v>
      </c>
      <c r="B204" s="10" t="s">
        <v>475</v>
      </c>
      <c r="C204" s="38">
        <v>2016.0</v>
      </c>
      <c r="D204" s="37" t="s">
        <v>5</v>
      </c>
      <c r="E204" s="37" t="s">
        <v>32</v>
      </c>
      <c r="F204" s="38">
        <v>87.6110977</v>
      </c>
      <c r="G204" s="36"/>
      <c r="H204" s="36"/>
      <c r="I204" s="36"/>
      <c r="J204" s="36"/>
      <c r="K204" s="36"/>
      <c r="L204" s="36"/>
      <c r="M204" s="36"/>
      <c r="N204" s="36"/>
      <c r="O204" s="36"/>
      <c r="P204" s="36"/>
      <c r="Q204" s="36"/>
      <c r="R204" s="36"/>
      <c r="S204" s="36"/>
      <c r="T204" s="36"/>
      <c r="U204" s="36"/>
      <c r="V204" s="36"/>
      <c r="W204" s="36"/>
      <c r="X204" s="36"/>
      <c r="Y204" s="36"/>
      <c r="Z204" s="36"/>
    </row>
    <row r="205">
      <c r="A205" s="37" t="s">
        <v>8</v>
      </c>
      <c r="B205" s="10" t="s">
        <v>479</v>
      </c>
      <c r="C205" s="38">
        <v>2016.0</v>
      </c>
      <c r="D205" s="37" t="s">
        <v>5</v>
      </c>
      <c r="E205" s="37" t="s">
        <v>32</v>
      </c>
      <c r="F205" s="38">
        <v>90.1133359</v>
      </c>
      <c r="G205" s="36"/>
      <c r="H205" s="36"/>
      <c r="I205" s="36"/>
      <c r="J205" s="36"/>
      <c r="K205" s="36"/>
      <c r="L205" s="36"/>
      <c r="M205" s="36"/>
      <c r="N205" s="36"/>
      <c r="O205" s="36"/>
      <c r="P205" s="36"/>
      <c r="Q205" s="36"/>
      <c r="R205" s="36"/>
      <c r="S205" s="36"/>
      <c r="T205" s="36"/>
      <c r="U205" s="36"/>
      <c r="V205" s="36"/>
      <c r="W205" s="36"/>
      <c r="X205" s="36"/>
      <c r="Y205" s="36"/>
      <c r="Z205" s="36"/>
    </row>
    <row r="206">
      <c r="A206" s="37" t="s">
        <v>9</v>
      </c>
      <c r="B206" s="10" t="s">
        <v>480</v>
      </c>
      <c r="C206" s="38">
        <v>2016.0</v>
      </c>
      <c r="D206" s="37" t="s">
        <v>5</v>
      </c>
      <c r="E206" s="37" t="s">
        <v>32</v>
      </c>
      <c r="F206" s="38">
        <v>80.4344007</v>
      </c>
      <c r="G206" s="36"/>
      <c r="H206" s="36"/>
      <c r="I206" s="36"/>
      <c r="J206" s="36"/>
      <c r="K206" s="36"/>
      <c r="L206" s="36"/>
      <c r="M206" s="36"/>
      <c r="N206" s="36"/>
      <c r="O206" s="36"/>
      <c r="P206" s="36"/>
      <c r="Q206" s="36"/>
      <c r="R206" s="36"/>
      <c r="S206" s="36"/>
      <c r="T206" s="36"/>
      <c r="U206" s="36"/>
      <c r="V206" s="36"/>
      <c r="W206" s="36"/>
      <c r="X206" s="36"/>
      <c r="Y206" s="36"/>
      <c r="Z206" s="36"/>
    </row>
    <row r="207">
      <c r="A207" s="37" t="s">
        <v>10</v>
      </c>
      <c r="B207" s="10" t="s">
        <v>478</v>
      </c>
      <c r="C207" s="38">
        <v>2016.0</v>
      </c>
      <c r="D207" s="37" t="s">
        <v>5</v>
      </c>
      <c r="E207" s="37" t="s">
        <v>32</v>
      </c>
      <c r="F207" s="38">
        <v>65.1156155</v>
      </c>
      <c r="G207" s="36"/>
      <c r="H207" s="36"/>
      <c r="I207" s="36"/>
      <c r="J207" s="36"/>
      <c r="K207" s="36"/>
      <c r="L207" s="36"/>
      <c r="M207" s="36"/>
      <c r="N207" s="36"/>
      <c r="O207" s="36"/>
      <c r="P207" s="36"/>
      <c r="Q207" s="36"/>
      <c r="R207" s="36"/>
      <c r="S207" s="36"/>
      <c r="T207" s="36"/>
      <c r="U207" s="36"/>
      <c r="V207" s="36"/>
      <c r="W207" s="36"/>
      <c r="X207" s="36"/>
      <c r="Y207" s="36"/>
      <c r="Z207" s="36"/>
    </row>
    <row r="208">
      <c r="A208" s="37" t="s">
        <v>11</v>
      </c>
      <c r="B208" s="10" t="s">
        <v>477</v>
      </c>
      <c r="C208" s="38">
        <v>2016.0</v>
      </c>
      <c r="D208" s="37" t="s">
        <v>5</v>
      </c>
      <c r="E208" s="37" t="s">
        <v>32</v>
      </c>
      <c r="F208" s="38">
        <v>72.5027161</v>
      </c>
      <c r="G208" s="36"/>
      <c r="H208" s="36"/>
      <c r="I208" s="36"/>
      <c r="J208" s="36"/>
      <c r="K208" s="36"/>
      <c r="L208" s="36"/>
      <c r="M208" s="36"/>
      <c r="N208" s="36"/>
      <c r="O208" s="36"/>
      <c r="P208" s="36"/>
      <c r="Q208" s="36"/>
      <c r="R208" s="36"/>
      <c r="S208" s="36"/>
      <c r="T208" s="36"/>
      <c r="U208" s="36"/>
      <c r="V208" s="36"/>
      <c r="W208" s="36"/>
      <c r="X208" s="36"/>
      <c r="Y208" s="36"/>
      <c r="Z208" s="36"/>
    </row>
    <row r="209">
      <c r="A209" s="37" t="s">
        <v>12</v>
      </c>
      <c r="B209" s="10" t="s">
        <v>476</v>
      </c>
      <c r="C209" s="38">
        <v>2016.0</v>
      </c>
      <c r="D209" s="37" t="s">
        <v>5</v>
      </c>
      <c r="E209" s="37" t="s">
        <v>32</v>
      </c>
      <c r="F209" s="38">
        <v>111.288273</v>
      </c>
      <c r="G209" s="36"/>
      <c r="H209" s="36"/>
      <c r="I209" s="36"/>
      <c r="J209" s="36"/>
      <c r="K209" s="36"/>
      <c r="L209" s="36"/>
      <c r="M209" s="36"/>
      <c r="N209" s="36"/>
      <c r="O209" s="36"/>
      <c r="P209" s="36"/>
      <c r="Q209" s="36"/>
      <c r="R209" s="36"/>
      <c r="S209" s="36"/>
      <c r="T209" s="36"/>
      <c r="U209" s="36"/>
      <c r="V209" s="36"/>
      <c r="W209" s="36"/>
      <c r="X209" s="36"/>
      <c r="Y209" s="36"/>
      <c r="Z209" s="36"/>
    </row>
    <row r="210">
      <c r="A210" s="37" t="s">
        <v>13</v>
      </c>
      <c r="B210" s="10" t="s">
        <v>481</v>
      </c>
      <c r="C210" s="38">
        <v>2016.0</v>
      </c>
      <c r="D210" s="37" t="s">
        <v>5</v>
      </c>
      <c r="E210" s="37" t="s">
        <v>32</v>
      </c>
      <c r="F210" s="38">
        <v>65.4228575</v>
      </c>
      <c r="G210" s="36"/>
      <c r="H210" s="36"/>
      <c r="I210" s="36"/>
      <c r="J210" s="36"/>
      <c r="K210" s="36"/>
      <c r="L210" s="36"/>
      <c r="M210" s="36"/>
      <c r="N210" s="36"/>
      <c r="O210" s="36"/>
      <c r="P210" s="36"/>
      <c r="Q210" s="36"/>
      <c r="R210" s="36"/>
      <c r="S210" s="36"/>
      <c r="T210" s="36"/>
      <c r="U210" s="36"/>
      <c r="V210" s="36"/>
      <c r="W210" s="36"/>
      <c r="X210" s="36"/>
      <c r="Y210" s="36"/>
      <c r="Z210" s="36"/>
    </row>
    <row r="211">
      <c r="A211" s="37" t="s">
        <v>14</v>
      </c>
      <c r="B211" s="10" t="s">
        <v>483</v>
      </c>
      <c r="C211" s="38">
        <v>2016.0</v>
      </c>
      <c r="D211" s="37" t="s">
        <v>5</v>
      </c>
      <c r="E211" s="37" t="s">
        <v>32</v>
      </c>
      <c r="F211" s="38">
        <v>92.5104745</v>
      </c>
      <c r="G211" s="36"/>
      <c r="H211" s="36"/>
      <c r="I211" s="36"/>
      <c r="J211" s="36"/>
      <c r="K211" s="36"/>
      <c r="L211" s="36"/>
      <c r="M211" s="36"/>
      <c r="N211" s="36"/>
      <c r="O211" s="36"/>
      <c r="P211" s="36"/>
      <c r="Q211" s="36"/>
      <c r="R211" s="36"/>
      <c r="S211" s="36"/>
      <c r="T211" s="36"/>
      <c r="U211" s="36"/>
      <c r="V211" s="36"/>
      <c r="W211" s="36"/>
      <c r="X211" s="36"/>
      <c r="Y211" s="36"/>
      <c r="Z211" s="36"/>
    </row>
    <row r="212">
      <c r="A212" s="37" t="s">
        <v>15</v>
      </c>
      <c r="B212" s="10" t="s">
        <v>482</v>
      </c>
      <c r="C212" s="38">
        <v>2016.0</v>
      </c>
      <c r="D212" s="37" t="s">
        <v>5</v>
      </c>
      <c r="E212" s="37" t="s">
        <v>32</v>
      </c>
      <c r="F212" s="38">
        <v>84.5888411</v>
      </c>
      <c r="G212" s="36"/>
      <c r="H212" s="36"/>
      <c r="I212" s="36"/>
      <c r="J212" s="36"/>
      <c r="K212" s="36"/>
      <c r="L212" s="36"/>
      <c r="M212" s="36"/>
      <c r="N212" s="36"/>
      <c r="O212" s="36"/>
      <c r="P212" s="36"/>
      <c r="Q212" s="36"/>
      <c r="R212" s="36"/>
      <c r="S212" s="36"/>
      <c r="T212" s="36"/>
      <c r="U212" s="36"/>
      <c r="V212" s="36"/>
      <c r="W212" s="36"/>
      <c r="X212" s="36"/>
      <c r="Y212" s="36"/>
      <c r="Z212" s="36"/>
    </row>
    <row r="213">
      <c r="A213" s="37" t="s">
        <v>16</v>
      </c>
      <c r="B213" s="10" t="s">
        <v>484</v>
      </c>
      <c r="C213" s="38">
        <v>2016.0</v>
      </c>
      <c r="D213" s="37" t="s">
        <v>5</v>
      </c>
      <c r="E213" s="37" t="s">
        <v>32</v>
      </c>
      <c r="F213" s="38">
        <v>77.3332741</v>
      </c>
      <c r="G213" s="36"/>
      <c r="H213" s="36"/>
      <c r="I213" s="36"/>
      <c r="J213" s="36"/>
      <c r="K213" s="36"/>
      <c r="L213" s="36"/>
      <c r="M213" s="36"/>
      <c r="N213" s="36"/>
      <c r="O213" s="36"/>
      <c r="P213" s="36"/>
      <c r="Q213" s="36"/>
      <c r="R213" s="36"/>
      <c r="S213" s="36"/>
      <c r="T213" s="36"/>
      <c r="U213" s="36"/>
      <c r="V213" s="36"/>
      <c r="W213" s="36"/>
      <c r="X213" s="36"/>
      <c r="Y213" s="36"/>
      <c r="Z213" s="36"/>
    </row>
    <row r="214">
      <c r="A214" s="37" t="s">
        <v>17</v>
      </c>
      <c r="B214" s="10" t="s">
        <v>485</v>
      </c>
      <c r="C214" s="38">
        <v>2016.0</v>
      </c>
      <c r="D214" s="37" t="s">
        <v>5</v>
      </c>
      <c r="E214" s="37" t="s">
        <v>32</v>
      </c>
      <c r="F214" s="38">
        <v>79.3880165</v>
      </c>
      <c r="G214" s="36"/>
      <c r="H214" s="36"/>
      <c r="I214" s="36"/>
      <c r="J214" s="36"/>
      <c r="K214" s="36"/>
      <c r="L214" s="36"/>
      <c r="M214" s="36"/>
      <c r="N214" s="36"/>
      <c r="O214" s="36"/>
      <c r="P214" s="36"/>
      <c r="Q214" s="36"/>
      <c r="R214" s="36"/>
      <c r="S214" s="36"/>
      <c r="T214" s="36"/>
      <c r="U214" s="36"/>
      <c r="V214" s="36"/>
      <c r="W214" s="36"/>
      <c r="X214" s="36"/>
      <c r="Y214" s="36"/>
      <c r="Z214" s="36"/>
    </row>
    <row r="215">
      <c r="A215" s="37" t="s">
        <v>18</v>
      </c>
      <c r="B215" s="10" t="s">
        <v>486</v>
      </c>
      <c r="C215" s="38">
        <v>2016.0</v>
      </c>
      <c r="D215" s="37" t="s">
        <v>5</v>
      </c>
      <c r="E215" s="37" t="s">
        <v>32</v>
      </c>
      <c r="F215" s="38">
        <v>89.649522</v>
      </c>
      <c r="G215" s="36"/>
      <c r="H215" s="36"/>
      <c r="I215" s="36"/>
      <c r="J215" s="36"/>
      <c r="K215" s="36"/>
      <c r="L215" s="36"/>
      <c r="M215" s="36"/>
      <c r="N215" s="36"/>
      <c r="O215" s="36"/>
      <c r="P215" s="36"/>
      <c r="Q215" s="36"/>
      <c r="R215" s="36"/>
      <c r="S215" s="36"/>
      <c r="T215" s="36"/>
      <c r="U215" s="36"/>
      <c r="V215" s="36"/>
      <c r="W215" s="36"/>
      <c r="X215" s="36"/>
      <c r="Y215" s="36"/>
      <c r="Z215" s="36"/>
    </row>
    <row r="216">
      <c r="A216" s="37" t="s">
        <v>19</v>
      </c>
      <c r="B216" s="10" t="s">
        <v>487</v>
      </c>
      <c r="C216" s="38">
        <v>2016.0</v>
      </c>
      <c r="D216" s="37" t="s">
        <v>5</v>
      </c>
      <c r="E216" s="37" t="s">
        <v>32</v>
      </c>
      <c r="F216" s="38">
        <v>95.2485023</v>
      </c>
      <c r="G216" s="36"/>
      <c r="H216" s="36"/>
      <c r="I216" s="36"/>
      <c r="J216" s="36"/>
      <c r="K216" s="36"/>
      <c r="L216" s="36"/>
      <c r="M216" s="36"/>
      <c r="N216" s="36"/>
      <c r="O216" s="36"/>
      <c r="P216" s="36"/>
      <c r="Q216" s="36"/>
      <c r="R216" s="36"/>
      <c r="S216" s="36"/>
      <c r="T216" s="36"/>
      <c r="U216" s="36"/>
      <c r="V216" s="36"/>
      <c r="W216" s="36"/>
      <c r="X216" s="36"/>
      <c r="Y216" s="36"/>
      <c r="Z216" s="36"/>
    </row>
    <row r="217">
      <c r="A217" s="37" t="s">
        <v>20</v>
      </c>
      <c r="B217" s="10" t="s">
        <v>488</v>
      </c>
      <c r="C217" s="38">
        <v>2016.0</v>
      </c>
      <c r="D217" s="37" t="s">
        <v>5</v>
      </c>
      <c r="E217" s="37" t="s">
        <v>32</v>
      </c>
      <c r="F217" s="38">
        <v>106.009615</v>
      </c>
      <c r="G217" s="36"/>
      <c r="H217" s="36"/>
      <c r="I217" s="36"/>
      <c r="J217" s="36"/>
      <c r="K217" s="36"/>
      <c r="L217" s="36"/>
      <c r="M217" s="36"/>
      <c r="N217" s="36"/>
      <c r="O217" s="36"/>
      <c r="P217" s="36"/>
      <c r="Q217" s="36"/>
      <c r="R217" s="36"/>
      <c r="S217" s="36"/>
      <c r="T217" s="36"/>
      <c r="U217" s="36"/>
      <c r="V217" s="36"/>
      <c r="W217" s="36"/>
      <c r="X217" s="36"/>
      <c r="Y217" s="36"/>
      <c r="Z217" s="36"/>
    </row>
    <row r="218">
      <c r="A218" s="37" t="s">
        <v>21</v>
      </c>
      <c r="B218" s="10" t="s">
        <v>490</v>
      </c>
      <c r="C218" s="38">
        <v>2016.0</v>
      </c>
      <c r="D218" s="37" t="s">
        <v>5</v>
      </c>
      <c r="E218" s="37" t="s">
        <v>32</v>
      </c>
      <c r="F218" s="38">
        <v>70.5909387</v>
      </c>
      <c r="G218" s="36"/>
      <c r="H218" s="36"/>
      <c r="I218" s="36"/>
      <c r="J218" s="36"/>
      <c r="K218" s="36"/>
      <c r="L218" s="36"/>
      <c r="M218" s="36"/>
      <c r="N218" s="36"/>
      <c r="O218" s="36"/>
      <c r="P218" s="36"/>
      <c r="Q218" s="36"/>
      <c r="R218" s="36"/>
      <c r="S218" s="36"/>
      <c r="T218" s="36"/>
      <c r="U218" s="36"/>
      <c r="V218" s="36"/>
      <c r="W218" s="36"/>
      <c r="X218" s="36"/>
      <c r="Y218" s="36"/>
      <c r="Z218" s="36"/>
    </row>
    <row r="219">
      <c r="A219" s="37" t="s">
        <v>22</v>
      </c>
      <c r="B219" s="10" t="s">
        <v>491</v>
      </c>
      <c r="C219" s="38">
        <v>2016.0</v>
      </c>
      <c r="D219" s="37" t="s">
        <v>5</v>
      </c>
      <c r="E219" s="37" t="s">
        <v>32</v>
      </c>
      <c r="F219" s="38">
        <v>65.1610037</v>
      </c>
      <c r="G219" s="36"/>
      <c r="H219" s="36"/>
      <c r="I219" s="36"/>
      <c r="J219" s="36"/>
      <c r="K219" s="36"/>
      <c r="L219" s="36"/>
      <c r="M219" s="36"/>
      <c r="N219" s="36"/>
      <c r="O219" s="36"/>
      <c r="P219" s="36"/>
      <c r="Q219" s="36"/>
      <c r="R219" s="36"/>
      <c r="S219" s="36"/>
      <c r="T219" s="36"/>
      <c r="U219" s="36"/>
      <c r="V219" s="36"/>
      <c r="W219" s="36"/>
      <c r="X219" s="36"/>
      <c r="Y219" s="36"/>
      <c r="Z219" s="36"/>
    </row>
    <row r="220">
      <c r="A220" s="37" t="s">
        <v>23</v>
      </c>
      <c r="B220" s="10" t="s">
        <v>492</v>
      </c>
      <c r="C220" s="38">
        <v>2016.0</v>
      </c>
      <c r="D220" s="37" t="s">
        <v>5</v>
      </c>
      <c r="E220" s="37" t="s">
        <v>32</v>
      </c>
      <c r="F220" s="38">
        <v>84.0948015</v>
      </c>
      <c r="G220" s="36"/>
      <c r="H220" s="36"/>
      <c r="I220" s="36"/>
      <c r="J220" s="36"/>
      <c r="K220" s="36"/>
      <c r="L220" s="36"/>
      <c r="M220" s="36"/>
      <c r="N220" s="36"/>
      <c r="O220" s="36"/>
      <c r="P220" s="36"/>
      <c r="Q220" s="36"/>
      <c r="R220" s="36"/>
      <c r="S220" s="36"/>
      <c r="T220" s="36"/>
      <c r="U220" s="36"/>
      <c r="V220" s="36"/>
      <c r="W220" s="36"/>
      <c r="X220" s="36"/>
      <c r="Y220" s="36"/>
      <c r="Z220" s="36"/>
    </row>
    <row r="221">
      <c r="A221" s="37" t="s">
        <v>24</v>
      </c>
      <c r="B221" s="10" t="s">
        <v>493</v>
      </c>
      <c r="C221" s="38">
        <v>2016.0</v>
      </c>
      <c r="D221" s="37" t="s">
        <v>5</v>
      </c>
      <c r="E221" s="37" t="s">
        <v>32</v>
      </c>
      <c r="F221" s="38">
        <v>102.575659</v>
      </c>
      <c r="G221" s="36"/>
      <c r="H221" s="36"/>
      <c r="I221" s="36"/>
      <c r="J221" s="36"/>
      <c r="K221" s="36"/>
      <c r="L221" s="36"/>
      <c r="M221" s="36"/>
      <c r="N221" s="36"/>
      <c r="O221" s="36"/>
      <c r="P221" s="36"/>
      <c r="Q221" s="36"/>
      <c r="R221" s="36"/>
      <c r="S221" s="36"/>
      <c r="T221" s="36"/>
      <c r="U221" s="36"/>
      <c r="V221" s="36"/>
      <c r="W221" s="36"/>
      <c r="X221" s="36"/>
      <c r="Y221" s="36"/>
      <c r="Z221" s="36"/>
    </row>
    <row r="222">
      <c r="A222" s="37" t="s">
        <v>25</v>
      </c>
      <c r="B222" s="10" t="s">
        <v>494</v>
      </c>
      <c r="C222" s="38">
        <v>2016.0</v>
      </c>
      <c r="D222" s="37" t="s">
        <v>5</v>
      </c>
      <c r="E222" s="37" t="s">
        <v>32</v>
      </c>
      <c r="F222" s="38">
        <v>63.9952787</v>
      </c>
      <c r="G222" s="36"/>
      <c r="H222" s="36"/>
      <c r="I222" s="36"/>
      <c r="J222" s="36"/>
      <c r="K222" s="36"/>
      <c r="L222" s="36"/>
      <c r="M222" s="36"/>
      <c r="N222" s="36"/>
      <c r="O222" s="36"/>
      <c r="P222" s="36"/>
      <c r="Q222" s="36"/>
      <c r="R222" s="36"/>
      <c r="S222" s="36"/>
      <c r="T222" s="36"/>
      <c r="U222" s="36"/>
      <c r="V222" s="36"/>
      <c r="W222" s="36"/>
      <c r="X222" s="36"/>
      <c r="Y222" s="36"/>
      <c r="Z222" s="36"/>
    </row>
    <row r="223">
      <c r="A223" s="37" t="s">
        <v>26</v>
      </c>
      <c r="B223" s="10" t="s">
        <v>495</v>
      </c>
      <c r="C223" s="38">
        <v>2016.0</v>
      </c>
      <c r="D223" s="37" t="s">
        <v>5</v>
      </c>
      <c r="E223" s="37" t="s">
        <v>32</v>
      </c>
      <c r="F223" s="38">
        <v>57.6956149</v>
      </c>
      <c r="G223" s="36"/>
      <c r="H223" s="36"/>
      <c r="I223" s="36"/>
      <c r="J223" s="36"/>
      <c r="K223" s="36"/>
      <c r="L223" s="36"/>
      <c r="M223" s="36"/>
      <c r="N223" s="36"/>
      <c r="O223" s="36"/>
      <c r="P223" s="36"/>
      <c r="Q223" s="36"/>
      <c r="R223" s="36"/>
      <c r="S223" s="36"/>
      <c r="T223" s="36"/>
      <c r="U223" s="36"/>
      <c r="V223" s="36"/>
      <c r="W223" s="36"/>
      <c r="X223" s="36"/>
      <c r="Y223" s="36"/>
      <c r="Z223" s="36"/>
    </row>
    <row r="224">
      <c r="A224" s="37" t="s">
        <v>27</v>
      </c>
      <c r="B224" s="10" t="s">
        <v>497</v>
      </c>
      <c r="C224" s="38">
        <v>2016.0</v>
      </c>
      <c r="D224" s="37" t="s">
        <v>5</v>
      </c>
      <c r="E224" s="37" t="s">
        <v>32</v>
      </c>
      <c r="F224" s="38">
        <v>71.124568</v>
      </c>
      <c r="G224" s="36"/>
      <c r="H224" s="36"/>
      <c r="I224" s="36"/>
      <c r="J224" s="36"/>
      <c r="K224" s="36"/>
      <c r="L224" s="36"/>
      <c r="M224" s="36"/>
      <c r="N224" s="36"/>
      <c r="O224" s="36"/>
      <c r="P224" s="36"/>
      <c r="Q224" s="36"/>
      <c r="R224" s="36"/>
      <c r="S224" s="36"/>
      <c r="T224" s="36"/>
      <c r="U224" s="36"/>
      <c r="V224" s="36"/>
      <c r="W224" s="36"/>
      <c r="X224" s="36"/>
      <c r="Y224" s="36"/>
      <c r="Z224" s="36"/>
    </row>
    <row r="225">
      <c r="A225" s="37" t="s">
        <v>28</v>
      </c>
      <c r="B225" s="10" t="s">
        <v>496</v>
      </c>
      <c r="C225" s="38">
        <v>2016.0</v>
      </c>
      <c r="D225" s="37" t="s">
        <v>5</v>
      </c>
      <c r="E225" s="37" t="s">
        <v>32</v>
      </c>
      <c r="F225" s="38">
        <v>60.2756854</v>
      </c>
      <c r="G225" s="36"/>
      <c r="H225" s="36"/>
      <c r="I225" s="36"/>
      <c r="J225" s="36"/>
      <c r="K225" s="36"/>
      <c r="L225" s="36"/>
      <c r="M225" s="36"/>
      <c r="N225" s="36"/>
      <c r="O225" s="36"/>
      <c r="P225" s="36"/>
      <c r="Q225" s="36"/>
      <c r="R225" s="36"/>
      <c r="S225" s="36"/>
      <c r="T225" s="36"/>
      <c r="U225" s="36"/>
      <c r="V225" s="36"/>
      <c r="W225" s="36"/>
      <c r="X225" s="36"/>
      <c r="Y225" s="36"/>
      <c r="Z225" s="36"/>
    </row>
    <row r="226">
      <c r="A226" s="37" t="s">
        <v>29</v>
      </c>
      <c r="B226" s="10" t="s">
        <v>498</v>
      </c>
      <c r="C226" s="38">
        <v>2016.0</v>
      </c>
      <c r="D226" s="37" t="s">
        <v>5</v>
      </c>
      <c r="E226" s="37" t="s">
        <v>32</v>
      </c>
      <c r="F226" s="38">
        <v>62.9276849</v>
      </c>
      <c r="G226" s="36"/>
      <c r="H226" s="36"/>
      <c r="I226" s="36"/>
      <c r="J226" s="36"/>
      <c r="K226" s="36"/>
      <c r="L226" s="36"/>
      <c r="M226" s="36"/>
      <c r="N226" s="36"/>
      <c r="O226" s="36"/>
      <c r="P226" s="36"/>
      <c r="Q226" s="36"/>
      <c r="R226" s="36"/>
      <c r="S226" s="36"/>
      <c r="T226" s="36"/>
      <c r="U226" s="36"/>
      <c r="V226" s="36"/>
      <c r="W226" s="36"/>
      <c r="X226" s="36"/>
      <c r="Y226" s="36"/>
      <c r="Z226" s="36"/>
    </row>
    <row r="227">
      <c r="A227" s="37" t="s">
        <v>30</v>
      </c>
      <c r="B227" s="10" t="s">
        <v>499</v>
      </c>
      <c r="C227" s="38">
        <v>2016.0</v>
      </c>
      <c r="D227" s="37" t="s">
        <v>5</v>
      </c>
      <c r="E227" s="37" t="s">
        <v>32</v>
      </c>
      <c r="F227" s="38">
        <v>104.170757</v>
      </c>
      <c r="G227" s="36"/>
      <c r="H227" s="36"/>
      <c r="I227" s="36"/>
      <c r="J227" s="36"/>
      <c r="K227" s="36"/>
      <c r="L227" s="36"/>
      <c r="M227" s="36"/>
      <c r="N227" s="36"/>
      <c r="O227" s="36"/>
      <c r="P227" s="36"/>
      <c r="Q227" s="36"/>
      <c r="R227" s="36"/>
      <c r="S227" s="36"/>
      <c r="T227" s="36"/>
      <c r="U227" s="36"/>
      <c r="V227" s="36"/>
      <c r="W227" s="36"/>
      <c r="X227" s="36"/>
      <c r="Y227" s="36"/>
      <c r="Z227" s="36"/>
    </row>
    <row r="228">
      <c r="A228" s="37" t="s">
        <v>31</v>
      </c>
      <c r="B228" s="10" t="s">
        <v>500</v>
      </c>
      <c r="C228" s="38">
        <v>2016.0</v>
      </c>
      <c r="D228" s="37" t="s">
        <v>5</v>
      </c>
      <c r="E228" s="37" t="s">
        <v>32</v>
      </c>
      <c r="F228" s="38">
        <v>87.2826706</v>
      </c>
      <c r="G228" s="36"/>
      <c r="H228" s="36"/>
      <c r="I228" s="36"/>
      <c r="J228" s="36"/>
      <c r="K228" s="36"/>
      <c r="L228" s="36"/>
      <c r="M228" s="36"/>
      <c r="N228" s="36"/>
      <c r="O228" s="36"/>
      <c r="P228" s="36"/>
      <c r="Q228" s="36"/>
      <c r="R228" s="36"/>
      <c r="S228" s="36"/>
      <c r="T228" s="36"/>
      <c r="U228" s="36"/>
      <c r="V228" s="36"/>
      <c r="W228" s="36"/>
      <c r="X228" s="36"/>
      <c r="Y228" s="36"/>
      <c r="Z228" s="36"/>
    </row>
    <row r="229">
      <c r="A229" s="37" t="s">
        <v>32</v>
      </c>
      <c r="B229" s="10" t="s">
        <v>501</v>
      </c>
      <c r="C229" s="38">
        <v>2016.0</v>
      </c>
      <c r="D229" s="37" t="s">
        <v>5</v>
      </c>
      <c r="E229" s="37" t="s">
        <v>32</v>
      </c>
      <c r="F229" s="38">
        <v>98.7698866</v>
      </c>
      <c r="G229" s="36"/>
      <c r="H229" s="36"/>
      <c r="I229" s="36"/>
      <c r="J229" s="36"/>
      <c r="K229" s="36"/>
      <c r="L229" s="36"/>
      <c r="M229" s="36"/>
      <c r="N229" s="36"/>
      <c r="O229" s="36"/>
      <c r="P229" s="36"/>
      <c r="Q229" s="36"/>
      <c r="R229" s="36"/>
      <c r="S229" s="36"/>
      <c r="T229" s="36"/>
      <c r="U229" s="36"/>
      <c r="V229" s="36"/>
      <c r="W229" s="36"/>
      <c r="X229" s="36"/>
      <c r="Y229" s="36"/>
      <c r="Z229" s="36"/>
    </row>
    <row r="230">
      <c r="A230" s="37" t="s">
        <v>33</v>
      </c>
      <c r="B230" s="10" t="s">
        <v>502</v>
      </c>
      <c r="C230" s="38">
        <v>2016.0</v>
      </c>
      <c r="D230" s="37" t="s">
        <v>5</v>
      </c>
      <c r="E230" s="37" t="s">
        <v>32</v>
      </c>
      <c r="F230" s="38">
        <v>111.384499</v>
      </c>
      <c r="G230" s="36"/>
      <c r="H230" s="36"/>
      <c r="I230" s="36"/>
      <c r="J230" s="36"/>
      <c r="K230" s="36"/>
      <c r="L230" s="36"/>
      <c r="M230" s="36"/>
      <c r="N230" s="36"/>
      <c r="O230" s="36"/>
      <c r="P230" s="36"/>
      <c r="Q230" s="36"/>
      <c r="R230" s="36"/>
      <c r="S230" s="36"/>
      <c r="T230" s="36"/>
      <c r="U230" s="36"/>
      <c r="V230" s="36"/>
      <c r="W230" s="36"/>
      <c r="X230" s="36"/>
      <c r="Y230" s="36"/>
      <c r="Z230" s="36"/>
    </row>
    <row r="231">
      <c r="A231" s="37" t="s">
        <v>34</v>
      </c>
      <c r="B231" s="10" t="s">
        <v>503</v>
      </c>
      <c r="C231" s="38">
        <v>2016.0</v>
      </c>
      <c r="D231" s="37" t="s">
        <v>5</v>
      </c>
      <c r="E231" s="37" t="s">
        <v>32</v>
      </c>
      <c r="F231" s="38">
        <v>70.3593244</v>
      </c>
      <c r="G231" s="36"/>
      <c r="H231" s="36"/>
      <c r="I231" s="36"/>
      <c r="J231" s="36"/>
      <c r="K231" s="36"/>
      <c r="L231" s="36"/>
      <c r="M231" s="36"/>
      <c r="N231" s="36"/>
      <c r="O231" s="36"/>
      <c r="P231" s="36"/>
      <c r="Q231" s="36"/>
      <c r="R231" s="36"/>
      <c r="S231" s="36"/>
      <c r="T231" s="36"/>
      <c r="U231" s="36"/>
      <c r="V231" s="36"/>
      <c r="W231" s="36"/>
      <c r="X231" s="36"/>
      <c r="Y231" s="36"/>
      <c r="Z231" s="36"/>
    </row>
    <row r="232">
      <c r="A232" s="37" t="s">
        <v>35</v>
      </c>
      <c r="B232" s="10" t="s">
        <v>504</v>
      </c>
      <c r="C232" s="38">
        <v>2016.0</v>
      </c>
      <c r="D232" s="37" t="s">
        <v>5</v>
      </c>
      <c r="E232" s="37" t="s">
        <v>32</v>
      </c>
      <c r="F232" s="38">
        <v>78.9828003</v>
      </c>
      <c r="G232" s="36"/>
      <c r="H232" s="36"/>
      <c r="I232" s="36"/>
      <c r="J232" s="36"/>
      <c r="K232" s="36"/>
      <c r="L232" s="36"/>
      <c r="M232" s="36"/>
      <c r="N232" s="36"/>
      <c r="O232" s="36"/>
      <c r="P232" s="36"/>
      <c r="Q232" s="36"/>
      <c r="R232" s="36"/>
      <c r="S232" s="36"/>
      <c r="T232" s="36"/>
      <c r="U232" s="36"/>
      <c r="V232" s="36"/>
      <c r="W232" s="36"/>
      <c r="X232" s="36"/>
      <c r="Y232" s="36"/>
      <c r="Z232" s="36"/>
    </row>
    <row r="233">
      <c r="A233" s="37" t="s">
        <v>3</v>
      </c>
      <c r="B233" s="10" t="s">
        <v>489</v>
      </c>
      <c r="C233" s="38">
        <v>2017.0</v>
      </c>
      <c r="D233" s="37" t="s">
        <v>5</v>
      </c>
      <c r="E233" s="37" t="s">
        <v>32</v>
      </c>
      <c r="F233" s="38">
        <v>85.3721865</v>
      </c>
      <c r="G233" s="36"/>
      <c r="H233" s="36"/>
      <c r="I233" s="36"/>
      <c r="J233" s="36"/>
      <c r="K233" s="36"/>
      <c r="L233" s="36"/>
      <c r="M233" s="36"/>
      <c r="N233" s="36"/>
      <c r="O233" s="36"/>
      <c r="P233" s="36"/>
      <c r="Q233" s="36"/>
      <c r="R233" s="36"/>
      <c r="S233" s="36"/>
      <c r="T233" s="36"/>
      <c r="U233" s="36"/>
      <c r="V233" s="36"/>
      <c r="W233" s="36"/>
      <c r="X233" s="36"/>
      <c r="Y233" s="36"/>
      <c r="Z233" s="36"/>
    </row>
    <row r="234">
      <c r="A234" s="37" t="s">
        <v>4</v>
      </c>
      <c r="B234" s="10" t="s">
        <v>472</v>
      </c>
      <c r="C234" s="38">
        <v>2017.0</v>
      </c>
      <c r="D234" s="37" t="s">
        <v>5</v>
      </c>
      <c r="E234" s="37" t="s">
        <v>32</v>
      </c>
      <c r="F234" s="38">
        <v>57.6271016</v>
      </c>
      <c r="G234" s="36"/>
      <c r="H234" s="36"/>
      <c r="I234" s="36"/>
      <c r="J234" s="36"/>
      <c r="K234" s="36"/>
      <c r="L234" s="36"/>
      <c r="M234" s="36"/>
      <c r="N234" s="36"/>
      <c r="O234" s="36"/>
      <c r="P234" s="36"/>
      <c r="Q234" s="36"/>
      <c r="R234" s="36"/>
      <c r="S234" s="36"/>
      <c r="T234" s="36"/>
      <c r="U234" s="36"/>
      <c r="V234" s="36"/>
      <c r="W234" s="36"/>
      <c r="X234" s="36"/>
      <c r="Y234" s="36"/>
      <c r="Z234" s="36"/>
    </row>
    <row r="235">
      <c r="A235" s="37" t="s">
        <v>5</v>
      </c>
      <c r="B235" s="10" t="s">
        <v>473</v>
      </c>
      <c r="C235" s="38">
        <v>2017.0</v>
      </c>
      <c r="D235" s="37" t="s">
        <v>5</v>
      </c>
      <c r="E235" s="37" t="s">
        <v>32</v>
      </c>
      <c r="F235" s="38">
        <v>67.7602677</v>
      </c>
      <c r="G235" s="36"/>
      <c r="H235" s="36"/>
      <c r="I235" s="36"/>
      <c r="J235" s="36"/>
      <c r="K235" s="36"/>
      <c r="L235" s="36"/>
      <c r="M235" s="36"/>
      <c r="N235" s="36"/>
      <c r="O235" s="36"/>
      <c r="P235" s="36"/>
      <c r="Q235" s="36"/>
      <c r="R235" s="36"/>
      <c r="S235" s="36"/>
      <c r="T235" s="36"/>
      <c r="U235" s="36"/>
      <c r="V235" s="36"/>
      <c r="W235" s="36"/>
      <c r="X235" s="36"/>
      <c r="Y235" s="36"/>
      <c r="Z235" s="36"/>
    </row>
    <row r="236">
      <c r="A236" s="37" t="s">
        <v>6</v>
      </c>
      <c r="B236" s="10" t="s">
        <v>474</v>
      </c>
      <c r="C236" s="38">
        <v>2017.0</v>
      </c>
      <c r="D236" s="37" t="s">
        <v>5</v>
      </c>
      <c r="E236" s="37" t="s">
        <v>32</v>
      </c>
      <c r="F236" s="38">
        <v>49.3847214</v>
      </c>
      <c r="G236" s="36"/>
      <c r="H236" s="36"/>
      <c r="I236" s="36"/>
      <c r="J236" s="36"/>
      <c r="K236" s="36"/>
      <c r="L236" s="36"/>
      <c r="M236" s="36"/>
      <c r="N236" s="36"/>
      <c r="O236" s="36"/>
      <c r="P236" s="36"/>
      <c r="Q236" s="36"/>
      <c r="R236" s="36"/>
      <c r="S236" s="36"/>
      <c r="T236" s="36"/>
      <c r="U236" s="36"/>
      <c r="V236" s="36"/>
      <c r="W236" s="36"/>
      <c r="X236" s="36"/>
      <c r="Y236" s="36"/>
      <c r="Z236" s="36"/>
    </row>
    <row r="237">
      <c r="A237" s="37" t="s">
        <v>7</v>
      </c>
      <c r="B237" s="10" t="s">
        <v>475</v>
      </c>
      <c r="C237" s="38">
        <v>2017.0</v>
      </c>
      <c r="D237" s="37" t="s">
        <v>5</v>
      </c>
      <c r="E237" s="37" t="s">
        <v>32</v>
      </c>
      <c r="F237" s="38">
        <v>77.9102384</v>
      </c>
      <c r="G237" s="36"/>
      <c r="H237" s="36"/>
      <c r="I237" s="36"/>
      <c r="J237" s="36"/>
      <c r="K237" s="36"/>
      <c r="L237" s="36"/>
      <c r="M237" s="36"/>
      <c r="N237" s="36"/>
      <c r="O237" s="36"/>
      <c r="P237" s="36"/>
      <c r="Q237" s="36"/>
      <c r="R237" s="36"/>
      <c r="S237" s="36"/>
      <c r="T237" s="36"/>
      <c r="U237" s="36"/>
      <c r="V237" s="36"/>
      <c r="W237" s="36"/>
      <c r="X237" s="36"/>
      <c r="Y237" s="36"/>
      <c r="Z237" s="36"/>
    </row>
    <row r="238">
      <c r="A238" s="37" t="s">
        <v>8</v>
      </c>
      <c r="B238" s="10" t="s">
        <v>479</v>
      </c>
      <c r="C238" s="38">
        <v>2017.0</v>
      </c>
      <c r="D238" s="37" t="s">
        <v>5</v>
      </c>
      <c r="E238" s="37" t="s">
        <v>32</v>
      </c>
      <c r="F238" s="38">
        <v>88.8095731</v>
      </c>
      <c r="G238" s="36"/>
      <c r="H238" s="36"/>
      <c r="I238" s="36"/>
      <c r="J238" s="36"/>
      <c r="K238" s="36"/>
      <c r="L238" s="36"/>
      <c r="M238" s="36"/>
      <c r="N238" s="36"/>
      <c r="O238" s="36"/>
      <c r="P238" s="36"/>
      <c r="Q238" s="36"/>
      <c r="R238" s="36"/>
      <c r="S238" s="36"/>
      <c r="T238" s="36"/>
      <c r="U238" s="36"/>
      <c r="V238" s="36"/>
      <c r="W238" s="36"/>
      <c r="X238" s="36"/>
      <c r="Y238" s="36"/>
      <c r="Z238" s="36"/>
    </row>
    <row r="239">
      <c r="A239" s="37" t="s">
        <v>9</v>
      </c>
      <c r="B239" s="10" t="s">
        <v>480</v>
      </c>
      <c r="C239" s="38">
        <v>2017.0</v>
      </c>
      <c r="D239" s="37" t="s">
        <v>5</v>
      </c>
      <c r="E239" s="37" t="s">
        <v>32</v>
      </c>
      <c r="F239" s="38">
        <v>78.0925752</v>
      </c>
      <c r="G239" s="36"/>
      <c r="H239" s="36"/>
      <c r="I239" s="36"/>
      <c r="J239" s="36"/>
      <c r="K239" s="36"/>
      <c r="L239" s="36"/>
      <c r="M239" s="36"/>
      <c r="N239" s="36"/>
      <c r="O239" s="36"/>
      <c r="P239" s="36"/>
      <c r="Q239" s="36"/>
      <c r="R239" s="36"/>
      <c r="S239" s="36"/>
      <c r="T239" s="36"/>
      <c r="U239" s="36"/>
      <c r="V239" s="36"/>
      <c r="W239" s="36"/>
      <c r="X239" s="36"/>
      <c r="Y239" s="36"/>
      <c r="Z239" s="36"/>
    </row>
    <row r="240">
      <c r="A240" s="37" t="s">
        <v>10</v>
      </c>
      <c r="B240" s="10" t="s">
        <v>478</v>
      </c>
      <c r="C240" s="38">
        <v>2017.0</v>
      </c>
      <c r="D240" s="37" t="s">
        <v>5</v>
      </c>
      <c r="E240" s="37" t="s">
        <v>32</v>
      </c>
      <c r="F240" s="38">
        <v>69.2168205</v>
      </c>
      <c r="G240" s="36"/>
      <c r="H240" s="36"/>
      <c r="I240" s="36"/>
      <c r="J240" s="36"/>
      <c r="K240" s="36"/>
      <c r="L240" s="36"/>
      <c r="M240" s="36"/>
      <c r="N240" s="36"/>
      <c r="O240" s="36"/>
      <c r="P240" s="36"/>
      <c r="Q240" s="36"/>
      <c r="R240" s="36"/>
      <c r="S240" s="36"/>
      <c r="T240" s="36"/>
      <c r="U240" s="36"/>
      <c r="V240" s="36"/>
      <c r="W240" s="36"/>
      <c r="X240" s="36"/>
      <c r="Y240" s="36"/>
      <c r="Z240" s="36"/>
    </row>
    <row r="241">
      <c r="A241" s="37" t="s">
        <v>11</v>
      </c>
      <c r="B241" s="10" t="s">
        <v>477</v>
      </c>
      <c r="C241" s="38">
        <v>2017.0</v>
      </c>
      <c r="D241" s="37" t="s">
        <v>5</v>
      </c>
      <c r="E241" s="37" t="s">
        <v>32</v>
      </c>
      <c r="F241" s="38">
        <v>73.2759519</v>
      </c>
      <c r="G241" s="36"/>
      <c r="H241" s="36"/>
      <c r="I241" s="36"/>
      <c r="J241" s="36"/>
      <c r="K241" s="36"/>
      <c r="L241" s="36"/>
      <c r="M241" s="36"/>
      <c r="N241" s="36"/>
      <c r="O241" s="36"/>
      <c r="P241" s="36"/>
      <c r="Q241" s="36"/>
      <c r="R241" s="36"/>
      <c r="S241" s="36"/>
      <c r="T241" s="36"/>
      <c r="U241" s="36"/>
      <c r="V241" s="36"/>
      <c r="W241" s="36"/>
      <c r="X241" s="36"/>
      <c r="Y241" s="36"/>
      <c r="Z241" s="36"/>
    </row>
    <row r="242">
      <c r="A242" s="37" t="s">
        <v>12</v>
      </c>
      <c r="B242" s="10" t="s">
        <v>476</v>
      </c>
      <c r="C242" s="38">
        <v>2017.0</v>
      </c>
      <c r="D242" s="37" t="s">
        <v>5</v>
      </c>
      <c r="E242" s="37" t="s">
        <v>32</v>
      </c>
      <c r="F242" s="38">
        <v>107.464692</v>
      </c>
      <c r="G242" s="36"/>
      <c r="H242" s="36"/>
      <c r="I242" s="36"/>
      <c r="J242" s="36"/>
      <c r="K242" s="36"/>
      <c r="L242" s="36"/>
      <c r="M242" s="36"/>
      <c r="N242" s="36"/>
      <c r="O242" s="36"/>
      <c r="P242" s="36"/>
      <c r="Q242" s="36"/>
      <c r="R242" s="36"/>
      <c r="S242" s="36"/>
      <c r="T242" s="36"/>
      <c r="U242" s="36"/>
      <c r="V242" s="36"/>
      <c r="W242" s="36"/>
      <c r="X242" s="36"/>
      <c r="Y242" s="36"/>
      <c r="Z242" s="36"/>
    </row>
    <row r="243">
      <c r="A243" s="37" t="s">
        <v>13</v>
      </c>
      <c r="B243" s="10" t="s">
        <v>481</v>
      </c>
      <c r="C243" s="38">
        <v>2017.0</v>
      </c>
      <c r="D243" s="37" t="s">
        <v>5</v>
      </c>
      <c r="E243" s="37" t="s">
        <v>32</v>
      </c>
      <c r="F243" s="38">
        <v>67.6855391</v>
      </c>
      <c r="G243" s="36"/>
      <c r="H243" s="36"/>
      <c r="I243" s="36"/>
      <c r="J243" s="36"/>
      <c r="K243" s="36"/>
      <c r="L243" s="36"/>
      <c r="M243" s="36"/>
      <c r="N243" s="36"/>
      <c r="O243" s="36"/>
      <c r="P243" s="36"/>
      <c r="Q243" s="36"/>
      <c r="R243" s="36"/>
      <c r="S243" s="36"/>
      <c r="T243" s="36"/>
      <c r="U243" s="36"/>
      <c r="V243" s="36"/>
      <c r="W243" s="36"/>
      <c r="X243" s="36"/>
      <c r="Y243" s="36"/>
      <c r="Z243" s="36"/>
    </row>
    <row r="244">
      <c r="A244" s="37" t="s">
        <v>14</v>
      </c>
      <c r="B244" s="10" t="s">
        <v>483</v>
      </c>
      <c r="C244" s="38">
        <v>2017.0</v>
      </c>
      <c r="D244" s="37" t="s">
        <v>5</v>
      </c>
      <c r="E244" s="37" t="s">
        <v>32</v>
      </c>
      <c r="F244" s="38">
        <v>95.4280456</v>
      </c>
      <c r="G244" s="36"/>
      <c r="H244" s="36"/>
      <c r="I244" s="36"/>
      <c r="J244" s="36"/>
      <c r="K244" s="36"/>
      <c r="L244" s="36"/>
      <c r="M244" s="36"/>
      <c r="N244" s="36"/>
      <c r="O244" s="36"/>
      <c r="P244" s="36"/>
      <c r="Q244" s="36"/>
      <c r="R244" s="36"/>
      <c r="S244" s="36"/>
      <c r="T244" s="36"/>
      <c r="U244" s="36"/>
      <c r="V244" s="36"/>
      <c r="W244" s="36"/>
      <c r="X244" s="36"/>
      <c r="Y244" s="36"/>
      <c r="Z244" s="36"/>
    </row>
    <row r="245">
      <c r="A245" s="37" t="s">
        <v>15</v>
      </c>
      <c r="B245" s="10" t="s">
        <v>482</v>
      </c>
      <c r="C245" s="38">
        <v>2017.0</v>
      </c>
      <c r="D245" s="37" t="s">
        <v>5</v>
      </c>
      <c r="E245" s="37" t="s">
        <v>32</v>
      </c>
      <c r="F245" s="38">
        <v>87.2109341</v>
      </c>
      <c r="G245" s="36"/>
      <c r="H245" s="36"/>
      <c r="I245" s="36"/>
      <c r="J245" s="36"/>
      <c r="K245" s="36"/>
      <c r="L245" s="36"/>
      <c r="M245" s="36"/>
      <c r="N245" s="36"/>
      <c r="O245" s="36"/>
      <c r="P245" s="36"/>
      <c r="Q245" s="36"/>
      <c r="R245" s="36"/>
      <c r="S245" s="36"/>
      <c r="T245" s="36"/>
      <c r="U245" s="36"/>
      <c r="V245" s="36"/>
      <c r="W245" s="36"/>
      <c r="X245" s="36"/>
      <c r="Y245" s="36"/>
      <c r="Z245" s="36"/>
    </row>
    <row r="246">
      <c r="A246" s="37" t="s">
        <v>16</v>
      </c>
      <c r="B246" s="10" t="s">
        <v>484</v>
      </c>
      <c r="C246" s="38">
        <v>2017.0</v>
      </c>
      <c r="D246" s="37" t="s">
        <v>5</v>
      </c>
      <c r="E246" s="37" t="s">
        <v>32</v>
      </c>
      <c r="F246" s="38">
        <v>75.7593111</v>
      </c>
      <c r="G246" s="36"/>
      <c r="H246" s="36"/>
      <c r="I246" s="36"/>
      <c r="J246" s="36"/>
      <c r="K246" s="36"/>
      <c r="L246" s="36"/>
      <c r="M246" s="36"/>
      <c r="N246" s="36"/>
      <c r="O246" s="36"/>
      <c r="P246" s="36"/>
      <c r="Q246" s="36"/>
      <c r="R246" s="36"/>
      <c r="S246" s="36"/>
      <c r="T246" s="36"/>
      <c r="U246" s="36"/>
      <c r="V246" s="36"/>
      <c r="W246" s="36"/>
      <c r="X246" s="36"/>
      <c r="Y246" s="36"/>
      <c r="Z246" s="36"/>
    </row>
    <row r="247">
      <c r="A247" s="37" t="s">
        <v>17</v>
      </c>
      <c r="B247" s="10" t="s">
        <v>485</v>
      </c>
      <c r="C247" s="38">
        <v>2017.0</v>
      </c>
      <c r="D247" s="37" t="s">
        <v>5</v>
      </c>
      <c r="E247" s="37" t="s">
        <v>32</v>
      </c>
      <c r="F247" s="38">
        <v>77.5304675</v>
      </c>
      <c r="G247" s="36"/>
      <c r="H247" s="36"/>
      <c r="I247" s="36"/>
      <c r="J247" s="36"/>
      <c r="K247" s="36"/>
      <c r="L247" s="36"/>
      <c r="M247" s="36"/>
      <c r="N247" s="36"/>
      <c r="O247" s="36"/>
      <c r="P247" s="36"/>
      <c r="Q247" s="36"/>
      <c r="R247" s="36"/>
      <c r="S247" s="36"/>
      <c r="T247" s="36"/>
      <c r="U247" s="36"/>
      <c r="V247" s="36"/>
      <c r="W247" s="36"/>
      <c r="X247" s="36"/>
      <c r="Y247" s="36"/>
      <c r="Z247" s="36"/>
    </row>
    <row r="248">
      <c r="A248" s="37" t="s">
        <v>18</v>
      </c>
      <c r="B248" s="10" t="s">
        <v>486</v>
      </c>
      <c r="C248" s="38">
        <v>2017.0</v>
      </c>
      <c r="D248" s="37" t="s">
        <v>5</v>
      </c>
      <c r="E248" s="37" t="s">
        <v>32</v>
      </c>
      <c r="F248" s="38">
        <v>90.503515</v>
      </c>
      <c r="G248" s="36"/>
      <c r="H248" s="36"/>
      <c r="I248" s="36"/>
      <c r="J248" s="36"/>
      <c r="K248" s="36"/>
      <c r="L248" s="36"/>
      <c r="M248" s="36"/>
      <c r="N248" s="36"/>
      <c r="O248" s="36"/>
      <c r="P248" s="36"/>
      <c r="Q248" s="36"/>
      <c r="R248" s="36"/>
      <c r="S248" s="36"/>
      <c r="T248" s="36"/>
      <c r="U248" s="36"/>
      <c r="V248" s="36"/>
      <c r="W248" s="36"/>
      <c r="X248" s="36"/>
      <c r="Y248" s="36"/>
      <c r="Z248" s="36"/>
    </row>
    <row r="249">
      <c r="A249" s="37" t="s">
        <v>19</v>
      </c>
      <c r="B249" s="10" t="s">
        <v>487</v>
      </c>
      <c r="C249" s="38">
        <v>2017.0</v>
      </c>
      <c r="D249" s="37" t="s">
        <v>5</v>
      </c>
      <c r="E249" s="37" t="s">
        <v>32</v>
      </c>
      <c r="F249" s="38">
        <v>92.2962679</v>
      </c>
      <c r="G249" s="36"/>
      <c r="H249" s="36"/>
      <c r="I249" s="36"/>
      <c r="J249" s="36"/>
      <c r="K249" s="36"/>
      <c r="L249" s="36"/>
      <c r="M249" s="36"/>
      <c r="N249" s="36"/>
      <c r="O249" s="36"/>
      <c r="P249" s="36"/>
      <c r="Q249" s="36"/>
      <c r="R249" s="36"/>
      <c r="S249" s="36"/>
      <c r="T249" s="36"/>
      <c r="U249" s="36"/>
      <c r="V249" s="36"/>
      <c r="W249" s="36"/>
      <c r="X249" s="36"/>
      <c r="Y249" s="36"/>
      <c r="Z249" s="36"/>
    </row>
    <row r="250">
      <c r="A250" s="37" t="s">
        <v>20</v>
      </c>
      <c r="B250" s="10" t="s">
        <v>488</v>
      </c>
      <c r="C250" s="38">
        <v>2017.0</v>
      </c>
      <c r="D250" s="37" t="s">
        <v>5</v>
      </c>
      <c r="E250" s="37" t="s">
        <v>32</v>
      </c>
      <c r="F250" s="38">
        <v>107.988068</v>
      </c>
      <c r="G250" s="36"/>
      <c r="H250" s="36"/>
      <c r="I250" s="36"/>
      <c r="J250" s="36"/>
      <c r="K250" s="36"/>
      <c r="L250" s="36"/>
      <c r="M250" s="36"/>
      <c r="N250" s="36"/>
      <c r="O250" s="36"/>
      <c r="P250" s="36"/>
      <c r="Q250" s="36"/>
      <c r="R250" s="36"/>
      <c r="S250" s="36"/>
      <c r="T250" s="36"/>
      <c r="U250" s="36"/>
      <c r="V250" s="36"/>
      <c r="W250" s="36"/>
      <c r="X250" s="36"/>
      <c r="Y250" s="36"/>
      <c r="Z250" s="36"/>
    </row>
    <row r="251">
      <c r="A251" s="37" t="s">
        <v>21</v>
      </c>
      <c r="B251" s="10" t="s">
        <v>490</v>
      </c>
      <c r="C251" s="38">
        <v>2017.0</v>
      </c>
      <c r="D251" s="37" t="s">
        <v>5</v>
      </c>
      <c r="E251" s="37" t="s">
        <v>32</v>
      </c>
      <c r="F251" s="38">
        <v>73.0533256</v>
      </c>
      <c r="G251" s="36"/>
      <c r="H251" s="36"/>
      <c r="I251" s="36"/>
      <c r="J251" s="36"/>
      <c r="K251" s="36"/>
      <c r="L251" s="36"/>
      <c r="M251" s="36"/>
      <c r="N251" s="36"/>
      <c r="O251" s="36"/>
      <c r="P251" s="36"/>
      <c r="Q251" s="36"/>
      <c r="R251" s="36"/>
      <c r="S251" s="36"/>
      <c r="T251" s="36"/>
      <c r="U251" s="36"/>
      <c r="V251" s="36"/>
      <c r="W251" s="36"/>
      <c r="X251" s="36"/>
      <c r="Y251" s="36"/>
      <c r="Z251" s="36"/>
    </row>
    <row r="252">
      <c r="A252" s="37" t="s">
        <v>22</v>
      </c>
      <c r="B252" s="10" t="s">
        <v>491</v>
      </c>
      <c r="C252" s="38">
        <v>2017.0</v>
      </c>
      <c r="D252" s="37" t="s">
        <v>5</v>
      </c>
      <c r="E252" s="37" t="s">
        <v>32</v>
      </c>
      <c r="F252" s="38">
        <v>64.4326981</v>
      </c>
      <c r="G252" s="36"/>
      <c r="H252" s="36"/>
      <c r="I252" s="36"/>
      <c r="J252" s="36"/>
      <c r="K252" s="36"/>
      <c r="L252" s="36"/>
      <c r="M252" s="36"/>
      <c r="N252" s="36"/>
      <c r="O252" s="36"/>
      <c r="P252" s="36"/>
      <c r="Q252" s="36"/>
      <c r="R252" s="36"/>
      <c r="S252" s="36"/>
      <c r="T252" s="36"/>
      <c r="U252" s="36"/>
      <c r="V252" s="36"/>
      <c r="W252" s="36"/>
      <c r="X252" s="36"/>
      <c r="Y252" s="36"/>
      <c r="Z252" s="36"/>
    </row>
    <row r="253">
      <c r="A253" s="37" t="s">
        <v>23</v>
      </c>
      <c r="B253" s="10" t="s">
        <v>492</v>
      </c>
      <c r="C253" s="38">
        <v>2017.0</v>
      </c>
      <c r="D253" s="37" t="s">
        <v>5</v>
      </c>
      <c r="E253" s="37" t="s">
        <v>32</v>
      </c>
      <c r="F253" s="38">
        <v>84.5044459</v>
      </c>
      <c r="G253" s="36"/>
      <c r="H253" s="36"/>
      <c r="I253" s="36"/>
      <c r="J253" s="36"/>
      <c r="K253" s="36"/>
      <c r="L253" s="36"/>
      <c r="M253" s="36"/>
      <c r="N253" s="36"/>
      <c r="O253" s="36"/>
      <c r="P253" s="36"/>
      <c r="Q253" s="36"/>
      <c r="R253" s="36"/>
      <c r="S253" s="36"/>
      <c r="T253" s="36"/>
      <c r="U253" s="36"/>
      <c r="V253" s="36"/>
      <c r="W253" s="36"/>
      <c r="X253" s="36"/>
      <c r="Y253" s="36"/>
      <c r="Z253" s="36"/>
    </row>
    <row r="254">
      <c r="A254" s="37" t="s">
        <v>24</v>
      </c>
      <c r="B254" s="10" t="s">
        <v>493</v>
      </c>
      <c r="C254" s="38">
        <v>2017.0</v>
      </c>
      <c r="D254" s="37" t="s">
        <v>5</v>
      </c>
      <c r="E254" s="37" t="s">
        <v>32</v>
      </c>
      <c r="F254" s="38">
        <v>104.519774</v>
      </c>
      <c r="G254" s="36"/>
      <c r="H254" s="36"/>
      <c r="I254" s="36"/>
      <c r="J254" s="36"/>
      <c r="K254" s="36"/>
      <c r="L254" s="36"/>
      <c r="M254" s="36"/>
      <c r="N254" s="36"/>
      <c r="O254" s="36"/>
      <c r="P254" s="36"/>
      <c r="Q254" s="36"/>
      <c r="R254" s="36"/>
      <c r="S254" s="36"/>
      <c r="T254" s="36"/>
      <c r="U254" s="36"/>
      <c r="V254" s="36"/>
      <c r="W254" s="36"/>
      <c r="X254" s="36"/>
      <c r="Y254" s="36"/>
      <c r="Z254" s="36"/>
    </row>
    <row r="255">
      <c r="A255" s="37" t="s">
        <v>25</v>
      </c>
      <c r="B255" s="10" t="s">
        <v>494</v>
      </c>
      <c r="C255" s="38">
        <v>2017.0</v>
      </c>
      <c r="D255" s="37" t="s">
        <v>5</v>
      </c>
      <c r="E255" s="37" t="s">
        <v>32</v>
      </c>
      <c r="F255" s="38">
        <v>58.918259</v>
      </c>
      <c r="G255" s="36"/>
      <c r="H255" s="36"/>
      <c r="I255" s="36"/>
      <c r="J255" s="36"/>
      <c r="K255" s="36"/>
      <c r="L255" s="36"/>
      <c r="M255" s="36"/>
      <c r="N255" s="36"/>
      <c r="O255" s="36"/>
      <c r="P255" s="36"/>
      <c r="Q255" s="36"/>
      <c r="R255" s="36"/>
      <c r="S255" s="36"/>
      <c r="T255" s="36"/>
      <c r="U255" s="36"/>
      <c r="V255" s="36"/>
      <c r="W255" s="36"/>
      <c r="X255" s="36"/>
      <c r="Y255" s="36"/>
      <c r="Z255" s="36"/>
    </row>
    <row r="256">
      <c r="A256" s="37" t="s">
        <v>26</v>
      </c>
      <c r="B256" s="10" t="s">
        <v>495</v>
      </c>
      <c r="C256" s="38">
        <v>2017.0</v>
      </c>
      <c r="D256" s="37" t="s">
        <v>5</v>
      </c>
      <c r="E256" s="37" t="s">
        <v>32</v>
      </c>
      <c r="F256" s="38">
        <v>50.3010387</v>
      </c>
      <c r="G256" s="36"/>
      <c r="H256" s="36"/>
      <c r="I256" s="36"/>
      <c r="J256" s="36"/>
      <c r="K256" s="36"/>
      <c r="L256" s="36"/>
      <c r="M256" s="36"/>
      <c r="N256" s="36"/>
      <c r="O256" s="36"/>
      <c r="P256" s="36"/>
      <c r="Q256" s="36"/>
      <c r="R256" s="36"/>
      <c r="S256" s="36"/>
      <c r="T256" s="36"/>
      <c r="U256" s="36"/>
      <c r="V256" s="36"/>
      <c r="W256" s="36"/>
      <c r="X256" s="36"/>
      <c r="Y256" s="36"/>
      <c r="Z256" s="36"/>
    </row>
    <row r="257">
      <c r="A257" s="37" t="s">
        <v>27</v>
      </c>
      <c r="B257" s="10" t="s">
        <v>497</v>
      </c>
      <c r="C257" s="38">
        <v>2017.0</v>
      </c>
      <c r="D257" s="37" t="s">
        <v>5</v>
      </c>
      <c r="E257" s="37" t="s">
        <v>32</v>
      </c>
      <c r="F257" s="38">
        <v>80.2501306</v>
      </c>
      <c r="G257" s="36"/>
      <c r="H257" s="36"/>
      <c r="I257" s="36"/>
      <c r="J257" s="36"/>
      <c r="K257" s="36"/>
      <c r="L257" s="36"/>
      <c r="M257" s="36"/>
      <c r="N257" s="36"/>
      <c r="O257" s="36"/>
      <c r="P257" s="36"/>
      <c r="Q257" s="36"/>
      <c r="R257" s="36"/>
      <c r="S257" s="36"/>
      <c r="T257" s="36"/>
      <c r="U257" s="36"/>
      <c r="V257" s="36"/>
      <c r="W257" s="36"/>
      <c r="X257" s="36"/>
      <c r="Y257" s="36"/>
      <c r="Z257" s="36"/>
    </row>
    <row r="258">
      <c r="A258" s="37" t="s">
        <v>28</v>
      </c>
      <c r="B258" s="10" t="s">
        <v>496</v>
      </c>
      <c r="C258" s="38">
        <v>2017.0</v>
      </c>
      <c r="D258" s="37" t="s">
        <v>5</v>
      </c>
      <c r="E258" s="37" t="s">
        <v>32</v>
      </c>
      <c r="F258" s="38">
        <v>59.0133145</v>
      </c>
      <c r="G258" s="36"/>
      <c r="H258" s="36"/>
      <c r="I258" s="36"/>
      <c r="J258" s="36"/>
      <c r="K258" s="36"/>
      <c r="L258" s="36"/>
      <c r="M258" s="36"/>
      <c r="N258" s="36"/>
      <c r="O258" s="36"/>
      <c r="P258" s="36"/>
      <c r="Q258" s="36"/>
      <c r="R258" s="36"/>
      <c r="S258" s="36"/>
      <c r="T258" s="36"/>
      <c r="U258" s="36"/>
      <c r="V258" s="36"/>
      <c r="W258" s="36"/>
      <c r="X258" s="36"/>
      <c r="Y258" s="36"/>
      <c r="Z258" s="36"/>
    </row>
    <row r="259">
      <c r="A259" s="37" t="s">
        <v>29</v>
      </c>
      <c r="B259" s="10" t="s">
        <v>498</v>
      </c>
      <c r="C259" s="38">
        <v>2017.0</v>
      </c>
      <c r="D259" s="37" t="s">
        <v>5</v>
      </c>
      <c r="E259" s="37" t="s">
        <v>32</v>
      </c>
      <c r="F259" s="38">
        <v>62.2034369</v>
      </c>
      <c r="G259" s="36"/>
      <c r="H259" s="36"/>
      <c r="I259" s="36"/>
      <c r="J259" s="36"/>
      <c r="K259" s="36"/>
      <c r="L259" s="36"/>
      <c r="M259" s="36"/>
      <c r="N259" s="36"/>
      <c r="O259" s="36"/>
      <c r="P259" s="36"/>
      <c r="Q259" s="36"/>
      <c r="R259" s="36"/>
      <c r="S259" s="36"/>
      <c r="T259" s="36"/>
      <c r="U259" s="36"/>
      <c r="V259" s="36"/>
      <c r="W259" s="36"/>
      <c r="X259" s="36"/>
      <c r="Y259" s="36"/>
      <c r="Z259" s="36"/>
    </row>
    <row r="260">
      <c r="A260" s="37" t="s">
        <v>30</v>
      </c>
      <c r="B260" s="10" t="s">
        <v>499</v>
      </c>
      <c r="C260" s="38">
        <v>2017.0</v>
      </c>
      <c r="D260" s="37" t="s">
        <v>5</v>
      </c>
      <c r="E260" s="37" t="s">
        <v>32</v>
      </c>
      <c r="F260" s="38">
        <v>108.871649</v>
      </c>
      <c r="G260" s="36"/>
      <c r="H260" s="36"/>
      <c r="I260" s="36"/>
      <c r="J260" s="36"/>
      <c r="K260" s="36"/>
      <c r="L260" s="36"/>
      <c r="M260" s="36"/>
      <c r="N260" s="36"/>
      <c r="O260" s="36"/>
      <c r="P260" s="36"/>
      <c r="Q260" s="36"/>
      <c r="R260" s="36"/>
      <c r="S260" s="36"/>
      <c r="T260" s="36"/>
      <c r="U260" s="36"/>
      <c r="V260" s="36"/>
      <c r="W260" s="36"/>
      <c r="X260" s="36"/>
      <c r="Y260" s="36"/>
      <c r="Z260" s="36"/>
    </row>
    <row r="261">
      <c r="A261" s="37" t="s">
        <v>31</v>
      </c>
      <c r="B261" s="10" t="s">
        <v>500</v>
      </c>
      <c r="C261" s="38">
        <v>2017.0</v>
      </c>
      <c r="D261" s="37" t="s">
        <v>5</v>
      </c>
      <c r="E261" s="37" t="s">
        <v>32</v>
      </c>
      <c r="F261" s="38">
        <v>84.857729</v>
      </c>
      <c r="G261" s="36"/>
      <c r="H261" s="36"/>
      <c r="I261" s="36"/>
      <c r="J261" s="36"/>
      <c r="K261" s="36"/>
      <c r="L261" s="36"/>
      <c r="M261" s="36"/>
      <c r="N261" s="36"/>
      <c r="O261" s="36"/>
      <c r="P261" s="36"/>
      <c r="Q261" s="36"/>
      <c r="R261" s="36"/>
      <c r="S261" s="36"/>
      <c r="T261" s="36"/>
      <c r="U261" s="36"/>
      <c r="V261" s="36"/>
      <c r="W261" s="36"/>
      <c r="X261" s="36"/>
      <c r="Y261" s="36"/>
      <c r="Z261" s="36"/>
    </row>
    <row r="262">
      <c r="A262" s="37" t="s">
        <v>32</v>
      </c>
      <c r="B262" s="10" t="s">
        <v>501</v>
      </c>
      <c r="C262" s="38">
        <v>2017.0</v>
      </c>
      <c r="D262" s="37" t="s">
        <v>5</v>
      </c>
      <c r="E262" s="37" t="s">
        <v>32</v>
      </c>
      <c r="F262" s="38">
        <v>99.256999</v>
      </c>
      <c r="G262" s="36"/>
      <c r="H262" s="36"/>
      <c r="I262" s="36"/>
      <c r="J262" s="36"/>
      <c r="K262" s="36"/>
      <c r="L262" s="36"/>
      <c r="M262" s="36"/>
      <c r="N262" s="36"/>
      <c r="O262" s="36"/>
      <c r="P262" s="36"/>
      <c r="Q262" s="36"/>
      <c r="R262" s="36"/>
      <c r="S262" s="36"/>
      <c r="T262" s="36"/>
      <c r="U262" s="36"/>
      <c r="V262" s="36"/>
      <c r="W262" s="36"/>
      <c r="X262" s="36"/>
      <c r="Y262" s="36"/>
      <c r="Z262" s="36"/>
    </row>
    <row r="263">
      <c r="A263" s="37" t="s">
        <v>33</v>
      </c>
      <c r="B263" s="10" t="s">
        <v>502</v>
      </c>
      <c r="C263" s="38">
        <v>2017.0</v>
      </c>
      <c r="D263" s="37" t="s">
        <v>5</v>
      </c>
      <c r="E263" s="37" t="s">
        <v>32</v>
      </c>
      <c r="F263" s="38">
        <v>107.9706</v>
      </c>
      <c r="G263" s="36"/>
      <c r="H263" s="36"/>
      <c r="I263" s="36"/>
      <c r="J263" s="36"/>
      <c r="K263" s="36"/>
      <c r="L263" s="36"/>
      <c r="M263" s="36"/>
      <c r="N263" s="36"/>
      <c r="O263" s="36"/>
      <c r="P263" s="36"/>
      <c r="Q263" s="36"/>
      <c r="R263" s="36"/>
      <c r="S263" s="36"/>
      <c r="T263" s="36"/>
      <c r="U263" s="36"/>
      <c r="V263" s="36"/>
      <c r="W263" s="36"/>
      <c r="X263" s="36"/>
      <c r="Y263" s="36"/>
      <c r="Z263" s="36"/>
    </row>
    <row r="264">
      <c r="A264" s="37" t="s">
        <v>34</v>
      </c>
      <c r="B264" s="10" t="s">
        <v>503</v>
      </c>
      <c r="C264" s="38">
        <v>2017.0</v>
      </c>
      <c r="D264" s="37" t="s">
        <v>5</v>
      </c>
      <c r="E264" s="37" t="s">
        <v>32</v>
      </c>
      <c r="F264" s="38">
        <v>70.9259454</v>
      </c>
      <c r="G264" s="36"/>
      <c r="H264" s="36"/>
      <c r="I264" s="36"/>
      <c r="J264" s="36"/>
      <c r="K264" s="36"/>
      <c r="L264" s="36"/>
      <c r="M264" s="36"/>
      <c r="N264" s="36"/>
      <c r="O264" s="36"/>
      <c r="P264" s="36"/>
      <c r="Q264" s="36"/>
      <c r="R264" s="36"/>
      <c r="S264" s="36"/>
      <c r="T264" s="36"/>
      <c r="U264" s="36"/>
      <c r="V264" s="36"/>
      <c r="W264" s="36"/>
      <c r="X264" s="36"/>
      <c r="Y264" s="36"/>
      <c r="Z264" s="36"/>
    </row>
    <row r="265">
      <c r="A265" s="37" t="s">
        <v>35</v>
      </c>
      <c r="B265" s="10" t="s">
        <v>504</v>
      </c>
      <c r="C265" s="38">
        <v>2017.0</v>
      </c>
      <c r="D265" s="37" t="s">
        <v>5</v>
      </c>
      <c r="E265" s="37" t="s">
        <v>32</v>
      </c>
      <c r="F265" s="38">
        <v>75.9173085</v>
      </c>
      <c r="G265" s="36"/>
      <c r="H265" s="36"/>
      <c r="I265" s="36"/>
      <c r="J265" s="36"/>
      <c r="K265" s="36"/>
      <c r="L265" s="36"/>
      <c r="M265" s="36"/>
      <c r="N265" s="36"/>
      <c r="O265" s="36"/>
      <c r="P265" s="36"/>
      <c r="Q265" s="36"/>
      <c r="R265" s="36"/>
      <c r="S265" s="36"/>
      <c r="T265" s="36"/>
      <c r="U265" s="36"/>
      <c r="V265" s="36"/>
      <c r="W265" s="36"/>
      <c r="X265" s="36"/>
      <c r="Y265" s="36"/>
      <c r="Z265" s="36"/>
    </row>
    <row r="266">
      <c r="A266" s="37" t="s">
        <v>3</v>
      </c>
      <c r="B266" s="10" t="s">
        <v>489</v>
      </c>
      <c r="C266" s="38">
        <v>2018.0</v>
      </c>
      <c r="D266" s="37" t="s">
        <v>5</v>
      </c>
      <c r="E266" s="37" t="s">
        <v>32</v>
      </c>
      <c r="F266" s="38">
        <v>80.3653613</v>
      </c>
      <c r="G266" s="36"/>
      <c r="H266" s="36"/>
      <c r="I266" s="36"/>
      <c r="J266" s="36"/>
      <c r="K266" s="36"/>
      <c r="L266" s="36"/>
      <c r="M266" s="36"/>
      <c r="N266" s="36"/>
      <c r="O266" s="36"/>
      <c r="P266" s="36"/>
      <c r="Q266" s="36"/>
      <c r="R266" s="36"/>
      <c r="S266" s="36"/>
      <c r="T266" s="36"/>
      <c r="U266" s="36"/>
      <c r="V266" s="36"/>
      <c r="W266" s="36"/>
      <c r="X266" s="36"/>
      <c r="Y266" s="36"/>
      <c r="Z266" s="36"/>
    </row>
    <row r="267">
      <c r="A267" s="37" t="s">
        <v>4</v>
      </c>
      <c r="B267" s="10" t="s">
        <v>472</v>
      </c>
      <c r="C267" s="38">
        <v>2018.0</v>
      </c>
      <c r="D267" s="37" t="s">
        <v>5</v>
      </c>
      <c r="E267" s="37" t="s">
        <v>32</v>
      </c>
      <c r="F267" s="38">
        <v>48.8321681</v>
      </c>
      <c r="G267" s="36"/>
      <c r="H267" s="36"/>
      <c r="I267" s="36"/>
      <c r="J267" s="36"/>
      <c r="K267" s="36"/>
      <c r="L267" s="36"/>
      <c r="M267" s="36"/>
      <c r="N267" s="36"/>
      <c r="O267" s="36"/>
      <c r="P267" s="36"/>
      <c r="Q267" s="36"/>
      <c r="R267" s="36"/>
      <c r="S267" s="36"/>
      <c r="T267" s="36"/>
      <c r="U267" s="36"/>
      <c r="V267" s="36"/>
      <c r="W267" s="36"/>
      <c r="X267" s="36"/>
      <c r="Y267" s="36"/>
      <c r="Z267" s="36"/>
    </row>
    <row r="268">
      <c r="A268" s="37" t="s">
        <v>5</v>
      </c>
      <c r="B268" s="10" t="s">
        <v>473</v>
      </c>
      <c r="C268" s="38">
        <v>2018.0</v>
      </c>
      <c r="D268" s="37" t="s">
        <v>5</v>
      </c>
      <c r="E268" s="37" t="s">
        <v>32</v>
      </c>
      <c r="F268" s="38">
        <v>62.3497388</v>
      </c>
      <c r="G268" s="36"/>
      <c r="H268" s="36"/>
      <c r="I268" s="36"/>
      <c r="J268" s="36"/>
      <c r="K268" s="36"/>
      <c r="L268" s="36"/>
      <c r="M268" s="36"/>
      <c r="N268" s="36"/>
      <c r="O268" s="36"/>
      <c r="P268" s="36"/>
      <c r="Q268" s="36"/>
      <c r="R268" s="36"/>
      <c r="S268" s="36"/>
      <c r="T268" s="36"/>
      <c r="U268" s="36"/>
      <c r="V268" s="36"/>
      <c r="W268" s="36"/>
      <c r="X268" s="36"/>
      <c r="Y268" s="36"/>
      <c r="Z268" s="36"/>
    </row>
    <row r="269">
      <c r="A269" s="37" t="s">
        <v>6</v>
      </c>
      <c r="B269" s="10" t="s">
        <v>474</v>
      </c>
      <c r="C269" s="38">
        <v>2018.0</v>
      </c>
      <c r="D269" s="37" t="s">
        <v>5</v>
      </c>
      <c r="E269" s="37" t="s">
        <v>32</v>
      </c>
      <c r="F269" s="38">
        <v>50.1014843</v>
      </c>
      <c r="G269" s="36"/>
      <c r="H269" s="36"/>
      <c r="I269" s="36"/>
      <c r="J269" s="36"/>
      <c r="K269" s="36"/>
      <c r="L269" s="36"/>
      <c r="M269" s="36"/>
      <c r="N269" s="36"/>
      <c r="O269" s="36"/>
      <c r="P269" s="36"/>
      <c r="Q269" s="36"/>
      <c r="R269" s="36"/>
      <c r="S269" s="36"/>
      <c r="T269" s="36"/>
      <c r="U269" s="36"/>
      <c r="V269" s="36"/>
      <c r="W269" s="36"/>
      <c r="X269" s="36"/>
      <c r="Y269" s="36"/>
      <c r="Z269" s="36"/>
    </row>
    <row r="270">
      <c r="A270" s="37" t="s">
        <v>7</v>
      </c>
      <c r="B270" s="10" t="s">
        <v>475</v>
      </c>
      <c r="C270" s="38">
        <v>2018.0</v>
      </c>
      <c r="D270" s="37" t="s">
        <v>5</v>
      </c>
      <c r="E270" s="37" t="s">
        <v>32</v>
      </c>
      <c r="F270" s="38">
        <v>79.6936674</v>
      </c>
      <c r="G270" s="36"/>
      <c r="H270" s="36"/>
      <c r="I270" s="36"/>
      <c r="J270" s="36"/>
      <c r="K270" s="36"/>
      <c r="L270" s="36"/>
      <c r="M270" s="36"/>
      <c r="N270" s="36"/>
      <c r="O270" s="36"/>
      <c r="P270" s="36"/>
      <c r="Q270" s="36"/>
      <c r="R270" s="36"/>
      <c r="S270" s="36"/>
      <c r="T270" s="36"/>
      <c r="U270" s="36"/>
      <c r="V270" s="36"/>
      <c r="W270" s="36"/>
      <c r="X270" s="36"/>
      <c r="Y270" s="36"/>
      <c r="Z270" s="36"/>
    </row>
    <row r="271">
      <c r="A271" s="37" t="s">
        <v>8</v>
      </c>
      <c r="B271" s="10" t="s">
        <v>479</v>
      </c>
      <c r="C271" s="38">
        <v>2018.0</v>
      </c>
      <c r="D271" s="37" t="s">
        <v>5</v>
      </c>
      <c r="E271" s="37" t="s">
        <v>32</v>
      </c>
      <c r="F271" s="38">
        <v>79.0439995</v>
      </c>
      <c r="G271" s="36"/>
      <c r="H271" s="36"/>
      <c r="I271" s="36"/>
      <c r="J271" s="36"/>
      <c r="K271" s="36"/>
      <c r="L271" s="36"/>
      <c r="M271" s="36"/>
      <c r="N271" s="36"/>
      <c r="O271" s="36"/>
      <c r="P271" s="36"/>
      <c r="Q271" s="36"/>
      <c r="R271" s="36"/>
      <c r="S271" s="36"/>
      <c r="T271" s="36"/>
      <c r="U271" s="36"/>
      <c r="V271" s="36"/>
      <c r="W271" s="36"/>
      <c r="X271" s="36"/>
      <c r="Y271" s="36"/>
      <c r="Z271" s="36"/>
    </row>
    <row r="272">
      <c r="A272" s="37" t="s">
        <v>9</v>
      </c>
      <c r="B272" s="10" t="s">
        <v>480</v>
      </c>
      <c r="C272" s="38">
        <v>2018.0</v>
      </c>
      <c r="D272" s="37" t="s">
        <v>5</v>
      </c>
      <c r="E272" s="37" t="s">
        <v>32</v>
      </c>
      <c r="F272" s="38">
        <v>68.8163987</v>
      </c>
      <c r="G272" s="36"/>
      <c r="H272" s="36"/>
      <c r="I272" s="36"/>
      <c r="J272" s="36"/>
      <c r="K272" s="36"/>
      <c r="L272" s="36"/>
      <c r="M272" s="36"/>
      <c r="N272" s="36"/>
      <c r="O272" s="36"/>
      <c r="P272" s="36"/>
      <c r="Q272" s="36"/>
      <c r="R272" s="36"/>
      <c r="S272" s="36"/>
      <c r="T272" s="36"/>
      <c r="U272" s="36"/>
      <c r="V272" s="36"/>
      <c r="W272" s="36"/>
      <c r="X272" s="36"/>
      <c r="Y272" s="36"/>
      <c r="Z272" s="36"/>
    </row>
    <row r="273">
      <c r="A273" s="37" t="s">
        <v>10</v>
      </c>
      <c r="B273" s="10" t="s">
        <v>478</v>
      </c>
      <c r="C273" s="38">
        <v>2018.0</v>
      </c>
      <c r="D273" s="37" t="s">
        <v>5</v>
      </c>
      <c r="E273" s="37" t="s">
        <v>32</v>
      </c>
      <c r="F273" s="38">
        <v>69.6943872</v>
      </c>
      <c r="G273" s="36"/>
      <c r="H273" s="36"/>
      <c r="I273" s="36"/>
      <c r="J273" s="36"/>
      <c r="K273" s="36"/>
      <c r="L273" s="36"/>
      <c r="M273" s="36"/>
      <c r="N273" s="36"/>
      <c r="O273" s="36"/>
      <c r="P273" s="36"/>
      <c r="Q273" s="36"/>
      <c r="R273" s="36"/>
      <c r="S273" s="36"/>
      <c r="T273" s="36"/>
      <c r="U273" s="36"/>
      <c r="V273" s="36"/>
      <c r="W273" s="36"/>
      <c r="X273" s="36"/>
      <c r="Y273" s="36"/>
      <c r="Z273" s="36"/>
    </row>
    <row r="274">
      <c r="A274" s="37" t="s">
        <v>11</v>
      </c>
      <c r="B274" s="10" t="s">
        <v>477</v>
      </c>
      <c r="C274" s="38">
        <v>2018.0</v>
      </c>
      <c r="D274" s="37" t="s">
        <v>5</v>
      </c>
      <c r="E274" s="37" t="s">
        <v>32</v>
      </c>
      <c r="F274" s="38">
        <v>60.9035571</v>
      </c>
      <c r="G274" s="36"/>
      <c r="H274" s="36"/>
      <c r="I274" s="36"/>
      <c r="J274" s="36"/>
      <c r="K274" s="36"/>
      <c r="L274" s="36"/>
      <c r="M274" s="36"/>
      <c r="N274" s="36"/>
      <c r="O274" s="36"/>
      <c r="P274" s="36"/>
      <c r="Q274" s="36"/>
      <c r="R274" s="36"/>
      <c r="S274" s="36"/>
      <c r="T274" s="36"/>
      <c r="U274" s="36"/>
      <c r="V274" s="36"/>
      <c r="W274" s="36"/>
      <c r="X274" s="36"/>
      <c r="Y274" s="36"/>
      <c r="Z274" s="36"/>
    </row>
    <row r="275">
      <c r="A275" s="37" t="s">
        <v>12</v>
      </c>
      <c r="B275" s="10" t="s">
        <v>476</v>
      </c>
      <c r="C275" s="38">
        <v>2018.0</v>
      </c>
      <c r="D275" s="37" t="s">
        <v>5</v>
      </c>
      <c r="E275" s="37" t="s">
        <v>32</v>
      </c>
      <c r="F275" s="38">
        <v>98.5879495</v>
      </c>
      <c r="G275" s="36"/>
      <c r="H275" s="36"/>
      <c r="I275" s="36"/>
      <c r="J275" s="36"/>
      <c r="K275" s="36"/>
      <c r="L275" s="36"/>
      <c r="M275" s="36"/>
      <c r="N275" s="36"/>
      <c r="O275" s="36"/>
      <c r="P275" s="36"/>
      <c r="Q275" s="36"/>
      <c r="R275" s="36"/>
      <c r="S275" s="36"/>
      <c r="T275" s="36"/>
      <c r="U275" s="36"/>
      <c r="V275" s="36"/>
      <c r="W275" s="36"/>
      <c r="X275" s="36"/>
      <c r="Y275" s="36"/>
      <c r="Z275" s="36"/>
    </row>
    <row r="276">
      <c r="A276" s="37" t="s">
        <v>13</v>
      </c>
      <c r="B276" s="10" t="s">
        <v>481</v>
      </c>
      <c r="C276" s="38">
        <v>2018.0</v>
      </c>
      <c r="D276" s="37" t="s">
        <v>5</v>
      </c>
      <c r="E276" s="37" t="s">
        <v>32</v>
      </c>
      <c r="F276" s="38">
        <v>58.9032863</v>
      </c>
      <c r="G276" s="36"/>
      <c r="H276" s="36"/>
      <c r="I276" s="36"/>
      <c r="J276" s="36"/>
      <c r="K276" s="36"/>
      <c r="L276" s="36"/>
      <c r="M276" s="36"/>
      <c r="N276" s="36"/>
      <c r="O276" s="36"/>
      <c r="P276" s="36"/>
      <c r="Q276" s="36"/>
      <c r="R276" s="36"/>
      <c r="S276" s="36"/>
      <c r="T276" s="36"/>
      <c r="U276" s="36"/>
      <c r="V276" s="36"/>
      <c r="W276" s="36"/>
      <c r="X276" s="36"/>
      <c r="Y276" s="36"/>
      <c r="Z276" s="36"/>
    </row>
    <row r="277">
      <c r="A277" s="37" t="s">
        <v>14</v>
      </c>
      <c r="B277" s="10" t="s">
        <v>483</v>
      </c>
      <c r="C277" s="38">
        <v>2018.0</v>
      </c>
      <c r="D277" s="37" t="s">
        <v>5</v>
      </c>
      <c r="E277" s="37" t="s">
        <v>32</v>
      </c>
      <c r="F277" s="38">
        <v>88.7468103</v>
      </c>
      <c r="G277" s="36"/>
      <c r="H277" s="36"/>
      <c r="I277" s="36"/>
      <c r="J277" s="36"/>
      <c r="K277" s="36"/>
      <c r="L277" s="36"/>
      <c r="M277" s="36"/>
      <c r="N277" s="36"/>
      <c r="O277" s="36"/>
      <c r="P277" s="36"/>
      <c r="Q277" s="36"/>
      <c r="R277" s="36"/>
      <c r="S277" s="36"/>
      <c r="T277" s="36"/>
      <c r="U277" s="36"/>
      <c r="V277" s="36"/>
      <c r="W277" s="36"/>
      <c r="X277" s="36"/>
      <c r="Y277" s="36"/>
      <c r="Z277" s="36"/>
    </row>
    <row r="278">
      <c r="A278" s="37" t="s">
        <v>15</v>
      </c>
      <c r="B278" s="10" t="s">
        <v>482</v>
      </c>
      <c r="C278" s="38">
        <v>2018.0</v>
      </c>
      <c r="D278" s="37" t="s">
        <v>5</v>
      </c>
      <c r="E278" s="37" t="s">
        <v>32</v>
      </c>
      <c r="F278" s="38">
        <v>79.198204</v>
      </c>
      <c r="G278" s="36"/>
      <c r="H278" s="36"/>
      <c r="I278" s="36"/>
      <c r="J278" s="36"/>
      <c r="K278" s="36"/>
      <c r="L278" s="36"/>
      <c r="M278" s="36"/>
      <c r="N278" s="36"/>
      <c r="O278" s="36"/>
      <c r="P278" s="36"/>
      <c r="Q278" s="36"/>
      <c r="R278" s="36"/>
      <c r="S278" s="36"/>
      <c r="T278" s="36"/>
      <c r="U278" s="36"/>
      <c r="V278" s="36"/>
      <c r="W278" s="36"/>
      <c r="X278" s="36"/>
      <c r="Y278" s="36"/>
      <c r="Z278" s="36"/>
    </row>
    <row r="279">
      <c r="A279" s="37" t="s">
        <v>16</v>
      </c>
      <c r="B279" s="10" t="s">
        <v>484</v>
      </c>
      <c r="C279" s="38">
        <v>2018.0</v>
      </c>
      <c r="D279" s="37" t="s">
        <v>5</v>
      </c>
      <c r="E279" s="37" t="s">
        <v>32</v>
      </c>
      <c r="F279" s="38">
        <v>74.4707468</v>
      </c>
      <c r="G279" s="36"/>
      <c r="H279" s="36"/>
      <c r="I279" s="36"/>
      <c r="J279" s="36"/>
      <c r="K279" s="36"/>
      <c r="L279" s="36"/>
      <c r="M279" s="36"/>
      <c r="N279" s="36"/>
      <c r="O279" s="36"/>
      <c r="P279" s="36"/>
      <c r="Q279" s="36"/>
      <c r="R279" s="36"/>
      <c r="S279" s="36"/>
      <c r="T279" s="36"/>
      <c r="U279" s="36"/>
      <c r="V279" s="36"/>
      <c r="W279" s="36"/>
      <c r="X279" s="36"/>
      <c r="Y279" s="36"/>
      <c r="Z279" s="36"/>
    </row>
    <row r="280">
      <c r="A280" s="37" t="s">
        <v>17</v>
      </c>
      <c r="B280" s="10" t="s">
        <v>485</v>
      </c>
      <c r="C280" s="38">
        <v>2018.0</v>
      </c>
      <c r="D280" s="37" t="s">
        <v>5</v>
      </c>
      <c r="E280" s="37" t="s">
        <v>32</v>
      </c>
      <c r="F280" s="38">
        <v>65.5928308</v>
      </c>
      <c r="G280" s="36"/>
      <c r="H280" s="36"/>
      <c r="I280" s="36"/>
      <c r="J280" s="36"/>
      <c r="K280" s="36"/>
      <c r="L280" s="36"/>
      <c r="M280" s="36"/>
      <c r="N280" s="36"/>
      <c r="O280" s="36"/>
      <c r="P280" s="36"/>
      <c r="Q280" s="36"/>
      <c r="R280" s="36"/>
      <c r="S280" s="36"/>
      <c r="T280" s="36"/>
      <c r="U280" s="36"/>
      <c r="V280" s="36"/>
      <c r="W280" s="36"/>
      <c r="X280" s="36"/>
      <c r="Y280" s="36"/>
      <c r="Z280" s="36"/>
    </row>
    <row r="281">
      <c r="A281" s="37" t="s">
        <v>18</v>
      </c>
      <c r="B281" s="10" t="s">
        <v>486</v>
      </c>
      <c r="C281" s="38">
        <v>2018.0</v>
      </c>
      <c r="D281" s="37" t="s">
        <v>5</v>
      </c>
      <c r="E281" s="37" t="s">
        <v>32</v>
      </c>
      <c r="F281" s="38">
        <v>88.2761125</v>
      </c>
      <c r="G281" s="36"/>
      <c r="H281" s="36"/>
      <c r="I281" s="36"/>
      <c r="J281" s="36"/>
      <c r="K281" s="36"/>
      <c r="L281" s="36"/>
      <c r="M281" s="36"/>
      <c r="N281" s="36"/>
      <c r="O281" s="36"/>
      <c r="P281" s="36"/>
      <c r="Q281" s="36"/>
      <c r="R281" s="36"/>
      <c r="S281" s="36"/>
      <c r="T281" s="36"/>
      <c r="U281" s="36"/>
      <c r="V281" s="36"/>
      <c r="W281" s="36"/>
      <c r="X281" s="36"/>
      <c r="Y281" s="36"/>
      <c r="Z281" s="36"/>
    </row>
    <row r="282">
      <c r="A282" s="37" t="s">
        <v>19</v>
      </c>
      <c r="B282" s="10" t="s">
        <v>487</v>
      </c>
      <c r="C282" s="38">
        <v>2018.0</v>
      </c>
      <c r="D282" s="37" t="s">
        <v>5</v>
      </c>
      <c r="E282" s="37" t="s">
        <v>32</v>
      </c>
      <c r="F282" s="38">
        <v>87.8520529</v>
      </c>
      <c r="G282" s="36"/>
      <c r="H282" s="36"/>
      <c r="I282" s="36"/>
      <c r="J282" s="36"/>
      <c r="K282" s="36"/>
      <c r="L282" s="36"/>
      <c r="M282" s="36"/>
      <c r="N282" s="36"/>
      <c r="O282" s="36"/>
      <c r="P282" s="36"/>
      <c r="Q282" s="36"/>
      <c r="R282" s="36"/>
      <c r="S282" s="36"/>
      <c r="T282" s="36"/>
      <c r="U282" s="36"/>
      <c r="V282" s="36"/>
      <c r="W282" s="36"/>
      <c r="X282" s="36"/>
      <c r="Y282" s="36"/>
      <c r="Z282" s="36"/>
    </row>
    <row r="283">
      <c r="A283" s="37" t="s">
        <v>20</v>
      </c>
      <c r="B283" s="10" t="s">
        <v>488</v>
      </c>
      <c r="C283" s="38">
        <v>2018.0</v>
      </c>
      <c r="D283" s="37" t="s">
        <v>5</v>
      </c>
      <c r="E283" s="37" t="s">
        <v>32</v>
      </c>
      <c r="F283" s="38">
        <v>98.5656974</v>
      </c>
      <c r="G283" s="36"/>
      <c r="H283" s="36"/>
      <c r="I283" s="36"/>
      <c r="J283" s="36"/>
      <c r="K283" s="36"/>
      <c r="L283" s="36"/>
      <c r="M283" s="36"/>
      <c r="N283" s="36"/>
      <c r="O283" s="36"/>
      <c r="P283" s="36"/>
      <c r="Q283" s="36"/>
      <c r="R283" s="36"/>
      <c r="S283" s="36"/>
      <c r="T283" s="36"/>
      <c r="U283" s="36"/>
      <c r="V283" s="36"/>
      <c r="W283" s="36"/>
      <c r="X283" s="36"/>
      <c r="Y283" s="36"/>
      <c r="Z283" s="36"/>
    </row>
    <row r="284">
      <c r="A284" s="37" t="s">
        <v>21</v>
      </c>
      <c r="B284" s="10" t="s">
        <v>490</v>
      </c>
      <c r="C284" s="38">
        <v>2018.0</v>
      </c>
      <c r="D284" s="37" t="s">
        <v>5</v>
      </c>
      <c r="E284" s="37" t="s">
        <v>32</v>
      </c>
      <c r="F284" s="38">
        <v>54.7941642</v>
      </c>
      <c r="G284" s="36"/>
      <c r="H284" s="36"/>
      <c r="I284" s="36"/>
      <c r="J284" s="36"/>
      <c r="K284" s="36"/>
      <c r="L284" s="36"/>
      <c r="M284" s="36"/>
      <c r="N284" s="36"/>
      <c r="O284" s="36"/>
      <c r="P284" s="36"/>
      <c r="Q284" s="36"/>
      <c r="R284" s="36"/>
      <c r="S284" s="36"/>
      <c r="T284" s="36"/>
      <c r="U284" s="36"/>
      <c r="V284" s="36"/>
      <c r="W284" s="36"/>
      <c r="X284" s="36"/>
      <c r="Y284" s="36"/>
      <c r="Z284" s="36"/>
    </row>
    <row r="285">
      <c r="A285" s="37" t="s">
        <v>22</v>
      </c>
      <c r="B285" s="10" t="s">
        <v>491</v>
      </c>
      <c r="C285" s="38">
        <v>2018.0</v>
      </c>
      <c r="D285" s="37" t="s">
        <v>5</v>
      </c>
      <c r="E285" s="37" t="s">
        <v>32</v>
      </c>
      <c r="F285" s="38">
        <v>57.0074131</v>
      </c>
      <c r="G285" s="36"/>
      <c r="H285" s="36"/>
      <c r="I285" s="36"/>
      <c r="J285" s="36"/>
      <c r="K285" s="36"/>
      <c r="L285" s="36"/>
      <c r="M285" s="36"/>
      <c r="N285" s="36"/>
      <c r="O285" s="36"/>
      <c r="P285" s="36"/>
      <c r="Q285" s="36"/>
      <c r="R285" s="36"/>
      <c r="S285" s="36"/>
      <c r="T285" s="36"/>
      <c r="U285" s="36"/>
      <c r="V285" s="36"/>
      <c r="W285" s="36"/>
      <c r="X285" s="36"/>
      <c r="Y285" s="36"/>
      <c r="Z285" s="36"/>
    </row>
    <row r="286">
      <c r="A286" s="37" t="s">
        <v>23</v>
      </c>
      <c r="B286" s="10" t="s">
        <v>492</v>
      </c>
      <c r="C286" s="38">
        <v>2018.0</v>
      </c>
      <c r="D286" s="37" t="s">
        <v>5</v>
      </c>
      <c r="E286" s="37" t="s">
        <v>32</v>
      </c>
      <c r="F286" s="38">
        <v>85.36984</v>
      </c>
      <c r="G286" s="36"/>
      <c r="H286" s="36"/>
      <c r="I286" s="36"/>
      <c r="J286" s="36"/>
      <c r="K286" s="36"/>
      <c r="L286" s="36"/>
      <c r="M286" s="36"/>
      <c r="N286" s="36"/>
      <c r="O286" s="36"/>
      <c r="P286" s="36"/>
      <c r="Q286" s="36"/>
      <c r="R286" s="36"/>
      <c r="S286" s="36"/>
      <c r="T286" s="36"/>
      <c r="U286" s="36"/>
      <c r="V286" s="36"/>
      <c r="W286" s="36"/>
      <c r="X286" s="36"/>
      <c r="Y286" s="36"/>
      <c r="Z286" s="36"/>
    </row>
    <row r="287">
      <c r="A287" s="37" t="s">
        <v>24</v>
      </c>
      <c r="B287" s="10" t="s">
        <v>493</v>
      </c>
      <c r="C287" s="38">
        <v>2018.0</v>
      </c>
      <c r="D287" s="37" t="s">
        <v>5</v>
      </c>
      <c r="E287" s="37" t="s">
        <v>32</v>
      </c>
      <c r="F287" s="38">
        <v>99.1666888</v>
      </c>
      <c r="G287" s="36"/>
      <c r="H287" s="36"/>
      <c r="I287" s="36"/>
      <c r="J287" s="36"/>
      <c r="K287" s="36"/>
      <c r="L287" s="36"/>
      <c r="M287" s="36"/>
      <c r="N287" s="36"/>
      <c r="O287" s="36"/>
      <c r="P287" s="36"/>
      <c r="Q287" s="36"/>
      <c r="R287" s="36"/>
      <c r="S287" s="36"/>
      <c r="T287" s="36"/>
      <c r="U287" s="36"/>
      <c r="V287" s="36"/>
      <c r="W287" s="36"/>
      <c r="X287" s="36"/>
      <c r="Y287" s="36"/>
      <c r="Z287" s="36"/>
    </row>
    <row r="288">
      <c r="A288" s="37" t="s">
        <v>25</v>
      </c>
      <c r="B288" s="10" t="s">
        <v>494</v>
      </c>
      <c r="C288" s="38">
        <v>2018.0</v>
      </c>
      <c r="D288" s="37" t="s">
        <v>5</v>
      </c>
      <c r="E288" s="37" t="s">
        <v>32</v>
      </c>
      <c r="F288" s="38">
        <v>53.9801557</v>
      </c>
      <c r="G288" s="36"/>
      <c r="H288" s="36"/>
      <c r="I288" s="36"/>
      <c r="J288" s="36"/>
      <c r="K288" s="36"/>
      <c r="L288" s="36"/>
      <c r="M288" s="36"/>
      <c r="N288" s="36"/>
      <c r="O288" s="36"/>
      <c r="P288" s="36"/>
      <c r="Q288" s="36"/>
      <c r="R288" s="36"/>
      <c r="S288" s="36"/>
      <c r="T288" s="36"/>
      <c r="U288" s="36"/>
      <c r="V288" s="36"/>
      <c r="W288" s="36"/>
      <c r="X288" s="36"/>
      <c r="Y288" s="36"/>
      <c r="Z288" s="36"/>
    </row>
    <row r="289">
      <c r="A289" s="37" t="s">
        <v>26</v>
      </c>
      <c r="B289" s="10" t="s">
        <v>495</v>
      </c>
      <c r="C289" s="38">
        <v>2018.0</v>
      </c>
      <c r="D289" s="37" t="s">
        <v>5</v>
      </c>
      <c r="E289" s="37" t="s">
        <v>32</v>
      </c>
      <c r="F289" s="38">
        <v>46.8575717</v>
      </c>
      <c r="G289" s="36"/>
      <c r="H289" s="36"/>
      <c r="I289" s="36"/>
      <c r="J289" s="36"/>
      <c r="K289" s="36"/>
      <c r="L289" s="36"/>
      <c r="M289" s="36"/>
      <c r="N289" s="36"/>
      <c r="O289" s="36"/>
      <c r="P289" s="36"/>
      <c r="Q289" s="36"/>
      <c r="R289" s="36"/>
      <c r="S289" s="36"/>
      <c r="T289" s="36"/>
      <c r="U289" s="36"/>
      <c r="V289" s="36"/>
      <c r="W289" s="36"/>
      <c r="X289" s="36"/>
      <c r="Y289" s="36"/>
      <c r="Z289" s="36"/>
    </row>
    <row r="290">
      <c r="A290" s="37" t="s">
        <v>27</v>
      </c>
      <c r="B290" s="10" t="s">
        <v>497</v>
      </c>
      <c r="C290" s="38">
        <v>2018.0</v>
      </c>
      <c r="D290" s="37" t="s">
        <v>5</v>
      </c>
      <c r="E290" s="37" t="s">
        <v>32</v>
      </c>
      <c r="F290" s="38">
        <v>77.9994086</v>
      </c>
      <c r="G290" s="36"/>
      <c r="H290" s="36"/>
      <c r="I290" s="36"/>
      <c r="J290" s="36"/>
      <c r="K290" s="36"/>
      <c r="L290" s="36"/>
      <c r="M290" s="36"/>
      <c r="N290" s="36"/>
      <c r="O290" s="36"/>
      <c r="P290" s="36"/>
      <c r="Q290" s="36"/>
      <c r="R290" s="36"/>
      <c r="S290" s="36"/>
      <c r="T290" s="36"/>
      <c r="U290" s="36"/>
      <c r="V290" s="36"/>
      <c r="W290" s="36"/>
      <c r="X290" s="36"/>
      <c r="Y290" s="36"/>
      <c r="Z290" s="36"/>
    </row>
    <row r="291">
      <c r="A291" s="37" t="s">
        <v>28</v>
      </c>
      <c r="B291" s="10" t="s">
        <v>496</v>
      </c>
      <c r="C291" s="38">
        <v>2018.0</v>
      </c>
      <c r="D291" s="37" t="s">
        <v>5</v>
      </c>
      <c r="E291" s="37" t="s">
        <v>32</v>
      </c>
      <c r="F291" s="38">
        <v>53.9763093</v>
      </c>
      <c r="G291" s="36"/>
      <c r="H291" s="36"/>
      <c r="I291" s="36"/>
      <c r="J291" s="36"/>
      <c r="K291" s="36"/>
      <c r="L291" s="36"/>
      <c r="M291" s="36"/>
      <c r="N291" s="36"/>
      <c r="O291" s="36"/>
      <c r="P291" s="36"/>
      <c r="Q291" s="36"/>
      <c r="R291" s="36"/>
      <c r="S291" s="36"/>
      <c r="T291" s="36"/>
      <c r="U291" s="36"/>
      <c r="V291" s="36"/>
      <c r="W291" s="36"/>
      <c r="X291" s="36"/>
      <c r="Y291" s="36"/>
      <c r="Z291" s="36"/>
    </row>
    <row r="292">
      <c r="A292" s="37" t="s">
        <v>29</v>
      </c>
      <c r="B292" s="10" t="s">
        <v>498</v>
      </c>
      <c r="C292" s="38">
        <v>2018.0</v>
      </c>
      <c r="D292" s="37" t="s">
        <v>5</v>
      </c>
      <c r="E292" s="37" t="s">
        <v>32</v>
      </c>
      <c r="F292" s="38">
        <v>52.1821424</v>
      </c>
      <c r="G292" s="36"/>
      <c r="H292" s="36"/>
      <c r="I292" s="36"/>
      <c r="J292" s="36"/>
      <c r="K292" s="36"/>
      <c r="L292" s="36"/>
      <c r="M292" s="36"/>
      <c r="N292" s="36"/>
      <c r="O292" s="36"/>
      <c r="P292" s="36"/>
      <c r="Q292" s="36"/>
      <c r="R292" s="36"/>
      <c r="S292" s="36"/>
      <c r="T292" s="36"/>
      <c r="U292" s="36"/>
      <c r="V292" s="36"/>
      <c r="W292" s="36"/>
      <c r="X292" s="36"/>
      <c r="Y292" s="36"/>
      <c r="Z292" s="36"/>
    </row>
    <row r="293">
      <c r="A293" s="37" t="s">
        <v>30</v>
      </c>
      <c r="B293" s="10" t="s">
        <v>499</v>
      </c>
      <c r="C293" s="38">
        <v>2018.0</v>
      </c>
      <c r="D293" s="37" t="s">
        <v>5</v>
      </c>
      <c r="E293" s="37" t="s">
        <v>32</v>
      </c>
      <c r="F293" s="38">
        <v>108.618944</v>
      </c>
      <c r="G293" s="36"/>
      <c r="H293" s="36"/>
      <c r="I293" s="36"/>
      <c r="J293" s="36"/>
      <c r="K293" s="36"/>
      <c r="L293" s="36"/>
      <c r="M293" s="36"/>
      <c r="N293" s="36"/>
      <c r="O293" s="36"/>
      <c r="P293" s="36"/>
      <c r="Q293" s="36"/>
      <c r="R293" s="36"/>
      <c r="S293" s="36"/>
      <c r="T293" s="36"/>
      <c r="U293" s="36"/>
      <c r="V293" s="36"/>
      <c r="W293" s="36"/>
      <c r="X293" s="36"/>
      <c r="Y293" s="36"/>
      <c r="Z293" s="36"/>
    </row>
    <row r="294">
      <c r="A294" s="37" t="s">
        <v>31</v>
      </c>
      <c r="B294" s="10" t="s">
        <v>500</v>
      </c>
      <c r="C294" s="38">
        <v>2018.0</v>
      </c>
      <c r="D294" s="37" t="s">
        <v>5</v>
      </c>
      <c r="E294" s="37" t="s">
        <v>32</v>
      </c>
      <c r="F294" s="38">
        <v>77.8886496</v>
      </c>
      <c r="G294" s="36"/>
      <c r="H294" s="36"/>
      <c r="I294" s="36"/>
      <c r="J294" s="36"/>
      <c r="K294" s="36"/>
      <c r="L294" s="36"/>
      <c r="M294" s="36"/>
      <c r="N294" s="36"/>
      <c r="O294" s="36"/>
      <c r="P294" s="36"/>
      <c r="Q294" s="36"/>
      <c r="R294" s="36"/>
      <c r="S294" s="36"/>
      <c r="T294" s="36"/>
      <c r="U294" s="36"/>
      <c r="V294" s="36"/>
      <c r="W294" s="36"/>
      <c r="X294" s="36"/>
      <c r="Y294" s="36"/>
      <c r="Z294" s="36"/>
    </row>
    <row r="295">
      <c r="A295" s="37" t="s">
        <v>32</v>
      </c>
      <c r="B295" s="10" t="s">
        <v>501</v>
      </c>
      <c r="C295" s="38">
        <v>2018.0</v>
      </c>
      <c r="D295" s="37" t="s">
        <v>5</v>
      </c>
      <c r="E295" s="37" t="s">
        <v>32</v>
      </c>
      <c r="F295" s="38">
        <v>99.7010456</v>
      </c>
      <c r="G295" s="36"/>
      <c r="H295" s="36"/>
      <c r="I295" s="36"/>
      <c r="J295" s="36"/>
      <c r="K295" s="36"/>
      <c r="L295" s="36"/>
      <c r="M295" s="36"/>
      <c r="N295" s="36"/>
      <c r="O295" s="36"/>
      <c r="P295" s="36"/>
      <c r="Q295" s="36"/>
      <c r="R295" s="36"/>
      <c r="S295" s="36"/>
      <c r="T295" s="36"/>
      <c r="U295" s="36"/>
      <c r="V295" s="36"/>
      <c r="W295" s="36"/>
      <c r="X295" s="36"/>
      <c r="Y295" s="36"/>
      <c r="Z295" s="36"/>
    </row>
    <row r="296">
      <c r="A296" s="37" t="s">
        <v>33</v>
      </c>
      <c r="B296" s="10" t="s">
        <v>502</v>
      </c>
      <c r="C296" s="38">
        <v>2018.0</v>
      </c>
      <c r="D296" s="37" t="s">
        <v>5</v>
      </c>
      <c r="E296" s="37" t="s">
        <v>32</v>
      </c>
      <c r="F296" s="38">
        <v>107.401474</v>
      </c>
      <c r="G296" s="36"/>
      <c r="H296" s="36"/>
      <c r="I296" s="36"/>
      <c r="J296" s="36"/>
      <c r="K296" s="36"/>
      <c r="L296" s="36"/>
      <c r="M296" s="36"/>
      <c r="N296" s="36"/>
      <c r="O296" s="36"/>
      <c r="P296" s="36"/>
      <c r="Q296" s="36"/>
      <c r="R296" s="36"/>
      <c r="S296" s="36"/>
      <c r="T296" s="36"/>
      <c r="U296" s="36"/>
      <c r="V296" s="36"/>
      <c r="W296" s="36"/>
      <c r="X296" s="36"/>
      <c r="Y296" s="36"/>
      <c r="Z296" s="36"/>
    </row>
    <row r="297">
      <c r="A297" s="37" t="s">
        <v>34</v>
      </c>
      <c r="B297" s="10" t="s">
        <v>503</v>
      </c>
      <c r="C297" s="38">
        <v>2018.0</v>
      </c>
      <c r="D297" s="37" t="s">
        <v>5</v>
      </c>
      <c r="E297" s="37" t="s">
        <v>32</v>
      </c>
      <c r="F297" s="38">
        <v>63.2128974</v>
      </c>
      <c r="G297" s="36"/>
      <c r="H297" s="36"/>
      <c r="I297" s="36"/>
      <c r="J297" s="36"/>
      <c r="K297" s="36"/>
      <c r="L297" s="36"/>
      <c r="M297" s="36"/>
      <c r="N297" s="36"/>
      <c r="O297" s="36"/>
      <c r="P297" s="36"/>
      <c r="Q297" s="36"/>
      <c r="R297" s="36"/>
      <c r="S297" s="36"/>
      <c r="T297" s="36"/>
      <c r="U297" s="36"/>
      <c r="V297" s="36"/>
      <c r="W297" s="36"/>
      <c r="X297" s="36"/>
      <c r="Y297" s="36"/>
      <c r="Z297" s="36"/>
    </row>
    <row r="298">
      <c r="A298" s="37" t="s">
        <v>35</v>
      </c>
      <c r="B298" s="10" t="s">
        <v>504</v>
      </c>
      <c r="C298" s="38">
        <v>2018.0</v>
      </c>
      <c r="D298" s="37" t="s">
        <v>5</v>
      </c>
      <c r="E298" s="37" t="s">
        <v>32</v>
      </c>
      <c r="F298" s="38">
        <v>72.8546152</v>
      </c>
      <c r="G298" s="36"/>
      <c r="H298" s="36"/>
      <c r="I298" s="36"/>
      <c r="J298" s="36"/>
      <c r="K298" s="36"/>
      <c r="L298" s="36"/>
      <c r="M298" s="36"/>
      <c r="N298" s="36"/>
      <c r="O298" s="36"/>
      <c r="P298" s="36"/>
      <c r="Q298" s="36"/>
      <c r="R298" s="36"/>
      <c r="S298" s="36"/>
      <c r="T298" s="36"/>
      <c r="U298" s="36"/>
      <c r="V298" s="36"/>
      <c r="W298" s="36"/>
      <c r="X298" s="36"/>
      <c r="Y298" s="36"/>
      <c r="Z298" s="36"/>
    </row>
    <row r="299">
      <c r="A299" s="37" t="s">
        <v>3</v>
      </c>
      <c r="B299" s="10" t="s">
        <v>489</v>
      </c>
      <c r="C299" s="38">
        <v>2019.0</v>
      </c>
      <c r="D299" s="37" t="s">
        <v>5</v>
      </c>
      <c r="E299" s="37" t="s">
        <v>32</v>
      </c>
      <c r="F299" s="38">
        <v>82.0276333</v>
      </c>
      <c r="G299" s="36"/>
      <c r="H299" s="36"/>
      <c r="I299" s="36"/>
      <c r="J299" s="36"/>
      <c r="K299" s="36"/>
      <c r="L299" s="36"/>
      <c r="M299" s="36"/>
      <c r="N299" s="36"/>
      <c r="O299" s="36"/>
      <c r="P299" s="36"/>
      <c r="Q299" s="36"/>
      <c r="R299" s="36"/>
      <c r="S299" s="36"/>
      <c r="T299" s="36"/>
      <c r="U299" s="36"/>
      <c r="V299" s="36"/>
      <c r="W299" s="36"/>
      <c r="X299" s="36"/>
      <c r="Y299" s="36"/>
      <c r="Z299" s="36"/>
    </row>
    <row r="300">
      <c r="A300" s="37" t="s">
        <v>4</v>
      </c>
      <c r="B300" s="10" t="s">
        <v>472</v>
      </c>
      <c r="C300" s="38">
        <v>2019.0</v>
      </c>
      <c r="D300" s="37" t="s">
        <v>5</v>
      </c>
      <c r="E300" s="37" t="s">
        <v>32</v>
      </c>
      <c r="F300" s="38">
        <v>50.9629349</v>
      </c>
      <c r="G300" s="36"/>
      <c r="H300" s="36"/>
      <c r="I300" s="36"/>
      <c r="J300" s="36"/>
      <c r="K300" s="36"/>
      <c r="L300" s="36"/>
      <c r="M300" s="36"/>
      <c r="N300" s="36"/>
      <c r="O300" s="36"/>
      <c r="P300" s="36"/>
      <c r="Q300" s="36"/>
      <c r="R300" s="36"/>
      <c r="S300" s="36"/>
      <c r="T300" s="36"/>
      <c r="U300" s="36"/>
      <c r="V300" s="36"/>
      <c r="W300" s="36"/>
      <c r="X300" s="36"/>
      <c r="Y300" s="36"/>
      <c r="Z300" s="36"/>
    </row>
    <row r="301">
      <c r="A301" s="37" t="s">
        <v>5</v>
      </c>
      <c r="B301" s="10" t="s">
        <v>473</v>
      </c>
      <c r="C301" s="38">
        <v>2019.0</v>
      </c>
      <c r="D301" s="37" t="s">
        <v>5</v>
      </c>
      <c r="E301" s="37" t="s">
        <v>32</v>
      </c>
      <c r="F301" s="38">
        <v>62.425021</v>
      </c>
      <c r="G301" s="36"/>
      <c r="H301" s="36"/>
      <c r="I301" s="36"/>
      <c r="J301" s="36"/>
      <c r="K301" s="36"/>
      <c r="L301" s="36"/>
      <c r="M301" s="36"/>
      <c r="N301" s="36"/>
      <c r="O301" s="36"/>
      <c r="P301" s="36"/>
      <c r="Q301" s="36"/>
      <c r="R301" s="36"/>
      <c r="S301" s="36"/>
      <c r="T301" s="36"/>
      <c r="U301" s="36"/>
      <c r="V301" s="36"/>
      <c r="W301" s="36"/>
      <c r="X301" s="36"/>
      <c r="Y301" s="36"/>
      <c r="Z301" s="36"/>
    </row>
    <row r="302">
      <c r="A302" s="37" t="s">
        <v>6</v>
      </c>
      <c r="B302" s="10" t="s">
        <v>474</v>
      </c>
      <c r="C302" s="38">
        <v>2019.0</v>
      </c>
      <c r="D302" s="37" t="s">
        <v>5</v>
      </c>
      <c r="E302" s="37" t="s">
        <v>32</v>
      </c>
      <c r="F302" s="38">
        <v>53.2743012</v>
      </c>
      <c r="G302" s="36"/>
      <c r="H302" s="36"/>
      <c r="I302" s="36"/>
      <c r="J302" s="36"/>
      <c r="K302" s="36"/>
      <c r="L302" s="36"/>
      <c r="M302" s="36"/>
      <c r="N302" s="36"/>
      <c r="O302" s="36"/>
      <c r="P302" s="36"/>
      <c r="Q302" s="36"/>
      <c r="R302" s="36"/>
      <c r="S302" s="36"/>
      <c r="T302" s="36"/>
      <c r="U302" s="36"/>
      <c r="V302" s="36"/>
      <c r="W302" s="36"/>
      <c r="X302" s="36"/>
      <c r="Y302" s="36"/>
      <c r="Z302" s="36"/>
    </row>
    <row r="303">
      <c r="A303" s="37" t="s">
        <v>7</v>
      </c>
      <c r="B303" s="10" t="s">
        <v>475</v>
      </c>
      <c r="C303" s="38">
        <v>2019.0</v>
      </c>
      <c r="D303" s="37" t="s">
        <v>5</v>
      </c>
      <c r="E303" s="37" t="s">
        <v>32</v>
      </c>
      <c r="F303" s="38">
        <v>82.1414456</v>
      </c>
      <c r="G303" s="36"/>
      <c r="H303" s="36"/>
      <c r="I303" s="36"/>
      <c r="J303" s="36"/>
      <c r="K303" s="36"/>
      <c r="L303" s="36"/>
      <c r="M303" s="36"/>
      <c r="N303" s="36"/>
      <c r="O303" s="36"/>
      <c r="P303" s="36"/>
      <c r="Q303" s="36"/>
      <c r="R303" s="36"/>
      <c r="S303" s="36"/>
      <c r="T303" s="36"/>
      <c r="U303" s="36"/>
      <c r="V303" s="36"/>
      <c r="W303" s="36"/>
      <c r="X303" s="36"/>
      <c r="Y303" s="36"/>
      <c r="Z303" s="36"/>
    </row>
    <row r="304">
      <c r="A304" s="37" t="s">
        <v>8</v>
      </c>
      <c r="B304" s="10" t="s">
        <v>479</v>
      </c>
      <c r="C304" s="38">
        <v>2019.0</v>
      </c>
      <c r="D304" s="37" t="s">
        <v>5</v>
      </c>
      <c r="E304" s="37" t="s">
        <v>32</v>
      </c>
      <c r="F304" s="38">
        <v>84.1432237</v>
      </c>
      <c r="G304" s="36"/>
      <c r="H304" s="36"/>
      <c r="I304" s="36"/>
      <c r="J304" s="36"/>
      <c r="K304" s="36"/>
      <c r="L304" s="36"/>
      <c r="M304" s="36"/>
      <c r="N304" s="36"/>
      <c r="O304" s="36"/>
      <c r="P304" s="36"/>
      <c r="Q304" s="36"/>
      <c r="R304" s="36"/>
      <c r="S304" s="36"/>
      <c r="T304" s="36"/>
      <c r="U304" s="36"/>
      <c r="V304" s="36"/>
      <c r="W304" s="36"/>
      <c r="X304" s="36"/>
      <c r="Y304" s="36"/>
      <c r="Z304" s="36"/>
    </row>
    <row r="305">
      <c r="A305" s="37" t="s">
        <v>9</v>
      </c>
      <c r="B305" s="10" t="s">
        <v>480</v>
      </c>
      <c r="C305" s="38">
        <v>2019.0</v>
      </c>
      <c r="D305" s="37" t="s">
        <v>5</v>
      </c>
      <c r="E305" s="37" t="s">
        <v>32</v>
      </c>
      <c r="F305" s="38">
        <v>76.3698676</v>
      </c>
      <c r="G305" s="36"/>
      <c r="H305" s="36"/>
      <c r="I305" s="36"/>
      <c r="J305" s="36"/>
      <c r="K305" s="36"/>
      <c r="L305" s="36"/>
      <c r="M305" s="36"/>
      <c r="N305" s="36"/>
      <c r="O305" s="36"/>
      <c r="P305" s="36"/>
      <c r="Q305" s="36"/>
      <c r="R305" s="36"/>
      <c r="S305" s="36"/>
      <c r="T305" s="36"/>
      <c r="U305" s="36"/>
      <c r="V305" s="36"/>
      <c r="W305" s="36"/>
      <c r="X305" s="36"/>
      <c r="Y305" s="36"/>
      <c r="Z305" s="36"/>
    </row>
    <row r="306">
      <c r="A306" s="37" t="s">
        <v>10</v>
      </c>
      <c r="B306" s="10" t="s">
        <v>478</v>
      </c>
      <c r="C306" s="38">
        <v>2019.0</v>
      </c>
      <c r="D306" s="37" t="s">
        <v>5</v>
      </c>
      <c r="E306" s="37" t="s">
        <v>32</v>
      </c>
      <c r="F306" s="38">
        <v>69.1196224</v>
      </c>
      <c r="G306" s="36"/>
      <c r="H306" s="36"/>
      <c r="I306" s="36"/>
      <c r="J306" s="36"/>
      <c r="K306" s="36"/>
      <c r="L306" s="36"/>
      <c r="M306" s="36"/>
      <c r="N306" s="36"/>
      <c r="O306" s="36"/>
      <c r="P306" s="36"/>
      <c r="Q306" s="36"/>
      <c r="R306" s="36"/>
      <c r="S306" s="36"/>
      <c r="T306" s="36"/>
      <c r="U306" s="36"/>
      <c r="V306" s="36"/>
      <c r="W306" s="36"/>
      <c r="X306" s="36"/>
      <c r="Y306" s="36"/>
      <c r="Z306" s="36"/>
    </row>
    <row r="307">
      <c r="A307" s="37" t="s">
        <v>11</v>
      </c>
      <c r="B307" s="10" t="s">
        <v>477</v>
      </c>
      <c r="C307" s="38">
        <v>2019.0</v>
      </c>
      <c r="D307" s="37" t="s">
        <v>5</v>
      </c>
      <c r="E307" s="37" t="s">
        <v>32</v>
      </c>
      <c r="F307" s="38">
        <v>64.657199</v>
      </c>
      <c r="G307" s="36"/>
      <c r="H307" s="36"/>
      <c r="I307" s="36"/>
      <c r="J307" s="36"/>
      <c r="K307" s="36"/>
      <c r="L307" s="36"/>
      <c r="M307" s="36"/>
      <c r="N307" s="36"/>
      <c r="O307" s="36"/>
      <c r="P307" s="36"/>
      <c r="Q307" s="36"/>
      <c r="R307" s="36"/>
      <c r="S307" s="36"/>
      <c r="T307" s="36"/>
      <c r="U307" s="36"/>
      <c r="V307" s="36"/>
      <c r="W307" s="36"/>
      <c r="X307" s="36"/>
      <c r="Y307" s="36"/>
      <c r="Z307" s="36"/>
    </row>
    <row r="308">
      <c r="A308" s="37" t="s">
        <v>12</v>
      </c>
      <c r="B308" s="10" t="s">
        <v>476</v>
      </c>
      <c r="C308" s="38">
        <v>2019.0</v>
      </c>
      <c r="D308" s="37" t="s">
        <v>5</v>
      </c>
      <c r="E308" s="37" t="s">
        <v>32</v>
      </c>
      <c r="F308" s="38">
        <v>98.3830691</v>
      </c>
      <c r="G308" s="36"/>
      <c r="H308" s="36"/>
      <c r="I308" s="36"/>
      <c r="J308" s="36"/>
      <c r="K308" s="36"/>
      <c r="L308" s="36"/>
      <c r="M308" s="36"/>
      <c r="N308" s="36"/>
      <c r="O308" s="36"/>
      <c r="P308" s="36"/>
      <c r="Q308" s="36"/>
      <c r="R308" s="36"/>
      <c r="S308" s="36"/>
      <c r="T308" s="36"/>
      <c r="U308" s="36"/>
      <c r="V308" s="36"/>
      <c r="W308" s="36"/>
      <c r="X308" s="36"/>
      <c r="Y308" s="36"/>
      <c r="Z308" s="36"/>
    </row>
    <row r="309">
      <c r="A309" s="37" t="s">
        <v>13</v>
      </c>
      <c r="B309" s="10" t="s">
        <v>481</v>
      </c>
      <c r="C309" s="38">
        <v>2019.0</v>
      </c>
      <c r="D309" s="37" t="s">
        <v>5</v>
      </c>
      <c r="E309" s="37" t="s">
        <v>32</v>
      </c>
      <c r="F309" s="38">
        <v>66.6188239</v>
      </c>
      <c r="G309" s="36"/>
      <c r="H309" s="36"/>
      <c r="I309" s="36"/>
      <c r="J309" s="36"/>
      <c r="K309" s="36"/>
      <c r="L309" s="36"/>
      <c r="M309" s="36"/>
      <c r="N309" s="36"/>
      <c r="O309" s="36"/>
      <c r="P309" s="36"/>
      <c r="Q309" s="36"/>
      <c r="R309" s="36"/>
      <c r="S309" s="36"/>
      <c r="T309" s="36"/>
      <c r="U309" s="36"/>
      <c r="V309" s="36"/>
      <c r="W309" s="36"/>
      <c r="X309" s="36"/>
      <c r="Y309" s="36"/>
      <c r="Z309" s="36"/>
    </row>
    <row r="310">
      <c r="A310" s="37" t="s">
        <v>14</v>
      </c>
      <c r="B310" s="10" t="s">
        <v>483</v>
      </c>
      <c r="C310" s="38">
        <v>2019.0</v>
      </c>
      <c r="D310" s="37" t="s">
        <v>5</v>
      </c>
      <c r="E310" s="37" t="s">
        <v>32</v>
      </c>
      <c r="F310" s="38">
        <v>92.2995823</v>
      </c>
      <c r="G310" s="36"/>
      <c r="H310" s="36"/>
      <c r="I310" s="36"/>
      <c r="J310" s="36"/>
      <c r="K310" s="36"/>
      <c r="L310" s="36"/>
      <c r="M310" s="36"/>
      <c r="N310" s="36"/>
      <c r="O310" s="36"/>
      <c r="P310" s="36"/>
      <c r="Q310" s="36"/>
      <c r="R310" s="36"/>
      <c r="S310" s="36"/>
      <c r="T310" s="36"/>
      <c r="U310" s="36"/>
      <c r="V310" s="36"/>
      <c r="W310" s="36"/>
      <c r="X310" s="36"/>
      <c r="Y310" s="36"/>
      <c r="Z310" s="36"/>
    </row>
    <row r="311">
      <c r="A311" s="37" t="s">
        <v>15</v>
      </c>
      <c r="B311" s="10" t="s">
        <v>482</v>
      </c>
      <c r="C311" s="38">
        <v>2019.0</v>
      </c>
      <c r="D311" s="37" t="s">
        <v>5</v>
      </c>
      <c r="E311" s="37" t="s">
        <v>32</v>
      </c>
      <c r="F311" s="38">
        <v>84.6714211</v>
      </c>
      <c r="G311" s="36"/>
      <c r="H311" s="36"/>
      <c r="I311" s="36"/>
      <c r="J311" s="36"/>
      <c r="K311" s="36"/>
      <c r="L311" s="36"/>
      <c r="M311" s="36"/>
      <c r="N311" s="36"/>
      <c r="O311" s="36"/>
      <c r="P311" s="36"/>
      <c r="Q311" s="36"/>
      <c r="R311" s="36"/>
      <c r="S311" s="36"/>
      <c r="T311" s="36"/>
      <c r="U311" s="36"/>
      <c r="V311" s="36"/>
      <c r="W311" s="36"/>
      <c r="X311" s="36"/>
      <c r="Y311" s="36"/>
      <c r="Z311" s="36"/>
    </row>
    <row r="312">
      <c r="A312" s="37" t="s">
        <v>16</v>
      </c>
      <c r="B312" s="10" t="s">
        <v>484</v>
      </c>
      <c r="C312" s="38">
        <v>2019.0</v>
      </c>
      <c r="D312" s="37" t="s">
        <v>5</v>
      </c>
      <c r="E312" s="37" t="s">
        <v>32</v>
      </c>
      <c r="F312" s="38">
        <v>69.7548114</v>
      </c>
      <c r="G312" s="36"/>
      <c r="H312" s="36"/>
      <c r="I312" s="36"/>
      <c r="J312" s="36"/>
      <c r="K312" s="36"/>
      <c r="L312" s="36"/>
      <c r="M312" s="36"/>
      <c r="N312" s="36"/>
      <c r="O312" s="36"/>
      <c r="P312" s="36"/>
      <c r="Q312" s="36"/>
      <c r="R312" s="36"/>
      <c r="S312" s="36"/>
      <c r="T312" s="36"/>
      <c r="U312" s="36"/>
      <c r="V312" s="36"/>
      <c r="W312" s="36"/>
      <c r="X312" s="36"/>
      <c r="Y312" s="36"/>
      <c r="Z312" s="36"/>
    </row>
    <row r="313">
      <c r="A313" s="37" t="s">
        <v>17</v>
      </c>
      <c r="B313" s="10" t="s">
        <v>485</v>
      </c>
      <c r="C313" s="38">
        <v>2019.0</v>
      </c>
      <c r="D313" s="37" t="s">
        <v>5</v>
      </c>
      <c r="E313" s="37" t="s">
        <v>32</v>
      </c>
      <c r="F313" s="38">
        <v>67.0870281</v>
      </c>
      <c r="G313" s="36"/>
      <c r="H313" s="36"/>
      <c r="I313" s="36"/>
      <c r="J313" s="36"/>
      <c r="K313" s="36"/>
      <c r="L313" s="36"/>
      <c r="M313" s="36"/>
      <c r="N313" s="36"/>
      <c r="O313" s="36"/>
      <c r="P313" s="36"/>
      <c r="Q313" s="36"/>
      <c r="R313" s="36"/>
      <c r="S313" s="36"/>
      <c r="T313" s="36"/>
      <c r="U313" s="36"/>
      <c r="V313" s="36"/>
      <c r="W313" s="36"/>
      <c r="X313" s="36"/>
      <c r="Y313" s="36"/>
      <c r="Z313" s="36"/>
    </row>
    <row r="314">
      <c r="A314" s="37" t="s">
        <v>18</v>
      </c>
      <c r="B314" s="10" t="s">
        <v>486</v>
      </c>
      <c r="C314" s="38">
        <v>2019.0</v>
      </c>
      <c r="D314" s="37" t="s">
        <v>5</v>
      </c>
      <c r="E314" s="37" t="s">
        <v>32</v>
      </c>
      <c r="F314" s="38">
        <v>91.3629703</v>
      </c>
      <c r="G314" s="36"/>
      <c r="H314" s="36"/>
      <c r="I314" s="36"/>
      <c r="J314" s="36"/>
      <c r="K314" s="36"/>
      <c r="L314" s="36"/>
      <c r="M314" s="36"/>
      <c r="N314" s="36"/>
      <c r="O314" s="36"/>
      <c r="P314" s="36"/>
      <c r="Q314" s="36"/>
      <c r="R314" s="36"/>
      <c r="S314" s="36"/>
      <c r="T314" s="36"/>
      <c r="U314" s="36"/>
      <c r="V314" s="36"/>
      <c r="W314" s="36"/>
      <c r="X314" s="36"/>
      <c r="Y314" s="36"/>
      <c r="Z314" s="36"/>
    </row>
    <row r="315">
      <c r="A315" s="37" t="s">
        <v>19</v>
      </c>
      <c r="B315" s="10" t="s">
        <v>487</v>
      </c>
      <c r="C315" s="38">
        <v>2019.0</v>
      </c>
      <c r="D315" s="37" t="s">
        <v>5</v>
      </c>
      <c r="E315" s="37" t="s">
        <v>32</v>
      </c>
      <c r="F315" s="38">
        <v>92.3858858</v>
      </c>
      <c r="G315" s="36"/>
      <c r="H315" s="36"/>
      <c r="I315" s="36"/>
      <c r="J315" s="36"/>
      <c r="K315" s="36"/>
      <c r="L315" s="36"/>
      <c r="M315" s="36"/>
      <c r="N315" s="36"/>
      <c r="O315" s="36"/>
      <c r="P315" s="36"/>
      <c r="Q315" s="36"/>
      <c r="R315" s="36"/>
      <c r="S315" s="36"/>
      <c r="T315" s="36"/>
      <c r="U315" s="36"/>
      <c r="V315" s="36"/>
      <c r="W315" s="36"/>
      <c r="X315" s="36"/>
      <c r="Y315" s="36"/>
      <c r="Z315" s="36"/>
    </row>
    <row r="316">
      <c r="A316" s="37" t="s">
        <v>20</v>
      </c>
      <c r="B316" s="10" t="s">
        <v>488</v>
      </c>
      <c r="C316" s="38">
        <v>2019.0</v>
      </c>
      <c r="D316" s="37" t="s">
        <v>5</v>
      </c>
      <c r="E316" s="37" t="s">
        <v>32</v>
      </c>
      <c r="F316" s="38">
        <v>101.811379</v>
      </c>
      <c r="G316" s="36"/>
      <c r="H316" s="36"/>
      <c r="I316" s="36"/>
      <c r="J316" s="36"/>
      <c r="K316" s="36"/>
      <c r="L316" s="36"/>
      <c r="M316" s="36"/>
      <c r="N316" s="36"/>
      <c r="O316" s="36"/>
      <c r="P316" s="36"/>
      <c r="Q316" s="36"/>
      <c r="R316" s="36"/>
      <c r="S316" s="36"/>
      <c r="T316" s="36"/>
      <c r="U316" s="36"/>
      <c r="V316" s="36"/>
      <c r="W316" s="36"/>
      <c r="X316" s="36"/>
      <c r="Y316" s="36"/>
      <c r="Z316" s="36"/>
    </row>
    <row r="317">
      <c r="A317" s="37" t="s">
        <v>21</v>
      </c>
      <c r="B317" s="10" t="s">
        <v>490</v>
      </c>
      <c r="C317" s="38">
        <v>2019.0</v>
      </c>
      <c r="D317" s="37" t="s">
        <v>5</v>
      </c>
      <c r="E317" s="37" t="s">
        <v>32</v>
      </c>
      <c r="F317" s="38">
        <v>62.8571475</v>
      </c>
      <c r="G317" s="36"/>
      <c r="H317" s="36"/>
      <c r="I317" s="36"/>
      <c r="J317" s="36"/>
      <c r="K317" s="36"/>
      <c r="L317" s="36"/>
      <c r="M317" s="36"/>
      <c r="N317" s="36"/>
      <c r="O317" s="36"/>
      <c r="P317" s="36"/>
      <c r="Q317" s="36"/>
      <c r="R317" s="36"/>
      <c r="S317" s="36"/>
      <c r="T317" s="36"/>
      <c r="U317" s="36"/>
      <c r="V317" s="36"/>
      <c r="W317" s="36"/>
      <c r="X317" s="36"/>
      <c r="Y317" s="36"/>
      <c r="Z317" s="36"/>
    </row>
    <row r="318">
      <c r="A318" s="37" t="s">
        <v>22</v>
      </c>
      <c r="B318" s="10" t="s">
        <v>491</v>
      </c>
      <c r="C318" s="38">
        <v>2019.0</v>
      </c>
      <c r="D318" s="37" t="s">
        <v>5</v>
      </c>
      <c r="E318" s="37" t="s">
        <v>32</v>
      </c>
      <c r="F318" s="38">
        <v>51.4294327</v>
      </c>
      <c r="G318" s="36"/>
      <c r="H318" s="36"/>
      <c r="I318" s="36"/>
      <c r="J318" s="36"/>
      <c r="K318" s="36"/>
      <c r="L318" s="36"/>
      <c r="M318" s="36"/>
      <c r="N318" s="36"/>
      <c r="O318" s="36"/>
      <c r="P318" s="36"/>
      <c r="Q318" s="36"/>
      <c r="R318" s="36"/>
      <c r="S318" s="36"/>
      <c r="T318" s="36"/>
      <c r="U318" s="36"/>
      <c r="V318" s="36"/>
      <c r="W318" s="36"/>
      <c r="X318" s="36"/>
      <c r="Y318" s="36"/>
      <c r="Z318" s="36"/>
    </row>
    <row r="319">
      <c r="A319" s="37" t="s">
        <v>23</v>
      </c>
      <c r="B319" s="10" t="s">
        <v>492</v>
      </c>
      <c r="C319" s="38">
        <v>2019.0</v>
      </c>
      <c r="D319" s="37" t="s">
        <v>5</v>
      </c>
      <c r="E319" s="37" t="s">
        <v>32</v>
      </c>
      <c r="F319" s="38">
        <v>88.7510974</v>
      </c>
      <c r="G319" s="36"/>
      <c r="H319" s="36"/>
      <c r="I319" s="36"/>
      <c r="J319" s="36"/>
      <c r="K319" s="36"/>
      <c r="L319" s="36"/>
      <c r="M319" s="36"/>
      <c r="N319" s="36"/>
      <c r="O319" s="36"/>
      <c r="P319" s="36"/>
      <c r="Q319" s="36"/>
      <c r="R319" s="36"/>
      <c r="S319" s="36"/>
      <c r="T319" s="36"/>
      <c r="U319" s="36"/>
      <c r="V319" s="36"/>
      <c r="W319" s="36"/>
      <c r="X319" s="36"/>
      <c r="Y319" s="36"/>
      <c r="Z319" s="36"/>
    </row>
    <row r="320">
      <c r="A320" s="37" t="s">
        <v>24</v>
      </c>
      <c r="B320" s="10" t="s">
        <v>493</v>
      </c>
      <c r="C320" s="38">
        <v>2019.0</v>
      </c>
      <c r="D320" s="37" t="s">
        <v>5</v>
      </c>
      <c r="E320" s="37" t="s">
        <v>32</v>
      </c>
      <c r="F320" s="38">
        <v>99.84778</v>
      </c>
      <c r="G320" s="36"/>
      <c r="H320" s="36"/>
      <c r="I320" s="36"/>
      <c r="J320" s="36"/>
      <c r="K320" s="36"/>
      <c r="L320" s="36"/>
      <c r="M320" s="36"/>
      <c r="N320" s="36"/>
      <c r="O320" s="36"/>
      <c r="P320" s="36"/>
      <c r="Q320" s="36"/>
      <c r="R320" s="36"/>
      <c r="S320" s="36"/>
      <c r="T320" s="36"/>
      <c r="U320" s="36"/>
      <c r="V320" s="36"/>
      <c r="W320" s="36"/>
      <c r="X320" s="36"/>
      <c r="Y320" s="36"/>
      <c r="Z320" s="36"/>
    </row>
    <row r="321">
      <c r="A321" s="37" t="s">
        <v>25</v>
      </c>
      <c r="B321" s="10" t="s">
        <v>494</v>
      </c>
      <c r="C321" s="38">
        <v>2019.0</v>
      </c>
      <c r="D321" s="37" t="s">
        <v>5</v>
      </c>
      <c r="E321" s="37" t="s">
        <v>32</v>
      </c>
      <c r="F321" s="38">
        <v>55.906912</v>
      </c>
      <c r="G321" s="36"/>
      <c r="H321" s="36"/>
      <c r="I321" s="36"/>
      <c r="J321" s="36"/>
      <c r="K321" s="36"/>
      <c r="L321" s="36"/>
      <c r="M321" s="36"/>
      <c r="N321" s="36"/>
      <c r="O321" s="36"/>
      <c r="P321" s="36"/>
      <c r="Q321" s="36"/>
      <c r="R321" s="36"/>
      <c r="S321" s="36"/>
      <c r="T321" s="36"/>
      <c r="U321" s="36"/>
      <c r="V321" s="36"/>
      <c r="W321" s="36"/>
      <c r="X321" s="36"/>
      <c r="Y321" s="36"/>
      <c r="Z321" s="36"/>
    </row>
    <row r="322">
      <c r="A322" s="37" t="s">
        <v>26</v>
      </c>
      <c r="B322" s="10" t="s">
        <v>495</v>
      </c>
      <c r="C322" s="38">
        <v>2019.0</v>
      </c>
      <c r="D322" s="37" t="s">
        <v>5</v>
      </c>
      <c r="E322" s="37" t="s">
        <v>32</v>
      </c>
      <c r="F322" s="38">
        <v>49.4170418</v>
      </c>
      <c r="G322" s="36"/>
      <c r="H322" s="36"/>
      <c r="I322" s="36"/>
      <c r="J322" s="36"/>
      <c r="K322" s="36"/>
      <c r="L322" s="36"/>
      <c r="M322" s="36"/>
      <c r="N322" s="36"/>
      <c r="O322" s="36"/>
      <c r="P322" s="36"/>
      <c r="Q322" s="36"/>
      <c r="R322" s="36"/>
      <c r="S322" s="36"/>
      <c r="T322" s="36"/>
      <c r="U322" s="36"/>
      <c r="V322" s="36"/>
      <c r="W322" s="36"/>
      <c r="X322" s="36"/>
      <c r="Y322" s="36"/>
      <c r="Z322" s="36"/>
    </row>
    <row r="323">
      <c r="A323" s="37" t="s">
        <v>27</v>
      </c>
      <c r="B323" s="10" t="s">
        <v>497</v>
      </c>
      <c r="C323" s="38">
        <v>2019.0</v>
      </c>
      <c r="D323" s="37" t="s">
        <v>5</v>
      </c>
      <c r="E323" s="37" t="s">
        <v>32</v>
      </c>
      <c r="F323" s="38">
        <v>77.5982094</v>
      </c>
      <c r="G323" s="36"/>
      <c r="H323" s="36"/>
      <c r="I323" s="36"/>
      <c r="J323" s="36"/>
      <c r="K323" s="36"/>
      <c r="L323" s="36"/>
      <c r="M323" s="36"/>
      <c r="N323" s="36"/>
      <c r="O323" s="36"/>
      <c r="P323" s="36"/>
      <c r="Q323" s="36"/>
      <c r="R323" s="36"/>
      <c r="S323" s="36"/>
      <c r="T323" s="36"/>
      <c r="U323" s="36"/>
      <c r="V323" s="36"/>
      <c r="W323" s="36"/>
      <c r="X323" s="36"/>
      <c r="Y323" s="36"/>
      <c r="Z323" s="36"/>
    </row>
    <row r="324">
      <c r="A324" s="37" t="s">
        <v>28</v>
      </c>
      <c r="B324" s="10" t="s">
        <v>496</v>
      </c>
      <c r="C324" s="38">
        <v>2019.0</v>
      </c>
      <c r="D324" s="37" t="s">
        <v>5</v>
      </c>
      <c r="E324" s="37" t="s">
        <v>32</v>
      </c>
      <c r="F324" s="38">
        <v>55.7656096</v>
      </c>
      <c r="G324" s="36"/>
      <c r="H324" s="36"/>
      <c r="I324" s="36"/>
      <c r="J324" s="36"/>
      <c r="K324" s="36"/>
      <c r="L324" s="36"/>
      <c r="M324" s="36"/>
      <c r="N324" s="36"/>
      <c r="O324" s="36"/>
      <c r="P324" s="36"/>
      <c r="Q324" s="36"/>
      <c r="R324" s="36"/>
      <c r="S324" s="36"/>
      <c r="T324" s="36"/>
      <c r="U324" s="36"/>
      <c r="V324" s="36"/>
      <c r="W324" s="36"/>
      <c r="X324" s="36"/>
      <c r="Y324" s="36"/>
      <c r="Z324" s="36"/>
    </row>
    <row r="325">
      <c r="A325" s="37" t="s">
        <v>29</v>
      </c>
      <c r="B325" s="10" t="s">
        <v>498</v>
      </c>
      <c r="C325" s="38">
        <v>2019.0</v>
      </c>
      <c r="D325" s="37" t="s">
        <v>5</v>
      </c>
      <c r="E325" s="37" t="s">
        <v>32</v>
      </c>
      <c r="F325" s="38">
        <v>54.1306662</v>
      </c>
      <c r="G325" s="36"/>
      <c r="H325" s="36"/>
      <c r="I325" s="36"/>
      <c r="J325" s="36"/>
      <c r="K325" s="36"/>
      <c r="L325" s="36"/>
      <c r="M325" s="36"/>
      <c r="N325" s="36"/>
      <c r="O325" s="36"/>
      <c r="P325" s="36"/>
      <c r="Q325" s="36"/>
      <c r="R325" s="36"/>
      <c r="S325" s="36"/>
      <c r="T325" s="36"/>
      <c r="U325" s="36"/>
      <c r="V325" s="36"/>
      <c r="W325" s="36"/>
      <c r="X325" s="36"/>
      <c r="Y325" s="36"/>
      <c r="Z325" s="36"/>
    </row>
    <row r="326">
      <c r="A326" s="37" t="s">
        <v>30</v>
      </c>
      <c r="B326" s="10" t="s">
        <v>499</v>
      </c>
      <c r="C326" s="38">
        <v>2019.0</v>
      </c>
      <c r="D326" s="37" t="s">
        <v>5</v>
      </c>
      <c r="E326" s="37" t="s">
        <v>32</v>
      </c>
      <c r="F326" s="38">
        <v>117.026783</v>
      </c>
      <c r="G326" s="36"/>
      <c r="H326" s="36"/>
      <c r="I326" s="36"/>
      <c r="J326" s="36"/>
      <c r="K326" s="36"/>
      <c r="L326" s="36"/>
      <c r="M326" s="36"/>
      <c r="N326" s="36"/>
      <c r="O326" s="36"/>
      <c r="P326" s="36"/>
      <c r="Q326" s="36"/>
      <c r="R326" s="36"/>
      <c r="S326" s="36"/>
      <c r="T326" s="36"/>
      <c r="U326" s="36"/>
      <c r="V326" s="36"/>
      <c r="W326" s="36"/>
      <c r="X326" s="36"/>
      <c r="Y326" s="36"/>
      <c r="Z326" s="36"/>
    </row>
    <row r="327">
      <c r="A327" s="37" t="s">
        <v>31</v>
      </c>
      <c r="B327" s="10" t="s">
        <v>500</v>
      </c>
      <c r="C327" s="38">
        <v>2019.0</v>
      </c>
      <c r="D327" s="37" t="s">
        <v>5</v>
      </c>
      <c r="E327" s="37" t="s">
        <v>32</v>
      </c>
      <c r="F327" s="38">
        <v>77.2868862</v>
      </c>
      <c r="G327" s="36"/>
      <c r="H327" s="36"/>
      <c r="I327" s="36"/>
      <c r="J327" s="36"/>
      <c r="K327" s="36"/>
      <c r="L327" s="36"/>
      <c r="M327" s="36"/>
      <c r="N327" s="36"/>
      <c r="O327" s="36"/>
      <c r="P327" s="36"/>
      <c r="Q327" s="36"/>
      <c r="R327" s="36"/>
      <c r="S327" s="36"/>
      <c r="T327" s="36"/>
      <c r="U327" s="36"/>
      <c r="V327" s="36"/>
      <c r="W327" s="36"/>
      <c r="X327" s="36"/>
      <c r="Y327" s="36"/>
      <c r="Z327" s="36"/>
    </row>
    <row r="328">
      <c r="A328" s="37" t="s">
        <v>32</v>
      </c>
      <c r="B328" s="10" t="s">
        <v>501</v>
      </c>
      <c r="C328" s="38">
        <v>2019.0</v>
      </c>
      <c r="D328" s="37" t="s">
        <v>5</v>
      </c>
      <c r="E328" s="37" t="s">
        <v>32</v>
      </c>
      <c r="F328" s="38">
        <v>96.6722083</v>
      </c>
      <c r="G328" s="36"/>
      <c r="H328" s="36"/>
      <c r="I328" s="36"/>
      <c r="J328" s="36"/>
      <c r="K328" s="36"/>
      <c r="L328" s="36"/>
      <c r="M328" s="36"/>
      <c r="N328" s="36"/>
      <c r="O328" s="36"/>
      <c r="P328" s="36"/>
      <c r="Q328" s="36"/>
      <c r="R328" s="36"/>
      <c r="S328" s="36"/>
      <c r="T328" s="36"/>
      <c r="U328" s="36"/>
      <c r="V328" s="36"/>
      <c r="W328" s="36"/>
      <c r="X328" s="36"/>
      <c r="Y328" s="36"/>
      <c r="Z328" s="36"/>
    </row>
    <row r="329">
      <c r="A329" s="37" t="s">
        <v>33</v>
      </c>
      <c r="B329" s="10" t="s">
        <v>502</v>
      </c>
      <c r="C329" s="38">
        <v>2019.0</v>
      </c>
      <c r="D329" s="37" t="s">
        <v>5</v>
      </c>
      <c r="E329" s="37" t="s">
        <v>32</v>
      </c>
      <c r="F329" s="38">
        <v>113.372094</v>
      </c>
      <c r="G329" s="36"/>
      <c r="H329" s="36"/>
      <c r="I329" s="36"/>
      <c r="J329" s="36"/>
      <c r="K329" s="36"/>
      <c r="L329" s="36"/>
      <c r="M329" s="36"/>
      <c r="N329" s="36"/>
      <c r="O329" s="36"/>
      <c r="P329" s="36"/>
      <c r="Q329" s="36"/>
      <c r="R329" s="36"/>
      <c r="S329" s="36"/>
      <c r="T329" s="36"/>
      <c r="U329" s="36"/>
      <c r="V329" s="36"/>
      <c r="W329" s="36"/>
      <c r="X329" s="36"/>
      <c r="Y329" s="36"/>
      <c r="Z329" s="36"/>
    </row>
    <row r="330">
      <c r="A330" s="37" t="s">
        <v>34</v>
      </c>
      <c r="B330" s="10" t="s">
        <v>503</v>
      </c>
      <c r="C330" s="38">
        <v>2019.0</v>
      </c>
      <c r="D330" s="37" t="s">
        <v>5</v>
      </c>
      <c r="E330" s="37" t="s">
        <v>32</v>
      </c>
      <c r="F330" s="38">
        <v>65.6682909</v>
      </c>
      <c r="G330" s="36"/>
      <c r="H330" s="36"/>
      <c r="I330" s="36"/>
      <c r="J330" s="36"/>
      <c r="K330" s="36"/>
      <c r="L330" s="36"/>
      <c r="M330" s="36"/>
      <c r="N330" s="36"/>
      <c r="O330" s="36"/>
      <c r="P330" s="36"/>
      <c r="Q330" s="36"/>
      <c r="R330" s="36"/>
      <c r="S330" s="36"/>
      <c r="T330" s="36"/>
      <c r="U330" s="36"/>
      <c r="V330" s="36"/>
      <c r="W330" s="36"/>
      <c r="X330" s="36"/>
      <c r="Y330" s="36"/>
      <c r="Z330" s="36"/>
    </row>
    <row r="331">
      <c r="A331" s="37" t="s">
        <v>35</v>
      </c>
      <c r="B331" s="10" t="s">
        <v>504</v>
      </c>
      <c r="C331" s="38">
        <v>2019.0</v>
      </c>
      <c r="D331" s="37" t="s">
        <v>5</v>
      </c>
      <c r="E331" s="37" t="s">
        <v>32</v>
      </c>
      <c r="F331" s="38">
        <v>68.7206855</v>
      </c>
      <c r="G331" s="36"/>
      <c r="H331" s="36"/>
      <c r="I331" s="36"/>
      <c r="J331" s="36"/>
      <c r="K331" s="36"/>
      <c r="L331" s="36"/>
      <c r="M331" s="36"/>
      <c r="N331" s="36"/>
      <c r="O331" s="36"/>
      <c r="P331" s="36"/>
      <c r="Q331" s="36"/>
      <c r="R331" s="36"/>
      <c r="S331" s="36"/>
      <c r="T331" s="36"/>
      <c r="U331" s="36"/>
      <c r="V331" s="36"/>
      <c r="W331" s="36"/>
      <c r="X331" s="36"/>
      <c r="Y331" s="36"/>
      <c r="Z331" s="36"/>
    </row>
    <row r="332">
      <c r="A332" s="37" t="s">
        <v>3</v>
      </c>
      <c r="B332" s="10" t="s">
        <v>489</v>
      </c>
      <c r="C332" s="38">
        <v>2020.0</v>
      </c>
      <c r="D332" s="37" t="s">
        <v>5</v>
      </c>
      <c r="E332" s="37" t="s">
        <v>32</v>
      </c>
      <c r="F332" s="38">
        <v>117.791107</v>
      </c>
      <c r="G332" s="36"/>
      <c r="H332" s="36"/>
      <c r="I332" s="36"/>
      <c r="J332" s="36"/>
      <c r="K332" s="36"/>
      <c r="L332" s="36"/>
      <c r="M332" s="36"/>
      <c r="N332" s="36"/>
      <c r="O332" s="36"/>
      <c r="P332" s="36"/>
      <c r="Q332" s="36"/>
      <c r="R332" s="36"/>
      <c r="S332" s="36"/>
      <c r="T332" s="36"/>
      <c r="U332" s="36"/>
      <c r="V332" s="36"/>
      <c r="W332" s="36"/>
      <c r="X332" s="36"/>
      <c r="Y332" s="36"/>
      <c r="Z332" s="36"/>
    </row>
    <row r="333">
      <c r="A333" s="37" t="s">
        <v>4</v>
      </c>
      <c r="B333" s="10" t="s">
        <v>472</v>
      </c>
      <c r="C333" s="38">
        <v>2020.0</v>
      </c>
      <c r="D333" s="37" t="s">
        <v>5</v>
      </c>
      <c r="E333" s="37" t="s">
        <v>32</v>
      </c>
      <c r="F333" s="38">
        <v>60.1627691</v>
      </c>
      <c r="G333" s="36"/>
      <c r="H333" s="36"/>
      <c r="I333" s="36"/>
      <c r="J333" s="36"/>
      <c r="K333" s="36"/>
      <c r="L333" s="36"/>
      <c r="M333" s="36"/>
      <c r="N333" s="36"/>
      <c r="O333" s="36"/>
      <c r="P333" s="36"/>
      <c r="Q333" s="36"/>
      <c r="R333" s="36"/>
      <c r="S333" s="36"/>
      <c r="T333" s="36"/>
      <c r="U333" s="36"/>
      <c r="V333" s="36"/>
      <c r="W333" s="36"/>
      <c r="X333" s="36"/>
      <c r="Y333" s="36"/>
      <c r="Z333" s="36"/>
    </row>
    <row r="334">
      <c r="A334" s="37" t="s">
        <v>5</v>
      </c>
      <c r="B334" s="10" t="s">
        <v>473</v>
      </c>
      <c r="C334" s="38">
        <v>2020.0</v>
      </c>
      <c r="D334" s="37" t="s">
        <v>5</v>
      </c>
      <c r="E334" s="37" t="s">
        <v>32</v>
      </c>
      <c r="F334" s="38">
        <v>92.0383086</v>
      </c>
      <c r="G334" s="36"/>
      <c r="H334" s="36"/>
      <c r="I334" s="36"/>
      <c r="J334" s="36"/>
      <c r="K334" s="36"/>
      <c r="L334" s="36"/>
      <c r="M334" s="36"/>
      <c r="N334" s="36"/>
      <c r="O334" s="36"/>
      <c r="P334" s="36"/>
      <c r="Q334" s="36"/>
      <c r="R334" s="36"/>
      <c r="S334" s="36"/>
      <c r="T334" s="36"/>
      <c r="U334" s="36"/>
      <c r="V334" s="36"/>
      <c r="W334" s="36"/>
      <c r="X334" s="36"/>
      <c r="Y334" s="36"/>
      <c r="Z334" s="36"/>
    </row>
    <row r="335">
      <c r="A335" s="37" t="s">
        <v>6</v>
      </c>
      <c r="B335" s="10" t="s">
        <v>474</v>
      </c>
      <c r="C335" s="38">
        <v>2020.0</v>
      </c>
      <c r="D335" s="37" t="s">
        <v>5</v>
      </c>
      <c r="E335" s="37" t="s">
        <v>32</v>
      </c>
      <c r="F335" s="38">
        <v>61.8330557</v>
      </c>
      <c r="G335" s="36"/>
      <c r="H335" s="36"/>
      <c r="I335" s="36"/>
      <c r="J335" s="36"/>
      <c r="K335" s="36"/>
      <c r="L335" s="36"/>
      <c r="M335" s="36"/>
      <c r="N335" s="36"/>
      <c r="O335" s="36"/>
      <c r="P335" s="36"/>
      <c r="Q335" s="36"/>
      <c r="R335" s="36"/>
      <c r="S335" s="36"/>
      <c r="T335" s="36"/>
      <c r="U335" s="36"/>
      <c r="V335" s="36"/>
      <c r="W335" s="36"/>
      <c r="X335" s="36"/>
      <c r="Y335" s="36"/>
      <c r="Z335" s="36"/>
    </row>
    <row r="336">
      <c r="A336" s="37" t="s">
        <v>7</v>
      </c>
      <c r="B336" s="10" t="s">
        <v>475</v>
      </c>
      <c r="C336" s="38">
        <v>2020.0</v>
      </c>
      <c r="D336" s="37" t="s">
        <v>5</v>
      </c>
      <c r="E336" s="37" t="s">
        <v>32</v>
      </c>
      <c r="F336" s="38">
        <v>114.887577</v>
      </c>
      <c r="G336" s="36"/>
      <c r="H336" s="36"/>
      <c r="I336" s="36"/>
      <c r="J336" s="36"/>
      <c r="K336" s="36"/>
      <c r="L336" s="36"/>
      <c r="M336" s="36"/>
      <c r="N336" s="36"/>
      <c r="O336" s="36"/>
      <c r="P336" s="36"/>
      <c r="Q336" s="36"/>
      <c r="R336" s="36"/>
      <c r="S336" s="36"/>
      <c r="T336" s="36"/>
      <c r="U336" s="36"/>
      <c r="V336" s="36"/>
      <c r="W336" s="36"/>
      <c r="X336" s="36"/>
      <c r="Y336" s="36"/>
      <c r="Z336" s="36"/>
    </row>
    <row r="337">
      <c r="A337" s="37" t="s">
        <v>8</v>
      </c>
      <c r="B337" s="10" t="s">
        <v>479</v>
      </c>
      <c r="C337" s="38">
        <v>2020.0</v>
      </c>
      <c r="D337" s="37" t="s">
        <v>5</v>
      </c>
      <c r="E337" s="37" t="s">
        <v>32</v>
      </c>
      <c r="F337" s="38">
        <v>122.015988</v>
      </c>
      <c r="G337" s="36"/>
      <c r="H337" s="36"/>
      <c r="I337" s="36"/>
      <c r="J337" s="36"/>
      <c r="K337" s="36"/>
      <c r="L337" s="36"/>
      <c r="M337" s="36"/>
      <c r="N337" s="36"/>
      <c r="O337" s="36"/>
      <c r="P337" s="36"/>
      <c r="Q337" s="36"/>
      <c r="R337" s="36"/>
      <c r="S337" s="36"/>
      <c r="T337" s="36"/>
      <c r="U337" s="36"/>
      <c r="V337" s="36"/>
      <c r="W337" s="36"/>
      <c r="X337" s="36"/>
      <c r="Y337" s="36"/>
      <c r="Z337" s="36"/>
    </row>
    <row r="338">
      <c r="A338" s="37" t="s">
        <v>9</v>
      </c>
      <c r="B338" s="10" t="s">
        <v>480</v>
      </c>
      <c r="C338" s="38">
        <v>2020.0</v>
      </c>
      <c r="D338" s="37" t="s">
        <v>5</v>
      </c>
      <c r="E338" s="37" t="s">
        <v>32</v>
      </c>
      <c r="F338" s="38">
        <v>99.8494206</v>
      </c>
      <c r="G338" s="36"/>
      <c r="H338" s="36"/>
      <c r="I338" s="36"/>
      <c r="J338" s="36"/>
      <c r="K338" s="36"/>
      <c r="L338" s="36"/>
      <c r="M338" s="36"/>
      <c r="N338" s="36"/>
      <c r="O338" s="36"/>
      <c r="P338" s="36"/>
      <c r="Q338" s="36"/>
      <c r="R338" s="36"/>
      <c r="S338" s="36"/>
      <c r="T338" s="36"/>
      <c r="U338" s="36"/>
      <c r="V338" s="36"/>
      <c r="W338" s="36"/>
      <c r="X338" s="36"/>
      <c r="Y338" s="36"/>
      <c r="Z338" s="36"/>
    </row>
    <row r="339">
      <c r="A339" s="37" t="s">
        <v>10</v>
      </c>
      <c r="B339" s="10" t="s">
        <v>478</v>
      </c>
      <c r="C339" s="38">
        <v>2020.0</v>
      </c>
      <c r="D339" s="37" t="s">
        <v>5</v>
      </c>
      <c r="E339" s="37" t="s">
        <v>32</v>
      </c>
      <c r="F339" s="38">
        <v>105.262053</v>
      </c>
      <c r="G339" s="36"/>
      <c r="H339" s="36"/>
      <c r="I339" s="36"/>
      <c r="J339" s="36"/>
      <c r="K339" s="36"/>
      <c r="L339" s="36"/>
      <c r="M339" s="36"/>
      <c r="N339" s="36"/>
      <c r="O339" s="36"/>
      <c r="P339" s="36"/>
      <c r="Q339" s="36"/>
      <c r="R339" s="36"/>
      <c r="S339" s="36"/>
      <c r="T339" s="36"/>
      <c r="U339" s="36"/>
      <c r="V339" s="36"/>
      <c r="W339" s="36"/>
      <c r="X339" s="36"/>
      <c r="Y339" s="36"/>
      <c r="Z339" s="36"/>
    </row>
    <row r="340">
      <c r="A340" s="37" t="s">
        <v>11</v>
      </c>
      <c r="B340" s="10" t="s">
        <v>477</v>
      </c>
      <c r="C340" s="38">
        <v>2020.0</v>
      </c>
      <c r="D340" s="37" t="s">
        <v>5</v>
      </c>
      <c r="E340" s="37" t="s">
        <v>32</v>
      </c>
      <c r="F340" s="38">
        <v>101.006471</v>
      </c>
      <c r="G340" s="36"/>
      <c r="H340" s="36"/>
      <c r="I340" s="36"/>
      <c r="J340" s="36"/>
      <c r="K340" s="36"/>
      <c r="L340" s="36"/>
      <c r="M340" s="36"/>
      <c r="N340" s="36"/>
      <c r="O340" s="36"/>
      <c r="P340" s="36"/>
      <c r="Q340" s="36"/>
      <c r="R340" s="36"/>
      <c r="S340" s="36"/>
      <c r="T340" s="36"/>
      <c r="U340" s="36"/>
      <c r="V340" s="36"/>
      <c r="W340" s="36"/>
      <c r="X340" s="36"/>
      <c r="Y340" s="36"/>
      <c r="Z340" s="36"/>
    </row>
    <row r="341">
      <c r="A341" s="37" t="s">
        <v>12</v>
      </c>
      <c r="B341" s="10" t="s">
        <v>476</v>
      </c>
      <c r="C341" s="38">
        <v>2020.0</v>
      </c>
      <c r="D341" s="37" t="s">
        <v>5</v>
      </c>
      <c r="E341" s="37" t="s">
        <v>32</v>
      </c>
      <c r="F341" s="38">
        <v>156.033805</v>
      </c>
      <c r="G341" s="36"/>
      <c r="H341" s="36"/>
      <c r="I341" s="36"/>
      <c r="J341" s="36"/>
      <c r="K341" s="36"/>
      <c r="L341" s="36"/>
      <c r="M341" s="36"/>
      <c r="N341" s="36"/>
      <c r="O341" s="36"/>
      <c r="P341" s="36"/>
      <c r="Q341" s="36"/>
      <c r="R341" s="36"/>
      <c r="S341" s="36"/>
      <c r="T341" s="36"/>
      <c r="U341" s="36"/>
      <c r="V341" s="36"/>
      <c r="W341" s="36"/>
      <c r="X341" s="36"/>
      <c r="Y341" s="36"/>
      <c r="Z341" s="36"/>
    </row>
    <row r="342">
      <c r="A342" s="37" t="s">
        <v>13</v>
      </c>
      <c r="B342" s="10" t="s">
        <v>481</v>
      </c>
      <c r="C342" s="38">
        <v>2020.0</v>
      </c>
      <c r="D342" s="37" t="s">
        <v>5</v>
      </c>
      <c r="E342" s="37" t="s">
        <v>32</v>
      </c>
      <c r="F342" s="38">
        <v>77.6576766</v>
      </c>
      <c r="G342" s="36"/>
      <c r="H342" s="36"/>
      <c r="I342" s="36"/>
      <c r="J342" s="36"/>
      <c r="K342" s="36"/>
      <c r="L342" s="36"/>
      <c r="M342" s="36"/>
      <c r="N342" s="36"/>
      <c r="O342" s="36"/>
      <c r="P342" s="36"/>
      <c r="Q342" s="36"/>
      <c r="R342" s="36"/>
      <c r="S342" s="36"/>
      <c r="T342" s="36"/>
      <c r="U342" s="36"/>
      <c r="V342" s="36"/>
      <c r="W342" s="36"/>
      <c r="X342" s="36"/>
      <c r="Y342" s="36"/>
      <c r="Z342" s="36"/>
    </row>
    <row r="343">
      <c r="A343" s="37" t="s">
        <v>14</v>
      </c>
      <c r="B343" s="10" t="s">
        <v>483</v>
      </c>
      <c r="C343" s="38">
        <v>2020.0</v>
      </c>
      <c r="D343" s="37" t="s">
        <v>5</v>
      </c>
      <c r="E343" s="37" t="s">
        <v>32</v>
      </c>
      <c r="F343" s="38">
        <v>119.458086</v>
      </c>
      <c r="G343" s="36"/>
      <c r="H343" s="36"/>
      <c r="I343" s="36"/>
      <c r="J343" s="36"/>
      <c r="K343" s="36"/>
      <c r="L343" s="36"/>
      <c r="M343" s="36"/>
      <c r="N343" s="36"/>
      <c r="O343" s="36"/>
      <c r="P343" s="36"/>
      <c r="Q343" s="36"/>
      <c r="R343" s="36"/>
      <c r="S343" s="36"/>
      <c r="T343" s="36"/>
      <c r="U343" s="36"/>
      <c r="V343" s="36"/>
      <c r="W343" s="36"/>
      <c r="X343" s="36"/>
      <c r="Y343" s="36"/>
      <c r="Z343" s="36"/>
    </row>
    <row r="344">
      <c r="A344" s="37" t="s">
        <v>15</v>
      </c>
      <c r="B344" s="10" t="s">
        <v>482</v>
      </c>
      <c r="C344" s="38">
        <v>2020.0</v>
      </c>
      <c r="D344" s="37" t="s">
        <v>5</v>
      </c>
      <c r="E344" s="37" t="s">
        <v>32</v>
      </c>
      <c r="F344" s="38">
        <v>112.44585</v>
      </c>
      <c r="G344" s="36"/>
      <c r="H344" s="36"/>
      <c r="I344" s="36"/>
      <c r="J344" s="36"/>
      <c r="K344" s="36"/>
      <c r="L344" s="36"/>
      <c r="M344" s="36"/>
      <c r="N344" s="36"/>
      <c r="O344" s="36"/>
      <c r="P344" s="36"/>
      <c r="Q344" s="36"/>
      <c r="R344" s="36"/>
      <c r="S344" s="36"/>
      <c r="T344" s="36"/>
      <c r="U344" s="36"/>
      <c r="V344" s="36"/>
      <c r="W344" s="36"/>
      <c r="X344" s="36"/>
      <c r="Y344" s="36"/>
      <c r="Z344" s="36"/>
    </row>
    <row r="345">
      <c r="A345" s="37" t="s">
        <v>16</v>
      </c>
      <c r="B345" s="10" t="s">
        <v>484</v>
      </c>
      <c r="C345" s="38">
        <v>2020.0</v>
      </c>
      <c r="D345" s="37" t="s">
        <v>5</v>
      </c>
      <c r="E345" s="37" t="s">
        <v>32</v>
      </c>
      <c r="F345" s="38">
        <v>96.9277668</v>
      </c>
      <c r="G345" s="36"/>
      <c r="H345" s="36"/>
      <c r="I345" s="36"/>
      <c r="J345" s="36"/>
      <c r="K345" s="36"/>
      <c r="L345" s="36"/>
      <c r="M345" s="36"/>
      <c r="N345" s="36"/>
      <c r="O345" s="36"/>
      <c r="P345" s="36"/>
      <c r="Q345" s="36"/>
      <c r="R345" s="36"/>
      <c r="S345" s="36"/>
      <c r="T345" s="36"/>
      <c r="U345" s="36"/>
      <c r="V345" s="36"/>
      <c r="W345" s="36"/>
      <c r="X345" s="36"/>
      <c r="Y345" s="36"/>
      <c r="Z345" s="36"/>
    </row>
    <row r="346">
      <c r="A346" s="37" t="s">
        <v>17</v>
      </c>
      <c r="B346" s="10" t="s">
        <v>485</v>
      </c>
      <c r="C346" s="38">
        <v>2020.0</v>
      </c>
      <c r="D346" s="37" t="s">
        <v>5</v>
      </c>
      <c r="E346" s="37" t="s">
        <v>32</v>
      </c>
      <c r="F346" s="38">
        <v>83.4071687</v>
      </c>
      <c r="G346" s="36"/>
      <c r="H346" s="36"/>
      <c r="I346" s="36"/>
      <c r="J346" s="36"/>
      <c r="K346" s="36"/>
      <c r="L346" s="36"/>
      <c r="M346" s="36"/>
      <c r="N346" s="36"/>
      <c r="O346" s="36"/>
      <c r="P346" s="36"/>
      <c r="Q346" s="36"/>
      <c r="R346" s="36"/>
      <c r="S346" s="36"/>
      <c r="T346" s="36"/>
      <c r="U346" s="36"/>
      <c r="V346" s="36"/>
      <c r="W346" s="36"/>
      <c r="X346" s="36"/>
      <c r="Y346" s="36"/>
      <c r="Z346" s="36"/>
    </row>
    <row r="347">
      <c r="A347" s="37" t="s">
        <v>18</v>
      </c>
      <c r="B347" s="10" t="s">
        <v>486</v>
      </c>
      <c r="C347" s="38">
        <v>2020.0</v>
      </c>
      <c r="D347" s="37" t="s">
        <v>5</v>
      </c>
      <c r="E347" s="37" t="s">
        <v>32</v>
      </c>
      <c r="F347" s="38">
        <v>153.468268</v>
      </c>
      <c r="G347" s="36"/>
      <c r="H347" s="36"/>
      <c r="I347" s="36"/>
      <c r="J347" s="36"/>
      <c r="K347" s="36"/>
      <c r="L347" s="36"/>
      <c r="M347" s="36"/>
      <c r="N347" s="36"/>
      <c r="O347" s="36"/>
      <c r="P347" s="36"/>
      <c r="Q347" s="36"/>
      <c r="R347" s="36"/>
      <c r="S347" s="36"/>
      <c r="T347" s="36"/>
      <c r="U347" s="36"/>
      <c r="V347" s="36"/>
      <c r="W347" s="36"/>
      <c r="X347" s="36"/>
      <c r="Y347" s="36"/>
      <c r="Z347" s="36"/>
    </row>
    <row r="348">
      <c r="A348" s="37" t="s">
        <v>19</v>
      </c>
      <c r="B348" s="10" t="s">
        <v>487</v>
      </c>
      <c r="C348" s="38">
        <v>2020.0</v>
      </c>
      <c r="D348" s="37" t="s">
        <v>5</v>
      </c>
      <c r="E348" s="37" t="s">
        <v>32</v>
      </c>
      <c r="F348" s="38">
        <v>116.577407</v>
      </c>
      <c r="G348" s="36"/>
      <c r="H348" s="36"/>
      <c r="I348" s="36"/>
      <c r="J348" s="36"/>
      <c r="K348" s="36"/>
      <c r="L348" s="36"/>
      <c r="M348" s="36"/>
      <c r="N348" s="36"/>
      <c r="O348" s="36"/>
      <c r="P348" s="36"/>
      <c r="Q348" s="36"/>
      <c r="R348" s="36"/>
      <c r="S348" s="36"/>
      <c r="T348" s="36"/>
      <c r="U348" s="36"/>
      <c r="V348" s="36"/>
      <c r="W348" s="36"/>
      <c r="X348" s="36"/>
      <c r="Y348" s="36"/>
      <c r="Z348" s="36"/>
    </row>
    <row r="349">
      <c r="A349" s="37" t="s">
        <v>20</v>
      </c>
      <c r="B349" s="10" t="s">
        <v>488</v>
      </c>
      <c r="C349" s="38">
        <v>2020.0</v>
      </c>
      <c r="D349" s="37" t="s">
        <v>5</v>
      </c>
      <c r="E349" s="37" t="s">
        <v>32</v>
      </c>
      <c r="F349" s="38">
        <v>130.120824</v>
      </c>
      <c r="G349" s="36"/>
      <c r="H349" s="36"/>
      <c r="I349" s="36"/>
      <c r="J349" s="36"/>
      <c r="K349" s="36"/>
      <c r="L349" s="36"/>
      <c r="M349" s="36"/>
      <c r="N349" s="36"/>
      <c r="O349" s="36"/>
      <c r="P349" s="36"/>
      <c r="Q349" s="36"/>
      <c r="R349" s="36"/>
      <c r="S349" s="36"/>
      <c r="T349" s="36"/>
      <c r="U349" s="36"/>
      <c r="V349" s="36"/>
      <c r="W349" s="36"/>
      <c r="X349" s="36"/>
      <c r="Y349" s="36"/>
      <c r="Z349" s="36"/>
    </row>
    <row r="350">
      <c r="A350" s="37" t="s">
        <v>21</v>
      </c>
      <c r="B350" s="10" t="s">
        <v>490</v>
      </c>
      <c r="C350" s="38">
        <v>2020.0</v>
      </c>
      <c r="D350" s="37" t="s">
        <v>5</v>
      </c>
      <c r="E350" s="37" t="s">
        <v>32</v>
      </c>
      <c r="F350" s="38">
        <v>80.5466636</v>
      </c>
      <c r="G350" s="36"/>
      <c r="H350" s="36"/>
      <c r="I350" s="36"/>
      <c r="J350" s="36"/>
      <c r="K350" s="36"/>
      <c r="L350" s="36"/>
      <c r="M350" s="36"/>
      <c r="N350" s="36"/>
      <c r="O350" s="36"/>
      <c r="P350" s="36"/>
      <c r="Q350" s="36"/>
      <c r="R350" s="36"/>
      <c r="S350" s="36"/>
      <c r="T350" s="36"/>
      <c r="U350" s="36"/>
      <c r="V350" s="36"/>
      <c r="W350" s="36"/>
      <c r="X350" s="36"/>
      <c r="Y350" s="36"/>
      <c r="Z350" s="36"/>
    </row>
    <row r="351">
      <c r="A351" s="37" t="s">
        <v>22</v>
      </c>
      <c r="B351" s="10" t="s">
        <v>491</v>
      </c>
      <c r="C351" s="38">
        <v>2020.0</v>
      </c>
      <c r="D351" s="37" t="s">
        <v>5</v>
      </c>
      <c r="E351" s="37" t="s">
        <v>32</v>
      </c>
      <c r="F351" s="38">
        <v>71.0975384</v>
      </c>
      <c r="G351" s="36"/>
      <c r="H351" s="36"/>
      <c r="I351" s="36"/>
      <c r="J351" s="36"/>
      <c r="K351" s="36"/>
      <c r="L351" s="36"/>
      <c r="M351" s="36"/>
      <c r="N351" s="36"/>
      <c r="O351" s="36"/>
      <c r="P351" s="36"/>
      <c r="Q351" s="36"/>
      <c r="R351" s="36"/>
      <c r="S351" s="36"/>
      <c r="T351" s="36"/>
      <c r="U351" s="36"/>
      <c r="V351" s="36"/>
      <c r="W351" s="36"/>
      <c r="X351" s="36"/>
      <c r="Y351" s="36"/>
      <c r="Z351" s="36"/>
    </row>
    <row r="352">
      <c r="A352" s="37" t="s">
        <v>23</v>
      </c>
      <c r="B352" s="10" t="s">
        <v>492</v>
      </c>
      <c r="C352" s="38">
        <v>2020.0</v>
      </c>
      <c r="D352" s="37" t="s">
        <v>5</v>
      </c>
      <c r="E352" s="37" t="s">
        <v>32</v>
      </c>
      <c r="F352" s="38">
        <v>120.634234</v>
      </c>
      <c r="G352" s="36"/>
      <c r="H352" s="36"/>
      <c r="I352" s="36"/>
      <c r="J352" s="36"/>
      <c r="K352" s="36"/>
      <c r="L352" s="36"/>
      <c r="M352" s="36"/>
      <c r="N352" s="36"/>
      <c r="O352" s="36"/>
      <c r="P352" s="36"/>
      <c r="Q352" s="36"/>
      <c r="R352" s="36"/>
      <c r="S352" s="36"/>
      <c r="T352" s="36"/>
      <c r="U352" s="36"/>
      <c r="V352" s="36"/>
      <c r="W352" s="36"/>
      <c r="X352" s="36"/>
      <c r="Y352" s="36"/>
      <c r="Z352" s="36"/>
    </row>
    <row r="353">
      <c r="A353" s="37" t="s">
        <v>24</v>
      </c>
      <c r="B353" s="10" t="s">
        <v>493</v>
      </c>
      <c r="C353" s="38">
        <v>2020.0</v>
      </c>
      <c r="D353" s="37" t="s">
        <v>5</v>
      </c>
      <c r="E353" s="37" t="s">
        <v>32</v>
      </c>
      <c r="F353" s="38">
        <v>149.644672</v>
      </c>
      <c r="G353" s="36"/>
      <c r="H353" s="36"/>
      <c r="I353" s="36"/>
      <c r="J353" s="36"/>
      <c r="K353" s="36"/>
      <c r="L353" s="36"/>
      <c r="M353" s="36"/>
      <c r="N353" s="36"/>
      <c r="O353" s="36"/>
      <c r="P353" s="36"/>
      <c r="Q353" s="36"/>
      <c r="R353" s="36"/>
      <c r="S353" s="36"/>
      <c r="T353" s="36"/>
      <c r="U353" s="36"/>
      <c r="V353" s="36"/>
      <c r="W353" s="36"/>
      <c r="X353" s="36"/>
      <c r="Y353" s="36"/>
      <c r="Z353" s="36"/>
    </row>
    <row r="354">
      <c r="A354" s="37" t="s">
        <v>25</v>
      </c>
      <c r="B354" s="10" t="s">
        <v>494</v>
      </c>
      <c r="C354" s="38">
        <v>2020.0</v>
      </c>
      <c r="D354" s="37" t="s">
        <v>5</v>
      </c>
      <c r="E354" s="37" t="s">
        <v>32</v>
      </c>
      <c r="F354" s="38">
        <v>77.8983883</v>
      </c>
      <c r="G354" s="36"/>
      <c r="H354" s="36"/>
      <c r="I354" s="36"/>
      <c r="J354" s="36"/>
      <c r="K354" s="36"/>
      <c r="L354" s="36"/>
      <c r="M354" s="36"/>
      <c r="N354" s="36"/>
      <c r="O354" s="36"/>
      <c r="P354" s="36"/>
      <c r="Q354" s="36"/>
      <c r="R354" s="36"/>
      <c r="S354" s="36"/>
      <c r="T354" s="36"/>
      <c r="U354" s="36"/>
      <c r="V354" s="36"/>
      <c r="W354" s="36"/>
      <c r="X354" s="36"/>
      <c r="Y354" s="36"/>
      <c r="Z354" s="36"/>
    </row>
    <row r="355">
      <c r="A355" s="37" t="s">
        <v>26</v>
      </c>
      <c r="B355" s="10" t="s">
        <v>495</v>
      </c>
      <c r="C355" s="38">
        <v>2020.0</v>
      </c>
      <c r="D355" s="37" t="s">
        <v>5</v>
      </c>
      <c r="E355" s="37" t="s">
        <v>32</v>
      </c>
      <c r="F355" s="38">
        <v>66.9567247</v>
      </c>
      <c r="G355" s="36"/>
      <c r="H355" s="36"/>
      <c r="I355" s="36"/>
      <c r="J355" s="36"/>
      <c r="K355" s="36"/>
      <c r="L355" s="36"/>
      <c r="M355" s="36"/>
      <c r="N355" s="36"/>
      <c r="O355" s="36"/>
      <c r="P355" s="36"/>
      <c r="Q355" s="36"/>
      <c r="R355" s="36"/>
      <c r="S355" s="36"/>
      <c r="T355" s="36"/>
      <c r="U355" s="36"/>
      <c r="V355" s="36"/>
      <c r="W355" s="36"/>
      <c r="X355" s="36"/>
      <c r="Y355" s="36"/>
      <c r="Z355" s="36"/>
    </row>
    <row r="356">
      <c r="A356" s="37" t="s">
        <v>27</v>
      </c>
      <c r="B356" s="10" t="s">
        <v>497</v>
      </c>
      <c r="C356" s="38">
        <v>2020.0</v>
      </c>
      <c r="D356" s="37" t="s">
        <v>5</v>
      </c>
      <c r="E356" s="37" t="s">
        <v>32</v>
      </c>
      <c r="F356" s="38">
        <v>112.477048</v>
      </c>
      <c r="G356" s="36"/>
      <c r="H356" s="36"/>
      <c r="I356" s="36"/>
      <c r="J356" s="36"/>
      <c r="K356" s="36"/>
      <c r="L356" s="36"/>
      <c r="M356" s="36"/>
      <c r="N356" s="36"/>
      <c r="O356" s="36"/>
      <c r="P356" s="36"/>
      <c r="Q356" s="36"/>
      <c r="R356" s="36"/>
      <c r="S356" s="36"/>
      <c r="T356" s="36"/>
      <c r="U356" s="36"/>
      <c r="V356" s="36"/>
      <c r="W356" s="36"/>
      <c r="X356" s="36"/>
      <c r="Y356" s="36"/>
      <c r="Z356" s="36"/>
    </row>
    <row r="357">
      <c r="A357" s="37" t="s">
        <v>28</v>
      </c>
      <c r="B357" s="10" t="s">
        <v>496</v>
      </c>
      <c r="C357" s="38">
        <v>2020.0</v>
      </c>
      <c r="D357" s="37" t="s">
        <v>5</v>
      </c>
      <c r="E357" s="37" t="s">
        <v>32</v>
      </c>
      <c r="F357" s="38">
        <v>69.4856407</v>
      </c>
      <c r="G357" s="36"/>
      <c r="H357" s="36"/>
      <c r="I357" s="36"/>
      <c r="J357" s="36"/>
      <c r="K357" s="36"/>
      <c r="L357" s="36"/>
      <c r="M357" s="36"/>
      <c r="N357" s="36"/>
      <c r="O357" s="36"/>
      <c r="P357" s="36"/>
      <c r="Q357" s="36"/>
      <c r="R357" s="36"/>
      <c r="S357" s="36"/>
      <c r="T357" s="36"/>
      <c r="U357" s="36"/>
      <c r="V357" s="36"/>
      <c r="W357" s="36"/>
      <c r="X357" s="36"/>
      <c r="Y357" s="36"/>
      <c r="Z357" s="36"/>
    </row>
    <row r="358">
      <c r="A358" s="37" t="s">
        <v>29</v>
      </c>
      <c r="B358" s="10" t="s">
        <v>498</v>
      </c>
      <c r="C358" s="38">
        <v>2020.0</v>
      </c>
      <c r="D358" s="37" t="s">
        <v>5</v>
      </c>
      <c r="E358" s="37" t="s">
        <v>32</v>
      </c>
      <c r="F358" s="38">
        <v>75.5091287</v>
      </c>
      <c r="G358" s="36"/>
      <c r="H358" s="36"/>
      <c r="I358" s="36"/>
      <c r="J358" s="36"/>
      <c r="K358" s="36"/>
      <c r="L358" s="36"/>
      <c r="M358" s="36"/>
      <c r="N358" s="36"/>
      <c r="O358" s="36"/>
      <c r="P358" s="36"/>
      <c r="Q358" s="36"/>
      <c r="R358" s="36"/>
      <c r="S358" s="36"/>
      <c r="T358" s="36"/>
      <c r="U358" s="36"/>
      <c r="V358" s="36"/>
      <c r="W358" s="36"/>
      <c r="X358" s="36"/>
      <c r="Y358" s="36"/>
      <c r="Z358" s="36"/>
    </row>
    <row r="359">
      <c r="A359" s="37" t="s">
        <v>30</v>
      </c>
      <c r="B359" s="10" t="s">
        <v>499</v>
      </c>
      <c r="C359" s="38">
        <v>2020.0</v>
      </c>
      <c r="D359" s="37" t="s">
        <v>5</v>
      </c>
      <c r="E359" s="37" t="s">
        <v>32</v>
      </c>
      <c r="F359" s="38">
        <v>173.205832</v>
      </c>
      <c r="G359" s="36"/>
      <c r="H359" s="36"/>
      <c r="I359" s="36"/>
      <c r="J359" s="36"/>
      <c r="K359" s="36"/>
      <c r="L359" s="36"/>
      <c r="M359" s="36"/>
      <c r="N359" s="36"/>
      <c r="O359" s="36"/>
      <c r="P359" s="36"/>
      <c r="Q359" s="36"/>
      <c r="R359" s="36"/>
      <c r="S359" s="36"/>
      <c r="T359" s="36"/>
      <c r="U359" s="36"/>
      <c r="V359" s="36"/>
      <c r="W359" s="36"/>
      <c r="X359" s="36"/>
      <c r="Y359" s="36"/>
      <c r="Z359" s="36"/>
    </row>
    <row r="360">
      <c r="A360" s="37" t="s">
        <v>31</v>
      </c>
      <c r="B360" s="10" t="s">
        <v>500</v>
      </c>
      <c r="C360" s="38">
        <v>2020.0</v>
      </c>
      <c r="D360" s="37" t="s">
        <v>5</v>
      </c>
      <c r="E360" s="37" t="s">
        <v>32</v>
      </c>
      <c r="F360" s="38">
        <v>111.374647</v>
      </c>
      <c r="G360" s="36"/>
      <c r="H360" s="36"/>
      <c r="I360" s="36"/>
      <c r="J360" s="36"/>
      <c r="K360" s="36"/>
      <c r="L360" s="36"/>
      <c r="M360" s="36"/>
      <c r="N360" s="36"/>
      <c r="O360" s="36"/>
      <c r="P360" s="36"/>
      <c r="Q360" s="36"/>
      <c r="R360" s="36"/>
      <c r="S360" s="36"/>
      <c r="T360" s="36"/>
      <c r="U360" s="36"/>
      <c r="V360" s="36"/>
      <c r="W360" s="36"/>
      <c r="X360" s="36"/>
      <c r="Y360" s="36"/>
      <c r="Z360" s="36"/>
    </row>
    <row r="361">
      <c r="A361" s="37" t="s">
        <v>32</v>
      </c>
      <c r="B361" s="10" t="s">
        <v>501</v>
      </c>
      <c r="C361" s="38">
        <v>2020.0</v>
      </c>
      <c r="D361" s="37" t="s">
        <v>5</v>
      </c>
      <c r="E361" s="37" t="s">
        <v>32</v>
      </c>
      <c r="F361" s="38">
        <v>156.721048</v>
      </c>
      <c r="G361" s="36"/>
      <c r="H361" s="36"/>
      <c r="I361" s="36"/>
      <c r="J361" s="36"/>
      <c r="K361" s="36"/>
      <c r="L361" s="36"/>
      <c r="M361" s="36"/>
      <c r="N361" s="36"/>
      <c r="O361" s="36"/>
      <c r="P361" s="36"/>
      <c r="Q361" s="36"/>
      <c r="R361" s="36"/>
      <c r="S361" s="36"/>
      <c r="T361" s="36"/>
      <c r="U361" s="36"/>
      <c r="V361" s="36"/>
      <c r="W361" s="36"/>
      <c r="X361" s="36"/>
      <c r="Y361" s="36"/>
      <c r="Z361" s="36"/>
    </row>
    <row r="362">
      <c r="A362" s="37" t="s">
        <v>33</v>
      </c>
      <c r="B362" s="10" t="s">
        <v>502</v>
      </c>
      <c r="C362" s="38">
        <v>2020.0</v>
      </c>
      <c r="D362" s="37" t="s">
        <v>5</v>
      </c>
      <c r="E362" s="37" t="s">
        <v>32</v>
      </c>
      <c r="F362" s="38">
        <v>155.619456</v>
      </c>
      <c r="G362" s="36"/>
      <c r="H362" s="36"/>
      <c r="I362" s="36"/>
      <c r="J362" s="36"/>
      <c r="K362" s="36"/>
      <c r="L362" s="36"/>
      <c r="M362" s="36"/>
      <c r="N362" s="36"/>
      <c r="O362" s="36"/>
      <c r="P362" s="36"/>
      <c r="Q362" s="36"/>
      <c r="R362" s="36"/>
      <c r="S362" s="36"/>
      <c r="T362" s="36"/>
      <c r="U362" s="36"/>
      <c r="V362" s="36"/>
      <c r="W362" s="36"/>
      <c r="X362" s="36"/>
      <c r="Y362" s="36"/>
      <c r="Z362" s="36"/>
    </row>
    <row r="363">
      <c r="A363" s="37" t="s">
        <v>34</v>
      </c>
      <c r="B363" s="10" t="s">
        <v>503</v>
      </c>
      <c r="C363" s="38">
        <v>2020.0</v>
      </c>
      <c r="D363" s="37" t="s">
        <v>5</v>
      </c>
      <c r="E363" s="37" t="s">
        <v>32</v>
      </c>
      <c r="F363" s="38">
        <v>79.6826911</v>
      </c>
      <c r="G363" s="36"/>
      <c r="H363" s="36"/>
      <c r="I363" s="36"/>
      <c r="J363" s="36"/>
      <c r="K363" s="36"/>
      <c r="L363" s="36"/>
      <c r="M363" s="36"/>
      <c r="N363" s="36"/>
      <c r="O363" s="36"/>
      <c r="P363" s="36"/>
      <c r="Q363" s="36"/>
      <c r="R363" s="36"/>
      <c r="S363" s="36"/>
      <c r="T363" s="36"/>
      <c r="U363" s="36"/>
      <c r="V363" s="36"/>
      <c r="W363" s="36"/>
      <c r="X363" s="36"/>
      <c r="Y363" s="36"/>
      <c r="Z363" s="36"/>
    </row>
    <row r="364">
      <c r="A364" s="37" t="s">
        <v>35</v>
      </c>
      <c r="B364" s="10" t="s">
        <v>504</v>
      </c>
      <c r="C364" s="38">
        <v>2020.0</v>
      </c>
      <c r="D364" s="37" t="s">
        <v>5</v>
      </c>
      <c r="E364" s="37" t="s">
        <v>32</v>
      </c>
      <c r="F364" s="38">
        <v>96.4155047</v>
      </c>
      <c r="G364" s="36"/>
      <c r="H364" s="36"/>
      <c r="I364" s="36"/>
      <c r="J364" s="36"/>
      <c r="K364" s="36"/>
      <c r="L364" s="36"/>
      <c r="M364" s="36"/>
      <c r="N364" s="36"/>
      <c r="O364" s="36"/>
      <c r="P364" s="36"/>
      <c r="Q364" s="36"/>
      <c r="R364" s="36"/>
      <c r="S364" s="36"/>
      <c r="T364" s="36"/>
      <c r="U364" s="36"/>
      <c r="V364" s="36"/>
      <c r="W364" s="36"/>
      <c r="X364" s="36"/>
      <c r="Y364" s="36"/>
      <c r="Z364" s="36"/>
    </row>
    <row r="365">
      <c r="A365" s="37" t="s">
        <v>3</v>
      </c>
      <c r="B365" s="10" t="s">
        <v>489</v>
      </c>
      <c r="C365" s="38">
        <v>2021.0</v>
      </c>
      <c r="D365" s="37" t="s">
        <v>5</v>
      </c>
      <c r="E365" s="37" t="s">
        <v>32</v>
      </c>
      <c r="F365" s="38">
        <v>109.106678</v>
      </c>
      <c r="G365" s="36"/>
      <c r="H365" s="36"/>
      <c r="I365" s="36"/>
      <c r="J365" s="36"/>
      <c r="K365" s="36"/>
      <c r="L365" s="36"/>
      <c r="M365" s="36"/>
      <c r="N365" s="36"/>
      <c r="O365" s="36"/>
      <c r="P365" s="36"/>
      <c r="Q365" s="36"/>
      <c r="R365" s="36"/>
      <c r="S365" s="36"/>
      <c r="T365" s="36"/>
      <c r="U365" s="36"/>
      <c r="V365" s="36"/>
      <c r="W365" s="36"/>
      <c r="X365" s="36"/>
      <c r="Y365" s="36"/>
      <c r="Z365" s="36"/>
    </row>
    <row r="366">
      <c r="A366" s="37" t="s">
        <v>4</v>
      </c>
      <c r="B366" s="10" t="s">
        <v>472</v>
      </c>
      <c r="C366" s="38">
        <v>2021.0</v>
      </c>
      <c r="D366" s="37" t="s">
        <v>5</v>
      </c>
      <c r="E366" s="37" t="s">
        <v>32</v>
      </c>
      <c r="F366" s="38">
        <v>58.8736593</v>
      </c>
      <c r="G366" s="36"/>
      <c r="H366" s="36"/>
      <c r="I366" s="36"/>
      <c r="J366" s="36"/>
      <c r="K366" s="36"/>
      <c r="L366" s="36"/>
      <c r="M366" s="36"/>
      <c r="N366" s="36"/>
      <c r="O366" s="36"/>
      <c r="P366" s="36"/>
      <c r="Q366" s="36"/>
      <c r="R366" s="36"/>
      <c r="S366" s="36"/>
      <c r="T366" s="36"/>
      <c r="U366" s="36"/>
      <c r="V366" s="36"/>
      <c r="W366" s="36"/>
      <c r="X366" s="36"/>
      <c r="Y366" s="36"/>
      <c r="Z366" s="36"/>
    </row>
    <row r="367">
      <c r="A367" s="37" t="s">
        <v>5</v>
      </c>
      <c r="B367" s="10" t="s">
        <v>473</v>
      </c>
      <c r="C367" s="38">
        <v>2021.0</v>
      </c>
      <c r="D367" s="37" t="s">
        <v>5</v>
      </c>
      <c r="E367" s="37" t="s">
        <v>32</v>
      </c>
      <c r="F367" s="38">
        <v>69.4872009</v>
      </c>
      <c r="G367" s="36"/>
      <c r="H367" s="36"/>
      <c r="I367" s="36"/>
      <c r="J367" s="36"/>
      <c r="K367" s="36"/>
      <c r="L367" s="36"/>
      <c r="M367" s="36"/>
      <c r="N367" s="36"/>
      <c r="O367" s="36"/>
      <c r="P367" s="36"/>
      <c r="Q367" s="36"/>
      <c r="R367" s="36"/>
      <c r="S367" s="36"/>
      <c r="T367" s="36"/>
      <c r="U367" s="36"/>
      <c r="V367" s="36"/>
      <c r="W367" s="36"/>
      <c r="X367" s="36"/>
      <c r="Y367" s="36"/>
      <c r="Z367" s="36"/>
    </row>
    <row r="368">
      <c r="A368" s="37" t="s">
        <v>6</v>
      </c>
      <c r="B368" s="10" t="s">
        <v>474</v>
      </c>
      <c r="C368" s="38">
        <v>2021.0</v>
      </c>
      <c r="D368" s="37" t="s">
        <v>5</v>
      </c>
      <c r="E368" s="37" t="s">
        <v>32</v>
      </c>
      <c r="F368" s="38">
        <v>50.9718309</v>
      </c>
      <c r="G368" s="36"/>
      <c r="H368" s="36"/>
      <c r="I368" s="36"/>
      <c r="J368" s="36"/>
      <c r="K368" s="36"/>
      <c r="L368" s="36"/>
      <c r="M368" s="36"/>
      <c r="N368" s="36"/>
      <c r="O368" s="36"/>
      <c r="P368" s="36"/>
      <c r="Q368" s="36"/>
      <c r="R368" s="36"/>
      <c r="S368" s="36"/>
      <c r="T368" s="36"/>
      <c r="U368" s="36"/>
      <c r="V368" s="36"/>
      <c r="W368" s="36"/>
      <c r="X368" s="36"/>
      <c r="Y368" s="36"/>
      <c r="Z368" s="36"/>
    </row>
    <row r="369">
      <c r="A369" s="37" t="s">
        <v>7</v>
      </c>
      <c r="B369" s="10" t="s">
        <v>475</v>
      </c>
      <c r="C369" s="38">
        <v>2021.0</v>
      </c>
      <c r="D369" s="37" t="s">
        <v>5</v>
      </c>
      <c r="E369" s="37" t="s">
        <v>32</v>
      </c>
      <c r="F369" s="38">
        <v>96.9539676</v>
      </c>
      <c r="G369" s="36"/>
      <c r="H369" s="36"/>
      <c r="I369" s="36"/>
      <c r="J369" s="36"/>
      <c r="K369" s="36"/>
      <c r="L369" s="36"/>
      <c r="M369" s="36"/>
      <c r="N369" s="36"/>
      <c r="O369" s="36"/>
      <c r="P369" s="36"/>
      <c r="Q369" s="36"/>
      <c r="R369" s="36"/>
      <c r="S369" s="36"/>
      <c r="T369" s="36"/>
      <c r="U369" s="36"/>
      <c r="V369" s="36"/>
      <c r="W369" s="36"/>
      <c r="X369" s="36"/>
      <c r="Y369" s="36"/>
      <c r="Z369" s="36"/>
    </row>
    <row r="370">
      <c r="A370" s="37" t="s">
        <v>8</v>
      </c>
      <c r="B370" s="10" t="s">
        <v>479</v>
      </c>
      <c r="C370" s="38">
        <v>2021.0</v>
      </c>
      <c r="D370" s="37" t="s">
        <v>5</v>
      </c>
      <c r="E370" s="37" t="s">
        <v>32</v>
      </c>
      <c r="F370" s="38">
        <v>98.6745441</v>
      </c>
      <c r="G370" s="36"/>
      <c r="H370" s="36"/>
      <c r="I370" s="36"/>
      <c r="J370" s="36"/>
      <c r="K370" s="36"/>
      <c r="L370" s="36"/>
      <c r="M370" s="36"/>
      <c r="N370" s="36"/>
      <c r="O370" s="36"/>
      <c r="P370" s="36"/>
      <c r="Q370" s="36"/>
      <c r="R370" s="36"/>
      <c r="S370" s="36"/>
      <c r="T370" s="36"/>
      <c r="U370" s="36"/>
      <c r="V370" s="36"/>
      <c r="W370" s="36"/>
      <c r="X370" s="36"/>
      <c r="Y370" s="36"/>
      <c r="Z370" s="36"/>
    </row>
    <row r="371">
      <c r="A371" s="37" t="s">
        <v>9</v>
      </c>
      <c r="B371" s="10" t="s">
        <v>480</v>
      </c>
      <c r="C371" s="38">
        <v>2021.0</v>
      </c>
      <c r="D371" s="37" t="s">
        <v>5</v>
      </c>
      <c r="E371" s="37" t="s">
        <v>32</v>
      </c>
      <c r="F371" s="38">
        <v>107.708652</v>
      </c>
      <c r="G371" s="36"/>
      <c r="H371" s="36"/>
      <c r="I371" s="36"/>
      <c r="J371" s="36"/>
      <c r="K371" s="36"/>
      <c r="L371" s="36"/>
      <c r="M371" s="36"/>
      <c r="N371" s="36"/>
      <c r="O371" s="36"/>
      <c r="P371" s="36"/>
      <c r="Q371" s="36"/>
      <c r="R371" s="36"/>
      <c r="S371" s="36"/>
      <c r="T371" s="36"/>
      <c r="U371" s="36"/>
      <c r="V371" s="36"/>
      <c r="W371" s="36"/>
      <c r="X371" s="36"/>
      <c r="Y371" s="36"/>
      <c r="Z371" s="36"/>
    </row>
    <row r="372">
      <c r="A372" s="37" t="s">
        <v>10</v>
      </c>
      <c r="B372" s="10" t="s">
        <v>478</v>
      </c>
      <c r="C372" s="38">
        <v>2021.0</v>
      </c>
      <c r="D372" s="37" t="s">
        <v>5</v>
      </c>
      <c r="E372" s="37" t="s">
        <v>32</v>
      </c>
      <c r="F372" s="38">
        <v>100.906517</v>
      </c>
      <c r="G372" s="36"/>
      <c r="H372" s="36"/>
      <c r="I372" s="36"/>
      <c r="J372" s="36"/>
      <c r="K372" s="36"/>
      <c r="L372" s="36"/>
      <c r="M372" s="36"/>
      <c r="N372" s="36"/>
      <c r="O372" s="36"/>
      <c r="P372" s="36"/>
      <c r="Q372" s="36"/>
      <c r="R372" s="36"/>
      <c r="S372" s="36"/>
      <c r="T372" s="36"/>
      <c r="U372" s="36"/>
      <c r="V372" s="36"/>
      <c r="W372" s="36"/>
      <c r="X372" s="36"/>
      <c r="Y372" s="36"/>
      <c r="Z372" s="36"/>
    </row>
    <row r="373">
      <c r="A373" s="37" t="s">
        <v>11</v>
      </c>
      <c r="B373" s="10" t="s">
        <v>477</v>
      </c>
      <c r="C373" s="38">
        <v>2021.0</v>
      </c>
      <c r="D373" s="37" t="s">
        <v>5</v>
      </c>
      <c r="E373" s="37" t="s">
        <v>32</v>
      </c>
      <c r="F373" s="38">
        <v>73.4704071</v>
      </c>
      <c r="G373" s="36"/>
      <c r="H373" s="36"/>
      <c r="I373" s="36"/>
      <c r="J373" s="36"/>
      <c r="K373" s="36"/>
      <c r="L373" s="36"/>
      <c r="M373" s="36"/>
      <c r="N373" s="36"/>
      <c r="O373" s="36"/>
      <c r="P373" s="36"/>
      <c r="Q373" s="36"/>
      <c r="R373" s="36"/>
      <c r="S373" s="36"/>
      <c r="T373" s="36"/>
      <c r="U373" s="36"/>
      <c r="V373" s="36"/>
      <c r="W373" s="36"/>
      <c r="X373" s="36"/>
      <c r="Y373" s="36"/>
      <c r="Z373" s="36"/>
    </row>
    <row r="374">
      <c r="A374" s="37" t="s">
        <v>12</v>
      </c>
      <c r="B374" s="10" t="s">
        <v>476</v>
      </c>
      <c r="C374" s="38">
        <v>2021.0</v>
      </c>
      <c r="D374" s="37" t="s">
        <v>5</v>
      </c>
      <c r="E374" s="37" t="s">
        <v>32</v>
      </c>
      <c r="F374" s="38">
        <v>124.182421</v>
      </c>
      <c r="G374" s="36"/>
      <c r="H374" s="36"/>
      <c r="I374" s="36"/>
      <c r="J374" s="36"/>
      <c r="K374" s="36"/>
      <c r="L374" s="36"/>
      <c r="M374" s="36"/>
      <c r="N374" s="36"/>
      <c r="O374" s="36"/>
      <c r="P374" s="36"/>
      <c r="Q374" s="36"/>
      <c r="R374" s="36"/>
      <c r="S374" s="36"/>
      <c r="T374" s="36"/>
      <c r="U374" s="36"/>
      <c r="V374" s="36"/>
      <c r="W374" s="36"/>
      <c r="X374" s="36"/>
      <c r="Y374" s="36"/>
      <c r="Z374" s="36"/>
    </row>
    <row r="375">
      <c r="A375" s="37" t="s">
        <v>13</v>
      </c>
      <c r="B375" s="10" t="s">
        <v>481</v>
      </c>
      <c r="C375" s="38">
        <v>2021.0</v>
      </c>
      <c r="D375" s="37" t="s">
        <v>5</v>
      </c>
      <c r="E375" s="37" t="s">
        <v>32</v>
      </c>
      <c r="F375" s="38">
        <v>75.7143942</v>
      </c>
      <c r="G375" s="36"/>
      <c r="H375" s="36"/>
      <c r="I375" s="36"/>
      <c r="J375" s="36"/>
      <c r="K375" s="36"/>
      <c r="L375" s="36"/>
      <c r="M375" s="36"/>
      <c r="N375" s="36"/>
      <c r="O375" s="36"/>
      <c r="P375" s="36"/>
      <c r="Q375" s="36"/>
      <c r="R375" s="36"/>
      <c r="S375" s="36"/>
      <c r="T375" s="36"/>
      <c r="U375" s="36"/>
      <c r="V375" s="36"/>
      <c r="W375" s="36"/>
      <c r="X375" s="36"/>
      <c r="Y375" s="36"/>
      <c r="Z375" s="36"/>
    </row>
    <row r="376">
      <c r="A376" s="37" t="s">
        <v>14</v>
      </c>
      <c r="B376" s="10" t="s">
        <v>483</v>
      </c>
      <c r="C376" s="38">
        <v>2021.0</v>
      </c>
      <c r="D376" s="37" t="s">
        <v>5</v>
      </c>
      <c r="E376" s="37" t="s">
        <v>32</v>
      </c>
      <c r="F376" s="38">
        <v>122.57163</v>
      </c>
      <c r="G376" s="36"/>
      <c r="H376" s="36"/>
      <c r="I376" s="36"/>
      <c r="J376" s="36"/>
      <c r="K376" s="36"/>
      <c r="L376" s="36"/>
      <c r="M376" s="36"/>
      <c r="N376" s="36"/>
      <c r="O376" s="36"/>
      <c r="P376" s="36"/>
      <c r="Q376" s="36"/>
      <c r="R376" s="36"/>
      <c r="S376" s="36"/>
      <c r="T376" s="36"/>
      <c r="U376" s="36"/>
      <c r="V376" s="36"/>
      <c r="W376" s="36"/>
      <c r="X376" s="36"/>
      <c r="Y376" s="36"/>
      <c r="Z376" s="36"/>
    </row>
    <row r="377">
      <c r="A377" s="37" t="s">
        <v>15</v>
      </c>
      <c r="B377" s="10" t="s">
        <v>482</v>
      </c>
      <c r="C377" s="38">
        <v>2021.0</v>
      </c>
      <c r="D377" s="37" t="s">
        <v>5</v>
      </c>
      <c r="E377" s="37" t="s">
        <v>32</v>
      </c>
      <c r="F377" s="38">
        <v>104.576231</v>
      </c>
      <c r="G377" s="36"/>
      <c r="H377" s="36"/>
      <c r="I377" s="36"/>
      <c r="J377" s="36"/>
      <c r="K377" s="36"/>
      <c r="L377" s="36"/>
      <c r="M377" s="36"/>
      <c r="N377" s="36"/>
      <c r="O377" s="36"/>
      <c r="P377" s="36"/>
      <c r="Q377" s="36"/>
      <c r="R377" s="36"/>
      <c r="S377" s="36"/>
      <c r="T377" s="36"/>
      <c r="U377" s="36"/>
      <c r="V377" s="36"/>
      <c r="W377" s="36"/>
      <c r="X377" s="36"/>
      <c r="Y377" s="36"/>
      <c r="Z377" s="36"/>
    </row>
    <row r="378">
      <c r="A378" s="37" t="s">
        <v>16</v>
      </c>
      <c r="B378" s="10" t="s">
        <v>484</v>
      </c>
      <c r="C378" s="38">
        <v>2021.0</v>
      </c>
      <c r="D378" s="37" t="s">
        <v>5</v>
      </c>
      <c r="E378" s="37" t="s">
        <v>32</v>
      </c>
      <c r="F378" s="38">
        <v>94.9034293</v>
      </c>
      <c r="G378" s="36"/>
      <c r="H378" s="36"/>
      <c r="I378" s="36"/>
      <c r="J378" s="36"/>
      <c r="K378" s="36"/>
      <c r="L378" s="36"/>
      <c r="M378" s="36"/>
      <c r="N378" s="36"/>
      <c r="O378" s="36"/>
      <c r="P378" s="36"/>
      <c r="Q378" s="36"/>
      <c r="R378" s="36"/>
      <c r="S378" s="36"/>
      <c r="T378" s="36"/>
      <c r="U378" s="36"/>
      <c r="V378" s="36"/>
      <c r="W378" s="36"/>
      <c r="X378" s="36"/>
      <c r="Y378" s="36"/>
      <c r="Z378" s="36"/>
    </row>
    <row r="379">
      <c r="A379" s="37" t="s">
        <v>17</v>
      </c>
      <c r="B379" s="10" t="s">
        <v>485</v>
      </c>
      <c r="C379" s="38">
        <v>2021.0</v>
      </c>
      <c r="D379" s="37" t="s">
        <v>5</v>
      </c>
      <c r="E379" s="37" t="s">
        <v>32</v>
      </c>
      <c r="F379" s="38">
        <v>81.9740298</v>
      </c>
      <c r="G379" s="36"/>
      <c r="H379" s="36"/>
      <c r="I379" s="36"/>
      <c r="J379" s="36"/>
      <c r="K379" s="36"/>
      <c r="L379" s="36"/>
      <c r="M379" s="36"/>
      <c r="N379" s="36"/>
      <c r="O379" s="36"/>
      <c r="P379" s="36"/>
      <c r="Q379" s="36"/>
      <c r="R379" s="36"/>
      <c r="S379" s="36"/>
      <c r="T379" s="36"/>
      <c r="U379" s="36"/>
      <c r="V379" s="36"/>
      <c r="W379" s="36"/>
      <c r="X379" s="36"/>
      <c r="Y379" s="36"/>
      <c r="Z379" s="36"/>
    </row>
    <row r="380">
      <c r="A380" s="37" t="s">
        <v>18</v>
      </c>
      <c r="B380" s="10" t="s">
        <v>486</v>
      </c>
      <c r="C380" s="38">
        <v>2021.0</v>
      </c>
      <c r="D380" s="37" t="s">
        <v>5</v>
      </c>
      <c r="E380" s="37" t="s">
        <v>32</v>
      </c>
      <c r="F380" s="38">
        <v>139.592448</v>
      </c>
      <c r="G380" s="36"/>
      <c r="H380" s="36"/>
      <c r="I380" s="36"/>
      <c r="J380" s="36"/>
      <c r="K380" s="36"/>
      <c r="L380" s="36"/>
      <c r="M380" s="36"/>
      <c r="N380" s="36"/>
      <c r="O380" s="36"/>
      <c r="P380" s="36"/>
      <c r="Q380" s="36"/>
      <c r="R380" s="36"/>
      <c r="S380" s="36"/>
      <c r="T380" s="36"/>
      <c r="U380" s="36"/>
      <c r="V380" s="36"/>
      <c r="W380" s="36"/>
      <c r="X380" s="36"/>
      <c r="Y380" s="36"/>
      <c r="Z380" s="36"/>
    </row>
    <row r="381">
      <c r="A381" s="37" t="s">
        <v>19</v>
      </c>
      <c r="B381" s="10" t="s">
        <v>487</v>
      </c>
      <c r="C381" s="38">
        <v>2021.0</v>
      </c>
      <c r="D381" s="37" t="s">
        <v>5</v>
      </c>
      <c r="E381" s="37" t="s">
        <v>32</v>
      </c>
      <c r="F381" s="38">
        <v>129.16966</v>
      </c>
      <c r="G381" s="36"/>
      <c r="H381" s="36"/>
      <c r="I381" s="36"/>
      <c r="J381" s="36"/>
      <c r="K381" s="36"/>
      <c r="L381" s="36"/>
      <c r="M381" s="36"/>
      <c r="N381" s="36"/>
      <c r="O381" s="36"/>
      <c r="P381" s="36"/>
      <c r="Q381" s="36"/>
      <c r="R381" s="36"/>
      <c r="S381" s="36"/>
      <c r="T381" s="36"/>
      <c r="U381" s="36"/>
      <c r="V381" s="36"/>
      <c r="W381" s="36"/>
      <c r="X381" s="36"/>
      <c r="Y381" s="36"/>
      <c r="Z381" s="36"/>
    </row>
    <row r="382">
      <c r="A382" s="37" t="s">
        <v>20</v>
      </c>
      <c r="B382" s="10" t="s">
        <v>488</v>
      </c>
      <c r="C382" s="38">
        <v>2021.0</v>
      </c>
      <c r="D382" s="37" t="s">
        <v>5</v>
      </c>
      <c r="E382" s="37" t="s">
        <v>32</v>
      </c>
      <c r="F382" s="38">
        <v>130.659462</v>
      </c>
      <c r="G382" s="36"/>
      <c r="H382" s="36"/>
      <c r="I382" s="36"/>
      <c r="J382" s="36"/>
      <c r="K382" s="36"/>
      <c r="L382" s="36"/>
      <c r="M382" s="36"/>
      <c r="N382" s="36"/>
      <c r="O382" s="36"/>
      <c r="P382" s="36"/>
      <c r="Q382" s="36"/>
      <c r="R382" s="36"/>
      <c r="S382" s="36"/>
      <c r="T382" s="36"/>
      <c r="U382" s="36"/>
      <c r="V382" s="36"/>
      <c r="W382" s="36"/>
      <c r="X382" s="36"/>
      <c r="Y382" s="36"/>
      <c r="Z382" s="36"/>
    </row>
    <row r="383">
      <c r="A383" s="37" t="s">
        <v>21</v>
      </c>
      <c r="B383" s="10" t="s">
        <v>490</v>
      </c>
      <c r="C383" s="38">
        <v>2021.0</v>
      </c>
      <c r="D383" s="37" t="s">
        <v>5</v>
      </c>
      <c r="E383" s="37" t="s">
        <v>32</v>
      </c>
      <c r="F383" s="38">
        <v>84.1942492</v>
      </c>
      <c r="G383" s="36"/>
      <c r="H383" s="36"/>
      <c r="I383" s="36"/>
      <c r="J383" s="36"/>
      <c r="K383" s="36"/>
      <c r="L383" s="36"/>
      <c r="M383" s="36"/>
      <c r="N383" s="36"/>
      <c r="O383" s="36"/>
      <c r="P383" s="36"/>
      <c r="Q383" s="36"/>
      <c r="R383" s="36"/>
      <c r="S383" s="36"/>
      <c r="T383" s="36"/>
      <c r="U383" s="36"/>
      <c r="V383" s="36"/>
      <c r="W383" s="36"/>
      <c r="X383" s="36"/>
      <c r="Y383" s="36"/>
      <c r="Z383" s="36"/>
    </row>
    <row r="384">
      <c r="A384" s="37" t="s">
        <v>22</v>
      </c>
      <c r="B384" s="10" t="s">
        <v>491</v>
      </c>
      <c r="C384" s="38">
        <v>2021.0</v>
      </c>
      <c r="D384" s="37" t="s">
        <v>5</v>
      </c>
      <c r="E384" s="37" t="s">
        <v>32</v>
      </c>
      <c r="F384" s="38">
        <v>70.2028679</v>
      </c>
      <c r="G384" s="36"/>
      <c r="H384" s="36"/>
      <c r="I384" s="36"/>
      <c r="J384" s="36"/>
      <c r="K384" s="36"/>
      <c r="L384" s="36"/>
      <c r="M384" s="36"/>
      <c r="N384" s="36"/>
      <c r="O384" s="36"/>
      <c r="P384" s="36"/>
      <c r="Q384" s="36"/>
      <c r="R384" s="36"/>
      <c r="S384" s="36"/>
      <c r="T384" s="36"/>
      <c r="U384" s="36"/>
      <c r="V384" s="36"/>
      <c r="W384" s="36"/>
      <c r="X384" s="36"/>
      <c r="Y384" s="36"/>
      <c r="Z384" s="36"/>
    </row>
    <row r="385">
      <c r="A385" s="37" t="s">
        <v>23</v>
      </c>
      <c r="B385" s="10" t="s">
        <v>492</v>
      </c>
      <c r="C385" s="38">
        <v>2021.0</v>
      </c>
      <c r="D385" s="37" t="s">
        <v>5</v>
      </c>
      <c r="E385" s="37" t="s">
        <v>32</v>
      </c>
      <c r="F385" s="38">
        <v>134.1044</v>
      </c>
      <c r="G385" s="36"/>
      <c r="H385" s="36"/>
      <c r="I385" s="36"/>
      <c r="J385" s="36"/>
      <c r="K385" s="36"/>
      <c r="L385" s="36"/>
      <c r="M385" s="36"/>
      <c r="N385" s="36"/>
      <c r="O385" s="36"/>
      <c r="P385" s="36"/>
      <c r="Q385" s="36"/>
      <c r="R385" s="36"/>
      <c r="S385" s="36"/>
      <c r="T385" s="36"/>
      <c r="U385" s="36"/>
      <c r="V385" s="36"/>
      <c r="W385" s="36"/>
      <c r="X385" s="36"/>
      <c r="Y385" s="36"/>
      <c r="Z385" s="36"/>
    </row>
    <row r="386">
      <c r="A386" s="37" t="s">
        <v>24</v>
      </c>
      <c r="B386" s="10" t="s">
        <v>493</v>
      </c>
      <c r="C386" s="38">
        <v>2021.0</v>
      </c>
      <c r="D386" s="37" t="s">
        <v>5</v>
      </c>
      <c r="E386" s="37" t="s">
        <v>32</v>
      </c>
      <c r="F386" s="38">
        <v>154.291168</v>
      </c>
      <c r="G386" s="36"/>
      <c r="H386" s="36"/>
      <c r="I386" s="36"/>
      <c r="J386" s="36"/>
      <c r="K386" s="36"/>
      <c r="L386" s="36"/>
      <c r="M386" s="36"/>
      <c r="N386" s="36"/>
      <c r="O386" s="36"/>
      <c r="P386" s="36"/>
      <c r="Q386" s="36"/>
      <c r="R386" s="36"/>
      <c r="S386" s="36"/>
      <c r="T386" s="36"/>
      <c r="U386" s="36"/>
      <c r="V386" s="36"/>
      <c r="W386" s="36"/>
      <c r="X386" s="36"/>
      <c r="Y386" s="36"/>
      <c r="Z386" s="36"/>
    </row>
    <row r="387">
      <c r="A387" s="37" t="s">
        <v>25</v>
      </c>
      <c r="B387" s="10" t="s">
        <v>494</v>
      </c>
      <c r="C387" s="38">
        <v>2021.0</v>
      </c>
      <c r="D387" s="37" t="s">
        <v>5</v>
      </c>
      <c r="E387" s="37" t="s">
        <v>32</v>
      </c>
      <c r="F387" s="38">
        <v>75.8115942</v>
      </c>
      <c r="G387" s="36"/>
      <c r="H387" s="36"/>
      <c r="I387" s="36"/>
      <c r="J387" s="36"/>
      <c r="K387" s="36"/>
      <c r="L387" s="36"/>
      <c r="M387" s="36"/>
      <c r="N387" s="36"/>
      <c r="O387" s="36"/>
      <c r="P387" s="36"/>
      <c r="Q387" s="36"/>
      <c r="R387" s="36"/>
      <c r="S387" s="36"/>
      <c r="T387" s="36"/>
      <c r="U387" s="36"/>
      <c r="V387" s="36"/>
      <c r="W387" s="36"/>
      <c r="X387" s="36"/>
      <c r="Y387" s="36"/>
      <c r="Z387" s="36"/>
    </row>
    <row r="388">
      <c r="A388" s="37" t="s">
        <v>26</v>
      </c>
      <c r="B388" s="10" t="s">
        <v>495</v>
      </c>
      <c r="C388" s="38">
        <v>2021.0</v>
      </c>
      <c r="D388" s="37" t="s">
        <v>5</v>
      </c>
      <c r="E388" s="37" t="s">
        <v>32</v>
      </c>
      <c r="F388" s="38">
        <v>57.5201385</v>
      </c>
      <c r="G388" s="36"/>
      <c r="H388" s="36"/>
      <c r="I388" s="36"/>
      <c r="J388" s="36"/>
      <c r="K388" s="36"/>
      <c r="L388" s="36"/>
      <c r="M388" s="36"/>
      <c r="N388" s="36"/>
      <c r="O388" s="36"/>
      <c r="P388" s="36"/>
      <c r="Q388" s="36"/>
      <c r="R388" s="36"/>
      <c r="S388" s="36"/>
      <c r="T388" s="36"/>
      <c r="U388" s="36"/>
      <c r="V388" s="36"/>
      <c r="W388" s="36"/>
      <c r="X388" s="36"/>
      <c r="Y388" s="36"/>
      <c r="Z388" s="36"/>
    </row>
    <row r="389">
      <c r="A389" s="37" t="s">
        <v>27</v>
      </c>
      <c r="B389" s="10" t="s">
        <v>497</v>
      </c>
      <c r="C389" s="38">
        <v>2021.0</v>
      </c>
      <c r="D389" s="37" t="s">
        <v>5</v>
      </c>
      <c r="E389" s="37" t="s">
        <v>32</v>
      </c>
      <c r="F389" s="38">
        <v>108.635613</v>
      </c>
      <c r="G389" s="36"/>
      <c r="H389" s="36"/>
      <c r="I389" s="36"/>
      <c r="J389" s="36"/>
      <c r="K389" s="36"/>
      <c r="L389" s="36"/>
      <c r="M389" s="36"/>
      <c r="N389" s="36"/>
      <c r="O389" s="36"/>
      <c r="P389" s="36"/>
      <c r="Q389" s="36"/>
      <c r="R389" s="36"/>
      <c r="S389" s="36"/>
      <c r="T389" s="36"/>
      <c r="U389" s="36"/>
      <c r="V389" s="36"/>
      <c r="W389" s="36"/>
      <c r="X389" s="36"/>
      <c r="Y389" s="36"/>
      <c r="Z389" s="36"/>
    </row>
    <row r="390">
      <c r="A390" s="37" t="s">
        <v>28</v>
      </c>
      <c r="B390" s="10" t="s">
        <v>496</v>
      </c>
      <c r="C390" s="38">
        <v>2021.0</v>
      </c>
      <c r="D390" s="37" t="s">
        <v>5</v>
      </c>
      <c r="E390" s="37" t="s">
        <v>32</v>
      </c>
      <c r="F390" s="38">
        <v>57.4118246</v>
      </c>
      <c r="G390" s="36"/>
      <c r="H390" s="36"/>
      <c r="I390" s="36"/>
      <c r="J390" s="36"/>
      <c r="K390" s="36"/>
      <c r="L390" s="36"/>
      <c r="M390" s="36"/>
      <c r="N390" s="36"/>
      <c r="O390" s="36"/>
      <c r="P390" s="36"/>
      <c r="Q390" s="36"/>
      <c r="R390" s="36"/>
      <c r="S390" s="36"/>
      <c r="T390" s="36"/>
      <c r="U390" s="36"/>
      <c r="V390" s="36"/>
      <c r="W390" s="36"/>
      <c r="X390" s="36"/>
      <c r="Y390" s="36"/>
      <c r="Z390" s="36"/>
    </row>
    <row r="391">
      <c r="A391" s="37" t="s">
        <v>29</v>
      </c>
      <c r="B391" s="10" t="s">
        <v>498</v>
      </c>
      <c r="C391" s="38">
        <v>2021.0</v>
      </c>
      <c r="D391" s="37" t="s">
        <v>5</v>
      </c>
      <c r="E391" s="37" t="s">
        <v>32</v>
      </c>
      <c r="F391" s="38">
        <v>58.9918413</v>
      </c>
      <c r="G391" s="36"/>
      <c r="H391" s="36"/>
      <c r="I391" s="36"/>
      <c r="J391" s="36"/>
      <c r="K391" s="36"/>
      <c r="L391" s="36"/>
      <c r="M391" s="36"/>
      <c r="N391" s="36"/>
      <c r="O391" s="36"/>
      <c r="P391" s="36"/>
      <c r="Q391" s="36"/>
      <c r="R391" s="36"/>
      <c r="S391" s="36"/>
      <c r="T391" s="36"/>
      <c r="U391" s="36"/>
      <c r="V391" s="36"/>
      <c r="W391" s="36"/>
      <c r="X391" s="36"/>
      <c r="Y391" s="36"/>
      <c r="Z391" s="36"/>
    </row>
    <row r="392">
      <c r="A392" s="37" t="s">
        <v>30</v>
      </c>
      <c r="B392" s="10" t="s">
        <v>499</v>
      </c>
      <c r="C392" s="38">
        <v>2021.0</v>
      </c>
      <c r="D392" s="37" t="s">
        <v>5</v>
      </c>
      <c r="E392" s="37" t="s">
        <v>32</v>
      </c>
      <c r="F392" s="38">
        <v>133.920179</v>
      </c>
      <c r="G392" s="36"/>
      <c r="H392" s="36"/>
      <c r="I392" s="36"/>
      <c r="J392" s="36"/>
      <c r="K392" s="36"/>
      <c r="L392" s="36"/>
      <c r="M392" s="36"/>
      <c r="N392" s="36"/>
      <c r="O392" s="36"/>
      <c r="P392" s="36"/>
      <c r="Q392" s="36"/>
      <c r="R392" s="36"/>
      <c r="S392" s="36"/>
      <c r="T392" s="36"/>
      <c r="U392" s="36"/>
      <c r="V392" s="36"/>
      <c r="W392" s="36"/>
      <c r="X392" s="36"/>
      <c r="Y392" s="36"/>
      <c r="Z392" s="36"/>
    </row>
    <row r="393">
      <c r="A393" s="37" t="s">
        <v>31</v>
      </c>
      <c r="B393" s="10" t="s">
        <v>500</v>
      </c>
      <c r="C393" s="38">
        <v>2021.0</v>
      </c>
      <c r="D393" s="37" t="s">
        <v>5</v>
      </c>
      <c r="E393" s="37" t="s">
        <v>32</v>
      </c>
      <c r="F393" s="38">
        <v>96.0812649</v>
      </c>
      <c r="G393" s="36"/>
      <c r="H393" s="36"/>
      <c r="I393" s="36"/>
      <c r="J393" s="36"/>
      <c r="K393" s="36"/>
      <c r="L393" s="36"/>
      <c r="M393" s="36"/>
      <c r="N393" s="36"/>
      <c r="O393" s="36"/>
      <c r="P393" s="36"/>
      <c r="Q393" s="36"/>
      <c r="R393" s="36"/>
      <c r="S393" s="36"/>
      <c r="T393" s="36"/>
      <c r="U393" s="36"/>
      <c r="V393" s="36"/>
      <c r="W393" s="36"/>
      <c r="X393" s="36"/>
      <c r="Y393" s="36"/>
      <c r="Z393" s="36"/>
    </row>
    <row r="394">
      <c r="A394" s="37" t="s">
        <v>32</v>
      </c>
      <c r="B394" s="10" t="s">
        <v>501</v>
      </c>
      <c r="C394" s="38">
        <v>2021.0</v>
      </c>
      <c r="D394" s="37" t="s">
        <v>5</v>
      </c>
      <c r="E394" s="37" t="s">
        <v>32</v>
      </c>
      <c r="F394" s="38">
        <v>142.977688</v>
      </c>
      <c r="G394" s="36"/>
      <c r="H394" s="36"/>
      <c r="I394" s="36"/>
      <c r="J394" s="36"/>
      <c r="K394" s="36"/>
      <c r="L394" s="36"/>
      <c r="M394" s="36"/>
      <c r="N394" s="36"/>
      <c r="O394" s="36"/>
      <c r="P394" s="36"/>
      <c r="Q394" s="36"/>
      <c r="R394" s="36"/>
      <c r="S394" s="36"/>
      <c r="T394" s="36"/>
      <c r="U394" s="36"/>
      <c r="V394" s="36"/>
      <c r="W394" s="36"/>
      <c r="X394" s="36"/>
      <c r="Y394" s="36"/>
      <c r="Z394" s="36"/>
    </row>
    <row r="395">
      <c r="A395" s="37" t="s">
        <v>33</v>
      </c>
      <c r="B395" s="10" t="s">
        <v>502</v>
      </c>
      <c r="C395" s="38">
        <v>2021.0</v>
      </c>
      <c r="D395" s="37" t="s">
        <v>5</v>
      </c>
      <c r="E395" s="37" t="s">
        <v>32</v>
      </c>
      <c r="F395" s="38">
        <v>155.483844</v>
      </c>
      <c r="G395" s="36"/>
      <c r="H395" s="36"/>
      <c r="I395" s="36"/>
      <c r="J395" s="36"/>
      <c r="K395" s="36"/>
      <c r="L395" s="36"/>
      <c r="M395" s="36"/>
      <c r="N395" s="36"/>
      <c r="O395" s="36"/>
      <c r="P395" s="36"/>
      <c r="Q395" s="36"/>
      <c r="R395" s="36"/>
      <c r="S395" s="36"/>
      <c r="T395" s="36"/>
      <c r="U395" s="36"/>
      <c r="V395" s="36"/>
      <c r="W395" s="36"/>
      <c r="X395" s="36"/>
      <c r="Y395" s="36"/>
      <c r="Z395" s="36"/>
    </row>
    <row r="396">
      <c r="A396" s="37" t="s">
        <v>34</v>
      </c>
      <c r="B396" s="10" t="s">
        <v>503</v>
      </c>
      <c r="C396" s="38">
        <v>2021.0</v>
      </c>
      <c r="D396" s="37" t="s">
        <v>5</v>
      </c>
      <c r="E396" s="37" t="s">
        <v>32</v>
      </c>
      <c r="F396" s="38">
        <v>62.0712213</v>
      </c>
      <c r="G396" s="36"/>
      <c r="H396" s="36"/>
      <c r="I396" s="36"/>
      <c r="J396" s="36"/>
      <c r="K396" s="36"/>
      <c r="L396" s="36"/>
      <c r="M396" s="36"/>
      <c r="N396" s="36"/>
      <c r="O396" s="36"/>
      <c r="P396" s="36"/>
      <c r="Q396" s="36"/>
      <c r="R396" s="36"/>
      <c r="S396" s="36"/>
      <c r="T396" s="36"/>
      <c r="U396" s="36"/>
      <c r="V396" s="36"/>
      <c r="W396" s="36"/>
      <c r="X396" s="36"/>
      <c r="Y396" s="36"/>
      <c r="Z396" s="36"/>
    </row>
    <row r="397">
      <c r="A397" s="37" t="s">
        <v>35</v>
      </c>
      <c r="B397" s="10" t="s">
        <v>504</v>
      </c>
      <c r="C397" s="38">
        <v>2021.0</v>
      </c>
      <c r="D397" s="37" t="s">
        <v>5</v>
      </c>
      <c r="E397" s="37" t="s">
        <v>32</v>
      </c>
      <c r="F397" s="38">
        <v>90.7331931</v>
      </c>
      <c r="G397" s="36"/>
      <c r="H397" s="36"/>
      <c r="I397" s="36"/>
      <c r="J397" s="36"/>
      <c r="K397" s="36"/>
      <c r="L397" s="36"/>
      <c r="M397" s="36"/>
      <c r="N397" s="36"/>
      <c r="O397" s="36"/>
      <c r="P397" s="36"/>
      <c r="Q397" s="36"/>
      <c r="R397" s="36"/>
      <c r="S397" s="36"/>
      <c r="T397" s="36"/>
      <c r="U397" s="36"/>
      <c r="V397" s="36"/>
      <c r="W397" s="36"/>
      <c r="X397" s="36"/>
      <c r="Y397" s="36"/>
      <c r="Z397" s="36"/>
    </row>
    <row r="398">
      <c r="A398" s="37" t="s">
        <v>3</v>
      </c>
      <c r="B398" s="10" t="s">
        <v>489</v>
      </c>
      <c r="C398" s="38">
        <v>2022.0</v>
      </c>
      <c r="D398" s="37" t="s">
        <v>5</v>
      </c>
      <c r="E398" s="37" t="s">
        <v>32</v>
      </c>
      <c r="F398" s="38">
        <v>88.5075938</v>
      </c>
      <c r="G398" s="36"/>
      <c r="H398" s="36"/>
      <c r="I398" s="36"/>
      <c r="J398" s="36"/>
      <c r="K398" s="36"/>
      <c r="L398" s="36"/>
      <c r="M398" s="36"/>
      <c r="N398" s="36"/>
      <c r="O398" s="36"/>
      <c r="P398" s="36"/>
      <c r="Q398" s="36"/>
      <c r="R398" s="36"/>
      <c r="S398" s="36"/>
      <c r="T398" s="36"/>
      <c r="U398" s="36"/>
      <c r="V398" s="36"/>
      <c r="W398" s="36"/>
      <c r="X398" s="36"/>
      <c r="Y398" s="36"/>
      <c r="Z398" s="36"/>
    </row>
    <row r="399">
      <c r="A399" s="37" t="s">
        <v>4</v>
      </c>
      <c r="B399" s="10" t="s">
        <v>472</v>
      </c>
      <c r="C399" s="38">
        <v>2022.0</v>
      </c>
      <c r="D399" s="37" t="s">
        <v>5</v>
      </c>
      <c r="E399" s="37" t="s">
        <v>32</v>
      </c>
      <c r="F399" s="38">
        <v>60.290009</v>
      </c>
      <c r="G399" s="36"/>
      <c r="H399" s="36"/>
      <c r="I399" s="36"/>
      <c r="J399" s="36"/>
      <c r="K399" s="36"/>
      <c r="L399" s="36"/>
      <c r="M399" s="36"/>
      <c r="N399" s="36"/>
      <c r="O399" s="36"/>
      <c r="P399" s="36"/>
      <c r="Q399" s="36"/>
      <c r="R399" s="36"/>
      <c r="S399" s="36"/>
      <c r="T399" s="36"/>
      <c r="U399" s="36"/>
      <c r="V399" s="36"/>
      <c r="W399" s="36"/>
      <c r="X399" s="36"/>
      <c r="Y399" s="36"/>
      <c r="Z399" s="36"/>
    </row>
    <row r="400">
      <c r="A400" s="37" t="s">
        <v>5</v>
      </c>
      <c r="B400" s="10" t="s">
        <v>473</v>
      </c>
      <c r="C400" s="38">
        <v>2022.0</v>
      </c>
      <c r="D400" s="37" t="s">
        <v>5</v>
      </c>
      <c r="E400" s="37" t="s">
        <v>32</v>
      </c>
      <c r="F400" s="38">
        <v>64.7130174</v>
      </c>
      <c r="G400" s="36"/>
      <c r="H400" s="36"/>
      <c r="I400" s="36"/>
      <c r="J400" s="36"/>
      <c r="K400" s="36"/>
      <c r="L400" s="36"/>
      <c r="M400" s="36"/>
      <c r="N400" s="36"/>
      <c r="O400" s="36"/>
      <c r="P400" s="36"/>
      <c r="Q400" s="36"/>
      <c r="R400" s="36"/>
      <c r="S400" s="36"/>
      <c r="T400" s="36"/>
      <c r="U400" s="36"/>
      <c r="V400" s="36"/>
      <c r="W400" s="36"/>
      <c r="X400" s="36"/>
      <c r="Y400" s="36"/>
      <c r="Z400" s="36"/>
    </row>
    <row r="401">
      <c r="A401" s="37" t="s">
        <v>6</v>
      </c>
      <c r="B401" s="10" t="s">
        <v>474</v>
      </c>
      <c r="C401" s="38">
        <v>2022.0</v>
      </c>
      <c r="D401" s="37" t="s">
        <v>5</v>
      </c>
      <c r="E401" s="37" t="s">
        <v>32</v>
      </c>
      <c r="F401" s="38">
        <v>45.8065245</v>
      </c>
      <c r="G401" s="36"/>
      <c r="H401" s="36"/>
      <c r="I401" s="36"/>
      <c r="J401" s="36"/>
      <c r="K401" s="36"/>
      <c r="L401" s="36"/>
      <c r="M401" s="36"/>
      <c r="N401" s="36"/>
      <c r="O401" s="36"/>
      <c r="P401" s="36"/>
      <c r="Q401" s="36"/>
      <c r="R401" s="36"/>
      <c r="S401" s="36"/>
      <c r="T401" s="36"/>
      <c r="U401" s="36"/>
      <c r="V401" s="36"/>
      <c r="W401" s="36"/>
      <c r="X401" s="36"/>
      <c r="Y401" s="36"/>
      <c r="Z401" s="36"/>
    </row>
    <row r="402">
      <c r="A402" s="37" t="s">
        <v>7</v>
      </c>
      <c r="B402" s="10" t="s">
        <v>475</v>
      </c>
      <c r="C402" s="38">
        <v>2022.0</v>
      </c>
      <c r="D402" s="37" t="s">
        <v>5</v>
      </c>
      <c r="E402" s="37" t="s">
        <v>32</v>
      </c>
      <c r="F402" s="38">
        <v>80.8085082</v>
      </c>
      <c r="G402" s="36"/>
      <c r="H402" s="36"/>
      <c r="I402" s="36"/>
      <c r="J402" s="36"/>
      <c r="K402" s="36"/>
      <c r="L402" s="36"/>
      <c r="M402" s="36"/>
      <c r="N402" s="36"/>
      <c r="O402" s="36"/>
      <c r="P402" s="36"/>
      <c r="Q402" s="36"/>
      <c r="R402" s="36"/>
      <c r="S402" s="36"/>
      <c r="T402" s="36"/>
      <c r="U402" s="36"/>
      <c r="V402" s="36"/>
      <c r="W402" s="36"/>
      <c r="X402" s="36"/>
      <c r="Y402" s="36"/>
      <c r="Z402" s="36"/>
    </row>
    <row r="403">
      <c r="A403" s="37" t="s">
        <v>8</v>
      </c>
      <c r="B403" s="10" t="s">
        <v>479</v>
      </c>
      <c r="C403" s="38">
        <v>2022.0</v>
      </c>
      <c r="D403" s="37" t="s">
        <v>5</v>
      </c>
      <c r="E403" s="37" t="s">
        <v>32</v>
      </c>
      <c r="F403" s="38">
        <v>92.8013861</v>
      </c>
      <c r="G403" s="36"/>
      <c r="H403" s="36"/>
      <c r="I403" s="36"/>
      <c r="J403" s="36"/>
      <c r="K403" s="36"/>
      <c r="L403" s="36"/>
      <c r="M403" s="36"/>
      <c r="N403" s="36"/>
      <c r="O403" s="36"/>
      <c r="P403" s="36"/>
      <c r="Q403" s="36"/>
      <c r="R403" s="36"/>
      <c r="S403" s="36"/>
      <c r="T403" s="36"/>
      <c r="U403" s="36"/>
      <c r="V403" s="36"/>
      <c r="W403" s="36"/>
      <c r="X403" s="36"/>
      <c r="Y403" s="36"/>
      <c r="Z403" s="36"/>
    </row>
    <row r="404">
      <c r="A404" s="37" t="s">
        <v>9</v>
      </c>
      <c r="B404" s="10" t="s">
        <v>480</v>
      </c>
      <c r="C404" s="38">
        <v>2022.0</v>
      </c>
      <c r="D404" s="37" t="s">
        <v>5</v>
      </c>
      <c r="E404" s="37" t="s">
        <v>32</v>
      </c>
      <c r="F404" s="38">
        <v>87.2053993</v>
      </c>
      <c r="G404" s="36"/>
      <c r="H404" s="36"/>
      <c r="I404" s="36"/>
      <c r="J404" s="36"/>
      <c r="K404" s="36"/>
      <c r="L404" s="36"/>
      <c r="M404" s="36"/>
      <c r="N404" s="36"/>
      <c r="O404" s="36"/>
      <c r="P404" s="36"/>
      <c r="Q404" s="36"/>
      <c r="R404" s="36"/>
      <c r="S404" s="36"/>
      <c r="T404" s="36"/>
      <c r="U404" s="36"/>
      <c r="V404" s="36"/>
      <c r="W404" s="36"/>
      <c r="X404" s="36"/>
      <c r="Y404" s="36"/>
      <c r="Z404" s="36"/>
    </row>
    <row r="405">
      <c r="A405" s="37" t="s">
        <v>10</v>
      </c>
      <c r="B405" s="10" t="s">
        <v>478</v>
      </c>
      <c r="C405" s="38">
        <v>2022.0</v>
      </c>
      <c r="D405" s="37" t="s">
        <v>5</v>
      </c>
      <c r="E405" s="37" t="s">
        <v>32</v>
      </c>
      <c r="F405" s="38">
        <v>79.4489809</v>
      </c>
      <c r="G405" s="36"/>
      <c r="H405" s="36"/>
      <c r="I405" s="36"/>
      <c r="J405" s="36"/>
      <c r="K405" s="36"/>
      <c r="L405" s="36"/>
      <c r="M405" s="36"/>
      <c r="N405" s="36"/>
      <c r="O405" s="36"/>
      <c r="P405" s="36"/>
      <c r="Q405" s="36"/>
      <c r="R405" s="36"/>
      <c r="S405" s="36"/>
      <c r="T405" s="36"/>
      <c r="U405" s="36"/>
      <c r="V405" s="36"/>
      <c r="W405" s="36"/>
      <c r="X405" s="36"/>
      <c r="Y405" s="36"/>
      <c r="Z405" s="36"/>
    </row>
    <row r="406">
      <c r="A406" s="37" t="s">
        <v>11</v>
      </c>
      <c r="B406" s="10" t="s">
        <v>477</v>
      </c>
      <c r="C406" s="38">
        <v>2022.0</v>
      </c>
      <c r="D406" s="37" t="s">
        <v>5</v>
      </c>
      <c r="E406" s="37" t="s">
        <v>32</v>
      </c>
      <c r="F406" s="38">
        <v>73.87885</v>
      </c>
      <c r="G406" s="36"/>
      <c r="H406" s="36"/>
      <c r="I406" s="36"/>
      <c r="J406" s="36"/>
      <c r="K406" s="36"/>
      <c r="L406" s="36"/>
      <c r="M406" s="36"/>
      <c r="N406" s="36"/>
      <c r="O406" s="36"/>
      <c r="P406" s="36"/>
      <c r="Q406" s="36"/>
      <c r="R406" s="36"/>
      <c r="S406" s="36"/>
      <c r="T406" s="36"/>
      <c r="U406" s="36"/>
      <c r="V406" s="36"/>
      <c r="W406" s="36"/>
      <c r="X406" s="36"/>
      <c r="Y406" s="36"/>
      <c r="Z406" s="36"/>
    </row>
    <row r="407">
      <c r="A407" s="37" t="s">
        <v>12</v>
      </c>
      <c r="B407" s="10" t="s">
        <v>476</v>
      </c>
      <c r="C407" s="38">
        <v>2022.0</v>
      </c>
      <c r="D407" s="37" t="s">
        <v>5</v>
      </c>
      <c r="E407" s="37" t="s">
        <v>32</v>
      </c>
      <c r="F407" s="38">
        <v>102.688521</v>
      </c>
      <c r="G407" s="36"/>
      <c r="H407" s="36"/>
      <c r="I407" s="36"/>
      <c r="J407" s="36"/>
      <c r="K407" s="36"/>
      <c r="L407" s="36"/>
      <c r="M407" s="36"/>
      <c r="N407" s="36"/>
      <c r="O407" s="36"/>
      <c r="P407" s="36"/>
      <c r="Q407" s="36"/>
      <c r="R407" s="36"/>
      <c r="S407" s="36"/>
      <c r="T407" s="36"/>
      <c r="U407" s="36"/>
      <c r="V407" s="36"/>
      <c r="W407" s="36"/>
      <c r="X407" s="36"/>
      <c r="Y407" s="36"/>
      <c r="Z407" s="36"/>
    </row>
    <row r="408">
      <c r="A408" s="37" t="s">
        <v>13</v>
      </c>
      <c r="B408" s="10" t="s">
        <v>481</v>
      </c>
      <c r="C408" s="38">
        <v>2022.0</v>
      </c>
      <c r="D408" s="37" t="s">
        <v>5</v>
      </c>
      <c r="E408" s="37" t="s">
        <v>32</v>
      </c>
      <c r="F408" s="38">
        <v>62.8885424</v>
      </c>
      <c r="G408" s="36"/>
      <c r="H408" s="36"/>
      <c r="I408" s="36"/>
      <c r="J408" s="36"/>
      <c r="K408" s="36"/>
      <c r="L408" s="36"/>
      <c r="M408" s="36"/>
      <c r="N408" s="36"/>
      <c r="O408" s="36"/>
      <c r="P408" s="36"/>
      <c r="Q408" s="36"/>
      <c r="R408" s="36"/>
      <c r="S408" s="36"/>
      <c r="T408" s="36"/>
      <c r="U408" s="36"/>
      <c r="V408" s="36"/>
      <c r="W408" s="36"/>
      <c r="X408" s="36"/>
      <c r="Y408" s="36"/>
      <c r="Z408" s="36"/>
    </row>
    <row r="409">
      <c r="A409" s="37" t="s">
        <v>14</v>
      </c>
      <c r="B409" s="10" t="s">
        <v>483</v>
      </c>
      <c r="C409" s="38">
        <v>2022.0</v>
      </c>
      <c r="D409" s="37" t="s">
        <v>5</v>
      </c>
      <c r="E409" s="37" t="s">
        <v>32</v>
      </c>
      <c r="F409" s="38">
        <v>101.040527</v>
      </c>
      <c r="G409" s="36"/>
      <c r="H409" s="36"/>
      <c r="I409" s="36"/>
      <c r="J409" s="36"/>
      <c r="K409" s="36"/>
      <c r="L409" s="36"/>
      <c r="M409" s="36"/>
      <c r="N409" s="36"/>
      <c r="O409" s="36"/>
      <c r="P409" s="36"/>
      <c r="Q409" s="36"/>
      <c r="R409" s="36"/>
      <c r="S409" s="36"/>
      <c r="T409" s="36"/>
      <c r="U409" s="36"/>
      <c r="V409" s="36"/>
      <c r="W409" s="36"/>
      <c r="X409" s="36"/>
      <c r="Y409" s="36"/>
      <c r="Z409" s="36"/>
    </row>
    <row r="410">
      <c r="A410" s="37" t="s">
        <v>15</v>
      </c>
      <c r="B410" s="10" t="s">
        <v>482</v>
      </c>
      <c r="C410" s="38">
        <v>2022.0</v>
      </c>
      <c r="D410" s="37" t="s">
        <v>5</v>
      </c>
      <c r="E410" s="37" t="s">
        <v>32</v>
      </c>
      <c r="F410" s="38">
        <v>93.39016</v>
      </c>
      <c r="G410" s="36"/>
      <c r="H410" s="36"/>
      <c r="I410" s="36"/>
      <c r="J410" s="36"/>
      <c r="K410" s="36"/>
      <c r="L410" s="36"/>
      <c r="M410" s="36"/>
      <c r="N410" s="36"/>
      <c r="O410" s="36"/>
      <c r="P410" s="36"/>
      <c r="Q410" s="36"/>
      <c r="R410" s="36"/>
      <c r="S410" s="36"/>
      <c r="T410" s="36"/>
      <c r="U410" s="36"/>
      <c r="V410" s="36"/>
      <c r="W410" s="36"/>
      <c r="X410" s="36"/>
      <c r="Y410" s="36"/>
      <c r="Z410" s="36"/>
    </row>
    <row r="411">
      <c r="A411" s="37" t="s">
        <v>16</v>
      </c>
      <c r="B411" s="10" t="s">
        <v>484</v>
      </c>
      <c r="C411" s="38">
        <v>2022.0</v>
      </c>
      <c r="D411" s="37" t="s">
        <v>5</v>
      </c>
      <c r="E411" s="37" t="s">
        <v>32</v>
      </c>
      <c r="F411" s="38">
        <v>78.4244644</v>
      </c>
      <c r="G411" s="36"/>
      <c r="H411" s="36"/>
      <c r="I411" s="36"/>
      <c r="J411" s="36"/>
      <c r="K411" s="36"/>
      <c r="L411" s="36"/>
      <c r="M411" s="36"/>
      <c r="N411" s="36"/>
      <c r="O411" s="36"/>
      <c r="P411" s="36"/>
      <c r="Q411" s="36"/>
      <c r="R411" s="36"/>
      <c r="S411" s="36"/>
      <c r="T411" s="36"/>
      <c r="U411" s="36"/>
      <c r="V411" s="36"/>
      <c r="W411" s="36"/>
      <c r="X411" s="36"/>
      <c r="Y411" s="36"/>
      <c r="Z411" s="36"/>
    </row>
    <row r="412">
      <c r="A412" s="37" t="s">
        <v>17</v>
      </c>
      <c r="B412" s="10" t="s">
        <v>485</v>
      </c>
      <c r="C412" s="38">
        <v>2022.0</v>
      </c>
      <c r="D412" s="37" t="s">
        <v>5</v>
      </c>
      <c r="E412" s="37" t="s">
        <v>32</v>
      </c>
      <c r="F412" s="38">
        <v>67.8076953</v>
      </c>
      <c r="G412" s="36"/>
      <c r="H412" s="36"/>
      <c r="I412" s="36"/>
      <c r="J412" s="36"/>
      <c r="K412" s="36"/>
      <c r="L412" s="36"/>
      <c r="M412" s="36"/>
      <c r="N412" s="36"/>
      <c r="O412" s="36"/>
      <c r="P412" s="36"/>
      <c r="Q412" s="36"/>
      <c r="R412" s="36"/>
      <c r="S412" s="36"/>
      <c r="T412" s="36"/>
      <c r="U412" s="36"/>
      <c r="V412" s="36"/>
      <c r="W412" s="36"/>
      <c r="X412" s="36"/>
      <c r="Y412" s="36"/>
      <c r="Z412" s="36"/>
    </row>
    <row r="413">
      <c r="A413" s="37" t="s">
        <v>18</v>
      </c>
      <c r="B413" s="10" t="s">
        <v>486</v>
      </c>
      <c r="C413" s="38">
        <v>2022.0</v>
      </c>
      <c r="D413" s="37" t="s">
        <v>5</v>
      </c>
      <c r="E413" s="37" t="s">
        <v>32</v>
      </c>
      <c r="F413" s="38">
        <v>101.365713</v>
      </c>
      <c r="G413" s="36"/>
      <c r="H413" s="36"/>
      <c r="I413" s="36"/>
      <c r="J413" s="36"/>
      <c r="K413" s="36"/>
      <c r="L413" s="36"/>
      <c r="M413" s="36"/>
      <c r="N413" s="36"/>
      <c r="O413" s="36"/>
      <c r="P413" s="36"/>
      <c r="Q413" s="36"/>
      <c r="R413" s="36"/>
      <c r="S413" s="36"/>
      <c r="T413" s="36"/>
      <c r="U413" s="36"/>
      <c r="V413" s="36"/>
      <c r="W413" s="36"/>
      <c r="X413" s="36"/>
      <c r="Y413" s="36"/>
      <c r="Z413" s="36"/>
    </row>
    <row r="414">
      <c r="A414" s="37" t="s">
        <v>19</v>
      </c>
      <c r="B414" s="10" t="s">
        <v>487</v>
      </c>
      <c r="C414" s="38">
        <v>2022.0</v>
      </c>
      <c r="D414" s="37" t="s">
        <v>5</v>
      </c>
      <c r="E414" s="37" t="s">
        <v>32</v>
      </c>
      <c r="F414" s="38">
        <v>95.7868867</v>
      </c>
      <c r="G414" s="36"/>
      <c r="H414" s="36"/>
      <c r="I414" s="36"/>
      <c r="J414" s="36"/>
      <c r="K414" s="36"/>
      <c r="L414" s="36"/>
      <c r="M414" s="36"/>
      <c r="N414" s="36"/>
      <c r="O414" s="36"/>
      <c r="P414" s="36"/>
      <c r="Q414" s="36"/>
      <c r="R414" s="36"/>
      <c r="S414" s="36"/>
      <c r="T414" s="36"/>
      <c r="U414" s="36"/>
      <c r="V414" s="36"/>
      <c r="W414" s="36"/>
      <c r="X414" s="36"/>
      <c r="Y414" s="36"/>
      <c r="Z414" s="36"/>
    </row>
    <row r="415">
      <c r="A415" s="37" t="s">
        <v>20</v>
      </c>
      <c r="B415" s="10" t="s">
        <v>488</v>
      </c>
      <c r="C415" s="38">
        <v>2022.0</v>
      </c>
      <c r="D415" s="37" t="s">
        <v>5</v>
      </c>
      <c r="E415" s="37" t="s">
        <v>32</v>
      </c>
      <c r="F415" s="38">
        <v>107.531786</v>
      </c>
      <c r="G415" s="36"/>
      <c r="H415" s="36"/>
      <c r="I415" s="36"/>
      <c r="J415" s="36"/>
      <c r="K415" s="36"/>
      <c r="L415" s="36"/>
      <c r="M415" s="36"/>
      <c r="N415" s="36"/>
      <c r="O415" s="36"/>
      <c r="P415" s="36"/>
      <c r="Q415" s="36"/>
      <c r="R415" s="36"/>
      <c r="S415" s="36"/>
      <c r="T415" s="36"/>
      <c r="U415" s="36"/>
      <c r="V415" s="36"/>
      <c r="W415" s="36"/>
      <c r="X415" s="36"/>
      <c r="Y415" s="36"/>
      <c r="Z415" s="36"/>
    </row>
    <row r="416">
      <c r="A416" s="37" t="s">
        <v>21</v>
      </c>
      <c r="B416" s="10" t="s">
        <v>490</v>
      </c>
      <c r="C416" s="38">
        <v>2022.0</v>
      </c>
      <c r="D416" s="37" t="s">
        <v>5</v>
      </c>
      <c r="E416" s="37" t="s">
        <v>32</v>
      </c>
      <c r="F416" s="38">
        <v>65.3837581</v>
      </c>
      <c r="G416" s="36"/>
      <c r="H416" s="36"/>
      <c r="I416" s="36"/>
      <c r="J416" s="36"/>
      <c r="K416" s="36"/>
      <c r="L416" s="36"/>
      <c r="M416" s="36"/>
      <c r="N416" s="36"/>
      <c r="O416" s="36"/>
      <c r="P416" s="36"/>
      <c r="Q416" s="36"/>
      <c r="R416" s="36"/>
      <c r="S416" s="36"/>
      <c r="T416" s="36"/>
      <c r="U416" s="36"/>
      <c r="V416" s="36"/>
      <c r="W416" s="36"/>
      <c r="X416" s="36"/>
      <c r="Y416" s="36"/>
      <c r="Z416" s="36"/>
    </row>
    <row r="417">
      <c r="A417" s="37" t="s">
        <v>22</v>
      </c>
      <c r="B417" s="10" t="s">
        <v>491</v>
      </c>
      <c r="C417" s="38">
        <v>2022.0</v>
      </c>
      <c r="D417" s="37" t="s">
        <v>5</v>
      </c>
      <c r="E417" s="37" t="s">
        <v>32</v>
      </c>
      <c r="F417" s="38">
        <v>65.031602</v>
      </c>
      <c r="G417" s="36"/>
      <c r="H417" s="36"/>
      <c r="I417" s="36"/>
      <c r="J417" s="36"/>
      <c r="K417" s="36"/>
      <c r="L417" s="36"/>
      <c r="M417" s="36"/>
      <c r="N417" s="36"/>
      <c r="O417" s="36"/>
      <c r="P417" s="36"/>
      <c r="Q417" s="36"/>
      <c r="R417" s="36"/>
      <c r="S417" s="36"/>
      <c r="T417" s="36"/>
      <c r="U417" s="36"/>
      <c r="V417" s="36"/>
      <c r="W417" s="36"/>
      <c r="X417" s="36"/>
      <c r="Y417" s="36"/>
      <c r="Z417" s="36"/>
    </row>
    <row r="418">
      <c r="A418" s="37" t="s">
        <v>23</v>
      </c>
      <c r="B418" s="10" t="s">
        <v>492</v>
      </c>
      <c r="C418" s="38">
        <v>2022.0</v>
      </c>
      <c r="D418" s="37" t="s">
        <v>5</v>
      </c>
      <c r="E418" s="37" t="s">
        <v>32</v>
      </c>
      <c r="F418" s="38">
        <v>106.631158</v>
      </c>
      <c r="G418" s="36"/>
      <c r="H418" s="36"/>
      <c r="I418" s="36"/>
      <c r="J418" s="36"/>
      <c r="K418" s="36"/>
      <c r="L418" s="36"/>
      <c r="M418" s="36"/>
      <c r="N418" s="36"/>
      <c r="O418" s="36"/>
      <c r="P418" s="36"/>
      <c r="Q418" s="36"/>
      <c r="R418" s="36"/>
      <c r="S418" s="36"/>
      <c r="T418" s="36"/>
      <c r="U418" s="36"/>
      <c r="V418" s="36"/>
      <c r="W418" s="36"/>
      <c r="X418" s="36"/>
      <c r="Y418" s="36"/>
      <c r="Z418" s="36"/>
    </row>
    <row r="419">
      <c r="A419" s="37" t="s">
        <v>24</v>
      </c>
      <c r="B419" s="10" t="s">
        <v>493</v>
      </c>
      <c r="C419" s="38">
        <v>2022.0</v>
      </c>
      <c r="D419" s="37" t="s">
        <v>5</v>
      </c>
      <c r="E419" s="37" t="s">
        <v>32</v>
      </c>
      <c r="F419" s="38">
        <v>111.710479</v>
      </c>
      <c r="G419" s="36"/>
      <c r="H419" s="36"/>
      <c r="I419" s="36"/>
      <c r="J419" s="36"/>
      <c r="K419" s="36"/>
      <c r="L419" s="36"/>
      <c r="M419" s="36"/>
      <c r="N419" s="36"/>
      <c r="O419" s="36"/>
      <c r="P419" s="36"/>
      <c r="Q419" s="36"/>
      <c r="R419" s="36"/>
      <c r="S419" s="36"/>
      <c r="T419" s="36"/>
      <c r="U419" s="36"/>
      <c r="V419" s="36"/>
      <c r="W419" s="36"/>
      <c r="X419" s="36"/>
      <c r="Y419" s="36"/>
      <c r="Z419" s="36"/>
    </row>
    <row r="420">
      <c r="A420" s="37" t="s">
        <v>25</v>
      </c>
      <c r="B420" s="10" t="s">
        <v>494</v>
      </c>
      <c r="C420" s="38">
        <v>2022.0</v>
      </c>
      <c r="D420" s="37" t="s">
        <v>5</v>
      </c>
      <c r="E420" s="37" t="s">
        <v>32</v>
      </c>
      <c r="F420" s="38">
        <v>56.6937271</v>
      </c>
      <c r="G420" s="36"/>
      <c r="H420" s="36"/>
      <c r="I420" s="36"/>
      <c r="J420" s="36"/>
      <c r="K420" s="36"/>
      <c r="L420" s="36"/>
      <c r="M420" s="36"/>
      <c r="N420" s="36"/>
      <c r="O420" s="36"/>
      <c r="P420" s="36"/>
      <c r="Q420" s="36"/>
      <c r="R420" s="36"/>
      <c r="S420" s="36"/>
      <c r="T420" s="36"/>
      <c r="U420" s="36"/>
      <c r="V420" s="36"/>
      <c r="W420" s="36"/>
      <c r="X420" s="36"/>
      <c r="Y420" s="36"/>
      <c r="Z420" s="36"/>
    </row>
    <row r="421">
      <c r="A421" s="37" t="s">
        <v>26</v>
      </c>
      <c r="B421" s="10" t="s">
        <v>495</v>
      </c>
      <c r="C421" s="38">
        <v>2022.0</v>
      </c>
      <c r="D421" s="37" t="s">
        <v>5</v>
      </c>
      <c r="E421" s="37" t="s">
        <v>32</v>
      </c>
      <c r="F421" s="38">
        <v>55.2812846</v>
      </c>
      <c r="G421" s="36"/>
      <c r="H421" s="36"/>
      <c r="I421" s="36"/>
      <c r="J421" s="36"/>
      <c r="K421" s="36"/>
      <c r="L421" s="36"/>
      <c r="M421" s="36"/>
      <c r="N421" s="36"/>
      <c r="O421" s="36"/>
      <c r="P421" s="36"/>
      <c r="Q421" s="36"/>
      <c r="R421" s="36"/>
      <c r="S421" s="36"/>
      <c r="T421" s="36"/>
      <c r="U421" s="36"/>
      <c r="V421" s="36"/>
      <c r="W421" s="36"/>
      <c r="X421" s="36"/>
      <c r="Y421" s="36"/>
      <c r="Z421" s="36"/>
    </row>
    <row r="422">
      <c r="A422" s="37" t="s">
        <v>27</v>
      </c>
      <c r="B422" s="10" t="s">
        <v>497</v>
      </c>
      <c r="C422" s="38">
        <v>2022.0</v>
      </c>
      <c r="D422" s="37" t="s">
        <v>5</v>
      </c>
      <c r="E422" s="37" t="s">
        <v>32</v>
      </c>
      <c r="F422" s="38">
        <v>91.8176628</v>
      </c>
      <c r="G422" s="36"/>
      <c r="H422" s="36"/>
      <c r="I422" s="36"/>
      <c r="J422" s="36"/>
      <c r="K422" s="36"/>
      <c r="L422" s="36"/>
      <c r="M422" s="36"/>
      <c r="N422" s="36"/>
      <c r="O422" s="36"/>
      <c r="P422" s="36"/>
      <c r="Q422" s="36"/>
      <c r="R422" s="36"/>
      <c r="S422" s="36"/>
      <c r="T422" s="36"/>
      <c r="U422" s="36"/>
      <c r="V422" s="36"/>
      <c r="W422" s="36"/>
      <c r="X422" s="36"/>
      <c r="Y422" s="36"/>
      <c r="Z422" s="36"/>
    </row>
    <row r="423">
      <c r="A423" s="37" t="s">
        <v>28</v>
      </c>
      <c r="B423" s="10" t="s">
        <v>496</v>
      </c>
      <c r="C423" s="38">
        <v>2022.0</v>
      </c>
      <c r="D423" s="37" t="s">
        <v>5</v>
      </c>
      <c r="E423" s="37" t="s">
        <v>32</v>
      </c>
      <c r="F423" s="38">
        <v>54.0008402</v>
      </c>
      <c r="G423" s="36"/>
      <c r="H423" s="36"/>
      <c r="I423" s="36"/>
      <c r="J423" s="36"/>
      <c r="K423" s="36"/>
      <c r="L423" s="36"/>
      <c r="M423" s="36"/>
      <c r="N423" s="36"/>
      <c r="O423" s="36"/>
      <c r="P423" s="36"/>
      <c r="Q423" s="36"/>
      <c r="R423" s="36"/>
      <c r="S423" s="36"/>
      <c r="T423" s="36"/>
      <c r="U423" s="36"/>
      <c r="V423" s="36"/>
      <c r="W423" s="36"/>
      <c r="X423" s="36"/>
      <c r="Y423" s="36"/>
      <c r="Z423" s="36"/>
    </row>
    <row r="424">
      <c r="A424" s="37" t="s">
        <v>29</v>
      </c>
      <c r="B424" s="10" t="s">
        <v>498</v>
      </c>
      <c r="C424" s="38">
        <v>2022.0</v>
      </c>
      <c r="D424" s="37" t="s">
        <v>5</v>
      </c>
      <c r="E424" s="37" t="s">
        <v>32</v>
      </c>
      <c r="F424" s="38">
        <v>53.3562665</v>
      </c>
      <c r="G424" s="36"/>
      <c r="H424" s="36"/>
      <c r="I424" s="36"/>
      <c r="J424" s="36"/>
      <c r="K424" s="36"/>
      <c r="L424" s="36"/>
      <c r="M424" s="36"/>
      <c r="N424" s="36"/>
      <c r="O424" s="36"/>
      <c r="P424" s="36"/>
      <c r="Q424" s="36"/>
      <c r="R424" s="36"/>
      <c r="S424" s="36"/>
      <c r="T424" s="36"/>
      <c r="U424" s="36"/>
      <c r="V424" s="36"/>
      <c r="W424" s="36"/>
      <c r="X424" s="36"/>
      <c r="Y424" s="36"/>
      <c r="Z424" s="36"/>
    </row>
    <row r="425">
      <c r="A425" s="37" t="s">
        <v>30</v>
      </c>
      <c r="B425" s="10" t="s">
        <v>499</v>
      </c>
      <c r="C425" s="38">
        <v>2022.0</v>
      </c>
      <c r="D425" s="37" t="s">
        <v>5</v>
      </c>
      <c r="E425" s="37" t="s">
        <v>32</v>
      </c>
      <c r="F425" s="38">
        <v>113.395225</v>
      </c>
      <c r="G425" s="36"/>
      <c r="H425" s="36"/>
      <c r="I425" s="36"/>
      <c r="J425" s="36"/>
      <c r="K425" s="36"/>
      <c r="L425" s="36"/>
      <c r="M425" s="36"/>
      <c r="N425" s="36"/>
      <c r="O425" s="36"/>
      <c r="P425" s="36"/>
      <c r="Q425" s="36"/>
      <c r="R425" s="36"/>
      <c r="S425" s="36"/>
      <c r="T425" s="36"/>
      <c r="U425" s="36"/>
      <c r="V425" s="36"/>
      <c r="W425" s="36"/>
      <c r="X425" s="36"/>
      <c r="Y425" s="36"/>
      <c r="Z425" s="36"/>
    </row>
    <row r="426">
      <c r="A426" s="37" t="s">
        <v>31</v>
      </c>
      <c r="B426" s="10" t="s">
        <v>500</v>
      </c>
      <c r="C426" s="38">
        <v>2022.0</v>
      </c>
      <c r="D426" s="37" t="s">
        <v>5</v>
      </c>
      <c r="E426" s="37" t="s">
        <v>32</v>
      </c>
      <c r="F426" s="38">
        <v>82.5970913</v>
      </c>
      <c r="G426" s="36"/>
      <c r="H426" s="36"/>
      <c r="I426" s="36"/>
      <c r="J426" s="36"/>
      <c r="K426" s="36"/>
      <c r="L426" s="36"/>
      <c r="M426" s="36"/>
      <c r="N426" s="36"/>
      <c r="O426" s="36"/>
      <c r="P426" s="36"/>
      <c r="Q426" s="36"/>
      <c r="R426" s="36"/>
      <c r="S426" s="36"/>
      <c r="T426" s="36"/>
      <c r="U426" s="36"/>
      <c r="V426" s="36"/>
      <c r="W426" s="36"/>
      <c r="X426" s="36"/>
      <c r="Y426" s="36"/>
      <c r="Z426" s="36"/>
    </row>
    <row r="427">
      <c r="A427" s="37" t="s">
        <v>32</v>
      </c>
      <c r="B427" s="10" t="s">
        <v>501</v>
      </c>
      <c r="C427" s="38">
        <v>2022.0</v>
      </c>
      <c r="D427" s="37" t="s">
        <v>5</v>
      </c>
      <c r="E427" s="37" t="s">
        <v>32</v>
      </c>
      <c r="F427" s="38">
        <v>95.8409198</v>
      </c>
      <c r="G427" s="36"/>
      <c r="H427" s="36"/>
      <c r="I427" s="36"/>
      <c r="J427" s="36"/>
      <c r="K427" s="36"/>
      <c r="L427" s="36"/>
      <c r="M427" s="36"/>
      <c r="N427" s="36"/>
      <c r="O427" s="36"/>
      <c r="P427" s="36"/>
      <c r="Q427" s="36"/>
      <c r="R427" s="36"/>
      <c r="S427" s="36"/>
      <c r="T427" s="36"/>
      <c r="U427" s="36"/>
      <c r="V427" s="36"/>
      <c r="W427" s="36"/>
      <c r="X427" s="36"/>
      <c r="Y427" s="36"/>
      <c r="Z427" s="36"/>
    </row>
    <row r="428">
      <c r="A428" s="37" t="s">
        <v>33</v>
      </c>
      <c r="B428" s="10" t="s">
        <v>502</v>
      </c>
      <c r="C428" s="38">
        <v>2022.0</v>
      </c>
      <c r="D428" s="37" t="s">
        <v>5</v>
      </c>
      <c r="E428" s="37" t="s">
        <v>32</v>
      </c>
      <c r="F428" s="38">
        <v>127.427801</v>
      </c>
      <c r="G428" s="36"/>
      <c r="H428" s="36"/>
      <c r="I428" s="36"/>
      <c r="J428" s="36"/>
      <c r="K428" s="36"/>
      <c r="L428" s="36"/>
      <c r="M428" s="36"/>
      <c r="N428" s="36"/>
      <c r="O428" s="36"/>
      <c r="P428" s="36"/>
      <c r="Q428" s="36"/>
      <c r="R428" s="36"/>
      <c r="S428" s="36"/>
      <c r="T428" s="36"/>
      <c r="U428" s="36"/>
      <c r="V428" s="36"/>
      <c r="W428" s="36"/>
      <c r="X428" s="36"/>
      <c r="Y428" s="36"/>
      <c r="Z428" s="36"/>
    </row>
    <row r="429">
      <c r="A429" s="37" t="s">
        <v>34</v>
      </c>
      <c r="B429" s="10" t="s">
        <v>503</v>
      </c>
      <c r="C429" s="38">
        <v>2022.0</v>
      </c>
      <c r="D429" s="37" t="s">
        <v>5</v>
      </c>
      <c r="E429" s="37" t="s">
        <v>32</v>
      </c>
      <c r="F429" s="38">
        <v>56.6435066</v>
      </c>
      <c r="G429" s="36"/>
      <c r="H429" s="36"/>
      <c r="I429" s="36"/>
      <c r="J429" s="36"/>
      <c r="K429" s="36"/>
      <c r="L429" s="36"/>
      <c r="M429" s="36"/>
      <c r="N429" s="36"/>
      <c r="O429" s="36"/>
      <c r="P429" s="36"/>
      <c r="Q429" s="36"/>
      <c r="R429" s="36"/>
      <c r="S429" s="36"/>
      <c r="T429" s="36"/>
      <c r="U429" s="36"/>
      <c r="V429" s="36"/>
      <c r="W429" s="36"/>
      <c r="X429" s="36"/>
      <c r="Y429" s="36"/>
      <c r="Z429" s="36"/>
    </row>
    <row r="430">
      <c r="A430" s="37" t="s">
        <v>35</v>
      </c>
      <c r="B430" s="10" t="s">
        <v>504</v>
      </c>
      <c r="C430" s="38">
        <v>2022.0</v>
      </c>
      <c r="D430" s="37" t="s">
        <v>5</v>
      </c>
      <c r="E430" s="37" t="s">
        <v>32</v>
      </c>
      <c r="F430" s="38">
        <v>77.2982435</v>
      </c>
      <c r="G430" s="36"/>
      <c r="H430" s="36"/>
      <c r="I430" s="36"/>
      <c r="J430" s="36"/>
      <c r="K430" s="36"/>
      <c r="L430" s="36"/>
      <c r="M430" s="36"/>
      <c r="N430" s="36"/>
      <c r="O430" s="36"/>
      <c r="P430" s="36"/>
      <c r="Q430" s="36"/>
      <c r="R430" s="36"/>
      <c r="S430" s="36"/>
      <c r="T430" s="36"/>
      <c r="U430" s="36"/>
      <c r="V430" s="36"/>
      <c r="W430" s="36"/>
      <c r="X430" s="36"/>
      <c r="Y430" s="36"/>
      <c r="Z430" s="36"/>
    </row>
    <row r="431">
      <c r="A431" s="37" t="s">
        <v>3</v>
      </c>
      <c r="B431" s="10" t="s">
        <v>489</v>
      </c>
      <c r="C431" s="38">
        <v>2023.0</v>
      </c>
      <c r="D431" s="37" t="s">
        <v>5</v>
      </c>
      <c r="E431" s="37" t="s">
        <v>32</v>
      </c>
      <c r="F431" s="38">
        <v>83.9277974</v>
      </c>
      <c r="G431" s="36"/>
      <c r="H431" s="36"/>
      <c r="I431" s="36"/>
      <c r="J431" s="36"/>
      <c r="K431" s="36"/>
      <c r="L431" s="36"/>
      <c r="M431" s="36"/>
      <c r="N431" s="36"/>
      <c r="O431" s="36"/>
      <c r="P431" s="36"/>
      <c r="Q431" s="36"/>
      <c r="R431" s="36"/>
      <c r="S431" s="36"/>
      <c r="T431" s="36"/>
      <c r="U431" s="36"/>
      <c r="V431" s="36"/>
      <c r="W431" s="36"/>
      <c r="X431" s="36"/>
      <c r="Y431" s="36"/>
      <c r="Z431" s="36"/>
    </row>
    <row r="432">
      <c r="A432" s="37" t="s">
        <v>4</v>
      </c>
      <c r="B432" s="10" t="s">
        <v>472</v>
      </c>
      <c r="C432" s="38">
        <v>2023.0</v>
      </c>
      <c r="D432" s="37" t="s">
        <v>5</v>
      </c>
      <c r="E432" s="37" t="s">
        <v>32</v>
      </c>
      <c r="F432" s="38">
        <v>49.3103501</v>
      </c>
      <c r="G432" s="36"/>
      <c r="H432" s="36"/>
      <c r="I432" s="36"/>
      <c r="J432" s="36"/>
      <c r="K432" s="36"/>
      <c r="L432" s="36"/>
      <c r="M432" s="36"/>
      <c r="N432" s="36"/>
      <c r="O432" s="36"/>
      <c r="P432" s="36"/>
      <c r="Q432" s="36"/>
      <c r="R432" s="36"/>
      <c r="S432" s="36"/>
      <c r="T432" s="36"/>
      <c r="U432" s="36"/>
      <c r="V432" s="36"/>
      <c r="W432" s="36"/>
      <c r="X432" s="36"/>
      <c r="Y432" s="36"/>
      <c r="Z432" s="36"/>
    </row>
    <row r="433">
      <c r="A433" s="37" t="s">
        <v>5</v>
      </c>
      <c r="B433" s="10" t="s">
        <v>473</v>
      </c>
      <c r="C433" s="38">
        <v>2023.0</v>
      </c>
      <c r="D433" s="37" t="s">
        <v>5</v>
      </c>
      <c r="E433" s="37" t="s">
        <v>32</v>
      </c>
      <c r="F433" s="38">
        <v>63.4582634</v>
      </c>
      <c r="G433" s="36"/>
      <c r="H433" s="36"/>
      <c r="I433" s="36"/>
      <c r="J433" s="36"/>
      <c r="K433" s="36"/>
      <c r="L433" s="36"/>
      <c r="M433" s="36"/>
      <c r="N433" s="36"/>
      <c r="O433" s="36"/>
      <c r="P433" s="36"/>
      <c r="Q433" s="36"/>
      <c r="R433" s="36"/>
      <c r="S433" s="36"/>
      <c r="T433" s="36"/>
      <c r="U433" s="36"/>
      <c r="V433" s="36"/>
      <c r="W433" s="36"/>
      <c r="X433" s="36"/>
      <c r="Y433" s="36"/>
      <c r="Z433" s="36"/>
    </row>
    <row r="434">
      <c r="A434" s="37" t="s">
        <v>6</v>
      </c>
      <c r="B434" s="10" t="s">
        <v>474</v>
      </c>
      <c r="C434" s="38">
        <v>2023.0</v>
      </c>
      <c r="D434" s="37" t="s">
        <v>5</v>
      </c>
      <c r="E434" s="37" t="s">
        <v>32</v>
      </c>
      <c r="F434" s="38">
        <v>43.5601303</v>
      </c>
      <c r="G434" s="36"/>
      <c r="H434" s="36"/>
      <c r="I434" s="36"/>
      <c r="J434" s="36"/>
      <c r="K434" s="36"/>
      <c r="L434" s="36"/>
      <c r="M434" s="36"/>
      <c r="N434" s="36"/>
      <c r="O434" s="36"/>
      <c r="P434" s="36"/>
      <c r="Q434" s="36"/>
      <c r="R434" s="36"/>
      <c r="S434" s="36"/>
      <c r="T434" s="36"/>
      <c r="U434" s="36"/>
      <c r="V434" s="36"/>
      <c r="W434" s="36"/>
      <c r="X434" s="36"/>
      <c r="Y434" s="36"/>
      <c r="Z434" s="36"/>
    </row>
    <row r="435">
      <c r="A435" s="37" t="s">
        <v>7</v>
      </c>
      <c r="B435" s="10" t="s">
        <v>475</v>
      </c>
      <c r="C435" s="38">
        <v>2023.0</v>
      </c>
      <c r="D435" s="37" t="s">
        <v>5</v>
      </c>
      <c r="E435" s="37" t="s">
        <v>32</v>
      </c>
      <c r="F435" s="38">
        <v>79.3441167</v>
      </c>
      <c r="G435" s="36"/>
      <c r="H435" s="36"/>
      <c r="I435" s="36"/>
      <c r="J435" s="36"/>
      <c r="K435" s="36"/>
      <c r="L435" s="36"/>
      <c r="M435" s="36"/>
      <c r="N435" s="36"/>
      <c r="O435" s="36"/>
      <c r="P435" s="36"/>
      <c r="Q435" s="36"/>
      <c r="R435" s="36"/>
      <c r="S435" s="36"/>
      <c r="T435" s="36"/>
      <c r="U435" s="36"/>
      <c r="V435" s="36"/>
      <c r="W435" s="36"/>
      <c r="X435" s="36"/>
      <c r="Y435" s="36"/>
      <c r="Z435" s="36"/>
    </row>
    <row r="436">
      <c r="A436" s="37" t="s">
        <v>8</v>
      </c>
      <c r="B436" s="10" t="s">
        <v>479</v>
      </c>
      <c r="C436" s="38">
        <v>2023.0</v>
      </c>
      <c r="D436" s="37" t="s">
        <v>5</v>
      </c>
      <c r="E436" s="37" t="s">
        <v>32</v>
      </c>
      <c r="F436" s="38">
        <v>85.4152484</v>
      </c>
      <c r="G436" s="36"/>
      <c r="H436" s="36"/>
      <c r="I436" s="36"/>
      <c r="J436" s="36"/>
      <c r="K436" s="36"/>
      <c r="L436" s="36"/>
      <c r="M436" s="36"/>
      <c r="N436" s="36"/>
      <c r="O436" s="36"/>
      <c r="P436" s="36"/>
      <c r="Q436" s="36"/>
      <c r="R436" s="36"/>
      <c r="S436" s="36"/>
      <c r="T436" s="36"/>
      <c r="U436" s="36"/>
      <c r="V436" s="36"/>
      <c r="W436" s="36"/>
      <c r="X436" s="36"/>
      <c r="Y436" s="36"/>
      <c r="Z436" s="36"/>
    </row>
    <row r="437">
      <c r="A437" s="37" t="s">
        <v>9</v>
      </c>
      <c r="B437" s="10" t="s">
        <v>480</v>
      </c>
      <c r="C437" s="38">
        <v>2023.0</v>
      </c>
      <c r="D437" s="37" t="s">
        <v>5</v>
      </c>
      <c r="E437" s="37" t="s">
        <v>32</v>
      </c>
      <c r="F437" s="38">
        <v>90.572415</v>
      </c>
      <c r="G437" s="36"/>
      <c r="H437" s="36"/>
      <c r="I437" s="36"/>
      <c r="J437" s="36"/>
      <c r="K437" s="36"/>
      <c r="L437" s="36"/>
      <c r="M437" s="36"/>
      <c r="N437" s="36"/>
      <c r="O437" s="36"/>
      <c r="P437" s="36"/>
      <c r="Q437" s="36"/>
      <c r="R437" s="36"/>
      <c r="S437" s="36"/>
      <c r="T437" s="36"/>
      <c r="U437" s="36"/>
      <c r="V437" s="36"/>
      <c r="W437" s="36"/>
      <c r="X437" s="36"/>
      <c r="Y437" s="36"/>
      <c r="Z437" s="36"/>
    </row>
    <row r="438">
      <c r="A438" s="37" t="s">
        <v>10</v>
      </c>
      <c r="B438" s="10" t="s">
        <v>478</v>
      </c>
      <c r="C438" s="38">
        <v>2023.0</v>
      </c>
      <c r="D438" s="37" t="s">
        <v>5</v>
      </c>
      <c r="E438" s="37" t="s">
        <v>32</v>
      </c>
      <c r="F438" s="38">
        <v>76.1979782</v>
      </c>
      <c r="G438" s="36"/>
      <c r="H438" s="36"/>
      <c r="I438" s="36"/>
      <c r="J438" s="36"/>
      <c r="K438" s="36"/>
      <c r="L438" s="36"/>
      <c r="M438" s="36"/>
      <c r="N438" s="36"/>
      <c r="O438" s="36"/>
      <c r="P438" s="36"/>
      <c r="Q438" s="36"/>
      <c r="R438" s="36"/>
      <c r="S438" s="36"/>
      <c r="T438" s="36"/>
      <c r="U438" s="36"/>
      <c r="V438" s="36"/>
      <c r="W438" s="36"/>
      <c r="X438" s="36"/>
      <c r="Y438" s="36"/>
      <c r="Z438" s="36"/>
    </row>
    <row r="439">
      <c r="A439" s="37" t="s">
        <v>11</v>
      </c>
      <c r="B439" s="10" t="s">
        <v>477</v>
      </c>
      <c r="C439" s="38">
        <v>2023.0</v>
      </c>
      <c r="D439" s="37" t="s">
        <v>5</v>
      </c>
      <c r="E439" s="37" t="s">
        <v>32</v>
      </c>
      <c r="F439" s="38">
        <v>67.5542866</v>
      </c>
      <c r="G439" s="36"/>
      <c r="H439" s="36"/>
      <c r="I439" s="36"/>
      <c r="J439" s="36"/>
      <c r="K439" s="36"/>
      <c r="L439" s="36"/>
      <c r="M439" s="36"/>
      <c r="N439" s="36"/>
      <c r="O439" s="36"/>
      <c r="P439" s="36"/>
      <c r="Q439" s="36"/>
      <c r="R439" s="36"/>
      <c r="S439" s="36"/>
      <c r="T439" s="36"/>
      <c r="U439" s="36"/>
      <c r="V439" s="36"/>
      <c r="W439" s="36"/>
      <c r="X439" s="36"/>
      <c r="Y439" s="36"/>
      <c r="Z439" s="36"/>
    </row>
    <row r="440">
      <c r="A440" s="37" t="s">
        <v>12</v>
      </c>
      <c r="B440" s="10" t="s">
        <v>476</v>
      </c>
      <c r="C440" s="38">
        <v>2023.0</v>
      </c>
      <c r="D440" s="37" t="s">
        <v>5</v>
      </c>
      <c r="E440" s="37" t="s">
        <v>32</v>
      </c>
      <c r="F440" s="38">
        <v>90.7756399</v>
      </c>
      <c r="G440" s="36"/>
      <c r="H440" s="36"/>
      <c r="I440" s="36"/>
      <c r="J440" s="36"/>
      <c r="K440" s="36"/>
      <c r="L440" s="36"/>
      <c r="M440" s="36"/>
      <c r="N440" s="36"/>
      <c r="O440" s="36"/>
      <c r="P440" s="36"/>
      <c r="Q440" s="36"/>
      <c r="R440" s="36"/>
      <c r="S440" s="36"/>
      <c r="T440" s="36"/>
      <c r="U440" s="36"/>
      <c r="V440" s="36"/>
      <c r="W440" s="36"/>
      <c r="X440" s="36"/>
      <c r="Y440" s="36"/>
      <c r="Z440" s="36"/>
    </row>
    <row r="441">
      <c r="A441" s="37" t="s">
        <v>13</v>
      </c>
      <c r="B441" s="10" t="s">
        <v>481</v>
      </c>
      <c r="C441" s="38">
        <v>2023.0</v>
      </c>
      <c r="D441" s="37" t="s">
        <v>5</v>
      </c>
      <c r="E441" s="37" t="s">
        <v>32</v>
      </c>
      <c r="F441" s="38">
        <v>65.387108</v>
      </c>
      <c r="G441" s="36"/>
      <c r="H441" s="36"/>
      <c r="I441" s="36"/>
      <c r="J441" s="36"/>
      <c r="K441" s="36"/>
      <c r="L441" s="36"/>
      <c r="M441" s="36"/>
      <c r="N441" s="36"/>
      <c r="O441" s="36"/>
      <c r="P441" s="36"/>
      <c r="Q441" s="36"/>
      <c r="R441" s="36"/>
      <c r="S441" s="36"/>
      <c r="T441" s="36"/>
      <c r="U441" s="36"/>
      <c r="V441" s="36"/>
      <c r="W441" s="36"/>
      <c r="X441" s="36"/>
      <c r="Y441" s="36"/>
      <c r="Z441" s="36"/>
    </row>
    <row r="442">
      <c r="A442" s="37" t="s">
        <v>14</v>
      </c>
      <c r="B442" s="10" t="s">
        <v>483</v>
      </c>
      <c r="C442" s="38">
        <v>2023.0</v>
      </c>
      <c r="D442" s="37" t="s">
        <v>5</v>
      </c>
      <c r="E442" s="37" t="s">
        <v>32</v>
      </c>
      <c r="F442" s="38">
        <v>95.477092</v>
      </c>
      <c r="G442" s="36"/>
      <c r="H442" s="36"/>
      <c r="I442" s="36"/>
      <c r="J442" s="36"/>
      <c r="K442" s="36"/>
      <c r="L442" s="36"/>
      <c r="M442" s="36"/>
      <c r="N442" s="36"/>
      <c r="O442" s="36"/>
      <c r="P442" s="36"/>
      <c r="Q442" s="36"/>
      <c r="R442" s="36"/>
      <c r="S442" s="36"/>
      <c r="T442" s="36"/>
      <c r="U442" s="36"/>
      <c r="V442" s="36"/>
      <c r="W442" s="36"/>
      <c r="X442" s="36"/>
      <c r="Y442" s="36"/>
      <c r="Z442" s="36"/>
    </row>
    <row r="443">
      <c r="A443" s="37" t="s">
        <v>15</v>
      </c>
      <c r="B443" s="10" t="s">
        <v>482</v>
      </c>
      <c r="C443" s="38">
        <v>2023.0</v>
      </c>
      <c r="D443" s="37" t="s">
        <v>5</v>
      </c>
      <c r="E443" s="37" t="s">
        <v>32</v>
      </c>
      <c r="F443" s="38">
        <v>87.2312001</v>
      </c>
      <c r="G443" s="36"/>
      <c r="H443" s="36"/>
      <c r="I443" s="36"/>
      <c r="J443" s="36"/>
      <c r="K443" s="36"/>
      <c r="L443" s="36"/>
      <c r="M443" s="36"/>
      <c r="N443" s="36"/>
      <c r="O443" s="36"/>
      <c r="P443" s="36"/>
      <c r="Q443" s="36"/>
      <c r="R443" s="36"/>
      <c r="S443" s="36"/>
      <c r="T443" s="36"/>
      <c r="U443" s="36"/>
      <c r="V443" s="36"/>
      <c r="W443" s="36"/>
      <c r="X443" s="36"/>
      <c r="Y443" s="36"/>
      <c r="Z443" s="36"/>
    </row>
    <row r="444">
      <c r="A444" s="37" t="s">
        <v>16</v>
      </c>
      <c r="B444" s="10" t="s">
        <v>484</v>
      </c>
      <c r="C444" s="38">
        <v>2023.0</v>
      </c>
      <c r="D444" s="37" t="s">
        <v>5</v>
      </c>
      <c r="E444" s="37" t="s">
        <v>32</v>
      </c>
      <c r="F444" s="38">
        <v>79.3419421</v>
      </c>
      <c r="G444" s="36"/>
      <c r="H444" s="36"/>
      <c r="I444" s="36"/>
      <c r="J444" s="36"/>
      <c r="K444" s="36"/>
      <c r="L444" s="36"/>
      <c r="M444" s="36"/>
      <c r="N444" s="36"/>
      <c r="O444" s="36"/>
      <c r="P444" s="36"/>
      <c r="Q444" s="36"/>
      <c r="R444" s="36"/>
      <c r="S444" s="36"/>
      <c r="T444" s="36"/>
      <c r="U444" s="36"/>
      <c r="V444" s="36"/>
      <c r="W444" s="36"/>
      <c r="X444" s="36"/>
      <c r="Y444" s="36"/>
      <c r="Z444" s="36"/>
    </row>
    <row r="445">
      <c r="A445" s="37" t="s">
        <v>17</v>
      </c>
      <c r="B445" s="10" t="s">
        <v>485</v>
      </c>
      <c r="C445" s="38">
        <v>2023.0</v>
      </c>
      <c r="D445" s="37" t="s">
        <v>5</v>
      </c>
      <c r="E445" s="37" t="s">
        <v>32</v>
      </c>
      <c r="F445" s="38">
        <v>63.8199643</v>
      </c>
      <c r="G445" s="36"/>
      <c r="H445" s="36"/>
      <c r="I445" s="36"/>
      <c r="J445" s="36"/>
      <c r="K445" s="36"/>
      <c r="L445" s="36"/>
      <c r="M445" s="36"/>
      <c r="N445" s="36"/>
      <c r="O445" s="36"/>
      <c r="P445" s="36"/>
      <c r="Q445" s="36"/>
      <c r="R445" s="36"/>
      <c r="S445" s="36"/>
      <c r="T445" s="36"/>
      <c r="U445" s="36"/>
      <c r="V445" s="36"/>
      <c r="W445" s="36"/>
      <c r="X445" s="36"/>
      <c r="Y445" s="36"/>
      <c r="Z445" s="36"/>
    </row>
    <row r="446">
      <c r="A446" s="37" t="s">
        <v>18</v>
      </c>
      <c r="B446" s="10" t="s">
        <v>486</v>
      </c>
      <c r="C446" s="38">
        <v>2023.0</v>
      </c>
      <c r="D446" s="37" t="s">
        <v>5</v>
      </c>
      <c r="E446" s="37" t="s">
        <v>32</v>
      </c>
      <c r="F446" s="38">
        <v>95.5133414</v>
      </c>
      <c r="G446" s="36"/>
      <c r="H446" s="36"/>
      <c r="I446" s="36"/>
      <c r="J446" s="36"/>
      <c r="K446" s="36"/>
      <c r="L446" s="36"/>
      <c r="M446" s="36"/>
      <c r="N446" s="36"/>
      <c r="O446" s="36"/>
      <c r="P446" s="36"/>
      <c r="Q446" s="36"/>
      <c r="R446" s="36"/>
      <c r="S446" s="36"/>
      <c r="T446" s="36"/>
      <c r="U446" s="36"/>
      <c r="V446" s="36"/>
      <c r="W446" s="36"/>
      <c r="X446" s="36"/>
      <c r="Y446" s="36"/>
      <c r="Z446" s="36"/>
    </row>
    <row r="447">
      <c r="A447" s="37" t="s">
        <v>19</v>
      </c>
      <c r="B447" s="10" t="s">
        <v>487</v>
      </c>
      <c r="C447" s="38">
        <v>2023.0</v>
      </c>
      <c r="D447" s="37" t="s">
        <v>5</v>
      </c>
      <c r="E447" s="37" t="s">
        <v>32</v>
      </c>
      <c r="F447" s="38">
        <v>91.6454386</v>
      </c>
      <c r="G447" s="36"/>
      <c r="H447" s="36"/>
      <c r="I447" s="36"/>
      <c r="J447" s="36"/>
      <c r="K447" s="36"/>
      <c r="L447" s="36"/>
      <c r="M447" s="36"/>
      <c r="N447" s="36"/>
      <c r="O447" s="36"/>
      <c r="P447" s="36"/>
      <c r="Q447" s="36"/>
      <c r="R447" s="36"/>
      <c r="S447" s="36"/>
      <c r="T447" s="36"/>
      <c r="U447" s="36"/>
      <c r="V447" s="36"/>
      <c r="W447" s="36"/>
      <c r="X447" s="36"/>
      <c r="Y447" s="36"/>
      <c r="Z447" s="36"/>
    </row>
    <row r="448">
      <c r="A448" s="37" t="s">
        <v>20</v>
      </c>
      <c r="B448" s="10" t="s">
        <v>488</v>
      </c>
      <c r="C448" s="38">
        <v>2023.0</v>
      </c>
      <c r="D448" s="37" t="s">
        <v>5</v>
      </c>
      <c r="E448" s="37" t="s">
        <v>32</v>
      </c>
      <c r="F448" s="38">
        <v>105.226513</v>
      </c>
      <c r="G448" s="36"/>
      <c r="H448" s="36"/>
      <c r="I448" s="36"/>
      <c r="J448" s="36"/>
      <c r="K448" s="36"/>
      <c r="L448" s="36"/>
      <c r="M448" s="36"/>
      <c r="N448" s="36"/>
      <c r="O448" s="36"/>
      <c r="P448" s="36"/>
      <c r="Q448" s="36"/>
      <c r="R448" s="36"/>
      <c r="S448" s="36"/>
      <c r="T448" s="36"/>
      <c r="U448" s="36"/>
      <c r="V448" s="36"/>
      <c r="W448" s="36"/>
      <c r="X448" s="36"/>
      <c r="Y448" s="36"/>
      <c r="Z448" s="36"/>
    </row>
    <row r="449">
      <c r="A449" s="37" t="s">
        <v>21</v>
      </c>
      <c r="B449" s="10" t="s">
        <v>490</v>
      </c>
      <c r="C449" s="38">
        <v>2023.0</v>
      </c>
      <c r="D449" s="37" t="s">
        <v>5</v>
      </c>
      <c r="E449" s="37" t="s">
        <v>32</v>
      </c>
      <c r="F449" s="38">
        <v>58.0315333</v>
      </c>
      <c r="G449" s="36"/>
      <c r="H449" s="36"/>
      <c r="I449" s="36"/>
      <c r="J449" s="36"/>
      <c r="K449" s="36"/>
      <c r="L449" s="36"/>
      <c r="M449" s="36"/>
      <c r="N449" s="36"/>
      <c r="O449" s="36"/>
      <c r="P449" s="36"/>
      <c r="Q449" s="36"/>
      <c r="R449" s="36"/>
      <c r="S449" s="36"/>
      <c r="T449" s="36"/>
      <c r="U449" s="36"/>
      <c r="V449" s="36"/>
      <c r="W449" s="36"/>
      <c r="X449" s="36"/>
      <c r="Y449" s="36"/>
      <c r="Z449" s="36"/>
    </row>
    <row r="450">
      <c r="A450" s="37" t="s">
        <v>22</v>
      </c>
      <c r="B450" s="10" t="s">
        <v>491</v>
      </c>
      <c r="C450" s="38">
        <v>2023.0</v>
      </c>
      <c r="D450" s="37" t="s">
        <v>5</v>
      </c>
      <c r="E450" s="37" t="s">
        <v>32</v>
      </c>
      <c r="F450" s="38">
        <v>62.5427976</v>
      </c>
      <c r="G450" s="36"/>
      <c r="H450" s="36"/>
      <c r="I450" s="36"/>
      <c r="J450" s="36"/>
      <c r="K450" s="36"/>
      <c r="L450" s="36"/>
      <c r="M450" s="36"/>
      <c r="N450" s="36"/>
      <c r="O450" s="36"/>
      <c r="P450" s="36"/>
      <c r="Q450" s="36"/>
      <c r="R450" s="36"/>
      <c r="S450" s="36"/>
      <c r="T450" s="36"/>
      <c r="U450" s="36"/>
      <c r="V450" s="36"/>
      <c r="W450" s="36"/>
      <c r="X450" s="36"/>
      <c r="Y450" s="36"/>
      <c r="Z450" s="36"/>
    </row>
    <row r="451">
      <c r="A451" s="37" t="s">
        <v>23</v>
      </c>
      <c r="B451" s="10" t="s">
        <v>492</v>
      </c>
      <c r="C451" s="38">
        <v>2023.0</v>
      </c>
      <c r="D451" s="37" t="s">
        <v>5</v>
      </c>
      <c r="E451" s="37" t="s">
        <v>32</v>
      </c>
      <c r="F451" s="38">
        <v>101.759062</v>
      </c>
      <c r="G451" s="36"/>
      <c r="H451" s="36"/>
      <c r="I451" s="36"/>
      <c r="J451" s="36"/>
      <c r="K451" s="36"/>
      <c r="L451" s="36"/>
      <c r="M451" s="36"/>
      <c r="N451" s="36"/>
      <c r="O451" s="36"/>
      <c r="P451" s="36"/>
      <c r="Q451" s="36"/>
      <c r="R451" s="36"/>
      <c r="S451" s="36"/>
      <c r="T451" s="36"/>
      <c r="U451" s="36"/>
      <c r="V451" s="36"/>
      <c r="W451" s="36"/>
      <c r="X451" s="36"/>
      <c r="Y451" s="36"/>
      <c r="Z451" s="36"/>
    </row>
    <row r="452">
      <c r="A452" s="37" t="s">
        <v>24</v>
      </c>
      <c r="B452" s="10" t="s">
        <v>493</v>
      </c>
      <c r="C452" s="38">
        <v>2023.0</v>
      </c>
      <c r="D452" s="37" t="s">
        <v>5</v>
      </c>
      <c r="E452" s="37" t="s">
        <v>32</v>
      </c>
      <c r="F452" s="38">
        <v>101.600872</v>
      </c>
      <c r="G452" s="36"/>
      <c r="H452" s="36"/>
      <c r="I452" s="36"/>
      <c r="J452" s="36"/>
      <c r="K452" s="36"/>
      <c r="L452" s="36"/>
      <c r="M452" s="36"/>
      <c r="N452" s="36"/>
      <c r="O452" s="36"/>
      <c r="P452" s="36"/>
      <c r="Q452" s="36"/>
      <c r="R452" s="36"/>
      <c r="S452" s="36"/>
      <c r="T452" s="36"/>
      <c r="U452" s="36"/>
      <c r="V452" s="36"/>
      <c r="W452" s="36"/>
      <c r="X452" s="36"/>
      <c r="Y452" s="36"/>
      <c r="Z452" s="36"/>
    </row>
    <row r="453">
      <c r="A453" s="37" t="s">
        <v>25</v>
      </c>
      <c r="B453" s="10" t="s">
        <v>494</v>
      </c>
      <c r="C453" s="38">
        <v>2023.0</v>
      </c>
      <c r="D453" s="37" t="s">
        <v>5</v>
      </c>
      <c r="E453" s="37" t="s">
        <v>32</v>
      </c>
      <c r="F453" s="38">
        <v>53.0901144</v>
      </c>
      <c r="G453" s="36"/>
      <c r="H453" s="36"/>
      <c r="I453" s="36"/>
      <c r="J453" s="36"/>
      <c r="K453" s="36"/>
      <c r="L453" s="36"/>
      <c r="M453" s="36"/>
      <c r="N453" s="36"/>
      <c r="O453" s="36"/>
      <c r="P453" s="36"/>
      <c r="Q453" s="36"/>
      <c r="R453" s="36"/>
      <c r="S453" s="36"/>
      <c r="T453" s="36"/>
      <c r="U453" s="36"/>
      <c r="V453" s="36"/>
      <c r="W453" s="36"/>
      <c r="X453" s="36"/>
      <c r="Y453" s="36"/>
      <c r="Z453" s="36"/>
    </row>
    <row r="454">
      <c r="A454" s="37" t="s">
        <v>26</v>
      </c>
      <c r="B454" s="10" t="s">
        <v>495</v>
      </c>
      <c r="C454" s="38">
        <v>2023.0</v>
      </c>
      <c r="D454" s="37" t="s">
        <v>5</v>
      </c>
      <c r="E454" s="37" t="s">
        <v>32</v>
      </c>
      <c r="F454" s="38">
        <v>58.5757816</v>
      </c>
      <c r="G454" s="36"/>
      <c r="H454" s="36"/>
      <c r="I454" s="36"/>
      <c r="J454" s="36"/>
      <c r="K454" s="36"/>
      <c r="L454" s="36"/>
      <c r="M454" s="36"/>
      <c r="N454" s="36"/>
      <c r="O454" s="36"/>
      <c r="P454" s="36"/>
      <c r="Q454" s="36"/>
      <c r="R454" s="36"/>
      <c r="S454" s="36"/>
      <c r="T454" s="36"/>
      <c r="U454" s="36"/>
      <c r="V454" s="36"/>
      <c r="W454" s="36"/>
      <c r="X454" s="36"/>
      <c r="Y454" s="36"/>
      <c r="Z454" s="36"/>
    </row>
    <row r="455">
      <c r="A455" s="37" t="s">
        <v>27</v>
      </c>
      <c r="B455" s="10" t="s">
        <v>497</v>
      </c>
      <c r="C455" s="38">
        <v>2023.0</v>
      </c>
      <c r="D455" s="37" t="s">
        <v>5</v>
      </c>
      <c r="E455" s="37" t="s">
        <v>32</v>
      </c>
      <c r="F455" s="38">
        <v>84.0312625</v>
      </c>
      <c r="G455" s="36"/>
      <c r="H455" s="36"/>
      <c r="I455" s="36"/>
      <c r="J455" s="36"/>
      <c r="K455" s="36"/>
      <c r="L455" s="36"/>
      <c r="M455" s="36"/>
      <c r="N455" s="36"/>
      <c r="O455" s="36"/>
      <c r="P455" s="36"/>
      <c r="Q455" s="36"/>
      <c r="R455" s="36"/>
      <c r="S455" s="36"/>
      <c r="T455" s="36"/>
      <c r="U455" s="36"/>
      <c r="V455" s="36"/>
      <c r="W455" s="36"/>
      <c r="X455" s="36"/>
      <c r="Y455" s="36"/>
      <c r="Z455" s="36"/>
    </row>
    <row r="456">
      <c r="A456" s="37" t="s">
        <v>28</v>
      </c>
      <c r="B456" s="10" t="s">
        <v>496</v>
      </c>
      <c r="C456" s="38">
        <v>2023.0</v>
      </c>
      <c r="D456" s="37" t="s">
        <v>5</v>
      </c>
      <c r="E456" s="37" t="s">
        <v>32</v>
      </c>
      <c r="F456" s="38">
        <v>49.8934196</v>
      </c>
      <c r="G456" s="36"/>
      <c r="H456" s="36"/>
      <c r="I456" s="36"/>
      <c r="J456" s="36"/>
      <c r="K456" s="36"/>
      <c r="L456" s="36"/>
      <c r="M456" s="36"/>
      <c r="N456" s="36"/>
      <c r="O456" s="36"/>
      <c r="P456" s="36"/>
      <c r="Q456" s="36"/>
      <c r="R456" s="36"/>
      <c r="S456" s="36"/>
      <c r="T456" s="36"/>
      <c r="U456" s="36"/>
      <c r="V456" s="36"/>
      <c r="W456" s="36"/>
      <c r="X456" s="36"/>
      <c r="Y456" s="36"/>
      <c r="Z456" s="36"/>
    </row>
    <row r="457">
      <c r="A457" s="37" t="s">
        <v>29</v>
      </c>
      <c r="B457" s="10" t="s">
        <v>498</v>
      </c>
      <c r="C457" s="38">
        <v>2023.0</v>
      </c>
      <c r="D457" s="37" t="s">
        <v>5</v>
      </c>
      <c r="E457" s="37" t="s">
        <v>32</v>
      </c>
      <c r="F457" s="38">
        <v>50.7830981</v>
      </c>
      <c r="G457" s="36"/>
      <c r="H457" s="36"/>
      <c r="I457" s="36"/>
      <c r="J457" s="36"/>
      <c r="K457" s="36"/>
      <c r="L457" s="36"/>
      <c r="M457" s="36"/>
      <c r="N457" s="36"/>
      <c r="O457" s="36"/>
      <c r="P457" s="36"/>
      <c r="Q457" s="36"/>
      <c r="R457" s="36"/>
      <c r="S457" s="36"/>
      <c r="T457" s="36"/>
      <c r="U457" s="36"/>
      <c r="V457" s="36"/>
      <c r="W457" s="36"/>
      <c r="X457" s="36"/>
      <c r="Y457" s="36"/>
      <c r="Z457" s="36"/>
    </row>
    <row r="458">
      <c r="A458" s="37" t="s">
        <v>30</v>
      </c>
      <c r="B458" s="10" t="s">
        <v>499</v>
      </c>
      <c r="C458" s="38">
        <v>2023.0</v>
      </c>
      <c r="D458" s="37" t="s">
        <v>5</v>
      </c>
      <c r="E458" s="37" t="s">
        <v>32</v>
      </c>
      <c r="F458" s="38">
        <v>113.166641</v>
      </c>
      <c r="G458" s="36"/>
      <c r="H458" s="36"/>
      <c r="I458" s="36"/>
      <c r="J458" s="36"/>
      <c r="K458" s="36"/>
      <c r="L458" s="36"/>
      <c r="M458" s="36"/>
      <c r="N458" s="36"/>
      <c r="O458" s="36"/>
      <c r="P458" s="36"/>
      <c r="Q458" s="36"/>
      <c r="R458" s="36"/>
      <c r="S458" s="36"/>
      <c r="T458" s="36"/>
      <c r="U458" s="36"/>
      <c r="V458" s="36"/>
      <c r="W458" s="36"/>
      <c r="X458" s="36"/>
      <c r="Y458" s="36"/>
      <c r="Z458" s="36"/>
    </row>
    <row r="459">
      <c r="A459" s="37" t="s">
        <v>31</v>
      </c>
      <c r="B459" s="10" t="s">
        <v>500</v>
      </c>
      <c r="C459" s="38">
        <v>2023.0</v>
      </c>
      <c r="D459" s="37" t="s">
        <v>5</v>
      </c>
      <c r="E459" s="37" t="s">
        <v>32</v>
      </c>
      <c r="F459" s="38">
        <v>80.529891</v>
      </c>
      <c r="G459" s="36"/>
      <c r="H459" s="36"/>
      <c r="I459" s="36"/>
      <c r="J459" s="36"/>
      <c r="K459" s="36"/>
      <c r="L459" s="36"/>
      <c r="M459" s="36"/>
      <c r="N459" s="36"/>
      <c r="O459" s="36"/>
      <c r="P459" s="36"/>
      <c r="Q459" s="36"/>
      <c r="R459" s="36"/>
      <c r="S459" s="36"/>
      <c r="T459" s="36"/>
      <c r="U459" s="36"/>
      <c r="V459" s="36"/>
      <c r="W459" s="36"/>
      <c r="X459" s="36"/>
      <c r="Y459" s="36"/>
      <c r="Z459" s="36"/>
    </row>
    <row r="460">
      <c r="A460" s="37" t="s">
        <v>32</v>
      </c>
      <c r="B460" s="10" t="s">
        <v>501</v>
      </c>
      <c r="C460" s="38">
        <v>2023.0</v>
      </c>
      <c r="D460" s="37" t="s">
        <v>5</v>
      </c>
      <c r="E460" s="37" t="s">
        <v>32</v>
      </c>
      <c r="F460" s="38">
        <v>91.2311247</v>
      </c>
      <c r="G460" s="36"/>
      <c r="H460" s="36"/>
      <c r="I460" s="36"/>
      <c r="J460" s="36"/>
      <c r="K460" s="36"/>
      <c r="L460" s="36"/>
      <c r="M460" s="36"/>
      <c r="N460" s="36"/>
      <c r="O460" s="36"/>
      <c r="P460" s="36"/>
      <c r="Q460" s="36"/>
      <c r="R460" s="36"/>
      <c r="S460" s="36"/>
      <c r="T460" s="36"/>
      <c r="U460" s="36"/>
      <c r="V460" s="36"/>
      <c r="W460" s="36"/>
      <c r="X460" s="36"/>
      <c r="Y460" s="36"/>
      <c r="Z460" s="36"/>
    </row>
    <row r="461">
      <c r="A461" s="37" t="s">
        <v>33</v>
      </c>
      <c r="B461" s="10" t="s">
        <v>502</v>
      </c>
      <c r="C461" s="38">
        <v>2023.0</v>
      </c>
      <c r="D461" s="37" t="s">
        <v>5</v>
      </c>
      <c r="E461" s="37" t="s">
        <v>32</v>
      </c>
      <c r="F461" s="38">
        <v>128.425163</v>
      </c>
      <c r="G461" s="36"/>
      <c r="H461" s="36"/>
      <c r="I461" s="36"/>
      <c r="J461" s="36"/>
      <c r="K461" s="36"/>
      <c r="L461" s="36"/>
      <c r="M461" s="36"/>
      <c r="N461" s="36"/>
      <c r="O461" s="36"/>
      <c r="P461" s="36"/>
      <c r="Q461" s="36"/>
      <c r="R461" s="36"/>
      <c r="S461" s="36"/>
      <c r="T461" s="36"/>
      <c r="U461" s="36"/>
      <c r="V461" s="36"/>
      <c r="W461" s="36"/>
      <c r="X461" s="36"/>
      <c r="Y461" s="36"/>
      <c r="Z461" s="36"/>
    </row>
    <row r="462">
      <c r="A462" s="37" t="s">
        <v>34</v>
      </c>
      <c r="B462" s="10" t="s">
        <v>503</v>
      </c>
      <c r="C462" s="38">
        <v>2023.0</v>
      </c>
      <c r="D462" s="37" t="s">
        <v>5</v>
      </c>
      <c r="E462" s="37" t="s">
        <v>32</v>
      </c>
      <c r="F462" s="38">
        <v>59.3709453</v>
      </c>
      <c r="G462" s="36"/>
      <c r="H462" s="36"/>
      <c r="I462" s="36"/>
      <c r="J462" s="36"/>
      <c r="K462" s="36"/>
      <c r="L462" s="36"/>
      <c r="M462" s="36"/>
      <c r="N462" s="36"/>
      <c r="O462" s="36"/>
      <c r="P462" s="36"/>
      <c r="Q462" s="36"/>
      <c r="R462" s="36"/>
      <c r="S462" s="36"/>
      <c r="T462" s="36"/>
      <c r="U462" s="36"/>
      <c r="V462" s="36"/>
      <c r="W462" s="36"/>
      <c r="X462" s="36"/>
      <c r="Y462" s="36"/>
      <c r="Z462" s="36"/>
    </row>
    <row r="463">
      <c r="A463" s="37" t="s">
        <v>35</v>
      </c>
      <c r="B463" s="10" t="s">
        <v>504</v>
      </c>
      <c r="C463" s="38">
        <v>2023.0</v>
      </c>
      <c r="D463" s="37" t="s">
        <v>5</v>
      </c>
      <c r="E463" s="37" t="s">
        <v>32</v>
      </c>
      <c r="F463" s="38">
        <v>70.2311866</v>
      </c>
      <c r="G463" s="36"/>
      <c r="H463" s="36"/>
      <c r="I463" s="36"/>
      <c r="J463" s="36"/>
      <c r="K463" s="36"/>
      <c r="L463" s="36"/>
      <c r="M463" s="36"/>
      <c r="N463" s="36"/>
      <c r="O463" s="36"/>
      <c r="P463" s="36"/>
      <c r="Q463" s="36"/>
      <c r="R463" s="36"/>
      <c r="S463" s="36"/>
      <c r="T463" s="36"/>
      <c r="U463" s="36"/>
      <c r="V463" s="36"/>
      <c r="W463" s="36"/>
      <c r="X463" s="36"/>
      <c r="Y463" s="36"/>
      <c r="Z463" s="36"/>
    </row>
    <row r="464">
      <c r="A464" s="37" t="s">
        <v>3</v>
      </c>
      <c r="B464" s="37" t="s">
        <v>489</v>
      </c>
      <c r="C464" s="39" t="s">
        <v>539</v>
      </c>
      <c r="D464" s="37" t="s">
        <v>5</v>
      </c>
      <c r="E464" s="37" t="s">
        <v>32</v>
      </c>
      <c r="F464" s="39" t="s">
        <v>1431</v>
      </c>
      <c r="G464" s="36"/>
      <c r="H464" s="36"/>
      <c r="I464" s="36"/>
      <c r="J464" s="36"/>
      <c r="K464" s="36"/>
      <c r="L464" s="36"/>
      <c r="M464" s="36"/>
      <c r="N464" s="36"/>
      <c r="O464" s="36"/>
      <c r="P464" s="36"/>
      <c r="Q464" s="36"/>
      <c r="R464" s="36"/>
      <c r="S464" s="36"/>
      <c r="T464" s="36"/>
      <c r="U464" s="36"/>
      <c r="V464" s="36"/>
      <c r="W464" s="36"/>
      <c r="X464" s="36"/>
      <c r="Y464" s="36"/>
      <c r="Z464" s="36"/>
    </row>
    <row r="465">
      <c r="A465" s="37" t="s">
        <v>4</v>
      </c>
      <c r="B465" s="37" t="s">
        <v>472</v>
      </c>
      <c r="C465" s="39" t="s">
        <v>539</v>
      </c>
      <c r="D465" s="37" t="s">
        <v>5</v>
      </c>
      <c r="E465" s="37" t="s">
        <v>32</v>
      </c>
      <c r="F465" s="39" t="s">
        <v>1432</v>
      </c>
      <c r="G465" s="36"/>
      <c r="H465" s="36"/>
      <c r="I465" s="36"/>
      <c r="J465" s="36"/>
      <c r="K465" s="36"/>
      <c r="L465" s="36"/>
      <c r="M465" s="36"/>
      <c r="N465" s="36"/>
      <c r="O465" s="36"/>
      <c r="P465" s="36"/>
      <c r="Q465" s="36"/>
      <c r="R465" s="36"/>
      <c r="S465" s="36"/>
      <c r="T465" s="36"/>
      <c r="U465" s="36"/>
      <c r="V465" s="36"/>
      <c r="W465" s="36"/>
      <c r="X465" s="36"/>
      <c r="Y465" s="36"/>
      <c r="Z465" s="36"/>
    </row>
    <row r="466">
      <c r="A466" s="37" t="s">
        <v>5</v>
      </c>
      <c r="B466" s="37" t="s">
        <v>473</v>
      </c>
      <c r="C466" s="39" t="s">
        <v>539</v>
      </c>
      <c r="D466" s="37" t="s">
        <v>5</v>
      </c>
      <c r="E466" s="37" t="s">
        <v>32</v>
      </c>
      <c r="F466" s="39" t="s">
        <v>1433</v>
      </c>
      <c r="G466" s="36"/>
      <c r="H466" s="36"/>
      <c r="I466" s="36"/>
      <c r="J466" s="36"/>
      <c r="K466" s="36"/>
      <c r="L466" s="36"/>
      <c r="M466" s="36"/>
      <c r="N466" s="36"/>
      <c r="O466" s="36"/>
      <c r="P466" s="36"/>
      <c r="Q466" s="36"/>
      <c r="R466" s="36"/>
      <c r="S466" s="36"/>
      <c r="T466" s="36"/>
      <c r="U466" s="36"/>
      <c r="V466" s="36"/>
      <c r="W466" s="36"/>
      <c r="X466" s="36"/>
      <c r="Y466" s="36"/>
      <c r="Z466" s="36"/>
    </row>
    <row r="467">
      <c r="A467" s="37" t="s">
        <v>6</v>
      </c>
      <c r="B467" s="37" t="s">
        <v>474</v>
      </c>
      <c r="C467" s="39" t="s">
        <v>539</v>
      </c>
      <c r="D467" s="37" t="s">
        <v>5</v>
      </c>
      <c r="E467" s="37" t="s">
        <v>32</v>
      </c>
      <c r="F467" s="39" t="s">
        <v>1434</v>
      </c>
      <c r="G467" s="36"/>
      <c r="H467" s="36"/>
      <c r="I467" s="36"/>
      <c r="J467" s="36"/>
      <c r="K467" s="36"/>
      <c r="L467" s="36"/>
      <c r="M467" s="36"/>
      <c r="N467" s="36"/>
      <c r="O467" s="36"/>
      <c r="P467" s="36"/>
      <c r="Q467" s="36"/>
      <c r="R467" s="36"/>
      <c r="S467" s="36"/>
      <c r="T467" s="36"/>
      <c r="U467" s="36"/>
      <c r="V467" s="36"/>
      <c r="W467" s="36"/>
      <c r="X467" s="36"/>
      <c r="Y467" s="36"/>
      <c r="Z467" s="36"/>
    </row>
    <row r="468">
      <c r="A468" s="37" t="s">
        <v>7</v>
      </c>
      <c r="B468" s="37" t="s">
        <v>475</v>
      </c>
      <c r="C468" s="39" t="s">
        <v>539</v>
      </c>
      <c r="D468" s="37" t="s">
        <v>5</v>
      </c>
      <c r="E468" s="37" t="s">
        <v>32</v>
      </c>
      <c r="F468" s="39" t="s">
        <v>1435</v>
      </c>
      <c r="G468" s="36"/>
      <c r="H468" s="36"/>
      <c r="I468" s="36"/>
      <c r="J468" s="36"/>
      <c r="K468" s="36"/>
      <c r="L468" s="36"/>
      <c r="M468" s="36"/>
      <c r="N468" s="36"/>
      <c r="O468" s="36"/>
      <c r="P468" s="36"/>
      <c r="Q468" s="36"/>
      <c r="R468" s="36"/>
      <c r="S468" s="36"/>
      <c r="T468" s="36"/>
      <c r="U468" s="36"/>
      <c r="V468" s="36"/>
      <c r="W468" s="36"/>
      <c r="X468" s="36"/>
      <c r="Y468" s="36"/>
      <c r="Z468" s="36"/>
    </row>
    <row r="469">
      <c r="A469" s="37" t="s">
        <v>8</v>
      </c>
      <c r="B469" s="37" t="s">
        <v>479</v>
      </c>
      <c r="C469" s="39" t="s">
        <v>539</v>
      </c>
      <c r="D469" s="37" t="s">
        <v>5</v>
      </c>
      <c r="E469" s="37" t="s">
        <v>32</v>
      </c>
      <c r="F469" s="39" t="s">
        <v>1436</v>
      </c>
      <c r="G469" s="36"/>
      <c r="H469" s="36"/>
      <c r="I469" s="36"/>
      <c r="J469" s="36"/>
      <c r="K469" s="36"/>
      <c r="L469" s="36"/>
      <c r="M469" s="36"/>
      <c r="N469" s="36"/>
      <c r="O469" s="36"/>
      <c r="P469" s="36"/>
      <c r="Q469" s="36"/>
      <c r="R469" s="36"/>
      <c r="S469" s="36"/>
      <c r="T469" s="36"/>
      <c r="U469" s="36"/>
      <c r="V469" s="36"/>
      <c r="W469" s="36"/>
      <c r="X469" s="36"/>
      <c r="Y469" s="36"/>
      <c r="Z469" s="36"/>
    </row>
    <row r="470">
      <c r="A470" s="37" t="s">
        <v>9</v>
      </c>
      <c r="B470" s="37" t="s">
        <v>480</v>
      </c>
      <c r="C470" s="39" t="s">
        <v>539</v>
      </c>
      <c r="D470" s="37" t="s">
        <v>5</v>
      </c>
      <c r="E470" s="37" t="s">
        <v>32</v>
      </c>
      <c r="F470" s="39" t="s">
        <v>1437</v>
      </c>
      <c r="G470" s="36"/>
      <c r="H470" s="36"/>
      <c r="I470" s="36"/>
      <c r="J470" s="36"/>
      <c r="K470" s="36"/>
      <c r="L470" s="36"/>
      <c r="M470" s="36"/>
      <c r="N470" s="36"/>
      <c r="O470" s="36"/>
      <c r="P470" s="36"/>
      <c r="Q470" s="36"/>
      <c r="R470" s="36"/>
      <c r="S470" s="36"/>
      <c r="T470" s="36"/>
      <c r="U470" s="36"/>
      <c r="V470" s="36"/>
      <c r="W470" s="36"/>
      <c r="X470" s="36"/>
      <c r="Y470" s="36"/>
      <c r="Z470" s="36"/>
    </row>
    <row r="471">
      <c r="A471" s="37" t="s">
        <v>10</v>
      </c>
      <c r="B471" s="37" t="s">
        <v>478</v>
      </c>
      <c r="C471" s="39" t="s">
        <v>539</v>
      </c>
      <c r="D471" s="37" t="s">
        <v>5</v>
      </c>
      <c r="E471" s="37" t="s">
        <v>32</v>
      </c>
      <c r="F471" s="39" t="s">
        <v>1438</v>
      </c>
      <c r="G471" s="36"/>
      <c r="H471" s="36"/>
      <c r="I471" s="36"/>
      <c r="J471" s="36"/>
      <c r="K471" s="36"/>
      <c r="L471" s="36"/>
      <c r="M471" s="36"/>
      <c r="N471" s="36"/>
      <c r="O471" s="36"/>
      <c r="P471" s="36"/>
      <c r="Q471" s="36"/>
      <c r="R471" s="36"/>
      <c r="S471" s="36"/>
      <c r="T471" s="36"/>
      <c r="U471" s="36"/>
      <c r="V471" s="36"/>
      <c r="W471" s="36"/>
      <c r="X471" s="36"/>
      <c r="Y471" s="36"/>
      <c r="Z471" s="36"/>
    </row>
    <row r="472">
      <c r="A472" s="37" t="s">
        <v>11</v>
      </c>
      <c r="B472" s="37" t="s">
        <v>477</v>
      </c>
      <c r="C472" s="39" t="s">
        <v>539</v>
      </c>
      <c r="D472" s="37" t="s">
        <v>5</v>
      </c>
      <c r="E472" s="37" t="s">
        <v>32</v>
      </c>
      <c r="F472" s="39" t="s">
        <v>1439</v>
      </c>
      <c r="G472" s="36"/>
      <c r="H472" s="36"/>
      <c r="I472" s="36"/>
      <c r="J472" s="36"/>
      <c r="K472" s="36"/>
      <c r="L472" s="36"/>
      <c r="M472" s="36"/>
      <c r="N472" s="36"/>
      <c r="O472" s="36"/>
      <c r="P472" s="36"/>
      <c r="Q472" s="36"/>
      <c r="R472" s="36"/>
      <c r="S472" s="36"/>
      <c r="T472" s="36"/>
      <c r="U472" s="36"/>
      <c r="V472" s="36"/>
      <c r="W472" s="36"/>
      <c r="X472" s="36"/>
      <c r="Y472" s="36"/>
      <c r="Z472" s="36"/>
    </row>
    <row r="473">
      <c r="A473" s="37" t="s">
        <v>12</v>
      </c>
      <c r="B473" s="37" t="s">
        <v>476</v>
      </c>
      <c r="C473" s="39" t="s">
        <v>539</v>
      </c>
      <c r="D473" s="37" t="s">
        <v>5</v>
      </c>
      <c r="E473" s="37" t="s">
        <v>32</v>
      </c>
      <c r="F473" s="39" t="s">
        <v>1440</v>
      </c>
      <c r="G473" s="36"/>
      <c r="H473" s="36"/>
      <c r="I473" s="36"/>
      <c r="J473" s="36"/>
      <c r="K473" s="36"/>
      <c r="L473" s="36"/>
      <c r="M473" s="36"/>
      <c r="N473" s="36"/>
      <c r="O473" s="36"/>
      <c r="P473" s="36"/>
      <c r="Q473" s="36"/>
      <c r="R473" s="36"/>
      <c r="S473" s="36"/>
      <c r="T473" s="36"/>
      <c r="U473" s="36"/>
      <c r="V473" s="36"/>
      <c r="W473" s="36"/>
      <c r="X473" s="36"/>
      <c r="Y473" s="36"/>
      <c r="Z473" s="36"/>
    </row>
    <row r="474">
      <c r="A474" s="37" t="s">
        <v>13</v>
      </c>
      <c r="B474" s="37" t="s">
        <v>481</v>
      </c>
      <c r="C474" s="39" t="s">
        <v>539</v>
      </c>
      <c r="D474" s="37" t="s">
        <v>5</v>
      </c>
      <c r="E474" s="37" t="s">
        <v>32</v>
      </c>
      <c r="F474" s="39" t="s">
        <v>1441</v>
      </c>
      <c r="G474" s="36"/>
      <c r="H474" s="36"/>
      <c r="I474" s="36"/>
      <c r="J474" s="36"/>
      <c r="K474" s="36"/>
      <c r="L474" s="36"/>
      <c r="M474" s="36"/>
      <c r="N474" s="36"/>
      <c r="O474" s="36"/>
      <c r="P474" s="36"/>
      <c r="Q474" s="36"/>
      <c r="R474" s="36"/>
      <c r="S474" s="36"/>
      <c r="T474" s="36"/>
      <c r="U474" s="36"/>
      <c r="V474" s="36"/>
      <c r="W474" s="36"/>
      <c r="X474" s="36"/>
      <c r="Y474" s="36"/>
      <c r="Z474" s="36"/>
    </row>
    <row r="475">
      <c r="A475" s="37" t="s">
        <v>14</v>
      </c>
      <c r="B475" s="37" t="s">
        <v>483</v>
      </c>
      <c r="C475" s="39" t="s">
        <v>539</v>
      </c>
      <c r="D475" s="37" t="s">
        <v>5</v>
      </c>
      <c r="E475" s="37" t="s">
        <v>32</v>
      </c>
      <c r="F475" s="39" t="s">
        <v>1442</v>
      </c>
      <c r="G475" s="36"/>
      <c r="H475" s="36"/>
      <c r="I475" s="36"/>
      <c r="J475" s="36"/>
      <c r="K475" s="36"/>
      <c r="L475" s="36"/>
      <c r="M475" s="36"/>
      <c r="N475" s="36"/>
      <c r="O475" s="36"/>
      <c r="P475" s="36"/>
      <c r="Q475" s="36"/>
      <c r="R475" s="36"/>
      <c r="S475" s="36"/>
      <c r="T475" s="36"/>
      <c r="U475" s="36"/>
      <c r="V475" s="36"/>
      <c r="W475" s="36"/>
      <c r="X475" s="36"/>
      <c r="Y475" s="36"/>
      <c r="Z475" s="36"/>
    </row>
    <row r="476">
      <c r="A476" s="37" t="s">
        <v>15</v>
      </c>
      <c r="B476" s="37" t="s">
        <v>482</v>
      </c>
      <c r="C476" s="39" t="s">
        <v>539</v>
      </c>
      <c r="D476" s="37" t="s">
        <v>5</v>
      </c>
      <c r="E476" s="37" t="s">
        <v>32</v>
      </c>
      <c r="F476" s="39" t="s">
        <v>1443</v>
      </c>
      <c r="G476" s="36"/>
      <c r="H476" s="36"/>
      <c r="I476" s="36"/>
      <c r="J476" s="36"/>
      <c r="K476" s="36"/>
      <c r="L476" s="36"/>
      <c r="M476" s="36"/>
      <c r="N476" s="36"/>
      <c r="O476" s="36"/>
      <c r="P476" s="36"/>
      <c r="Q476" s="36"/>
      <c r="R476" s="36"/>
      <c r="S476" s="36"/>
      <c r="T476" s="36"/>
      <c r="U476" s="36"/>
      <c r="V476" s="36"/>
      <c r="W476" s="36"/>
      <c r="X476" s="36"/>
      <c r="Y476" s="36"/>
      <c r="Z476" s="36"/>
    </row>
    <row r="477">
      <c r="A477" s="37" t="s">
        <v>16</v>
      </c>
      <c r="B477" s="37" t="s">
        <v>484</v>
      </c>
      <c r="C477" s="39" t="s">
        <v>539</v>
      </c>
      <c r="D477" s="37" t="s">
        <v>5</v>
      </c>
      <c r="E477" s="37" t="s">
        <v>32</v>
      </c>
      <c r="F477" s="39" t="s">
        <v>1444</v>
      </c>
      <c r="G477" s="36"/>
      <c r="H477" s="36"/>
      <c r="I477" s="36"/>
      <c r="J477" s="36"/>
      <c r="K477" s="36"/>
      <c r="L477" s="36"/>
      <c r="M477" s="36"/>
      <c r="N477" s="36"/>
      <c r="O477" s="36"/>
      <c r="P477" s="36"/>
      <c r="Q477" s="36"/>
      <c r="R477" s="36"/>
      <c r="S477" s="36"/>
      <c r="T477" s="36"/>
      <c r="U477" s="36"/>
      <c r="V477" s="36"/>
      <c r="W477" s="36"/>
      <c r="X477" s="36"/>
      <c r="Y477" s="36"/>
      <c r="Z477" s="36"/>
    </row>
    <row r="478">
      <c r="A478" s="37" t="s">
        <v>17</v>
      </c>
      <c r="B478" s="37" t="s">
        <v>485</v>
      </c>
      <c r="C478" s="39" t="s">
        <v>539</v>
      </c>
      <c r="D478" s="37" t="s">
        <v>5</v>
      </c>
      <c r="E478" s="37" t="s">
        <v>32</v>
      </c>
      <c r="F478" s="39" t="s">
        <v>1445</v>
      </c>
      <c r="G478" s="36"/>
      <c r="H478" s="36"/>
      <c r="I478" s="36"/>
      <c r="J478" s="36"/>
      <c r="K478" s="36"/>
      <c r="L478" s="36"/>
      <c r="M478" s="36"/>
      <c r="N478" s="36"/>
      <c r="O478" s="36"/>
      <c r="P478" s="36"/>
      <c r="Q478" s="36"/>
      <c r="R478" s="36"/>
      <c r="S478" s="36"/>
      <c r="T478" s="36"/>
      <c r="U478" s="36"/>
      <c r="V478" s="36"/>
      <c r="W478" s="36"/>
      <c r="X478" s="36"/>
      <c r="Y478" s="36"/>
      <c r="Z478" s="36"/>
    </row>
    <row r="479">
      <c r="A479" s="37" t="s">
        <v>18</v>
      </c>
      <c r="B479" s="37" t="s">
        <v>486</v>
      </c>
      <c r="C479" s="39" t="s">
        <v>539</v>
      </c>
      <c r="D479" s="37" t="s">
        <v>5</v>
      </c>
      <c r="E479" s="37" t="s">
        <v>32</v>
      </c>
      <c r="F479" s="39" t="s">
        <v>1446</v>
      </c>
      <c r="G479" s="36"/>
      <c r="H479" s="36"/>
      <c r="I479" s="36"/>
      <c r="J479" s="36"/>
      <c r="K479" s="36"/>
      <c r="L479" s="36"/>
      <c r="M479" s="36"/>
      <c r="N479" s="36"/>
      <c r="O479" s="36"/>
      <c r="P479" s="36"/>
      <c r="Q479" s="36"/>
      <c r="R479" s="36"/>
      <c r="S479" s="36"/>
      <c r="T479" s="36"/>
      <c r="U479" s="36"/>
      <c r="V479" s="36"/>
      <c r="W479" s="36"/>
      <c r="X479" s="36"/>
      <c r="Y479" s="36"/>
      <c r="Z479" s="36"/>
    </row>
    <row r="480">
      <c r="A480" s="37" t="s">
        <v>19</v>
      </c>
      <c r="B480" s="37" t="s">
        <v>487</v>
      </c>
      <c r="C480" s="39" t="s">
        <v>539</v>
      </c>
      <c r="D480" s="37" t="s">
        <v>5</v>
      </c>
      <c r="E480" s="37" t="s">
        <v>32</v>
      </c>
      <c r="F480" s="39" t="s">
        <v>1447</v>
      </c>
      <c r="G480" s="36"/>
      <c r="H480" s="36"/>
      <c r="I480" s="36"/>
      <c r="J480" s="36"/>
      <c r="K480" s="36"/>
      <c r="L480" s="36"/>
      <c r="M480" s="36"/>
      <c r="N480" s="36"/>
      <c r="O480" s="36"/>
      <c r="P480" s="36"/>
      <c r="Q480" s="36"/>
      <c r="R480" s="36"/>
      <c r="S480" s="36"/>
      <c r="T480" s="36"/>
      <c r="U480" s="36"/>
      <c r="V480" s="36"/>
      <c r="W480" s="36"/>
      <c r="X480" s="36"/>
      <c r="Y480" s="36"/>
      <c r="Z480" s="36"/>
    </row>
    <row r="481">
      <c r="A481" s="37" t="s">
        <v>20</v>
      </c>
      <c r="B481" s="37" t="s">
        <v>488</v>
      </c>
      <c r="C481" s="39" t="s">
        <v>539</v>
      </c>
      <c r="D481" s="37" t="s">
        <v>5</v>
      </c>
      <c r="E481" s="37" t="s">
        <v>32</v>
      </c>
      <c r="F481" s="39" t="s">
        <v>1448</v>
      </c>
      <c r="G481" s="36"/>
      <c r="H481" s="36"/>
      <c r="I481" s="36"/>
      <c r="J481" s="36"/>
      <c r="K481" s="36"/>
      <c r="L481" s="36"/>
      <c r="M481" s="36"/>
      <c r="N481" s="36"/>
      <c r="O481" s="36"/>
      <c r="P481" s="36"/>
      <c r="Q481" s="36"/>
      <c r="R481" s="36"/>
      <c r="S481" s="36"/>
      <c r="T481" s="36"/>
      <c r="U481" s="36"/>
      <c r="V481" s="36"/>
      <c r="W481" s="36"/>
      <c r="X481" s="36"/>
      <c r="Y481" s="36"/>
      <c r="Z481" s="36"/>
    </row>
    <row r="482">
      <c r="A482" s="37" t="s">
        <v>21</v>
      </c>
      <c r="B482" s="37" t="s">
        <v>490</v>
      </c>
      <c r="C482" s="39" t="s">
        <v>539</v>
      </c>
      <c r="D482" s="37" t="s">
        <v>5</v>
      </c>
      <c r="E482" s="37" t="s">
        <v>32</v>
      </c>
      <c r="F482" s="39" t="s">
        <v>1449</v>
      </c>
      <c r="G482" s="36"/>
      <c r="H482" s="36"/>
      <c r="I482" s="36"/>
      <c r="J482" s="36"/>
      <c r="K482" s="36"/>
      <c r="L482" s="36"/>
      <c r="M482" s="36"/>
      <c r="N482" s="36"/>
      <c r="O482" s="36"/>
      <c r="P482" s="36"/>
      <c r="Q482" s="36"/>
      <c r="R482" s="36"/>
      <c r="S482" s="36"/>
      <c r="T482" s="36"/>
      <c r="U482" s="36"/>
      <c r="V482" s="36"/>
      <c r="W482" s="36"/>
      <c r="X482" s="36"/>
      <c r="Y482" s="36"/>
      <c r="Z482" s="36"/>
    </row>
    <row r="483">
      <c r="A483" s="37" t="s">
        <v>22</v>
      </c>
      <c r="B483" s="37" t="s">
        <v>491</v>
      </c>
      <c r="C483" s="39" t="s">
        <v>539</v>
      </c>
      <c r="D483" s="37" t="s">
        <v>5</v>
      </c>
      <c r="E483" s="37" t="s">
        <v>32</v>
      </c>
      <c r="F483" s="39" t="s">
        <v>1450</v>
      </c>
      <c r="G483" s="36"/>
      <c r="H483" s="36"/>
      <c r="I483" s="36"/>
      <c r="J483" s="36"/>
      <c r="K483" s="36"/>
      <c r="L483" s="36"/>
      <c r="M483" s="36"/>
      <c r="N483" s="36"/>
      <c r="O483" s="36"/>
      <c r="P483" s="36"/>
      <c r="Q483" s="36"/>
      <c r="R483" s="36"/>
      <c r="S483" s="36"/>
      <c r="T483" s="36"/>
      <c r="U483" s="36"/>
      <c r="V483" s="36"/>
      <c r="W483" s="36"/>
      <c r="X483" s="36"/>
      <c r="Y483" s="36"/>
      <c r="Z483" s="36"/>
    </row>
    <row r="484">
      <c r="A484" s="37" t="s">
        <v>23</v>
      </c>
      <c r="B484" s="37" t="s">
        <v>492</v>
      </c>
      <c r="C484" s="39" t="s">
        <v>539</v>
      </c>
      <c r="D484" s="37" t="s">
        <v>5</v>
      </c>
      <c r="E484" s="37" t="s">
        <v>32</v>
      </c>
      <c r="F484" s="39" t="s">
        <v>1451</v>
      </c>
      <c r="G484" s="36"/>
      <c r="H484" s="36"/>
      <c r="I484" s="36"/>
      <c r="J484" s="36"/>
      <c r="K484" s="36"/>
      <c r="L484" s="36"/>
      <c r="M484" s="36"/>
      <c r="N484" s="36"/>
      <c r="O484" s="36"/>
      <c r="P484" s="36"/>
      <c r="Q484" s="36"/>
      <c r="R484" s="36"/>
      <c r="S484" s="36"/>
      <c r="T484" s="36"/>
      <c r="U484" s="36"/>
      <c r="V484" s="36"/>
      <c r="W484" s="36"/>
      <c r="X484" s="36"/>
      <c r="Y484" s="36"/>
      <c r="Z484" s="36"/>
    </row>
    <row r="485">
      <c r="A485" s="37" t="s">
        <v>24</v>
      </c>
      <c r="B485" s="37" t="s">
        <v>493</v>
      </c>
      <c r="C485" s="39" t="s">
        <v>539</v>
      </c>
      <c r="D485" s="37" t="s">
        <v>5</v>
      </c>
      <c r="E485" s="37" t="s">
        <v>32</v>
      </c>
      <c r="F485" s="39" t="s">
        <v>1452</v>
      </c>
      <c r="G485" s="36"/>
      <c r="H485" s="36"/>
      <c r="I485" s="36"/>
      <c r="J485" s="36"/>
      <c r="K485" s="36"/>
      <c r="L485" s="36"/>
      <c r="M485" s="36"/>
      <c r="N485" s="36"/>
      <c r="O485" s="36"/>
      <c r="P485" s="36"/>
      <c r="Q485" s="36"/>
      <c r="R485" s="36"/>
      <c r="S485" s="36"/>
      <c r="T485" s="36"/>
      <c r="U485" s="36"/>
      <c r="V485" s="36"/>
      <c r="W485" s="36"/>
      <c r="X485" s="36"/>
      <c r="Y485" s="36"/>
      <c r="Z485" s="36"/>
    </row>
    <row r="486">
      <c r="A486" s="37" t="s">
        <v>25</v>
      </c>
      <c r="B486" s="37" t="s">
        <v>494</v>
      </c>
      <c r="C486" s="39" t="s">
        <v>539</v>
      </c>
      <c r="D486" s="37" t="s">
        <v>5</v>
      </c>
      <c r="E486" s="37" t="s">
        <v>32</v>
      </c>
      <c r="F486" s="39" t="s">
        <v>1453</v>
      </c>
      <c r="G486" s="36"/>
      <c r="H486" s="36"/>
      <c r="I486" s="36"/>
      <c r="J486" s="36"/>
      <c r="K486" s="36"/>
      <c r="L486" s="36"/>
      <c r="M486" s="36"/>
      <c r="N486" s="36"/>
      <c r="O486" s="36"/>
      <c r="P486" s="36"/>
      <c r="Q486" s="36"/>
      <c r="R486" s="36"/>
      <c r="S486" s="36"/>
      <c r="T486" s="36"/>
      <c r="U486" s="36"/>
      <c r="V486" s="36"/>
      <c r="W486" s="36"/>
      <c r="X486" s="36"/>
      <c r="Y486" s="36"/>
      <c r="Z486" s="36"/>
    </row>
    <row r="487">
      <c r="A487" s="37" t="s">
        <v>26</v>
      </c>
      <c r="B487" s="37" t="s">
        <v>495</v>
      </c>
      <c r="C487" s="39" t="s">
        <v>539</v>
      </c>
      <c r="D487" s="37" t="s">
        <v>5</v>
      </c>
      <c r="E487" s="37" t="s">
        <v>32</v>
      </c>
      <c r="F487" s="39" t="s">
        <v>1454</v>
      </c>
      <c r="G487" s="36"/>
      <c r="H487" s="36"/>
      <c r="I487" s="36"/>
      <c r="J487" s="36"/>
      <c r="K487" s="36"/>
      <c r="L487" s="36"/>
      <c r="M487" s="36"/>
      <c r="N487" s="36"/>
      <c r="O487" s="36"/>
      <c r="P487" s="36"/>
      <c r="Q487" s="36"/>
      <c r="R487" s="36"/>
      <c r="S487" s="36"/>
      <c r="T487" s="36"/>
      <c r="U487" s="36"/>
      <c r="V487" s="36"/>
      <c r="W487" s="36"/>
      <c r="X487" s="36"/>
      <c r="Y487" s="36"/>
      <c r="Z487" s="36"/>
    </row>
    <row r="488">
      <c r="A488" s="37" t="s">
        <v>27</v>
      </c>
      <c r="B488" s="37" t="s">
        <v>497</v>
      </c>
      <c r="C488" s="39" t="s">
        <v>539</v>
      </c>
      <c r="D488" s="37" t="s">
        <v>5</v>
      </c>
      <c r="E488" s="37" t="s">
        <v>32</v>
      </c>
      <c r="F488" s="39" t="s">
        <v>1455</v>
      </c>
      <c r="G488" s="36"/>
      <c r="H488" s="36"/>
      <c r="I488" s="36"/>
      <c r="J488" s="36"/>
      <c r="K488" s="36"/>
      <c r="L488" s="36"/>
      <c r="M488" s="36"/>
      <c r="N488" s="36"/>
      <c r="O488" s="36"/>
      <c r="P488" s="36"/>
      <c r="Q488" s="36"/>
      <c r="R488" s="36"/>
      <c r="S488" s="36"/>
      <c r="T488" s="36"/>
      <c r="U488" s="36"/>
      <c r="V488" s="36"/>
      <c r="W488" s="36"/>
      <c r="X488" s="36"/>
      <c r="Y488" s="36"/>
      <c r="Z488" s="36"/>
    </row>
    <row r="489">
      <c r="A489" s="37" t="s">
        <v>28</v>
      </c>
      <c r="B489" s="37" t="s">
        <v>496</v>
      </c>
      <c r="C489" s="39" t="s">
        <v>539</v>
      </c>
      <c r="D489" s="37" t="s">
        <v>5</v>
      </c>
      <c r="E489" s="37" t="s">
        <v>32</v>
      </c>
      <c r="F489" s="39" t="s">
        <v>1456</v>
      </c>
      <c r="G489" s="36"/>
      <c r="H489" s="36"/>
      <c r="I489" s="36"/>
      <c r="J489" s="36"/>
      <c r="K489" s="36"/>
      <c r="L489" s="36"/>
      <c r="M489" s="36"/>
      <c r="N489" s="36"/>
      <c r="O489" s="36"/>
      <c r="P489" s="36"/>
      <c r="Q489" s="36"/>
      <c r="R489" s="36"/>
      <c r="S489" s="36"/>
      <c r="T489" s="36"/>
      <c r="U489" s="36"/>
      <c r="V489" s="36"/>
      <c r="W489" s="36"/>
      <c r="X489" s="36"/>
      <c r="Y489" s="36"/>
      <c r="Z489" s="36"/>
    </row>
    <row r="490">
      <c r="A490" s="37" t="s">
        <v>29</v>
      </c>
      <c r="B490" s="37" t="s">
        <v>498</v>
      </c>
      <c r="C490" s="39" t="s">
        <v>539</v>
      </c>
      <c r="D490" s="37" t="s">
        <v>5</v>
      </c>
      <c r="E490" s="37" t="s">
        <v>32</v>
      </c>
      <c r="F490" s="39" t="s">
        <v>1457</v>
      </c>
      <c r="G490" s="36"/>
      <c r="H490" s="36"/>
      <c r="I490" s="36"/>
      <c r="J490" s="36"/>
      <c r="K490" s="36"/>
      <c r="L490" s="36"/>
      <c r="M490" s="36"/>
      <c r="N490" s="36"/>
      <c r="O490" s="36"/>
      <c r="P490" s="36"/>
      <c r="Q490" s="36"/>
      <c r="R490" s="36"/>
      <c r="S490" s="36"/>
      <c r="T490" s="36"/>
      <c r="U490" s="36"/>
      <c r="V490" s="36"/>
      <c r="W490" s="36"/>
      <c r="X490" s="36"/>
      <c r="Y490" s="36"/>
      <c r="Z490" s="36"/>
    </row>
    <row r="491">
      <c r="A491" s="37" t="s">
        <v>30</v>
      </c>
      <c r="B491" s="37" t="s">
        <v>499</v>
      </c>
      <c r="C491" s="39" t="s">
        <v>539</v>
      </c>
      <c r="D491" s="37" t="s">
        <v>5</v>
      </c>
      <c r="E491" s="37" t="s">
        <v>32</v>
      </c>
      <c r="F491" s="39" t="s">
        <v>1458</v>
      </c>
      <c r="G491" s="36"/>
      <c r="H491" s="36"/>
      <c r="I491" s="36"/>
      <c r="J491" s="36"/>
      <c r="K491" s="36"/>
      <c r="L491" s="36"/>
      <c r="M491" s="36"/>
      <c r="N491" s="36"/>
      <c r="O491" s="36"/>
      <c r="P491" s="36"/>
      <c r="Q491" s="36"/>
      <c r="R491" s="36"/>
      <c r="S491" s="36"/>
      <c r="T491" s="36"/>
      <c r="U491" s="36"/>
      <c r="V491" s="36"/>
      <c r="W491" s="36"/>
      <c r="X491" s="36"/>
      <c r="Y491" s="36"/>
      <c r="Z491" s="36"/>
    </row>
    <row r="492">
      <c r="A492" s="37" t="s">
        <v>31</v>
      </c>
      <c r="B492" s="37" t="s">
        <v>500</v>
      </c>
      <c r="C492" s="39" t="s">
        <v>539</v>
      </c>
      <c r="D492" s="37" t="s">
        <v>5</v>
      </c>
      <c r="E492" s="37" t="s">
        <v>32</v>
      </c>
      <c r="F492" s="39" t="s">
        <v>1459</v>
      </c>
      <c r="G492" s="36"/>
      <c r="H492" s="36"/>
      <c r="I492" s="36"/>
      <c r="J492" s="36"/>
      <c r="K492" s="36"/>
      <c r="L492" s="36"/>
      <c r="M492" s="36"/>
      <c r="N492" s="36"/>
      <c r="O492" s="36"/>
      <c r="P492" s="36"/>
      <c r="Q492" s="36"/>
      <c r="R492" s="36"/>
      <c r="S492" s="36"/>
      <c r="T492" s="36"/>
      <c r="U492" s="36"/>
      <c r="V492" s="36"/>
      <c r="W492" s="36"/>
      <c r="X492" s="36"/>
      <c r="Y492" s="36"/>
      <c r="Z492" s="36"/>
    </row>
    <row r="493">
      <c r="A493" s="37" t="s">
        <v>32</v>
      </c>
      <c r="B493" s="37" t="s">
        <v>501</v>
      </c>
      <c r="C493" s="39" t="s">
        <v>539</v>
      </c>
      <c r="D493" s="37" t="s">
        <v>5</v>
      </c>
      <c r="E493" s="37" t="s">
        <v>32</v>
      </c>
      <c r="F493" s="39" t="s">
        <v>1460</v>
      </c>
      <c r="G493" s="36"/>
      <c r="H493" s="36"/>
      <c r="I493" s="36"/>
      <c r="J493" s="36"/>
      <c r="K493" s="36"/>
      <c r="L493" s="36"/>
      <c r="M493" s="36"/>
      <c r="N493" s="36"/>
      <c r="O493" s="36"/>
      <c r="P493" s="36"/>
      <c r="Q493" s="36"/>
      <c r="R493" s="36"/>
      <c r="S493" s="36"/>
      <c r="T493" s="36"/>
      <c r="U493" s="36"/>
      <c r="V493" s="36"/>
      <c r="W493" s="36"/>
      <c r="X493" s="36"/>
      <c r="Y493" s="36"/>
      <c r="Z493" s="36"/>
    </row>
    <row r="494">
      <c r="A494" s="37" t="s">
        <v>33</v>
      </c>
      <c r="B494" s="37" t="s">
        <v>502</v>
      </c>
      <c r="C494" s="39" t="s">
        <v>539</v>
      </c>
      <c r="D494" s="37" t="s">
        <v>5</v>
      </c>
      <c r="E494" s="37" t="s">
        <v>32</v>
      </c>
      <c r="F494" s="39" t="s">
        <v>1461</v>
      </c>
      <c r="G494" s="36"/>
      <c r="H494" s="36"/>
      <c r="I494" s="36"/>
      <c r="J494" s="36"/>
      <c r="K494" s="36"/>
      <c r="L494" s="36"/>
      <c r="M494" s="36"/>
      <c r="N494" s="36"/>
      <c r="O494" s="36"/>
      <c r="P494" s="36"/>
      <c r="Q494" s="36"/>
      <c r="R494" s="36"/>
      <c r="S494" s="36"/>
      <c r="T494" s="36"/>
      <c r="U494" s="36"/>
      <c r="V494" s="36"/>
      <c r="W494" s="36"/>
      <c r="X494" s="36"/>
      <c r="Y494" s="36"/>
      <c r="Z494" s="36"/>
    </row>
    <row r="495">
      <c r="A495" s="37" t="s">
        <v>34</v>
      </c>
      <c r="B495" s="37" t="s">
        <v>503</v>
      </c>
      <c r="C495" s="39" t="s">
        <v>539</v>
      </c>
      <c r="D495" s="37" t="s">
        <v>5</v>
      </c>
      <c r="E495" s="37" t="s">
        <v>32</v>
      </c>
      <c r="F495" s="39" t="s">
        <v>1462</v>
      </c>
      <c r="G495" s="36"/>
      <c r="H495" s="36"/>
      <c r="I495" s="36"/>
      <c r="J495" s="36"/>
      <c r="K495" s="36"/>
      <c r="L495" s="36"/>
      <c r="M495" s="36"/>
      <c r="N495" s="36"/>
      <c r="O495" s="36"/>
      <c r="P495" s="36"/>
      <c r="Q495" s="36"/>
      <c r="R495" s="36"/>
      <c r="S495" s="36"/>
      <c r="T495" s="36"/>
      <c r="U495" s="36"/>
      <c r="V495" s="36"/>
      <c r="W495" s="36"/>
      <c r="X495" s="36"/>
      <c r="Y495" s="36"/>
      <c r="Z495" s="36"/>
    </row>
    <row r="496">
      <c r="A496" s="37" t="s">
        <v>35</v>
      </c>
      <c r="B496" s="37" t="s">
        <v>504</v>
      </c>
      <c r="C496" s="39" t="s">
        <v>539</v>
      </c>
      <c r="D496" s="37" t="s">
        <v>5</v>
      </c>
      <c r="E496" s="37" t="s">
        <v>32</v>
      </c>
      <c r="F496" s="39" t="s">
        <v>1463</v>
      </c>
      <c r="G496" s="36"/>
      <c r="H496" s="36"/>
      <c r="I496" s="36"/>
      <c r="J496" s="36"/>
      <c r="K496" s="36"/>
      <c r="L496" s="36"/>
      <c r="M496" s="36"/>
      <c r="N496" s="36"/>
      <c r="O496" s="36"/>
      <c r="P496" s="36"/>
      <c r="Q496" s="36"/>
      <c r="R496" s="36"/>
      <c r="S496" s="36"/>
      <c r="T496" s="36"/>
      <c r="U496" s="36"/>
      <c r="V496" s="36"/>
      <c r="W496" s="36"/>
      <c r="X496" s="36"/>
      <c r="Y496" s="36"/>
      <c r="Z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sheetData>
  <autoFilter ref="$A$1:$F$496"/>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27" t="s">
        <v>471</v>
      </c>
    </row>
    <row r="2">
      <c r="A2" s="91" t="s">
        <v>3</v>
      </c>
      <c r="B2" s="27" t="s">
        <v>489</v>
      </c>
      <c r="C2" s="7">
        <v>2012.0</v>
      </c>
      <c r="D2" s="9" t="s">
        <v>5</v>
      </c>
      <c r="E2" s="9" t="s">
        <v>33</v>
      </c>
      <c r="F2" s="109">
        <v>23.5043693</v>
      </c>
    </row>
    <row r="3">
      <c r="A3" s="91" t="s">
        <v>4</v>
      </c>
      <c r="B3" s="27" t="s">
        <v>472</v>
      </c>
      <c r="C3" s="7">
        <v>2012.0</v>
      </c>
      <c r="D3" s="9" t="s">
        <v>5</v>
      </c>
      <c r="E3" s="9" t="s">
        <v>33</v>
      </c>
      <c r="F3" s="5">
        <v>21.0561485</v>
      </c>
    </row>
    <row r="4">
      <c r="A4" s="27" t="s">
        <v>5</v>
      </c>
      <c r="B4" s="27" t="s">
        <v>473</v>
      </c>
      <c r="C4" s="7">
        <v>2012.0</v>
      </c>
      <c r="D4" s="9" t="s">
        <v>5</v>
      </c>
      <c r="E4" s="9" t="s">
        <v>33</v>
      </c>
      <c r="F4" s="5">
        <v>29.3325498</v>
      </c>
    </row>
    <row r="5">
      <c r="A5" s="27" t="s">
        <v>6</v>
      </c>
      <c r="B5" s="27" t="s">
        <v>474</v>
      </c>
      <c r="C5" s="7">
        <v>2012.0</v>
      </c>
      <c r="D5" s="9" t="s">
        <v>5</v>
      </c>
      <c r="E5" s="9" t="s">
        <v>33</v>
      </c>
      <c r="F5" s="5">
        <v>33.7275355</v>
      </c>
    </row>
    <row r="6">
      <c r="A6" s="27" t="s">
        <v>7</v>
      </c>
      <c r="B6" s="27" t="s">
        <v>475</v>
      </c>
      <c r="C6" s="7">
        <v>2012.0</v>
      </c>
      <c r="D6" s="9" t="s">
        <v>5</v>
      </c>
      <c r="E6" s="9" t="s">
        <v>33</v>
      </c>
      <c r="F6" s="5">
        <v>31.7906472</v>
      </c>
    </row>
    <row r="7">
      <c r="A7" s="27" t="s">
        <v>8</v>
      </c>
      <c r="B7" s="27" t="s">
        <v>479</v>
      </c>
      <c r="C7" s="7">
        <v>2012.0</v>
      </c>
      <c r="D7" s="9" t="s">
        <v>5</v>
      </c>
      <c r="E7" s="9" t="s">
        <v>33</v>
      </c>
      <c r="F7" s="5">
        <v>27.5701288</v>
      </c>
    </row>
    <row r="8">
      <c r="A8" s="27" t="s">
        <v>9</v>
      </c>
      <c r="B8" s="27" t="s">
        <v>480</v>
      </c>
      <c r="C8" s="7">
        <v>2012.0</v>
      </c>
      <c r="D8" s="9" t="s">
        <v>5</v>
      </c>
      <c r="E8" s="9" t="s">
        <v>33</v>
      </c>
      <c r="F8" s="5">
        <v>27.531698</v>
      </c>
    </row>
    <row r="9">
      <c r="A9" s="27" t="s">
        <v>10</v>
      </c>
      <c r="B9" s="27" t="s">
        <v>478</v>
      </c>
      <c r="C9" s="7">
        <v>2012.0</v>
      </c>
      <c r="D9" s="9" t="s">
        <v>5</v>
      </c>
      <c r="E9" s="9" t="s">
        <v>33</v>
      </c>
      <c r="F9" s="5">
        <v>16.0183068</v>
      </c>
    </row>
    <row r="10">
      <c r="A10" s="27" t="s">
        <v>11</v>
      </c>
      <c r="B10" s="27" t="s">
        <v>477</v>
      </c>
      <c r="C10" s="7">
        <v>2012.0</v>
      </c>
      <c r="D10" s="9" t="s">
        <v>5</v>
      </c>
      <c r="E10" s="9" t="s">
        <v>33</v>
      </c>
      <c r="F10" s="5">
        <v>23.5260257</v>
      </c>
    </row>
    <row r="11">
      <c r="A11" s="27" t="s">
        <v>12</v>
      </c>
      <c r="B11" s="27" t="s">
        <v>476</v>
      </c>
      <c r="C11" s="7">
        <v>2012.0</v>
      </c>
      <c r="D11" s="9" t="s">
        <v>5</v>
      </c>
      <c r="E11" s="9" t="s">
        <v>33</v>
      </c>
      <c r="F11" s="5">
        <v>26.8515258</v>
      </c>
    </row>
    <row r="12">
      <c r="A12" s="27" t="s">
        <v>13</v>
      </c>
      <c r="B12" s="27" t="s">
        <v>481</v>
      </c>
      <c r="C12" s="7">
        <v>2012.0</v>
      </c>
      <c r="D12" s="9" t="s">
        <v>5</v>
      </c>
      <c r="E12" s="9" t="s">
        <v>33</v>
      </c>
      <c r="F12" s="5">
        <v>24.4742045</v>
      </c>
    </row>
    <row r="13">
      <c r="A13" s="27" t="s">
        <v>14</v>
      </c>
      <c r="B13" s="27" t="s">
        <v>483</v>
      </c>
      <c r="C13" s="7">
        <v>2012.0</v>
      </c>
      <c r="D13" s="9" t="s">
        <v>5</v>
      </c>
      <c r="E13" s="9" t="s">
        <v>33</v>
      </c>
      <c r="F13" s="5">
        <v>22.7597273</v>
      </c>
    </row>
    <row r="14">
      <c r="A14" s="27" t="s">
        <v>15</v>
      </c>
      <c r="B14" s="27" t="s">
        <v>482</v>
      </c>
      <c r="C14" s="7">
        <v>2012.0</v>
      </c>
      <c r="D14" s="9" t="s">
        <v>5</v>
      </c>
      <c r="E14" s="9" t="s">
        <v>33</v>
      </c>
      <c r="F14" s="5">
        <v>19.6902756</v>
      </c>
    </row>
    <row r="15">
      <c r="A15" s="27" t="s">
        <v>16</v>
      </c>
      <c r="B15" s="27" t="s">
        <v>484</v>
      </c>
      <c r="C15" s="7">
        <v>2012.0</v>
      </c>
      <c r="D15" s="9" t="s">
        <v>5</v>
      </c>
      <c r="E15" s="9" t="s">
        <v>33</v>
      </c>
      <c r="F15" s="5">
        <v>20.1850109</v>
      </c>
    </row>
    <row r="16">
      <c r="A16" s="27" t="s">
        <v>17</v>
      </c>
      <c r="B16" s="27" t="s">
        <v>485</v>
      </c>
      <c r="C16" s="7">
        <v>2012.0</v>
      </c>
      <c r="D16" s="9" t="s">
        <v>5</v>
      </c>
      <c r="E16" s="9" t="s">
        <v>33</v>
      </c>
      <c r="F16" s="5">
        <v>25.0982763</v>
      </c>
    </row>
    <row r="17">
      <c r="A17" s="27" t="s">
        <v>18</v>
      </c>
      <c r="B17" s="27" t="s">
        <v>486</v>
      </c>
      <c r="C17" s="7">
        <v>2012.0</v>
      </c>
      <c r="D17" s="9" t="s">
        <v>5</v>
      </c>
      <c r="E17" s="9" t="s">
        <v>33</v>
      </c>
      <c r="F17" s="5">
        <v>20.3217365</v>
      </c>
    </row>
    <row r="18">
      <c r="A18" s="27" t="s">
        <v>19</v>
      </c>
      <c r="B18" s="27" t="s">
        <v>487</v>
      </c>
      <c r="C18" s="7">
        <v>2012.0</v>
      </c>
      <c r="D18" s="9" t="s">
        <v>5</v>
      </c>
      <c r="E18" s="9" t="s">
        <v>33</v>
      </c>
      <c r="F18" s="5">
        <v>22.0462945</v>
      </c>
    </row>
    <row r="19">
      <c r="A19" s="27" t="s">
        <v>20</v>
      </c>
      <c r="B19" s="27" t="s">
        <v>488</v>
      </c>
      <c r="C19" s="7">
        <v>2012.0</v>
      </c>
      <c r="D19" s="9" t="s">
        <v>5</v>
      </c>
      <c r="E19" s="9" t="s">
        <v>33</v>
      </c>
      <c r="F19" s="5">
        <v>22.4254836</v>
      </c>
    </row>
    <row r="20">
      <c r="A20" s="27" t="s">
        <v>21</v>
      </c>
      <c r="B20" s="27" t="s">
        <v>490</v>
      </c>
      <c r="C20" s="7">
        <v>2012.0</v>
      </c>
      <c r="D20" s="9" t="s">
        <v>5</v>
      </c>
      <c r="E20" s="9" t="s">
        <v>33</v>
      </c>
      <c r="F20" s="5">
        <v>23.8323994</v>
      </c>
    </row>
    <row r="21">
      <c r="A21" s="27" t="s">
        <v>22</v>
      </c>
      <c r="B21" s="27" t="s">
        <v>491</v>
      </c>
      <c r="C21" s="7">
        <v>2012.0</v>
      </c>
      <c r="D21" s="9" t="s">
        <v>5</v>
      </c>
      <c r="E21" s="9" t="s">
        <v>33</v>
      </c>
      <c r="F21" s="5">
        <v>29.7366104</v>
      </c>
    </row>
    <row r="22">
      <c r="A22" s="27" t="s">
        <v>23</v>
      </c>
      <c r="B22" s="27" t="s">
        <v>492</v>
      </c>
      <c r="C22" s="7">
        <v>2012.0</v>
      </c>
      <c r="D22" s="9" t="s">
        <v>5</v>
      </c>
      <c r="E22" s="9" t="s">
        <v>33</v>
      </c>
      <c r="F22" s="5">
        <v>17.8041676</v>
      </c>
    </row>
    <row r="23">
      <c r="A23" s="27" t="s">
        <v>24</v>
      </c>
      <c r="B23" s="27" t="s">
        <v>493</v>
      </c>
      <c r="C23" s="7">
        <v>2012.0</v>
      </c>
      <c r="D23" s="9" t="s">
        <v>5</v>
      </c>
      <c r="E23" s="9" t="s">
        <v>33</v>
      </c>
      <c r="F23" s="5">
        <v>21.2381349</v>
      </c>
    </row>
    <row r="24">
      <c r="A24" s="27" t="s">
        <v>25</v>
      </c>
      <c r="B24" s="27" t="s">
        <v>494</v>
      </c>
      <c r="C24" s="7">
        <v>2012.0</v>
      </c>
      <c r="D24" s="9" t="s">
        <v>5</v>
      </c>
      <c r="E24" s="9" t="s">
        <v>33</v>
      </c>
      <c r="F24" s="5">
        <v>18.715224</v>
      </c>
    </row>
    <row r="25">
      <c r="A25" s="27" t="s">
        <v>26</v>
      </c>
      <c r="B25" s="27" t="s">
        <v>495</v>
      </c>
      <c r="C25" s="7">
        <v>2012.0</v>
      </c>
      <c r="D25" s="9" t="s">
        <v>5</v>
      </c>
      <c r="E25" s="9" t="s">
        <v>33</v>
      </c>
      <c r="F25" s="5">
        <v>26.860705</v>
      </c>
    </row>
    <row r="26">
      <c r="A26" s="27" t="s">
        <v>27</v>
      </c>
      <c r="B26" s="27" t="s">
        <v>497</v>
      </c>
      <c r="C26" s="7">
        <v>2012.0</v>
      </c>
      <c r="D26" s="9" t="s">
        <v>5</v>
      </c>
      <c r="E26" s="9" t="s">
        <v>33</v>
      </c>
      <c r="F26" s="5">
        <v>20.157664</v>
      </c>
    </row>
    <row r="27">
      <c r="A27" s="27" t="s">
        <v>28</v>
      </c>
      <c r="B27" s="27" t="s">
        <v>496</v>
      </c>
      <c r="C27" s="7">
        <v>2012.0</v>
      </c>
      <c r="D27" s="9" t="s">
        <v>5</v>
      </c>
      <c r="E27" s="9" t="s">
        <v>33</v>
      </c>
      <c r="F27" s="5">
        <v>24.3494015</v>
      </c>
    </row>
    <row r="28">
      <c r="A28" s="27" t="s">
        <v>29</v>
      </c>
      <c r="B28" s="27" t="s">
        <v>498</v>
      </c>
      <c r="C28" s="7">
        <v>2012.0</v>
      </c>
      <c r="D28" s="9" t="s">
        <v>5</v>
      </c>
      <c r="E28" s="9" t="s">
        <v>33</v>
      </c>
      <c r="F28" s="5">
        <v>26.7978033</v>
      </c>
    </row>
    <row r="29">
      <c r="A29" s="27" t="s">
        <v>30</v>
      </c>
      <c r="B29" s="27" t="s">
        <v>499</v>
      </c>
      <c r="C29" s="7">
        <v>2012.0</v>
      </c>
      <c r="D29" s="9" t="s">
        <v>5</v>
      </c>
      <c r="E29" s="9" t="s">
        <v>33</v>
      </c>
      <c r="F29" s="5">
        <v>29.8127047</v>
      </c>
    </row>
    <row r="30">
      <c r="A30" s="27" t="s">
        <v>31</v>
      </c>
      <c r="B30" s="27" t="s">
        <v>500</v>
      </c>
      <c r="C30" s="7">
        <v>2012.0</v>
      </c>
      <c r="D30" s="9" t="s">
        <v>5</v>
      </c>
      <c r="E30" s="9" t="s">
        <v>33</v>
      </c>
      <c r="F30" s="5">
        <v>28.177501</v>
      </c>
    </row>
    <row r="31">
      <c r="A31" s="27" t="s">
        <v>32</v>
      </c>
      <c r="B31" s="27" t="s">
        <v>501</v>
      </c>
      <c r="C31" s="7">
        <v>2012.0</v>
      </c>
      <c r="D31" s="9" t="s">
        <v>5</v>
      </c>
      <c r="E31" s="9" t="s">
        <v>33</v>
      </c>
      <c r="F31" s="5">
        <v>20.6177281</v>
      </c>
    </row>
    <row r="32">
      <c r="A32" s="27" t="s">
        <v>33</v>
      </c>
      <c r="B32" s="27" t="s">
        <v>502</v>
      </c>
      <c r="C32" s="7">
        <v>2012.0</v>
      </c>
      <c r="D32" s="9" t="s">
        <v>5</v>
      </c>
      <c r="E32" s="9" t="s">
        <v>33</v>
      </c>
      <c r="F32" s="5">
        <v>23.574475</v>
      </c>
    </row>
    <row r="33">
      <c r="A33" s="27" t="s">
        <v>34</v>
      </c>
      <c r="B33" s="27" t="s">
        <v>503</v>
      </c>
      <c r="C33" s="7">
        <v>2012.0</v>
      </c>
      <c r="D33" s="9" t="s">
        <v>5</v>
      </c>
      <c r="E33" s="9" t="s">
        <v>33</v>
      </c>
      <c r="F33" s="5">
        <v>32.955865</v>
      </c>
    </row>
    <row r="34">
      <c r="A34" s="27" t="s">
        <v>35</v>
      </c>
      <c r="B34" s="27" t="s">
        <v>504</v>
      </c>
      <c r="C34" s="7">
        <v>2012.0</v>
      </c>
      <c r="D34" s="9" t="s">
        <v>5</v>
      </c>
      <c r="E34" s="9" t="s">
        <v>33</v>
      </c>
      <c r="F34" s="5">
        <v>20.502374</v>
      </c>
    </row>
    <row r="35">
      <c r="A35" s="91" t="s">
        <v>3</v>
      </c>
      <c r="B35" s="27" t="s">
        <v>489</v>
      </c>
      <c r="C35" s="7">
        <v>2018.0</v>
      </c>
      <c r="D35" s="9" t="s">
        <v>5</v>
      </c>
      <c r="E35" s="9" t="s">
        <v>33</v>
      </c>
      <c r="F35" s="110">
        <v>36.1</v>
      </c>
      <c r="H35" s="111"/>
    </row>
    <row r="36">
      <c r="A36" s="91" t="s">
        <v>4</v>
      </c>
      <c r="B36" s="27" t="s">
        <v>472</v>
      </c>
      <c r="C36" s="7">
        <v>2018.0</v>
      </c>
      <c r="D36" s="9" t="s">
        <v>5</v>
      </c>
      <c r="E36" s="9" t="s">
        <v>33</v>
      </c>
      <c r="F36" s="110">
        <v>32.6</v>
      </c>
      <c r="H36" s="110"/>
    </row>
    <row r="37">
      <c r="A37" s="27" t="s">
        <v>5</v>
      </c>
      <c r="B37" s="27" t="s">
        <v>473</v>
      </c>
      <c r="C37" s="7">
        <v>2018.0</v>
      </c>
      <c r="D37" s="9" t="s">
        <v>5</v>
      </c>
      <c r="E37" s="9" t="s">
        <v>33</v>
      </c>
      <c r="F37" s="110">
        <v>48.4</v>
      </c>
      <c r="H37" s="110"/>
    </row>
    <row r="38">
      <c r="A38" s="27" t="s">
        <v>6</v>
      </c>
      <c r="B38" s="27" t="s">
        <v>474</v>
      </c>
      <c r="C38" s="7">
        <v>2018.0</v>
      </c>
      <c r="D38" s="9" t="s">
        <v>5</v>
      </c>
      <c r="E38" s="9" t="s">
        <v>33</v>
      </c>
      <c r="F38" s="110">
        <v>42.8</v>
      </c>
      <c r="H38" s="110"/>
    </row>
    <row r="39">
      <c r="A39" s="27" t="s">
        <v>7</v>
      </c>
      <c r="B39" s="27" t="s">
        <v>475</v>
      </c>
      <c r="C39" s="7">
        <v>2018.0</v>
      </c>
      <c r="D39" s="9" t="s">
        <v>5</v>
      </c>
      <c r="E39" s="9" t="s">
        <v>33</v>
      </c>
      <c r="F39" s="110">
        <v>44.9</v>
      </c>
      <c r="H39" s="110"/>
    </row>
    <row r="40">
      <c r="A40" s="27" t="s">
        <v>8</v>
      </c>
      <c r="B40" s="27" t="s">
        <v>479</v>
      </c>
      <c r="C40" s="7">
        <v>2018.0</v>
      </c>
      <c r="D40" s="9" t="s">
        <v>5</v>
      </c>
      <c r="E40" s="9" t="s">
        <v>33</v>
      </c>
      <c r="F40" s="110">
        <v>37.6</v>
      </c>
      <c r="H40" s="110"/>
    </row>
    <row r="41">
      <c r="A41" s="27" t="s">
        <v>9</v>
      </c>
      <c r="B41" s="27" t="s">
        <v>480</v>
      </c>
      <c r="C41" s="7">
        <v>2018.0</v>
      </c>
      <c r="D41" s="9" t="s">
        <v>5</v>
      </c>
      <c r="E41" s="9" t="s">
        <v>33</v>
      </c>
      <c r="F41" s="110">
        <v>43.2</v>
      </c>
      <c r="H41" s="110"/>
    </row>
    <row r="42">
      <c r="A42" s="27" t="s">
        <v>10</v>
      </c>
      <c r="B42" s="27" t="s">
        <v>478</v>
      </c>
      <c r="C42" s="7">
        <v>2018.0</v>
      </c>
      <c r="D42" s="9" t="s">
        <v>5</v>
      </c>
      <c r="E42" s="9" t="s">
        <v>33</v>
      </c>
      <c r="F42" s="110">
        <v>29.0</v>
      </c>
      <c r="H42" s="110"/>
    </row>
    <row r="43">
      <c r="A43" s="27" t="s">
        <v>11</v>
      </c>
      <c r="B43" s="27" t="s">
        <v>477</v>
      </c>
      <c r="C43" s="7">
        <v>2018.0</v>
      </c>
      <c r="D43" s="9" t="s">
        <v>5</v>
      </c>
      <c r="E43" s="9" t="s">
        <v>33</v>
      </c>
      <c r="F43" s="110">
        <v>38.7</v>
      </c>
      <c r="H43" s="110"/>
    </row>
    <row r="44">
      <c r="A44" s="27" t="s">
        <v>12</v>
      </c>
      <c r="B44" s="27" t="s">
        <v>476</v>
      </c>
      <c r="C44" s="7">
        <v>2018.0</v>
      </c>
      <c r="D44" s="9" t="s">
        <v>5</v>
      </c>
      <c r="E44" s="9" t="s">
        <v>33</v>
      </c>
      <c r="F44" s="110">
        <v>36.3</v>
      </c>
      <c r="H44" s="110"/>
    </row>
    <row r="45">
      <c r="A45" s="27" t="s">
        <v>13</v>
      </c>
      <c r="B45" s="27" t="s">
        <v>481</v>
      </c>
      <c r="C45" s="7">
        <v>2018.0</v>
      </c>
      <c r="D45" s="9" t="s">
        <v>5</v>
      </c>
      <c r="E45" s="9" t="s">
        <v>33</v>
      </c>
      <c r="F45" s="110">
        <v>37.6</v>
      </c>
      <c r="H45" s="110"/>
    </row>
    <row r="46">
      <c r="A46" s="27" t="s">
        <v>14</v>
      </c>
      <c r="B46" s="27" t="s">
        <v>483</v>
      </c>
      <c r="C46" s="7">
        <v>2018.0</v>
      </c>
      <c r="D46" s="9" t="s">
        <v>5</v>
      </c>
      <c r="E46" s="9" t="s">
        <v>33</v>
      </c>
      <c r="F46" s="110">
        <v>30.0</v>
      </c>
      <c r="H46" s="110"/>
    </row>
    <row r="47">
      <c r="A47" s="27" t="s">
        <v>15</v>
      </c>
      <c r="B47" s="27" t="s">
        <v>482</v>
      </c>
      <c r="C47" s="7">
        <v>2018.0</v>
      </c>
      <c r="D47" s="9" t="s">
        <v>5</v>
      </c>
      <c r="E47" s="9" t="s">
        <v>33</v>
      </c>
      <c r="F47" s="110">
        <v>34.7</v>
      </c>
      <c r="H47" s="110"/>
    </row>
    <row r="48">
      <c r="A48" s="27" t="s">
        <v>16</v>
      </c>
      <c r="B48" s="27" t="s">
        <v>484</v>
      </c>
      <c r="C48" s="7">
        <v>2018.0</v>
      </c>
      <c r="D48" s="9" t="s">
        <v>5</v>
      </c>
      <c r="E48" s="9" t="s">
        <v>33</v>
      </c>
      <c r="F48" s="110">
        <v>31.2</v>
      </c>
      <c r="H48" s="110"/>
    </row>
    <row r="49">
      <c r="A49" s="27" t="s">
        <v>17</v>
      </c>
      <c r="B49" s="27" t="s">
        <v>485</v>
      </c>
      <c r="C49" s="7">
        <v>2018.0</v>
      </c>
      <c r="D49" s="9" t="s">
        <v>5</v>
      </c>
      <c r="E49" s="9" t="s">
        <v>33</v>
      </c>
      <c r="F49" s="110">
        <v>34.8</v>
      </c>
      <c r="H49" s="110"/>
    </row>
    <row r="50">
      <c r="A50" s="27" t="s">
        <v>18</v>
      </c>
      <c r="B50" s="27" t="s">
        <v>486</v>
      </c>
      <c r="C50" s="7">
        <v>2018.0</v>
      </c>
      <c r="D50" s="9" t="s">
        <v>5</v>
      </c>
      <c r="E50" s="9" t="s">
        <v>33</v>
      </c>
      <c r="F50" s="110">
        <v>32.7</v>
      </c>
      <c r="H50" s="110"/>
    </row>
    <row r="51">
      <c r="A51" s="27" t="s">
        <v>19</v>
      </c>
      <c r="B51" s="27" t="s">
        <v>487</v>
      </c>
      <c r="C51" s="7">
        <v>2018.0</v>
      </c>
      <c r="D51" s="9" t="s">
        <v>5</v>
      </c>
      <c r="E51" s="9" t="s">
        <v>33</v>
      </c>
      <c r="F51" s="110">
        <v>31.6</v>
      </c>
      <c r="H51" s="110"/>
    </row>
    <row r="52">
      <c r="A52" s="27" t="s">
        <v>20</v>
      </c>
      <c r="B52" s="27" t="s">
        <v>488</v>
      </c>
      <c r="C52" s="7">
        <v>2018.0</v>
      </c>
      <c r="D52" s="9" t="s">
        <v>5</v>
      </c>
      <c r="E52" s="9" t="s">
        <v>33</v>
      </c>
      <c r="F52" s="110">
        <v>33.5</v>
      </c>
      <c r="H52" s="110"/>
    </row>
    <row r="53">
      <c r="A53" s="27" t="s">
        <v>21</v>
      </c>
      <c r="B53" s="27" t="s">
        <v>490</v>
      </c>
      <c r="C53" s="7">
        <v>2018.0</v>
      </c>
      <c r="D53" s="9" t="s">
        <v>5</v>
      </c>
      <c r="E53" s="9" t="s">
        <v>33</v>
      </c>
      <c r="F53" s="110">
        <v>37.0</v>
      </c>
      <c r="H53" s="110"/>
    </row>
    <row r="54">
      <c r="A54" s="27" t="s">
        <v>22</v>
      </c>
      <c r="B54" s="27" t="s">
        <v>491</v>
      </c>
      <c r="C54" s="7">
        <v>2018.0</v>
      </c>
      <c r="D54" s="9" t="s">
        <v>5</v>
      </c>
      <c r="E54" s="9" t="s">
        <v>33</v>
      </c>
      <c r="F54" s="110">
        <v>41.4</v>
      </c>
      <c r="H54" s="110"/>
    </row>
    <row r="55">
      <c r="A55" s="27" t="s">
        <v>23</v>
      </c>
      <c r="B55" s="27" t="s">
        <v>492</v>
      </c>
      <c r="C55" s="7">
        <v>2018.0</v>
      </c>
      <c r="D55" s="9" t="s">
        <v>5</v>
      </c>
      <c r="E55" s="9" t="s">
        <v>33</v>
      </c>
      <c r="F55" s="110">
        <v>30.5</v>
      </c>
      <c r="H55" s="110"/>
    </row>
    <row r="56">
      <c r="A56" s="27" t="s">
        <v>24</v>
      </c>
      <c r="B56" s="27" t="s">
        <v>493</v>
      </c>
      <c r="C56" s="7">
        <v>2018.0</v>
      </c>
      <c r="D56" s="9" t="s">
        <v>5</v>
      </c>
      <c r="E56" s="9" t="s">
        <v>33</v>
      </c>
      <c r="F56" s="110">
        <v>32.9</v>
      </c>
      <c r="H56" s="110"/>
    </row>
    <row r="57">
      <c r="A57" s="27" t="s">
        <v>25</v>
      </c>
      <c r="B57" s="27" t="s">
        <v>494</v>
      </c>
      <c r="C57" s="7">
        <v>2018.0</v>
      </c>
      <c r="D57" s="9" t="s">
        <v>5</v>
      </c>
      <c r="E57" s="9" t="s">
        <v>33</v>
      </c>
      <c r="F57" s="110">
        <v>30.6</v>
      </c>
      <c r="H57" s="110"/>
    </row>
    <row r="58">
      <c r="A58" s="27" t="s">
        <v>26</v>
      </c>
      <c r="B58" s="27" t="s">
        <v>495</v>
      </c>
      <c r="C58" s="7">
        <v>2018.0</v>
      </c>
      <c r="D58" s="9" t="s">
        <v>5</v>
      </c>
      <c r="E58" s="9" t="s">
        <v>33</v>
      </c>
      <c r="F58" s="110">
        <v>48.9</v>
      </c>
      <c r="H58" s="110"/>
    </row>
    <row r="59">
      <c r="A59" s="27" t="s">
        <v>27</v>
      </c>
      <c r="B59" s="27" t="s">
        <v>497</v>
      </c>
      <c r="C59" s="7">
        <v>2018.0</v>
      </c>
      <c r="D59" s="9" t="s">
        <v>5</v>
      </c>
      <c r="E59" s="9" t="s">
        <v>33</v>
      </c>
      <c r="F59" s="110">
        <v>32.6</v>
      </c>
      <c r="H59" s="110"/>
    </row>
    <row r="60">
      <c r="A60" s="27" t="s">
        <v>28</v>
      </c>
      <c r="B60" s="27" t="s">
        <v>496</v>
      </c>
      <c r="C60" s="7">
        <v>2018.0</v>
      </c>
      <c r="D60" s="9" t="s">
        <v>5</v>
      </c>
      <c r="E60" s="9" t="s">
        <v>33</v>
      </c>
      <c r="F60" s="110">
        <v>39.9</v>
      </c>
      <c r="H60" s="110"/>
    </row>
    <row r="61">
      <c r="A61" s="27" t="s">
        <v>29</v>
      </c>
      <c r="B61" s="27" t="s">
        <v>498</v>
      </c>
      <c r="C61" s="7">
        <v>2018.0</v>
      </c>
      <c r="D61" s="9" t="s">
        <v>5</v>
      </c>
      <c r="E61" s="9" t="s">
        <v>33</v>
      </c>
      <c r="F61" s="110">
        <v>43.9</v>
      </c>
      <c r="H61" s="110"/>
    </row>
    <row r="62">
      <c r="A62" s="27" t="s">
        <v>30</v>
      </c>
      <c r="B62" s="27" t="s">
        <v>499</v>
      </c>
      <c r="C62" s="7">
        <v>2018.0</v>
      </c>
      <c r="D62" s="9" t="s">
        <v>5</v>
      </c>
      <c r="E62" s="9" t="s">
        <v>33</v>
      </c>
      <c r="F62" s="110">
        <v>47.3</v>
      </c>
      <c r="H62" s="110"/>
    </row>
    <row r="63">
      <c r="A63" s="27" t="s">
        <v>31</v>
      </c>
      <c r="B63" s="27" t="s">
        <v>500</v>
      </c>
      <c r="C63" s="7">
        <v>2018.0</v>
      </c>
      <c r="D63" s="9" t="s">
        <v>5</v>
      </c>
      <c r="E63" s="9" t="s">
        <v>33</v>
      </c>
      <c r="F63" s="110">
        <v>40.9</v>
      </c>
      <c r="H63" s="110"/>
    </row>
    <row r="64">
      <c r="A64" s="27" t="s">
        <v>32</v>
      </c>
      <c r="B64" s="27" t="s">
        <v>501</v>
      </c>
      <c r="C64" s="7">
        <v>2018.0</v>
      </c>
      <c r="D64" s="9" t="s">
        <v>5</v>
      </c>
      <c r="E64" s="9" t="s">
        <v>33</v>
      </c>
      <c r="F64" s="110">
        <v>32.3</v>
      </c>
      <c r="H64" s="110"/>
    </row>
    <row r="65">
      <c r="A65" s="27" t="s">
        <v>33</v>
      </c>
      <c r="B65" s="27" t="s">
        <v>502</v>
      </c>
      <c r="C65" s="7">
        <v>2018.0</v>
      </c>
      <c r="D65" s="9" t="s">
        <v>5</v>
      </c>
      <c r="E65" s="9" t="s">
        <v>33</v>
      </c>
      <c r="F65" s="110">
        <v>39.0</v>
      </c>
      <c r="H65" s="110"/>
    </row>
    <row r="66">
      <c r="A66" s="27" t="s">
        <v>34</v>
      </c>
      <c r="B66" s="27" t="s">
        <v>503</v>
      </c>
      <c r="C66" s="7">
        <v>2018.0</v>
      </c>
      <c r="D66" s="9" t="s">
        <v>5</v>
      </c>
      <c r="E66" s="9" t="s">
        <v>33</v>
      </c>
      <c r="F66" s="110">
        <v>45.2</v>
      </c>
      <c r="H66" s="110"/>
    </row>
    <row r="67">
      <c r="A67" s="27" t="s">
        <v>35</v>
      </c>
      <c r="B67" s="27" t="s">
        <v>504</v>
      </c>
      <c r="C67" s="7">
        <v>2018.0</v>
      </c>
      <c r="D67" s="9" t="s">
        <v>5</v>
      </c>
      <c r="E67" s="9" t="s">
        <v>33</v>
      </c>
      <c r="F67" s="110">
        <v>33.5</v>
      </c>
      <c r="H67" s="110"/>
    </row>
  </sheetData>
  <autoFilter ref="$A$1:$F$67"/>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27" t="s">
        <v>471</v>
      </c>
    </row>
    <row r="2">
      <c r="A2" s="91" t="s">
        <v>3</v>
      </c>
      <c r="B2" s="27" t="s">
        <v>489</v>
      </c>
      <c r="C2" s="7">
        <v>2015.0</v>
      </c>
      <c r="D2" s="9" t="s">
        <v>5</v>
      </c>
      <c r="E2" s="9" t="s">
        <v>34</v>
      </c>
      <c r="F2" s="95">
        <v>49.33</v>
      </c>
    </row>
    <row r="3">
      <c r="A3" s="91" t="s">
        <v>4</v>
      </c>
      <c r="B3" s="27" t="s">
        <v>472</v>
      </c>
      <c r="C3" s="7">
        <v>2015.0</v>
      </c>
      <c r="D3" s="9" t="s">
        <v>5</v>
      </c>
      <c r="E3" s="9" t="s">
        <v>34</v>
      </c>
      <c r="F3" s="96">
        <v>44.800000000000004</v>
      </c>
    </row>
    <row r="4">
      <c r="A4" s="27" t="s">
        <v>5</v>
      </c>
      <c r="B4" s="27" t="s">
        <v>473</v>
      </c>
      <c r="C4" s="7">
        <v>2015.0</v>
      </c>
      <c r="D4" s="9" t="s">
        <v>5</v>
      </c>
      <c r="E4" s="9" t="s">
        <v>34</v>
      </c>
      <c r="F4" s="96">
        <v>79.80000000000001</v>
      </c>
    </row>
    <row r="5">
      <c r="A5" s="27" t="s">
        <v>6</v>
      </c>
      <c r="B5" s="27" t="s">
        <v>474</v>
      </c>
      <c r="C5" s="7">
        <v>2015.0</v>
      </c>
      <c r="D5" s="9" t="s">
        <v>5</v>
      </c>
      <c r="E5" s="9" t="s">
        <v>34</v>
      </c>
      <c r="F5" s="96">
        <v>79.80000000000001</v>
      </c>
    </row>
    <row r="6">
      <c r="A6" s="27" t="s">
        <v>7</v>
      </c>
      <c r="B6" s="27" t="s">
        <v>475</v>
      </c>
      <c r="C6" s="7">
        <v>2015.0</v>
      </c>
      <c r="D6" s="9" t="s">
        <v>5</v>
      </c>
      <c r="E6" s="9" t="s">
        <v>34</v>
      </c>
      <c r="F6" s="96">
        <v>14.262637</v>
      </c>
    </row>
    <row r="7">
      <c r="A7" s="27" t="s">
        <v>8</v>
      </c>
      <c r="B7" s="27" t="s">
        <v>479</v>
      </c>
      <c r="C7" s="7">
        <v>2015.0</v>
      </c>
      <c r="D7" s="9" t="s">
        <v>5</v>
      </c>
      <c r="E7" s="9" t="s">
        <v>34</v>
      </c>
      <c r="F7" s="96">
        <v>70.601375</v>
      </c>
    </row>
    <row r="8">
      <c r="A8" s="27" t="s">
        <v>9</v>
      </c>
      <c r="B8" s="27" t="s">
        <v>480</v>
      </c>
      <c r="C8" s="7">
        <v>2015.0</v>
      </c>
      <c r="D8" s="9" t="s">
        <v>5</v>
      </c>
      <c r="E8" s="9" t="s">
        <v>34</v>
      </c>
      <c r="F8" s="96">
        <v>44.800000000000004</v>
      </c>
    </row>
    <row r="9">
      <c r="A9" s="27" t="s">
        <v>10</v>
      </c>
      <c r="B9" s="27" t="s">
        <v>478</v>
      </c>
      <c r="C9" s="7">
        <v>2015.0</v>
      </c>
      <c r="D9" s="9" t="s">
        <v>5</v>
      </c>
      <c r="E9" s="9" t="s">
        <v>34</v>
      </c>
      <c r="F9" s="96">
        <v>1.702227</v>
      </c>
    </row>
    <row r="10">
      <c r="A10" s="27" t="s">
        <v>11</v>
      </c>
      <c r="B10" s="27" t="s">
        <v>477</v>
      </c>
      <c r="C10" s="7">
        <v>2015.0</v>
      </c>
      <c r="D10" s="9" t="s">
        <v>5</v>
      </c>
      <c r="E10" s="9" t="s">
        <v>34</v>
      </c>
      <c r="F10" s="96">
        <v>73.401885</v>
      </c>
    </row>
    <row r="11">
      <c r="A11" s="27" t="s">
        <v>12</v>
      </c>
      <c r="B11" s="27" t="s">
        <v>476</v>
      </c>
      <c r="C11" s="7">
        <v>2015.0</v>
      </c>
      <c r="D11" s="9" t="s">
        <v>5</v>
      </c>
      <c r="E11" s="9" t="s">
        <v>34</v>
      </c>
      <c r="F11" s="96">
        <v>137.283783</v>
      </c>
    </row>
    <row r="12">
      <c r="A12" s="27" t="s">
        <v>13</v>
      </c>
      <c r="B12" s="27" t="s">
        <v>481</v>
      </c>
      <c r="C12" s="7">
        <v>2015.0</v>
      </c>
      <c r="D12" s="9" t="s">
        <v>5</v>
      </c>
      <c r="E12" s="9" t="s">
        <v>34</v>
      </c>
      <c r="F12" s="96">
        <v>45.829315</v>
      </c>
    </row>
    <row r="13">
      <c r="A13" s="27" t="s">
        <v>14</v>
      </c>
      <c r="B13" s="27" t="s">
        <v>483</v>
      </c>
      <c r="C13" s="7">
        <v>2015.0</v>
      </c>
      <c r="D13" s="9" t="s">
        <v>5</v>
      </c>
      <c r="E13" s="9" t="s">
        <v>34</v>
      </c>
      <c r="F13" s="96">
        <v>44.3788</v>
      </c>
    </row>
    <row r="14">
      <c r="A14" s="27" t="s">
        <v>15</v>
      </c>
      <c r="B14" s="27" t="s">
        <v>482</v>
      </c>
      <c r="C14" s="7">
        <v>2015.0</v>
      </c>
      <c r="D14" s="9" t="s">
        <v>5</v>
      </c>
      <c r="E14" s="9" t="s">
        <v>34</v>
      </c>
      <c r="F14" s="96">
        <v>30.076887000000003</v>
      </c>
    </row>
    <row r="15">
      <c r="A15" s="27" t="s">
        <v>16</v>
      </c>
      <c r="B15" s="27" t="s">
        <v>484</v>
      </c>
      <c r="C15" s="7">
        <v>2015.0</v>
      </c>
      <c r="D15" s="9" t="s">
        <v>5</v>
      </c>
      <c r="E15" s="9" t="s">
        <v>34</v>
      </c>
      <c r="F15" s="96">
        <v>64.829089</v>
      </c>
    </row>
    <row r="16">
      <c r="A16" s="27" t="s">
        <v>17</v>
      </c>
      <c r="B16" s="27" t="s">
        <v>485</v>
      </c>
      <c r="C16" s="7">
        <v>2015.0</v>
      </c>
      <c r="D16" s="9" t="s">
        <v>5</v>
      </c>
      <c r="E16" s="9" t="s">
        <v>34</v>
      </c>
      <c r="F16" s="96">
        <v>44.969339000000005</v>
      </c>
    </row>
    <row r="17">
      <c r="A17" s="27" t="s">
        <v>18</v>
      </c>
      <c r="B17" s="27" t="s">
        <v>486</v>
      </c>
      <c r="C17" s="7">
        <v>2015.0</v>
      </c>
      <c r="D17" s="9" t="s">
        <v>5</v>
      </c>
      <c r="E17" s="9" t="s">
        <v>34</v>
      </c>
      <c r="F17" s="96">
        <v>82.34993200000001</v>
      </c>
    </row>
    <row r="18">
      <c r="A18" s="27" t="s">
        <v>19</v>
      </c>
      <c r="B18" s="27" t="s">
        <v>487</v>
      </c>
      <c r="C18" s="7">
        <v>2015.0</v>
      </c>
      <c r="D18" s="9" t="s">
        <v>5</v>
      </c>
      <c r="E18" s="9" t="s">
        <v>34</v>
      </c>
      <c r="F18" s="96">
        <v>47.571818</v>
      </c>
    </row>
    <row r="19">
      <c r="A19" s="27" t="s">
        <v>20</v>
      </c>
      <c r="B19" s="27" t="s">
        <v>488</v>
      </c>
      <c r="C19" s="7">
        <v>2015.0</v>
      </c>
      <c r="D19" s="9" t="s">
        <v>5</v>
      </c>
      <c r="E19" s="9" t="s">
        <v>34</v>
      </c>
      <c r="F19" s="96">
        <v>51.157422</v>
      </c>
    </row>
    <row r="20">
      <c r="A20" s="27" t="s">
        <v>21</v>
      </c>
      <c r="B20" s="27" t="s">
        <v>490</v>
      </c>
      <c r="C20" s="7">
        <v>2015.0</v>
      </c>
      <c r="D20" s="9" t="s">
        <v>5</v>
      </c>
      <c r="E20" s="9" t="s">
        <v>34</v>
      </c>
      <c r="F20" s="96">
        <v>43.818288</v>
      </c>
    </row>
    <row r="21">
      <c r="A21" s="27" t="s">
        <v>22</v>
      </c>
      <c r="B21" s="27" t="s">
        <v>491</v>
      </c>
      <c r="C21" s="7">
        <v>2015.0</v>
      </c>
      <c r="D21" s="9" t="s">
        <v>5</v>
      </c>
      <c r="E21" s="9" t="s">
        <v>34</v>
      </c>
      <c r="F21" s="96">
        <v>76.484107</v>
      </c>
    </row>
    <row r="22">
      <c r="A22" s="27" t="s">
        <v>23</v>
      </c>
      <c r="B22" s="27" t="s">
        <v>492</v>
      </c>
      <c r="C22" s="7">
        <v>2015.0</v>
      </c>
      <c r="D22" s="9" t="s">
        <v>5</v>
      </c>
      <c r="E22" s="9" t="s">
        <v>34</v>
      </c>
      <c r="F22" s="96">
        <v>9.335944</v>
      </c>
    </row>
    <row r="23">
      <c r="A23" s="27" t="s">
        <v>24</v>
      </c>
      <c r="B23" s="27" t="s">
        <v>493</v>
      </c>
      <c r="C23" s="7">
        <v>2015.0</v>
      </c>
      <c r="D23" s="9" t="s">
        <v>5</v>
      </c>
      <c r="E23" s="9" t="s">
        <v>34</v>
      </c>
      <c r="F23" s="96">
        <v>31.29832</v>
      </c>
    </row>
    <row r="24">
      <c r="A24" s="27" t="s">
        <v>25</v>
      </c>
      <c r="B24" s="27" t="s">
        <v>494</v>
      </c>
      <c r="C24" s="7">
        <v>2015.0</v>
      </c>
      <c r="D24" s="9" t="s">
        <v>5</v>
      </c>
      <c r="E24" s="9" t="s">
        <v>34</v>
      </c>
      <c r="F24" s="96">
        <v>25.501396</v>
      </c>
    </row>
    <row r="25">
      <c r="A25" s="27" t="s">
        <v>26</v>
      </c>
      <c r="B25" s="27" t="s">
        <v>495</v>
      </c>
      <c r="C25" s="7">
        <v>2015.0</v>
      </c>
      <c r="D25" s="9" t="s">
        <v>5</v>
      </c>
      <c r="E25" s="9" t="s">
        <v>34</v>
      </c>
      <c r="F25" s="96">
        <v>14.299999999999999</v>
      </c>
    </row>
    <row r="26">
      <c r="A26" s="27" t="s">
        <v>27</v>
      </c>
      <c r="B26" s="27" t="s">
        <v>497</v>
      </c>
      <c r="C26" s="7">
        <v>2015.0</v>
      </c>
      <c r="D26" s="9" t="s">
        <v>5</v>
      </c>
      <c r="E26" s="9" t="s">
        <v>34</v>
      </c>
      <c r="F26" s="96">
        <v>36.369184</v>
      </c>
    </row>
    <row r="27">
      <c r="A27" s="27" t="s">
        <v>28</v>
      </c>
      <c r="B27" s="27" t="s">
        <v>496</v>
      </c>
      <c r="C27" s="7">
        <v>2015.0</v>
      </c>
      <c r="D27" s="9" t="s">
        <v>5</v>
      </c>
      <c r="E27" s="9" t="s">
        <v>34</v>
      </c>
      <c r="F27" s="96">
        <v>42.315407</v>
      </c>
    </row>
    <row r="28">
      <c r="A28" s="27" t="s">
        <v>29</v>
      </c>
      <c r="B28" s="27" t="s">
        <v>498</v>
      </c>
      <c r="C28" s="7">
        <v>2015.0</v>
      </c>
      <c r="D28" s="9" t="s">
        <v>5</v>
      </c>
      <c r="E28" s="9" t="s">
        <v>34</v>
      </c>
      <c r="F28" s="96">
        <v>81.28651099999999</v>
      </c>
    </row>
    <row r="29">
      <c r="A29" s="27" t="s">
        <v>30</v>
      </c>
      <c r="B29" s="27" t="s">
        <v>499</v>
      </c>
      <c r="C29" s="7">
        <v>2015.0</v>
      </c>
      <c r="D29" s="9" t="s">
        <v>5</v>
      </c>
      <c r="E29" s="9" t="s">
        <v>34</v>
      </c>
      <c r="F29" s="96">
        <v>1.9013019999999998</v>
      </c>
    </row>
    <row r="30">
      <c r="A30" s="27" t="s">
        <v>31</v>
      </c>
      <c r="B30" s="27" t="s">
        <v>500</v>
      </c>
      <c r="C30" s="7">
        <v>2015.0</v>
      </c>
      <c r="D30" s="9" t="s">
        <v>5</v>
      </c>
      <c r="E30" s="9" t="s">
        <v>34</v>
      </c>
      <c r="F30" s="96">
        <v>32.164747</v>
      </c>
    </row>
    <row r="31">
      <c r="A31" s="27" t="s">
        <v>32</v>
      </c>
      <c r="B31" s="27" t="s">
        <v>501</v>
      </c>
      <c r="C31" s="7">
        <v>2015.0</v>
      </c>
      <c r="D31" s="9" t="s">
        <v>5</v>
      </c>
      <c r="E31" s="9" t="s">
        <v>34</v>
      </c>
      <c r="F31" s="96">
        <v>59.5643</v>
      </c>
    </row>
    <row r="32">
      <c r="A32" s="27" t="s">
        <v>33</v>
      </c>
      <c r="B32" s="27" t="s">
        <v>502</v>
      </c>
      <c r="C32" s="7">
        <v>2015.0</v>
      </c>
      <c r="D32" s="9" t="s">
        <v>5</v>
      </c>
      <c r="E32" s="9" t="s">
        <v>34</v>
      </c>
      <c r="F32" s="96">
        <v>8.725486</v>
      </c>
    </row>
    <row r="33">
      <c r="A33" s="27" t="s">
        <v>34</v>
      </c>
      <c r="B33" s="27" t="s">
        <v>503</v>
      </c>
      <c r="C33" s="7">
        <v>2015.0</v>
      </c>
      <c r="D33" s="9" t="s">
        <v>5</v>
      </c>
      <c r="E33" s="9" t="s">
        <v>34</v>
      </c>
      <c r="F33" s="96">
        <v>14.299999999999999</v>
      </c>
    </row>
    <row r="34">
      <c r="A34" s="27" t="s">
        <v>35</v>
      </c>
      <c r="B34" s="27" t="s">
        <v>504</v>
      </c>
      <c r="C34" s="7">
        <v>2015.0</v>
      </c>
      <c r="D34" s="9" t="s">
        <v>5</v>
      </c>
      <c r="E34" s="9" t="s">
        <v>34</v>
      </c>
      <c r="F34" s="96">
        <v>46.946777</v>
      </c>
    </row>
    <row r="35">
      <c r="A35" s="91" t="s">
        <v>3</v>
      </c>
      <c r="B35" s="27" t="s">
        <v>489</v>
      </c>
      <c r="C35" s="7">
        <v>2016.0</v>
      </c>
      <c r="D35" s="9" t="s">
        <v>5</v>
      </c>
      <c r="E35" s="9" t="s">
        <v>34</v>
      </c>
      <c r="F35" s="95">
        <v>49.559999999999995</v>
      </c>
    </row>
    <row r="36">
      <c r="A36" s="91" t="s">
        <v>4</v>
      </c>
      <c r="B36" s="27" t="s">
        <v>472</v>
      </c>
      <c r="C36" s="7">
        <v>2016.0</v>
      </c>
      <c r="D36" s="9" t="s">
        <v>5</v>
      </c>
      <c r="E36" s="9" t="s">
        <v>34</v>
      </c>
      <c r="F36" s="96">
        <v>45.4</v>
      </c>
    </row>
    <row r="37">
      <c r="A37" s="27" t="s">
        <v>5</v>
      </c>
      <c r="B37" s="27" t="s">
        <v>473</v>
      </c>
      <c r="C37" s="7">
        <v>2016.0</v>
      </c>
      <c r="D37" s="9" t="s">
        <v>5</v>
      </c>
      <c r="E37" s="9" t="s">
        <v>34</v>
      </c>
      <c r="F37" s="96">
        <v>81.2</v>
      </c>
    </row>
    <row r="38">
      <c r="A38" s="27" t="s">
        <v>6</v>
      </c>
      <c r="B38" s="27" t="s">
        <v>474</v>
      </c>
      <c r="C38" s="7">
        <v>2016.0</v>
      </c>
      <c r="D38" s="9" t="s">
        <v>5</v>
      </c>
      <c r="E38" s="9" t="s">
        <v>34</v>
      </c>
      <c r="F38" s="96">
        <v>81.2</v>
      </c>
    </row>
    <row r="39">
      <c r="A39" s="27" t="s">
        <v>7</v>
      </c>
      <c r="B39" s="27" t="s">
        <v>475</v>
      </c>
      <c r="C39" s="7">
        <v>2016.0</v>
      </c>
      <c r="D39" s="9" t="s">
        <v>5</v>
      </c>
      <c r="E39" s="9" t="s">
        <v>34</v>
      </c>
      <c r="F39" s="96">
        <v>15.159375</v>
      </c>
    </row>
    <row r="40">
      <c r="A40" s="27" t="s">
        <v>8</v>
      </c>
      <c r="B40" s="27" t="s">
        <v>479</v>
      </c>
      <c r="C40" s="7">
        <v>2016.0</v>
      </c>
      <c r="D40" s="9" t="s">
        <v>5</v>
      </c>
      <c r="E40" s="9" t="s">
        <v>34</v>
      </c>
      <c r="F40" s="96">
        <v>70.291948</v>
      </c>
    </row>
    <row r="41">
      <c r="A41" s="27" t="s">
        <v>9</v>
      </c>
      <c r="B41" s="27" t="s">
        <v>480</v>
      </c>
      <c r="C41" s="7">
        <v>2016.0</v>
      </c>
      <c r="D41" s="9" t="s">
        <v>5</v>
      </c>
      <c r="E41" s="9" t="s">
        <v>34</v>
      </c>
      <c r="F41" s="96">
        <v>45.4</v>
      </c>
    </row>
    <row r="42">
      <c r="A42" s="27" t="s">
        <v>10</v>
      </c>
      <c r="B42" s="27" t="s">
        <v>478</v>
      </c>
      <c r="C42" s="7">
        <v>2016.0</v>
      </c>
      <c r="D42" s="9" t="s">
        <v>5</v>
      </c>
      <c r="E42" s="9" t="s">
        <v>34</v>
      </c>
      <c r="F42" s="96">
        <v>1.503386</v>
      </c>
    </row>
    <row r="43">
      <c r="A43" s="27" t="s">
        <v>11</v>
      </c>
      <c r="B43" s="27" t="s">
        <v>477</v>
      </c>
      <c r="C43" s="7">
        <v>2016.0</v>
      </c>
      <c r="D43" s="9" t="s">
        <v>5</v>
      </c>
      <c r="E43" s="9" t="s">
        <v>34</v>
      </c>
      <c r="F43" s="96">
        <v>72.944781</v>
      </c>
    </row>
    <row r="44">
      <c r="A44" s="27" t="s">
        <v>12</v>
      </c>
      <c r="B44" s="27" t="s">
        <v>476</v>
      </c>
      <c r="C44" s="7">
        <v>2016.0</v>
      </c>
      <c r="D44" s="9" t="s">
        <v>5</v>
      </c>
      <c r="E44" s="9" t="s">
        <v>34</v>
      </c>
      <c r="F44" s="96">
        <v>137.780643</v>
      </c>
    </row>
    <row r="45">
      <c r="A45" s="27" t="s">
        <v>13</v>
      </c>
      <c r="B45" s="27" t="s">
        <v>481</v>
      </c>
      <c r="C45" s="7">
        <v>2016.0</v>
      </c>
      <c r="D45" s="9" t="s">
        <v>5</v>
      </c>
      <c r="E45" s="9" t="s">
        <v>34</v>
      </c>
      <c r="F45" s="96">
        <v>45.203915</v>
      </c>
    </row>
    <row r="46">
      <c r="A46" s="27" t="s">
        <v>14</v>
      </c>
      <c r="B46" s="27" t="s">
        <v>483</v>
      </c>
      <c r="C46" s="7">
        <v>2016.0</v>
      </c>
      <c r="D46" s="9" t="s">
        <v>5</v>
      </c>
      <c r="E46" s="9" t="s">
        <v>34</v>
      </c>
      <c r="F46" s="96">
        <v>44.973893</v>
      </c>
    </row>
    <row r="47">
      <c r="A47" s="27" t="s">
        <v>15</v>
      </c>
      <c r="B47" s="27" t="s">
        <v>482</v>
      </c>
      <c r="C47" s="7">
        <v>2016.0</v>
      </c>
      <c r="D47" s="9" t="s">
        <v>5</v>
      </c>
      <c r="E47" s="9" t="s">
        <v>34</v>
      </c>
      <c r="F47" s="96">
        <v>30.244517</v>
      </c>
    </row>
    <row r="48">
      <c r="A48" s="27" t="s">
        <v>16</v>
      </c>
      <c r="B48" s="27" t="s">
        <v>484</v>
      </c>
      <c r="C48" s="7">
        <v>2016.0</v>
      </c>
      <c r="D48" s="9" t="s">
        <v>5</v>
      </c>
      <c r="E48" s="9" t="s">
        <v>34</v>
      </c>
      <c r="F48" s="96">
        <v>65.416644</v>
      </c>
    </row>
    <row r="49">
      <c r="A49" s="27" t="s">
        <v>17</v>
      </c>
      <c r="B49" s="27" t="s">
        <v>485</v>
      </c>
      <c r="C49" s="7">
        <v>2016.0</v>
      </c>
      <c r="D49" s="9" t="s">
        <v>5</v>
      </c>
      <c r="E49" s="9" t="s">
        <v>34</v>
      </c>
      <c r="F49" s="96">
        <v>45.559097</v>
      </c>
    </row>
    <row r="50">
      <c r="A50" s="27" t="s">
        <v>18</v>
      </c>
      <c r="B50" s="27" t="s">
        <v>486</v>
      </c>
      <c r="C50" s="7">
        <v>2016.0</v>
      </c>
      <c r="D50" s="9" t="s">
        <v>5</v>
      </c>
      <c r="E50" s="9" t="s">
        <v>34</v>
      </c>
      <c r="F50" s="96">
        <v>82.79726699999999</v>
      </c>
    </row>
    <row r="51">
      <c r="A51" s="27" t="s">
        <v>19</v>
      </c>
      <c r="B51" s="27" t="s">
        <v>487</v>
      </c>
      <c r="C51" s="7">
        <v>2016.0</v>
      </c>
      <c r="D51" s="9" t="s">
        <v>5</v>
      </c>
      <c r="E51" s="9" t="s">
        <v>34</v>
      </c>
      <c r="F51" s="96">
        <v>48.005421999999996</v>
      </c>
    </row>
    <row r="52">
      <c r="A52" s="27" t="s">
        <v>20</v>
      </c>
      <c r="B52" s="27" t="s">
        <v>488</v>
      </c>
      <c r="C52" s="7">
        <v>2016.0</v>
      </c>
      <c r="D52" s="9" t="s">
        <v>5</v>
      </c>
      <c r="E52" s="9" t="s">
        <v>34</v>
      </c>
      <c r="F52" s="96">
        <v>51.460609000000005</v>
      </c>
    </row>
    <row r="53">
      <c r="A53" s="27" t="s">
        <v>21</v>
      </c>
      <c r="B53" s="27" t="s">
        <v>490</v>
      </c>
      <c r="C53" s="7">
        <v>2016.0</v>
      </c>
      <c r="D53" s="9" t="s">
        <v>5</v>
      </c>
      <c r="E53" s="9" t="s">
        <v>34</v>
      </c>
      <c r="F53" s="96">
        <v>43.654734</v>
      </c>
    </row>
    <row r="54">
      <c r="A54" s="27" t="s">
        <v>22</v>
      </c>
      <c r="B54" s="27" t="s">
        <v>491</v>
      </c>
      <c r="C54" s="7">
        <v>2016.0</v>
      </c>
      <c r="D54" s="9" t="s">
        <v>5</v>
      </c>
      <c r="E54" s="9" t="s">
        <v>34</v>
      </c>
      <c r="F54" s="96">
        <v>76.092777</v>
      </c>
    </row>
    <row r="55">
      <c r="A55" s="27" t="s">
        <v>23</v>
      </c>
      <c r="B55" s="27" t="s">
        <v>492</v>
      </c>
      <c r="C55" s="7">
        <v>2016.0</v>
      </c>
      <c r="D55" s="9" t="s">
        <v>5</v>
      </c>
      <c r="E55" s="9" t="s">
        <v>34</v>
      </c>
      <c r="F55" s="96">
        <v>10.222608</v>
      </c>
    </row>
    <row r="56">
      <c r="A56" s="27" t="s">
        <v>24</v>
      </c>
      <c r="B56" s="27" t="s">
        <v>493</v>
      </c>
      <c r="C56" s="7">
        <v>2016.0</v>
      </c>
      <c r="D56" s="9" t="s">
        <v>5</v>
      </c>
      <c r="E56" s="9" t="s">
        <v>34</v>
      </c>
      <c r="F56" s="96">
        <v>32.614567</v>
      </c>
    </row>
    <row r="57">
      <c r="A57" s="27" t="s">
        <v>25</v>
      </c>
      <c r="B57" s="27" t="s">
        <v>494</v>
      </c>
      <c r="C57" s="7">
        <v>2016.0</v>
      </c>
      <c r="D57" s="9" t="s">
        <v>5</v>
      </c>
      <c r="E57" s="9" t="s">
        <v>34</v>
      </c>
      <c r="F57" s="96">
        <v>25.940192</v>
      </c>
    </row>
    <row r="58">
      <c r="A58" s="27" t="s">
        <v>26</v>
      </c>
      <c r="B58" s="27" t="s">
        <v>495</v>
      </c>
      <c r="C58" s="7">
        <v>2016.0</v>
      </c>
      <c r="D58" s="9" t="s">
        <v>5</v>
      </c>
      <c r="E58" s="9" t="s">
        <v>34</v>
      </c>
      <c r="F58" s="96">
        <v>15.2</v>
      </c>
    </row>
    <row r="59">
      <c r="A59" s="27" t="s">
        <v>27</v>
      </c>
      <c r="B59" s="27" t="s">
        <v>497</v>
      </c>
      <c r="C59" s="7">
        <v>2016.0</v>
      </c>
      <c r="D59" s="9" t="s">
        <v>5</v>
      </c>
      <c r="E59" s="9" t="s">
        <v>34</v>
      </c>
      <c r="F59" s="96">
        <v>36.543769999999995</v>
      </c>
    </row>
    <row r="60">
      <c r="A60" s="27" t="s">
        <v>28</v>
      </c>
      <c r="B60" s="27" t="s">
        <v>496</v>
      </c>
      <c r="C60" s="7">
        <v>2016.0</v>
      </c>
      <c r="D60" s="9" t="s">
        <v>5</v>
      </c>
      <c r="E60" s="9" t="s">
        <v>34</v>
      </c>
      <c r="F60" s="96">
        <v>40.824725</v>
      </c>
    </row>
    <row r="61">
      <c r="A61" s="27" t="s">
        <v>29</v>
      </c>
      <c r="B61" s="27" t="s">
        <v>498</v>
      </c>
      <c r="C61" s="7">
        <v>2016.0</v>
      </c>
      <c r="D61" s="9" t="s">
        <v>5</v>
      </c>
      <c r="E61" s="9" t="s">
        <v>34</v>
      </c>
      <c r="F61" s="96">
        <v>81.542525</v>
      </c>
    </row>
    <row r="62">
      <c r="A62" s="27" t="s">
        <v>30</v>
      </c>
      <c r="B62" s="27" t="s">
        <v>499</v>
      </c>
      <c r="C62" s="7">
        <v>2016.0</v>
      </c>
      <c r="D62" s="9" t="s">
        <v>5</v>
      </c>
      <c r="E62" s="9" t="s">
        <v>34</v>
      </c>
      <c r="F62" s="96">
        <v>1.726466</v>
      </c>
    </row>
    <row r="63">
      <c r="A63" s="27" t="s">
        <v>31</v>
      </c>
      <c r="B63" s="27" t="s">
        <v>500</v>
      </c>
      <c r="C63" s="7">
        <v>2016.0</v>
      </c>
      <c r="D63" s="9" t="s">
        <v>5</v>
      </c>
      <c r="E63" s="9" t="s">
        <v>34</v>
      </c>
      <c r="F63" s="96">
        <v>32.398754000000004</v>
      </c>
    </row>
    <row r="64">
      <c r="A64" s="27" t="s">
        <v>32</v>
      </c>
      <c r="B64" s="27" t="s">
        <v>501</v>
      </c>
      <c r="C64" s="7">
        <v>2016.0</v>
      </c>
      <c r="D64" s="9" t="s">
        <v>5</v>
      </c>
      <c r="E64" s="9" t="s">
        <v>34</v>
      </c>
      <c r="F64" s="96">
        <v>59.924279000000006</v>
      </c>
    </row>
    <row r="65">
      <c r="A65" s="27" t="s">
        <v>33</v>
      </c>
      <c r="B65" s="27" t="s">
        <v>502</v>
      </c>
      <c r="C65" s="7">
        <v>2016.0</v>
      </c>
      <c r="D65" s="9" t="s">
        <v>5</v>
      </c>
      <c r="E65" s="9" t="s">
        <v>34</v>
      </c>
      <c r="F65" s="96">
        <v>10.971316</v>
      </c>
    </row>
    <row r="66">
      <c r="A66" s="27" t="s">
        <v>34</v>
      </c>
      <c r="B66" s="27" t="s">
        <v>503</v>
      </c>
      <c r="C66" s="7">
        <v>2016.0</v>
      </c>
      <c r="D66" s="9" t="s">
        <v>5</v>
      </c>
      <c r="E66" s="9" t="s">
        <v>34</v>
      </c>
      <c r="F66" s="96">
        <v>15.2</v>
      </c>
    </row>
    <row r="67">
      <c r="A67" s="27" t="s">
        <v>35</v>
      </c>
      <c r="B67" s="27" t="s">
        <v>504</v>
      </c>
      <c r="C67" s="7">
        <v>2016.0</v>
      </c>
      <c r="D67" s="9" t="s">
        <v>5</v>
      </c>
      <c r="E67" s="9" t="s">
        <v>34</v>
      </c>
      <c r="F67" s="96">
        <v>47.033506</v>
      </c>
    </row>
    <row r="68">
      <c r="A68" s="91" t="s">
        <v>3</v>
      </c>
      <c r="B68" s="27" t="s">
        <v>489</v>
      </c>
      <c r="C68" s="7">
        <v>2017.0</v>
      </c>
      <c r="D68" s="9" t="s">
        <v>5</v>
      </c>
      <c r="E68" s="9" t="s">
        <v>34</v>
      </c>
      <c r="F68" s="95">
        <v>49.537</v>
      </c>
    </row>
    <row r="69">
      <c r="A69" s="91" t="s">
        <v>4</v>
      </c>
      <c r="B69" s="27" t="s">
        <v>472</v>
      </c>
      <c r="C69" s="7">
        <v>2017.0</v>
      </c>
      <c r="D69" s="9" t="s">
        <v>5</v>
      </c>
      <c r="E69" s="9" t="s">
        <v>34</v>
      </c>
      <c r="F69" s="96">
        <v>45.2</v>
      </c>
    </row>
    <row r="70">
      <c r="A70" s="27" t="s">
        <v>5</v>
      </c>
      <c r="B70" s="27" t="s">
        <v>473</v>
      </c>
      <c r="C70" s="7">
        <v>2017.0</v>
      </c>
      <c r="D70" s="9" t="s">
        <v>5</v>
      </c>
      <c r="E70" s="9" t="s">
        <v>34</v>
      </c>
      <c r="F70" s="96">
        <v>81.3</v>
      </c>
    </row>
    <row r="71">
      <c r="A71" s="27" t="s">
        <v>6</v>
      </c>
      <c r="B71" s="27" t="s">
        <v>474</v>
      </c>
      <c r="C71" s="7">
        <v>2017.0</v>
      </c>
      <c r="D71" s="9" t="s">
        <v>5</v>
      </c>
      <c r="E71" s="9" t="s">
        <v>34</v>
      </c>
      <c r="F71" s="96">
        <v>81.3</v>
      </c>
    </row>
    <row r="72">
      <c r="A72" s="27" t="s">
        <v>7</v>
      </c>
      <c r="B72" s="27" t="s">
        <v>475</v>
      </c>
      <c r="C72" s="7">
        <v>2017.0</v>
      </c>
      <c r="D72" s="9" t="s">
        <v>5</v>
      </c>
      <c r="E72" s="9" t="s">
        <v>34</v>
      </c>
      <c r="F72" s="96">
        <v>16.157003</v>
      </c>
    </row>
    <row r="73">
      <c r="A73" s="27" t="s">
        <v>8</v>
      </c>
      <c r="B73" s="27" t="s">
        <v>479</v>
      </c>
      <c r="C73" s="7">
        <v>2017.0</v>
      </c>
      <c r="D73" s="9" t="s">
        <v>5</v>
      </c>
      <c r="E73" s="9" t="s">
        <v>34</v>
      </c>
      <c r="F73" s="96">
        <v>69.127808</v>
      </c>
    </row>
    <row r="74">
      <c r="A74" s="27" t="s">
        <v>9</v>
      </c>
      <c r="B74" s="27" t="s">
        <v>480</v>
      </c>
      <c r="C74" s="7">
        <v>2017.0</v>
      </c>
      <c r="D74" s="9" t="s">
        <v>5</v>
      </c>
      <c r="E74" s="9" t="s">
        <v>34</v>
      </c>
      <c r="F74" s="96">
        <v>45.2</v>
      </c>
    </row>
    <row r="75">
      <c r="A75" s="27" t="s">
        <v>10</v>
      </c>
      <c r="B75" s="27" t="s">
        <v>478</v>
      </c>
      <c r="C75" s="7">
        <v>2017.0</v>
      </c>
      <c r="D75" s="9" t="s">
        <v>5</v>
      </c>
      <c r="E75" s="9" t="s">
        <v>34</v>
      </c>
      <c r="F75" s="96">
        <v>1.7024210000000002</v>
      </c>
    </row>
    <row r="76">
      <c r="A76" s="27" t="s">
        <v>11</v>
      </c>
      <c r="B76" s="27" t="s">
        <v>477</v>
      </c>
      <c r="C76" s="7">
        <v>2017.0</v>
      </c>
      <c r="D76" s="9" t="s">
        <v>5</v>
      </c>
      <c r="E76" s="9" t="s">
        <v>34</v>
      </c>
      <c r="F76" s="96">
        <v>72.23997399999999</v>
      </c>
    </row>
    <row r="77">
      <c r="A77" s="27" t="s">
        <v>12</v>
      </c>
      <c r="B77" s="27" t="s">
        <v>476</v>
      </c>
      <c r="C77" s="7">
        <v>2017.0</v>
      </c>
      <c r="D77" s="9" t="s">
        <v>5</v>
      </c>
      <c r="E77" s="9" t="s">
        <v>34</v>
      </c>
      <c r="F77" s="96">
        <v>139.947162</v>
      </c>
    </row>
    <row r="78">
      <c r="A78" s="27" t="s">
        <v>13</v>
      </c>
      <c r="B78" s="27" t="s">
        <v>481</v>
      </c>
      <c r="C78" s="7">
        <v>2017.0</v>
      </c>
      <c r="D78" s="9" t="s">
        <v>5</v>
      </c>
      <c r="E78" s="9" t="s">
        <v>34</v>
      </c>
      <c r="F78" s="96">
        <v>44.712272</v>
      </c>
    </row>
    <row r="79">
      <c r="A79" s="27" t="s">
        <v>14</v>
      </c>
      <c r="B79" s="27" t="s">
        <v>483</v>
      </c>
      <c r="C79" s="7">
        <v>2017.0</v>
      </c>
      <c r="D79" s="9" t="s">
        <v>5</v>
      </c>
      <c r="E79" s="9" t="s">
        <v>34</v>
      </c>
      <c r="F79" s="96">
        <v>44.781538999999995</v>
      </c>
    </row>
    <row r="80">
      <c r="A80" s="27" t="s">
        <v>15</v>
      </c>
      <c r="B80" s="27" t="s">
        <v>482</v>
      </c>
      <c r="C80" s="7">
        <v>2017.0</v>
      </c>
      <c r="D80" s="9" t="s">
        <v>5</v>
      </c>
      <c r="E80" s="9" t="s">
        <v>34</v>
      </c>
      <c r="F80" s="96">
        <v>30.300392999999996</v>
      </c>
    </row>
    <row r="81">
      <c r="A81" s="27" t="s">
        <v>16</v>
      </c>
      <c r="B81" s="27" t="s">
        <v>484</v>
      </c>
      <c r="C81" s="7">
        <v>2017.0</v>
      </c>
      <c r="D81" s="9" t="s">
        <v>5</v>
      </c>
      <c r="E81" s="9" t="s">
        <v>34</v>
      </c>
      <c r="F81" s="96">
        <v>66.2804</v>
      </c>
    </row>
    <row r="82">
      <c r="A82" s="27" t="s">
        <v>17</v>
      </c>
      <c r="B82" s="27" t="s">
        <v>485</v>
      </c>
      <c r="C82" s="7">
        <v>2017.0</v>
      </c>
      <c r="D82" s="9" t="s">
        <v>5</v>
      </c>
      <c r="E82" s="9" t="s">
        <v>34</v>
      </c>
      <c r="F82" s="96">
        <v>45.369105</v>
      </c>
    </row>
    <row r="83">
      <c r="A83" s="27" t="s">
        <v>18</v>
      </c>
      <c r="B83" s="27" t="s">
        <v>486</v>
      </c>
      <c r="C83" s="7">
        <v>2017.0</v>
      </c>
      <c r="D83" s="9" t="s">
        <v>5</v>
      </c>
      <c r="E83" s="9" t="s">
        <v>34</v>
      </c>
      <c r="F83" s="96">
        <v>83.626648</v>
      </c>
    </row>
    <row r="84">
      <c r="A84" s="27" t="s">
        <v>19</v>
      </c>
      <c r="B84" s="27" t="s">
        <v>487</v>
      </c>
      <c r="C84" s="7">
        <v>2017.0</v>
      </c>
      <c r="D84" s="9" t="s">
        <v>5</v>
      </c>
      <c r="E84" s="9" t="s">
        <v>34</v>
      </c>
      <c r="F84" s="96">
        <v>47.971834</v>
      </c>
    </row>
    <row r="85">
      <c r="A85" s="27" t="s">
        <v>20</v>
      </c>
      <c r="B85" s="27" t="s">
        <v>488</v>
      </c>
      <c r="C85" s="7">
        <v>2017.0</v>
      </c>
      <c r="D85" s="9" t="s">
        <v>5</v>
      </c>
      <c r="E85" s="9" t="s">
        <v>34</v>
      </c>
      <c r="F85" s="96">
        <v>51.592596</v>
      </c>
    </row>
    <row r="86">
      <c r="A86" s="27" t="s">
        <v>21</v>
      </c>
      <c r="B86" s="27" t="s">
        <v>490</v>
      </c>
      <c r="C86" s="7">
        <v>2017.0</v>
      </c>
      <c r="D86" s="9" t="s">
        <v>5</v>
      </c>
      <c r="E86" s="9" t="s">
        <v>34</v>
      </c>
      <c r="F86" s="96">
        <v>43.454734</v>
      </c>
    </row>
    <row r="87">
      <c r="A87" s="27" t="s">
        <v>22</v>
      </c>
      <c r="B87" s="27" t="s">
        <v>491</v>
      </c>
      <c r="C87" s="7">
        <v>2017.0</v>
      </c>
      <c r="D87" s="9" t="s">
        <v>5</v>
      </c>
      <c r="E87" s="9" t="s">
        <v>34</v>
      </c>
      <c r="F87" s="96">
        <v>74.809273</v>
      </c>
    </row>
    <row r="88">
      <c r="A88" s="27" t="s">
        <v>23</v>
      </c>
      <c r="B88" s="27" t="s">
        <v>492</v>
      </c>
      <c r="C88" s="7">
        <v>2017.0</v>
      </c>
      <c r="D88" s="9" t="s">
        <v>5</v>
      </c>
      <c r="E88" s="9" t="s">
        <v>34</v>
      </c>
      <c r="F88" s="96">
        <v>9.531473</v>
      </c>
    </row>
    <row r="89">
      <c r="A89" s="27" t="s">
        <v>24</v>
      </c>
      <c r="B89" s="27" t="s">
        <v>493</v>
      </c>
      <c r="C89" s="7">
        <v>2017.0</v>
      </c>
      <c r="D89" s="9" t="s">
        <v>5</v>
      </c>
      <c r="E89" s="9" t="s">
        <v>34</v>
      </c>
      <c r="F89" s="96">
        <v>31.742917</v>
      </c>
    </row>
    <row r="90">
      <c r="A90" s="27" t="s">
        <v>25</v>
      </c>
      <c r="B90" s="27" t="s">
        <v>494</v>
      </c>
      <c r="C90" s="7">
        <v>2017.0</v>
      </c>
      <c r="D90" s="9" t="s">
        <v>5</v>
      </c>
      <c r="E90" s="9" t="s">
        <v>34</v>
      </c>
      <c r="F90" s="96">
        <v>26.150664000000003</v>
      </c>
    </row>
    <row r="91">
      <c r="A91" s="27" t="s">
        <v>26</v>
      </c>
      <c r="B91" s="27" t="s">
        <v>495</v>
      </c>
      <c r="C91" s="7">
        <v>2017.0</v>
      </c>
      <c r="D91" s="9" t="s">
        <v>5</v>
      </c>
      <c r="E91" s="9" t="s">
        <v>34</v>
      </c>
      <c r="F91" s="96">
        <v>16.2</v>
      </c>
    </row>
    <row r="92">
      <c r="A92" s="27" t="s">
        <v>27</v>
      </c>
      <c r="B92" s="27" t="s">
        <v>497</v>
      </c>
      <c r="C92" s="7">
        <v>2017.0</v>
      </c>
      <c r="D92" s="9" t="s">
        <v>5</v>
      </c>
      <c r="E92" s="9" t="s">
        <v>34</v>
      </c>
      <c r="F92" s="96">
        <v>36.277856</v>
      </c>
    </row>
    <row r="93">
      <c r="A93" s="27" t="s">
        <v>28</v>
      </c>
      <c r="B93" s="27" t="s">
        <v>496</v>
      </c>
      <c r="C93" s="7">
        <v>2017.0</v>
      </c>
      <c r="D93" s="9" t="s">
        <v>5</v>
      </c>
      <c r="E93" s="9" t="s">
        <v>34</v>
      </c>
      <c r="F93" s="96">
        <v>40.642813</v>
      </c>
    </row>
    <row r="94">
      <c r="A94" s="27" t="s">
        <v>29</v>
      </c>
      <c r="B94" s="27" t="s">
        <v>498</v>
      </c>
      <c r="C94" s="7">
        <v>2017.0</v>
      </c>
      <c r="D94" s="9" t="s">
        <v>5</v>
      </c>
      <c r="E94" s="9" t="s">
        <v>34</v>
      </c>
      <c r="F94" s="96">
        <v>84.474412</v>
      </c>
    </row>
    <row r="95">
      <c r="A95" s="27" t="s">
        <v>30</v>
      </c>
      <c r="B95" s="27" t="s">
        <v>499</v>
      </c>
      <c r="C95" s="7">
        <v>2017.0</v>
      </c>
      <c r="D95" s="9" t="s">
        <v>5</v>
      </c>
      <c r="E95" s="9" t="s">
        <v>34</v>
      </c>
      <c r="F95" s="96">
        <v>1.931258</v>
      </c>
    </row>
    <row r="96">
      <c r="A96" s="27" t="s">
        <v>31</v>
      </c>
      <c r="B96" s="27" t="s">
        <v>500</v>
      </c>
      <c r="C96" s="7">
        <v>2017.0</v>
      </c>
      <c r="D96" s="9" t="s">
        <v>5</v>
      </c>
      <c r="E96" s="9" t="s">
        <v>34</v>
      </c>
      <c r="F96" s="96">
        <v>32.366757</v>
      </c>
    </row>
    <row r="97">
      <c r="A97" s="27" t="s">
        <v>32</v>
      </c>
      <c r="B97" s="27" t="s">
        <v>501</v>
      </c>
      <c r="C97" s="7">
        <v>2017.0</v>
      </c>
      <c r="D97" s="9" t="s">
        <v>5</v>
      </c>
      <c r="E97" s="9" t="s">
        <v>34</v>
      </c>
      <c r="F97" s="96">
        <v>60.235718000000006</v>
      </c>
    </row>
    <row r="98">
      <c r="A98" s="27" t="s">
        <v>33</v>
      </c>
      <c r="B98" s="27" t="s">
        <v>502</v>
      </c>
      <c r="C98" s="7">
        <v>2017.0</v>
      </c>
      <c r="D98" s="9" t="s">
        <v>5</v>
      </c>
      <c r="E98" s="9" t="s">
        <v>34</v>
      </c>
      <c r="F98" s="96">
        <v>9.26292</v>
      </c>
    </row>
    <row r="99">
      <c r="A99" s="27" t="s">
        <v>34</v>
      </c>
      <c r="B99" s="27" t="s">
        <v>503</v>
      </c>
      <c r="C99" s="7">
        <v>2017.0</v>
      </c>
      <c r="D99" s="9" t="s">
        <v>5</v>
      </c>
      <c r="E99" s="9" t="s">
        <v>34</v>
      </c>
      <c r="F99" s="96">
        <v>16.2</v>
      </c>
    </row>
    <row r="100">
      <c r="A100" s="27" t="s">
        <v>35</v>
      </c>
      <c r="B100" s="27" t="s">
        <v>504</v>
      </c>
      <c r="C100" s="7">
        <v>2017.0</v>
      </c>
      <c r="D100" s="9" t="s">
        <v>5</v>
      </c>
      <c r="E100" s="9" t="s">
        <v>34</v>
      </c>
      <c r="F100" s="96">
        <v>46.520755</v>
      </c>
    </row>
    <row r="101">
      <c r="A101" s="91" t="s">
        <v>3</v>
      </c>
      <c r="B101" s="27" t="s">
        <v>489</v>
      </c>
      <c r="C101" s="7">
        <v>2018.0</v>
      </c>
      <c r="D101" s="9" t="s">
        <v>5</v>
      </c>
      <c r="E101" s="9" t="s">
        <v>34</v>
      </c>
      <c r="F101" s="95">
        <v>50.499</v>
      </c>
    </row>
    <row r="102">
      <c r="A102" s="91" t="s">
        <v>4</v>
      </c>
      <c r="B102" s="27" t="s">
        <v>472</v>
      </c>
      <c r="C102" s="7">
        <v>2018.0</v>
      </c>
      <c r="D102" s="9" t="s">
        <v>5</v>
      </c>
      <c r="E102" s="9" t="s">
        <v>34</v>
      </c>
      <c r="F102" s="96">
        <v>45.6</v>
      </c>
    </row>
    <row r="103">
      <c r="A103" s="27" t="s">
        <v>5</v>
      </c>
      <c r="B103" s="27" t="s">
        <v>473</v>
      </c>
      <c r="C103" s="7">
        <v>2018.0</v>
      </c>
      <c r="D103" s="9" t="s">
        <v>5</v>
      </c>
      <c r="E103" s="9" t="s">
        <v>34</v>
      </c>
      <c r="F103" s="96">
        <v>89.9</v>
      </c>
    </row>
    <row r="104">
      <c r="A104" s="27" t="s">
        <v>6</v>
      </c>
      <c r="B104" s="27" t="s">
        <v>474</v>
      </c>
      <c r="C104" s="7">
        <v>2018.0</v>
      </c>
      <c r="D104" s="9" t="s">
        <v>5</v>
      </c>
      <c r="E104" s="9" t="s">
        <v>34</v>
      </c>
      <c r="F104" s="96">
        <v>89.9</v>
      </c>
    </row>
    <row r="105">
      <c r="A105" s="27" t="s">
        <v>7</v>
      </c>
      <c r="B105" s="27" t="s">
        <v>475</v>
      </c>
      <c r="C105" s="7">
        <v>2018.0</v>
      </c>
      <c r="D105" s="9" t="s">
        <v>5</v>
      </c>
      <c r="E105" s="9" t="s">
        <v>34</v>
      </c>
      <c r="F105" s="96">
        <v>16.65552</v>
      </c>
    </row>
    <row r="106">
      <c r="A106" s="27" t="s">
        <v>8</v>
      </c>
      <c r="B106" s="27" t="s">
        <v>479</v>
      </c>
      <c r="C106" s="7">
        <v>2018.0</v>
      </c>
      <c r="D106" s="9" t="s">
        <v>5</v>
      </c>
      <c r="E106" s="9" t="s">
        <v>34</v>
      </c>
      <c r="F106" s="96">
        <v>69.691948</v>
      </c>
    </row>
    <row r="107">
      <c r="A107" s="27" t="s">
        <v>9</v>
      </c>
      <c r="B107" s="27" t="s">
        <v>480</v>
      </c>
      <c r="C107" s="7">
        <v>2018.0</v>
      </c>
      <c r="D107" s="9" t="s">
        <v>5</v>
      </c>
      <c r="E107" s="9" t="s">
        <v>34</v>
      </c>
      <c r="F107" s="96">
        <v>45.6</v>
      </c>
    </row>
    <row r="108">
      <c r="A108" s="27" t="s">
        <v>10</v>
      </c>
      <c r="B108" s="27" t="s">
        <v>478</v>
      </c>
      <c r="C108" s="7">
        <v>2018.0</v>
      </c>
      <c r="D108" s="9" t="s">
        <v>5</v>
      </c>
      <c r="E108" s="9" t="s">
        <v>34</v>
      </c>
      <c r="F108" s="96">
        <v>1.7024979999999998</v>
      </c>
    </row>
    <row r="109">
      <c r="A109" s="27" t="s">
        <v>11</v>
      </c>
      <c r="B109" s="27" t="s">
        <v>477</v>
      </c>
      <c r="C109" s="7">
        <v>2018.0</v>
      </c>
      <c r="D109" s="9" t="s">
        <v>5</v>
      </c>
      <c r="E109" s="9" t="s">
        <v>34</v>
      </c>
      <c r="F109" s="96">
        <v>72.825498</v>
      </c>
    </row>
    <row r="110">
      <c r="A110" s="27" t="s">
        <v>12</v>
      </c>
      <c r="B110" s="27" t="s">
        <v>476</v>
      </c>
      <c r="C110" s="7">
        <v>2018.0</v>
      </c>
      <c r="D110" s="9" t="s">
        <v>5</v>
      </c>
      <c r="E110" s="9" t="s">
        <v>34</v>
      </c>
      <c r="F110" s="96">
        <v>127.961977</v>
      </c>
    </row>
    <row r="111">
      <c r="A111" s="27" t="s">
        <v>13</v>
      </c>
      <c r="B111" s="27" t="s">
        <v>481</v>
      </c>
      <c r="C111" s="7">
        <v>2018.0</v>
      </c>
      <c r="D111" s="9" t="s">
        <v>5</v>
      </c>
      <c r="E111" s="9" t="s">
        <v>34</v>
      </c>
      <c r="F111" s="96">
        <v>44.814324</v>
      </c>
    </row>
    <row r="112">
      <c r="A112" s="27" t="s">
        <v>14</v>
      </c>
      <c r="B112" s="27" t="s">
        <v>483</v>
      </c>
      <c r="C112" s="7">
        <v>2018.0</v>
      </c>
      <c r="D112" s="9" t="s">
        <v>5</v>
      </c>
      <c r="E112" s="9" t="s">
        <v>34</v>
      </c>
      <c r="F112" s="96">
        <v>45.179085</v>
      </c>
    </row>
    <row r="113">
      <c r="A113" s="27" t="s">
        <v>15</v>
      </c>
      <c r="B113" s="27" t="s">
        <v>482</v>
      </c>
      <c r="C113" s="7">
        <v>2018.0</v>
      </c>
      <c r="D113" s="9" t="s">
        <v>5</v>
      </c>
      <c r="E113" s="9" t="s">
        <v>34</v>
      </c>
      <c r="F113" s="96">
        <v>31.02679</v>
      </c>
    </row>
    <row r="114">
      <c r="A114" s="27" t="s">
        <v>16</v>
      </c>
      <c r="B114" s="27" t="s">
        <v>484</v>
      </c>
      <c r="C114" s="7">
        <v>2018.0</v>
      </c>
      <c r="D114" s="9" t="s">
        <v>5</v>
      </c>
      <c r="E114" s="9" t="s">
        <v>34</v>
      </c>
      <c r="F114" s="96">
        <v>61.793858</v>
      </c>
    </row>
    <row r="115">
      <c r="A115" s="27" t="s">
        <v>17</v>
      </c>
      <c r="B115" s="27" t="s">
        <v>485</v>
      </c>
      <c r="C115" s="7">
        <v>2018.0</v>
      </c>
      <c r="D115" s="9" t="s">
        <v>5</v>
      </c>
      <c r="E115" s="9" t="s">
        <v>34</v>
      </c>
      <c r="F115" s="96">
        <v>45.799383999999996</v>
      </c>
    </row>
    <row r="116">
      <c r="A116" s="27" t="s">
        <v>18</v>
      </c>
      <c r="B116" s="27" t="s">
        <v>486</v>
      </c>
      <c r="C116" s="7">
        <v>2018.0</v>
      </c>
      <c r="D116" s="9" t="s">
        <v>5</v>
      </c>
      <c r="E116" s="9" t="s">
        <v>34</v>
      </c>
      <c r="F116" s="96">
        <v>79.571166</v>
      </c>
    </row>
    <row r="117">
      <c r="A117" s="27" t="s">
        <v>19</v>
      </c>
      <c r="B117" s="27" t="s">
        <v>487</v>
      </c>
      <c r="C117" s="7">
        <v>2018.0</v>
      </c>
      <c r="D117" s="9" t="s">
        <v>5</v>
      </c>
      <c r="E117" s="9" t="s">
        <v>34</v>
      </c>
      <c r="F117" s="96">
        <v>48.870984</v>
      </c>
    </row>
    <row r="118">
      <c r="A118" s="27" t="s">
        <v>20</v>
      </c>
      <c r="B118" s="27" t="s">
        <v>488</v>
      </c>
      <c r="C118" s="7">
        <v>2018.0</v>
      </c>
      <c r="D118" s="9" t="s">
        <v>5</v>
      </c>
      <c r="E118" s="9" t="s">
        <v>34</v>
      </c>
      <c r="F118" s="96">
        <v>52.685756</v>
      </c>
    </row>
    <row r="119">
      <c r="A119" s="27" t="s">
        <v>21</v>
      </c>
      <c r="B119" s="27" t="s">
        <v>490</v>
      </c>
      <c r="C119" s="7">
        <v>2018.0</v>
      </c>
      <c r="D119" s="9" t="s">
        <v>5</v>
      </c>
      <c r="E119" s="9" t="s">
        <v>34</v>
      </c>
      <c r="F119" s="96">
        <v>43.745655</v>
      </c>
    </row>
    <row r="120">
      <c r="A120" s="27" t="s">
        <v>22</v>
      </c>
      <c r="B120" s="27" t="s">
        <v>491</v>
      </c>
      <c r="C120" s="7">
        <v>2018.0</v>
      </c>
      <c r="D120" s="9" t="s">
        <v>5</v>
      </c>
      <c r="E120" s="9" t="s">
        <v>34</v>
      </c>
      <c r="F120" s="96">
        <v>75.503256</v>
      </c>
    </row>
    <row r="121">
      <c r="A121" s="27" t="s">
        <v>23</v>
      </c>
      <c r="B121" s="27" t="s">
        <v>492</v>
      </c>
      <c r="C121" s="7">
        <v>2018.0</v>
      </c>
      <c r="D121" s="9" t="s">
        <v>5</v>
      </c>
      <c r="E121" s="9" t="s">
        <v>34</v>
      </c>
      <c r="F121" s="96">
        <v>9.712106</v>
      </c>
    </row>
    <row r="122">
      <c r="A122" s="27" t="s">
        <v>24</v>
      </c>
      <c r="B122" s="27" t="s">
        <v>493</v>
      </c>
      <c r="C122" s="7">
        <v>2018.0</v>
      </c>
      <c r="D122" s="9" t="s">
        <v>5</v>
      </c>
      <c r="E122" s="9" t="s">
        <v>34</v>
      </c>
      <c r="F122" s="96">
        <v>32.564027</v>
      </c>
    </row>
    <row r="123">
      <c r="A123" s="27" t="s">
        <v>25</v>
      </c>
      <c r="B123" s="27" t="s">
        <v>494</v>
      </c>
      <c r="C123" s="7">
        <v>2018.0</v>
      </c>
      <c r="D123" s="9" t="s">
        <v>5</v>
      </c>
      <c r="E123" s="9" t="s">
        <v>34</v>
      </c>
      <c r="F123" s="96">
        <v>26.426501000000002</v>
      </c>
    </row>
    <row r="124">
      <c r="A124" s="27" t="s">
        <v>26</v>
      </c>
      <c r="B124" s="27" t="s">
        <v>495</v>
      </c>
      <c r="C124" s="7">
        <v>2018.0</v>
      </c>
      <c r="D124" s="9" t="s">
        <v>5</v>
      </c>
      <c r="E124" s="9" t="s">
        <v>34</v>
      </c>
      <c r="F124" s="96">
        <v>16.7</v>
      </c>
    </row>
    <row r="125">
      <c r="A125" s="27" t="s">
        <v>27</v>
      </c>
      <c r="B125" s="27" t="s">
        <v>497</v>
      </c>
      <c r="C125" s="7">
        <v>2018.0</v>
      </c>
      <c r="D125" s="9" t="s">
        <v>5</v>
      </c>
      <c r="E125" s="9" t="s">
        <v>34</v>
      </c>
      <c r="F125" s="96">
        <v>36.470075</v>
      </c>
    </row>
    <row r="126">
      <c r="A126" s="27" t="s">
        <v>28</v>
      </c>
      <c r="B126" s="27" t="s">
        <v>496</v>
      </c>
      <c r="C126" s="7">
        <v>2018.0</v>
      </c>
      <c r="D126" s="9" t="s">
        <v>5</v>
      </c>
      <c r="E126" s="9" t="s">
        <v>34</v>
      </c>
      <c r="F126" s="96">
        <v>40.743909</v>
      </c>
    </row>
    <row r="127">
      <c r="A127" s="27" t="s">
        <v>29</v>
      </c>
      <c r="B127" s="27" t="s">
        <v>498</v>
      </c>
      <c r="C127" s="7">
        <v>2018.0</v>
      </c>
      <c r="D127" s="9" t="s">
        <v>5</v>
      </c>
      <c r="E127" s="9" t="s">
        <v>34</v>
      </c>
      <c r="F127" s="96">
        <v>85.185873</v>
      </c>
    </row>
    <row r="128">
      <c r="A128" s="27" t="s">
        <v>30</v>
      </c>
      <c r="B128" s="27" t="s">
        <v>499</v>
      </c>
      <c r="C128" s="7">
        <v>2018.0</v>
      </c>
      <c r="D128" s="9" t="s">
        <v>5</v>
      </c>
      <c r="E128" s="9" t="s">
        <v>34</v>
      </c>
      <c r="F128" s="96">
        <v>1.939346</v>
      </c>
    </row>
    <row r="129">
      <c r="A129" s="27" t="s">
        <v>31</v>
      </c>
      <c r="B129" s="27" t="s">
        <v>500</v>
      </c>
      <c r="C129" s="7">
        <v>2018.0</v>
      </c>
      <c r="D129" s="9" t="s">
        <v>5</v>
      </c>
      <c r="E129" s="9" t="s">
        <v>34</v>
      </c>
      <c r="F129" s="96">
        <v>32.749731999999995</v>
      </c>
    </row>
    <row r="130">
      <c r="A130" s="27" t="s">
        <v>32</v>
      </c>
      <c r="B130" s="27" t="s">
        <v>501</v>
      </c>
      <c r="C130" s="7">
        <v>2018.0</v>
      </c>
      <c r="D130" s="9" t="s">
        <v>5</v>
      </c>
      <c r="E130" s="9" t="s">
        <v>34</v>
      </c>
      <c r="F130" s="96">
        <v>59.934805000000004</v>
      </c>
    </row>
    <row r="131">
      <c r="A131" s="27" t="s">
        <v>33</v>
      </c>
      <c r="B131" s="27" t="s">
        <v>502</v>
      </c>
      <c r="C131" s="7">
        <v>2018.0</v>
      </c>
      <c r="D131" s="9" t="s">
        <v>5</v>
      </c>
      <c r="E131" s="9" t="s">
        <v>34</v>
      </c>
      <c r="F131" s="96">
        <v>9.482481</v>
      </c>
    </row>
    <row r="132">
      <c r="A132" s="27" t="s">
        <v>34</v>
      </c>
      <c r="B132" s="27" t="s">
        <v>503</v>
      </c>
      <c r="C132" s="7">
        <v>2018.0</v>
      </c>
      <c r="D132" s="9" t="s">
        <v>5</v>
      </c>
      <c r="E132" s="9" t="s">
        <v>34</v>
      </c>
      <c r="F132" s="96">
        <v>16.7</v>
      </c>
    </row>
    <row r="133">
      <c r="A133" s="27" t="s">
        <v>35</v>
      </c>
      <c r="B133" s="27" t="s">
        <v>504</v>
      </c>
      <c r="C133" s="7">
        <v>2018.0</v>
      </c>
      <c r="D133" s="9" t="s">
        <v>5</v>
      </c>
      <c r="E133" s="9" t="s">
        <v>34</v>
      </c>
      <c r="F133" s="96">
        <v>46.716153999999996</v>
      </c>
    </row>
    <row r="134">
      <c r="A134" s="91" t="s">
        <v>3</v>
      </c>
      <c r="B134" s="27" t="s">
        <v>489</v>
      </c>
      <c r="C134" s="7">
        <v>2019.0</v>
      </c>
      <c r="D134" s="9" t="s">
        <v>5</v>
      </c>
      <c r="E134" s="9" t="s">
        <v>34</v>
      </c>
      <c r="F134" s="95">
        <v>50.36000000000001</v>
      </c>
    </row>
    <row r="135">
      <c r="A135" s="91" t="s">
        <v>4</v>
      </c>
      <c r="B135" s="27" t="s">
        <v>472</v>
      </c>
      <c r="C135" s="7">
        <v>2019.0</v>
      </c>
      <c r="D135" s="9" t="s">
        <v>5</v>
      </c>
      <c r="E135" s="9" t="s">
        <v>34</v>
      </c>
      <c r="F135" s="96">
        <v>45.800000000000004</v>
      </c>
    </row>
    <row r="136">
      <c r="A136" s="27" t="s">
        <v>5</v>
      </c>
      <c r="B136" s="27" t="s">
        <v>473</v>
      </c>
      <c r="C136" s="7">
        <v>2019.0</v>
      </c>
      <c r="D136" s="9" t="s">
        <v>5</v>
      </c>
      <c r="E136" s="9" t="s">
        <v>34</v>
      </c>
      <c r="F136" s="96">
        <v>91.9</v>
      </c>
    </row>
    <row r="137">
      <c r="A137" s="27" t="s">
        <v>6</v>
      </c>
      <c r="B137" s="27" t="s">
        <v>474</v>
      </c>
      <c r="C137" s="7">
        <v>2019.0</v>
      </c>
      <c r="D137" s="9" t="s">
        <v>5</v>
      </c>
      <c r="E137" s="9" t="s">
        <v>34</v>
      </c>
      <c r="F137" s="96">
        <v>91.9</v>
      </c>
    </row>
    <row r="138">
      <c r="A138" s="27" t="s">
        <v>7</v>
      </c>
      <c r="B138" s="27" t="s">
        <v>475</v>
      </c>
      <c r="C138" s="7">
        <v>2019.0</v>
      </c>
      <c r="D138" s="9" t="s">
        <v>5</v>
      </c>
      <c r="E138" s="9" t="s">
        <v>34</v>
      </c>
      <c r="F138" s="96">
        <v>16.954927</v>
      </c>
    </row>
    <row r="139">
      <c r="A139" s="27" t="s">
        <v>8</v>
      </c>
      <c r="B139" s="27" t="s">
        <v>479</v>
      </c>
      <c r="C139" s="7">
        <v>2019.0</v>
      </c>
      <c r="D139" s="9" t="s">
        <v>5</v>
      </c>
      <c r="E139" s="9" t="s">
        <v>34</v>
      </c>
      <c r="F139" s="96">
        <v>69.082521</v>
      </c>
    </row>
    <row r="140">
      <c r="A140" s="27" t="s">
        <v>9</v>
      </c>
      <c r="B140" s="27" t="s">
        <v>480</v>
      </c>
      <c r="C140" s="7">
        <v>2019.0</v>
      </c>
      <c r="D140" s="9" t="s">
        <v>5</v>
      </c>
      <c r="E140" s="9" t="s">
        <v>34</v>
      </c>
      <c r="F140" s="96">
        <v>45.800000000000004</v>
      </c>
    </row>
    <row r="141">
      <c r="A141" s="27" t="s">
        <v>10</v>
      </c>
      <c r="B141" s="27" t="s">
        <v>478</v>
      </c>
      <c r="C141" s="7">
        <v>2019.0</v>
      </c>
      <c r="D141" s="9" t="s">
        <v>5</v>
      </c>
      <c r="E141" s="9" t="s">
        <v>34</v>
      </c>
      <c r="F141" s="96">
        <v>1.8025900000000001</v>
      </c>
    </row>
    <row r="142">
      <c r="A142" s="27" t="s">
        <v>11</v>
      </c>
      <c r="B142" s="27" t="s">
        <v>477</v>
      </c>
      <c r="C142" s="7">
        <v>2019.0</v>
      </c>
      <c r="D142" s="9" t="s">
        <v>5</v>
      </c>
      <c r="E142" s="9" t="s">
        <v>34</v>
      </c>
      <c r="F142" s="96">
        <v>71.991843</v>
      </c>
    </row>
    <row r="143">
      <c r="A143" s="27" t="s">
        <v>12</v>
      </c>
      <c r="B143" s="27" t="s">
        <v>476</v>
      </c>
      <c r="C143" s="7">
        <v>2019.0</v>
      </c>
      <c r="D143" s="9" t="s">
        <v>5</v>
      </c>
      <c r="E143" s="9" t="s">
        <v>34</v>
      </c>
      <c r="F143" s="96">
        <v>128.461932</v>
      </c>
    </row>
    <row r="144">
      <c r="A144" s="27" t="s">
        <v>13</v>
      </c>
      <c r="B144" s="27" t="s">
        <v>481</v>
      </c>
      <c r="C144" s="7">
        <v>2019.0</v>
      </c>
      <c r="D144" s="9" t="s">
        <v>5</v>
      </c>
      <c r="E144" s="9" t="s">
        <v>34</v>
      </c>
      <c r="F144" s="96">
        <v>44.431084999999996</v>
      </c>
    </row>
    <row r="145">
      <c r="A145" s="27" t="s">
        <v>14</v>
      </c>
      <c r="B145" s="27" t="s">
        <v>483</v>
      </c>
      <c r="C145" s="7">
        <v>2019.0</v>
      </c>
      <c r="D145" s="9" t="s">
        <v>5</v>
      </c>
      <c r="E145" s="9" t="s">
        <v>34</v>
      </c>
      <c r="F145" s="96">
        <v>45.384971</v>
      </c>
    </row>
    <row r="146">
      <c r="A146" s="27" t="s">
        <v>15</v>
      </c>
      <c r="B146" s="27" t="s">
        <v>482</v>
      </c>
      <c r="C146" s="7">
        <v>2019.0</v>
      </c>
      <c r="D146" s="9" t="s">
        <v>5</v>
      </c>
      <c r="E146" s="9" t="s">
        <v>34</v>
      </c>
      <c r="F146" s="96">
        <v>31.482667</v>
      </c>
    </row>
    <row r="147">
      <c r="A147" s="27" t="s">
        <v>16</v>
      </c>
      <c r="B147" s="27" t="s">
        <v>484</v>
      </c>
      <c r="C147" s="7">
        <v>2019.0</v>
      </c>
      <c r="D147" s="9" t="s">
        <v>5</v>
      </c>
      <c r="E147" s="9" t="s">
        <v>34</v>
      </c>
      <c r="F147" s="96">
        <v>62.329221999999994</v>
      </c>
    </row>
    <row r="148">
      <c r="A148" s="27" t="s">
        <v>17</v>
      </c>
      <c r="B148" s="27" t="s">
        <v>485</v>
      </c>
      <c r="C148" s="7">
        <v>2019.0</v>
      </c>
      <c r="D148" s="9" t="s">
        <v>5</v>
      </c>
      <c r="E148" s="9" t="s">
        <v>34</v>
      </c>
      <c r="F148" s="96">
        <v>46.009392</v>
      </c>
    </row>
    <row r="149">
      <c r="A149" s="27" t="s">
        <v>18</v>
      </c>
      <c r="B149" s="27" t="s">
        <v>486</v>
      </c>
      <c r="C149" s="7">
        <v>2019.0</v>
      </c>
      <c r="D149" s="9" t="s">
        <v>5</v>
      </c>
      <c r="E149" s="9" t="s">
        <v>34</v>
      </c>
      <c r="F149" s="96">
        <v>80.000732</v>
      </c>
    </row>
    <row r="150">
      <c r="A150" s="27" t="s">
        <v>19</v>
      </c>
      <c r="B150" s="27" t="s">
        <v>487</v>
      </c>
      <c r="C150" s="7">
        <v>2019.0</v>
      </c>
      <c r="D150" s="9" t="s">
        <v>5</v>
      </c>
      <c r="E150" s="9" t="s">
        <v>34</v>
      </c>
      <c r="F150" s="96">
        <v>49.237391</v>
      </c>
    </row>
    <row r="151">
      <c r="A151" s="27" t="s">
        <v>20</v>
      </c>
      <c r="B151" s="27" t="s">
        <v>488</v>
      </c>
      <c r="C151" s="7">
        <v>2019.0</v>
      </c>
      <c r="D151" s="9" t="s">
        <v>5</v>
      </c>
      <c r="E151" s="9" t="s">
        <v>34</v>
      </c>
      <c r="F151" s="96">
        <v>53.185627999999994</v>
      </c>
    </row>
    <row r="152">
      <c r="A152" s="27" t="s">
        <v>21</v>
      </c>
      <c r="B152" s="27" t="s">
        <v>490</v>
      </c>
      <c r="C152" s="7">
        <v>2019.0</v>
      </c>
      <c r="D152" s="9" t="s">
        <v>5</v>
      </c>
      <c r="E152" s="9" t="s">
        <v>34</v>
      </c>
      <c r="F152" s="96">
        <v>43.691137000000005</v>
      </c>
    </row>
    <row r="153">
      <c r="A153" s="27" t="s">
        <v>22</v>
      </c>
      <c r="B153" s="27" t="s">
        <v>491</v>
      </c>
      <c r="C153" s="7">
        <v>2019.0</v>
      </c>
      <c r="D153" s="9" t="s">
        <v>5</v>
      </c>
      <c r="E153" s="9" t="s">
        <v>34</v>
      </c>
      <c r="F153" s="96">
        <v>74.816291</v>
      </c>
    </row>
    <row r="154">
      <c r="A154" s="27" t="s">
        <v>23</v>
      </c>
      <c r="B154" s="27" t="s">
        <v>492</v>
      </c>
      <c r="C154" s="7">
        <v>2019.0</v>
      </c>
      <c r="D154" s="9" t="s">
        <v>5</v>
      </c>
      <c r="E154" s="9" t="s">
        <v>34</v>
      </c>
      <c r="F154" s="96">
        <v>10.05413</v>
      </c>
    </row>
    <row r="155">
      <c r="A155" s="27" t="s">
        <v>24</v>
      </c>
      <c r="B155" s="27" t="s">
        <v>493</v>
      </c>
      <c r="C155" s="7">
        <v>2019.0</v>
      </c>
      <c r="D155" s="9" t="s">
        <v>5</v>
      </c>
      <c r="E155" s="9" t="s">
        <v>34</v>
      </c>
      <c r="F155" s="96">
        <v>32.937031</v>
      </c>
    </row>
    <row r="156">
      <c r="A156" s="27" t="s">
        <v>25</v>
      </c>
      <c r="B156" s="27" t="s">
        <v>494</v>
      </c>
      <c r="C156" s="7">
        <v>2019.0</v>
      </c>
      <c r="D156" s="9" t="s">
        <v>5</v>
      </c>
      <c r="E156" s="9" t="s">
        <v>34</v>
      </c>
      <c r="F156" s="96">
        <v>26.949256</v>
      </c>
    </row>
    <row r="157">
      <c r="A157" s="27" t="s">
        <v>26</v>
      </c>
      <c r="B157" s="27" t="s">
        <v>495</v>
      </c>
      <c r="C157" s="7">
        <v>2019.0</v>
      </c>
      <c r="D157" s="9" t="s">
        <v>5</v>
      </c>
      <c r="E157" s="9" t="s">
        <v>34</v>
      </c>
      <c r="F157" s="96">
        <v>17.0</v>
      </c>
    </row>
    <row r="158">
      <c r="A158" s="27" t="s">
        <v>27</v>
      </c>
      <c r="B158" s="27" t="s">
        <v>497</v>
      </c>
      <c r="C158" s="7">
        <v>2019.0</v>
      </c>
      <c r="D158" s="9" t="s">
        <v>5</v>
      </c>
      <c r="E158" s="9" t="s">
        <v>34</v>
      </c>
      <c r="F158" s="96">
        <v>36.561856999999996</v>
      </c>
    </row>
    <row r="159">
      <c r="A159" s="27" t="s">
        <v>28</v>
      </c>
      <c r="B159" s="27" t="s">
        <v>496</v>
      </c>
      <c r="C159" s="7">
        <v>2019.0</v>
      </c>
      <c r="D159" s="9" t="s">
        <v>5</v>
      </c>
      <c r="E159" s="9" t="s">
        <v>34</v>
      </c>
      <c r="F159" s="96">
        <v>40.234590999999995</v>
      </c>
    </row>
    <row r="160">
      <c r="A160" s="27" t="s">
        <v>29</v>
      </c>
      <c r="B160" s="27" t="s">
        <v>498</v>
      </c>
      <c r="C160" s="7">
        <v>2019.0</v>
      </c>
      <c r="D160" s="9" t="s">
        <v>5</v>
      </c>
      <c r="E160" s="9" t="s">
        <v>34</v>
      </c>
      <c r="F160" s="96">
        <v>83.200315</v>
      </c>
    </row>
    <row r="161">
      <c r="A161" s="27" t="s">
        <v>30</v>
      </c>
      <c r="B161" s="27" t="s">
        <v>499</v>
      </c>
      <c r="C161" s="7">
        <v>2019.0</v>
      </c>
      <c r="D161" s="9" t="s">
        <v>5</v>
      </c>
      <c r="E161" s="9" t="s">
        <v>34</v>
      </c>
      <c r="F161" s="96">
        <v>2.0426409999999997</v>
      </c>
    </row>
    <row r="162">
      <c r="A162" s="27" t="s">
        <v>31</v>
      </c>
      <c r="B162" s="27" t="s">
        <v>500</v>
      </c>
      <c r="C162" s="7">
        <v>2019.0</v>
      </c>
      <c r="D162" s="9" t="s">
        <v>5</v>
      </c>
      <c r="E162" s="9" t="s">
        <v>34</v>
      </c>
      <c r="F162" s="96">
        <v>33.079979</v>
      </c>
    </row>
    <row r="163">
      <c r="A163" s="27" t="s">
        <v>32</v>
      </c>
      <c r="B163" s="27" t="s">
        <v>501</v>
      </c>
      <c r="C163" s="7">
        <v>2019.0</v>
      </c>
      <c r="D163" s="9" t="s">
        <v>5</v>
      </c>
      <c r="E163" s="9" t="s">
        <v>34</v>
      </c>
      <c r="F163" s="96">
        <v>60.430240999999995</v>
      </c>
    </row>
    <row r="164">
      <c r="A164" s="27" t="s">
        <v>33</v>
      </c>
      <c r="B164" s="27" t="s">
        <v>502</v>
      </c>
      <c r="C164" s="7">
        <v>2019.0</v>
      </c>
      <c r="D164" s="9" t="s">
        <v>5</v>
      </c>
      <c r="E164" s="9" t="s">
        <v>34</v>
      </c>
      <c r="F164" s="96">
        <v>9.759894</v>
      </c>
    </row>
    <row r="165">
      <c r="A165" s="27" t="s">
        <v>34</v>
      </c>
      <c r="B165" s="27" t="s">
        <v>503</v>
      </c>
      <c r="C165" s="7">
        <v>2019.0</v>
      </c>
      <c r="D165" s="9" t="s">
        <v>5</v>
      </c>
      <c r="E165" s="9" t="s">
        <v>34</v>
      </c>
      <c r="F165" s="96">
        <v>17.0</v>
      </c>
    </row>
    <row r="166">
      <c r="A166" s="27" t="s">
        <v>35</v>
      </c>
      <c r="B166" s="27" t="s">
        <v>504</v>
      </c>
      <c r="C166" s="7">
        <v>2019.0</v>
      </c>
      <c r="D166" s="9" t="s">
        <v>5</v>
      </c>
      <c r="E166" s="9" t="s">
        <v>34</v>
      </c>
      <c r="F166" s="96">
        <v>46.557694999999995</v>
      </c>
    </row>
    <row r="167">
      <c r="A167" s="91" t="s">
        <v>3</v>
      </c>
      <c r="B167" s="27" t="s">
        <v>489</v>
      </c>
      <c r="C167" s="7">
        <v>2020.0</v>
      </c>
      <c r="D167" s="9" t="s">
        <v>5</v>
      </c>
      <c r="E167" s="9" t="s">
        <v>34</v>
      </c>
      <c r="F167" s="95">
        <v>53.04</v>
      </c>
    </row>
    <row r="168">
      <c r="A168" s="91" t="s">
        <v>4</v>
      </c>
      <c r="B168" s="27" t="s">
        <v>472</v>
      </c>
      <c r="C168" s="7">
        <v>2020.0</v>
      </c>
      <c r="D168" s="9" t="s">
        <v>5</v>
      </c>
      <c r="E168" s="9" t="s">
        <v>34</v>
      </c>
      <c r="F168" s="96">
        <v>45.6</v>
      </c>
    </row>
    <row r="169">
      <c r="A169" s="27" t="s">
        <v>5</v>
      </c>
      <c r="B169" s="27" t="s">
        <v>473</v>
      </c>
      <c r="C169" s="7">
        <v>2020.0</v>
      </c>
      <c r="D169" s="9" t="s">
        <v>5</v>
      </c>
      <c r="E169" s="9" t="s">
        <v>34</v>
      </c>
      <c r="F169" s="96">
        <v>90.0</v>
      </c>
    </row>
    <row r="170">
      <c r="A170" s="27" t="s">
        <v>6</v>
      </c>
      <c r="B170" s="27" t="s">
        <v>474</v>
      </c>
      <c r="C170" s="7">
        <v>2020.0</v>
      </c>
      <c r="D170" s="9" t="s">
        <v>5</v>
      </c>
      <c r="E170" s="9" t="s">
        <v>34</v>
      </c>
      <c r="F170" s="96">
        <v>90.0</v>
      </c>
    </row>
    <row r="171">
      <c r="A171" s="27" t="s">
        <v>7</v>
      </c>
      <c r="B171" s="27" t="s">
        <v>475</v>
      </c>
      <c r="C171" s="7">
        <v>2020.0</v>
      </c>
      <c r="D171" s="9" t="s">
        <v>5</v>
      </c>
      <c r="E171" s="9" t="s">
        <v>34</v>
      </c>
      <c r="F171" s="96">
        <v>17.851962</v>
      </c>
    </row>
    <row r="172">
      <c r="A172" s="27" t="s">
        <v>8</v>
      </c>
      <c r="B172" s="27" t="s">
        <v>479</v>
      </c>
      <c r="C172" s="7">
        <v>2020.0</v>
      </c>
      <c r="D172" s="9" t="s">
        <v>5</v>
      </c>
      <c r="E172" s="9" t="s">
        <v>34</v>
      </c>
      <c r="F172" s="96">
        <v>75.949171</v>
      </c>
    </row>
    <row r="173">
      <c r="A173" s="27" t="s">
        <v>9</v>
      </c>
      <c r="B173" s="27" t="s">
        <v>480</v>
      </c>
      <c r="C173" s="7">
        <v>2020.0</v>
      </c>
      <c r="D173" s="9" t="s">
        <v>5</v>
      </c>
      <c r="E173" s="9" t="s">
        <v>34</v>
      </c>
      <c r="F173" s="96">
        <v>45.6</v>
      </c>
    </row>
    <row r="174">
      <c r="A174" s="27" t="s">
        <v>10</v>
      </c>
      <c r="B174" s="27" t="s">
        <v>478</v>
      </c>
      <c r="C174" s="7">
        <v>2020.0</v>
      </c>
      <c r="D174" s="9" t="s">
        <v>5</v>
      </c>
      <c r="E174" s="9" t="s">
        <v>34</v>
      </c>
      <c r="F174" s="96">
        <v>1.702629</v>
      </c>
    </row>
    <row r="175">
      <c r="A175" s="27" t="s">
        <v>11</v>
      </c>
      <c r="B175" s="27" t="s">
        <v>477</v>
      </c>
      <c r="C175" s="7">
        <v>2020.0</v>
      </c>
      <c r="D175" s="9" t="s">
        <v>5</v>
      </c>
      <c r="E175" s="9" t="s">
        <v>34</v>
      </c>
      <c r="F175" s="96">
        <v>71.59039</v>
      </c>
    </row>
    <row r="176">
      <c r="A176" s="27" t="s">
        <v>12</v>
      </c>
      <c r="B176" s="27" t="s">
        <v>476</v>
      </c>
      <c r="C176" s="7">
        <v>2020.0</v>
      </c>
      <c r="D176" s="9" t="s">
        <v>5</v>
      </c>
      <c r="E176" s="9" t="s">
        <v>34</v>
      </c>
      <c r="F176" s="96">
        <v>126.52906100000001</v>
      </c>
    </row>
    <row r="177">
      <c r="A177" s="27" t="s">
        <v>13</v>
      </c>
      <c r="B177" s="27" t="s">
        <v>481</v>
      </c>
      <c r="C177" s="7">
        <v>2020.0</v>
      </c>
      <c r="D177" s="9" t="s">
        <v>5</v>
      </c>
      <c r="E177" s="9" t="s">
        <v>34</v>
      </c>
      <c r="F177" s="96">
        <v>63.82509400000001</v>
      </c>
    </row>
    <row r="178">
      <c r="A178" s="27" t="s">
        <v>14</v>
      </c>
      <c r="B178" s="27" t="s">
        <v>483</v>
      </c>
      <c r="C178" s="7">
        <v>2020.0</v>
      </c>
      <c r="D178" s="9" t="s">
        <v>5</v>
      </c>
      <c r="E178" s="9" t="s">
        <v>34</v>
      </c>
      <c r="F178" s="96">
        <v>45.266132999999996</v>
      </c>
    </row>
    <row r="179">
      <c r="A179" s="27" t="s">
        <v>15</v>
      </c>
      <c r="B179" s="27" t="s">
        <v>482</v>
      </c>
      <c r="C179" s="7">
        <v>2020.0</v>
      </c>
      <c r="D179" s="9" t="s">
        <v>5</v>
      </c>
      <c r="E179" s="9" t="s">
        <v>34</v>
      </c>
      <c r="F179" s="96">
        <v>29.203476000000002</v>
      </c>
    </row>
    <row r="180">
      <c r="A180" s="27" t="s">
        <v>16</v>
      </c>
      <c r="B180" s="27" t="s">
        <v>484</v>
      </c>
      <c r="C180" s="7">
        <v>2020.0</v>
      </c>
      <c r="D180" s="9" t="s">
        <v>5</v>
      </c>
      <c r="E180" s="9" t="s">
        <v>34</v>
      </c>
      <c r="F180" s="96">
        <v>61.588323</v>
      </c>
    </row>
    <row r="181">
      <c r="A181" s="27" t="s">
        <v>17</v>
      </c>
      <c r="B181" s="27" t="s">
        <v>485</v>
      </c>
      <c r="C181" s="7">
        <v>2020.0</v>
      </c>
      <c r="D181" s="9" t="s">
        <v>5</v>
      </c>
      <c r="E181" s="9" t="s">
        <v>34</v>
      </c>
      <c r="F181" s="96">
        <v>45.688432</v>
      </c>
    </row>
    <row r="182">
      <c r="A182" s="27" t="s">
        <v>18</v>
      </c>
      <c r="B182" s="27" t="s">
        <v>486</v>
      </c>
      <c r="C182" s="7">
        <v>2020.0</v>
      </c>
      <c r="D182" s="9" t="s">
        <v>5</v>
      </c>
      <c r="E182" s="9" t="s">
        <v>34</v>
      </c>
      <c r="F182" s="96">
        <v>77.712469</v>
      </c>
    </row>
    <row r="183">
      <c r="A183" s="27" t="s">
        <v>19</v>
      </c>
      <c r="B183" s="27" t="s">
        <v>487</v>
      </c>
      <c r="C183" s="7">
        <v>2020.0</v>
      </c>
      <c r="D183" s="9" t="s">
        <v>5</v>
      </c>
      <c r="E183" s="9" t="s">
        <v>34</v>
      </c>
      <c r="F183" s="96">
        <v>46.929854</v>
      </c>
    </row>
    <row r="184">
      <c r="A184" s="27" t="s">
        <v>20</v>
      </c>
      <c r="B184" s="27" t="s">
        <v>488</v>
      </c>
      <c r="C184" s="7">
        <v>2020.0</v>
      </c>
      <c r="D184" s="9" t="s">
        <v>5</v>
      </c>
      <c r="E184" s="9" t="s">
        <v>34</v>
      </c>
      <c r="F184" s="96">
        <v>49.219364</v>
      </c>
    </row>
    <row r="185">
      <c r="A185" s="27" t="s">
        <v>21</v>
      </c>
      <c r="B185" s="27" t="s">
        <v>490</v>
      </c>
      <c r="C185" s="7">
        <v>2020.0</v>
      </c>
      <c r="D185" s="9" t="s">
        <v>5</v>
      </c>
      <c r="E185" s="9" t="s">
        <v>34</v>
      </c>
      <c r="F185" s="96">
        <v>43.636576</v>
      </c>
    </row>
    <row r="186">
      <c r="A186" s="27" t="s">
        <v>22</v>
      </c>
      <c r="B186" s="27" t="s">
        <v>491</v>
      </c>
      <c r="C186" s="7">
        <v>2020.0</v>
      </c>
      <c r="D186" s="9" t="s">
        <v>5</v>
      </c>
      <c r="E186" s="9" t="s">
        <v>34</v>
      </c>
      <c r="F186" s="96">
        <v>74.068476</v>
      </c>
    </row>
    <row r="187">
      <c r="A187" s="27" t="s">
        <v>23</v>
      </c>
      <c r="B187" s="27" t="s">
        <v>492</v>
      </c>
      <c r="C187" s="7">
        <v>2020.0</v>
      </c>
      <c r="D187" s="9" t="s">
        <v>5</v>
      </c>
      <c r="E187" s="9" t="s">
        <v>34</v>
      </c>
      <c r="F187" s="96">
        <v>9.635659</v>
      </c>
    </row>
    <row r="188">
      <c r="A188" s="27" t="s">
        <v>24</v>
      </c>
      <c r="B188" s="27" t="s">
        <v>493</v>
      </c>
      <c r="C188" s="7">
        <v>2020.0</v>
      </c>
      <c r="D188" s="9" t="s">
        <v>5</v>
      </c>
      <c r="E188" s="9" t="s">
        <v>34</v>
      </c>
      <c r="F188" s="96">
        <v>30.632865</v>
      </c>
    </row>
    <row r="189">
      <c r="A189" s="27" t="s">
        <v>25</v>
      </c>
      <c r="B189" s="27" t="s">
        <v>494</v>
      </c>
      <c r="C189" s="7">
        <v>2020.0</v>
      </c>
      <c r="D189" s="9" t="s">
        <v>5</v>
      </c>
      <c r="E189" s="9" t="s">
        <v>34</v>
      </c>
      <c r="F189" s="96">
        <v>26.904212</v>
      </c>
    </row>
    <row r="190">
      <c r="A190" s="27" t="s">
        <v>26</v>
      </c>
      <c r="B190" s="27" t="s">
        <v>495</v>
      </c>
      <c r="C190" s="7">
        <v>2020.0</v>
      </c>
      <c r="D190" s="9" t="s">
        <v>5</v>
      </c>
      <c r="E190" s="9" t="s">
        <v>34</v>
      </c>
      <c r="F190" s="96">
        <v>17.9</v>
      </c>
    </row>
    <row r="191">
      <c r="A191" s="27" t="s">
        <v>27</v>
      </c>
      <c r="B191" s="27" t="s">
        <v>497</v>
      </c>
      <c r="C191" s="7">
        <v>2020.0</v>
      </c>
      <c r="D191" s="9" t="s">
        <v>5</v>
      </c>
      <c r="E191" s="9" t="s">
        <v>34</v>
      </c>
      <c r="F191" s="96">
        <v>55.046993</v>
      </c>
    </row>
    <row r="192">
      <c r="A192" s="27" t="s">
        <v>28</v>
      </c>
      <c r="B192" s="27" t="s">
        <v>496</v>
      </c>
      <c r="C192" s="7">
        <v>2020.0</v>
      </c>
      <c r="D192" s="9" t="s">
        <v>5</v>
      </c>
      <c r="E192" s="9" t="s">
        <v>34</v>
      </c>
      <c r="F192" s="96">
        <v>40.434591</v>
      </c>
    </row>
    <row r="193">
      <c r="A193" s="27" t="s">
        <v>29</v>
      </c>
      <c r="B193" s="27" t="s">
        <v>498</v>
      </c>
      <c r="C193" s="7">
        <v>2020.0</v>
      </c>
      <c r="D193" s="9" t="s">
        <v>5</v>
      </c>
      <c r="E193" s="9" t="s">
        <v>34</v>
      </c>
      <c r="F193" s="96">
        <v>83.291967</v>
      </c>
    </row>
    <row r="194">
      <c r="A194" s="27" t="s">
        <v>30</v>
      </c>
      <c r="B194" s="27" t="s">
        <v>499</v>
      </c>
      <c r="C194" s="7">
        <v>2020.0</v>
      </c>
      <c r="D194" s="9" t="s">
        <v>5</v>
      </c>
      <c r="E194" s="9" t="s">
        <v>34</v>
      </c>
      <c r="F194" s="96">
        <v>1.9579180000000003</v>
      </c>
    </row>
    <row r="195">
      <c r="A195" s="27" t="s">
        <v>31</v>
      </c>
      <c r="B195" s="27" t="s">
        <v>500</v>
      </c>
      <c r="C195" s="7">
        <v>2020.0</v>
      </c>
      <c r="D195" s="9" t="s">
        <v>5</v>
      </c>
      <c r="E195" s="9" t="s">
        <v>34</v>
      </c>
      <c r="F195" s="96">
        <v>32.895073000000004</v>
      </c>
    </row>
    <row r="196">
      <c r="A196" s="27" t="s">
        <v>32</v>
      </c>
      <c r="B196" s="27" t="s">
        <v>501</v>
      </c>
      <c r="C196" s="7">
        <v>2020.0</v>
      </c>
      <c r="D196" s="9" t="s">
        <v>5</v>
      </c>
      <c r="E196" s="9" t="s">
        <v>34</v>
      </c>
      <c r="F196" s="96">
        <v>56.737517999999994</v>
      </c>
    </row>
    <row r="197">
      <c r="A197" s="27" t="s">
        <v>33</v>
      </c>
      <c r="B197" s="27" t="s">
        <v>502</v>
      </c>
      <c r="C197" s="7">
        <v>2020.0</v>
      </c>
      <c r="D197" s="9" t="s">
        <v>5</v>
      </c>
      <c r="E197" s="9" t="s">
        <v>34</v>
      </c>
      <c r="F197" s="96">
        <v>9.757142</v>
      </c>
    </row>
    <row r="198">
      <c r="A198" s="27" t="s">
        <v>34</v>
      </c>
      <c r="B198" s="27" t="s">
        <v>503</v>
      </c>
      <c r="C198" s="7">
        <v>2020.0</v>
      </c>
      <c r="D198" s="9" t="s">
        <v>5</v>
      </c>
      <c r="E198" s="9" t="s">
        <v>34</v>
      </c>
      <c r="F198" s="96">
        <v>17.9</v>
      </c>
    </row>
    <row r="199">
      <c r="A199" s="27" t="s">
        <v>35</v>
      </c>
      <c r="B199" s="27" t="s">
        <v>504</v>
      </c>
      <c r="C199" s="7">
        <v>2020.0</v>
      </c>
      <c r="D199" s="9" t="s">
        <v>5</v>
      </c>
      <c r="E199" s="9" t="s">
        <v>34</v>
      </c>
      <c r="F199" s="96">
        <v>67.175793</v>
      </c>
    </row>
    <row r="200">
      <c r="A200" s="91" t="s">
        <v>3</v>
      </c>
      <c r="B200" s="27" t="s">
        <v>489</v>
      </c>
      <c r="C200" s="7">
        <v>2021.0</v>
      </c>
      <c r="D200" s="9" t="s">
        <v>5</v>
      </c>
      <c r="E200" s="9" t="s">
        <v>34</v>
      </c>
      <c r="F200" s="95">
        <v>53.334</v>
      </c>
    </row>
    <row r="201">
      <c r="A201" s="91" t="s">
        <v>4</v>
      </c>
      <c r="B201" s="27" t="s">
        <v>472</v>
      </c>
      <c r="C201" s="7">
        <v>2021.0</v>
      </c>
      <c r="D201" s="9" t="s">
        <v>5</v>
      </c>
      <c r="E201" s="9" t="s">
        <v>34</v>
      </c>
      <c r="F201" s="96">
        <v>45.301184</v>
      </c>
    </row>
    <row r="202">
      <c r="A202" s="27" t="s">
        <v>5</v>
      </c>
      <c r="B202" s="27" t="s">
        <v>473</v>
      </c>
      <c r="C202" s="7">
        <v>2021.0</v>
      </c>
      <c r="D202" s="9" t="s">
        <v>5</v>
      </c>
      <c r="E202" s="9" t="s">
        <v>34</v>
      </c>
      <c r="F202" s="96">
        <v>90.10000000000001</v>
      </c>
    </row>
    <row r="203">
      <c r="A203" s="27" t="s">
        <v>6</v>
      </c>
      <c r="B203" s="27" t="s">
        <v>474</v>
      </c>
      <c r="C203" s="7">
        <v>2021.0</v>
      </c>
      <c r="D203" s="9" t="s">
        <v>5</v>
      </c>
      <c r="E203" s="9" t="s">
        <v>34</v>
      </c>
      <c r="F203" s="96">
        <v>90.10000000000001</v>
      </c>
    </row>
    <row r="204">
      <c r="A204" s="27" t="s">
        <v>7</v>
      </c>
      <c r="B204" s="27" t="s">
        <v>475</v>
      </c>
      <c r="C204" s="7">
        <v>2021.0</v>
      </c>
      <c r="D204" s="9" t="s">
        <v>5</v>
      </c>
      <c r="E204" s="9" t="s">
        <v>34</v>
      </c>
      <c r="F204" s="96">
        <v>18.298433</v>
      </c>
    </row>
    <row r="205">
      <c r="A205" s="27" t="s">
        <v>8</v>
      </c>
      <c r="B205" s="27" t="s">
        <v>479</v>
      </c>
      <c r="C205" s="7">
        <v>2021.0</v>
      </c>
      <c r="D205" s="9" t="s">
        <v>5</v>
      </c>
      <c r="E205" s="9" t="s">
        <v>34</v>
      </c>
      <c r="F205" s="96">
        <v>71.630371</v>
      </c>
    </row>
    <row r="206">
      <c r="A206" s="27" t="s">
        <v>9</v>
      </c>
      <c r="B206" s="27" t="s">
        <v>480</v>
      </c>
      <c r="C206" s="7">
        <v>2021.0</v>
      </c>
      <c r="D206" s="9" t="s">
        <v>5</v>
      </c>
      <c r="E206" s="9" t="s">
        <v>34</v>
      </c>
      <c r="F206" s="96">
        <v>45.300000000000004</v>
      </c>
    </row>
    <row r="207">
      <c r="A207" s="27" t="s">
        <v>10</v>
      </c>
      <c r="B207" s="27" t="s">
        <v>478</v>
      </c>
      <c r="C207" s="7">
        <v>2021.0</v>
      </c>
      <c r="D207" s="9" t="s">
        <v>5</v>
      </c>
      <c r="E207" s="9" t="s">
        <v>34</v>
      </c>
      <c r="F207" s="96">
        <v>1.700016</v>
      </c>
    </row>
    <row r="208">
      <c r="A208" s="27" t="s">
        <v>11</v>
      </c>
      <c r="B208" s="27" t="s">
        <v>477</v>
      </c>
      <c r="C208" s="7">
        <v>2021.0</v>
      </c>
      <c r="D208" s="9" t="s">
        <v>5</v>
      </c>
      <c r="E208" s="9" t="s">
        <v>34</v>
      </c>
      <c r="F208" s="96">
        <v>69.903519</v>
      </c>
    </row>
    <row r="209">
      <c r="A209" s="27" t="s">
        <v>12</v>
      </c>
      <c r="B209" s="27" t="s">
        <v>476</v>
      </c>
      <c r="C209" s="7">
        <v>2021.0</v>
      </c>
      <c r="D209" s="9" t="s">
        <v>5</v>
      </c>
      <c r="E209" s="9" t="s">
        <v>34</v>
      </c>
      <c r="F209" s="96">
        <v>121.132536</v>
      </c>
    </row>
    <row r="210">
      <c r="A210" s="27" t="s">
        <v>13</v>
      </c>
      <c r="B210" s="27" t="s">
        <v>481</v>
      </c>
      <c r="C210" s="7">
        <v>2021.0</v>
      </c>
      <c r="D210" s="9" t="s">
        <v>5</v>
      </c>
      <c r="E210" s="9" t="s">
        <v>34</v>
      </c>
      <c r="F210" s="96">
        <v>56.601026</v>
      </c>
    </row>
    <row r="211">
      <c r="A211" s="27" t="s">
        <v>14</v>
      </c>
      <c r="B211" s="27" t="s">
        <v>483</v>
      </c>
      <c r="C211" s="7">
        <v>2021.0</v>
      </c>
      <c r="D211" s="9" t="s">
        <v>5</v>
      </c>
      <c r="E211" s="9" t="s">
        <v>34</v>
      </c>
      <c r="F211" s="96">
        <v>44.899507</v>
      </c>
    </row>
    <row r="212">
      <c r="A212" s="27" t="s">
        <v>15</v>
      </c>
      <c r="B212" s="27" t="s">
        <v>482</v>
      </c>
      <c r="C212" s="7">
        <v>2021.0</v>
      </c>
      <c r="D212" s="9" t="s">
        <v>5</v>
      </c>
      <c r="E212" s="9" t="s">
        <v>34</v>
      </c>
      <c r="F212" s="96">
        <v>28.959649</v>
      </c>
    </row>
    <row r="213">
      <c r="A213" s="27" t="s">
        <v>16</v>
      </c>
      <c r="B213" s="27" t="s">
        <v>484</v>
      </c>
      <c r="C213" s="7">
        <v>2021.0</v>
      </c>
      <c r="D213" s="9" t="s">
        <v>5</v>
      </c>
      <c r="E213" s="9" t="s">
        <v>34</v>
      </c>
      <c r="F213" s="96">
        <v>59.186316000000005</v>
      </c>
    </row>
    <row r="214">
      <c r="A214" s="27" t="s">
        <v>17</v>
      </c>
      <c r="B214" s="27" t="s">
        <v>485</v>
      </c>
      <c r="C214" s="7">
        <v>2021.0</v>
      </c>
      <c r="D214" s="9" t="s">
        <v>5</v>
      </c>
      <c r="E214" s="9" t="s">
        <v>34</v>
      </c>
      <c r="F214" s="96">
        <v>45.397225</v>
      </c>
    </row>
    <row r="215">
      <c r="A215" s="27" t="s">
        <v>18</v>
      </c>
      <c r="B215" s="27" t="s">
        <v>486</v>
      </c>
      <c r="C215" s="7">
        <v>2021.0</v>
      </c>
      <c r="D215" s="9" t="s">
        <v>5</v>
      </c>
      <c r="E215" s="9" t="s">
        <v>34</v>
      </c>
      <c r="F215" s="96">
        <v>74.708506</v>
      </c>
    </row>
    <row r="216">
      <c r="A216" s="27" t="s">
        <v>19</v>
      </c>
      <c r="B216" s="27" t="s">
        <v>487</v>
      </c>
      <c r="C216" s="7">
        <v>2021.0</v>
      </c>
      <c r="D216" s="9" t="s">
        <v>5</v>
      </c>
      <c r="E216" s="9" t="s">
        <v>34</v>
      </c>
      <c r="F216" s="96">
        <v>46.735405</v>
      </c>
    </row>
    <row r="217">
      <c r="A217" s="27" t="s">
        <v>20</v>
      </c>
      <c r="B217" s="27" t="s">
        <v>488</v>
      </c>
      <c r="C217" s="7">
        <v>2021.0</v>
      </c>
      <c r="D217" s="9" t="s">
        <v>5</v>
      </c>
      <c r="E217" s="9" t="s">
        <v>34</v>
      </c>
      <c r="F217" s="96">
        <v>47.920094</v>
      </c>
    </row>
    <row r="218">
      <c r="A218" s="27" t="s">
        <v>21</v>
      </c>
      <c r="B218" s="27" t="s">
        <v>490</v>
      </c>
      <c r="C218" s="7">
        <v>2021.0</v>
      </c>
      <c r="D218" s="9" t="s">
        <v>5</v>
      </c>
      <c r="E218" s="9" t="s">
        <v>34</v>
      </c>
      <c r="F218" s="96">
        <v>43.708495</v>
      </c>
    </row>
    <row r="219">
      <c r="A219" s="27" t="s">
        <v>22</v>
      </c>
      <c r="B219" s="27" t="s">
        <v>491</v>
      </c>
      <c r="C219" s="7">
        <v>2021.0</v>
      </c>
      <c r="D219" s="9" t="s">
        <v>5</v>
      </c>
      <c r="E219" s="9" t="s">
        <v>34</v>
      </c>
      <c r="F219" s="96">
        <v>72.56333000000001</v>
      </c>
    </row>
    <row r="220">
      <c r="A220" s="27" t="s">
        <v>23</v>
      </c>
      <c r="B220" s="27" t="s">
        <v>492</v>
      </c>
      <c r="C220" s="7">
        <v>2021.0</v>
      </c>
      <c r="D220" s="9" t="s">
        <v>5</v>
      </c>
      <c r="E220" s="9" t="s">
        <v>34</v>
      </c>
      <c r="F220" s="96">
        <v>9.485381</v>
      </c>
    </row>
    <row r="221">
      <c r="A221" s="27" t="s">
        <v>24</v>
      </c>
      <c r="B221" s="27" t="s">
        <v>493</v>
      </c>
      <c r="C221" s="7">
        <v>2021.0</v>
      </c>
      <c r="D221" s="9" t="s">
        <v>5</v>
      </c>
      <c r="E221" s="9" t="s">
        <v>34</v>
      </c>
      <c r="F221" s="96">
        <v>30.955897</v>
      </c>
    </row>
    <row r="222">
      <c r="A222" s="27" t="s">
        <v>25</v>
      </c>
      <c r="B222" s="27" t="s">
        <v>494</v>
      </c>
      <c r="C222" s="7">
        <v>2021.0</v>
      </c>
      <c r="D222" s="9" t="s">
        <v>5</v>
      </c>
      <c r="E222" s="9" t="s">
        <v>34</v>
      </c>
      <c r="F222" s="96">
        <v>26.147639</v>
      </c>
    </row>
    <row r="223">
      <c r="A223" s="27" t="s">
        <v>26</v>
      </c>
      <c r="B223" s="27" t="s">
        <v>495</v>
      </c>
      <c r="C223" s="7">
        <v>2021.0</v>
      </c>
      <c r="D223" s="9" t="s">
        <v>5</v>
      </c>
      <c r="E223" s="9" t="s">
        <v>34</v>
      </c>
      <c r="F223" s="96">
        <v>18.3</v>
      </c>
    </row>
    <row r="224">
      <c r="A224" s="27" t="s">
        <v>27</v>
      </c>
      <c r="B224" s="27" t="s">
        <v>497</v>
      </c>
      <c r="C224" s="7">
        <v>2021.0</v>
      </c>
      <c r="D224" s="9" t="s">
        <v>5</v>
      </c>
      <c r="E224" s="9" t="s">
        <v>34</v>
      </c>
      <c r="F224" s="96">
        <v>47.683743</v>
      </c>
    </row>
    <row r="225">
      <c r="A225" s="27" t="s">
        <v>28</v>
      </c>
      <c r="B225" s="27" t="s">
        <v>496</v>
      </c>
      <c r="C225" s="7">
        <v>2021.0</v>
      </c>
      <c r="D225" s="9" t="s">
        <v>5</v>
      </c>
      <c r="E225" s="9" t="s">
        <v>34</v>
      </c>
      <c r="F225" s="96">
        <v>40.40303</v>
      </c>
    </row>
    <row r="226">
      <c r="A226" s="27" t="s">
        <v>29</v>
      </c>
      <c r="B226" s="27" t="s">
        <v>498</v>
      </c>
      <c r="C226" s="7">
        <v>2021.0</v>
      </c>
      <c r="D226" s="9" t="s">
        <v>5</v>
      </c>
      <c r="E226" s="9" t="s">
        <v>34</v>
      </c>
      <c r="F226" s="96">
        <v>83.34889</v>
      </c>
    </row>
    <row r="227">
      <c r="A227" s="27" t="s">
        <v>30</v>
      </c>
      <c r="B227" s="27" t="s">
        <v>499</v>
      </c>
      <c r="C227" s="7">
        <v>2021.0</v>
      </c>
      <c r="D227" s="9" t="s">
        <v>5</v>
      </c>
      <c r="E227" s="9" t="s">
        <v>34</v>
      </c>
      <c r="F227" s="96">
        <v>1.70627</v>
      </c>
    </row>
    <row r="228">
      <c r="A228" s="27" t="s">
        <v>31</v>
      </c>
      <c r="B228" s="27" t="s">
        <v>500</v>
      </c>
      <c r="C228" s="7">
        <v>2021.0</v>
      </c>
      <c r="D228" s="9" t="s">
        <v>5</v>
      </c>
      <c r="E228" s="9" t="s">
        <v>34</v>
      </c>
      <c r="F228" s="96">
        <v>32.6685</v>
      </c>
    </row>
    <row r="229">
      <c r="A229" s="27" t="s">
        <v>32</v>
      </c>
      <c r="B229" s="27" t="s">
        <v>501</v>
      </c>
      <c r="C229" s="7">
        <v>2021.0</v>
      </c>
      <c r="D229" s="9" t="s">
        <v>5</v>
      </c>
      <c r="E229" s="9" t="s">
        <v>34</v>
      </c>
      <c r="F229" s="96">
        <v>56.701408</v>
      </c>
    </row>
    <row r="230">
      <c r="A230" s="27" t="s">
        <v>33</v>
      </c>
      <c r="B230" s="27" t="s">
        <v>502</v>
      </c>
      <c r="C230" s="7">
        <v>2021.0</v>
      </c>
      <c r="D230" s="9" t="s">
        <v>5</v>
      </c>
      <c r="E230" s="9" t="s">
        <v>34</v>
      </c>
      <c r="F230" s="96">
        <v>9.779724</v>
      </c>
    </row>
    <row r="231">
      <c r="A231" s="27" t="s">
        <v>34</v>
      </c>
      <c r="B231" s="27" t="s">
        <v>503</v>
      </c>
      <c r="C231" s="7">
        <v>2021.0</v>
      </c>
      <c r="D231" s="9" t="s">
        <v>5</v>
      </c>
      <c r="E231" s="9" t="s">
        <v>34</v>
      </c>
      <c r="F231" s="96">
        <v>18.3</v>
      </c>
    </row>
    <row r="232">
      <c r="A232" s="27" t="s">
        <v>35</v>
      </c>
      <c r="B232" s="27" t="s">
        <v>504</v>
      </c>
      <c r="C232" s="7">
        <v>2021.0</v>
      </c>
      <c r="D232" s="9" t="s">
        <v>5</v>
      </c>
      <c r="E232" s="9" t="s">
        <v>34</v>
      </c>
      <c r="F232" s="96">
        <v>59.555499999999995</v>
      </c>
    </row>
    <row r="233">
      <c r="A233" s="91" t="s">
        <v>3</v>
      </c>
      <c r="B233" s="27" t="s">
        <v>489</v>
      </c>
      <c r="C233" s="7">
        <v>2022.0</v>
      </c>
      <c r="D233" s="9" t="s">
        <v>5</v>
      </c>
      <c r="E233" s="9" t="s">
        <v>34</v>
      </c>
      <c r="F233" s="95">
        <v>53.459</v>
      </c>
    </row>
    <row r="234">
      <c r="A234" s="91" t="s">
        <v>4</v>
      </c>
      <c r="B234" s="27" t="s">
        <v>472</v>
      </c>
      <c r="C234" s="7">
        <v>2022.0</v>
      </c>
      <c r="D234" s="9" t="s">
        <v>5</v>
      </c>
      <c r="E234" s="9" t="s">
        <v>34</v>
      </c>
      <c r="F234" s="96">
        <v>45.919269</v>
      </c>
    </row>
    <row r="235">
      <c r="A235" s="27" t="s">
        <v>5</v>
      </c>
      <c r="B235" s="27" t="s">
        <v>473</v>
      </c>
      <c r="C235" s="7">
        <v>2022.0</v>
      </c>
      <c r="D235" s="9" t="s">
        <v>5</v>
      </c>
      <c r="E235" s="9" t="s">
        <v>34</v>
      </c>
      <c r="F235" s="96">
        <v>89.94</v>
      </c>
    </row>
    <row r="236">
      <c r="A236" s="27" t="s">
        <v>6</v>
      </c>
      <c r="B236" s="27" t="s">
        <v>474</v>
      </c>
      <c r="C236" s="7">
        <v>2022.0</v>
      </c>
      <c r="D236" s="9" t="s">
        <v>5</v>
      </c>
      <c r="E236" s="9" t="s">
        <v>34</v>
      </c>
      <c r="F236" s="96">
        <v>89.94</v>
      </c>
    </row>
    <row r="237">
      <c r="A237" s="27" t="s">
        <v>7</v>
      </c>
      <c r="B237" s="27" t="s">
        <v>475</v>
      </c>
      <c r="C237" s="7">
        <v>2022.0</v>
      </c>
      <c r="D237" s="9" t="s">
        <v>5</v>
      </c>
      <c r="E237" s="9" t="s">
        <v>34</v>
      </c>
      <c r="F237" s="96">
        <v>19.144443</v>
      </c>
    </row>
    <row r="238">
      <c r="A238" s="27" t="s">
        <v>8</v>
      </c>
      <c r="B238" s="27" t="s">
        <v>479</v>
      </c>
      <c r="C238" s="7">
        <v>2022.0</v>
      </c>
      <c r="D238" s="9" t="s">
        <v>5</v>
      </c>
      <c r="E238" s="9" t="s">
        <v>34</v>
      </c>
      <c r="F238" s="96">
        <v>76.859427</v>
      </c>
    </row>
    <row r="239">
      <c r="A239" s="27" t="s">
        <v>9</v>
      </c>
      <c r="B239" s="27" t="s">
        <v>480</v>
      </c>
      <c r="C239" s="7">
        <v>2022.0</v>
      </c>
      <c r="D239" s="9" t="s">
        <v>5</v>
      </c>
      <c r="E239" s="9" t="s">
        <v>34</v>
      </c>
      <c r="F239" s="96">
        <v>45.910000000000004</v>
      </c>
    </row>
    <row r="240">
      <c r="A240" s="27" t="s">
        <v>10</v>
      </c>
      <c r="B240" s="27" t="s">
        <v>478</v>
      </c>
      <c r="C240" s="7">
        <v>2022.0</v>
      </c>
      <c r="D240" s="9" t="s">
        <v>5</v>
      </c>
      <c r="E240" s="9" t="s">
        <v>34</v>
      </c>
      <c r="F240" s="96">
        <v>1.727272</v>
      </c>
    </row>
    <row r="241">
      <c r="A241" s="27" t="s">
        <v>11</v>
      </c>
      <c r="B241" s="27" t="s">
        <v>477</v>
      </c>
      <c r="C241" s="7">
        <v>2022.0</v>
      </c>
      <c r="D241" s="9" t="s">
        <v>5</v>
      </c>
      <c r="E241" s="9" t="s">
        <v>34</v>
      </c>
      <c r="F241" s="96">
        <v>71.821161</v>
      </c>
    </row>
    <row r="242">
      <c r="A242" s="27" t="s">
        <v>12</v>
      </c>
      <c r="B242" s="27" t="s">
        <v>476</v>
      </c>
      <c r="C242" s="7">
        <v>2022.0</v>
      </c>
      <c r="D242" s="9" t="s">
        <v>5</v>
      </c>
      <c r="E242" s="9" t="s">
        <v>34</v>
      </c>
      <c r="F242" s="96">
        <v>128.444599</v>
      </c>
    </row>
    <row r="243">
      <c r="A243" s="27" t="s">
        <v>13</v>
      </c>
      <c r="B243" s="27" t="s">
        <v>481</v>
      </c>
      <c r="C243" s="7">
        <v>2022.0</v>
      </c>
      <c r="D243" s="9" t="s">
        <v>5</v>
      </c>
      <c r="E243" s="9" t="s">
        <v>34</v>
      </c>
      <c r="F243" s="96">
        <v>65.11065099999999</v>
      </c>
    </row>
    <row r="244">
      <c r="A244" s="27" t="s">
        <v>14</v>
      </c>
      <c r="B244" s="27" t="s">
        <v>483</v>
      </c>
      <c r="C244" s="7">
        <v>2022.0</v>
      </c>
      <c r="D244" s="9" t="s">
        <v>5</v>
      </c>
      <c r="E244" s="9" t="s">
        <v>34</v>
      </c>
      <c r="F244" s="96">
        <v>45.480889000000005</v>
      </c>
    </row>
    <row r="245">
      <c r="A245" s="27" t="s">
        <v>15</v>
      </c>
      <c r="B245" s="27" t="s">
        <v>482</v>
      </c>
      <c r="C245" s="7">
        <v>2022.0</v>
      </c>
      <c r="D245" s="9" t="s">
        <v>5</v>
      </c>
      <c r="E245" s="9" t="s">
        <v>34</v>
      </c>
      <c r="F245" s="96">
        <v>29.349524</v>
      </c>
    </row>
    <row r="246">
      <c r="A246" s="27" t="s">
        <v>16</v>
      </c>
      <c r="B246" s="27" t="s">
        <v>484</v>
      </c>
      <c r="C246" s="7">
        <v>2022.0</v>
      </c>
      <c r="D246" s="9" t="s">
        <v>5</v>
      </c>
      <c r="E246" s="9" t="s">
        <v>34</v>
      </c>
      <c r="F246" s="96">
        <v>61.257329999999996</v>
      </c>
    </row>
    <row r="247">
      <c r="A247" s="27" t="s">
        <v>17</v>
      </c>
      <c r="B247" s="27" t="s">
        <v>485</v>
      </c>
      <c r="C247" s="7">
        <v>2022.0</v>
      </c>
      <c r="D247" s="9" t="s">
        <v>5</v>
      </c>
      <c r="E247" s="9" t="s">
        <v>34</v>
      </c>
      <c r="F247" s="96">
        <v>46.003271</v>
      </c>
    </row>
    <row r="248">
      <c r="A248" s="27" t="s">
        <v>18</v>
      </c>
      <c r="B248" s="27" t="s">
        <v>486</v>
      </c>
      <c r="C248" s="7">
        <v>2022.0</v>
      </c>
      <c r="D248" s="9" t="s">
        <v>5</v>
      </c>
      <c r="E248" s="9" t="s">
        <v>34</v>
      </c>
      <c r="F248" s="96">
        <v>77.568296</v>
      </c>
    </row>
    <row r="249">
      <c r="A249" s="27" t="s">
        <v>19</v>
      </c>
      <c r="B249" s="27" t="s">
        <v>487</v>
      </c>
      <c r="C249" s="7">
        <v>2022.0</v>
      </c>
      <c r="D249" s="9" t="s">
        <v>5</v>
      </c>
      <c r="E249" s="9" t="s">
        <v>34</v>
      </c>
      <c r="F249" s="96">
        <v>47.284833</v>
      </c>
    </row>
    <row r="250">
      <c r="A250" s="27" t="s">
        <v>20</v>
      </c>
      <c r="B250" s="27" t="s">
        <v>488</v>
      </c>
      <c r="C250" s="7">
        <v>2022.0</v>
      </c>
      <c r="D250" s="9" t="s">
        <v>5</v>
      </c>
      <c r="E250" s="9" t="s">
        <v>34</v>
      </c>
      <c r="F250" s="96">
        <v>48.415341</v>
      </c>
    </row>
    <row r="251">
      <c r="A251" s="27" t="s">
        <v>21</v>
      </c>
      <c r="B251" s="27" t="s">
        <v>490</v>
      </c>
      <c r="C251" s="7">
        <v>2022.0</v>
      </c>
      <c r="D251" s="9" t="s">
        <v>5</v>
      </c>
      <c r="E251" s="9" t="s">
        <v>34</v>
      </c>
      <c r="F251" s="96">
        <v>44.161059</v>
      </c>
    </row>
    <row r="252">
      <c r="A252" s="27" t="s">
        <v>22</v>
      </c>
      <c r="B252" s="27" t="s">
        <v>491</v>
      </c>
      <c r="C252" s="7">
        <v>2022.0</v>
      </c>
      <c r="D252" s="9" t="s">
        <v>5</v>
      </c>
      <c r="E252" s="9" t="s">
        <v>34</v>
      </c>
      <c r="F252" s="96">
        <v>74.966305</v>
      </c>
    </row>
    <row r="253">
      <c r="A253" s="27" t="s">
        <v>23</v>
      </c>
      <c r="B253" s="27" t="s">
        <v>492</v>
      </c>
      <c r="C253" s="7">
        <v>2022.0</v>
      </c>
      <c r="D253" s="9" t="s">
        <v>5</v>
      </c>
      <c r="E253" s="9" t="s">
        <v>34</v>
      </c>
      <c r="F253" s="96">
        <v>9.644345999999999</v>
      </c>
    </row>
    <row r="254">
      <c r="A254" s="27" t="s">
        <v>24</v>
      </c>
      <c r="B254" s="27" t="s">
        <v>493</v>
      </c>
      <c r="C254" s="7">
        <v>2022.0</v>
      </c>
      <c r="D254" s="9" t="s">
        <v>5</v>
      </c>
      <c r="E254" s="9" t="s">
        <v>34</v>
      </c>
      <c r="F254" s="96">
        <v>31.135313999999997</v>
      </c>
    </row>
    <row r="255">
      <c r="A255" s="27" t="s">
        <v>25</v>
      </c>
      <c r="B255" s="27" t="s">
        <v>494</v>
      </c>
      <c r="C255" s="7">
        <v>2022.0</v>
      </c>
      <c r="D255" s="9" t="s">
        <v>5</v>
      </c>
      <c r="E255" s="9" t="s">
        <v>34</v>
      </c>
      <c r="F255" s="96">
        <v>25.426672</v>
      </c>
    </row>
    <row r="256">
      <c r="A256" s="27" t="s">
        <v>26</v>
      </c>
      <c r="B256" s="27" t="s">
        <v>495</v>
      </c>
      <c r="C256" s="7">
        <v>2022.0</v>
      </c>
      <c r="D256" s="9" t="s">
        <v>5</v>
      </c>
      <c r="E256" s="9" t="s">
        <v>34</v>
      </c>
      <c r="F256" s="96">
        <v>19.15</v>
      </c>
    </row>
    <row r="257">
      <c r="A257" s="27" t="s">
        <v>27</v>
      </c>
      <c r="B257" s="27" t="s">
        <v>497</v>
      </c>
      <c r="C257" s="7">
        <v>2022.0</v>
      </c>
      <c r="D257" s="9" t="s">
        <v>5</v>
      </c>
      <c r="E257" s="9" t="s">
        <v>34</v>
      </c>
      <c r="F257" s="96">
        <v>55.292435</v>
      </c>
    </row>
    <row r="258">
      <c r="A258" s="27" t="s">
        <v>28</v>
      </c>
      <c r="B258" s="27" t="s">
        <v>496</v>
      </c>
      <c r="C258" s="7">
        <v>2022.0</v>
      </c>
      <c r="D258" s="9" t="s">
        <v>5</v>
      </c>
      <c r="E258" s="9" t="s">
        <v>34</v>
      </c>
      <c r="F258" s="96">
        <v>40.512252</v>
      </c>
    </row>
    <row r="259">
      <c r="A259" s="27" t="s">
        <v>29</v>
      </c>
      <c r="B259" s="27" t="s">
        <v>498</v>
      </c>
      <c r="C259" s="7">
        <v>2022.0</v>
      </c>
      <c r="D259" s="9" t="s">
        <v>5</v>
      </c>
      <c r="E259" s="9" t="s">
        <v>34</v>
      </c>
      <c r="F259" s="96">
        <v>83.53366100000001</v>
      </c>
    </row>
    <row r="260">
      <c r="A260" s="27" t="s">
        <v>30</v>
      </c>
      <c r="B260" s="27" t="s">
        <v>499</v>
      </c>
      <c r="C260" s="7">
        <v>2022.0</v>
      </c>
      <c r="D260" s="9" t="s">
        <v>5</v>
      </c>
      <c r="E260" s="9" t="s">
        <v>34</v>
      </c>
      <c r="F260" s="96">
        <v>1.718577</v>
      </c>
    </row>
    <row r="261">
      <c r="A261" s="27" t="s">
        <v>31</v>
      </c>
      <c r="B261" s="27" t="s">
        <v>500</v>
      </c>
      <c r="C261" s="7">
        <v>2022.0</v>
      </c>
      <c r="D261" s="9" t="s">
        <v>5</v>
      </c>
      <c r="E261" s="9" t="s">
        <v>34</v>
      </c>
      <c r="F261" s="96">
        <v>32.156782</v>
      </c>
    </row>
    <row r="262">
      <c r="A262" s="27" t="s">
        <v>32</v>
      </c>
      <c r="B262" s="27" t="s">
        <v>501</v>
      </c>
      <c r="C262" s="7">
        <v>2022.0</v>
      </c>
      <c r="D262" s="9" t="s">
        <v>5</v>
      </c>
      <c r="E262" s="9" t="s">
        <v>34</v>
      </c>
      <c r="F262" s="96">
        <v>58.224644999999995</v>
      </c>
    </row>
    <row r="263">
      <c r="A263" s="27" t="s">
        <v>33</v>
      </c>
      <c r="B263" s="27" t="s">
        <v>502</v>
      </c>
      <c r="C263" s="7">
        <v>2022.0</v>
      </c>
      <c r="D263" s="9" t="s">
        <v>5</v>
      </c>
      <c r="E263" s="9" t="s">
        <v>34</v>
      </c>
      <c r="F263" s="96">
        <v>9.167301</v>
      </c>
    </row>
    <row r="264">
      <c r="A264" s="27" t="s">
        <v>34</v>
      </c>
      <c r="B264" s="27" t="s">
        <v>503</v>
      </c>
      <c r="C264" s="7">
        <v>2022.0</v>
      </c>
      <c r="D264" s="9" t="s">
        <v>5</v>
      </c>
      <c r="E264" s="9" t="s">
        <v>34</v>
      </c>
      <c r="F264" s="96">
        <v>19.15</v>
      </c>
    </row>
    <row r="265">
      <c r="A265" s="27" t="s">
        <v>35</v>
      </c>
      <c r="B265" s="27" t="s">
        <v>504</v>
      </c>
      <c r="C265" s="7">
        <v>2022.0</v>
      </c>
      <c r="D265" s="9" t="s">
        <v>5</v>
      </c>
      <c r="E265" s="9" t="s">
        <v>34</v>
      </c>
      <c r="F265" s="96">
        <v>68.994846</v>
      </c>
    </row>
    <row r="266">
      <c r="A266" s="91" t="s">
        <v>3</v>
      </c>
      <c r="B266" s="27" t="s">
        <v>489</v>
      </c>
      <c r="C266" s="7">
        <v>2023.0</v>
      </c>
      <c r="D266" s="9" t="s">
        <v>5</v>
      </c>
      <c r="E266" s="9" t="s">
        <v>34</v>
      </c>
      <c r="F266" s="112">
        <v>53.9707962</v>
      </c>
    </row>
    <row r="267">
      <c r="A267" s="91" t="s">
        <v>4</v>
      </c>
      <c r="B267" s="27" t="s">
        <v>472</v>
      </c>
      <c r="C267" s="7">
        <v>2023.0</v>
      </c>
      <c r="D267" s="9" t="s">
        <v>5</v>
      </c>
      <c r="E267" s="9" t="s">
        <v>34</v>
      </c>
      <c r="F267" s="112">
        <v>46.027639</v>
      </c>
    </row>
    <row r="268">
      <c r="A268" s="27" t="s">
        <v>5</v>
      </c>
      <c r="B268" s="27" t="s">
        <v>473</v>
      </c>
      <c r="C268" s="7">
        <v>2023.0</v>
      </c>
      <c r="D268" s="9" t="s">
        <v>5</v>
      </c>
      <c r="E268" s="9" t="s">
        <v>34</v>
      </c>
      <c r="F268" s="112">
        <v>88.1921099</v>
      </c>
    </row>
    <row r="269">
      <c r="A269" s="27" t="s">
        <v>6</v>
      </c>
      <c r="B269" s="27" t="s">
        <v>474</v>
      </c>
      <c r="C269" s="7">
        <v>2023.0</v>
      </c>
      <c r="D269" s="7" t="s">
        <v>5</v>
      </c>
      <c r="E269" s="7" t="s">
        <v>34</v>
      </c>
      <c r="F269" s="112">
        <v>88.1920955</v>
      </c>
    </row>
    <row r="270">
      <c r="A270" s="27" t="s">
        <v>7</v>
      </c>
      <c r="B270" s="27" t="s">
        <v>475</v>
      </c>
      <c r="C270" s="7">
        <v>2023.0</v>
      </c>
      <c r="D270" s="7" t="s">
        <v>5</v>
      </c>
      <c r="E270" s="7" t="s">
        <v>34</v>
      </c>
      <c r="F270" s="112">
        <v>19.8616005</v>
      </c>
    </row>
    <row r="271">
      <c r="A271" s="27" t="s">
        <v>8</v>
      </c>
      <c r="B271" s="27" t="s">
        <v>479</v>
      </c>
      <c r="C271" s="7">
        <v>2023.0</v>
      </c>
      <c r="D271" s="7" t="s">
        <v>5</v>
      </c>
      <c r="E271" s="7" t="s">
        <v>34</v>
      </c>
      <c r="F271" s="112">
        <v>76.8594271</v>
      </c>
    </row>
    <row r="272">
      <c r="A272" s="27" t="s">
        <v>9</v>
      </c>
      <c r="B272" s="27" t="s">
        <v>480</v>
      </c>
      <c r="C272" s="7">
        <v>2023.0</v>
      </c>
      <c r="D272" s="7" t="s">
        <v>5</v>
      </c>
      <c r="E272" s="7" t="s">
        <v>34</v>
      </c>
      <c r="F272" s="112">
        <v>46.018042</v>
      </c>
    </row>
    <row r="273">
      <c r="A273" s="27" t="s">
        <v>10</v>
      </c>
      <c r="B273" s="27" t="s">
        <v>478</v>
      </c>
      <c r="C273" s="7">
        <v>2023.0</v>
      </c>
      <c r="D273" s="7" t="s">
        <v>5</v>
      </c>
      <c r="E273" s="7" t="s">
        <v>34</v>
      </c>
      <c r="F273" s="112">
        <v>1.7272715399999998</v>
      </c>
    </row>
    <row r="274">
      <c r="A274" s="27" t="s">
        <v>11</v>
      </c>
      <c r="B274" s="27" t="s">
        <v>477</v>
      </c>
      <c r="C274" s="7">
        <v>2023.0</v>
      </c>
      <c r="D274" s="7" t="s">
        <v>5</v>
      </c>
      <c r="E274" s="7" t="s">
        <v>34</v>
      </c>
      <c r="F274" s="112">
        <v>71.7608063</v>
      </c>
    </row>
    <row r="275">
      <c r="A275" s="27" t="s">
        <v>12</v>
      </c>
      <c r="B275" s="27" t="s">
        <v>476</v>
      </c>
      <c r="C275" s="7">
        <v>2023.0</v>
      </c>
      <c r="D275" s="7" t="s">
        <v>5</v>
      </c>
      <c r="E275" s="7" t="s">
        <v>34</v>
      </c>
      <c r="F275" s="112">
        <v>130.170126</v>
      </c>
    </row>
    <row r="276">
      <c r="A276" s="27" t="s">
        <v>13</v>
      </c>
      <c r="B276" s="27" t="s">
        <v>481</v>
      </c>
      <c r="C276" s="7">
        <v>2023.0</v>
      </c>
      <c r="D276" s="7" t="s">
        <v>5</v>
      </c>
      <c r="E276" s="7" t="s">
        <v>34</v>
      </c>
      <c r="F276" s="112">
        <v>62.6249772</v>
      </c>
    </row>
    <row r="277">
      <c r="A277" s="27" t="s">
        <v>14</v>
      </c>
      <c r="B277" s="27" t="s">
        <v>483</v>
      </c>
      <c r="C277" s="7">
        <v>2023.0</v>
      </c>
      <c r="D277" s="7" t="s">
        <v>5</v>
      </c>
      <c r="E277" s="7" t="s">
        <v>34</v>
      </c>
      <c r="F277" s="112">
        <v>45.5819018</v>
      </c>
    </row>
    <row r="278">
      <c r="A278" s="27" t="s">
        <v>15</v>
      </c>
      <c r="B278" s="27" t="s">
        <v>482</v>
      </c>
      <c r="C278" s="7">
        <v>2023.0</v>
      </c>
      <c r="D278" s="7" t="s">
        <v>5</v>
      </c>
      <c r="E278" s="7" t="s">
        <v>34</v>
      </c>
      <c r="F278" s="112">
        <v>29.0673592</v>
      </c>
    </row>
    <row r="279">
      <c r="A279" s="27" t="s">
        <v>16</v>
      </c>
      <c r="B279" s="27" t="s">
        <v>484</v>
      </c>
      <c r="C279" s="7">
        <v>2023.0</v>
      </c>
      <c r="D279" s="7" t="s">
        <v>5</v>
      </c>
      <c r="E279" s="7" t="s">
        <v>34</v>
      </c>
      <c r="F279" s="112">
        <v>61.44573760000001</v>
      </c>
    </row>
    <row r="280">
      <c r="A280" s="27" t="s">
        <v>17</v>
      </c>
      <c r="B280" s="27" t="s">
        <v>485</v>
      </c>
      <c r="C280" s="7">
        <v>2023.0</v>
      </c>
      <c r="D280" s="7" t="s">
        <v>5</v>
      </c>
      <c r="E280" s="7" t="s">
        <v>34</v>
      </c>
      <c r="F280" s="112">
        <v>46.6968688</v>
      </c>
    </row>
    <row r="281">
      <c r="A281" s="27" t="s">
        <v>18</v>
      </c>
      <c r="B281" s="27" t="s">
        <v>486</v>
      </c>
      <c r="C281" s="7">
        <v>2023.0</v>
      </c>
      <c r="D281" s="7" t="s">
        <v>5</v>
      </c>
      <c r="E281" s="7" t="s">
        <v>34</v>
      </c>
      <c r="F281" s="112">
        <v>77.5682955</v>
      </c>
    </row>
    <row r="282">
      <c r="A282" s="27" t="s">
        <v>19</v>
      </c>
      <c r="B282" s="27" t="s">
        <v>487</v>
      </c>
      <c r="C282" s="7">
        <v>2023.0</v>
      </c>
      <c r="D282" s="7" t="s">
        <v>5</v>
      </c>
      <c r="E282" s="7" t="s">
        <v>34</v>
      </c>
      <c r="F282" s="112">
        <v>47.2848329</v>
      </c>
    </row>
    <row r="283">
      <c r="A283" s="27" t="s">
        <v>20</v>
      </c>
      <c r="B283" s="27" t="s">
        <v>488</v>
      </c>
      <c r="C283" s="7">
        <v>2023.0</v>
      </c>
      <c r="D283" s="7" t="s">
        <v>5</v>
      </c>
      <c r="E283" s="7" t="s">
        <v>34</v>
      </c>
      <c r="F283" s="112">
        <v>48.4153409</v>
      </c>
    </row>
    <row r="284">
      <c r="A284" s="27" t="s">
        <v>21</v>
      </c>
      <c r="B284" s="27" t="s">
        <v>490</v>
      </c>
      <c r="C284" s="7">
        <v>2023.0</v>
      </c>
      <c r="D284" s="7" t="s">
        <v>5</v>
      </c>
      <c r="E284" s="7" t="s">
        <v>34</v>
      </c>
      <c r="F284" s="112">
        <v>44.6036672</v>
      </c>
    </row>
    <row r="285">
      <c r="A285" s="27" t="s">
        <v>22</v>
      </c>
      <c r="B285" s="27" t="s">
        <v>491</v>
      </c>
      <c r="C285" s="7">
        <v>2023.0</v>
      </c>
      <c r="D285" s="7" t="s">
        <v>5</v>
      </c>
      <c r="E285" s="7" t="s">
        <v>34</v>
      </c>
      <c r="F285" s="112">
        <v>74.9663051</v>
      </c>
    </row>
    <row r="286">
      <c r="A286" s="27" t="s">
        <v>23</v>
      </c>
      <c r="B286" s="27" t="s">
        <v>492</v>
      </c>
      <c r="C286" s="7">
        <v>2023.0</v>
      </c>
      <c r="D286" s="7" t="s">
        <v>5</v>
      </c>
      <c r="E286" s="7" t="s">
        <v>34</v>
      </c>
      <c r="F286" s="112">
        <v>9.64434551</v>
      </c>
    </row>
    <row r="287">
      <c r="A287" s="27" t="s">
        <v>24</v>
      </c>
      <c r="B287" s="27" t="s">
        <v>493</v>
      </c>
      <c r="C287" s="7">
        <v>2023.0</v>
      </c>
      <c r="D287" s="7" t="s">
        <v>5</v>
      </c>
      <c r="E287" s="7" t="s">
        <v>34</v>
      </c>
      <c r="F287" s="112">
        <v>31.1353135</v>
      </c>
    </row>
    <row r="288">
      <c r="A288" s="27" t="s">
        <v>25</v>
      </c>
      <c r="B288" s="27" t="s">
        <v>494</v>
      </c>
      <c r="C288" s="7">
        <v>2023.0</v>
      </c>
      <c r="D288" s="7" t="s">
        <v>5</v>
      </c>
      <c r="E288" s="7" t="s">
        <v>34</v>
      </c>
      <c r="F288" s="112">
        <v>25.631112099999996</v>
      </c>
    </row>
    <row r="289">
      <c r="A289" s="27" t="s">
        <v>26</v>
      </c>
      <c r="B289" s="27" t="s">
        <v>495</v>
      </c>
      <c r="C289" s="7">
        <v>2023.0</v>
      </c>
      <c r="D289" s="7" t="s">
        <v>5</v>
      </c>
      <c r="E289" s="7" t="s">
        <v>34</v>
      </c>
      <c r="F289" s="112">
        <v>19.8584211</v>
      </c>
    </row>
    <row r="290">
      <c r="A290" s="27" t="s">
        <v>27</v>
      </c>
      <c r="B290" s="27" t="s">
        <v>497</v>
      </c>
      <c r="C290" s="7">
        <v>2023.0</v>
      </c>
      <c r="D290" s="7" t="s">
        <v>5</v>
      </c>
      <c r="E290" s="7" t="s">
        <v>34</v>
      </c>
      <c r="F290" s="112">
        <v>55.29243459999999</v>
      </c>
    </row>
    <row r="291">
      <c r="A291" s="27" t="s">
        <v>28</v>
      </c>
      <c r="B291" s="27" t="s">
        <v>496</v>
      </c>
      <c r="C291" s="7">
        <v>2023.0</v>
      </c>
      <c r="D291" s="7" t="s">
        <v>5</v>
      </c>
      <c r="E291" s="7" t="s">
        <v>34</v>
      </c>
      <c r="F291" s="112">
        <v>40.6703382</v>
      </c>
    </row>
    <row r="292">
      <c r="A292" s="27" t="s">
        <v>29</v>
      </c>
      <c r="B292" s="27" t="s">
        <v>498</v>
      </c>
      <c r="C292" s="7">
        <v>2023.0</v>
      </c>
      <c r="D292" s="7" t="s">
        <v>5</v>
      </c>
      <c r="E292" s="7" t="s">
        <v>34</v>
      </c>
      <c r="F292" s="112">
        <v>83.4600847</v>
      </c>
    </row>
    <row r="293">
      <c r="A293" s="27" t="s">
        <v>30</v>
      </c>
      <c r="B293" s="27" t="s">
        <v>499</v>
      </c>
      <c r="C293" s="7">
        <v>2023.0</v>
      </c>
      <c r="D293" s="7" t="s">
        <v>5</v>
      </c>
      <c r="E293" s="7" t="s">
        <v>34</v>
      </c>
      <c r="F293" s="112">
        <v>1.7185773599999998</v>
      </c>
    </row>
    <row r="294">
      <c r="A294" s="27" t="s">
        <v>31</v>
      </c>
      <c r="B294" s="27" t="s">
        <v>500</v>
      </c>
      <c r="C294" s="7">
        <v>2023.0</v>
      </c>
      <c r="D294" s="7" t="s">
        <v>5</v>
      </c>
      <c r="E294" s="7" t="s">
        <v>34</v>
      </c>
      <c r="F294" s="112">
        <v>31.962787300000002</v>
      </c>
    </row>
    <row r="295">
      <c r="A295" s="27" t="s">
        <v>32</v>
      </c>
      <c r="B295" s="27" t="s">
        <v>501</v>
      </c>
      <c r="C295" s="7">
        <v>2023.0</v>
      </c>
      <c r="D295" s="7" t="s">
        <v>5</v>
      </c>
      <c r="E295" s="7" t="s">
        <v>34</v>
      </c>
      <c r="F295" s="112">
        <v>57.76968459999999</v>
      </c>
    </row>
    <row r="296">
      <c r="A296" s="27" t="s">
        <v>33</v>
      </c>
      <c r="B296" s="27" t="s">
        <v>502</v>
      </c>
      <c r="C296" s="7">
        <v>2023.0</v>
      </c>
      <c r="D296" s="7" t="s">
        <v>5</v>
      </c>
      <c r="E296" s="7" t="s">
        <v>34</v>
      </c>
      <c r="F296" s="112">
        <v>9.38336824</v>
      </c>
    </row>
    <row r="297">
      <c r="A297" s="27" t="s">
        <v>34</v>
      </c>
      <c r="B297" s="27" t="s">
        <v>503</v>
      </c>
      <c r="C297" s="7">
        <v>2023.0</v>
      </c>
      <c r="D297" s="7" t="s">
        <v>5</v>
      </c>
      <c r="E297" s="7" t="s">
        <v>34</v>
      </c>
      <c r="F297" s="112">
        <v>19.8584211</v>
      </c>
    </row>
    <row r="298">
      <c r="A298" s="27" t="s">
        <v>35</v>
      </c>
      <c r="B298" s="27" t="s">
        <v>504</v>
      </c>
      <c r="C298" s="7">
        <v>2023.0</v>
      </c>
      <c r="D298" s="7" t="s">
        <v>5</v>
      </c>
      <c r="E298" s="7" t="s">
        <v>34</v>
      </c>
      <c r="F298" s="112">
        <v>68.9948464</v>
      </c>
    </row>
  </sheetData>
  <autoFilter ref="$A$1:$F$298">
    <sortState ref="A1:F298">
      <sortCondition ref="C1:C298"/>
      <sortCondition ref="A1:A298"/>
      <sortCondition descending="1" ref="F1:F298"/>
    </sortState>
  </autoFilter>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16.25"/>
    <col customWidth="1" min="4" max="4" width="15.63"/>
    <col customWidth="1" min="5" max="5" width="15.0"/>
    <col customWidth="1" min="6" max="6" width="16.88"/>
  </cols>
  <sheetData>
    <row r="1">
      <c r="A1" s="27" t="s">
        <v>1</v>
      </c>
      <c r="B1" s="27" t="s">
        <v>470</v>
      </c>
      <c r="C1" s="27" t="s">
        <v>0</v>
      </c>
      <c r="D1" s="27" t="s">
        <v>36</v>
      </c>
      <c r="E1" s="27" t="s">
        <v>38</v>
      </c>
      <c r="F1" s="27" t="s">
        <v>471</v>
      </c>
    </row>
    <row r="2">
      <c r="A2" s="98" t="s">
        <v>3</v>
      </c>
      <c r="B2" s="10" t="s">
        <v>489</v>
      </c>
      <c r="C2" s="38">
        <v>2015.0</v>
      </c>
      <c r="D2" s="113" t="s">
        <v>5</v>
      </c>
      <c r="E2" s="10">
        <v>32.0</v>
      </c>
      <c r="F2" s="38">
        <v>10.7892603</v>
      </c>
    </row>
    <row r="3">
      <c r="A3" s="98" t="s">
        <v>4</v>
      </c>
      <c r="B3" s="10" t="s">
        <v>472</v>
      </c>
      <c r="C3" s="38">
        <v>2015.0</v>
      </c>
      <c r="D3" s="113" t="s">
        <v>5</v>
      </c>
      <c r="E3" s="10">
        <v>32.0</v>
      </c>
      <c r="F3" s="38">
        <v>0.63376487</v>
      </c>
    </row>
    <row r="4">
      <c r="A4" s="98" t="s">
        <v>5</v>
      </c>
      <c r="B4" s="10" t="s">
        <v>473</v>
      </c>
      <c r="C4" s="38">
        <v>2015.0</v>
      </c>
      <c r="D4" s="10" t="s">
        <v>5</v>
      </c>
      <c r="E4" s="10">
        <v>32.0</v>
      </c>
      <c r="F4" s="38">
        <v>2.53634987</v>
      </c>
    </row>
    <row r="5">
      <c r="A5" s="98" t="s">
        <v>6</v>
      </c>
      <c r="B5" s="10" t="s">
        <v>474</v>
      </c>
      <c r="C5" s="38">
        <v>2015.0</v>
      </c>
      <c r="D5" s="10" t="s">
        <v>5</v>
      </c>
      <c r="E5" s="10">
        <v>32.0</v>
      </c>
      <c r="F5" s="38">
        <v>2.33586211</v>
      </c>
    </row>
    <row r="6">
      <c r="A6" s="98" t="s">
        <v>7</v>
      </c>
      <c r="B6" s="10" t="s">
        <v>475</v>
      </c>
      <c r="C6" s="38">
        <v>2015.0</v>
      </c>
      <c r="D6" s="10" t="s">
        <v>5</v>
      </c>
      <c r="E6" s="10">
        <v>32.0</v>
      </c>
      <c r="F6" s="38">
        <v>22.4024571</v>
      </c>
    </row>
    <row r="7">
      <c r="A7" s="98" t="s">
        <v>8</v>
      </c>
      <c r="B7" s="10" t="s">
        <v>479</v>
      </c>
      <c r="C7" s="38">
        <v>2015.0</v>
      </c>
      <c r="D7" s="10" t="s">
        <v>5</v>
      </c>
      <c r="E7" s="10">
        <v>32.0</v>
      </c>
      <c r="F7" s="38">
        <v>5.55046516</v>
      </c>
    </row>
    <row r="8">
      <c r="A8" s="98" t="s">
        <v>9</v>
      </c>
      <c r="B8" s="10" t="s">
        <v>480</v>
      </c>
      <c r="C8" s="38">
        <v>2015.0</v>
      </c>
      <c r="D8" s="10" t="s">
        <v>5</v>
      </c>
      <c r="E8" s="10">
        <v>32.0</v>
      </c>
      <c r="F8" s="38">
        <v>2.18344466</v>
      </c>
    </row>
    <row r="9">
      <c r="A9" s="98" t="s">
        <v>10</v>
      </c>
      <c r="B9" s="10" t="s">
        <v>478</v>
      </c>
      <c r="C9" s="38">
        <v>2015.0</v>
      </c>
      <c r="D9" s="10" t="s">
        <v>5</v>
      </c>
      <c r="E9" s="10">
        <v>32.0</v>
      </c>
      <c r="F9" s="38">
        <v>30.3230622</v>
      </c>
    </row>
    <row r="10">
      <c r="A10" s="98" t="s">
        <v>11</v>
      </c>
      <c r="B10" s="10" t="s">
        <v>477</v>
      </c>
      <c r="C10" s="38">
        <v>2015.0</v>
      </c>
      <c r="D10" s="10" t="s">
        <v>5</v>
      </c>
      <c r="E10" s="10">
        <v>32.0</v>
      </c>
      <c r="F10" s="38">
        <v>5.59177564</v>
      </c>
    </row>
    <row r="11">
      <c r="A11" s="98" t="s">
        <v>12</v>
      </c>
      <c r="B11" s="10" t="s">
        <v>476</v>
      </c>
      <c r="C11" s="38">
        <v>2015.0</v>
      </c>
      <c r="D11" s="10" t="s">
        <v>5</v>
      </c>
      <c r="E11" s="10">
        <v>32.0</v>
      </c>
      <c r="F11" s="38">
        <v>0.0467948</v>
      </c>
    </row>
    <row r="12">
      <c r="A12" s="53">
        <v>10.0</v>
      </c>
      <c r="B12" s="10" t="s">
        <v>481</v>
      </c>
      <c r="C12" s="38">
        <v>2015.0</v>
      </c>
      <c r="D12" s="10" t="s">
        <v>5</v>
      </c>
      <c r="E12" s="10">
        <v>32.0</v>
      </c>
      <c r="F12" s="38">
        <v>13.1912249</v>
      </c>
    </row>
    <row r="13">
      <c r="A13" s="53">
        <v>11.0</v>
      </c>
      <c r="B13" s="10" t="s">
        <v>483</v>
      </c>
      <c r="C13" s="38">
        <v>2015.0</v>
      </c>
      <c r="D13" s="10" t="s">
        <v>5</v>
      </c>
      <c r="E13" s="10">
        <v>32.0</v>
      </c>
      <c r="F13" s="38">
        <v>3.15670287</v>
      </c>
    </row>
    <row r="14">
      <c r="A14" s="53">
        <v>12.0</v>
      </c>
      <c r="B14" s="10" t="s">
        <v>482</v>
      </c>
      <c r="C14" s="38">
        <v>2015.0</v>
      </c>
      <c r="D14" s="10" t="s">
        <v>5</v>
      </c>
      <c r="E14" s="10">
        <v>32.0</v>
      </c>
      <c r="F14" s="38">
        <v>30.5378418</v>
      </c>
    </row>
    <row r="15">
      <c r="A15" s="53">
        <v>13.0</v>
      </c>
      <c r="B15" s="10" t="s">
        <v>484</v>
      </c>
      <c r="C15" s="38">
        <v>2015.0</v>
      </c>
      <c r="D15" s="10" t="s">
        <v>5</v>
      </c>
      <c r="E15" s="10">
        <v>32.0</v>
      </c>
      <c r="F15" s="38">
        <v>16.6909611</v>
      </c>
    </row>
    <row r="16">
      <c r="A16" s="53">
        <v>14.0</v>
      </c>
      <c r="B16" s="10" t="s">
        <v>485</v>
      </c>
      <c r="C16" s="38">
        <v>2015.0</v>
      </c>
      <c r="D16" s="10" t="s">
        <v>5</v>
      </c>
      <c r="E16" s="10">
        <v>32.0</v>
      </c>
      <c r="F16" s="38">
        <v>1.08929261</v>
      </c>
    </row>
    <row r="17">
      <c r="A17" s="53">
        <v>15.0</v>
      </c>
      <c r="B17" s="10" t="s">
        <v>486</v>
      </c>
      <c r="C17" s="38">
        <v>2015.0</v>
      </c>
      <c r="D17" s="10" t="s">
        <v>5</v>
      </c>
      <c r="E17" s="10">
        <v>32.0</v>
      </c>
      <c r="F17" s="38">
        <v>4.79999642</v>
      </c>
    </row>
    <row r="18">
      <c r="A18" s="53">
        <v>16.0</v>
      </c>
      <c r="B18" s="10" t="s">
        <v>487</v>
      </c>
      <c r="C18" s="38">
        <v>2015.0</v>
      </c>
      <c r="D18" s="10" t="s">
        <v>5</v>
      </c>
      <c r="E18" s="10">
        <v>32.0</v>
      </c>
      <c r="F18" s="38">
        <v>8.73768092</v>
      </c>
    </row>
    <row r="19">
      <c r="A19" s="53">
        <v>17.0</v>
      </c>
      <c r="B19" s="10" t="s">
        <v>488</v>
      </c>
      <c r="C19" s="38">
        <v>2015.0</v>
      </c>
      <c r="D19" s="10" t="s">
        <v>5</v>
      </c>
      <c r="E19" s="10">
        <v>32.0</v>
      </c>
      <c r="F19" s="38">
        <v>5.73997045</v>
      </c>
    </row>
    <row r="20">
      <c r="A20" s="53">
        <v>18.0</v>
      </c>
      <c r="B20" s="10" t="s">
        <v>490</v>
      </c>
      <c r="C20" s="38">
        <v>2015.0</v>
      </c>
      <c r="D20" s="10" t="s">
        <v>5</v>
      </c>
      <c r="E20" s="10">
        <v>32.0</v>
      </c>
      <c r="F20" s="38">
        <v>15.0209923</v>
      </c>
    </row>
    <row r="21">
      <c r="A21" s="53">
        <v>19.0</v>
      </c>
      <c r="B21" s="10" t="s">
        <v>491</v>
      </c>
      <c r="C21" s="38">
        <v>2015.0</v>
      </c>
      <c r="D21" s="10" t="s">
        <v>5</v>
      </c>
      <c r="E21" s="10">
        <v>32.0</v>
      </c>
      <c r="F21" s="38">
        <v>2.27838574</v>
      </c>
    </row>
    <row r="22">
      <c r="A22" s="53">
        <v>20.0</v>
      </c>
      <c r="B22" s="10" t="s">
        <v>492</v>
      </c>
      <c r="C22" s="38">
        <v>2015.0</v>
      </c>
      <c r="D22" s="10" t="s">
        <v>5</v>
      </c>
      <c r="E22" s="10">
        <v>32.0</v>
      </c>
      <c r="F22" s="38">
        <v>31.8546966</v>
      </c>
    </row>
    <row r="23">
      <c r="A23" s="53">
        <v>21.0</v>
      </c>
      <c r="B23" s="10" t="s">
        <v>493</v>
      </c>
      <c r="C23" s="38">
        <v>2015.0</v>
      </c>
      <c r="D23" s="10" t="s">
        <v>5</v>
      </c>
      <c r="E23" s="10">
        <v>32.0</v>
      </c>
      <c r="F23" s="38">
        <v>11.4072682</v>
      </c>
    </row>
    <row r="24">
      <c r="A24" s="53">
        <v>22.0</v>
      </c>
      <c r="B24" s="10" t="s">
        <v>494</v>
      </c>
      <c r="C24" s="38">
        <v>2015.0</v>
      </c>
      <c r="D24" s="10" t="s">
        <v>5</v>
      </c>
      <c r="E24" s="10">
        <v>32.0</v>
      </c>
      <c r="F24" s="38">
        <v>1.26169293</v>
      </c>
    </row>
    <row r="25">
      <c r="A25" s="53">
        <v>23.0</v>
      </c>
      <c r="B25" s="10" t="s">
        <v>495</v>
      </c>
      <c r="C25" s="38">
        <v>2015.0</v>
      </c>
      <c r="D25" s="10" t="s">
        <v>5</v>
      </c>
      <c r="E25" s="10">
        <v>32.0</v>
      </c>
      <c r="F25" s="38">
        <v>10.7650261</v>
      </c>
    </row>
    <row r="26">
      <c r="A26" s="53">
        <v>24.0</v>
      </c>
      <c r="B26" s="10" t="s">
        <v>497</v>
      </c>
      <c r="C26" s="38">
        <v>2015.0</v>
      </c>
      <c r="D26" s="10" t="s">
        <v>5</v>
      </c>
      <c r="E26" s="10">
        <v>32.0</v>
      </c>
      <c r="F26" s="38">
        <v>17.8178938</v>
      </c>
    </row>
    <row r="27">
      <c r="A27" s="53">
        <v>25.0</v>
      </c>
      <c r="B27" s="10" t="s">
        <v>496</v>
      </c>
      <c r="C27" s="38">
        <v>2015.0</v>
      </c>
      <c r="D27" s="10" t="s">
        <v>5</v>
      </c>
      <c r="E27" s="10">
        <v>32.0</v>
      </c>
      <c r="F27" s="38">
        <v>8.9502857</v>
      </c>
    </row>
    <row r="28">
      <c r="A28" s="53">
        <v>26.0</v>
      </c>
      <c r="B28" s="10" t="s">
        <v>498</v>
      </c>
      <c r="C28" s="38">
        <v>2015.0</v>
      </c>
      <c r="D28" s="10" t="s">
        <v>5</v>
      </c>
      <c r="E28" s="10">
        <v>32.0</v>
      </c>
      <c r="F28" s="38">
        <v>6.06751217</v>
      </c>
    </row>
    <row r="29">
      <c r="A29" s="53">
        <v>27.0</v>
      </c>
      <c r="B29" s="10" t="s">
        <v>499</v>
      </c>
      <c r="C29" s="38">
        <v>2015.0</v>
      </c>
      <c r="D29" s="10" t="s">
        <v>5</v>
      </c>
      <c r="E29" s="10">
        <v>32.0</v>
      </c>
      <c r="F29" s="38">
        <v>34.6265822</v>
      </c>
    </row>
    <row r="30">
      <c r="A30" s="53">
        <v>28.0</v>
      </c>
      <c r="B30" s="10" t="s">
        <v>500</v>
      </c>
      <c r="C30" s="38">
        <v>2015.0</v>
      </c>
      <c r="D30" s="10" t="s">
        <v>5</v>
      </c>
      <c r="E30" s="10">
        <v>32.0</v>
      </c>
      <c r="F30" s="38">
        <v>10.4981132</v>
      </c>
    </row>
    <row r="31">
      <c r="A31" s="53">
        <v>29.0</v>
      </c>
      <c r="B31" s="10" t="s">
        <v>501</v>
      </c>
      <c r="C31" s="38">
        <v>2015.0</v>
      </c>
      <c r="D31" s="10" t="s">
        <v>5</v>
      </c>
      <c r="E31" s="10">
        <v>32.0</v>
      </c>
      <c r="F31" s="38">
        <v>2.48779584</v>
      </c>
    </row>
    <row r="32">
      <c r="A32" s="53">
        <v>30.0</v>
      </c>
      <c r="B32" s="10" t="s">
        <v>502</v>
      </c>
      <c r="C32" s="38">
        <v>2015.0</v>
      </c>
      <c r="D32" s="10" t="s">
        <v>5</v>
      </c>
      <c r="E32" s="10">
        <v>32.0</v>
      </c>
      <c r="F32" s="38">
        <v>28.1909653</v>
      </c>
    </row>
    <row r="33">
      <c r="A33" s="53">
        <v>31.0</v>
      </c>
      <c r="B33" s="10" t="s">
        <v>503</v>
      </c>
      <c r="C33" s="38">
        <v>2015.0</v>
      </c>
      <c r="D33" s="10" t="s">
        <v>5</v>
      </c>
      <c r="E33" s="10">
        <v>32.0</v>
      </c>
      <c r="F33" s="38">
        <v>21.0595993</v>
      </c>
    </row>
    <row r="34">
      <c r="A34" s="53">
        <v>32.0</v>
      </c>
      <c r="B34" s="10" t="s">
        <v>504</v>
      </c>
      <c r="C34" s="38">
        <v>2015.0</v>
      </c>
      <c r="D34" s="10" t="s">
        <v>5</v>
      </c>
      <c r="E34" s="10">
        <v>32.0</v>
      </c>
      <c r="F34" s="38">
        <v>18.3462805</v>
      </c>
    </row>
    <row r="35">
      <c r="A35" s="98" t="s">
        <v>3</v>
      </c>
      <c r="B35" s="10" t="s">
        <v>489</v>
      </c>
      <c r="C35" s="38">
        <v>2016.0</v>
      </c>
      <c r="D35" s="10" t="s">
        <v>5</v>
      </c>
      <c r="E35" s="10">
        <v>32.0</v>
      </c>
      <c r="F35" s="38">
        <v>10.7892603</v>
      </c>
    </row>
    <row r="36">
      <c r="A36" s="98" t="s">
        <v>4</v>
      </c>
      <c r="B36" s="10" t="s">
        <v>472</v>
      </c>
      <c r="C36" s="38">
        <v>2016.0</v>
      </c>
      <c r="D36" s="10" t="s">
        <v>5</v>
      </c>
      <c r="E36" s="10">
        <v>32.0</v>
      </c>
      <c r="F36" s="38">
        <v>0.63376487</v>
      </c>
    </row>
    <row r="37">
      <c r="A37" s="98" t="s">
        <v>5</v>
      </c>
      <c r="B37" s="10" t="s">
        <v>473</v>
      </c>
      <c r="C37" s="38">
        <v>2016.0</v>
      </c>
      <c r="D37" s="10" t="s">
        <v>5</v>
      </c>
      <c r="E37" s="10">
        <v>32.0</v>
      </c>
      <c r="F37" s="38">
        <v>2.53634987</v>
      </c>
    </row>
    <row r="38">
      <c r="A38" s="98" t="s">
        <v>6</v>
      </c>
      <c r="B38" s="10" t="s">
        <v>474</v>
      </c>
      <c r="C38" s="38">
        <v>2016.0</v>
      </c>
      <c r="D38" s="10" t="s">
        <v>5</v>
      </c>
      <c r="E38" s="10">
        <v>32.0</v>
      </c>
      <c r="F38" s="38">
        <v>2.33586211</v>
      </c>
    </row>
    <row r="39">
      <c r="A39" s="98" t="s">
        <v>7</v>
      </c>
      <c r="B39" s="10" t="s">
        <v>475</v>
      </c>
      <c r="C39" s="38">
        <v>2016.0</v>
      </c>
      <c r="D39" s="10" t="s">
        <v>5</v>
      </c>
      <c r="E39" s="10">
        <v>32.0</v>
      </c>
      <c r="F39" s="38">
        <v>22.4024571</v>
      </c>
    </row>
    <row r="40">
      <c r="A40" s="98" t="s">
        <v>8</v>
      </c>
      <c r="B40" s="10" t="s">
        <v>479</v>
      </c>
      <c r="C40" s="38">
        <v>2016.0</v>
      </c>
      <c r="D40" s="10" t="s">
        <v>5</v>
      </c>
      <c r="E40" s="10">
        <v>32.0</v>
      </c>
      <c r="F40" s="38">
        <v>5.55046516</v>
      </c>
    </row>
    <row r="41">
      <c r="A41" s="98" t="s">
        <v>9</v>
      </c>
      <c r="B41" s="10" t="s">
        <v>480</v>
      </c>
      <c r="C41" s="38">
        <v>2016.0</v>
      </c>
      <c r="D41" s="10" t="s">
        <v>5</v>
      </c>
      <c r="E41" s="10">
        <v>32.0</v>
      </c>
      <c r="F41" s="38">
        <v>2.18344466</v>
      </c>
    </row>
    <row r="42">
      <c r="A42" s="98" t="s">
        <v>10</v>
      </c>
      <c r="B42" s="10" t="s">
        <v>478</v>
      </c>
      <c r="C42" s="38">
        <v>2016.0</v>
      </c>
      <c r="D42" s="10" t="s">
        <v>5</v>
      </c>
      <c r="E42" s="10">
        <v>32.0</v>
      </c>
      <c r="F42" s="38">
        <v>30.3230622</v>
      </c>
    </row>
    <row r="43">
      <c r="A43" s="98" t="s">
        <v>11</v>
      </c>
      <c r="B43" s="10" t="s">
        <v>477</v>
      </c>
      <c r="C43" s="38">
        <v>2016.0</v>
      </c>
      <c r="D43" s="10" t="s">
        <v>5</v>
      </c>
      <c r="E43" s="10">
        <v>32.0</v>
      </c>
      <c r="F43" s="38">
        <v>5.59177564</v>
      </c>
    </row>
    <row r="44">
      <c r="A44" s="98" t="s">
        <v>12</v>
      </c>
      <c r="B44" s="10" t="s">
        <v>476</v>
      </c>
      <c r="C44" s="38">
        <v>2016.0</v>
      </c>
      <c r="D44" s="10" t="s">
        <v>5</v>
      </c>
      <c r="E44" s="10">
        <v>32.0</v>
      </c>
      <c r="F44" s="38">
        <v>0.0467948</v>
      </c>
    </row>
    <row r="45">
      <c r="A45" s="53">
        <v>10.0</v>
      </c>
      <c r="B45" s="10" t="s">
        <v>481</v>
      </c>
      <c r="C45" s="38">
        <v>2016.0</v>
      </c>
      <c r="D45" s="10" t="s">
        <v>5</v>
      </c>
      <c r="E45" s="10">
        <v>32.0</v>
      </c>
      <c r="F45" s="38">
        <v>13.1912249</v>
      </c>
    </row>
    <row r="46">
      <c r="A46" s="53">
        <v>11.0</v>
      </c>
      <c r="B46" s="10" t="s">
        <v>483</v>
      </c>
      <c r="C46" s="38">
        <v>2016.0</v>
      </c>
      <c r="D46" s="10" t="s">
        <v>5</v>
      </c>
      <c r="E46" s="10">
        <v>32.0</v>
      </c>
      <c r="F46" s="38">
        <v>3.15670287</v>
      </c>
    </row>
    <row r="47">
      <c r="A47" s="53">
        <v>12.0</v>
      </c>
      <c r="B47" s="10" t="s">
        <v>482</v>
      </c>
      <c r="C47" s="38">
        <v>2016.0</v>
      </c>
      <c r="D47" s="10" t="s">
        <v>5</v>
      </c>
      <c r="E47" s="10">
        <v>32.0</v>
      </c>
      <c r="F47" s="38">
        <v>30.5378418</v>
      </c>
    </row>
    <row r="48">
      <c r="A48" s="53">
        <v>13.0</v>
      </c>
      <c r="B48" s="10" t="s">
        <v>484</v>
      </c>
      <c r="C48" s="38">
        <v>2016.0</v>
      </c>
      <c r="D48" s="10" t="s">
        <v>5</v>
      </c>
      <c r="E48" s="10">
        <v>32.0</v>
      </c>
      <c r="F48" s="38">
        <v>16.6909611</v>
      </c>
    </row>
    <row r="49">
      <c r="A49" s="53">
        <v>14.0</v>
      </c>
      <c r="B49" s="10" t="s">
        <v>485</v>
      </c>
      <c r="C49" s="38">
        <v>2016.0</v>
      </c>
      <c r="D49" s="10" t="s">
        <v>5</v>
      </c>
      <c r="E49" s="10">
        <v>32.0</v>
      </c>
      <c r="F49" s="38">
        <v>1.08929261</v>
      </c>
    </row>
    <row r="50">
      <c r="A50" s="53">
        <v>15.0</v>
      </c>
      <c r="B50" s="10" t="s">
        <v>486</v>
      </c>
      <c r="C50" s="38">
        <v>2016.0</v>
      </c>
      <c r="D50" s="10" t="s">
        <v>5</v>
      </c>
      <c r="E50" s="10">
        <v>32.0</v>
      </c>
      <c r="F50" s="38">
        <v>4.79999642</v>
      </c>
    </row>
    <row r="51">
      <c r="A51" s="53">
        <v>16.0</v>
      </c>
      <c r="B51" s="10" t="s">
        <v>487</v>
      </c>
      <c r="C51" s="38">
        <v>2016.0</v>
      </c>
      <c r="D51" s="10" t="s">
        <v>5</v>
      </c>
      <c r="E51" s="10">
        <v>32.0</v>
      </c>
      <c r="F51" s="38">
        <v>8.73768092</v>
      </c>
    </row>
    <row r="52">
      <c r="A52" s="53">
        <v>17.0</v>
      </c>
      <c r="B52" s="10" t="s">
        <v>488</v>
      </c>
      <c r="C52" s="38">
        <v>2016.0</v>
      </c>
      <c r="D52" s="10" t="s">
        <v>5</v>
      </c>
      <c r="E52" s="10">
        <v>32.0</v>
      </c>
      <c r="F52" s="38">
        <v>5.73997045</v>
      </c>
    </row>
    <row r="53">
      <c r="A53" s="53">
        <v>18.0</v>
      </c>
      <c r="B53" s="10" t="s">
        <v>490</v>
      </c>
      <c r="C53" s="38">
        <v>2016.0</v>
      </c>
      <c r="D53" s="10" t="s">
        <v>5</v>
      </c>
      <c r="E53" s="10">
        <v>32.0</v>
      </c>
      <c r="F53" s="38">
        <v>15.0209923</v>
      </c>
    </row>
    <row r="54">
      <c r="A54" s="53">
        <v>19.0</v>
      </c>
      <c r="B54" s="10" t="s">
        <v>491</v>
      </c>
      <c r="C54" s="38">
        <v>2016.0</v>
      </c>
      <c r="D54" s="10" t="s">
        <v>5</v>
      </c>
      <c r="E54" s="10">
        <v>32.0</v>
      </c>
      <c r="F54" s="38">
        <v>2.27838574</v>
      </c>
    </row>
    <row r="55">
      <c r="A55" s="53">
        <v>20.0</v>
      </c>
      <c r="B55" s="10" t="s">
        <v>492</v>
      </c>
      <c r="C55" s="38">
        <v>2016.0</v>
      </c>
      <c r="D55" s="10" t="s">
        <v>5</v>
      </c>
      <c r="E55" s="10">
        <v>32.0</v>
      </c>
      <c r="F55" s="38">
        <v>31.8546966</v>
      </c>
    </row>
    <row r="56">
      <c r="A56" s="53">
        <v>21.0</v>
      </c>
      <c r="B56" s="10" t="s">
        <v>493</v>
      </c>
      <c r="C56" s="38">
        <v>2016.0</v>
      </c>
      <c r="D56" s="10" t="s">
        <v>5</v>
      </c>
      <c r="E56" s="10">
        <v>32.0</v>
      </c>
      <c r="F56" s="38">
        <v>11.4072682</v>
      </c>
    </row>
    <row r="57">
      <c r="A57" s="53">
        <v>22.0</v>
      </c>
      <c r="B57" s="10" t="s">
        <v>494</v>
      </c>
      <c r="C57" s="38">
        <v>2016.0</v>
      </c>
      <c r="D57" s="10" t="s">
        <v>5</v>
      </c>
      <c r="E57" s="10">
        <v>32.0</v>
      </c>
      <c r="F57" s="38">
        <v>1.26169293</v>
      </c>
    </row>
    <row r="58">
      <c r="A58" s="53">
        <v>23.0</v>
      </c>
      <c r="B58" s="10" t="s">
        <v>495</v>
      </c>
      <c r="C58" s="38">
        <v>2016.0</v>
      </c>
      <c r="D58" s="10" t="s">
        <v>5</v>
      </c>
      <c r="E58" s="10">
        <v>32.0</v>
      </c>
      <c r="F58" s="38">
        <v>10.7650261</v>
      </c>
    </row>
    <row r="59">
      <c r="A59" s="53">
        <v>24.0</v>
      </c>
      <c r="B59" s="10" t="s">
        <v>497</v>
      </c>
      <c r="C59" s="38">
        <v>2016.0</v>
      </c>
      <c r="D59" s="10" t="s">
        <v>5</v>
      </c>
      <c r="E59" s="10">
        <v>32.0</v>
      </c>
      <c r="F59" s="38">
        <v>17.8178938</v>
      </c>
    </row>
    <row r="60">
      <c r="A60" s="53">
        <v>25.0</v>
      </c>
      <c r="B60" s="10" t="s">
        <v>496</v>
      </c>
      <c r="C60" s="38">
        <v>2016.0</v>
      </c>
      <c r="D60" s="10" t="s">
        <v>5</v>
      </c>
      <c r="E60" s="10">
        <v>32.0</v>
      </c>
      <c r="F60" s="38">
        <v>8.9502857</v>
      </c>
    </row>
    <row r="61">
      <c r="A61" s="53">
        <v>26.0</v>
      </c>
      <c r="B61" s="10" t="s">
        <v>498</v>
      </c>
      <c r="C61" s="38">
        <v>2016.0</v>
      </c>
      <c r="D61" s="10" t="s">
        <v>5</v>
      </c>
      <c r="E61" s="10">
        <v>32.0</v>
      </c>
      <c r="F61" s="38">
        <v>6.06751217</v>
      </c>
    </row>
    <row r="62">
      <c r="A62" s="53">
        <v>27.0</v>
      </c>
      <c r="B62" s="10" t="s">
        <v>499</v>
      </c>
      <c r="C62" s="38">
        <v>2016.0</v>
      </c>
      <c r="D62" s="10" t="s">
        <v>5</v>
      </c>
      <c r="E62" s="10">
        <v>32.0</v>
      </c>
      <c r="F62" s="38">
        <v>34.6265822</v>
      </c>
    </row>
    <row r="63">
      <c r="A63" s="53">
        <v>28.0</v>
      </c>
      <c r="B63" s="10" t="s">
        <v>500</v>
      </c>
      <c r="C63" s="38">
        <v>2016.0</v>
      </c>
      <c r="D63" s="10" t="s">
        <v>5</v>
      </c>
      <c r="E63" s="10">
        <v>32.0</v>
      </c>
      <c r="F63" s="38">
        <v>10.4981132</v>
      </c>
    </row>
    <row r="64">
      <c r="A64" s="53">
        <v>29.0</v>
      </c>
      <c r="B64" s="10" t="s">
        <v>501</v>
      </c>
      <c r="C64" s="38">
        <v>2016.0</v>
      </c>
      <c r="D64" s="10" t="s">
        <v>5</v>
      </c>
      <c r="E64" s="10">
        <v>32.0</v>
      </c>
      <c r="F64" s="38">
        <v>2.48779584</v>
      </c>
    </row>
    <row r="65">
      <c r="A65" s="53">
        <v>30.0</v>
      </c>
      <c r="B65" s="10" t="s">
        <v>502</v>
      </c>
      <c r="C65" s="38">
        <v>2016.0</v>
      </c>
      <c r="D65" s="10" t="s">
        <v>5</v>
      </c>
      <c r="E65" s="10">
        <v>32.0</v>
      </c>
      <c r="F65" s="38">
        <v>28.1909653</v>
      </c>
    </row>
    <row r="66">
      <c r="A66" s="53">
        <v>31.0</v>
      </c>
      <c r="B66" s="10" t="s">
        <v>503</v>
      </c>
      <c r="C66" s="38">
        <v>2016.0</v>
      </c>
      <c r="D66" s="10" t="s">
        <v>5</v>
      </c>
      <c r="E66" s="10">
        <v>32.0</v>
      </c>
      <c r="F66" s="38">
        <v>21.0595993</v>
      </c>
    </row>
    <row r="67">
      <c r="A67" s="53">
        <v>32.0</v>
      </c>
      <c r="B67" s="10" t="s">
        <v>504</v>
      </c>
      <c r="C67" s="38">
        <v>2016.0</v>
      </c>
      <c r="D67" s="10" t="s">
        <v>5</v>
      </c>
      <c r="E67" s="10">
        <v>32.0</v>
      </c>
      <c r="F67" s="38">
        <v>18.3462805</v>
      </c>
    </row>
    <row r="68">
      <c r="A68" s="98" t="s">
        <v>3</v>
      </c>
      <c r="B68" s="10" t="s">
        <v>489</v>
      </c>
      <c r="C68" s="38">
        <v>2018.0</v>
      </c>
      <c r="D68" s="10" t="s">
        <v>5</v>
      </c>
      <c r="E68" s="10">
        <v>32.0</v>
      </c>
      <c r="F68" s="38">
        <v>11.7333592</v>
      </c>
    </row>
    <row r="69">
      <c r="A69" s="98" t="s">
        <v>4</v>
      </c>
      <c r="B69" s="10" t="s">
        <v>472</v>
      </c>
      <c r="C69" s="38">
        <v>2018.0</v>
      </c>
      <c r="D69" s="10" t="s">
        <v>5</v>
      </c>
      <c r="E69" s="10">
        <v>32.0</v>
      </c>
      <c r="F69" s="38">
        <v>0.4334348</v>
      </c>
    </row>
    <row r="70">
      <c r="A70" s="98" t="s">
        <v>5</v>
      </c>
      <c r="B70" s="10" t="s">
        <v>473</v>
      </c>
      <c r="C70" s="38">
        <v>2018.0</v>
      </c>
      <c r="D70" s="10" t="s">
        <v>5</v>
      </c>
      <c r="E70" s="10">
        <v>32.0</v>
      </c>
      <c r="F70" s="38">
        <v>4.48759965</v>
      </c>
    </row>
    <row r="71">
      <c r="A71" s="98" t="s">
        <v>6</v>
      </c>
      <c r="B71" s="10" t="s">
        <v>474</v>
      </c>
      <c r="C71" s="38">
        <v>2018.0</v>
      </c>
      <c r="D71" s="10" t="s">
        <v>5</v>
      </c>
      <c r="E71" s="10">
        <v>32.0</v>
      </c>
      <c r="F71" s="38">
        <v>1.96810055</v>
      </c>
    </row>
    <row r="72">
      <c r="A72" s="98" t="s">
        <v>7</v>
      </c>
      <c r="B72" s="10" t="s">
        <v>475</v>
      </c>
      <c r="C72" s="38">
        <v>2018.0</v>
      </c>
      <c r="D72" s="10" t="s">
        <v>5</v>
      </c>
      <c r="E72" s="10">
        <v>32.0</v>
      </c>
      <c r="F72" s="38">
        <v>24.7887634</v>
      </c>
    </row>
    <row r="73">
      <c r="A73" s="98" t="s">
        <v>8</v>
      </c>
      <c r="B73" s="10" t="s">
        <v>479</v>
      </c>
      <c r="C73" s="38">
        <v>2018.0</v>
      </c>
      <c r="D73" s="10" t="s">
        <v>5</v>
      </c>
      <c r="E73" s="10">
        <v>32.0</v>
      </c>
      <c r="F73" s="38">
        <v>4.72116637</v>
      </c>
    </row>
    <row r="74">
      <c r="A74" s="98" t="s">
        <v>9</v>
      </c>
      <c r="B74" s="10" t="s">
        <v>480</v>
      </c>
      <c r="C74" s="38">
        <v>2018.0</v>
      </c>
      <c r="D74" s="10" t="s">
        <v>5</v>
      </c>
      <c r="E74" s="10">
        <v>32.0</v>
      </c>
      <c r="F74" s="38">
        <v>2.23122082</v>
      </c>
    </row>
    <row r="75">
      <c r="A75" s="98" t="s">
        <v>10</v>
      </c>
      <c r="B75" s="10" t="s">
        <v>478</v>
      </c>
      <c r="C75" s="38">
        <v>2018.0</v>
      </c>
      <c r="D75" s="10" t="s">
        <v>5</v>
      </c>
      <c r="E75" s="10">
        <v>32.0</v>
      </c>
      <c r="F75" s="38">
        <v>30.6638683</v>
      </c>
    </row>
    <row r="76">
      <c r="A76" s="98" t="s">
        <v>11</v>
      </c>
      <c r="B76" s="10" t="s">
        <v>477</v>
      </c>
      <c r="C76" s="38">
        <v>2018.0</v>
      </c>
      <c r="D76" s="10" t="s">
        <v>5</v>
      </c>
      <c r="E76" s="10">
        <v>32.0</v>
      </c>
      <c r="F76" s="38">
        <v>4.77645635</v>
      </c>
    </row>
    <row r="77">
      <c r="A77" s="98" t="s">
        <v>12</v>
      </c>
      <c r="B77" s="10" t="s">
        <v>476</v>
      </c>
      <c r="C77" s="38">
        <v>2018.0</v>
      </c>
      <c r="D77" s="10" t="s">
        <v>5</v>
      </c>
      <c r="E77" s="10">
        <v>32.0</v>
      </c>
      <c r="F77" s="38">
        <v>0.24589379</v>
      </c>
    </row>
    <row r="78">
      <c r="A78" s="53">
        <v>10.0</v>
      </c>
      <c r="B78" s="10" t="s">
        <v>481</v>
      </c>
      <c r="C78" s="38">
        <v>2018.0</v>
      </c>
      <c r="D78" s="10" t="s">
        <v>5</v>
      </c>
      <c r="E78" s="10">
        <v>32.0</v>
      </c>
      <c r="F78" s="38">
        <v>11.9783258</v>
      </c>
    </row>
    <row r="79">
      <c r="A79" s="53">
        <v>11.0</v>
      </c>
      <c r="B79" s="10" t="s">
        <v>483</v>
      </c>
      <c r="C79" s="38">
        <v>2018.0</v>
      </c>
      <c r="D79" s="10" t="s">
        <v>5</v>
      </c>
      <c r="E79" s="10">
        <v>32.0</v>
      </c>
      <c r="F79" s="38">
        <v>4.02596515</v>
      </c>
    </row>
    <row r="80">
      <c r="A80" s="53">
        <v>12.0</v>
      </c>
      <c r="B80" s="10" t="s">
        <v>482</v>
      </c>
      <c r="C80" s="38">
        <v>2018.0</v>
      </c>
      <c r="D80" s="10" t="s">
        <v>5</v>
      </c>
      <c r="E80" s="10">
        <v>32.0</v>
      </c>
      <c r="F80" s="38">
        <v>35.2808986</v>
      </c>
    </row>
    <row r="81">
      <c r="A81" s="53">
        <v>13.0</v>
      </c>
      <c r="B81" s="10" t="s">
        <v>484</v>
      </c>
      <c r="C81" s="38">
        <v>2018.0</v>
      </c>
      <c r="D81" s="10" t="s">
        <v>5</v>
      </c>
      <c r="E81" s="10">
        <v>32.0</v>
      </c>
      <c r="F81" s="38">
        <v>19.8184024</v>
      </c>
    </row>
    <row r="82">
      <c r="A82" s="53">
        <v>14.0</v>
      </c>
      <c r="B82" s="10" t="s">
        <v>485</v>
      </c>
      <c r="C82" s="38">
        <v>2018.0</v>
      </c>
      <c r="D82" s="10" t="s">
        <v>5</v>
      </c>
      <c r="E82" s="10">
        <v>32.0</v>
      </c>
      <c r="F82" s="38">
        <v>1.31352993</v>
      </c>
    </row>
    <row r="83">
      <c r="A83" s="53">
        <v>15.0</v>
      </c>
      <c r="B83" s="10" t="s">
        <v>486</v>
      </c>
      <c r="C83" s="38">
        <v>2018.0</v>
      </c>
      <c r="D83" s="10" t="s">
        <v>5</v>
      </c>
      <c r="E83" s="10">
        <v>32.0</v>
      </c>
      <c r="F83" s="38">
        <v>5.15007737</v>
      </c>
    </row>
    <row r="84">
      <c r="A84" s="53">
        <v>16.0</v>
      </c>
      <c r="B84" s="10" t="s">
        <v>487</v>
      </c>
      <c r="C84" s="38">
        <v>2018.0</v>
      </c>
      <c r="D84" s="10" t="s">
        <v>5</v>
      </c>
      <c r="E84" s="10">
        <v>32.0</v>
      </c>
      <c r="F84" s="38">
        <v>12.9736009</v>
      </c>
    </row>
    <row r="85">
      <c r="A85" s="53">
        <v>17.0</v>
      </c>
      <c r="B85" s="10" t="s">
        <v>488</v>
      </c>
      <c r="C85" s="38">
        <v>2018.0</v>
      </c>
      <c r="D85" s="10" t="s">
        <v>5</v>
      </c>
      <c r="E85" s="10">
        <v>32.0</v>
      </c>
      <c r="F85" s="38">
        <v>6.90066516</v>
      </c>
    </row>
    <row r="86">
      <c r="A86" s="53">
        <v>18.0</v>
      </c>
      <c r="B86" s="10" t="s">
        <v>490</v>
      </c>
      <c r="C86" s="38">
        <v>2018.0</v>
      </c>
      <c r="D86" s="10" t="s">
        <v>5</v>
      </c>
      <c r="E86" s="10">
        <v>32.0</v>
      </c>
      <c r="F86" s="38">
        <v>13.7561909</v>
      </c>
    </row>
    <row r="87">
      <c r="A87" s="53">
        <v>19.0</v>
      </c>
      <c r="B87" s="10" t="s">
        <v>491</v>
      </c>
      <c r="C87" s="38">
        <v>2018.0</v>
      </c>
      <c r="D87" s="10" t="s">
        <v>5</v>
      </c>
      <c r="E87" s="10">
        <v>32.0</v>
      </c>
      <c r="F87" s="38">
        <v>2.38613998</v>
      </c>
    </row>
    <row r="88">
      <c r="A88" s="53">
        <v>20.0</v>
      </c>
      <c r="B88" s="10" t="s">
        <v>492</v>
      </c>
      <c r="C88" s="38">
        <v>2018.0</v>
      </c>
      <c r="D88" s="10" t="s">
        <v>5</v>
      </c>
      <c r="E88" s="10">
        <v>32.0</v>
      </c>
      <c r="F88" s="38">
        <v>35.5851392</v>
      </c>
    </row>
    <row r="89">
      <c r="A89" s="53">
        <v>21.0</v>
      </c>
      <c r="B89" s="10" t="s">
        <v>493</v>
      </c>
      <c r="C89" s="38">
        <v>2018.0</v>
      </c>
      <c r="D89" s="10" t="s">
        <v>5</v>
      </c>
      <c r="E89" s="10">
        <v>32.0</v>
      </c>
      <c r="F89" s="38">
        <v>14.7384826</v>
      </c>
    </row>
    <row r="90">
      <c r="A90" s="53">
        <v>22.0</v>
      </c>
      <c r="B90" s="10" t="s">
        <v>494</v>
      </c>
      <c r="C90" s="38">
        <v>2018.0</v>
      </c>
      <c r="D90" s="10" t="s">
        <v>5</v>
      </c>
      <c r="E90" s="10">
        <v>32.0</v>
      </c>
      <c r="F90" s="38">
        <v>0.77527483</v>
      </c>
    </row>
    <row r="91">
      <c r="A91" s="53">
        <v>23.0</v>
      </c>
      <c r="B91" s="10" t="s">
        <v>495</v>
      </c>
      <c r="C91" s="38">
        <v>2018.0</v>
      </c>
      <c r="D91" s="10" t="s">
        <v>5</v>
      </c>
      <c r="E91" s="10">
        <v>32.0</v>
      </c>
      <c r="F91" s="38">
        <v>9.9417335</v>
      </c>
    </row>
    <row r="92">
      <c r="A92" s="53">
        <v>24.0</v>
      </c>
      <c r="B92" s="10" t="s">
        <v>497</v>
      </c>
      <c r="C92" s="38">
        <v>2018.0</v>
      </c>
      <c r="D92" s="10" t="s">
        <v>5</v>
      </c>
      <c r="E92" s="10">
        <v>32.0</v>
      </c>
      <c r="F92" s="38">
        <v>23.1449063</v>
      </c>
    </row>
    <row r="93">
      <c r="A93" s="53">
        <v>25.0</v>
      </c>
      <c r="B93" s="10" t="s">
        <v>496</v>
      </c>
      <c r="C93" s="38">
        <v>2018.0</v>
      </c>
      <c r="D93" s="10" t="s">
        <v>5</v>
      </c>
      <c r="E93" s="10">
        <v>32.0</v>
      </c>
      <c r="F93" s="38">
        <v>12.4137572</v>
      </c>
    </row>
    <row r="94">
      <c r="A94" s="53">
        <v>26.0</v>
      </c>
      <c r="B94" s="10" t="s">
        <v>498</v>
      </c>
      <c r="C94" s="38">
        <v>2018.0</v>
      </c>
      <c r="D94" s="10" t="s">
        <v>5</v>
      </c>
      <c r="E94" s="10">
        <v>32.0</v>
      </c>
      <c r="F94" s="38">
        <v>6.37519465</v>
      </c>
    </row>
    <row r="95">
      <c r="A95" s="53">
        <v>27.0</v>
      </c>
      <c r="B95" s="10" t="s">
        <v>499</v>
      </c>
      <c r="C95" s="38">
        <v>2018.0</v>
      </c>
      <c r="D95" s="10" t="s">
        <v>5</v>
      </c>
      <c r="E95" s="10">
        <v>32.0</v>
      </c>
      <c r="F95" s="38">
        <v>35.3936275</v>
      </c>
    </row>
    <row r="96">
      <c r="A96" s="53">
        <v>28.0</v>
      </c>
      <c r="B96" s="10" t="s">
        <v>500</v>
      </c>
      <c r="C96" s="38">
        <v>2018.0</v>
      </c>
      <c r="D96" s="10" t="s">
        <v>5</v>
      </c>
      <c r="E96" s="10">
        <v>32.0</v>
      </c>
      <c r="F96" s="38">
        <v>9.66695691</v>
      </c>
    </row>
    <row r="97">
      <c r="A97" s="53">
        <v>29.0</v>
      </c>
      <c r="B97" s="10" t="s">
        <v>501</v>
      </c>
      <c r="C97" s="38">
        <v>2018.0</v>
      </c>
      <c r="D97" s="10" t="s">
        <v>5</v>
      </c>
      <c r="E97" s="10">
        <v>32.0</v>
      </c>
      <c r="F97" s="38">
        <v>2.91036953</v>
      </c>
    </row>
    <row r="98">
      <c r="A98" s="53">
        <v>30.0</v>
      </c>
      <c r="B98" s="10" t="s">
        <v>502</v>
      </c>
      <c r="C98" s="38">
        <v>2018.0</v>
      </c>
      <c r="D98" s="10" t="s">
        <v>5</v>
      </c>
      <c r="E98" s="10">
        <v>32.0</v>
      </c>
      <c r="F98" s="38">
        <v>28.3195678</v>
      </c>
    </row>
    <row r="99">
      <c r="A99" s="53">
        <v>31.0</v>
      </c>
      <c r="B99" s="10" t="s">
        <v>503</v>
      </c>
      <c r="C99" s="38">
        <v>2018.0</v>
      </c>
      <c r="D99" s="10" t="s">
        <v>5</v>
      </c>
      <c r="E99" s="10">
        <v>32.0</v>
      </c>
      <c r="F99" s="38">
        <v>19.1113801</v>
      </c>
    </row>
    <row r="100">
      <c r="A100" s="53">
        <v>32.0</v>
      </c>
      <c r="B100" s="10" t="s">
        <v>504</v>
      </c>
      <c r="C100" s="38">
        <v>2018.0</v>
      </c>
      <c r="D100" s="10" t="s">
        <v>5</v>
      </c>
      <c r="E100" s="10">
        <v>32.0</v>
      </c>
      <c r="F100" s="38">
        <v>20.2200455</v>
      </c>
    </row>
    <row r="101">
      <c r="A101" s="98" t="s">
        <v>3</v>
      </c>
      <c r="B101" s="10" t="s">
        <v>489</v>
      </c>
      <c r="C101" s="38">
        <v>2020.0</v>
      </c>
      <c r="D101" s="10" t="s">
        <v>5</v>
      </c>
      <c r="E101" s="10">
        <v>32.0</v>
      </c>
      <c r="F101" s="38">
        <v>9.68779311</v>
      </c>
    </row>
    <row r="102">
      <c r="A102" s="98" t="s">
        <v>4</v>
      </c>
      <c r="B102" s="10" t="s">
        <v>472</v>
      </c>
      <c r="C102" s="38">
        <v>2020.0</v>
      </c>
      <c r="D102" s="10" t="s">
        <v>5</v>
      </c>
      <c r="E102" s="10">
        <v>32.0</v>
      </c>
      <c r="F102" s="38">
        <v>0.50365846</v>
      </c>
    </row>
    <row r="103">
      <c r="A103" s="98" t="s">
        <v>5</v>
      </c>
      <c r="B103" s="10" t="s">
        <v>473</v>
      </c>
      <c r="C103" s="38">
        <v>2020.0</v>
      </c>
      <c r="D103" s="10" t="s">
        <v>5</v>
      </c>
      <c r="E103" s="10">
        <v>32.0</v>
      </c>
      <c r="F103" s="38">
        <v>2.81528361</v>
      </c>
    </row>
    <row r="104">
      <c r="A104" s="98" t="s">
        <v>6</v>
      </c>
      <c r="B104" s="10" t="s">
        <v>474</v>
      </c>
      <c r="C104" s="38">
        <v>2020.0</v>
      </c>
      <c r="D104" s="10" t="s">
        <v>5</v>
      </c>
      <c r="E104" s="10">
        <v>32.0</v>
      </c>
      <c r="F104" s="38">
        <v>1.41962489</v>
      </c>
    </row>
    <row r="105">
      <c r="A105" s="98" t="s">
        <v>7</v>
      </c>
      <c r="B105" s="10" t="s">
        <v>475</v>
      </c>
      <c r="C105" s="38">
        <v>2020.0</v>
      </c>
      <c r="D105" s="10" t="s">
        <v>5</v>
      </c>
      <c r="E105" s="10">
        <v>32.0</v>
      </c>
      <c r="F105" s="38">
        <v>19.2760118</v>
      </c>
    </row>
    <row r="106">
      <c r="A106" s="98" t="s">
        <v>8</v>
      </c>
      <c r="B106" s="10" t="s">
        <v>479</v>
      </c>
      <c r="C106" s="38">
        <v>2020.0</v>
      </c>
      <c r="D106" s="10" t="s">
        <v>5</v>
      </c>
      <c r="E106" s="10">
        <v>32.0</v>
      </c>
      <c r="F106" s="38">
        <v>4.14251985</v>
      </c>
    </row>
    <row r="107">
      <c r="A107" s="98" t="s">
        <v>9</v>
      </c>
      <c r="B107" s="10" t="s">
        <v>480</v>
      </c>
      <c r="C107" s="38">
        <v>2020.0</v>
      </c>
      <c r="D107" s="10" t="s">
        <v>5</v>
      </c>
      <c r="E107" s="10">
        <v>32.0</v>
      </c>
      <c r="F107" s="38">
        <v>1.15311414</v>
      </c>
    </row>
    <row r="108">
      <c r="A108" s="98" t="s">
        <v>10</v>
      </c>
      <c r="B108" s="10" t="s">
        <v>478</v>
      </c>
      <c r="C108" s="38">
        <v>2020.0</v>
      </c>
      <c r="D108" s="10" t="s">
        <v>5</v>
      </c>
      <c r="E108" s="10">
        <v>32.0</v>
      </c>
      <c r="F108" s="38">
        <v>30.1888581</v>
      </c>
    </row>
    <row r="109">
      <c r="A109" s="98" t="s">
        <v>11</v>
      </c>
      <c r="B109" s="10" t="s">
        <v>477</v>
      </c>
      <c r="C109" s="38">
        <v>2020.0</v>
      </c>
      <c r="D109" s="10" t="s">
        <v>5</v>
      </c>
      <c r="E109" s="10">
        <v>32.0</v>
      </c>
      <c r="F109" s="38">
        <v>5.22932517</v>
      </c>
    </row>
    <row r="110">
      <c r="A110" s="98" t="s">
        <v>12</v>
      </c>
      <c r="B110" s="10" t="s">
        <v>476</v>
      </c>
      <c r="C110" s="38">
        <v>2020.0</v>
      </c>
      <c r="D110" s="10" t="s">
        <v>5</v>
      </c>
      <c r="E110" s="10">
        <v>32.0</v>
      </c>
      <c r="F110" s="38">
        <v>0.02558862</v>
      </c>
    </row>
    <row r="111">
      <c r="A111" s="53">
        <v>10.0</v>
      </c>
      <c r="B111" s="10" t="s">
        <v>481</v>
      </c>
      <c r="C111" s="38">
        <v>2020.0</v>
      </c>
      <c r="D111" s="10" t="s">
        <v>5</v>
      </c>
      <c r="E111" s="10">
        <v>32.0</v>
      </c>
      <c r="F111" s="38">
        <v>11.1551241</v>
      </c>
    </row>
    <row r="112">
      <c r="A112" s="53">
        <v>11.0</v>
      </c>
      <c r="B112" s="10" t="s">
        <v>483</v>
      </c>
      <c r="C112" s="38">
        <v>2020.0</v>
      </c>
      <c r="D112" s="10" t="s">
        <v>5</v>
      </c>
      <c r="E112" s="10">
        <v>32.0</v>
      </c>
      <c r="F112" s="38">
        <v>2.82917812</v>
      </c>
    </row>
    <row r="113">
      <c r="A113" s="53">
        <v>12.0</v>
      </c>
      <c r="B113" s="10" t="s">
        <v>482</v>
      </c>
      <c r="C113" s="38">
        <v>2020.0</v>
      </c>
      <c r="D113" s="10" t="s">
        <v>5</v>
      </c>
      <c r="E113" s="10">
        <v>32.0</v>
      </c>
      <c r="F113" s="38">
        <v>28.4250797</v>
      </c>
    </row>
    <row r="114">
      <c r="A114" s="53">
        <v>13.0</v>
      </c>
      <c r="B114" s="10" t="s">
        <v>484</v>
      </c>
      <c r="C114" s="38">
        <v>2020.0</v>
      </c>
      <c r="D114" s="10" t="s">
        <v>5</v>
      </c>
      <c r="E114" s="10">
        <v>32.0</v>
      </c>
      <c r="F114" s="38">
        <v>15.5303404</v>
      </c>
    </row>
    <row r="115">
      <c r="A115" s="53">
        <v>14.0</v>
      </c>
      <c r="B115" s="10" t="s">
        <v>485</v>
      </c>
      <c r="C115" s="38">
        <v>2020.0</v>
      </c>
      <c r="D115" s="10" t="s">
        <v>5</v>
      </c>
      <c r="E115" s="10">
        <v>32.0</v>
      </c>
      <c r="F115" s="38">
        <v>0.83055511</v>
      </c>
    </row>
    <row r="116">
      <c r="A116" s="53">
        <v>15.0</v>
      </c>
      <c r="B116" s="10" t="s">
        <v>486</v>
      </c>
      <c r="C116" s="38">
        <v>2020.0</v>
      </c>
      <c r="D116" s="10" t="s">
        <v>5</v>
      </c>
      <c r="E116" s="10">
        <v>32.0</v>
      </c>
      <c r="F116" s="38">
        <v>4.31309376</v>
      </c>
    </row>
    <row r="117">
      <c r="A117" s="53">
        <v>16.0</v>
      </c>
      <c r="B117" s="10" t="s">
        <v>487</v>
      </c>
      <c r="C117" s="38">
        <v>2020.0</v>
      </c>
      <c r="D117" s="10" t="s">
        <v>5</v>
      </c>
      <c r="E117" s="10">
        <v>32.0</v>
      </c>
      <c r="F117" s="38">
        <v>10.6330516</v>
      </c>
    </row>
    <row r="118">
      <c r="A118" s="53">
        <v>17.0</v>
      </c>
      <c r="B118" s="10" t="s">
        <v>488</v>
      </c>
      <c r="C118" s="38">
        <v>2020.0</v>
      </c>
      <c r="D118" s="10" t="s">
        <v>5</v>
      </c>
      <c r="E118" s="10">
        <v>32.0</v>
      </c>
      <c r="F118" s="38">
        <v>2.51500081</v>
      </c>
    </row>
    <row r="119">
      <c r="A119" s="53">
        <v>18.0</v>
      </c>
      <c r="B119" s="10" t="s">
        <v>490</v>
      </c>
      <c r="C119" s="38">
        <v>2020.0</v>
      </c>
      <c r="D119" s="10" t="s">
        <v>5</v>
      </c>
      <c r="E119" s="10">
        <v>32.0</v>
      </c>
      <c r="F119" s="38">
        <v>10.4784168</v>
      </c>
    </row>
    <row r="120">
      <c r="A120" s="53">
        <v>19.0</v>
      </c>
      <c r="B120" s="10" t="s">
        <v>491</v>
      </c>
      <c r="C120" s="38">
        <v>2020.0</v>
      </c>
      <c r="D120" s="10" t="s">
        <v>5</v>
      </c>
      <c r="E120" s="10">
        <v>32.0</v>
      </c>
      <c r="F120" s="38">
        <v>1.94643585</v>
      </c>
    </row>
    <row r="121">
      <c r="A121" s="53">
        <v>20.0</v>
      </c>
      <c r="B121" s="10" t="s">
        <v>492</v>
      </c>
      <c r="C121" s="38">
        <v>2020.0</v>
      </c>
      <c r="D121" s="10" t="s">
        <v>5</v>
      </c>
      <c r="E121" s="10">
        <v>32.0</v>
      </c>
      <c r="F121" s="38">
        <v>30.3858662</v>
      </c>
    </row>
    <row r="122">
      <c r="A122" s="53">
        <v>21.0</v>
      </c>
      <c r="B122" s="10" t="s">
        <v>493</v>
      </c>
      <c r="C122" s="38">
        <v>2020.0</v>
      </c>
      <c r="D122" s="10" t="s">
        <v>5</v>
      </c>
      <c r="E122" s="10">
        <v>32.0</v>
      </c>
      <c r="F122" s="38">
        <v>8.87304838</v>
      </c>
    </row>
    <row r="123">
      <c r="A123" s="53">
        <v>22.0</v>
      </c>
      <c r="B123" s="10" t="s">
        <v>494</v>
      </c>
      <c r="C123" s="38">
        <v>2020.0</v>
      </c>
      <c r="D123" s="10" t="s">
        <v>5</v>
      </c>
      <c r="E123" s="10">
        <v>32.0</v>
      </c>
      <c r="F123" s="38">
        <v>0.79574651</v>
      </c>
    </row>
    <row r="124">
      <c r="A124" s="53">
        <v>23.0</v>
      </c>
      <c r="B124" s="10" t="s">
        <v>495</v>
      </c>
      <c r="C124" s="38">
        <v>2020.0</v>
      </c>
      <c r="D124" s="10" t="s">
        <v>5</v>
      </c>
      <c r="E124" s="10">
        <v>32.0</v>
      </c>
      <c r="F124" s="38">
        <v>8.47569339</v>
      </c>
    </row>
    <row r="125">
      <c r="A125" s="53">
        <v>24.0</v>
      </c>
      <c r="B125" s="10" t="s">
        <v>497</v>
      </c>
      <c r="C125" s="38">
        <v>2020.0</v>
      </c>
      <c r="D125" s="10" t="s">
        <v>5</v>
      </c>
      <c r="E125" s="10">
        <v>32.0</v>
      </c>
      <c r="F125" s="38">
        <v>22.0679266</v>
      </c>
    </row>
    <row r="126">
      <c r="A126" s="53">
        <v>25.0</v>
      </c>
      <c r="B126" s="10" t="s">
        <v>496</v>
      </c>
      <c r="C126" s="38">
        <v>2020.0</v>
      </c>
      <c r="D126" s="10" t="s">
        <v>5</v>
      </c>
      <c r="E126" s="10">
        <v>32.0</v>
      </c>
      <c r="F126" s="38">
        <v>7.97492116</v>
      </c>
    </row>
    <row r="127">
      <c r="A127" s="53">
        <v>26.0</v>
      </c>
      <c r="B127" s="10" t="s">
        <v>498</v>
      </c>
      <c r="C127" s="38">
        <v>2020.0</v>
      </c>
      <c r="D127" s="10" t="s">
        <v>5</v>
      </c>
      <c r="E127" s="10">
        <v>32.0</v>
      </c>
      <c r="F127" s="38">
        <v>6.92780593</v>
      </c>
    </row>
    <row r="128">
      <c r="A128" s="53">
        <v>27.0</v>
      </c>
      <c r="B128" s="10" t="s">
        <v>499</v>
      </c>
      <c r="C128" s="38">
        <v>2020.0</v>
      </c>
      <c r="D128" s="10" t="s">
        <v>5</v>
      </c>
      <c r="E128" s="10">
        <v>32.0</v>
      </c>
      <c r="F128" s="38">
        <v>31.0964538</v>
      </c>
    </row>
    <row r="129">
      <c r="A129" s="53">
        <v>28.0</v>
      </c>
      <c r="B129" s="10" t="s">
        <v>500</v>
      </c>
      <c r="C129" s="38">
        <v>2020.0</v>
      </c>
      <c r="D129" s="10" t="s">
        <v>5</v>
      </c>
      <c r="E129" s="10">
        <v>32.0</v>
      </c>
      <c r="F129" s="38">
        <v>7.70070445</v>
      </c>
    </row>
    <row r="130">
      <c r="A130" s="53">
        <v>29.0</v>
      </c>
      <c r="B130" s="10" t="s">
        <v>501</v>
      </c>
      <c r="C130" s="38">
        <v>2020.0</v>
      </c>
      <c r="D130" s="10" t="s">
        <v>5</v>
      </c>
      <c r="E130" s="10">
        <v>32.0</v>
      </c>
      <c r="F130" s="38">
        <v>2.20037481</v>
      </c>
    </row>
    <row r="131">
      <c r="A131" s="53">
        <v>30.0</v>
      </c>
      <c r="B131" s="10" t="s">
        <v>502</v>
      </c>
      <c r="C131" s="38">
        <v>2020.0</v>
      </c>
      <c r="D131" s="10" t="s">
        <v>5</v>
      </c>
      <c r="E131" s="10">
        <v>32.0</v>
      </c>
      <c r="F131" s="38">
        <v>21.990626</v>
      </c>
    </row>
    <row r="132">
      <c r="A132" s="53">
        <v>31.0</v>
      </c>
      <c r="B132" s="10" t="s">
        <v>503</v>
      </c>
      <c r="C132" s="38">
        <v>2020.0</v>
      </c>
      <c r="D132" s="10" t="s">
        <v>5</v>
      </c>
      <c r="E132" s="10">
        <v>32.0</v>
      </c>
      <c r="F132" s="38">
        <v>17.3892239</v>
      </c>
    </row>
    <row r="133">
      <c r="A133" s="53">
        <v>32.0</v>
      </c>
      <c r="B133" s="10" t="s">
        <v>504</v>
      </c>
      <c r="C133" s="38">
        <v>2020.0</v>
      </c>
      <c r="D133" s="10" t="s">
        <v>5</v>
      </c>
      <c r="E133" s="10">
        <v>32.0</v>
      </c>
      <c r="F133" s="38">
        <v>17.9097121</v>
      </c>
    </row>
    <row r="134">
      <c r="A134" s="98" t="s">
        <v>3</v>
      </c>
      <c r="B134" s="10" t="s">
        <v>489</v>
      </c>
      <c r="C134" s="38">
        <v>2022.0</v>
      </c>
      <c r="D134" s="10" t="s">
        <v>5</v>
      </c>
      <c r="E134" s="10">
        <v>32.0</v>
      </c>
      <c r="F134" s="38">
        <v>9.54971314</v>
      </c>
    </row>
    <row r="135">
      <c r="A135" s="98" t="s">
        <v>4</v>
      </c>
      <c r="B135" s="10" t="s">
        <v>472</v>
      </c>
      <c r="C135" s="38">
        <v>2022.0</v>
      </c>
      <c r="D135" s="10" t="s">
        <v>5</v>
      </c>
      <c r="E135" s="10">
        <v>32.0</v>
      </c>
      <c r="F135" s="38">
        <v>0.70956238</v>
      </c>
    </row>
    <row r="136">
      <c r="A136" s="98" t="s">
        <v>5</v>
      </c>
      <c r="B136" s="10" t="s">
        <v>473</v>
      </c>
      <c r="C136" s="38">
        <v>2022.0</v>
      </c>
      <c r="D136" s="10" t="s">
        <v>5</v>
      </c>
      <c r="E136" s="10">
        <v>32.0</v>
      </c>
      <c r="F136" s="38">
        <v>2.41216478</v>
      </c>
    </row>
    <row r="137">
      <c r="A137" s="98" t="s">
        <v>6</v>
      </c>
      <c r="B137" s="10" t="s">
        <v>474</v>
      </c>
      <c r="C137" s="38">
        <v>2022.0</v>
      </c>
      <c r="D137" s="10" t="s">
        <v>5</v>
      </c>
      <c r="E137" s="10">
        <v>32.0</v>
      </c>
      <c r="F137" s="38">
        <v>1.6009377</v>
      </c>
    </row>
    <row r="138">
      <c r="A138" s="98" t="s">
        <v>7</v>
      </c>
      <c r="B138" s="10" t="s">
        <v>475</v>
      </c>
      <c r="C138" s="38">
        <v>2022.0</v>
      </c>
      <c r="D138" s="10" t="s">
        <v>5</v>
      </c>
      <c r="E138" s="10">
        <v>32.0</v>
      </c>
      <c r="F138" s="38">
        <v>18.216038</v>
      </c>
    </row>
    <row r="139">
      <c r="A139" s="98" t="s">
        <v>8</v>
      </c>
      <c r="B139" s="10" t="s">
        <v>479</v>
      </c>
      <c r="C139" s="38">
        <v>2022.0</v>
      </c>
      <c r="D139" s="10" t="s">
        <v>5</v>
      </c>
      <c r="E139" s="10">
        <v>32.0</v>
      </c>
      <c r="F139" s="38">
        <v>4.23305522</v>
      </c>
    </row>
    <row r="140">
      <c r="A140" s="98" t="s">
        <v>9</v>
      </c>
      <c r="B140" s="10" t="s">
        <v>480</v>
      </c>
      <c r="C140" s="38">
        <v>2022.0</v>
      </c>
      <c r="D140" s="10" t="s">
        <v>5</v>
      </c>
      <c r="E140" s="10">
        <v>32.0</v>
      </c>
      <c r="F140" s="38">
        <v>0.91382863</v>
      </c>
    </row>
    <row r="141">
      <c r="A141" s="98" t="s">
        <v>10</v>
      </c>
      <c r="B141" s="10" t="s">
        <v>478</v>
      </c>
      <c r="C141" s="38">
        <v>2022.0</v>
      </c>
      <c r="D141" s="10" t="s">
        <v>5</v>
      </c>
      <c r="E141" s="10">
        <v>32.0</v>
      </c>
      <c r="F141" s="38">
        <v>32.2980157</v>
      </c>
    </row>
    <row r="142">
      <c r="A142" s="98" t="s">
        <v>11</v>
      </c>
      <c r="B142" s="10" t="s">
        <v>477</v>
      </c>
      <c r="C142" s="38">
        <v>2022.0</v>
      </c>
      <c r="D142" s="10" t="s">
        <v>5</v>
      </c>
      <c r="E142" s="10">
        <v>32.0</v>
      </c>
      <c r="F142" s="38">
        <v>5.33736145</v>
      </c>
    </row>
    <row r="143">
      <c r="A143" s="98" t="s">
        <v>12</v>
      </c>
      <c r="B143" s="10" t="s">
        <v>476</v>
      </c>
      <c r="C143" s="38">
        <v>2022.0</v>
      </c>
      <c r="D143" s="10" t="s">
        <v>5</v>
      </c>
      <c r="E143" s="10">
        <v>32.0</v>
      </c>
      <c r="F143" s="38">
        <v>0.04207316</v>
      </c>
    </row>
    <row r="144">
      <c r="A144" s="53">
        <v>10.0</v>
      </c>
      <c r="B144" s="10" t="s">
        <v>481</v>
      </c>
      <c r="C144" s="38">
        <v>2022.0</v>
      </c>
      <c r="D144" s="10" t="s">
        <v>5</v>
      </c>
      <c r="E144" s="10">
        <v>32.0</v>
      </c>
      <c r="F144" s="38">
        <v>12.8238216</v>
      </c>
    </row>
    <row r="145">
      <c r="A145" s="53">
        <v>11.0</v>
      </c>
      <c r="B145" s="10" t="s">
        <v>483</v>
      </c>
      <c r="C145" s="38">
        <v>2022.0</v>
      </c>
      <c r="D145" s="10" t="s">
        <v>5</v>
      </c>
      <c r="E145" s="10">
        <v>32.0</v>
      </c>
      <c r="F145" s="38">
        <v>2.55677151</v>
      </c>
    </row>
    <row r="146">
      <c r="A146" s="53">
        <v>12.0</v>
      </c>
      <c r="B146" s="10" t="s">
        <v>482</v>
      </c>
      <c r="C146" s="38">
        <v>2022.0</v>
      </c>
      <c r="D146" s="10" t="s">
        <v>5</v>
      </c>
      <c r="E146" s="10">
        <v>32.0</v>
      </c>
      <c r="F146" s="38">
        <v>31.0554898</v>
      </c>
    </row>
    <row r="147">
      <c r="A147" s="53">
        <v>13.0</v>
      </c>
      <c r="B147" s="10" t="s">
        <v>484</v>
      </c>
      <c r="C147" s="38">
        <v>2022.0</v>
      </c>
      <c r="D147" s="10" t="s">
        <v>5</v>
      </c>
      <c r="E147" s="10">
        <v>32.0</v>
      </c>
      <c r="F147" s="38">
        <v>15.7406966</v>
      </c>
    </row>
    <row r="148">
      <c r="A148" s="53">
        <v>14.0</v>
      </c>
      <c r="B148" s="10" t="s">
        <v>485</v>
      </c>
      <c r="C148" s="38">
        <v>2022.0</v>
      </c>
      <c r="D148" s="10" t="s">
        <v>5</v>
      </c>
      <c r="E148" s="10">
        <v>32.0</v>
      </c>
      <c r="F148" s="38">
        <v>0.88232997</v>
      </c>
    </row>
    <row r="149">
      <c r="A149" s="53">
        <v>15.0</v>
      </c>
      <c r="B149" s="10" t="s">
        <v>486</v>
      </c>
      <c r="C149" s="38">
        <v>2022.0</v>
      </c>
      <c r="D149" s="10" t="s">
        <v>5</v>
      </c>
      <c r="E149" s="10">
        <v>32.0</v>
      </c>
      <c r="F149" s="38">
        <v>4.39147411</v>
      </c>
    </row>
    <row r="150">
      <c r="A150" s="53">
        <v>16.0</v>
      </c>
      <c r="B150" s="10" t="s">
        <v>487</v>
      </c>
      <c r="C150" s="38">
        <v>2022.0</v>
      </c>
      <c r="D150" s="10" t="s">
        <v>5</v>
      </c>
      <c r="E150" s="10">
        <v>32.0</v>
      </c>
      <c r="F150" s="38">
        <v>6.48564025</v>
      </c>
    </row>
    <row r="151">
      <c r="A151" s="53">
        <v>17.0</v>
      </c>
      <c r="B151" s="10" t="s">
        <v>488</v>
      </c>
      <c r="C151" s="38">
        <v>2022.0</v>
      </c>
      <c r="D151" s="10" t="s">
        <v>5</v>
      </c>
      <c r="E151" s="10">
        <v>32.0</v>
      </c>
      <c r="F151" s="38">
        <v>2.07987778</v>
      </c>
    </row>
    <row r="152">
      <c r="A152" s="53">
        <v>18.0</v>
      </c>
      <c r="B152" s="10" t="s">
        <v>490</v>
      </c>
      <c r="C152" s="38">
        <v>2022.0</v>
      </c>
      <c r="D152" s="10" t="s">
        <v>5</v>
      </c>
      <c r="E152" s="10">
        <v>32.0</v>
      </c>
      <c r="F152" s="38">
        <v>11.2136317</v>
      </c>
    </row>
    <row r="153">
      <c r="A153" s="53">
        <v>19.0</v>
      </c>
      <c r="B153" s="10" t="s">
        <v>491</v>
      </c>
      <c r="C153" s="38">
        <v>2022.0</v>
      </c>
      <c r="D153" s="10" t="s">
        <v>5</v>
      </c>
      <c r="E153" s="10">
        <v>32.0</v>
      </c>
      <c r="F153" s="38">
        <v>2.66756415</v>
      </c>
    </row>
    <row r="154">
      <c r="A154" s="53">
        <v>20.0</v>
      </c>
      <c r="B154" s="10" t="s">
        <v>492</v>
      </c>
      <c r="C154" s="38">
        <v>2022.0</v>
      </c>
      <c r="D154" s="10" t="s">
        <v>5</v>
      </c>
      <c r="E154" s="10">
        <v>32.0</v>
      </c>
      <c r="F154" s="38">
        <v>28.1798231</v>
      </c>
    </row>
    <row r="155">
      <c r="A155" s="53">
        <v>21.0</v>
      </c>
      <c r="B155" s="10" t="s">
        <v>493</v>
      </c>
      <c r="C155" s="38">
        <v>2022.0</v>
      </c>
      <c r="D155" s="10" t="s">
        <v>5</v>
      </c>
      <c r="E155" s="10">
        <v>32.0</v>
      </c>
      <c r="F155" s="38">
        <v>10.2738717</v>
      </c>
    </row>
    <row r="156">
      <c r="A156" s="53">
        <v>22.0</v>
      </c>
      <c r="B156" s="10" t="s">
        <v>494</v>
      </c>
      <c r="C156" s="38">
        <v>2022.0</v>
      </c>
      <c r="D156" s="10" t="s">
        <v>5</v>
      </c>
      <c r="E156" s="10">
        <v>32.0</v>
      </c>
      <c r="F156" s="38">
        <v>1.42099578</v>
      </c>
    </row>
    <row r="157">
      <c r="A157" s="53">
        <v>23.0</v>
      </c>
      <c r="B157" s="10" t="s">
        <v>495</v>
      </c>
      <c r="C157" s="38">
        <v>2022.0</v>
      </c>
      <c r="D157" s="10" t="s">
        <v>5</v>
      </c>
      <c r="E157" s="10">
        <v>32.0</v>
      </c>
      <c r="F157" s="38">
        <v>8.80794668</v>
      </c>
    </row>
    <row r="158">
      <c r="A158" s="53">
        <v>24.0</v>
      </c>
      <c r="B158" s="10" t="s">
        <v>497</v>
      </c>
      <c r="C158" s="38">
        <v>2022.0</v>
      </c>
      <c r="D158" s="10" t="s">
        <v>5</v>
      </c>
      <c r="E158" s="10">
        <v>32.0</v>
      </c>
      <c r="F158" s="38">
        <v>21.8350725</v>
      </c>
    </row>
    <row r="159">
      <c r="A159" s="53">
        <v>25.0</v>
      </c>
      <c r="B159" s="10" t="s">
        <v>496</v>
      </c>
      <c r="C159" s="38">
        <v>2022.0</v>
      </c>
      <c r="D159" s="10" t="s">
        <v>5</v>
      </c>
      <c r="E159" s="10">
        <v>32.0</v>
      </c>
      <c r="F159" s="38">
        <v>6.59567723</v>
      </c>
    </row>
    <row r="160">
      <c r="A160" s="53">
        <v>26.0</v>
      </c>
      <c r="B160" s="10" t="s">
        <v>498</v>
      </c>
      <c r="C160" s="38">
        <v>2022.0</v>
      </c>
      <c r="D160" s="10" t="s">
        <v>5</v>
      </c>
      <c r="E160" s="10">
        <v>32.0</v>
      </c>
      <c r="F160" s="38">
        <v>5.99937644</v>
      </c>
    </row>
    <row r="161">
      <c r="A161" s="53">
        <v>27.0</v>
      </c>
      <c r="B161" s="10" t="s">
        <v>499</v>
      </c>
      <c r="C161" s="38">
        <v>2022.0</v>
      </c>
      <c r="D161" s="10" t="s">
        <v>5</v>
      </c>
      <c r="E161" s="10">
        <v>32.0</v>
      </c>
      <c r="F161" s="38">
        <v>30.6883853</v>
      </c>
    </row>
    <row r="162">
      <c r="A162" s="53">
        <v>28.0</v>
      </c>
      <c r="B162" s="10" t="s">
        <v>500</v>
      </c>
      <c r="C162" s="38">
        <v>2022.0</v>
      </c>
      <c r="D162" s="10" t="s">
        <v>5</v>
      </c>
      <c r="E162" s="10">
        <v>32.0</v>
      </c>
      <c r="F162" s="38">
        <v>7.28364004</v>
      </c>
    </row>
    <row r="163">
      <c r="A163" s="53">
        <v>29.0</v>
      </c>
      <c r="B163" s="10" t="s">
        <v>501</v>
      </c>
      <c r="C163" s="38">
        <v>2022.0</v>
      </c>
      <c r="D163" s="10" t="s">
        <v>5</v>
      </c>
      <c r="E163" s="10">
        <v>32.0</v>
      </c>
      <c r="F163" s="38">
        <v>1.8072389</v>
      </c>
    </row>
    <row r="164">
      <c r="A164" s="53">
        <v>30.0</v>
      </c>
      <c r="B164" s="10" t="s">
        <v>502</v>
      </c>
      <c r="C164" s="38">
        <v>2022.0</v>
      </c>
      <c r="D164" s="10" t="s">
        <v>5</v>
      </c>
      <c r="E164" s="10">
        <v>32.0</v>
      </c>
      <c r="F164" s="38">
        <v>22.2197886</v>
      </c>
    </row>
    <row r="165">
      <c r="A165" s="53">
        <v>31.0</v>
      </c>
      <c r="B165" s="10" t="s">
        <v>503</v>
      </c>
      <c r="C165" s="38">
        <v>2022.0</v>
      </c>
      <c r="D165" s="10" t="s">
        <v>5</v>
      </c>
      <c r="E165" s="10">
        <v>32.0</v>
      </c>
      <c r="F165" s="38">
        <v>14.8404902</v>
      </c>
    </row>
    <row r="166">
      <c r="A166" s="53">
        <v>32.0</v>
      </c>
      <c r="B166" s="10" t="s">
        <v>504</v>
      </c>
      <c r="C166" s="38">
        <v>2022.0</v>
      </c>
      <c r="D166" s="10" t="s">
        <v>5</v>
      </c>
      <c r="E166" s="10">
        <v>32.0</v>
      </c>
      <c r="F166" s="38">
        <v>14.5099232</v>
      </c>
    </row>
    <row r="167">
      <c r="A167" s="2" t="s">
        <v>4</v>
      </c>
      <c r="B167" s="1" t="s">
        <v>472</v>
      </c>
      <c r="C167" s="1">
        <v>2024.0</v>
      </c>
      <c r="D167" s="10" t="s">
        <v>5</v>
      </c>
      <c r="E167" s="10">
        <v>32.0</v>
      </c>
      <c r="F167" s="1">
        <v>0.33677299388207205</v>
      </c>
    </row>
    <row r="168">
      <c r="A168" s="2" t="s">
        <v>5</v>
      </c>
      <c r="B168" s="1" t="s">
        <v>473</v>
      </c>
      <c r="C168" s="1">
        <v>2024.0</v>
      </c>
      <c r="D168" s="10" t="s">
        <v>5</v>
      </c>
      <c r="E168" s="10">
        <v>32.0</v>
      </c>
      <c r="F168" s="1">
        <v>2.3212355756644114</v>
      </c>
    </row>
    <row r="169">
      <c r="A169" s="2" t="s">
        <v>6</v>
      </c>
      <c r="B169" s="1" t="s">
        <v>474</v>
      </c>
      <c r="C169" s="1">
        <v>2024.0</v>
      </c>
      <c r="D169" s="10" t="s">
        <v>5</v>
      </c>
      <c r="E169" s="10">
        <v>32.0</v>
      </c>
      <c r="F169" s="1">
        <v>1.5842044134727076</v>
      </c>
    </row>
    <row r="170">
      <c r="A170" s="2" t="s">
        <v>7</v>
      </c>
      <c r="B170" s="1" t="s">
        <v>475</v>
      </c>
      <c r="C170" s="1">
        <v>2024.0</v>
      </c>
      <c r="D170" s="10" t="s">
        <v>5</v>
      </c>
      <c r="E170" s="10">
        <v>32.0</v>
      </c>
      <c r="F170" s="1">
        <v>19.443484461000597</v>
      </c>
    </row>
    <row r="171">
      <c r="A171" s="2" t="s">
        <v>8</v>
      </c>
      <c r="B171" s="1" t="s">
        <v>479</v>
      </c>
      <c r="C171" s="1">
        <v>2024.0</v>
      </c>
      <c r="D171" s="10" t="s">
        <v>5</v>
      </c>
      <c r="E171" s="10">
        <v>32.0</v>
      </c>
      <c r="F171" s="1">
        <v>4.004225024905202</v>
      </c>
    </row>
    <row r="172">
      <c r="A172" s="2" t="s">
        <v>9</v>
      </c>
      <c r="B172" s="1" t="s">
        <v>480</v>
      </c>
      <c r="C172" s="1">
        <v>2024.0</v>
      </c>
      <c r="D172" s="10" t="s">
        <v>5</v>
      </c>
      <c r="E172" s="10">
        <v>32.0</v>
      </c>
      <c r="F172" s="1">
        <v>1.1614772615656646</v>
      </c>
    </row>
    <row r="173">
      <c r="A173" s="2" t="s">
        <v>10</v>
      </c>
      <c r="B173" s="1" t="s">
        <v>478</v>
      </c>
      <c r="C173" s="1">
        <v>2024.0</v>
      </c>
      <c r="D173" s="10" t="s">
        <v>5</v>
      </c>
      <c r="E173" s="10">
        <v>32.0</v>
      </c>
      <c r="F173" s="1">
        <v>32.10850585715719</v>
      </c>
    </row>
    <row r="174">
      <c r="A174" s="2" t="s">
        <v>11</v>
      </c>
      <c r="B174" s="1" t="s">
        <v>477</v>
      </c>
      <c r="C174" s="1">
        <v>2024.0</v>
      </c>
      <c r="D174" s="10" t="s">
        <v>5</v>
      </c>
      <c r="E174" s="10">
        <v>32.0</v>
      </c>
      <c r="F174" s="1">
        <v>4.143401025627586</v>
      </c>
    </row>
    <row r="175">
      <c r="A175" s="2" t="s">
        <v>12</v>
      </c>
      <c r="B175" s="1" t="s">
        <v>476</v>
      </c>
      <c r="C175" s="1">
        <v>2024.0</v>
      </c>
      <c r="D175" s="10" t="s">
        <v>5</v>
      </c>
      <c r="E175" s="10">
        <v>32.0</v>
      </c>
      <c r="F175" s="1">
        <v>0.08830981757306976</v>
      </c>
    </row>
    <row r="176">
      <c r="A176" s="2" t="s">
        <v>13</v>
      </c>
      <c r="B176" s="1" t="s">
        <v>481</v>
      </c>
      <c r="C176" s="1">
        <v>2024.0</v>
      </c>
      <c r="D176" s="10" t="s">
        <v>5</v>
      </c>
      <c r="E176" s="10">
        <v>32.0</v>
      </c>
      <c r="F176" s="1">
        <v>13.165836630207137</v>
      </c>
    </row>
    <row r="177">
      <c r="A177" s="2" t="s">
        <v>14</v>
      </c>
      <c r="B177" s="1" t="s">
        <v>483</v>
      </c>
      <c r="C177" s="1">
        <v>2024.0</v>
      </c>
      <c r="D177" s="10" t="s">
        <v>5</v>
      </c>
      <c r="E177" s="10">
        <v>32.0</v>
      </c>
      <c r="F177" s="1">
        <v>2.4378035356549734</v>
      </c>
    </row>
    <row r="178">
      <c r="A178" s="2" t="s">
        <v>15</v>
      </c>
      <c r="B178" s="1" t="s">
        <v>482</v>
      </c>
      <c r="C178" s="1">
        <v>2024.0</v>
      </c>
      <c r="D178" s="10" t="s">
        <v>5</v>
      </c>
      <c r="E178" s="10">
        <v>32.0</v>
      </c>
      <c r="F178" s="1">
        <v>27.29619585499959</v>
      </c>
    </row>
    <row r="179">
      <c r="A179" s="2" t="s">
        <v>16</v>
      </c>
      <c r="B179" s="1" t="s">
        <v>484</v>
      </c>
      <c r="C179" s="1">
        <v>2024.0</v>
      </c>
      <c r="D179" s="10" t="s">
        <v>5</v>
      </c>
      <c r="E179" s="10">
        <v>32.0</v>
      </c>
      <c r="F179" s="1">
        <v>14.178902123561926</v>
      </c>
    </row>
    <row r="180">
      <c r="A180" s="2" t="s">
        <v>17</v>
      </c>
      <c r="B180" s="1" t="s">
        <v>485</v>
      </c>
      <c r="C180" s="1">
        <v>2024.0</v>
      </c>
      <c r="D180" s="10" t="s">
        <v>5</v>
      </c>
      <c r="E180" s="10">
        <v>32.0</v>
      </c>
      <c r="F180" s="1">
        <v>0.27372861249241465</v>
      </c>
    </row>
    <row r="181">
      <c r="A181" s="2" t="s">
        <v>18</v>
      </c>
      <c r="B181" s="1" t="s">
        <v>486</v>
      </c>
      <c r="C181" s="1">
        <v>2024.0</v>
      </c>
      <c r="D181" s="10" t="s">
        <v>5</v>
      </c>
      <c r="E181" s="10">
        <v>32.0</v>
      </c>
      <c r="F181" s="1">
        <v>4.88852228150801</v>
      </c>
    </row>
    <row r="182">
      <c r="A182" s="2" t="s">
        <v>19</v>
      </c>
      <c r="B182" s="1" t="s">
        <v>487</v>
      </c>
      <c r="C182" s="1">
        <v>2024.0</v>
      </c>
      <c r="D182" s="10" t="s">
        <v>5</v>
      </c>
      <c r="E182" s="10">
        <v>32.0</v>
      </c>
      <c r="F182" s="1">
        <v>8.25131474368385</v>
      </c>
    </row>
    <row r="183">
      <c r="A183" s="2" t="s">
        <v>20</v>
      </c>
      <c r="B183" s="1" t="s">
        <v>488</v>
      </c>
      <c r="C183" s="1">
        <v>2024.0</v>
      </c>
      <c r="D183" s="10" t="s">
        <v>5</v>
      </c>
      <c r="E183" s="10">
        <v>32.0</v>
      </c>
      <c r="F183" s="1">
        <v>2.5191303814810957</v>
      </c>
    </row>
    <row r="184">
      <c r="A184" s="2" t="s">
        <v>21</v>
      </c>
      <c r="B184" s="1" t="s">
        <v>490</v>
      </c>
      <c r="C184" s="1">
        <v>2024.0</v>
      </c>
      <c r="D184" s="10" t="s">
        <v>5</v>
      </c>
      <c r="E184" s="10">
        <v>32.0</v>
      </c>
      <c r="F184" s="1">
        <v>12.047156719626571</v>
      </c>
    </row>
    <row r="185">
      <c r="A185" s="2" t="s">
        <v>22</v>
      </c>
      <c r="B185" s="1" t="s">
        <v>491</v>
      </c>
      <c r="C185" s="1">
        <v>2024.0</v>
      </c>
      <c r="D185" s="10" t="s">
        <v>5</v>
      </c>
      <c r="E185" s="10">
        <v>32.0</v>
      </c>
      <c r="F185" s="1">
        <v>1.5653793152413369</v>
      </c>
    </row>
    <row r="186">
      <c r="A186" s="2" t="s">
        <v>23</v>
      </c>
      <c r="B186" s="1" t="s">
        <v>492</v>
      </c>
      <c r="C186" s="1">
        <v>2024.0</v>
      </c>
      <c r="D186" s="10" t="s">
        <v>5</v>
      </c>
      <c r="E186" s="10">
        <v>32.0</v>
      </c>
      <c r="F186" s="1">
        <v>30.540527166562182</v>
      </c>
    </row>
    <row r="187">
      <c r="A187" s="2" t="s">
        <v>24</v>
      </c>
      <c r="B187" s="1" t="s">
        <v>493</v>
      </c>
      <c r="C187" s="1">
        <v>2024.0</v>
      </c>
      <c r="D187" s="10" t="s">
        <v>5</v>
      </c>
      <c r="E187" s="10">
        <v>32.0</v>
      </c>
      <c r="F187" s="1">
        <v>12.3589803666803</v>
      </c>
    </row>
    <row r="188">
      <c r="A188" s="2" t="s">
        <v>25</v>
      </c>
      <c r="B188" s="1" t="s">
        <v>494</v>
      </c>
      <c r="C188" s="1">
        <v>2024.0</v>
      </c>
      <c r="D188" s="10" t="s">
        <v>5</v>
      </c>
      <c r="E188" s="10">
        <v>32.0</v>
      </c>
      <c r="F188" s="1">
        <v>1.182473091831728</v>
      </c>
    </row>
    <row r="189">
      <c r="A189" s="2" t="s">
        <v>26</v>
      </c>
      <c r="B189" s="1" t="s">
        <v>495</v>
      </c>
      <c r="C189" s="1">
        <v>2024.0</v>
      </c>
      <c r="D189" s="10" t="s">
        <v>5</v>
      </c>
      <c r="E189" s="10">
        <v>32.0</v>
      </c>
      <c r="F189" s="1">
        <v>7.861617225814474</v>
      </c>
    </row>
    <row r="190">
      <c r="A190" s="2" t="s">
        <v>27</v>
      </c>
      <c r="B190" s="1" t="s">
        <v>497</v>
      </c>
      <c r="C190" s="1">
        <v>2024.0</v>
      </c>
      <c r="D190" s="10" t="s">
        <v>5</v>
      </c>
      <c r="E190" s="10">
        <v>32.0</v>
      </c>
      <c r="F190" s="1">
        <v>17.680445805559437</v>
      </c>
    </row>
    <row r="191">
      <c r="A191" s="2" t="s">
        <v>28</v>
      </c>
      <c r="B191" s="1" t="s">
        <v>496</v>
      </c>
      <c r="C191" s="1">
        <v>2024.0</v>
      </c>
      <c r="D191" s="10" t="s">
        <v>5</v>
      </c>
      <c r="E191" s="10">
        <v>32.0</v>
      </c>
      <c r="F191" s="1">
        <v>7.865362424704364</v>
      </c>
    </row>
    <row r="192">
      <c r="A192" s="2" t="s">
        <v>29</v>
      </c>
      <c r="B192" s="1" t="s">
        <v>498</v>
      </c>
      <c r="C192" s="1">
        <v>2024.0</v>
      </c>
      <c r="D192" s="10" t="s">
        <v>5</v>
      </c>
      <c r="E192" s="10">
        <v>32.0</v>
      </c>
      <c r="F192" s="1">
        <v>7.585303382694939</v>
      </c>
    </row>
    <row r="193">
      <c r="A193" s="2" t="s">
        <v>30</v>
      </c>
      <c r="B193" s="1" t="s">
        <v>499</v>
      </c>
      <c r="C193" s="1">
        <v>2024.0</v>
      </c>
      <c r="D193" s="10" t="s">
        <v>5</v>
      </c>
      <c r="E193" s="10">
        <v>32.0</v>
      </c>
      <c r="F193" s="1">
        <v>29.46396030912067</v>
      </c>
    </row>
    <row r="194">
      <c r="A194" s="2" t="s">
        <v>31</v>
      </c>
      <c r="B194" s="1" t="s">
        <v>500</v>
      </c>
      <c r="C194" s="1">
        <v>2024.0</v>
      </c>
      <c r="D194" s="10" t="s">
        <v>5</v>
      </c>
      <c r="E194" s="10">
        <v>32.0</v>
      </c>
      <c r="F194" s="1">
        <v>8.739952501919163</v>
      </c>
    </row>
    <row r="195">
      <c r="A195" s="2" t="s">
        <v>32</v>
      </c>
      <c r="B195" s="1" t="s">
        <v>501</v>
      </c>
      <c r="C195" s="1">
        <v>2024.0</v>
      </c>
      <c r="D195" s="10" t="s">
        <v>5</v>
      </c>
      <c r="E195" s="10">
        <v>32.0</v>
      </c>
      <c r="F195" s="1">
        <v>1.8923756174014508</v>
      </c>
    </row>
    <row r="196">
      <c r="A196" s="2" t="s">
        <v>33</v>
      </c>
      <c r="B196" s="1" t="s">
        <v>502</v>
      </c>
      <c r="C196" s="1">
        <v>2024.0</v>
      </c>
      <c r="D196" s="10" t="s">
        <v>5</v>
      </c>
      <c r="E196" s="10">
        <v>32.0</v>
      </c>
      <c r="F196" s="1">
        <v>22.463964508140194</v>
      </c>
    </row>
    <row r="197">
      <c r="A197" s="2" t="s">
        <v>34</v>
      </c>
      <c r="B197" s="1" t="s">
        <v>503</v>
      </c>
      <c r="C197" s="1">
        <v>2024.0</v>
      </c>
      <c r="D197" s="10" t="s">
        <v>5</v>
      </c>
      <c r="E197" s="10">
        <v>32.0</v>
      </c>
      <c r="F197" s="1">
        <v>16.023393443422854</v>
      </c>
    </row>
    <row r="198">
      <c r="A198" s="2" t="s">
        <v>35</v>
      </c>
      <c r="B198" s="1" t="s">
        <v>504</v>
      </c>
      <c r="C198" s="1">
        <v>2024.0</v>
      </c>
      <c r="D198" s="10" t="s">
        <v>5</v>
      </c>
      <c r="E198" s="10">
        <v>32.0</v>
      </c>
      <c r="F198" s="1">
        <v>16.00010841735676</v>
      </c>
    </row>
    <row r="199">
      <c r="A199" s="2" t="s">
        <v>3</v>
      </c>
      <c r="B199" s="1" t="s">
        <v>489</v>
      </c>
      <c r="C199" s="1">
        <v>2024.0</v>
      </c>
      <c r="D199" s="10" t="s">
        <v>5</v>
      </c>
      <c r="E199" s="10">
        <v>32.0</v>
      </c>
      <c r="F199" s="1">
        <v>9.56530002526383</v>
      </c>
    </row>
  </sheetData>
  <autoFilter ref="$A$1:$F$199"/>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27" t="s">
        <v>471</v>
      </c>
    </row>
    <row r="2">
      <c r="A2" s="91" t="s">
        <v>3</v>
      </c>
      <c r="B2" s="27" t="s">
        <v>489</v>
      </c>
      <c r="C2" s="7">
        <v>2013.0</v>
      </c>
      <c r="D2" s="9" t="s">
        <v>5</v>
      </c>
      <c r="E2" s="9" t="s">
        <v>291</v>
      </c>
      <c r="F2" s="114">
        <v>40.1</v>
      </c>
    </row>
    <row r="3">
      <c r="A3" s="91" t="s">
        <v>4</v>
      </c>
      <c r="B3" s="27" t="s">
        <v>472</v>
      </c>
      <c r="C3" s="7">
        <v>2013.0</v>
      </c>
      <c r="D3" s="9" t="s">
        <v>5</v>
      </c>
      <c r="E3" s="9" t="s">
        <v>291</v>
      </c>
      <c r="F3" s="115">
        <v>72.4</v>
      </c>
    </row>
    <row r="4">
      <c r="A4" s="27" t="s">
        <v>5</v>
      </c>
      <c r="B4" s="27" t="s">
        <v>473</v>
      </c>
      <c r="C4" s="7">
        <v>2013.0</v>
      </c>
      <c r="D4" s="9" t="s">
        <v>5</v>
      </c>
      <c r="E4" s="9" t="s">
        <v>291</v>
      </c>
      <c r="F4" s="115">
        <v>50.7</v>
      </c>
    </row>
    <row r="5">
      <c r="A5" s="27" t="s">
        <v>6</v>
      </c>
      <c r="B5" s="27" t="s">
        <v>474</v>
      </c>
      <c r="C5" s="7">
        <v>2013.0</v>
      </c>
      <c r="D5" s="9" t="s">
        <v>5</v>
      </c>
      <c r="E5" s="9" t="s">
        <v>291</v>
      </c>
      <c r="F5" s="115">
        <v>50.9</v>
      </c>
    </row>
    <row r="6">
      <c r="A6" s="27" t="s">
        <v>7</v>
      </c>
      <c r="B6" s="27" t="s">
        <v>475</v>
      </c>
      <c r="C6" s="7">
        <v>2013.0</v>
      </c>
      <c r="D6" s="9" t="s">
        <v>5</v>
      </c>
      <c r="E6" s="9" t="s">
        <v>291</v>
      </c>
      <c r="F6" s="115">
        <v>33.7</v>
      </c>
    </row>
    <row r="7">
      <c r="A7" s="27" t="s">
        <v>8</v>
      </c>
      <c r="B7" s="27" t="s">
        <v>479</v>
      </c>
      <c r="C7" s="7">
        <v>2013.0</v>
      </c>
      <c r="D7" s="9" t="s">
        <v>5</v>
      </c>
      <c r="E7" s="9" t="s">
        <v>291</v>
      </c>
      <c r="F7" s="115">
        <v>47.4</v>
      </c>
    </row>
    <row r="8">
      <c r="A8" s="27" t="s">
        <v>9</v>
      </c>
      <c r="B8" s="27" t="s">
        <v>480</v>
      </c>
      <c r="C8" s="7">
        <v>2013.0</v>
      </c>
      <c r="D8" s="9" t="s">
        <v>5</v>
      </c>
      <c r="E8" s="9" t="s">
        <v>291</v>
      </c>
      <c r="F8" s="115">
        <v>66.8</v>
      </c>
    </row>
    <row r="9">
      <c r="A9" s="27" t="s">
        <v>10</v>
      </c>
      <c r="B9" s="27" t="s">
        <v>478</v>
      </c>
      <c r="C9" s="7">
        <v>2013.0</v>
      </c>
      <c r="D9" s="9" t="s">
        <v>5</v>
      </c>
      <c r="E9" s="9" t="s">
        <v>291</v>
      </c>
      <c r="F9" s="115">
        <v>36.5</v>
      </c>
    </row>
    <row r="10">
      <c r="A10" s="27" t="s">
        <v>11</v>
      </c>
      <c r="B10" s="27" t="s">
        <v>477</v>
      </c>
      <c r="C10" s="7">
        <v>2013.0</v>
      </c>
      <c r="D10" s="9" t="s">
        <v>5</v>
      </c>
      <c r="E10" s="9" t="s">
        <v>291</v>
      </c>
      <c r="F10" s="115">
        <v>43.5</v>
      </c>
    </row>
    <row r="11">
      <c r="A11" s="27" t="s">
        <v>12</v>
      </c>
      <c r="B11" s="27" t="s">
        <v>476</v>
      </c>
      <c r="C11" s="7">
        <v>2013.0</v>
      </c>
      <c r="D11" s="9" t="s">
        <v>5</v>
      </c>
      <c r="E11" s="9" t="s">
        <v>291</v>
      </c>
      <c r="F11" s="115">
        <v>34.0</v>
      </c>
    </row>
    <row r="12">
      <c r="A12" s="27" t="s">
        <v>13</v>
      </c>
      <c r="B12" s="27" t="s">
        <v>481</v>
      </c>
      <c r="C12" s="7">
        <v>2013.0</v>
      </c>
      <c r="D12" s="9" t="s">
        <v>5</v>
      </c>
      <c r="E12" s="9" t="s">
        <v>291</v>
      </c>
      <c r="F12" s="115">
        <v>55.6</v>
      </c>
    </row>
    <row r="13">
      <c r="A13" s="27" t="s">
        <v>14</v>
      </c>
      <c r="B13" s="27" t="s">
        <v>483</v>
      </c>
      <c r="C13" s="7">
        <v>2013.0</v>
      </c>
      <c r="D13" s="9" t="s">
        <v>5</v>
      </c>
      <c r="E13" s="9" t="s">
        <v>291</v>
      </c>
      <c r="F13" s="115">
        <v>41.2</v>
      </c>
    </row>
    <row r="14">
      <c r="A14" s="27" t="s">
        <v>15</v>
      </c>
      <c r="B14" s="27" t="s">
        <v>482</v>
      </c>
      <c r="C14" s="7">
        <v>2013.0</v>
      </c>
      <c r="D14" s="9" t="s">
        <v>5</v>
      </c>
      <c r="E14" s="9" t="s">
        <v>291</v>
      </c>
      <c r="F14" s="115">
        <v>45.8</v>
      </c>
    </row>
    <row r="15">
      <c r="A15" s="27" t="s">
        <v>16</v>
      </c>
      <c r="B15" s="27" t="s">
        <v>484</v>
      </c>
      <c r="C15" s="7">
        <v>2013.0</v>
      </c>
      <c r="D15" s="9" t="s">
        <v>5</v>
      </c>
      <c r="E15" s="9" t="s">
        <v>291</v>
      </c>
      <c r="F15" s="115">
        <v>55.5</v>
      </c>
    </row>
    <row r="16">
      <c r="A16" s="27" t="s">
        <v>17</v>
      </c>
      <c r="B16" s="27" t="s">
        <v>485</v>
      </c>
      <c r="C16" s="7">
        <v>2013.0</v>
      </c>
      <c r="D16" s="9" t="s">
        <v>5</v>
      </c>
      <c r="E16" s="9" t="s">
        <v>291</v>
      </c>
      <c r="F16" s="115">
        <v>39.6</v>
      </c>
    </row>
    <row r="17">
      <c r="A17" s="27" t="s">
        <v>18</v>
      </c>
      <c r="B17" s="27" t="s">
        <v>486</v>
      </c>
      <c r="C17" s="7">
        <v>2013.0</v>
      </c>
      <c r="D17" s="9" t="s">
        <v>5</v>
      </c>
      <c r="E17" s="9" t="s">
        <v>291</v>
      </c>
      <c r="F17" s="115">
        <v>22.7</v>
      </c>
    </row>
    <row r="18">
      <c r="A18" s="27" t="s">
        <v>19</v>
      </c>
      <c r="B18" s="27" t="s">
        <v>487</v>
      </c>
      <c r="C18" s="7">
        <v>2013.0</v>
      </c>
      <c r="D18" s="9" t="s">
        <v>5</v>
      </c>
      <c r="E18" s="9" t="s">
        <v>291</v>
      </c>
      <c r="F18" s="115">
        <v>39.5</v>
      </c>
    </row>
    <row r="19">
      <c r="A19" s="27" t="s">
        <v>20</v>
      </c>
      <c r="B19" s="27" t="s">
        <v>488</v>
      </c>
      <c r="C19" s="7">
        <v>2013.0</v>
      </c>
      <c r="D19" s="9" t="s">
        <v>5</v>
      </c>
      <c r="E19" s="9" t="s">
        <v>291</v>
      </c>
      <c r="F19" s="115">
        <v>37.4</v>
      </c>
    </row>
    <row r="20">
      <c r="A20" s="27" t="s">
        <v>21</v>
      </c>
      <c r="B20" s="27" t="s">
        <v>490</v>
      </c>
      <c r="C20" s="7">
        <v>2013.0</v>
      </c>
      <c r="D20" s="9" t="s">
        <v>5</v>
      </c>
      <c r="E20" s="9" t="s">
        <v>291</v>
      </c>
      <c r="F20" s="115">
        <v>54.2</v>
      </c>
    </row>
    <row r="21">
      <c r="A21" s="27" t="s">
        <v>22</v>
      </c>
      <c r="B21" s="27" t="s">
        <v>491</v>
      </c>
      <c r="C21" s="7">
        <v>2013.0</v>
      </c>
      <c r="D21" s="9" t="s">
        <v>5</v>
      </c>
      <c r="E21" s="9" t="s">
        <v>291</v>
      </c>
      <c r="F21" s="115">
        <v>51.9</v>
      </c>
    </row>
    <row r="22">
      <c r="A22" s="27" t="s">
        <v>23</v>
      </c>
      <c r="B22" s="27" t="s">
        <v>492</v>
      </c>
      <c r="C22" s="7">
        <v>2013.0</v>
      </c>
      <c r="D22" s="9" t="s">
        <v>5</v>
      </c>
      <c r="E22" s="9" t="s">
        <v>291</v>
      </c>
      <c r="F22" s="115">
        <v>37.3</v>
      </c>
    </row>
    <row r="23">
      <c r="A23" s="27" t="s">
        <v>24</v>
      </c>
      <c r="B23" s="27" t="s">
        <v>493</v>
      </c>
      <c r="C23" s="7">
        <v>2013.0</v>
      </c>
      <c r="D23" s="9" t="s">
        <v>5</v>
      </c>
      <c r="E23" s="9" t="s">
        <v>291</v>
      </c>
      <c r="F23" s="115">
        <v>34.9</v>
      </c>
    </row>
    <row r="24">
      <c r="A24" s="27" t="s">
        <v>25</v>
      </c>
      <c r="B24" s="27" t="s">
        <v>494</v>
      </c>
      <c r="C24" s="7">
        <v>2013.0</v>
      </c>
      <c r="D24" s="9" t="s">
        <v>5</v>
      </c>
      <c r="E24" s="9" t="s">
        <v>291</v>
      </c>
      <c r="F24" s="115">
        <v>60.7</v>
      </c>
    </row>
    <row r="25">
      <c r="A25" s="27" t="s">
        <v>26</v>
      </c>
      <c r="B25" s="27" t="s">
        <v>495</v>
      </c>
      <c r="C25" s="7">
        <v>2013.0</v>
      </c>
      <c r="D25" s="9" t="s">
        <v>5</v>
      </c>
      <c r="E25" s="9" t="s">
        <v>291</v>
      </c>
      <c r="F25" s="115">
        <v>48.6</v>
      </c>
    </row>
    <row r="26">
      <c r="A26" s="27" t="s">
        <v>27</v>
      </c>
      <c r="B26" s="27" t="s">
        <v>497</v>
      </c>
      <c r="C26" s="7">
        <v>2013.0</v>
      </c>
      <c r="D26" s="9" t="s">
        <v>5</v>
      </c>
      <c r="E26" s="9" t="s">
        <v>291</v>
      </c>
      <c r="F26" s="115">
        <v>42.8</v>
      </c>
    </row>
    <row r="27">
      <c r="A27" s="27" t="s">
        <v>28</v>
      </c>
      <c r="B27" s="27" t="s">
        <v>496</v>
      </c>
      <c r="C27" s="7">
        <v>2013.0</v>
      </c>
      <c r="D27" s="9" t="s">
        <v>5</v>
      </c>
      <c r="E27" s="9" t="s">
        <v>291</v>
      </c>
      <c r="F27" s="115">
        <v>54.8</v>
      </c>
    </row>
    <row r="28">
      <c r="A28" s="27" t="s">
        <v>29</v>
      </c>
      <c r="B28" s="27" t="s">
        <v>498</v>
      </c>
      <c r="C28" s="7">
        <v>2013.0</v>
      </c>
      <c r="D28" s="9" t="s">
        <v>5</v>
      </c>
      <c r="E28" s="9" t="s">
        <v>291</v>
      </c>
      <c r="F28" s="115">
        <v>54.8</v>
      </c>
    </row>
    <row r="29">
      <c r="A29" s="27" t="s">
        <v>30</v>
      </c>
      <c r="B29" s="27" t="s">
        <v>499</v>
      </c>
      <c r="C29" s="7">
        <v>2013.0</v>
      </c>
      <c r="D29" s="9" t="s">
        <v>5</v>
      </c>
      <c r="E29" s="9" t="s">
        <v>291</v>
      </c>
      <c r="F29" s="115">
        <v>29.1</v>
      </c>
    </row>
    <row r="30">
      <c r="A30" s="27" t="s">
        <v>31</v>
      </c>
      <c r="B30" s="27" t="s">
        <v>500</v>
      </c>
      <c r="C30" s="7">
        <v>2013.0</v>
      </c>
      <c r="D30" s="9" t="s">
        <v>5</v>
      </c>
      <c r="E30" s="9" t="s">
        <v>291</v>
      </c>
      <c r="F30" s="115">
        <v>43.8</v>
      </c>
    </row>
    <row r="31">
      <c r="A31" s="27" t="s">
        <v>32</v>
      </c>
      <c r="B31" s="27" t="s">
        <v>501</v>
      </c>
      <c r="C31" s="7">
        <v>2013.0</v>
      </c>
      <c r="D31" s="9" t="s">
        <v>5</v>
      </c>
      <c r="E31" s="9" t="s">
        <v>291</v>
      </c>
      <c r="F31" s="115">
        <v>45.2</v>
      </c>
    </row>
    <row r="32">
      <c r="A32" s="27" t="s">
        <v>33</v>
      </c>
      <c r="B32" s="27" t="s">
        <v>502</v>
      </c>
      <c r="C32" s="7">
        <v>2013.0</v>
      </c>
      <c r="D32" s="9" t="s">
        <v>5</v>
      </c>
      <c r="E32" s="9" t="s">
        <v>291</v>
      </c>
      <c r="F32" s="115">
        <v>43.8</v>
      </c>
    </row>
    <row r="33">
      <c r="A33" s="27" t="s">
        <v>34</v>
      </c>
      <c r="B33" s="27" t="s">
        <v>503</v>
      </c>
      <c r="C33" s="7">
        <v>2013.0</v>
      </c>
      <c r="D33" s="9" t="s">
        <v>5</v>
      </c>
      <c r="E33" s="9" t="s">
        <v>291</v>
      </c>
      <c r="F33" s="115">
        <v>60.8</v>
      </c>
    </row>
    <row r="34">
      <c r="A34" s="27" t="s">
        <v>35</v>
      </c>
      <c r="B34" s="27" t="s">
        <v>504</v>
      </c>
      <c r="C34" s="7">
        <v>2013.0</v>
      </c>
      <c r="D34" s="9" t="s">
        <v>5</v>
      </c>
      <c r="E34" s="9" t="s">
        <v>291</v>
      </c>
      <c r="F34" s="115">
        <v>53.4</v>
      </c>
    </row>
    <row r="35">
      <c r="A35" s="91" t="s">
        <v>3</v>
      </c>
      <c r="B35" s="27" t="s">
        <v>489</v>
      </c>
      <c r="C35" s="7">
        <v>2015.0</v>
      </c>
      <c r="D35" s="9" t="s">
        <v>5</v>
      </c>
      <c r="E35" s="9" t="s">
        <v>291</v>
      </c>
      <c r="F35" s="114">
        <v>38.0</v>
      </c>
    </row>
    <row r="36">
      <c r="A36" s="91" t="s">
        <v>4</v>
      </c>
      <c r="B36" s="27" t="s">
        <v>472</v>
      </c>
      <c r="C36" s="7">
        <v>2015.0</v>
      </c>
      <c r="D36" s="9" t="s">
        <v>5</v>
      </c>
      <c r="E36" s="9" t="s">
        <v>291</v>
      </c>
      <c r="F36" s="115">
        <v>66.3</v>
      </c>
    </row>
    <row r="37">
      <c r="A37" s="27" t="s">
        <v>5</v>
      </c>
      <c r="B37" s="27" t="s">
        <v>473</v>
      </c>
      <c r="C37" s="7">
        <v>2015.0</v>
      </c>
      <c r="D37" s="9" t="s">
        <v>5</v>
      </c>
      <c r="E37" s="9" t="s">
        <v>291</v>
      </c>
      <c r="F37" s="115">
        <v>46.2</v>
      </c>
    </row>
    <row r="38">
      <c r="A38" s="27" t="s">
        <v>6</v>
      </c>
      <c r="B38" s="27" t="s">
        <v>474</v>
      </c>
      <c r="C38" s="7">
        <v>2015.0</v>
      </c>
      <c r="D38" s="9" t="s">
        <v>5</v>
      </c>
      <c r="E38" s="9" t="s">
        <v>291</v>
      </c>
      <c r="F38" s="115">
        <v>37.3</v>
      </c>
    </row>
    <row r="39">
      <c r="A39" s="27" t="s">
        <v>7</v>
      </c>
      <c r="B39" s="27" t="s">
        <v>475</v>
      </c>
      <c r="C39" s="7">
        <v>2015.0</v>
      </c>
      <c r="D39" s="9" t="s">
        <v>5</v>
      </c>
      <c r="E39" s="9" t="s">
        <v>291</v>
      </c>
      <c r="F39" s="115">
        <v>31.3</v>
      </c>
    </row>
    <row r="40">
      <c r="A40" s="27" t="s">
        <v>8</v>
      </c>
      <c r="B40" s="27" t="s">
        <v>479</v>
      </c>
      <c r="C40" s="7">
        <v>2015.0</v>
      </c>
      <c r="D40" s="9" t="s">
        <v>5</v>
      </c>
      <c r="E40" s="9" t="s">
        <v>291</v>
      </c>
      <c r="F40" s="115">
        <v>51.4</v>
      </c>
    </row>
    <row r="41">
      <c r="A41" s="27" t="s">
        <v>9</v>
      </c>
      <c r="B41" s="27" t="s">
        <v>480</v>
      </c>
      <c r="C41" s="7">
        <v>2015.0</v>
      </c>
      <c r="D41" s="9" t="s">
        <v>5</v>
      </c>
      <c r="E41" s="9" t="s">
        <v>291</v>
      </c>
      <c r="F41" s="115">
        <v>53.0</v>
      </c>
    </row>
    <row r="42">
      <c r="A42" s="27" t="s">
        <v>10</v>
      </c>
      <c r="B42" s="27" t="s">
        <v>478</v>
      </c>
      <c r="C42" s="7">
        <v>2015.0</v>
      </c>
      <c r="D42" s="9" t="s">
        <v>5</v>
      </c>
      <c r="E42" s="9" t="s">
        <v>291</v>
      </c>
      <c r="F42" s="115">
        <v>25.9</v>
      </c>
    </row>
    <row r="43">
      <c r="A43" s="27" t="s">
        <v>11</v>
      </c>
      <c r="B43" s="27" t="s">
        <v>477</v>
      </c>
      <c r="C43" s="7">
        <v>2015.0</v>
      </c>
      <c r="D43" s="9" t="s">
        <v>5</v>
      </c>
      <c r="E43" s="9" t="s">
        <v>291</v>
      </c>
      <c r="F43" s="115">
        <v>42.8</v>
      </c>
    </row>
    <row r="44">
      <c r="A44" s="27" t="s">
        <v>12</v>
      </c>
      <c r="B44" s="27" t="s">
        <v>476</v>
      </c>
      <c r="C44" s="7">
        <v>2015.0</v>
      </c>
      <c r="D44" s="9" t="s">
        <v>5</v>
      </c>
      <c r="E44" s="9" t="s">
        <v>291</v>
      </c>
      <c r="F44" s="115">
        <v>35.0</v>
      </c>
    </row>
    <row r="45">
      <c r="A45" s="27" t="s">
        <v>13</v>
      </c>
      <c r="B45" s="27" t="s">
        <v>481</v>
      </c>
      <c r="C45" s="7">
        <v>2015.0</v>
      </c>
      <c r="D45" s="9" t="s">
        <v>5</v>
      </c>
      <c r="E45" s="9" t="s">
        <v>291</v>
      </c>
      <c r="F45" s="115">
        <v>50.2</v>
      </c>
    </row>
    <row r="46">
      <c r="A46" s="27" t="s">
        <v>14</v>
      </c>
      <c r="B46" s="27" t="s">
        <v>483</v>
      </c>
      <c r="C46" s="7">
        <v>2015.0</v>
      </c>
      <c r="D46" s="9" t="s">
        <v>5</v>
      </c>
      <c r="E46" s="9" t="s">
        <v>291</v>
      </c>
      <c r="F46" s="115">
        <v>40.9</v>
      </c>
    </row>
    <row r="47">
      <c r="A47" s="27" t="s">
        <v>15</v>
      </c>
      <c r="B47" s="27" t="s">
        <v>482</v>
      </c>
      <c r="C47" s="7">
        <v>2015.0</v>
      </c>
      <c r="D47" s="9" t="s">
        <v>5</v>
      </c>
      <c r="E47" s="9" t="s">
        <v>291</v>
      </c>
      <c r="F47" s="115">
        <v>30.0</v>
      </c>
    </row>
    <row r="48">
      <c r="A48" s="27" t="s">
        <v>16</v>
      </c>
      <c r="B48" s="27" t="s">
        <v>484</v>
      </c>
      <c r="C48" s="7">
        <v>2015.0</v>
      </c>
      <c r="D48" s="9" t="s">
        <v>5</v>
      </c>
      <c r="E48" s="9" t="s">
        <v>291</v>
      </c>
      <c r="F48" s="115">
        <v>51.4</v>
      </c>
    </row>
    <row r="49">
      <c r="A49" s="27" t="s">
        <v>17</v>
      </c>
      <c r="B49" s="27" t="s">
        <v>485</v>
      </c>
      <c r="C49" s="7">
        <v>2015.0</v>
      </c>
      <c r="D49" s="9" t="s">
        <v>5</v>
      </c>
      <c r="E49" s="9" t="s">
        <v>291</v>
      </c>
      <c r="F49" s="115">
        <v>40.0</v>
      </c>
    </row>
    <row r="50">
      <c r="A50" s="27" t="s">
        <v>18</v>
      </c>
      <c r="B50" s="27" t="s">
        <v>486</v>
      </c>
      <c r="C50" s="7">
        <v>2015.0</v>
      </c>
      <c r="D50" s="9" t="s">
        <v>5</v>
      </c>
      <c r="E50" s="9" t="s">
        <v>291</v>
      </c>
      <c r="F50" s="115">
        <v>23.6</v>
      </c>
    </row>
    <row r="51">
      <c r="A51" s="27" t="s">
        <v>19</v>
      </c>
      <c r="B51" s="27" t="s">
        <v>487</v>
      </c>
      <c r="C51" s="7">
        <v>2015.0</v>
      </c>
      <c r="D51" s="9" t="s">
        <v>5</v>
      </c>
      <c r="E51" s="9" t="s">
        <v>291</v>
      </c>
      <c r="F51" s="115">
        <v>40.1</v>
      </c>
    </row>
    <row r="52">
      <c r="A52" s="27" t="s">
        <v>20</v>
      </c>
      <c r="B52" s="27" t="s">
        <v>488</v>
      </c>
      <c r="C52" s="7">
        <v>2015.0</v>
      </c>
      <c r="D52" s="9" t="s">
        <v>5</v>
      </c>
      <c r="E52" s="9" t="s">
        <v>291</v>
      </c>
      <c r="F52" s="115">
        <v>32.0</v>
      </c>
    </row>
    <row r="53">
      <c r="A53" s="27" t="s">
        <v>21</v>
      </c>
      <c r="B53" s="27" t="s">
        <v>490</v>
      </c>
      <c r="C53" s="7">
        <v>2015.0</v>
      </c>
      <c r="D53" s="9" t="s">
        <v>5</v>
      </c>
      <c r="E53" s="9" t="s">
        <v>291</v>
      </c>
      <c r="F53" s="115">
        <v>50.8</v>
      </c>
    </row>
    <row r="54">
      <c r="A54" s="27" t="s">
        <v>22</v>
      </c>
      <c r="B54" s="27" t="s">
        <v>491</v>
      </c>
      <c r="C54" s="7">
        <v>2015.0</v>
      </c>
      <c r="D54" s="9" t="s">
        <v>5</v>
      </c>
      <c r="E54" s="9" t="s">
        <v>291</v>
      </c>
      <c r="F54" s="115">
        <v>42.6</v>
      </c>
    </row>
    <row r="55">
      <c r="A55" s="27" t="s">
        <v>23</v>
      </c>
      <c r="B55" s="27" t="s">
        <v>492</v>
      </c>
      <c r="C55" s="7">
        <v>2015.0</v>
      </c>
      <c r="D55" s="9" t="s">
        <v>5</v>
      </c>
      <c r="E55" s="9" t="s">
        <v>291</v>
      </c>
      <c r="F55" s="115">
        <v>33.9</v>
      </c>
    </row>
    <row r="56">
      <c r="A56" s="27" t="s">
        <v>24</v>
      </c>
      <c r="B56" s="27" t="s">
        <v>493</v>
      </c>
      <c r="C56" s="7">
        <v>2015.0</v>
      </c>
      <c r="D56" s="9" t="s">
        <v>5</v>
      </c>
      <c r="E56" s="9" t="s">
        <v>291</v>
      </c>
      <c r="F56" s="115">
        <v>40.0</v>
      </c>
    </row>
    <row r="57">
      <c r="A57" s="27" t="s">
        <v>25</v>
      </c>
      <c r="B57" s="27" t="s">
        <v>494</v>
      </c>
      <c r="C57" s="7">
        <v>2015.0</v>
      </c>
      <c r="D57" s="9" t="s">
        <v>5</v>
      </c>
      <c r="E57" s="9" t="s">
        <v>291</v>
      </c>
      <c r="F57" s="115">
        <v>54.7</v>
      </c>
    </row>
    <row r="58">
      <c r="A58" s="27" t="s">
        <v>26</v>
      </c>
      <c r="B58" s="27" t="s">
        <v>495</v>
      </c>
      <c r="C58" s="7">
        <v>2015.0</v>
      </c>
      <c r="D58" s="9" t="s">
        <v>5</v>
      </c>
      <c r="E58" s="9" t="s">
        <v>291</v>
      </c>
      <c r="F58" s="115">
        <v>34.1</v>
      </c>
    </row>
    <row r="59">
      <c r="A59" s="27" t="s">
        <v>27</v>
      </c>
      <c r="B59" s="27" t="s">
        <v>497</v>
      </c>
      <c r="C59" s="7">
        <v>2015.0</v>
      </c>
      <c r="D59" s="9" t="s">
        <v>5</v>
      </c>
      <c r="E59" s="9" t="s">
        <v>291</v>
      </c>
      <c r="F59" s="115">
        <v>44.4</v>
      </c>
    </row>
    <row r="60">
      <c r="A60" s="27" t="s">
        <v>28</v>
      </c>
      <c r="B60" s="27" t="s">
        <v>496</v>
      </c>
      <c r="C60" s="7">
        <v>2015.0</v>
      </c>
      <c r="D60" s="9" t="s">
        <v>5</v>
      </c>
      <c r="E60" s="9" t="s">
        <v>291</v>
      </c>
      <c r="F60" s="115">
        <v>52.4</v>
      </c>
    </row>
    <row r="61">
      <c r="A61" s="27" t="s">
        <v>29</v>
      </c>
      <c r="B61" s="27" t="s">
        <v>498</v>
      </c>
      <c r="C61" s="7">
        <v>2015.0</v>
      </c>
      <c r="D61" s="9" t="s">
        <v>5</v>
      </c>
      <c r="E61" s="9" t="s">
        <v>291</v>
      </c>
      <c r="F61" s="115">
        <v>40.5</v>
      </c>
    </row>
    <row r="62">
      <c r="A62" s="27" t="s">
        <v>30</v>
      </c>
      <c r="B62" s="27" t="s">
        <v>499</v>
      </c>
      <c r="C62" s="7">
        <v>2015.0</v>
      </c>
      <c r="D62" s="9" t="s">
        <v>5</v>
      </c>
      <c r="E62" s="9" t="s">
        <v>291</v>
      </c>
      <c r="F62" s="115">
        <v>19.3</v>
      </c>
    </row>
    <row r="63">
      <c r="A63" s="27" t="s">
        <v>31</v>
      </c>
      <c r="B63" s="27" t="s">
        <v>500</v>
      </c>
      <c r="C63" s="7">
        <v>2015.0</v>
      </c>
      <c r="D63" s="9" t="s">
        <v>5</v>
      </c>
      <c r="E63" s="9" t="s">
        <v>291</v>
      </c>
      <c r="F63" s="115">
        <v>45.4</v>
      </c>
    </row>
    <row r="64">
      <c r="A64" s="27" t="s">
        <v>32</v>
      </c>
      <c r="B64" s="27" t="s">
        <v>501</v>
      </c>
      <c r="C64" s="7">
        <v>2015.0</v>
      </c>
      <c r="D64" s="9" t="s">
        <v>5</v>
      </c>
      <c r="E64" s="9" t="s">
        <v>291</v>
      </c>
      <c r="F64" s="115">
        <v>45.5</v>
      </c>
    </row>
    <row r="65">
      <c r="A65" s="27" t="s">
        <v>33</v>
      </c>
      <c r="B65" s="27" t="s">
        <v>502</v>
      </c>
      <c r="C65" s="7">
        <v>2015.0</v>
      </c>
      <c r="D65" s="9" t="s">
        <v>5</v>
      </c>
      <c r="E65" s="9" t="s">
        <v>291</v>
      </c>
      <c r="F65" s="115">
        <v>38.2</v>
      </c>
    </row>
    <row r="66">
      <c r="A66" s="27" t="s">
        <v>34</v>
      </c>
      <c r="B66" s="27" t="s">
        <v>503</v>
      </c>
      <c r="C66" s="7">
        <v>2015.0</v>
      </c>
      <c r="D66" s="9" t="s">
        <v>5</v>
      </c>
      <c r="E66" s="9" t="s">
        <v>291</v>
      </c>
      <c r="F66" s="115">
        <v>51.7</v>
      </c>
    </row>
    <row r="67">
      <c r="A67" s="27" t="s">
        <v>35</v>
      </c>
      <c r="B67" s="27" t="s">
        <v>504</v>
      </c>
      <c r="C67" s="7">
        <v>2015.0</v>
      </c>
      <c r="D67" s="9" t="s">
        <v>5</v>
      </c>
      <c r="E67" s="9" t="s">
        <v>291</v>
      </c>
      <c r="F67" s="115">
        <v>41.7</v>
      </c>
    </row>
    <row r="68">
      <c r="A68" s="91" t="s">
        <v>3</v>
      </c>
      <c r="B68" s="27" t="s">
        <v>489</v>
      </c>
      <c r="C68" s="7">
        <v>2017.0</v>
      </c>
      <c r="D68" s="9" t="s">
        <v>5</v>
      </c>
      <c r="E68" s="9" t="s">
        <v>291</v>
      </c>
      <c r="F68" s="7">
        <v>38.0</v>
      </c>
    </row>
    <row r="69">
      <c r="A69" s="91" t="s">
        <v>4</v>
      </c>
      <c r="B69" s="27" t="s">
        <v>472</v>
      </c>
      <c r="C69" s="7">
        <v>2017.0</v>
      </c>
      <c r="D69" s="9" t="s">
        <v>5</v>
      </c>
      <c r="E69" s="9" t="s">
        <v>291</v>
      </c>
      <c r="F69" s="7">
        <v>58.3</v>
      </c>
    </row>
    <row r="70">
      <c r="A70" s="27" t="s">
        <v>5</v>
      </c>
      <c r="B70" s="27" t="s">
        <v>473</v>
      </c>
      <c r="C70" s="7">
        <v>2017.0</v>
      </c>
      <c r="D70" s="9" t="s">
        <v>5</v>
      </c>
      <c r="E70" s="9" t="s">
        <v>291</v>
      </c>
      <c r="F70" s="7">
        <v>41.8</v>
      </c>
    </row>
    <row r="71">
      <c r="A71" s="27" t="s">
        <v>6</v>
      </c>
      <c r="B71" s="27" t="s">
        <v>474</v>
      </c>
      <c r="C71" s="7">
        <v>2017.0</v>
      </c>
      <c r="D71" s="9" t="s">
        <v>5</v>
      </c>
      <c r="E71" s="9" t="s">
        <v>291</v>
      </c>
      <c r="F71" s="7">
        <v>46.8</v>
      </c>
    </row>
    <row r="72">
      <c r="A72" s="27" t="s">
        <v>7</v>
      </c>
      <c r="B72" s="27" t="s">
        <v>475</v>
      </c>
      <c r="C72" s="7">
        <v>2017.0</v>
      </c>
      <c r="D72" s="9" t="s">
        <v>5</v>
      </c>
      <c r="E72" s="9" t="s">
        <v>291</v>
      </c>
      <c r="F72" s="7">
        <v>44.3</v>
      </c>
    </row>
    <row r="73">
      <c r="A73" s="27" t="s">
        <v>8</v>
      </c>
      <c r="B73" s="27" t="s">
        <v>479</v>
      </c>
      <c r="C73" s="7">
        <v>2017.0</v>
      </c>
      <c r="D73" s="9" t="s">
        <v>5</v>
      </c>
      <c r="E73" s="9" t="s">
        <v>291</v>
      </c>
      <c r="F73" s="7">
        <v>55.4</v>
      </c>
    </row>
    <row r="74">
      <c r="A74" s="27" t="s">
        <v>9</v>
      </c>
      <c r="B74" s="27" t="s">
        <v>480</v>
      </c>
      <c r="C74" s="7">
        <v>2017.0</v>
      </c>
      <c r="D74" s="9" t="s">
        <v>5</v>
      </c>
      <c r="E74" s="9" t="s">
        <v>291</v>
      </c>
      <c r="F74" s="7">
        <v>55.5</v>
      </c>
    </row>
    <row r="75">
      <c r="A75" s="27" t="s">
        <v>10</v>
      </c>
      <c r="B75" s="27" t="s">
        <v>478</v>
      </c>
      <c r="C75" s="7">
        <v>2017.0</v>
      </c>
      <c r="D75" s="9" t="s">
        <v>5</v>
      </c>
      <c r="E75" s="9" t="s">
        <v>291</v>
      </c>
      <c r="F75" s="7">
        <v>28.1</v>
      </c>
    </row>
    <row r="76">
      <c r="A76" s="27" t="s">
        <v>11</v>
      </c>
      <c r="B76" s="27" t="s">
        <v>477</v>
      </c>
      <c r="C76" s="7">
        <v>2017.0</v>
      </c>
      <c r="D76" s="9" t="s">
        <v>5</v>
      </c>
      <c r="E76" s="9" t="s">
        <v>291</v>
      </c>
      <c r="F76" s="7">
        <v>40.7</v>
      </c>
    </row>
    <row r="77">
      <c r="A77" s="27" t="s">
        <v>12</v>
      </c>
      <c r="B77" s="27" t="s">
        <v>476</v>
      </c>
      <c r="C77" s="7">
        <v>2017.0</v>
      </c>
      <c r="D77" s="9" t="s">
        <v>5</v>
      </c>
      <c r="E77" s="9" t="s">
        <v>291</v>
      </c>
      <c r="F77" s="7">
        <v>26.8</v>
      </c>
    </row>
    <row r="78">
      <c r="A78" s="27" t="s">
        <v>13</v>
      </c>
      <c r="B78" s="27" t="s">
        <v>481</v>
      </c>
      <c r="C78" s="7">
        <v>2017.0</v>
      </c>
      <c r="D78" s="9" t="s">
        <v>5</v>
      </c>
      <c r="E78" s="9" t="s">
        <v>291</v>
      </c>
      <c r="F78" s="7">
        <v>48.8</v>
      </c>
    </row>
    <row r="79">
      <c r="A79" s="27" t="s">
        <v>14</v>
      </c>
      <c r="B79" s="27" t="s">
        <v>483</v>
      </c>
      <c r="C79" s="7">
        <v>2017.0</v>
      </c>
      <c r="D79" s="9" t="s">
        <v>5</v>
      </c>
      <c r="E79" s="9" t="s">
        <v>291</v>
      </c>
      <c r="F79" s="7">
        <v>34.1</v>
      </c>
    </row>
    <row r="80">
      <c r="A80" s="27" t="s">
        <v>15</v>
      </c>
      <c r="B80" s="27" t="s">
        <v>482</v>
      </c>
      <c r="C80" s="7">
        <v>2017.0</v>
      </c>
      <c r="D80" s="9" t="s">
        <v>5</v>
      </c>
      <c r="E80" s="9" t="s">
        <v>291</v>
      </c>
      <c r="F80" s="7">
        <v>33.3</v>
      </c>
    </row>
    <row r="81">
      <c r="A81" s="27" t="s">
        <v>16</v>
      </c>
      <c r="B81" s="27" t="s">
        <v>484</v>
      </c>
      <c r="C81" s="7">
        <v>2017.0</v>
      </c>
      <c r="D81" s="9" t="s">
        <v>5</v>
      </c>
      <c r="E81" s="9" t="s">
        <v>291</v>
      </c>
      <c r="F81" s="7">
        <v>47.3</v>
      </c>
    </row>
    <row r="82">
      <c r="A82" s="27" t="s">
        <v>17</v>
      </c>
      <c r="B82" s="27" t="s">
        <v>485</v>
      </c>
      <c r="C82" s="7">
        <v>2017.0</v>
      </c>
      <c r="D82" s="9" t="s">
        <v>5</v>
      </c>
      <c r="E82" s="9" t="s">
        <v>291</v>
      </c>
      <c r="F82" s="7">
        <v>40.0</v>
      </c>
    </row>
    <row r="83">
      <c r="A83" s="27" t="s">
        <v>18</v>
      </c>
      <c r="B83" s="27" t="s">
        <v>486</v>
      </c>
      <c r="C83" s="7">
        <v>2017.0</v>
      </c>
      <c r="D83" s="9" t="s">
        <v>5</v>
      </c>
      <c r="E83" s="9" t="s">
        <v>291</v>
      </c>
      <c r="F83" s="7">
        <v>32.5</v>
      </c>
    </row>
    <row r="84">
      <c r="A84" s="27" t="s">
        <v>19</v>
      </c>
      <c r="B84" s="27" t="s">
        <v>487</v>
      </c>
      <c r="C84" s="7">
        <v>2017.0</v>
      </c>
      <c r="D84" s="9" t="s">
        <v>5</v>
      </c>
      <c r="E84" s="9" t="s">
        <v>291</v>
      </c>
      <c r="F84" s="7">
        <v>47.3</v>
      </c>
    </row>
    <row r="85">
      <c r="A85" s="27" t="s">
        <v>20</v>
      </c>
      <c r="B85" s="27" t="s">
        <v>488</v>
      </c>
      <c r="C85" s="7">
        <v>2017.0</v>
      </c>
      <c r="D85" s="9" t="s">
        <v>5</v>
      </c>
      <c r="E85" s="9" t="s">
        <v>291</v>
      </c>
      <c r="F85" s="7">
        <v>33.7</v>
      </c>
    </row>
    <row r="86">
      <c r="A86" s="27" t="s">
        <v>21</v>
      </c>
      <c r="B86" s="27" t="s">
        <v>490</v>
      </c>
      <c r="C86" s="7">
        <v>2017.0</v>
      </c>
      <c r="D86" s="9" t="s">
        <v>5</v>
      </c>
      <c r="E86" s="9" t="s">
        <v>291</v>
      </c>
      <c r="F86" s="7">
        <v>47.5</v>
      </c>
    </row>
    <row r="87">
      <c r="A87" s="27" t="s">
        <v>22</v>
      </c>
      <c r="B87" s="27" t="s">
        <v>491</v>
      </c>
      <c r="C87" s="7">
        <v>2017.0</v>
      </c>
      <c r="D87" s="9" t="s">
        <v>5</v>
      </c>
      <c r="E87" s="9" t="s">
        <v>291</v>
      </c>
      <c r="F87" s="7">
        <v>50.9</v>
      </c>
    </row>
    <row r="88">
      <c r="A88" s="27" t="s">
        <v>23</v>
      </c>
      <c r="B88" s="27" t="s">
        <v>492</v>
      </c>
      <c r="C88" s="7">
        <v>2017.0</v>
      </c>
      <c r="D88" s="9" t="s">
        <v>5</v>
      </c>
      <c r="E88" s="9" t="s">
        <v>291</v>
      </c>
      <c r="F88" s="7">
        <v>32.0</v>
      </c>
    </row>
    <row r="89">
      <c r="A89" s="27" t="s">
        <v>24</v>
      </c>
      <c r="B89" s="27" t="s">
        <v>493</v>
      </c>
      <c r="C89" s="7">
        <v>2017.0</v>
      </c>
      <c r="D89" s="9" t="s">
        <v>5</v>
      </c>
      <c r="E89" s="9" t="s">
        <v>291</v>
      </c>
      <c r="F89" s="7">
        <v>29.7</v>
      </c>
    </row>
    <row r="90">
      <c r="A90" s="27" t="s">
        <v>25</v>
      </c>
      <c r="B90" s="27" t="s">
        <v>494</v>
      </c>
      <c r="C90" s="7">
        <v>2017.0</v>
      </c>
      <c r="D90" s="9" t="s">
        <v>5</v>
      </c>
      <c r="E90" s="9" t="s">
        <v>291</v>
      </c>
      <c r="F90" s="7">
        <v>54.7</v>
      </c>
    </row>
    <row r="91">
      <c r="A91" s="27" t="s">
        <v>26</v>
      </c>
      <c r="B91" s="27" t="s">
        <v>495</v>
      </c>
      <c r="C91" s="7">
        <v>2017.0</v>
      </c>
      <c r="D91" s="9" t="s">
        <v>5</v>
      </c>
      <c r="E91" s="9" t="s">
        <v>291</v>
      </c>
      <c r="F91" s="7">
        <v>31.9</v>
      </c>
    </row>
    <row r="92">
      <c r="A92" s="27" t="s">
        <v>27</v>
      </c>
      <c r="B92" s="27" t="s">
        <v>497</v>
      </c>
      <c r="C92" s="7">
        <v>2017.0</v>
      </c>
      <c r="D92" s="9" t="s">
        <v>5</v>
      </c>
      <c r="E92" s="9" t="s">
        <v>291</v>
      </c>
      <c r="F92" s="7">
        <v>43.6</v>
      </c>
    </row>
    <row r="93">
      <c r="A93" s="27" t="s">
        <v>28</v>
      </c>
      <c r="B93" s="27" t="s">
        <v>496</v>
      </c>
      <c r="C93" s="7">
        <v>2017.0</v>
      </c>
      <c r="D93" s="9" t="s">
        <v>5</v>
      </c>
      <c r="E93" s="9" t="s">
        <v>291</v>
      </c>
      <c r="F93" s="7">
        <v>51.6</v>
      </c>
    </row>
    <row r="94">
      <c r="A94" s="27" t="s">
        <v>29</v>
      </c>
      <c r="B94" s="27" t="s">
        <v>498</v>
      </c>
      <c r="C94" s="7">
        <v>2017.0</v>
      </c>
      <c r="D94" s="9" t="s">
        <v>5</v>
      </c>
      <c r="E94" s="9" t="s">
        <v>291</v>
      </c>
      <c r="F94" s="7">
        <v>33.6</v>
      </c>
    </row>
    <row r="95">
      <c r="A95" s="27" t="s">
        <v>30</v>
      </c>
      <c r="B95" s="27" t="s">
        <v>499</v>
      </c>
      <c r="C95" s="7">
        <v>2017.0</v>
      </c>
      <c r="D95" s="9" t="s">
        <v>5</v>
      </c>
      <c r="E95" s="9" t="s">
        <v>291</v>
      </c>
      <c r="F95" s="7">
        <v>20.5</v>
      </c>
    </row>
    <row r="96">
      <c r="A96" s="27" t="s">
        <v>31</v>
      </c>
      <c r="B96" s="27" t="s">
        <v>500</v>
      </c>
      <c r="C96" s="7">
        <v>2017.0</v>
      </c>
      <c r="D96" s="9" t="s">
        <v>5</v>
      </c>
      <c r="E96" s="9" t="s">
        <v>291</v>
      </c>
      <c r="F96" s="7">
        <v>42.3</v>
      </c>
    </row>
    <row r="97">
      <c r="A97" s="27" t="s">
        <v>32</v>
      </c>
      <c r="B97" s="27" t="s">
        <v>501</v>
      </c>
      <c r="C97" s="7">
        <v>2017.0</v>
      </c>
      <c r="D97" s="9" t="s">
        <v>5</v>
      </c>
      <c r="E97" s="9" t="s">
        <v>291</v>
      </c>
      <c r="F97" s="7">
        <v>44.1</v>
      </c>
    </row>
    <row r="98">
      <c r="A98" s="27" t="s">
        <v>33</v>
      </c>
      <c r="B98" s="27" t="s">
        <v>502</v>
      </c>
      <c r="C98" s="7">
        <v>2017.0</v>
      </c>
      <c r="D98" s="9" t="s">
        <v>5</v>
      </c>
      <c r="E98" s="9" t="s">
        <v>291</v>
      </c>
      <c r="F98" s="7">
        <v>34.4</v>
      </c>
    </row>
    <row r="99">
      <c r="A99" s="27" t="s">
        <v>34</v>
      </c>
      <c r="B99" s="27" t="s">
        <v>503</v>
      </c>
      <c r="C99" s="7">
        <v>2017.0</v>
      </c>
      <c r="D99" s="9" t="s">
        <v>5</v>
      </c>
      <c r="E99" s="9" t="s">
        <v>291</v>
      </c>
      <c r="F99" s="7">
        <v>59.2</v>
      </c>
    </row>
    <row r="100">
      <c r="A100" s="27" t="s">
        <v>35</v>
      </c>
      <c r="B100" s="27" t="s">
        <v>504</v>
      </c>
      <c r="C100" s="7">
        <v>2017.0</v>
      </c>
      <c r="D100" s="9" t="s">
        <v>5</v>
      </c>
      <c r="E100" s="9" t="s">
        <v>291</v>
      </c>
      <c r="F100" s="7">
        <v>36.5</v>
      </c>
    </row>
    <row r="101">
      <c r="A101" s="91" t="s">
        <v>3</v>
      </c>
      <c r="B101" s="27" t="s">
        <v>489</v>
      </c>
      <c r="C101" s="7">
        <v>2019.0</v>
      </c>
      <c r="D101" s="9" t="s">
        <v>5</v>
      </c>
      <c r="E101" s="9" t="s">
        <v>291</v>
      </c>
      <c r="F101" s="7">
        <v>39.7</v>
      </c>
    </row>
    <row r="102">
      <c r="A102" s="91" t="s">
        <v>4</v>
      </c>
      <c r="B102" s="27" t="s">
        <v>472</v>
      </c>
      <c r="C102" s="7">
        <v>2019.0</v>
      </c>
      <c r="D102" s="9" t="s">
        <v>5</v>
      </c>
      <c r="E102" s="9" t="s">
        <v>291</v>
      </c>
      <c r="F102" s="7">
        <v>58.4</v>
      </c>
    </row>
    <row r="103">
      <c r="A103" s="27" t="s">
        <v>5</v>
      </c>
      <c r="B103" s="27" t="s">
        <v>473</v>
      </c>
      <c r="C103" s="7">
        <v>2019.0</v>
      </c>
      <c r="D103" s="9" t="s">
        <v>5</v>
      </c>
      <c r="E103" s="9" t="s">
        <v>291</v>
      </c>
      <c r="F103" s="7">
        <v>43.2</v>
      </c>
    </row>
    <row r="104">
      <c r="A104" s="27" t="s">
        <v>6</v>
      </c>
      <c r="B104" s="27" t="s">
        <v>474</v>
      </c>
      <c r="C104" s="7">
        <v>2019.0</v>
      </c>
      <c r="D104" s="9" t="s">
        <v>5</v>
      </c>
      <c r="E104" s="9" t="s">
        <v>291</v>
      </c>
      <c r="F104" s="7">
        <v>53.4</v>
      </c>
    </row>
    <row r="105">
      <c r="A105" s="27" t="s">
        <v>7</v>
      </c>
      <c r="B105" s="27" t="s">
        <v>475</v>
      </c>
      <c r="C105" s="7">
        <v>2019.0</v>
      </c>
      <c r="D105" s="9" t="s">
        <v>5</v>
      </c>
      <c r="E105" s="9" t="s">
        <v>291</v>
      </c>
      <c r="F105" s="7">
        <v>46.3</v>
      </c>
    </row>
    <row r="106">
      <c r="A106" s="27" t="s">
        <v>8</v>
      </c>
      <c r="B106" s="27" t="s">
        <v>479</v>
      </c>
      <c r="C106" s="7">
        <v>2019.0</v>
      </c>
      <c r="D106" s="9" t="s">
        <v>5</v>
      </c>
      <c r="E106" s="9" t="s">
        <v>291</v>
      </c>
      <c r="F106" s="7">
        <v>55.2</v>
      </c>
    </row>
    <row r="107">
      <c r="A107" s="27" t="s">
        <v>9</v>
      </c>
      <c r="B107" s="27" t="s">
        <v>480</v>
      </c>
      <c r="C107" s="7">
        <v>2019.0</v>
      </c>
      <c r="D107" s="9" t="s">
        <v>5</v>
      </c>
      <c r="E107" s="9" t="s">
        <v>291</v>
      </c>
      <c r="F107" s="7">
        <v>49.7</v>
      </c>
    </row>
    <row r="108">
      <c r="A108" s="27" t="s">
        <v>10</v>
      </c>
      <c r="B108" s="27" t="s">
        <v>478</v>
      </c>
      <c r="C108" s="7">
        <v>2019.0</v>
      </c>
      <c r="D108" s="9" t="s">
        <v>5</v>
      </c>
      <c r="E108" s="9" t="s">
        <v>291</v>
      </c>
      <c r="F108" s="7">
        <v>28.4</v>
      </c>
    </row>
    <row r="109">
      <c r="A109" s="27" t="s">
        <v>11</v>
      </c>
      <c r="B109" s="27" t="s">
        <v>477</v>
      </c>
      <c r="C109" s="7">
        <v>2019.0</v>
      </c>
      <c r="D109" s="9" t="s">
        <v>5</v>
      </c>
      <c r="E109" s="9" t="s">
        <v>291</v>
      </c>
      <c r="F109" s="7">
        <v>42.2</v>
      </c>
    </row>
    <row r="110">
      <c r="A110" s="27" t="s">
        <v>12</v>
      </c>
      <c r="B110" s="27" t="s">
        <v>476</v>
      </c>
      <c r="C110" s="7">
        <v>2019.0</v>
      </c>
      <c r="D110" s="9" t="s">
        <v>5</v>
      </c>
      <c r="E110" s="9" t="s">
        <v>291</v>
      </c>
      <c r="F110" s="7">
        <v>32.9</v>
      </c>
    </row>
    <row r="111">
      <c r="A111" s="27" t="s">
        <v>13</v>
      </c>
      <c r="B111" s="27" t="s">
        <v>481</v>
      </c>
      <c r="C111" s="7">
        <v>2019.0</v>
      </c>
      <c r="D111" s="9" t="s">
        <v>5</v>
      </c>
      <c r="E111" s="9" t="s">
        <v>291</v>
      </c>
      <c r="F111" s="7">
        <v>57.1</v>
      </c>
    </row>
    <row r="112">
      <c r="A112" s="27" t="s">
        <v>14</v>
      </c>
      <c r="B112" s="27" t="s">
        <v>483</v>
      </c>
      <c r="C112" s="7">
        <v>2019.0</v>
      </c>
      <c r="D112" s="9" t="s">
        <v>5</v>
      </c>
      <c r="E112" s="9" t="s">
        <v>291</v>
      </c>
      <c r="F112" s="7">
        <v>45.4</v>
      </c>
    </row>
    <row r="113">
      <c r="A113" s="27" t="s">
        <v>15</v>
      </c>
      <c r="B113" s="27" t="s">
        <v>482</v>
      </c>
      <c r="C113" s="7">
        <v>2019.0</v>
      </c>
      <c r="D113" s="9" t="s">
        <v>5</v>
      </c>
      <c r="E113" s="9" t="s">
        <v>291</v>
      </c>
      <c r="F113" s="7">
        <v>33.1</v>
      </c>
    </row>
    <row r="114">
      <c r="A114" s="27" t="s">
        <v>16</v>
      </c>
      <c r="B114" s="27" t="s">
        <v>484</v>
      </c>
      <c r="C114" s="7">
        <v>2019.0</v>
      </c>
      <c r="D114" s="9" t="s">
        <v>5</v>
      </c>
      <c r="E114" s="9" t="s">
        <v>291</v>
      </c>
      <c r="F114" s="7">
        <v>44.1</v>
      </c>
    </row>
    <row r="115">
      <c r="A115" s="27" t="s">
        <v>17</v>
      </c>
      <c r="B115" s="27" t="s">
        <v>485</v>
      </c>
      <c r="C115" s="7">
        <v>2019.0</v>
      </c>
      <c r="D115" s="9" t="s">
        <v>5</v>
      </c>
      <c r="E115" s="9" t="s">
        <v>291</v>
      </c>
      <c r="F115" s="7">
        <v>37.4</v>
      </c>
    </row>
    <row r="116">
      <c r="A116" s="27" t="s">
        <v>18</v>
      </c>
      <c r="B116" s="27" t="s">
        <v>486</v>
      </c>
      <c r="C116" s="7">
        <v>2019.0</v>
      </c>
      <c r="D116" s="9" t="s">
        <v>5</v>
      </c>
      <c r="E116" s="9" t="s">
        <v>291</v>
      </c>
      <c r="F116" s="7">
        <v>29.6</v>
      </c>
    </row>
    <row r="117">
      <c r="A117" s="27" t="s">
        <v>19</v>
      </c>
      <c r="B117" s="27" t="s">
        <v>487</v>
      </c>
      <c r="C117" s="7">
        <v>2019.0</v>
      </c>
      <c r="D117" s="9" t="s">
        <v>5</v>
      </c>
      <c r="E117" s="9" t="s">
        <v>291</v>
      </c>
      <c r="F117" s="7">
        <v>39.4</v>
      </c>
    </row>
    <row r="118">
      <c r="A118" s="27" t="s">
        <v>20</v>
      </c>
      <c r="B118" s="27" t="s">
        <v>488</v>
      </c>
      <c r="C118" s="7">
        <v>2019.0</v>
      </c>
      <c r="D118" s="9" t="s">
        <v>5</v>
      </c>
      <c r="E118" s="9" t="s">
        <v>291</v>
      </c>
      <c r="F118" s="7">
        <v>38.0</v>
      </c>
    </row>
    <row r="119">
      <c r="A119" s="27" t="s">
        <v>21</v>
      </c>
      <c r="B119" s="27" t="s">
        <v>490</v>
      </c>
      <c r="C119" s="7">
        <v>2019.0</v>
      </c>
      <c r="D119" s="9" t="s">
        <v>5</v>
      </c>
      <c r="E119" s="9" t="s">
        <v>291</v>
      </c>
      <c r="F119" s="7">
        <v>45.7</v>
      </c>
    </row>
    <row r="120">
      <c r="A120" s="27" t="s">
        <v>22</v>
      </c>
      <c r="B120" s="27" t="s">
        <v>491</v>
      </c>
      <c r="C120" s="7">
        <v>2019.0</v>
      </c>
      <c r="D120" s="9" t="s">
        <v>5</v>
      </c>
      <c r="E120" s="9" t="s">
        <v>291</v>
      </c>
      <c r="F120" s="7">
        <v>57.8</v>
      </c>
    </row>
    <row r="121">
      <c r="A121" s="27" t="s">
        <v>23</v>
      </c>
      <c r="B121" s="27" t="s">
        <v>492</v>
      </c>
      <c r="C121" s="7">
        <v>2019.0</v>
      </c>
      <c r="D121" s="9" t="s">
        <v>5</v>
      </c>
      <c r="E121" s="9" t="s">
        <v>291</v>
      </c>
      <c r="F121" s="7">
        <v>37.4</v>
      </c>
    </row>
    <row r="122">
      <c r="A122" s="27" t="s">
        <v>24</v>
      </c>
      <c r="B122" s="27" t="s">
        <v>493</v>
      </c>
      <c r="C122" s="7">
        <v>2019.0</v>
      </c>
      <c r="D122" s="9" t="s">
        <v>5</v>
      </c>
      <c r="E122" s="9" t="s">
        <v>291</v>
      </c>
      <c r="F122" s="7">
        <v>29.0</v>
      </c>
    </row>
    <row r="123">
      <c r="A123" s="27" t="s">
        <v>25</v>
      </c>
      <c r="B123" s="27" t="s">
        <v>494</v>
      </c>
      <c r="C123" s="7">
        <v>2019.0</v>
      </c>
      <c r="D123" s="9" t="s">
        <v>5</v>
      </c>
      <c r="E123" s="9" t="s">
        <v>291</v>
      </c>
      <c r="F123" s="7">
        <v>54.9</v>
      </c>
    </row>
    <row r="124">
      <c r="A124" s="27" t="s">
        <v>26</v>
      </c>
      <c r="B124" s="27" t="s">
        <v>495</v>
      </c>
      <c r="C124" s="7">
        <v>2019.0</v>
      </c>
      <c r="D124" s="9" t="s">
        <v>5</v>
      </c>
      <c r="E124" s="9" t="s">
        <v>291</v>
      </c>
      <c r="F124" s="7">
        <v>36.0</v>
      </c>
    </row>
    <row r="125">
      <c r="A125" s="27" t="s">
        <v>27</v>
      </c>
      <c r="B125" s="27" t="s">
        <v>497</v>
      </c>
      <c r="C125" s="7">
        <v>2019.0</v>
      </c>
      <c r="D125" s="9" t="s">
        <v>5</v>
      </c>
      <c r="E125" s="9" t="s">
        <v>291</v>
      </c>
      <c r="F125" s="7">
        <v>38.7</v>
      </c>
    </row>
    <row r="126">
      <c r="A126" s="27" t="s">
        <v>28</v>
      </c>
      <c r="B126" s="27" t="s">
        <v>496</v>
      </c>
      <c r="C126" s="7">
        <v>2019.0</v>
      </c>
      <c r="D126" s="9" t="s">
        <v>5</v>
      </c>
      <c r="E126" s="9" t="s">
        <v>291</v>
      </c>
      <c r="F126" s="7">
        <v>48.4</v>
      </c>
    </row>
    <row r="127">
      <c r="A127" s="27" t="s">
        <v>29</v>
      </c>
      <c r="B127" s="27" t="s">
        <v>498</v>
      </c>
      <c r="C127" s="7">
        <v>2019.0</v>
      </c>
      <c r="D127" s="9" t="s">
        <v>5</v>
      </c>
      <c r="E127" s="9" t="s">
        <v>291</v>
      </c>
      <c r="F127" s="7">
        <v>36.9</v>
      </c>
    </row>
    <row r="128">
      <c r="A128" s="27" t="s">
        <v>30</v>
      </c>
      <c r="B128" s="27" t="s">
        <v>499</v>
      </c>
      <c r="C128" s="7">
        <v>2019.0</v>
      </c>
      <c r="D128" s="9" t="s">
        <v>5</v>
      </c>
      <c r="E128" s="9" t="s">
        <v>291</v>
      </c>
      <c r="F128" s="7">
        <v>21.5</v>
      </c>
    </row>
    <row r="129">
      <c r="A129" s="27" t="s">
        <v>31</v>
      </c>
      <c r="B129" s="27" t="s">
        <v>500</v>
      </c>
      <c r="C129" s="7">
        <v>2019.0</v>
      </c>
      <c r="D129" s="9" t="s">
        <v>5</v>
      </c>
      <c r="E129" s="9" t="s">
        <v>291</v>
      </c>
      <c r="F129" s="7">
        <v>41.4</v>
      </c>
    </row>
    <row r="130">
      <c r="A130" s="27" t="s">
        <v>32</v>
      </c>
      <c r="B130" s="27" t="s">
        <v>501</v>
      </c>
      <c r="C130" s="7">
        <v>2019.0</v>
      </c>
      <c r="D130" s="9" t="s">
        <v>5</v>
      </c>
      <c r="E130" s="9" t="s">
        <v>291</v>
      </c>
      <c r="F130" s="7">
        <v>43.6</v>
      </c>
    </row>
    <row r="131">
      <c r="A131" s="27" t="s">
        <v>33</v>
      </c>
      <c r="B131" s="27" t="s">
        <v>502</v>
      </c>
      <c r="C131" s="7">
        <v>2019.0</v>
      </c>
      <c r="D131" s="9" t="s">
        <v>5</v>
      </c>
      <c r="E131" s="9" t="s">
        <v>291</v>
      </c>
      <c r="F131" s="7">
        <v>46.1</v>
      </c>
    </row>
    <row r="132">
      <c r="A132" s="27" t="s">
        <v>34</v>
      </c>
      <c r="B132" s="27" t="s">
        <v>503</v>
      </c>
      <c r="C132" s="7">
        <v>2019.0</v>
      </c>
      <c r="D132" s="9" t="s">
        <v>5</v>
      </c>
      <c r="E132" s="9" t="s">
        <v>291</v>
      </c>
      <c r="F132" s="7">
        <v>68.5</v>
      </c>
    </row>
    <row r="133">
      <c r="A133" s="27" t="s">
        <v>35</v>
      </c>
      <c r="B133" s="27" t="s">
        <v>504</v>
      </c>
      <c r="C133" s="7">
        <v>2019.0</v>
      </c>
      <c r="D133" s="9" t="s">
        <v>5</v>
      </c>
      <c r="E133" s="9" t="s">
        <v>291</v>
      </c>
      <c r="F133" s="7">
        <v>34.1</v>
      </c>
    </row>
    <row r="134">
      <c r="A134" s="91" t="s">
        <v>3</v>
      </c>
      <c r="B134" s="27" t="s">
        <v>489</v>
      </c>
      <c r="C134" s="7">
        <v>2021.0</v>
      </c>
      <c r="D134" s="9" t="s">
        <v>5</v>
      </c>
      <c r="E134" s="9" t="s">
        <v>291</v>
      </c>
      <c r="F134" s="116">
        <v>40.822077</v>
      </c>
    </row>
    <row r="135">
      <c r="A135" s="91" t="s">
        <v>4</v>
      </c>
      <c r="B135" s="27" t="s">
        <v>472</v>
      </c>
      <c r="C135" s="7">
        <v>2021.0</v>
      </c>
      <c r="D135" s="9" t="s">
        <v>5</v>
      </c>
      <c r="E135" s="9" t="s">
        <v>291</v>
      </c>
      <c r="F135" s="116">
        <v>54.2835588</v>
      </c>
    </row>
    <row r="136">
      <c r="A136" s="27" t="s">
        <v>5</v>
      </c>
      <c r="B136" s="27" t="s">
        <v>473</v>
      </c>
      <c r="C136" s="7">
        <v>2021.0</v>
      </c>
      <c r="D136" s="9" t="s">
        <v>5</v>
      </c>
      <c r="E136" s="9" t="s">
        <v>291</v>
      </c>
      <c r="F136" s="116">
        <v>37.2551579</v>
      </c>
    </row>
    <row r="137">
      <c r="A137" s="27" t="s">
        <v>6</v>
      </c>
      <c r="B137" s="27" t="s">
        <v>474</v>
      </c>
      <c r="C137" s="7">
        <v>2021.0</v>
      </c>
      <c r="D137" s="9" t="s">
        <v>5</v>
      </c>
      <c r="E137" s="9" t="s">
        <v>291</v>
      </c>
      <c r="F137" s="116">
        <v>46.5043366</v>
      </c>
    </row>
    <row r="138">
      <c r="A138" s="27" t="s">
        <v>7</v>
      </c>
      <c r="B138" s="27" t="s">
        <v>475</v>
      </c>
      <c r="C138" s="7">
        <v>2021.0</v>
      </c>
      <c r="D138" s="9" t="s">
        <v>5</v>
      </c>
      <c r="E138" s="9" t="s">
        <v>291</v>
      </c>
      <c r="F138" s="116">
        <v>43.3049821</v>
      </c>
    </row>
    <row r="139">
      <c r="A139" s="27" t="s">
        <v>8</v>
      </c>
      <c r="B139" s="27" t="s">
        <v>479</v>
      </c>
      <c r="C139" s="7">
        <v>2021.0</v>
      </c>
      <c r="D139" s="9" t="s">
        <v>5</v>
      </c>
      <c r="E139" s="9" t="s">
        <v>291</v>
      </c>
      <c r="F139" s="116">
        <v>60.4123567</v>
      </c>
    </row>
    <row r="140">
      <c r="A140" s="27" t="s">
        <v>9</v>
      </c>
      <c r="B140" s="27" t="s">
        <v>480</v>
      </c>
      <c r="C140" s="7">
        <v>2021.0</v>
      </c>
      <c r="D140" s="9" t="s">
        <v>5</v>
      </c>
      <c r="E140" s="9" t="s">
        <v>291</v>
      </c>
      <c r="F140" s="116">
        <v>44.5572233</v>
      </c>
    </row>
    <row r="141">
      <c r="A141" s="27" t="s">
        <v>10</v>
      </c>
      <c r="B141" s="27" t="s">
        <v>478</v>
      </c>
      <c r="C141" s="7">
        <v>2021.0</v>
      </c>
      <c r="D141" s="9" t="s">
        <v>5</v>
      </c>
      <c r="E141" s="9" t="s">
        <v>291</v>
      </c>
      <c r="F141" s="116">
        <v>39.8431183</v>
      </c>
    </row>
    <row r="142">
      <c r="A142" s="27" t="s">
        <v>11</v>
      </c>
      <c r="B142" s="27" t="s">
        <v>477</v>
      </c>
      <c r="C142" s="7">
        <v>2021.0</v>
      </c>
      <c r="D142" s="9" t="s">
        <v>5</v>
      </c>
      <c r="E142" s="9" t="s">
        <v>291</v>
      </c>
      <c r="F142" s="116">
        <v>40.4288611</v>
      </c>
    </row>
    <row r="143">
      <c r="A143" s="27" t="s">
        <v>12</v>
      </c>
      <c r="B143" s="27" t="s">
        <v>476</v>
      </c>
      <c r="C143" s="7">
        <v>2021.0</v>
      </c>
      <c r="D143" s="9" t="s">
        <v>5</v>
      </c>
      <c r="E143" s="9" t="s">
        <v>291</v>
      </c>
      <c r="F143" s="116">
        <v>37.8121931</v>
      </c>
    </row>
    <row r="144">
      <c r="A144" s="27" t="s">
        <v>13</v>
      </c>
      <c r="B144" s="27" t="s">
        <v>481</v>
      </c>
      <c r="C144" s="7">
        <v>2021.0</v>
      </c>
      <c r="D144" s="9" t="s">
        <v>5</v>
      </c>
      <c r="E144" s="9" t="s">
        <v>291</v>
      </c>
      <c r="F144" s="116">
        <v>54.1040728</v>
      </c>
    </row>
    <row r="145">
      <c r="A145" s="27" t="s">
        <v>14</v>
      </c>
      <c r="B145" s="27" t="s">
        <v>483</v>
      </c>
      <c r="C145" s="7">
        <v>2021.0</v>
      </c>
      <c r="D145" s="9" t="s">
        <v>5</v>
      </c>
      <c r="E145" s="9" t="s">
        <v>291</v>
      </c>
      <c r="F145" s="116">
        <v>47.8948282</v>
      </c>
    </row>
    <row r="146">
      <c r="A146" s="27" t="s">
        <v>15</v>
      </c>
      <c r="B146" s="27" t="s">
        <v>482</v>
      </c>
      <c r="C146" s="7">
        <v>2021.0</v>
      </c>
      <c r="D146" s="9" t="s">
        <v>5</v>
      </c>
      <c r="E146" s="9" t="s">
        <v>291</v>
      </c>
      <c r="F146" s="116">
        <v>31.663658</v>
      </c>
    </row>
    <row r="147">
      <c r="A147" s="27" t="s">
        <v>16</v>
      </c>
      <c r="B147" s="27" t="s">
        <v>484</v>
      </c>
      <c r="C147" s="7">
        <v>2021.0</v>
      </c>
      <c r="D147" s="9" t="s">
        <v>5</v>
      </c>
      <c r="E147" s="9" t="s">
        <v>291</v>
      </c>
      <c r="F147" s="116">
        <v>43.4302665</v>
      </c>
    </row>
    <row r="148">
      <c r="A148" s="27" t="s">
        <v>17</v>
      </c>
      <c r="B148" s="27" t="s">
        <v>485</v>
      </c>
      <c r="C148" s="7">
        <v>2021.0</v>
      </c>
      <c r="D148" s="9" t="s">
        <v>5</v>
      </c>
      <c r="E148" s="9" t="s">
        <v>291</v>
      </c>
      <c r="F148" s="116">
        <v>36.8595979</v>
      </c>
    </row>
    <row r="149">
      <c r="A149" s="27" t="s">
        <v>18</v>
      </c>
      <c r="B149" s="27" t="s">
        <v>486</v>
      </c>
      <c r="C149" s="7">
        <v>2021.0</v>
      </c>
      <c r="D149" s="9" t="s">
        <v>5</v>
      </c>
      <c r="E149" s="9" t="s">
        <v>291</v>
      </c>
      <c r="F149" s="116">
        <v>32.3967023</v>
      </c>
    </row>
    <row r="150">
      <c r="A150" s="27" t="s">
        <v>19</v>
      </c>
      <c r="B150" s="27" t="s">
        <v>487</v>
      </c>
      <c r="C150" s="7">
        <v>2021.0</v>
      </c>
      <c r="D150" s="9" t="s">
        <v>5</v>
      </c>
      <c r="E150" s="9" t="s">
        <v>291</v>
      </c>
      <c r="F150" s="116">
        <v>41.379771</v>
      </c>
    </row>
    <row r="151">
      <c r="A151" s="27" t="s">
        <v>20</v>
      </c>
      <c r="B151" s="27" t="s">
        <v>488</v>
      </c>
      <c r="C151" s="7">
        <v>2021.0</v>
      </c>
      <c r="D151" s="9" t="s">
        <v>5</v>
      </c>
      <c r="E151" s="9" t="s">
        <v>291</v>
      </c>
      <c r="F151" s="116">
        <v>33.6191275</v>
      </c>
    </row>
    <row r="152">
      <c r="A152" s="27" t="s">
        <v>21</v>
      </c>
      <c r="B152" s="27" t="s">
        <v>490</v>
      </c>
      <c r="C152" s="7">
        <v>2021.0</v>
      </c>
      <c r="D152" s="9" t="s">
        <v>5</v>
      </c>
      <c r="E152" s="9" t="s">
        <v>291</v>
      </c>
      <c r="F152" s="116">
        <v>47.792747</v>
      </c>
    </row>
    <row r="153">
      <c r="A153" s="27" t="s">
        <v>22</v>
      </c>
      <c r="B153" s="27" t="s">
        <v>491</v>
      </c>
      <c r="C153" s="7">
        <v>2021.0</v>
      </c>
      <c r="D153" s="9" t="s">
        <v>5</v>
      </c>
      <c r="E153" s="9" t="s">
        <v>291</v>
      </c>
      <c r="F153" s="116">
        <v>53.7087369</v>
      </c>
    </row>
    <row r="154">
      <c r="A154" s="27" t="s">
        <v>23</v>
      </c>
      <c r="B154" s="27" t="s">
        <v>492</v>
      </c>
      <c r="C154" s="7">
        <v>2021.0</v>
      </c>
      <c r="D154" s="9" t="s">
        <v>5</v>
      </c>
      <c r="E154" s="9" t="s">
        <v>291</v>
      </c>
      <c r="F154" s="116">
        <v>39.4144357</v>
      </c>
    </row>
    <row r="155">
      <c r="A155" s="27" t="s">
        <v>24</v>
      </c>
      <c r="B155" s="27" t="s">
        <v>493</v>
      </c>
      <c r="C155" s="7">
        <v>2021.0</v>
      </c>
      <c r="D155" s="9" t="s">
        <v>5</v>
      </c>
      <c r="E155" s="9" t="s">
        <v>291</v>
      </c>
      <c r="F155" s="116">
        <v>33.5492641</v>
      </c>
    </row>
    <row r="156">
      <c r="A156" s="27" t="s">
        <v>25</v>
      </c>
      <c r="B156" s="27" t="s">
        <v>494</v>
      </c>
      <c r="C156" s="7">
        <v>2021.0</v>
      </c>
      <c r="D156" s="9" t="s">
        <v>5</v>
      </c>
      <c r="E156" s="9" t="s">
        <v>291</v>
      </c>
      <c r="F156" s="116">
        <v>55.29583</v>
      </c>
    </row>
    <row r="157">
      <c r="A157" s="27" t="s">
        <v>26</v>
      </c>
      <c r="B157" s="27" t="s">
        <v>495</v>
      </c>
      <c r="C157" s="7">
        <v>2021.0</v>
      </c>
      <c r="D157" s="9" t="s">
        <v>5</v>
      </c>
      <c r="E157" s="9" t="s">
        <v>291</v>
      </c>
      <c r="F157" s="116">
        <v>35.9928512</v>
      </c>
    </row>
    <row r="158">
      <c r="A158" s="27" t="s">
        <v>27</v>
      </c>
      <c r="B158" s="27" t="s">
        <v>497</v>
      </c>
      <c r="C158" s="7">
        <v>2021.0</v>
      </c>
      <c r="D158" s="9" t="s">
        <v>5</v>
      </c>
      <c r="E158" s="9" t="s">
        <v>291</v>
      </c>
      <c r="F158" s="116">
        <v>37.9902334</v>
      </c>
    </row>
    <row r="159">
      <c r="A159" s="27" t="s">
        <v>28</v>
      </c>
      <c r="B159" s="27" t="s">
        <v>496</v>
      </c>
      <c r="C159" s="7">
        <v>2021.0</v>
      </c>
      <c r="D159" s="9" t="s">
        <v>5</v>
      </c>
      <c r="E159" s="9" t="s">
        <v>291</v>
      </c>
      <c r="F159" s="116">
        <v>48.1546215</v>
      </c>
    </row>
    <row r="160">
      <c r="A160" s="27" t="s">
        <v>29</v>
      </c>
      <c r="B160" s="27" t="s">
        <v>498</v>
      </c>
      <c r="C160" s="7">
        <v>2021.0</v>
      </c>
      <c r="D160" s="9" t="s">
        <v>5</v>
      </c>
      <c r="E160" s="9" t="s">
        <v>291</v>
      </c>
      <c r="F160" s="116">
        <v>35.691708</v>
      </c>
    </row>
    <row r="161">
      <c r="A161" s="27" t="s">
        <v>30</v>
      </c>
      <c r="B161" s="27" t="s">
        <v>499</v>
      </c>
      <c r="C161" s="7">
        <v>2021.0</v>
      </c>
      <c r="D161" s="9" t="s">
        <v>5</v>
      </c>
      <c r="E161" s="9" t="s">
        <v>291</v>
      </c>
      <c r="F161" s="116">
        <v>29.1407516</v>
      </c>
    </row>
    <row r="162">
      <c r="A162" s="27" t="s">
        <v>31</v>
      </c>
      <c r="B162" s="27" t="s">
        <v>500</v>
      </c>
      <c r="C162" s="7">
        <v>2021.0</v>
      </c>
      <c r="D162" s="9" t="s">
        <v>5</v>
      </c>
      <c r="E162" s="9" t="s">
        <v>291</v>
      </c>
      <c r="F162" s="116">
        <v>42.5135302</v>
      </c>
    </row>
    <row r="163">
      <c r="A163" s="27" t="s">
        <v>32</v>
      </c>
      <c r="B163" s="27" t="s">
        <v>501</v>
      </c>
      <c r="C163" s="7">
        <v>2021.0</v>
      </c>
      <c r="D163" s="9" t="s">
        <v>5</v>
      </c>
      <c r="E163" s="9" t="s">
        <v>291</v>
      </c>
      <c r="F163" s="116">
        <v>39.7950836</v>
      </c>
    </row>
    <row r="164">
      <c r="A164" s="27" t="s">
        <v>33</v>
      </c>
      <c r="B164" s="27" t="s">
        <v>502</v>
      </c>
      <c r="C164" s="7">
        <v>2021.0</v>
      </c>
      <c r="D164" s="9" t="s">
        <v>5</v>
      </c>
      <c r="E164" s="9" t="s">
        <v>291</v>
      </c>
      <c r="F164" s="116">
        <v>46.5181352</v>
      </c>
    </row>
    <row r="165">
      <c r="A165" s="27" t="s">
        <v>34</v>
      </c>
      <c r="B165" s="27" t="s">
        <v>503</v>
      </c>
      <c r="C165" s="7">
        <v>2021.0</v>
      </c>
      <c r="D165" s="9" t="s">
        <v>5</v>
      </c>
      <c r="E165" s="9" t="s">
        <v>291</v>
      </c>
      <c r="F165" s="116">
        <v>60.8528825</v>
      </c>
    </row>
    <row r="166">
      <c r="A166" s="27" t="s">
        <v>35</v>
      </c>
      <c r="B166" s="27" t="s">
        <v>504</v>
      </c>
      <c r="C166" s="7">
        <v>2021.0</v>
      </c>
      <c r="D166" s="9" t="s">
        <v>5</v>
      </c>
      <c r="E166" s="9" t="s">
        <v>291</v>
      </c>
      <c r="F166" s="116">
        <v>33.6258869</v>
      </c>
    </row>
    <row r="167">
      <c r="A167" s="91" t="s">
        <v>3</v>
      </c>
      <c r="B167" s="27" t="s">
        <v>489</v>
      </c>
      <c r="C167" s="7">
        <v>2023.0</v>
      </c>
      <c r="D167" s="9" t="s">
        <v>5</v>
      </c>
      <c r="E167" s="9" t="s">
        <v>291</v>
      </c>
      <c r="F167" s="116">
        <v>43.3</v>
      </c>
    </row>
    <row r="168">
      <c r="A168" s="91" t="s">
        <v>4</v>
      </c>
      <c r="B168" s="27" t="s">
        <v>472</v>
      </c>
      <c r="C168" s="7">
        <v>2023.0</v>
      </c>
      <c r="D168" s="9" t="s">
        <v>5</v>
      </c>
      <c r="E168" s="9" t="s">
        <v>291</v>
      </c>
      <c r="F168" s="116">
        <v>51.6</v>
      </c>
    </row>
    <row r="169">
      <c r="A169" s="27" t="s">
        <v>5</v>
      </c>
      <c r="B169" s="27" t="s">
        <v>473</v>
      </c>
      <c r="C169" s="7">
        <v>2023.0</v>
      </c>
      <c r="D169" s="9" t="s">
        <v>5</v>
      </c>
      <c r="E169" s="9" t="s">
        <v>291</v>
      </c>
      <c r="F169" s="116">
        <v>44.8</v>
      </c>
    </row>
    <row r="170">
      <c r="A170" s="27" t="s">
        <v>6</v>
      </c>
      <c r="B170" s="27" t="s">
        <v>474</v>
      </c>
      <c r="C170" s="7">
        <v>2023.0</v>
      </c>
      <c r="D170" s="9" t="s">
        <v>5</v>
      </c>
      <c r="E170" s="9" t="s">
        <v>291</v>
      </c>
      <c r="F170" s="116">
        <v>55.9</v>
      </c>
    </row>
    <row r="171">
      <c r="A171" s="27" t="s">
        <v>7</v>
      </c>
      <c r="B171" s="27" t="s">
        <v>475</v>
      </c>
      <c r="C171" s="7">
        <v>2023.0</v>
      </c>
      <c r="D171" s="9" t="s">
        <v>5</v>
      </c>
      <c r="E171" s="9" t="s">
        <v>291</v>
      </c>
      <c r="F171" s="116">
        <v>55.1</v>
      </c>
    </row>
    <row r="172">
      <c r="A172" s="27" t="s">
        <v>8</v>
      </c>
      <c r="B172" s="27" t="s">
        <v>479</v>
      </c>
      <c r="C172" s="7">
        <v>2023.0</v>
      </c>
      <c r="D172" s="9" t="s">
        <v>5</v>
      </c>
      <c r="E172" s="9" t="s">
        <v>291</v>
      </c>
      <c r="F172" s="116">
        <v>56.7</v>
      </c>
    </row>
    <row r="173">
      <c r="A173" s="27" t="s">
        <v>9</v>
      </c>
      <c r="B173" s="27" t="s">
        <v>480</v>
      </c>
      <c r="C173" s="7">
        <v>2023.0</v>
      </c>
      <c r="D173" s="9" t="s">
        <v>5</v>
      </c>
      <c r="E173" s="9" t="s">
        <v>291</v>
      </c>
      <c r="F173" s="116">
        <v>53.5</v>
      </c>
    </row>
    <row r="174">
      <c r="A174" s="27" t="s">
        <v>10</v>
      </c>
      <c r="B174" s="27" t="s">
        <v>478</v>
      </c>
      <c r="C174" s="7">
        <v>2023.0</v>
      </c>
      <c r="D174" s="9" t="s">
        <v>5</v>
      </c>
      <c r="E174" s="9" t="s">
        <v>291</v>
      </c>
      <c r="F174" s="116">
        <v>39.0</v>
      </c>
    </row>
    <row r="175">
      <c r="A175" s="27" t="s">
        <v>11</v>
      </c>
      <c r="B175" s="27" t="s">
        <v>477</v>
      </c>
      <c r="C175" s="7">
        <v>2023.0</v>
      </c>
      <c r="D175" s="9" t="s">
        <v>5</v>
      </c>
      <c r="E175" s="9" t="s">
        <v>291</v>
      </c>
      <c r="F175" s="116">
        <v>46.8</v>
      </c>
    </row>
    <row r="176">
      <c r="A176" s="27" t="s">
        <v>12</v>
      </c>
      <c r="B176" s="27" t="s">
        <v>476</v>
      </c>
      <c r="C176" s="7">
        <v>2023.0</v>
      </c>
      <c r="D176" s="9" t="s">
        <v>5</v>
      </c>
      <c r="E176" s="9" t="s">
        <v>291</v>
      </c>
      <c r="F176" s="116">
        <v>44.7</v>
      </c>
    </row>
    <row r="177">
      <c r="A177" s="27" t="s">
        <v>13</v>
      </c>
      <c r="B177" s="27" t="s">
        <v>481</v>
      </c>
      <c r="C177" s="7">
        <v>2023.0</v>
      </c>
      <c r="D177" s="9" t="s">
        <v>5</v>
      </c>
      <c r="E177" s="9" t="s">
        <v>291</v>
      </c>
      <c r="F177" s="116">
        <v>51.1</v>
      </c>
    </row>
    <row r="178">
      <c r="A178" s="27" t="s">
        <v>14</v>
      </c>
      <c r="B178" s="27" t="s">
        <v>483</v>
      </c>
      <c r="C178" s="7">
        <v>2023.0</v>
      </c>
      <c r="D178" s="9" t="s">
        <v>5</v>
      </c>
      <c r="E178" s="9" t="s">
        <v>291</v>
      </c>
      <c r="F178" s="116">
        <v>52.3</v>
      </c>
    </row>
    <row r="179">
      <c r="A179" s="27" t="s">
        <v>15</v>
      </c>
      <c r="B179" s="27" t="s">
        <v>482</v>
      </c>
      <c r="C179" s="7">
        <v>2023.0</v>
      </c>
      <c r="D179" s="9" t="s">
        <v>5</v>
      </c>
      <c r="E179" s="9" t="s">
        <v>291</v>
      </c>
      <c r="F179" s="116">
        <v>38.8</v>
      </c>
    </row>
    <row r="180">
      <c r="A180" s="27" t="s">
        <v>16</v>
      </c>
      <c r="B180" s="27" t="s">
        <v>484</v>
      </c>
      <c r="C180" s="7">
        <v>2023.0</v>
      </c>
      <c r="D180" s="9" t="s">
        <v>5</v>
      </c>
      <c r="E180" s="9" t="s">
        <v>291</v>
      </c>
      <c r="F180" s="116">
        <v>42.4</v>
      </c>
    </row>
    <row r="181">
      <c r="A181" s="27" t="s">
        <v>17</v>
      </c>
      <c r="B181" s="27" t="s">
        <v>485</v>
      </c>
      <c r="C181" s="7">
        <v>2023.0</v>
      </c>
      <c r="D181" s="9" t="s">
        <v>5</v>
      </c>
      <c r="E181" s="9" t="s">
        <v>291</v>
      </c>
      <c r="F181" s="116">
        <v>36.8</v>
      </c>
    </row>
    <row r="182">
      <c r="A182" s="27" t="s">
        <v>18</v>
      </c>
      <c r="B182" s="27" t="s">
        <v>486</v>
      </c>
      <c r="C182" s="7">
        <v>2023.0</v>
      </c>
      <c r="D182" s="9" t="s">
        <v>5</v>
      </c>
      <c r="E182" s="9" t="s">
        <v>291</v>
      </c>
      <c r="F182" s="116">
        <v>33.4</v>
      </c>
    </row>
    <row r="183">
      <c r="A183" s="27" t="s">
        <v>19</v>
      </c>
      <c r="B183" s="27" t="s">
        <v>487</v>
      </c>
      <c r="C183" s="7">
        <v>2023.0</v>
      </c>
      <c r="D183" s="9" t="s">
        <v>5</v>
      </c>
      <c r="E183" s="9" t="s">
        <v>291</v>
      </c>
      <c r="F183" s="116">
        <v>43.2</v>
      </c>
    </row>
    <row r="184">
      <c r="A184" s="27" t="s">
        <v>20</v>
      </c>
      <c r="B184" s="27" t="s">
        <v>488</v>
      </c>
      <c r="C184" s="7">
        <v>2023.0</v>
      </c>
      <c r="D184" s="9" t="s">
        <v>5</v>
      </c>
      <c r="E184" s="9" t="s">
        <v>291</v>
      </c>
      <c r="F184" s="116">
        <v>38.4</v>
      </c>
    </row>
    <row r="185">
      <c r="A185" s="27" t="s">
        <v>21</v>
      </c>
      <c r="B185" s="27" t="s">
        <v>490</v>
      </c>
      <c r="C185" s="7">
        <v>2023.0</v>
      </c>
      <c r="D185" s="9" t="s">
        <v>5</v>
      </c>
      <c r="E185" s="9" t="s">
        <v>291</v>
      </c>
      <c r="F185" s="116">
        <v>52.2</v>
      </c>
    </row>
    <row r="186">
      <c r="A186" s="27" t="s">
        <v>22</v>
      </c>
      <c r="B186" s="27" t="s">
        <v>491</v>
      </c>
      <c r="C186" s="7">
        <v>2023.0</v>
      </c>
      <c r="D186" s="9" t="s">
        <v>5</v>
      </c>
      <c r="E186" s="9" t="s">
        <v>291</v>
      </c>
      <c r="F186" s="116">
        <v>48.4</v>
      </c>
    </row>
    <row r="187">
      <c r="A187" s="27" t="s">
        <v>23</v>
      </c>
      <c r="B187" s="27" t="s">
        <v>492</v>
      </c>
      <c r="C187" s="7">
        <v>2023.0</v>
      </c>
      <c r="D187" s="9" t="s">
        <v>5</v>
      </c>
      <c r="E187" s="9" t="s">
        <v>291</v>
      </c>
      <c r="F187" s="116">
        <v>40.1</v>
      </c>
    </row>
    <row r="188">
      <c r="A188" s="27" t="s">
        <v>24</v>
      </c>
      <c r="B188" s="27" t="s">
        <v>493</v>
      </c>
      <c r="C188" s="7">
        <v>2023.0</v>
      </c>
      <c r="D188" s="9" t="s">
        <v>5</v>
      </c>
      <c r="E188" s="9" t="s">
        <v>291</v>
      </c>
      <c r="F188" s="116">
        <v>39.2</v>
      </c>
    </row>
    <row r="189">
      <c r="A189" s="27" t="s">
        <v>25</v>
      </c>
      <c r="B189" s="27" t="s">
        <v>494</v>
      </c>
      <c r="C189" s="7">
        <v>2023.0</v>
      </c>
      <c r="D189" s="9" t="s">
        <v>5</v>
      </c>
      <c r="E189" s="9" t="s">
        <v>291</v>
      </c>
      <c r="F189" s="116">
        <v>50.0</v>
      </c>
    </row>
    <row r="190">
      <c r="A190" s="27" t="s">
        <v>26</v>
      </c>
      <c r="B190" s="27" t="s">
        <v>495</v>
      </c>
      <c r="C190" s="7">
        <v>2023.0</v>
      </c>
      <c r="D190" s="9" t="s">
        <v>5</v>
      </c>
      <c r="E190" s="9" t="s">
        <v>291</v>
      </c>
      <c r="F190" s="116">
        <v>42.0</v>
      </c>
    </row>
    <row r="191">
      <c r="A191" s="27" t="s">
        <v>27</v>
      </c>
      <c r="B191" s="27" t="s">
        <v>497</v>
      </c>
      <c r="C191" s="7">
        <v>2023.0</v>
      </c>
      <c r="D191" s="9" t="s">
        <v>5</v>
      </c>
      <c r="E191" s="9" t="s">
        <v>291</v>
      </c>
      <c r="F191" s="116">
        <v>50.5</v>
      </c>
    </row>
    <row r="192">
      <c r="A192" s="27" t="s">
        <v>28</v>
      </c>
      <c r="B192" s="27" t="s">
        <v>496</v>
      </c>
      <c r="C192" s="7">
        <v>2023.0</v>
      </c>
      <c r="D192" s="9" t="s">
        <v>5</v>
      </c>
      <c r="E192" s="9" t="s">
        <v>291</v>
      </c>
      <c r="F192" s="116">
        <v>51.4</v>
      </c>
    </row>
    <row r="193">
      <c r="A193" s="27" t="s">
        <v>29</v>
      </c>
      <c r="B193" s="27" t="s">
        <v>498</v>
      </c>
      <c r="C193" s="7">
        <v>2023.0</v>
      </c>
      <c r="D193" s="9" t="s">
        <v>5</v>
      </c>
      <c r="E193" s="9" t="s">
        <v>291</v>
      </c>
      <c r="F193" s="116">
        <v>44.8</v>
      </c>
    </row>
    <row r="194">
      <c r="A194" s="27" t="s">
        <v>30</v>
      </c>
      <c r="B194" s="27" t="s">
        <v>499</v>
      </c>
      <c r="C194" s="7">
        <v>2023.0</v>
      </c>
      <c r="D194" s="9" t="s">
        <v>5</v>
      </c>
      <c r="E194" s="9" t="s">
        <v>291</v>
      </c>
      <c r="F194" s="116">
        <v>33.3</v>
      </c>
    </row>
    <row r="195">
      <c r="A195" s="27" t="s">
        <v>31</v>
      </c>
      <c r="B195" s="27" t="s">
        <v>500</v>
      </c>
      <c r="C195" s="7">
        <v>2023.0</v>
      </c>
      <c r="D195" s="9" t="s">
        <v>5</v>
      </c>
      <c r="E195" s="9" t="s">
        <v>291</v>
      </c>
      <c r="F195" s="116">
        <v>43.1</v>
      </c>
    </row>
    <row r="196">
      <c r="A196" s="27" t="s">
        <v>32</v>
      </c>
      <c r="B196" s="27" t="s">
        <v>501</v>
      </c>
      <c r="C196" s="7">
        <v>2023.0</v>
      </c>
      <c r="D196" s="9" t="s">
        <v>5</v>
      </c>
      <c r="E196" s="9" t="s">
        <v>291</v>
      </c>
      <c r="F196" s="116">
        <v>47.4</v>
      </c>
    </row>
    <row r="197">
      <c r="A197" s="27" t="s">
        <v>33</v>
      </c>
      <c r="B197" s="27" t="s">
        <v>502</v>
      </c>
      <c r="C197" s="7">
        <v>2023.0</v>
      </c>
      <c r="D197" s="9" t="s">
        <v>5</v>
      </c>
      <c r="E197" s="9" t="s">
        <v>291</v>
      </c>
      <c r="F197" s="116">
        <v>41.7</v>
      </c>
    </row>
    <row r="198">
      <c r="A198" s="27" t="s">
        <v>34</v>
      </c>
      <c r="B198" s="27" t="s">
        <v>503</v>
      </c>
      <c r="C198" s="7">
        <v>2023.0</v>
      </c>
      <c r="D198" s="9" t="s">
        <v>5</v>
      </c>
      <c r="E198" s="9" t="s">
        <v>291</v>
      </c>
      <c r="F198" s="116">
        <v>60.6</v>
      </c>
    </row>
    <row r="199">
      <c r="A199" s="27" t="s">
        <v>35</v>
      </c>
      <c r="B199" s="27" t="s">
        <v>504</v>
      </c>
      <c r="C199" s="7">
        <v>2023.0</v>
      </c>
      <c r="D199" s="9" t="s">
        <v>5</v>
      </c>
      <c r="E199" s="9" t="s">
        <v>291</v>
      </c>
      <c r="F199" s="116">
        <v>34.4</v>
      </c>
    </row>
  </sheetData>
  <autoFilter ref="$A$1:$F$199">
    <sortState ref="A1:F199">
      <sortCondition ref="C1:C199"/>
      <sortCondition ref="A1:A199"/>
      <sortCondition descending="1" ref="F1:F199"/>
    </sortState>
  </autoFilter>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7" t="s">
        <v>471</v>
      </c>
    </row>
    <row r="2">
      <c r="A2" s="27" t="s">
        <v>16</v>
      </c>
      <c r="B2" s="27" t="s">
        <v>484</v>
      </c>
      <c r="C2" s="7">
        <v>2015.0</v>
      </c>
      <c r="D2" s="9" t="s">
        <v>5</v>
      </c>
      <c r="E2" s="9" t="s">
        <v>299</v>
      </c>
      <c r="F2" s="38">
        <v>69.4404</v>
      </c>
    </row>
    <row r="3">
      <c r="A3" s="27" t="s">
        <v>10</v>
      </c>
      <c r="B3" s="27" t="s">
        <v>478</v>
      </c>
      <c r="C3" s="7">
        <v>2015.0</v>
      </c>
      <c r="D3" s="9" t="s">
        <v>5</v>
      </c>
      <c r="E3" s="9" t="s">
        <v>299</v>
      </c>
      <c r="F3" s="38">
        <v>71.5835</v>
      </c>
    </row>
    <row r="4">
      <c r="A4" s="27" t="s">
        <v>35</v>
      </c>
      <c r="B4" s="27" t="s">
        <v>504</v>
      </c>
      <c r="C4" s="7">
        <v>2015.0</v>
      </c>
      <c r="D4" s="9" t="s">
        <v>5</v>
      </c>
      <c r="E4" s="9" t="s">
        <v>299</v>
      </c>
      <c r="F4" s="38">
        <v>73.6056</v>
      </c>
    </row>
    <row r="5">
      <c r="A5" s="27" t="s">
        <v>13</v>
      </c>
      <c r="B5" s="27" t="s">
        <v>481</v>
      </c>
      <c r="C5" s="7">
        <v>2015.0</v>
      </c>
      <c r="D5" s="9" t="s">
        <v>5</v>
      </c>
      <c r="E5" s="9" t="s">
        <v>299</v>
      </c>
      <c r="F5" s="38">
        <v>74.6651</v>
      </c>
    </row>
    <row r="6">
      <c r="A6" s="27" t="s">
        <v>11</v>
      </c>
      <c r="B6" s="27" t="s">
        <v>477</v>
      </c>
      <c r="C6" s="7">
        <v>2015.0</v>
      </c>
      <c r="D6" s="9" t="s">
        <v>5</v>
      </c>
      <c r="E6" s="9" t="s">
        <v>299</v>
      </c>
      <c r="F6" s="38">
        <v>75.1276</v>
      </c>
    </row>
    <row r="7">
      <c r="A7" s="27" t="s">
        <v>15</v>
      </c>
      <c r="B7" s="27" t="s">
        <v>482</v>
      </c>
      <c r="C7" s="7">
        <v>2015.0</v>
      </c>
      <c r="D7" s="9" t="s">
        <v>5</v>
      </c>
      <c r="E7" s="9" t="s">
        <v>299</v>
      </c>
      <c r="F7" s="38">
        <v>75.3716</v>
      </c>
    </row>
    <row r="8">
      <c r="A8" s="27" t="s">
        <v>23</v>
      </c>
      <c r="B8" s="27" t="s">
        <v>492</v>
      </c>
      <c r="C8" s="7">
        <v>2015.0</v>
      </c>
      <c r="D8" s="9" t="s">
        <v>5</v>
      </c>
      <c r="E8" s="9" t="s">
        <v>299</v>
      </c>
      <c r="F8" s="38">
        <v>75.5801</v>
      </c>
    </row>
    <row r="9">
      <c r="A9" s="27" t="s">
        <v>28</v>
      </c>
      <c r="B9" s="27" t="s">
        <v>496</v>
      </c>
      <c r="C9" s="7">
        <v>2015.0</v>
      </c>
      <c r="D9" s="9" t="s">
        <v>5</v>
      </c>
      <c r="E9" s="9" t="s">
        <v>299</v>
      </c>
      <c r="F9" s="38">
        <v>75.9049</v>
      </c>
    </row>
    <row r="10">
      <c r="A10" s="27" t="s">
        <v>33</v>
      </c>
      <c r="B10" s="27" t="s">
        <v>502</v>
      </c>
      <c r="C10" s="7">
        <v>2015.0</v>
      </c>
      <c r="D10" s="9" t="s">
        <v>5</v>
      </c>
      <c r="E10" s="9" t="s">
        <v>299</v>
      </c>
      <c r="F10" s="38">
        <v>77.3686</v>
      </c>
    </row>
    <row r="11">
      <c r="A11" s="27" t="s">
        <v>14</v>
      </c>
      <c r="B11" s="27" t="s">
        <v>483</v>
      </c>
      <c r="C11" s="7">
        <v>2015.0</v>
      </c>
      <c r="D11" s="9" t="s">
        <v>5</v>
      </c>
      <c r="E11" s="9" t="s">
        <v>299</v>
      </c>
      <c r="F11" s="38">
        <v>77.6895</v>
      </c>
    </row>
    <row r="12">
      <c r="A12" s="27" t="s">
        <v>24</v>
      </c>
      <c r="B12" s="27" t="s">
        <v>493</v>
      </c>
      <c r="C12" s="7">
        <v>2015.0</v>
      </c>
      <c r="D12" s="9" t="s">
        <v>5</v>
      </c>
      <c r="E12" s="9" t="s">
        <v>299</v>
      </c>
      <c r="F12" s="38">
        <v>77.945</v>
      </c>
    </row>
    <row r="13">
      <c r="A13" s="27" t="s">
        <v>30</v>
      </c>
      <c r="B13" s="27" t="s">
        <v>499</v>
      </c>
      <c r="C13" s="7">
        <v>2015.0</v>
      </c>
      <c r="D13" s="9" t="s">
        <v>5</v>
      </c>
      <c r="E13" s="9" t="s">
        <v>299</v>
      </c>
      <c r="F13" s="38">
        <v>78.1014</v>
      </c>
    </row>
    <row r="14">
      <c r="A14" s="27" t="s">
        <v>21</v>
      </c>
      <c r="B14" s="27" t="s">
        <v>490</v>
      </c>
      <c r="C14" s="7">
        <v>2015.0</v>
      </c>
      <c r="D14" s="9" t="s">
        <v>5</v>
      </c>
      <c r="E14" s="9" t="s">
        <v>299</v>
      </c>
      <c r="F14" s="38">
        <v>78.3995</v>
      </c>
    </row>
    <row r="15">
      <c r="A15" s="27" t="s">
        <v>8</v>
      </c>
      <c r="B15" s="27" t="s">
        <v>479</v>
      </c>
      <c r="C15" s="7">
        <v>2015.0</v>
      </c>
      <c r="D15" s="9" t="s">
        <v>5</v>
      </c>
      <c r="E15" s="9" t="s">
        <v>299</v>
      </c>
      <c r="F15" s="38">
        <v>78.9544</v>
      </c>
    </row>
    <row r="16">
      <c r="A16" s="27" t="s">
        <v>31</v>
      </c>
      <c r="B16" s="27" t="s">
        <v>500</v>
      </c>
      <c r="C16" s="7">
        <v>2015.0</v>
      </c>
      <c r="D16" s="9" t="s">
        <v>5</v>
      </c>
      <c r="E16" s="9" t="s">
        <v>299</v>
      </c>
      <c r="F16" s="38">
        <v>79.4514</v>
      </c>
    </row>
    <row r="17">
      <c r="A17" s="27" t="s">
        <v>32</v>
      </c>
      <c r="B17" s="27" t="s">
        <v>501</v>
      </c>
      <c r="C17" s="7">
        <v>2015.0</v>
      </c>
      <c r="D17" s="9" t="s">
        <v>5</v>
      </c>
      <c r="E17" s="9" t="s">
        <v>299</v>
      </c>
      <c r="F17" s="38">
        <v>80.542</v>
      </c>
    </row>
    <row r="18">
      <c r="A18" s="27" t="s">
        <v>18</v>
      </c>
      <c r="B18" s="27" t="s">
        <v>486</v>
      </c>
      <c r="C18" s="7">
        <v>2015.0</v>
      </c>
      <c r="D18" s="9" t="s">
        <v>5</v>
      </c>
      <c r="E18" s="9" t="s">
        <v>299</v>
      </c>
      <c r="F18" s="38">
        <v>80.5769</v>
      </c>
    </row>
    <row r="19">
      <c r="A19" s="91" t="s">
        <v>3</v>
      </c>
      <c r="B19" s="27" t="s">
        <v>489</v>
      </c>
      <c r="C19" s="7">
        <v>2015.0</v>
      </c>
      <c r="D19" s="9" t="s">
        <v>5</v>
      </c>
      <c r="E19" s="9" t="s">
        <v>299</v>
      </c>
      <c r="F19" s="7">
        <v>80.9</v>
      </c>
    </row>
    <row r="20">
      <c r="A20" s="27" t="s">
        <v>29</v>
      </c>
      <c r="B20" s="27" t="s">
        <v>498</v>
      </c>
      <c r="C20" s="7">
        <v>2015.0</v>
      </c>
      <c r="D20" s="9" t="s">
        <v>5</v>
      </c>
      <c r="E20" s="9" t="s">
        <v>299</v>
      </c>
      <c r="F20" s="38">
        <v>81.1337</v>
      </c>
    </row>
    <row r="21">
      <c r="A21" s="27" t="s">
        <v>19</v>
      </c>
      <c r="B21" s="27" t="s">
        <v>487</v>
      </c>
      <c r="C21" s="7">
        <v>2015.0</v>
      </c>
      <c r="D21" s="9" t="s">
        <v>5</v>
      </c>
      <c r="E21" s="9" t="s">
        <v>299</v>
      </c>
      <c r="F21" s="38">
        <v>82.7903</v>
      </c>
    </row>
    <row r="22">
      <c r="A22" s="27" t="s">
        <v>27</v>
      </c>
      <c r="B22" s="27" t="s">
        <v>497</v>
      </c>
      <c r="C22" s="7">
        <v>2015.0</v>
      </c>
      <c r="D22" s="9" t="s">
        <v>5</v>
      </c>
      <c r="E22" s="9" t="s">
        <v>299</v>
      </c>
      <c r="F22" s="38">
        <v>83.7318</v>
      </c>
    </row>
    <row r="23">
      <c r="A23" s="91" t="s">
        <v>4</v>
      </c>
      <c r="B23" s="27" t="s">
        <v>472</v>
      </c>
      <c r="C23" s="7">
        <v>2015.0</v>
      </c>
      <c r="D23" s="9" t="s">
        <v>5</v>
      </c>
      <c r="E23" s="9" t="s">
        <v>299</v>
      </c>
      <c r="F23" s="38">
        <v>83.8213</v>
      </c>
    </row>
    <row r="24">
      <c r="A24" s="27" t="s">
        <v>22</v>
      </c>
      <c r="B24" s="27" t="s">
        <v>491</v>
      </c>
      <c r="C24" s="7">
        <v>2015.0</v>
      </c>
      <c r="D24" s="9" t="s">
        <v>5</v>
      </c>
      <c r="E24" s="9" t="s">
        <v>299</v>
      </c>
      <c r="F24" s="38">
        <v>83.8981</v>
      </c>
    </row>
    <row r="25">
      <c r="A25" s="27" t="s">
        <v>20</v>
      </c>
      <c r="B25" s="27" t="s">
        <v>488</v>
      </c>
      <c r="C25" s="7">
        <v>2015.0</v>
      </c>
      <c r="D25" s="9" t="s">
        <v>5</v>
      </c>
      <c r="E25" s="9" t="s">
        <v>299</v>
      </c>
      <c r="F25" s="38">
        <v>84.771</v>
      </c>
    </row>
    <row r="26">
      <c r="A26" s="27" t="s">
        <v>6</v>
      </c>
      <c r="B26" s="27" t="s">
        <v>474</v>
      </c>
      <c r="C26" s="7">
        <v>2015.0</v>
      </c>
      <c r="D26" s="9" t="s">
        <v>5</v>
      </c>
      <c r="E26" s="9" t="s">
        <v>299</v>
      </c>
      <c r="F26" s="38">
        <v>84.794</v>
      </c>
    </row>
    <row r="27">
      <c r="A27" s="27" t="s">
        <v>25</v>
      </c>
      <c r="B27" s="27" t="s">
        <v>494</v>
      </c>
      <c r="C27" s="7">
        <v>2015.0</v>
      </c>
      <c r="D27" s="9" t="s">
        <v>5</v>
      </c>
      <c r="E27" s="9" t="s">
        <v>299</v>
      </c>
      <c r="F27" s="38">
        <v>85.9869</v>
      </c>
    </row>
    <row r="28">
      <c r="A28" s="27" t="s">
        <v>17</v>
      </c>
      <c r="B28" s="27" t="s">
        <v>485</v>
      </c>
      <c r="C28" s="7">
        <v>2015.0</v>
      </c>
      <c r="D28" s="9" t="s">
        <v>5</v>
      </c>
      <c r="E28" s="9" t="s">
        <v>299</v>
      </c>
      <c r="F28" s="38">
        <v>86.4718</v>
      </c>
    </row>
    <row r="29">
      <c r="A29" s="27" t="s">
        <v>9</v>
      </c>
      <c r="B29" s="27" t="s">
        <v>480</v>
      </c>
      <c r="C29" s="7">
        <v>2015.0</v>
      </c>
      <c r="D29" s="9" t="s">
        <v>5</v>
      </c>
      <c r="E29" s="9" t="s">
        <v>299</v>
      </c>
      <c r="F29" s="38">
        <v>87.0331</v>
      </c>
    </row>
    <row r="30">
      <c r="A30" s="27" t="s">
        <v>12</v>
      </c>
      <c r="B30" s="27" t="s">
        <v>476</v>
      </c>
      <c r="C30" s="7">
        <v>2015.0</v>
      </c>
      <c r="D30" s="9" t="s">
        <v>5</v>
      </c>
      <c r="E30" s="9" t="s">
        <v>299</v>
      </c>
      <c r="F30" s="38">
        <v>88.1962</v>
      </c>
    </row>
    <row r="31">
      <c r="A31" s="27" t="s">
        <v>5</v>
      </c>
      <c r="B31" s="27" t="s">
        <v>473</v>
      </c>
      <c r="C31" s="7">
        <v>2015.0</v>
      </c>
      <c r="D31" s="9" t="s">
        <v>5</v>
      </c>
      <c r="E31" s="9" t="s">
        <v>299</v>
      </c>
      <c r="F31" s="38">
        <v>88.3815</v>
      </c>
    </row>
    <row r="32">
      <c r="A32" s="27" t="s">
        <v>7</v>
      </c>
      <c r="B32" s="27" t="s">
        <v>475</v>
      </c>
      <c r="C32" s="7">
        <v>2015.0</v>
      </c>
      <c r="D32" s="9" t="s">
        <v>5</v>
      </c>
      <c r="E32" s="9" t="s">
        <v>299</v>
      </c>
      <c r="F32" s="38">
        <v>89.2424</v>
      </c>
    </row>
    <row r="33">
      <c r="A33" s="27" t="s">
        <v>26</v>
      </c>
      <c r="B33" s="27" t="s">
        <v>495</v>
      </c>
      <c r="C33" s="7">
        <v>2015.0</v>
      </c>
      <c r="D33" s="9" t="s">
        <v>5</v>
      </c>
      <c r="E33" s="9" t="s">
        <v>299</v>
      </c>
      <c r="F33" s="38">
        <v>93.3748</v>
      </c>
    </row>
    <row r="34">
      <c r="A34" s="27" t="s">
        <v>34</v>
      </c>
      <c r="B34" s="27" t="s">
        <v>503</v>
      </c>
      <c r="C34" s="7">
        <v>2015.0</v>
      </c>
      <c r="D34" s="9" t="s">
        <v>5</v>
      </c>
      <c r="E34" s="9" t="s">
        <v>299</v>
      </c>
      <c r="F34" s="38">
        <v>94.7331</v>
      </c>
    </row>
    <row r="35">
      <c r="A35" s="27" t="s">
        <v>10</v>
      </c>
      <c r="B35" s="27" t="s">
        <v>478</v>
      </c>
      <c r="C35" s="7">
        <v>2016.0</v>
      </c>
      <c r="D35" s="9" t="s">
        <v>5</v>
      </c>
      <c r="E35" s="9" t="s">
        <v>299</v>
      </c>
      <c r="F35" s="38">
        <v>75.5916</v>
      </c>
    </row>
    <row r="36">
      <c r="A36" s="27" t="s">
        <v>31</v>
      </c>
      <c r="B36" s="27" t="s">
        <v>500</v>
      </c>
      <c r="C36" s="7">
        <v>2016.0</v>
      </c>
      <c r="D36" s="9" t="s">
        <v>5</v>
      </c>
      <c r="E36" s="9" t="s">
        <v>299</v>
      </c>
      <c r="F36" s="38">
        <v>79.7332</v>
      </c>
    </row>
    <row r="37">
      <c r="A37" s="27" t="s">
        <v>16</v>
      </c>
      <c r="B37" s="27" t="s">
        <v>484</v>
      </c>
      <c r="C37" s="7">
        <v>2016.0</v>
      </c>
      <c r="D37" s="9" t="s">
        <v>5</v>
      </c>
      <c r="E37" s="9" t="s">
        <v>299</v>
      </c>
      <c r="F37" s="38">
        <v>81.1151</v>
      </c>
    </row>
    <row r="38">
      <c r="A38" s="27" t="s">
        <v>15</v>
      </c>
      <c r="B38" s="27" t="s">
        <v>482</v>
      </c>
      <c r="C38" s="7">
        <v>2016.0</v>
      </c>
      <c r="D38" s="9" t="s">
        <v>5</v>
      </c>
      <c r="E38" s="9" t="s">
        <v>299</v>
      </c>
      <c r="F38" s="38">
        <v>82.983</v>
      </c>
    </row>
    <row r="39">
      <c r="A39" s="27" t="s">
        <v>11</v>
      </c>
      <c r="B39" s="27" t="s">
        <v>477</v>
      </c>
      <c r="C39" s="7">
        <v>2016.0</v>
      </c>
      <c r="D39" s="9" t="s">
        <v>5</v>
      </c>
      <c r="E39" s="9" t="s">
        <v>299</v>
      </c>
      <c r="F39" s="38">
        <v>82.988</v>
      </c>
    </row>
    <row r="40">
      <c r="A40" s="27" t="s">
        <v>30</v>
      </c>
      <c r="B40" s="27" t="s">
        <v>499</v>
      </c>
      <c r="C40" s="7">
        <v>2016.0</v>
      </c>
      <c r="D40" s="9" t="s">
        <v>5</v>
      </c>
      <c r="E40" s="9" t="s">
        <v>299</v>
      </c>
      <c r="F40" s="38">
        <v>83.017</v>
      </c>
    </row>
    <row r="41">
      <c r="A41" s="27" t="s">
        <v>14</v>
      </c>
      <c r="B41" s="27" t="s">
        <v>483</v>
      </c>
      <c r="C41" s="7">
        <v>2016.0</v>
      </c>
      <c r="D41" s="9" t="s">
        <v>5</v>
      </c>
      <c r="E41" s="9" t="s">
        <v>299</v>
      </c>
      <c r="F41" s="38">
        <v>84.0055</v>
      </c>
    </row>
    <row r="42">
      <c r="A42" s="27" t="s">
        <v>28</v>
      </c>
      <c r="B42" s="27" t="s">
        <v>496</v>
      </c>
      <c r="C42" s="7">
        <v>2016.0</v>
      </c>
      <c r="D42" s="9" t="s">
        <v>5</v>
      </c>
      <c r="E42" s="9" t="s">
        <v>299</v>
      </c>
      <c r="F42" s="38">
        <v>84.0546</v>
      </c>
    </row>
    <row r="43">
      <c r="A43" s="27" t="s">
        <v>8</v>
      </c>
      <c r="B43" s="27" t="s">
        <v>479</v>
      </c>
      <c r="C43" s="7">
        <v>2016.0</v>
      </c>
      <c r="D43" s="9" t="s">
        <v>5</v>
      </c>
      <c r="E43" s="9" t="s">
        <v>299</v>
      </c>
      <c r="F43" s="38">
        <v>84.8158</v>
      </c>
    </row>
    <row r="44">
      <c r="A44" s="27" t="s">
        <v>35</v>
      </c>
      <c r="B44" s="27" t="s">
        <v>504</v>
      </c>
      <c r="C44" s="7">
        <v>2016.0</v>
      </c>
      <c r="D44" s="9" t="s">
        <v>5</v>
      </c>
      <c r="E44" s="9" t="s">
        <v>299</v>
      </c>
      <c r="F44" s="38">
        <v>85.2289</v>
      </c>
    </row>
    <row r="45">
      <c r="A45" s="27" t="s">
        <v>19</v>
      </c>
      <c r="B45" s="27" t="s">
        <v>487</v>
      </c>
      <c r="C45" s="7">
        <v>2016.0</v>
      </c>
      <c r="D45" s="9" t="s">
        <v>5</v>
      </c>
      <c r="E45" s="9" t="s">
        <v>299</v>
      </c>
      <c r="F45" s="38">
        <v>85.3793</v>
      </c>
    </row>
    <row r="46">
      <c r="A46" s="27" t="s">
        <v>13</v>
      </c>
      <c r="B46" s="27" t="s">
        <v>481</v>
      </c>
      <c r="C46" s="7">
        <v>2016.0</v>
      </c>
      <c r="D46" s="9" t="s">
        <v>5</v>
      </c>
      <c r="E46" s="9" t="s">
        <v>299</v>
      </c>
      <c r="F46" s="38">
        <v>85.4427</v>
      </c>
    </row>
    <row r="47">
      <c r="A47" s="27" t="s">
        <v>17</v>
      </c>
      <c r="B47" s="27" t="s">
        <v>485</v>
      </c>
      <c r="C47" s="7">
        <v>2016.0</v>
      </c>
      <c r="D47" s="9" t="s">
        <v>5</v>
      </c>
      <c r="E47" s="9" t="s">
        <v>299</v>
      </c>
      <c r="F47" s="38">
        <v>85.8715</v>
      </c>
    </row>
    <row r="48">
      <c r="A48" s="27" t="s">
        <v>23</v>
      </c>
      <c r="B48" s="27" t="s">
        <v>492</v>
      </c>
      <c r="C48" s="7">
        <v>2016.0</v>
      </c>
      <c r="D48" s="9" t="s">
        <v>5</v>
      </c>
      <c r="E48" s="9" t="s">
        <v>299</v>
      </c>
      <c r="F48" s="38">
        <v>86.0796</v>
      </c>
    </row>
    <row r="49">
      <c r="A49" s="27" t="s">
        <v>21</v>
      </c>
      <c r="B49" s="27" t="s">
        <v>490</v>
      </c>
      <c r="C49" s="7">
        <v>2016.0</v>
      </c>
      <c r="D49" s="9" t="s">
        <v>5</v>
      </c>
      <c r="E49" s="9" t="s">
        <v>299</v>
      </c>
      <c r="F49" s="38">
        <v>86.4634</v>
      </c>
    </row>
    <row r="50">
      <c r="A50" s="27" t="s">
        <v>24</v>
      </c>
      <c r="B50" s="27" t="s">
        <v>493</v>
      </c>
      <c r="C50" s="7">
        <v>2016.0</v>
      </c>
      <c r="D50" s="9" t="s">
        <v>5</v>
      </c>
      <c r="E50" s="9" t="s">
        <v>299</v>
      </c>
      <c r="F50" s="38">
        <v>86.7665</v>
      </c>
    </row>
    <row r="51">
      <c r="A51" s="27" t="s">
        <v>29</v>
      </c>
      <c r="B51" s="27" t="s">
        <v>498</v>
      </c>
      <c r="C51" s="7">
        <v>2016.0</v>
      </c>
      <c r="D51" s="9" t="s">
        <v>5</v>
      </c>
      <c r="E51" s="9" t="s">
        <v>299</v>
      </c>
      <c r="F51" s="38">
        <v>87.5942</v>
      </c>
    </row>
    <row r="52">
      <c r="A52" s="91" t="s">
        <v>3</v>
      </c>
      <c r="B52" s="27" t="s">
        <v>489</v>
      </c>
      <c r="C52" s="7">
        <v>2016.0</v>
      </c>
      <c r="D52" s="9" t="s">
        <v>5</v>
      </c>
      <c r="E52" s="9" t="s">
        <v>299</v>
      </c>
      <c r="F52" s="38">
        <v>87.6</v>
      </c>
    </row>
    <row r="53">
      <c r="A53" s="27" t="s">
        <v>32</v>
      </c>
      <c r="B53" s="27" t="s">
        <v>501</v>
      </c>
      <c r="C53" s="7">
        <v>2016.0</v>
      </c>
      <c r="D53" s="9" t="s">
        <v>5</v>
      </c>
      <c r="E53" s="9" t="s">
        <v>299</v>
      </c>
      <c r="F53" s="38">
        <v>87.6331</v>
      </c>
    </row>
    <row r="54">
      <c r="A54" s="27" t="s">
        <v>33</v>
      </c>
      <c r="B54" s="27" t="s">
        <v>502</v>
      </c>
      <c r="C54" s="7">
        <v>2016.0</v>
      </c>
      <c r="D54" s="9" t="s">
        <v>5</v>
      </c>
      <c r="E54" s="9" t="s">
        <v>299</v>
      </c>
      <c r="F54" s="38">
        <v>87.7983</v>
      </c>
    </row>
    <row r="55">
      <c r="A55" s="91" t="s">
        <v>4</v>
      </c>
      <c r="B55" s="27" t="s">
        <v>472</v>
      </c>
      <c r="C55" s="7">
        <v>2016.0</v>
      </c>
      <c r="D55" s="9" t="s">
        <v>5</v>
      </c>
      <c r="E55" s="9" t="s">
        <v>299</v>
      </c>
      <c r="F55" s="38">
        <v>88.4306</v>
      </c>
    </row>
    <row r="56">
      <c r="A56" s="27" t="s">
        <v>27</v>
      </c>
      <c r="B56" s="27" t="s">
        <v>497</v>
      </c>
      <c r="C56" s="7">
        <v>2016.0</v>
      </c>
      <c r="D56" s="9" t="s">
        <v>5</v>
      </c>
      <c r="E56" s="9" t="s">
        <v>299</v>
      </c>
      <c r="F56" s="38">
        <v>89.2212</v>
      </c>
    </row>
    <row r="57">
      <c r="A57" s="27" t="s">
        <v>5</v>
      </c>
      <c r="B57" s="27" t="s">
        <v>473</v>
      </c>
      <c r="C57" s="7">
        <v>2016.0</v>
      </c>
      <c r="D57" s="9" t="s">
        <v>5</v>
      </c>
      <c r="E57" s="9" t="s">
        <v>299</v>
      </c>
      <c r="F57" s="38">
        <v>90.331</v>
      </c>
    </row>
    <row r="58">
      <c r="A58" s="27" t="s">
        <v>25</v>
      </c>
      <c r="B58" s="27" t="s">
        <v>494</v>
      </c>
      <c r="C58" s="7">
        <v>2016.0</v>
      </c>
      <c r="D58" s="9" t="s">
        <v>5</v>
      </c>
      <c r="E58" s="9" t="s">
        <v>299</v>
      </c>
      <c r="F58" s="38">
        <v>90.4348</v>
      </c>
    </row>
    <row r="59">
      <c r="A59" s="27" t="s">
        <v>9</v>
      </c>
      <c r="B59" s="27" t="s">
        <v>480</v>
      </c>
      <c r="C59" s="7">
        <v>2016.0</v>
      </c>
      <c r="D59" s="9" t="s">
        <v>5</v>
      </c>
      <c r="E59" s="9" t="s">
        <v>299</v>
      </c>
      <c r="F59" s="38">
        <v>91.2422</v>
      </c>
    </row>
    <row r="60">
      <c r="A60" s="27" t="s">
        <v>18</v>
      </c>
      <c r="B60" s="27" t="s">
        <v>486</v>
      </c>
      <c r="C60" s="7">
        <v>2016.0</v>
      </c>
      <c r="D60" s="9" t="s">
        <v>5</v>
      </c>
      <c r="E60" s="9" t="s">
        <v>299</v>
      </c>
      <c r="F60" s="38">
        <v>91.6663</v>
      </c>
    </row>
    <row r="61">
      <c r="A61" s="27" t="s">
        <v>22</v>
      </c>
      <c r="B61" s="27" t="s">
        <v>491</v>
      </c>
      <c r="C61" s="7">
        <v>2016.0</v>
      </c>
      <c r="D61" s="9" t="s">
        <v>5</v>
      </c>
      <c r="E61" s="9" t="s">
        <v>299</v>
      </c>
      <c r="F61" s="38">
        <v>92.012</v>
      </c>
    </row>
    <row r="62">
      <c r="A62" s="27" t="s">
        <v>6</v>
      </c>
      <c r="B62" s="27" t="s">
        <v>474</v>
      </c>
      <c r="C62" s="7">
        <v>2016.0</v>
      </c>
      <c r="D62" s="9" t="s">
        <v>5</v>
      </c>
      <c r="E62" s="9" t="s">
        <v>299</v>
      </c>
      <c r="F62" s="38">
        <v>92.2722</v>
      </c>
    </row>
    <row r="63">
      <c r="A63" s="27" t="s">
        <v>12</v>
      </c>
      <c r="B63" s="27" t="s">
        <v>476</v>
      </c>
      <c r="C63" s="7">
        <v>2016.0</v>
      </c>
      <c r="D63" s="9" t="s">
        <v>5</v>
      </c>
      <c r="E63" s="9" t="s">
        <v>299</v>
      </c>
      <c r="F63" s="38">
        <v>92.9515</v>
      </c>
    </row>
    <row r="64">
      <c r="A64" s="27" t="s">
        <v>7</v>
      </c>
      <c r="B64" s="27" t="s">
        <v>475</v>
      </c>
      <c r="C64" s="7">
        <v>2016.0</v>
      </c>
      <c r="D64" s="9" t="s">
        <v>5</v>
      </c>
      <c r="E64" s="9" t="s">
        <v>299</v>
      </c>
      <c r="F64" s="38">
        <v>93.6448</v>
      </c>
    </row>
    <row r="65">
      <c r="A65" s="27" t="s">
        <v>20</v>
      </c>
      <c r="B65" s="27" t="s">
        <v>488</v>
      </c>
      <c r="C65" s="7">
        <v>2016.0</v>
      </c>
      <c r="D65" s="9" t="s">
        <v>5</v>
      </c>
      <c r="E65" s="9" t="s">
        <v>299</v>
      </c>
      <c r="F65" s="38">
        <v>93.7298</v>
      </c>
    </row>
    <row r="66">
      <c r="A66" s="27" t="s">
        <v>26</v>
      </c>
      <c r="B66" s="27" t="s">
        <v>495</v>
      </c>
      <c r="C66" s="7">
        <v>2016.0</v>
      </c>
      <c r="D66" s="9" t="s">
        <v>5</v>
      </c>
      <c r="E66" s="9" t="s">
        <v>299</v>
      </c>
      <c r="F66" s="38">
        <v>96.8198</v>
      </c>
    </row>
    <row r="67">
      <c r="A67" s="27" t="s">
        <v>34</v>
      </c>
      <c r="B67" s="27" t="s">
        <v>503</v>
      </c>
      <c r="C67" s="7">
        <v>2016.0</v>
      </c>
      <c r="D67" s="9" t="s">
        <v>5</v>
      </c>
      <c r="E67" s="9" t="s">
        <v>299</v>
      </c>
      <c r="F67" s="38">
        <v>97.627</v>
      </c>
    </row>
    <row r="68">
      <c r="A68" s="27" t="s">
        <v>10</v>
      </c>
      <c r="B68" s="27" t="s">
        <v>478</v>
      </c>
      <c r="C68" s="7">
        <v>2017.0</v>
      </c>
      <c r="D68" s="9" t="s">
        <v>5</v>
      </c>
      <c r="E68" s="9" t="s">
        <v>299</v>
      </c>
      <c r="F68" s="38">
        <v>75.9237</v>
      </c>
    </row>
    <row r="69">
      <c r="A69" s="27" t="s">
        <v>31</v>
      </c>
      <c r="B69" s="27" t="s">
        <v>500</v>
      </c>
      <c r="C69" s="7">
        <v>2017.0</v>
      </c>
      <c r="D69" s="9" t="s">
        <v>5</v>
      </c>
      <c r="E69" s="9" t="s">
        <v>299</v>
      </c>
      <c r="F69" s="38">
        <v>82.354</v>
      </c>
    </row>
    <row r="70">
      <c r="A70" s="27" t="s">
        <v>11</v>
      </c>
      <c r="B70" s="27" t="s">
        <v>477</v>
      </c>
      <c r="C70" s="7">
        <v>2017.0</v>
      </c>
      <c r="D70" s="9" t="s">
        <v>5</v>
      </c>
      <c r="E70" s="9" t="s">
        <v>299</v>
      </c>
      <c r="F70" s="38">
        <v>83.3167</v>
      </c>
    </row>
    <row r="71">
      <c r="A71" s="27" t="s">
        <v>15</v>
      </c>
      <c r="B71" s="27" t="s">
        <v>482</v>
      </c>
      <c r="C71" s="7">
        <v>2017.0</v>
      </c>
      <c r="D71" s="9" t="s">
        <v>5</v>
      </c>
      <c r="E71" s="9" t="s">
        <v>299</v>
      </c>
      <c r="F71" s="38">
        <v>84.1176</v>
      </c>
    </row>
    <row r="72">
      <c r="A72" s="27" t="s">
        <v>30</v>
      </c>
      <c r="B72" s="27" t="s">
        <v>499</v>
      </c>
      <c r="C72" s="7">
        <v>2017.0</v>
      </c>
      <c r="D72" s="9" t="s">
        <v>5</v>
      </c>
      <c r="E72" s="9" t="s">
        <v>299</v>
      </c>
      <c r="F72" s="38">
        <v>85.0282</v>
      </c>
    </row>
    <row r="73">
      <c r="A73" s="27" t="s">
        <v>35</v>
      </c>
      <c r="B73" s="27" t="s">
        <v>504</v>
      </c>
      <c r="C73" s="7">
        <v>2017.0</v>
      </c>
      <c r="D73" s="9" t="s">
        <v>5</v>
      </c>
      <c r="E73" s="9" t="s">
        <v>299</v>
      </c>
      <c r="F73" s="38">
        <v>85.204</v>
      </c>
    </row>
    <row r="74">
      <c r="A74" s="27" t="s">
        <v>16</v>
      </c>
      <c r="B74" s="27" t="s">
        <v>484</v>
      </c>
      <c r="C74" s="7">
        <v>2017.0</v>
      </c>
      <c r="D74" s="9" t="s">
        <v>5</v>
      </c>
      <c r="E74" s="9" t="s">
        <v>299</v>
      </c>
      <c r="F74" s="38">
        <v>86.1723</v>
      </c>
    </row>
    <row r="75">
      <c r="A75" s="27" t="s">
        <v>13</v>
      </c>
      <c r="B75" s="27" t="s">
        <v>481</v>
      </c>
      <c r="C75" s="7">
        <v>2017.0</v>
      </c>
      <c r="D75" s="9" t="s">
        <v>5</v>
      </c>
      <c r="E75" s="9" t="s">
        <v>299</v>
      </c>
      <c r="F75" s="38">
        <v>86.1862</v>
      </c>
    </row>
    <row r="76">
      <c r="A76" s="27" t="s">
        <v>28</v>
      </c>
      <c r="B76" s="27" t="s">
        <v>496</v>
      </c>
      <c r="C76" s="7">
        <v>2017.0</v>
      </c>
      <c r="D76" s="9" t="s">
        <v>5</v>
      </c>
      <c r="E76" s="9" t="s">
        <v>299</v>
      </c>
      <c r="F76" s="38">
        <v>86.6793</v>
      </c>
    </row>
    <row r="77">
      <c r="A77" s="27" t="s">
        <v>17</v>
      </c>
      <c r="B77" s="27" t="s">
        <v>485</v>
      </c>
      <c r="C77" s="7">
        <v>2017.0</v>
      </c>
      <c r="D77" s="9" t="s">
        <v>5</v>
      </c>
      <c r="E77" s="9" t="s">
        <v>299</v>
      </c>
      <c r="F77" s="38">
        <v>87.2698</v>
      </c>
    </row>
    <row r="78">
      <c r="A78" s="27" t="s">
        <v>21</v>
      </c>
      <c r="B78" s="27" t="s">
        <v>490</v>
      </c>
      <c r="C78" s="7">
        <v>2017.0</v>
      </c>
      <c r="D78" s="9" t="s">
        <v>5</v>
      </c>
      <c r="E78" s="9" t="s">
        <v>299</v>
      </c>
      <c r="F78" s="38">
        <v>87.7868</v>
      </c>
    </row>
    <row r="79">
      <c r="A79" s="27" t="s">
        <v>24</v>
      </c>
      <c r="B79" s="27" t="s">
        <v>493</v>
      </c>
      <c r="C79" s="7">
        <v>2017.0</v>
      </c>
      <c r="D79" s="9" t="s">
        <v>5</v>
      </c>
      <c r="E79" s="9" t="s">
        <v>299</v>
      </c>
      <c r="F79" s="38">
        <v>87.7919</v>
      </c>
    </row>
    <row r="80">
      <c r="A80" s="27" t="s">
        <v>19</v>
      </c>
      <c r="B80" s="27" t="s">
        <v>487</v>
      </c>
      <c r="C80" s="7">
        <v>2017.0</v>
      </c>
      <c r="D80" s="9" t="s">
        <v>5</v>
      </c>
      <c r="E80" s="9" t="s">
        <v>299</v>
      </c>
      <c r="F80" s="38">
        <v>88.2365</v>
      </c>
    </row>
    <row r="81">
      <c r="A81" s="27" t="s">
        <v>8</v>
      </c>
      <c r="B81" s="27" t="s">
        <v>479</v>
      </c>
      <c r="C81" s="7">
        <v>2017.0</v>
      </c>
      <c r="D81" s="9" t="s">
        <v>5</v>
      </c>
      <c r="E81" s="9" t="s">
        <v>299</v>
      </c>
      <c r="F81" s="38">
        <v>88.3787</v>
      </c>
    </row>
    <row r="82">
      <c r="A82" s="27" t="s">
        <v>33</v>
      </c>
      <c r="B82" s="27" t="s">
        <v>502</v>
      </c>
      <c r="C82" s="7">
        <v>2017.0</v>
      </c>
      <c r="D82" s="9" t="s">
        <v>5</v>
      </c>
      <c r="E82" s="9" t="s">
        <v>299</v>
      </c>
      <c r="F82" s="38">
        <v>88.5965</v>
      </c>
    </row>
    <row r="83">
      <c r="A83" s="27" t="s">
        <v>14</v>
      </c>
      <c r="B83" s="27" t="s">
        <v>483</v>
      </c>
      <c r="C83" s="7">
        <v>2017.0</v>
      </c>
      <c r="D83" s="9" t="s">
        <v>5</v>
      </c>
      <c r="E83" s="9" t="s">
        <v>299</v>
      </c>
      <c r="F83" s="38">
        <v>89.0453</v>
      </c>
    </row>
    <row r="84">
      <c r="A84" s="91" t="s">
        <v>3</v>
      </c>
      <c r="B84" s="27" t="s">
        <v>489</v>
      </c>
      <c r="C84" s="7">
        <v>2017.0</v>
      </c>
      <c r="D84" s="9" t="s">
        <v>5</v>
      </c>
      <c r="E84" s="9" t="s">
        <v>299</v>
      </c>
      <c r="F84" s="7">
        <v>89.1</v>
      </c>
    </row>
    <row r="85">
      <c r="A85" s="27" t="s">
        <v>29</v>
      </c>
      <c r="B85" s="27" t="s">
        <v>498</v>
      </c>
      <c r="C85" s="7">
        <v>2017.0</v>
      </c>
      <c r="D85" s="9" t="s">
        <v>5</v>
      </c>
      <c r="E85" s="9" t="s">
        <v>299</v>
      </c>
      <c r="F85" s="38">
        <v>89.1666</v>
      </c>
    </row>
    <row r="86">
      <c r="A86" s="27" t="s">
        <v>27</v>
      </c>
      <c r="B86" s="27" t="s">
        <v>497</v>
      </c>
      <c r="C86" s="7">
        <v>2017.0</v>
      </c>
      <c r="D86" s="9" t="s">
        <v>5</v>
      </c>
      <c r="E86" s="9" t="s">
        <v>299</v>
      </c>
      <c r="F86" s="38">
        <v>89.1697</v>
      </c>
    </row>
    <row r="87">
      <c r="A87" s="27" t="s">
        <v>23</v>
      </c>
      <c r="B87" s="27" t="s">
        <v>492</v>
      </c>
      <c r="C87" s="7">
        <v>2017.0</v>
      </c>
      <c r="D87" s="9" t="s">
        <v>5</v>
      </c>
      <c r="E87" s="9" t="s">
        <v>299</v>
      </c>
      <c r="F87" s="38">
        <v>89.2418</v>
      </c>
    </row>
    <row r="88">
      <c r="A88" s="91" t="s">
        <v>4</v>
      </c>
      <c r="B88" s="27" t="s">
        <v>472</v>
      </c>
      <c r="C88" s="7">
        <v>2017.0</v>
      </c>
      <c r="D88" s="9" t="s">
        <v>5</v>
      </c>
      <c r="E88" s="9" t="s">
        <v>299</v>
      </c>
      <c r="F88" s="38">
        <v>90.5617</v>
      </c>
    </row>
    <row r="89">
      <c r="A89" s="27" t="s">
        <v>6</v>
      </c>
      <c r="B89" s="27" t="s">
        <v>474</v>
      </c>
      <c r="C89" s="7">
        <v>2017.0</v>
      </c>
      <c r="D89" s="9" t="s">
        <v>5</v>
      </c>
      <c r="E89" s="9" t="s">
        <v>299</v>
      </c>
      <c r="F89" s="38">
        <v>91.2822</v>
      </c>
    </row>
    <row r="90">
      <c r="A90" s="27" t="s">
        <v>32</v>
      </c>
      <c r="B90" s="27" t="s">
        <v>501</v>
      </c>
      <c r="C90" s="7">
        <v>2017.0</v>
      </c>
      <c r="D90" s="9" t="s">
        <v>5</v>
      </c>
      <c r="E90" s="9" t="s">
        <v>299</v>
      </c>
      <c r="F90" s="38">
        <v>91.3517</v>
      </c>
    </row>
    <row r="91">
      <c r="A91" s="27" t="s">
        <v>22</v>
      </c>
      <c r="B91" s="27" t="s">
        <v>491</v>
      </c>
      <c r="C91" s="7">
        <v>2017.0</v>
      </c>
      <c r="D91" s="9" t="s">
        <v>5</v>
      </c>
      <c r="E91" s="9" t="s">
        <v>299</v>
      </c>
      <c r="F91" s="38">
        <v>91.7469</v>
      </c>
    </row>
    <row r="92">
      <c r="A92" s="27" t="s">
        <v>9</v>
      </c>
      <c r="B92" s="27" t="s">
        <v>480</v>
      </c>
      <c r="C92" s="7">
        <v>2017.0</v>
      </c>
      <c r="D92" s="9" t="s">
        <v>5</v>
      </c>
      <c r="E92" s="9" t="s">
        <v>299</v>
      </c>
      <c r="F92" s="38">
        <v>92.3726</v>
      </c>
    </row>
    <row r="93">
      <c r="A93" s="27" t="s">
        <v>12</v>
      </c>
      <c r="B93" s="27" t="s">
        <v>476</v>
      </c>
      <c r="C93" s="7">
        <v>2017.0</v>
      </c>
      <c r="D93" s="9" t="s">
        <v>5</v>
      </c>
      <c r="E93" s="9" t="s">
        <v>299</v>
      </c>
      <c r="F93" s="38">
        <v>92.7866</v>
      </c>
    </row>
    <row r="94">
      <c r="A94" s="27" t="s">
        <v>18</v>
      </c>
      <c r="B94" s="27" t="s">
        <v>486</v>
      </c>
      <c r="C94" s="7">
        <v>2017.0</v>
      </c>
      <c r="D94" s="9" t="s">
        <v>5</v>
      </c>
      <c r="E94" s="9" t="s">
        <v>299</v>
      </c>
      <c r="F94" s="38">
        <v>92.9038</v>
      </c>
    </row>
    <row r="95">
      <c r="A95" s="27" t="s">
        <v>5</v>
      </c>
      <c r="B95" s="27" t="s">
        <v>473</v>
      </c>
      <c r="C95" s="7">
        <v>2017.0</v>
      </c>
      <c r="D95" s="9" t="s">
        <v>5</v>
      </c>
      <c r="E95" s="9" t="s">
        <v>299</v>
      </c>
      <c r="F95" s="38">
        <v>93.1009</v>
      </c>
    </row>
    <row r="96">
      <c r="A96" s="27" t="s">
        <v>25</v>
      </c>
      <c r="B96" s="27" t="s">
        <v>494</v>
      </c>
      <c r="C96" s="7">
        <v>2017.0</v>
      </c>
      <c r="D96" s="9" t="s">
        <v>5</v>
      </c>
      <c r="E96" s="9" t="s">
        <v>299</v>
      </c>
      <c r="F96" s="38">
        <v>93.2258</v>
      </c>
    </row>
    <row r="97">
      <c r="A97" s="27" t="s">
        <v>7</v>
      </c>
      <c r="B97" s="27" t="s">
        <v>475</v>
      </c>
      <c r="C97" s="7">
        <v>2017.0</v>
      </c>
      <c r="D97" s="9" t="s">
        <v>5</v>
      </c>
      <c r="E97" s="9" t="s">
        <v>299</v>
      </c>
      <c r="F97" s="38">
        <v>93.685</v>
      </c>
    </row>
    <row r="98">
      <c r="A98" s="27" t="s">
        <v>20</v>
      </c>
      <c r="B98" s="27" t="s">
        <v>488</v>
      </c>
      <c r="C98" s="7">
        <v>2017.0</v>
      </c>
      <c r="D98" s="9" t="s">
        <v>5</v>
      </c>
      <c r="E98" s="9" t="s">
        <v>299</v>
      </c>
      <c r="F98" s="38">
        <v>94.1888</v>
      </c>
    </row>
    <row r="99">
      <c r="A99" s="27" t="s">
        <v>26</v>
      </c>
      <c r="B99" s="27" t="s">
        <v>495</v>
      </c>
      <c r="C99" s="7">
        <v>2017.0</v>
      </c>
      <c r="D99" s="9" t="s">
        <v>5</v>
      </c>
      <c r="E99" s="9" t="s">
        <v>299</v>
      </c>
      <c r="F99" s="38">
        <v>97.5926</v>
      </c>
    </row>
    <row r="100">
      <c r="A100" s="27" t="s">
        <v>34</v>
      </c>
      <c r="B100" s="27" t="s">
        <v>503</v>
      </c>
      <c r="C100" s="7">
        <v>2017.0</v>
      </c>
      <c r="D100" s="9" t="s">
        <v>5</v>
      </c>
      <c r="E100" s="9" t="s">
        <v>299</v>
      </c>
      <c r="F100" s="38">
        <v>97.7627</v>
      </c>
    </row>
    <row r="101">
      <c r="A101" s="27" t="s">
        <v>10</v>
      </c>
      <c r="B101" s="27" t="s">
        <v>478</v>
      </c>
      <c r="C101" s="7">
        <v>2018.0</v>
      </c>
      <c r="D101" s="9" t="s">
        <v>5</v>
      </c>
      <c r="E101" s="9" t="s">
        <v>299</v>
      </c>
      <c r="F101" s="38">
        <v>73.52742</v>
      </c>
    </row>
    <row r="102">
      <c r="A102" s="27" t="s">
        <v>35</v>
      </c>
      <c r="B102" s="27" t="s">
        <v>504</v>
      </c>
      <c r="C102" s="7">
        <v>2018.0</v>
      </c>
      <c r="D102" s="9" t="s">
        <v>5</v>
      </c>
      <c r="E102" s="9" t="s">
        <v>299</v>
      </c>
      <c r="F102" s="38">
        <v>77.85905</v>
      </c>
    </row>
    <row r="103">
      <c r="A103" s="27" t="s">
        <v>11</v>
      </c>
      <c r="B103" s="27" t="s">
        <v>477</v>
      </c>
      <c r="C103" s="7">
        <v>2018.0</v>
      </c>
      <c r="D103" s="9" t="s">
        <v>5</v>
      </c>
      <c r="E103" s="9" t="s">
        <v>299</v>
      </c>
      <c r="F103" s="38">
        <v>78.51226</v>
      </c>
    </row>
    <row r="104">
      <c r="A104" s="27" t="s">
        <v>31</v>
      </c>
      <c r="B104" s="27" t="s">
        <v>500</v>
      </c>
      <c r="C104" s="7">
        <v>2018.0</v>
      </c>
      <c r="D104" s="9" t="s">
        <v>5</v>
      </c>
      <c r="E104" s="9" t="s">
        <v>299</v>
      </c>
      <c r="F104" s="38">
        <v>79.21181</v>
      </c>
    </row>
    <row r="105">
      <c r="A105" s="27" t="s">
        <v>13</v>
      </c>
      <c r="B105" s="27" t="s">
        <v>481</v>
      </c>
      <c r="C105" s="7">
        <v>2018.0</v>
      </c>
      <c r="D105" s="9" t="s">
        <v>5</v>
      </c>
      <c r="E105" s="9" t="s">
        <v>299</v>
      </c>
      <c r="F105" s="38">
        <v>79.70746</v>
      </c>
    </row>
    <row r="106">
      <c r="A106" s="27" t="s">
        <v>30</v>
      </c>
      <c r="B106" s="27" t="s">
        <v>499</v>
      </c>
      <c r="C106" s="7">
        <v>2018.0</v>
      </c>
      <c r="D106" s="9" t="s">
        <v>5</v>
      </c>
      <c r="E106" s="9" t="s">
        <v>299</v>
      </c>
      <c r="F106" s="38">
        <v>82.11738</v>
      </c>
    </row>
    <row r="107">
      <c r="A107" s="27" t="s">
        <v>16</v>
      </c>
      <c r="B107" s="27" t="s">
        <v>484</v>
      </c>
      <c r="C107" s="7">
        <v>2018.0</v>
      </c>
      <c r="D107" s="9" t="s">
        <v>5</v>
      </c>
      <c r="E107" s="9" t="s">
        <v>299</v>
      </c>
      <c r="F107" s="38">
        <v>82.22524</v>
      </c>
    </row>
    <row r="108">
      <c r="A108" s="27" t="s">
        <v>15</v>
      </c>
      <c r="B108" s="27" t="s">
        <v>482</v>
      </c>
      <c r="C108" s="7">
        <v>2018.0</v>
      </c>
      <c r="D108" s="9" t="s">
        <v>5</v>
      </c>
      <c r="E108" s="9" t="s">
        <v>299</v>
      </c>
      <c r="F108" s="38">
        <v>82.88917</v>
      </c>
    </row>
    <row r="109">
      <c r="A109" s="27" t="s">
        <v>28</v>
      </c>
      <c r="B109" s="27" t="s">
        <v>496</v>
      </c>
      <c r="C109" s="7">
        <v>2018.0</v>
      </c>
      <c r="D109" s="9" t="s">
        <v>5</v>
      </c>
      <c r="E109" s="9" t="s">
        <v>299</v>
      </c>
      <c r="F109" s="38">
        <v>84.15791</v>
      </c>
    </row>
    <row r="110">
      <c r="A110" s="27" t="s">
        <v>17</v>
      </c>
      <c r="B110" s="27" t="s">
        <v>485</v>
      </c>
      <c r="C110" s="7">
        <v>2018.0</v>
      </c>
      <c r="D110" s="9" t="s">
        <v>5</v>
      </c>
      <c r="E110" s="9" t="s">
        <v>299</v>
      </c>
      <c r="F110" s="38">
        <v>85.29564</v>
      </c>
    </row>
    <row r="111">
      <c r="A111" s="27" t="s">
        <v>21</v>
      </c>
      <c r="B111" s="27" t="s">
        <v>490</v>
      </c>
      <c r="C111" s="7">
        <v>2018.0</v>
      </c>
      <c r="D111" s="9" t="s">
        <v>5</v>
      </c>
      <c r="E111" s="9" t="s">
        <v>299</v>
      </c>
      <c r="F111" s="38">
        <v>85.82985</v>
      </c>
    </row>
    <row r="112">
      <c r="A112" s="27" t="s">
        <v>27</v>
      </c>
      <c r="B112" s="27" t="s">
        <v>497</v>
      </c>
      <c r="C112" s="7">
        <v>2018.0</v>
      </c>
      <c r="D112" s="9" t="s">
        <v>5</v>
      </c>
      <c r="E112" s="9" t="s">
        <v>299</v>
      </c>
      <c r="F112" s="38">
        <v>86.10108</v>
      </c>
    </row>
    <row r="113">
      <c r="A113" s="91" t="s">
        <v>3</v>
      </c>
      <c r="B113" s="27" t="s">
        <v>489</v>
      </c>
      <c r="C113" s="7">
        <v>2018.0</v>
      </c>
      <c r="D113" s="9" t="s">
        <v>5</v>
      </c>
      <c r="E113" s="9" t="s">
        <v>299</v>
      </c>
      <c r="F113" s="7">
        <v>86.54761</v>
      </c>
    </row>
    <row r="114">
      <c r="A114" s="27" t="s">
        <v>19</v>
      </c>
      <c r="B114" s="27" t="s">
        <v>487</v>
      </c>
      <c r="C114" s="7">
        <v>2018.0</v>
      </c>
      <c r="D114" s="9" t="s">
        <v>5</v>
      </c>
      <c r="E114" s="9" t="s">
        <v>299</v>
      </c>
      <c r="F114" s="38">
        <v>86.71632</v>
      </c>
    </row>
    <row r="115">
      <c r="A115" s="27" t="s">
        <v>14</v>
      </c>
      <c r="B115" s="27" t="s">
        <v>483</v>
      </c>
      <c r="C115" s="7">
        <v>2018.0</v>
      </c>
      <c r="D115" s="9" t="s">
        <v>5</v>
      </c>
      <c r="E115" s="9" t="s">
        <v>299</v>
      </c>
      <c r="F115" s="38">
        <v>86.82179</v>
      </c>
    </row>
    <row r="116">
      <c r="A116" s="27" t="s">
        <v>18</v>
      </c>
      <c r="B116" s="27" t="s">
        <v>486</v>
      </c>
      <c r="C116" s="7">
        <v>2018.0</v>
      </c>
      <c r="D116" s="9" t="s">
        <v>5</v>
      </c>
      <c r="E116" s="9" t="s">
        <v>299</v>
      </c>
      <c r="F116" s="38">
        <v>87.21666</v>
      </c>
    </row>
    <row r="117">
      <c r="A117" s="27" t="s">
        <v>8</v>
      </c>
      <c r="B117" s="27" t="s">
        <v>479</v>
      </c>
      <c r="C117" s="7">
        <v>2018.0</v>
      </c>
      <c r="D117" s="9" t="s">
        <v>5</v>
      </c>
      <c r="E117" s="9" t="s">
        <v>299</v>
      </c>
      <c r="F117" s="38">
        <v>87.30179</v>
      </c>
    </row>
    <row r="118">
      <c r="A118" s="27" t="s">
        <v>33</v>
      </c>
      <c r="B118" s="27" t="s">
        <v>502</v>
      </c>
      <c r="C118" s="7">
        <v>2018.0</v>
      </c>
      <c r="D118" s="9" t="s">
        <v>5</v>
      </c>
      <c r="E118" s="9" t="s">
        <v>299</v>
      </c>
      <c r="F118" s="38">
        <v>87.34717</v>
      </c>
    </row>
    <row r="119">
      <c r="A119" s="27" t="s">
        <v>24</v>
      </c>
      <c r="B119" s="27" t="s">
        <v>493</v>
      </c>
      <c r="C119" s="7">
        <v>2018.0</v>
      </c>
      <c r="D119" s="9" t="s">
        <v>5</v>
      </c>
      <c r="E119" s="9" t="s">
        <v>299</v>
      </c>
      <c r="F119" s="38">
        <v>87.60925</v>
      </c>
    </row>
    <row r="120">
      <c r="A120" s="27" t="s">
        <v>29</v>
      </c>
      <c r="B120" s="27" t="s">
        <v>498</v>
      </c>
      <c r="C120" s="7">
        <v>2018.0</v>
      </c>
      <c r="D120" s="9" t="s">
        <v>5</v>
      </c>
      <c r="E120" s="9" t="s">
        <v>299</v>
      </c>
      <c r="F120" s="38">
        <v>88.22873</v>
      </c>
    </row>
    <row r="121">
      <c r="A121" s="27" t="s">
        <v>5</v>
      </c>
      <c r="B121" s="27" t="s">
        <v>473</v>
      </c>
      <c r="C121" s="7">
        <v>2018.0</v>
      </c>
      <c r="D121" s="9" t="s">
        <v>5</v>
      </c>
      <c r="E121" s="9" t="s">
        <v>299</v>
      </c>
      <c r="F121" s="38">
        <v>88.58875</v>
      </c>
    </row>
    <row r="122">
      <c r="A122" s="27" t="s">
        <v>23</v>
      </c>
      <c r="B122" s="27" t="s">
        <v>492</v>
      </c>
      <c r="C122" s="7">
        <v>2018.0</v>
      </c>
      <c r="D122" s="9" t="s">
        <v>5</v>
      </c>
      <c r="E122" s="9" t="s">
        <v>299</v>
      </c>
      <c r="F122" s="38">
        <v>88.87639</v>
      </c>
    </row>
    <row r="123">
      <c r="A123" s="91" t="s">
        <v>4</v>
      </c>
      <c r="B123" s="27" t="s">
        <v>472</v>
      </c>
      <c r="C123" s="7">
        <v>2018.0</v>
      </c>
      <c r="D123" s="9" t="s">
        <v>5</v>
      </c>
      <c r="E123" s="9" t="s">
        <v>299</v>
      </c>
      <c r="F123" s="38">
        <v>88.91384</v>
      </c>
    </row>
    <row r="124">
      <c r="A124" s="27" t="s">
        <v>25</v>
      </c>
      <c r="B124" s="27" t="s">
        <v>494</v>
      </c>
      <c r="C124" s="7">
        <v>2018.0</v>
      </c>
      <c r="D124" s="9" t="s">
        <v>5</v>
      </c>
      <c r="E124" s="9" t="s">
        <v>299</v>
      </c>
      <c r="F124" s="38">
        <v>89.8955</v>
      </c>
    </row>
    <row r="125">
      <c r="A125" s="27" t="s">
        <v>7</v>
      </c>
      <c r="B125" s="27" t="s">
        <v>475</v>
      </c>
      <c r="C125" s="7">
        <v>2018.0</v>
      </c>
      <c r="D125" s="9" t="s">
        <v>5</v>
      </c>
      <c r="E125" s="9" t="s">
        <v>299</v>
      </c>
      <c r="F125" s="38">
        <v>90.68802</v>
      </c>
    </row>
    <row r="126">
      <c r="A126" s="27" t="s">
        <v>22</v>
      </c>
      <c r="B126" s="27" t="s">
        <v>491</v>
      </c>
      <c r="C126" s="7">
        <v>2018.0</v>
      </c>
      <c r="D126" s="9" t="s">
        <v>5</v>
      </c>
      <c r="E126" s="9" t="s">
        <v>299</v>
      </c>
      <c r="F126" s="38">
        <v>91.00645</v>
      </c>
    </row>
    <row r="127">
      <c r="A127" s="27" t="s">
        <v>32</v>
      </c>
      <c r="B127" s="27" t="s">
        <v>501</v>
      </c>
      <c r="C127" s="7">
        <v>2018.0</v>
      </c>
      <c r="D127" s="9" t="s">
        <v>5</v>
      </c>
      <c r="E127" s="9" t="s">
        <v>299</v>
      </c>
      <c r="F127" s="38">
        <v>91.39389</v>
      </c>
    </row>
    <row r="128">
      <c r="A128" s="27" t="s">
        <v>12</v>
      </c>
      <c r="B128" s="27" t="s">
        <v>476</v>
      </c>
      <c r="C128" s="7">
        <v>2018.0</v>
      </c>
      <c r="D128" s="9" t="s">
        <v>5</v>
      </c>
      <c r="E128" s="9" t="s">
        <v>299</v>
      </c>
      <c r="F128" s="38">
        <v>91.71958</v>
      </c>
    </row>
    <row r="129">
      <c r="A129" s="27" t="s">
        <v>9</v>
      </c>
      <c r="B129" s="27" t="s">
        <v>480</v>
      </c>
      <c r="C129" s="7">
        <v>2018.0</v>
      </c>
      <c r="D129" s="9" t="s">
        <v>5</v>
      </c>
      <c r="E129" s="9" t="s">
        <v>299</v>
      </c>
      <c r="F129" s="38">
        <v>91.90945</v>
      </c>
    </row>
    <row r="130">
      <c r="A130" s="27" t="s">
        <v>20</v>
      </c>
      <c r="B130" s="27" t="s">
        <v>488</v>
      </c>
      <c r="C130" s="7">
        <v>2018.0</v>
      </c>
      <c r="D130" s="9" t="s">
        <v>5</v>
      </c>
      <c r="E130" s="9" t="s">
        <v>299</v>
      </c>
      <c r="F130" s="38">
        <v>92.29244</v>
      </c>
    </row>
    <row r="131">
      <c r="A131" s="27" t="s">
        <v>6</v>
      </c>
      <c r="B131" s="27" t="s">
        <v>474</v>
      </c>
      <c r="C131" s="7">
        <v>2018.0</v>
      </c>
      <c r="D131" s="9" t="s">
        <v>5</v>
      </c>
      <c r="E131" s="9" t="s">
        <v>299</v>
      </c>
      <c r="F131" s="38">
        <v>92.82593</v>
      </c>
    </row>
    <row r="132">
      <c r="A132" s="27" t="s">
        <v>26</v>
      </c>
      <c r="B132" s="27" t="s">
        <v>495</v>
      </c>
      <c r="C132" s="7">
        <v>2018.0</v>
      </c>
      <c r="D132" s="9" t="s">
        <v>5</v>
      </c>
      <c r="E132" s="9" t="s">
        <v>299</v>
      </c>
      <c r="F132" s="38">
        <v>95.91171</v>
      </c>
    </row>
    <row r="133">
      <c r="A133" s="27" t="s">
        <v>34</v>
      </c>
      <c r="B133" s="27" t="s">
        <v>503</v>
      </c>
      <c r="C133" s="7">
        <v>2018.0</v>
      </c>
      <c r="D133" s="9" t="s">
        <v>5</v>
      </c>
      <c r="E133" s="9" t="s">
        <v>299</v>
      </c>
      <c r="F133" s="38">
        <v>97.10646</v>
      </c>
    </row>
    <row r="134">
      <c r="A134" s="27" t="s">
        <v>10</v>
      </c>
      <c r="B134" s="27" t="s">
        <v>478</v>
      </c>
      <c r="C134" s="7">
        <v>2020.0</v>
      </c>
      <c r="D134" s="9" t="s">
        <v>5</v>
      </c>
      <c r="E134" s="9" t="s">
        <v>299</v>
      </c>
      <c r="F134" s="38">
        <v>79.9292</v>
      </c>
    </row>
    <row r="135">
      <c r="A135" s="27" t="s">
        <v>35</v>
      </c>
      <c r="B135" s="27" t="s">
        <v>504</v>
      </c>
      <c r="C135" s="7">
        <v>2020.0</v>
      </c>
      <c r="D135" s="9" t="s">
        <v>5</v>
      </c>
      <c r="E135" s="9" t="s">
        <v>299</v>
      </c>
      <c r="F135" s="38">
        <v>80.99033</v>
      </c>
    </row>
    <row r="136">
      <c r="A136" s="27" t="s">
        <v>11</v>
      </c>
      <c r="B136" s="27" t="s">
        <v>477</v>
      </c>
      <c r="C136" s="7">
        <v>2020.0</v>
      </c>
      <c r="D136" s="9" t="s">
        <v>5</v>
      </c>
      <c r="E136" s="9" t="s">
        <v>299</v>
      </c>
      <c r="F136" s="38">
        <v>81.02833</v>
      </c>
    </row>
    <row r="137">
      <c r="A137" s="27" t="s">
        <v>31</v>
      </c>
      <c r="B137" s="27" t="s">
        <v>500</v>
      </c>
      <c r="C137" s="7">
        <v>2020.0</v>
      </c>
      <c r="D137" s="9" t="s">
        <v>5</v>
      </c>
      <c r="E137" s="9" t="s">
        <v>299</v>
      </c>
      <c r="F137" s="38">
        <v>83.5965</v>
      </c>
    </row>
    <row r="138">
      <c r="A138" s="27" t="s">
        <v>30</v>
      </c>
      <c r="B138" s="27" t="s">
        <v>499</v>
      </c>
      <c r="C138" s="7">
        <v>2020.0</v>
      </c>
      <c r="D138" s="9" t="s">
        <v>5</v>
      </c>
      <c r="E138" s="9" t="s">
        <v>299</v>
      </c>
      <c r="F138" s="38">
        <v>83.82223</v>
      </c>
    </row>
    <row r="139">
      <c r="A139" s="27" t="s">
        <v>13</v>
      </c>
      <c r="B139" s="27" t="s">
        <v>481</v>
      </c>
      <c r="C139" s="7">
        <v>2020.0</v>
      </c>
      <c r="D139" s="9" t="s">
        <v>5</v>
      </c>
      <c r="E139" s="9" t="s">
        <v>299</v>
      </c>
      <c r="F139" s="38">
        <v>84.03187</v>
      </c>
    </row>
    <row r="140">
      <c r="A140" s="27" t="s">
        <v>15</v>
      </c>
      <c r="B140" s="27" t="s">
        <v>482</v>
      </c>
      <c r="C140" s="7">
        <v>2020.0</v>
      </c>
      <c r="D140" s="9" t="s">
        <v>5</v>
      </c>
      <c r="E140" s="9" t="s">
        <v>299</v>
      </c>
      <c r="F140" s="38">
        <v>86.44405</v>
      </c>
    </row>
    <row r="141">
      <c r="A141" s="27" t="s">
        <v>28</v>
      </c>
      <c r="B141" s="27" t="s">
        <v>496</v>
      </c>
      <c r="C141" s="7">
        <v>2020.0</v>
      </c>
      <c r="D141" s="9" t="s">
        <v>5</v>
      </c>
      <c r="E141" s="9" t="s">
        <v>299</v>
      </c>
      <c r="F141" s="38">
        <v>87.30236</v>
      </c>
    </row>
    <row r="142">
      <c r="A142" s="27" t="s">
        <v>16</v>
      </c>
      <c r="B142" s="27" t="s">
        <v>484</v>
      </c>
      <c r="C142" s="7">
        <v>2020.0</v>
      </c>
      <c r="D142" s="9" t="s">
        <v>5</v>
      </c>
      <c r="E142" s="9" t="s">
        <v>299</v>
      </c>
      <c r="F142" s="38">
        <v>87.6552</v>
      </c>
    </row>
    <row r="143">
      <c r="A143" s="27" t="s">
        <v>8</v>
      </c>
      <c r="B143" s="27" t="s">
        <v>479</v>
      </c>
      <c r="C143" s="7">
        <v>2020.0</v>
      </c>
      <c r="D143" s="9" t="s">
        <v>5</v>
      </c>
      <c r="E143" s="9" t="s">
        <v>299</v>
      </c>
      <c r="F143" s="38">
        <v>87.67239</v>
      </c>
    </row>
    <row r="144">
      <c r="A144" s="27" t="s">
        <v>29</v>
      </c>
      <c r="B144" s="27" t="s">
        <v>498</v>
      </c>
      <c r="C144" s="7">
        <v>2020.0</v>
      </c>
      <c r="D144" s="9" t="s">
        <v>5</v>
      </c>
      <c r="E144" s="9" t="s">
        <v>299</v>
      </c>
      <c r="F144" s="38">
        <v>88.41353</v>
      </c>
    </row>
    <row r="145">
      <c r="A145" s="27" t="s">
        <v>33</v>
      </c>
      <c r="B145" s="27" t="s">
        <v>502</v>
      </c>
      <c r="C145" s="7">
        <v>2020.0</v>
      </c>
      <c r="D145" s="9" t="s">
        <v>5</v>
      </c>
      <c r="E145" s="9" t="s">
        <v>299</v>
      </c>
      <c r="F145" s="38">
        <v>89.08282</v>
      </c>
    </row>
    <row r="146">
      <c r="A146" s="27" t="s">
        <v>19</v>
      </c>
      <c r="B146" s="27" t="s">
        <v>487</v>
      </c>
      <c r="C146" s="7">
        <v>2020.0</v>
      </c>
      <c r="D146" s="9" t="s">
        <v>5</v>
      </c>
      <c r="E146" s="9" t="s">
        <v>299</v>
      </c>
      <c r="F146" s="38">
        <v>89.24457</v>
      </c>
    </row>
    <row r="147">
      <c r="A147" s="27" t="s">
        <v>17</v>
      </c>
      <c r="B147" s="27" t="s">
        <v>485</v>
      </c>
      <c r="C147" s="7">
        <v>2020.0</v>
      </c>
      <c r="D147" s="9" t="s">
        <v>5</v>
      </c>
      <c r="E147" s="9" t="s">
        <v>299</v>
      </c>
      <c r="F147" s="38">
        <v>89.24901</v>
      </c>
    </row>
    <row r="148">
      <c r="A148" s="27" t="s">
        <v>27</v>
      </c>
      <c r="B148" s="27" t="s">
        <v>497</v>
      </c>
      <c r="C148" s="7">
        <v>2020.0</v>
      </c>
      <c r="D148" s="9" t="s">
        <v>5</v>
      </c>
      <c r="E148" s="9" t="s">
        <v>299</v>
      </c>
      <c r="F148" s="38">
        <v>89.42035</v>
      </c>
    </row>
    <row r="149">
      <c r="A149" s="27" t="s">
        <v>23</v>
      </c>
      <c r="B149" s="27" t="s">
        <v>492</v>
      </c>
      <c r="C149" s="7">
        <v>2020.0</v>
      </c>
      <c r="D149" s="9" t="s">
        <v>5</v>
      </c>
      <c r="E149" s="9" t="s">
        <v>299</v>
      </c>
      <c r="F149" s="38">
        <v>89.46786</v>
      </c>
    </row>
    <row r="150">
      <c r="A150" s="27" t="s">
        <v>21</v>
      </c>
      <c r="B150" s="27" t="s">
        <v>490</v>
      </c>
      <c r="C150" s="7">
        <v>2020.0</v>
      </c>
      <c r="D150" s="9" t="s">
        <v>5</v>
      </c>
      <c r="E150" s="9" t="s">
        <v>299</v>
      </c>
      <c r="F150" s="38">
        <v>89.95206</v>
      </c>
    </row>
    <row r="151">
      <c r="A151" s="91" t="s">
        <v>3</v>
      </c>
      <c r="B151" s="27" t="s">
        <v>489</v>
      </c>
      <c r="C151" s="7">
        <v>2020.0</v>
      </c>
      <c r="D151" s="9" t="s">
        <v>5</v>
      </c>
      <c r="E151" s="9" t="s">
        <v>299</v>
      </c>
      <c r="F151" s="7">
        <v>89.98717</v>
      </c>
    </row>
    <row r="152">
      <c r="A152" s="27" t="s">
        <v>14</v>
      </c>
      <c r="B152" s="27" t="s">
        <v>483</v>
      </c>
      <c r="C152" s="7">
        <v>2020.0</v>
      </c>
      <c r="D152" s="9" t="s">
        <v>5</v>
      </c>
      <c r="E152" s="9" t="s">
        <v>299</v>
      </c>
      <c r="F152" s="38">
        <v>90.94367</v>
      </c>
    </row>
    <row r="153">
      <c r="A153" s="27" t="s">
        <v>24</v>
      </c>
      <c r="B153" s="27" t="s">
        <v>493</v>
      </c>
      <c r="C153" s="7">
        <v>2020.0</v>
      </c>
      <c r="D153" s="9" t="s">
        <v>5</v>
      </c>
      <c r="E153" s="9" t="s">
        <v>299</v>
      </c>
      <c r="F153" s="38">
        <v>91.04706</v>
      </c>
    </row>
    <row r="154">
      <c r="A154" s="27" t="s">
        <v>32</v>
      </c>
      <c r="B154" s="27" t="s">
        <v>501</v>
      </c>
      <c r="C154" s="7">
        <v>2020.0</v>
      </c>
      <c r="D154" s="9" t="s">
        <v>5</v>
      </c>
      <c r="E154" s="9" t="s">
        <v>299</v>
      </c>
      <c r="F154" s="38">
        <v>91.94417</v>
      </c>
    </row>
    <row r="155">
      <c r="A155" s="27" t="s">
        <v>22</v>
      </c>
      <c r="B155" s="27" t="s">
        <v>491</v>
      </c>
      <c r="C155" s="7">
        <v>2020.0</v>
      </c>
      <c r="D155" s="9" t="s">
        <v>5</v>
      </c>
      <c r="E155" s="9" t="s">
        <v>299</v>
      </c>
      <c r="F155" s="38">
        <v>92.0303</v>
      </c>
    </row>
    <row r="156">
      <c r="A156" s="27" t="s">
        <v>5</v>
      </c>
      <c r="B156" s="27" t="s">
        <v>473</v>
      </c>
      <c r="C156" s="7">
        <v>2020.0</v>
      </c>
      <c r="D156" s="9" t="s">
        <v>5</v>
      </c>
      <c r="E156" s="9" t="s">
        <v>299</v>
      </c>
      <c r="F156" s="38">
        <v>92.2988</v>
      </c>
    </row>
    <row r="157">
      <c r="A157" s="91" t="s">
        <v>4</v>
      </c>
      <c r="B157" s="27" t="s">
        <v>472</v>
      </c>
      <c r="C157" s="7">
        <v>2020.0</v>
      </c>
      <c r="D157" s="9" t="s">
        <v>5</v>
      </c>
      <c r="E157" s="9" t="s">
        <v>299</v>
      </c>
      <c r="F157" s="38">
        <v>92.45866</v>
      </c>
    </row>
    <row r="158">
      <c r="A158" s="27" t="s">
        <v>18</v>
      </c>
      <c r="B158" s="27" t="s">
        <v>486</v>
      </c>
      <c r="C158" s="7">
        <v>2020.0</v>
      </c>
      <c r="D158" s="9" t="s">
        <v>5</v>
      </c>
      <c r="E158" s="9" t="s">
        <v>299</v>
      </c>
      <c r="F158" s="38">
        <v>93.19943</v>
      </c>
    </row>
    <row r="159">
      <c r="A159" s="27" t="s">
        <v>25</v>
      </c>
      <c r="B159" s="27" t="s">
        <v>494</v>
      </c>
      <c r="C159" s="7">
        <v>2020.0</v>
      </c>
      <c r="D159" s="9" t="s">
        <v>5</v>
      </c>
      <c r="E159" s="9" t="s">
        <v>299</v>
      </c>
      <c r="F159" s="38">
        <v>93.6905</v>
      </c>
    </row>
    <row r="160">
      <c r="A160" s="27" t="s">
        <v>9</v>
      </c>
      <c r="B160" s="27" t="s">
        <v>480</v>
      </c>
      <c r="C160" s="7">
        <v>2020.0</v>
      </c>
      <c r="D160" s="9" t="s">
        <v>5</v>
      </c>
      <c r="E160" s="9" t="s">
        <v>299</v>
      </c>
      <c r="F160" s="38">
        <v>93.98074</v>
      </c>
    </row>
    <row r="161">
      <c r="A161" s="27" t="s">
        <v>7</v>
      </c>
      <c r="B161" s="27" t="s">
        <v>475</v>
      </c>
      <c r="C161" s="7">
        <v>2020.0</v>
      </c>
      <c r="D161" s="9" t="s">
        <v>5</v>
      </c>
      <c r="E161" s="9" t="s">
        <v>299</v>
      </c>
      <c r="F161" s="38">
        <v>94.46924</v>
      </c>
    </row>
    <row r="162">
      <c r="A162" s="27" t="s">
        <v>6</v>
      </c>
      <c r="B162" s="27" t="s">
        <v>474</v>
      </c>
      <c r="C162" s="7">
        <v>2020.0</v>
      </c>
      <c r="D162" s="9" t="s">
        <v>5</v>
      </c>
      <c r="E162" s="9" t="s">
        <v>299</v>
      </c>
      <c r="F162" s="38">
        <v>95.02147</v>
      </c>
    </row>
    <row r="163">
      <c r="A163" s="27" t="s">
        <v>20</v>
      </c>
      <c r="B163" s="27" t="s">
        <v>488</v>
      </c>
      <c r="C163" s="7">
        <v>2020.0</v>
      </c>
      <c r="D163" s="9" t="s">
        <v>5</v>
      </c>
      <c r="E163" s="9" t="s">
        <v>299</v>
      </c>
      <c r="F163" s="38">
        <v>95.116</v>
      </c>
    </row>
    <row r="164">
      <c r="A164" s="27" t="s">
        <v>12</v>
      </c>
      <c r="B164" s="27" t="s">
        <v>476</v>
      </c>
      <c r="C164" s="7">
        <v>2020.0</v>
      </c>
      <c r="D164" s="9" t="s">
        <v>5</v>
      </c>
      <c r="E164" s="9" t="s">
        <v>299</v>
      </c>
      <c r="F164" s="38">
        <v>95.56712</v>
      </c>
    </row>
    <row r="165">
      <c r="A165" s="27" t="s">
        <v>34</v>
      </c>
      <c r="B165" s="27" t="s">
        <v>503</v>
      </c>
      <c r="C165" s="7">
        <v>2020.0</v>
      </c>
      <c r="D165" s="9" t="s">
        <v>5</v>
      </c>
      <c r="E165" s="9" t="s">
        <v>299</v>
      </c>
      <c r="F165" s="38">
        <v>97.63858</v>
      </c>
    </row>
    <row r="166">
      <c r="A166" s="27" t="s">
        <v>26</v>
      </c>
      <c r="B166" s="27" t="s">
        <v>495</v>
      </c>
      <c r="C166" s="7">
        <v>2020.0</v>
      </c>
      <c r="D166" s="9" t="s">
        <v>5</v>
      </c>
      <c r="E166" s="9" t="s">
        <v>299</v>
      </c>
      <c r="F166" s="38">
        <v>97.86878</v>
      </c>
    </row>
    <row r="167">
      <c r="A167" s="91" t="s">
        <v>3</v>
      </c>
      <c r="B167" s="27" t="s">
        <v>489</v>
      </c>
      <c r="C167" s="7">
        <v>2022.0</v>
      </c>
      <c r="D167" s="9" t="s">
        <v>5</v>
      </c>
      <c r="E167" s="9" t="s">
        <v>299</v>
      </c>
      <c r="F167" s="7">
        <v>93.77991</v>
      </c>
    </row>
    <row r="168">
      <c r="A168" s="2" t="s">
        <v>4</v>
      </c>
      <c r="B168" s="1" t="s">
        <v>472</v>
      </c>
      <c r="C168" s="1">
        <v>2022.0</v>
      </c>
      <c r="D168" s="2" t="s">
        <v>5</v>
      </c>
      <c r="E168" s="2" t="s">
        <v>299</v>
      </c>
      <c r="F168" s="1">
        <v>95.179094668913</v>
      </c>
    </row>
    <row r="169">
      <c r="A169" s="2" t="s">
        <v>5</v>
      </c>
      <c r="B169" s="1" t="s">
        <v>473</v>
      </c>
      <c r="C169" s="1">
        <v>2022.0</v>
      </c>
      <c r="D169" s="2" t="s">
        <v>5</v>
      </c>
      <c r="E169" s="2" t="s">
        <v>299</v>
      </c>
      <c r="F169" s="1">
        <v>95.2628592004288</v>
      </c>
    </row>
    <row r="170">
      <c r="A170" s="2" t="s">
        <v>6</v>
      </c>
      <c r="B170" s="1" t="s">
        <v>474</v>
      </c>
      <c r="C170" s="1">
        <v>2022.0</v>
      </c>
      <c r="D170" s="2" t="s">
        <v>5</v>
      </c>
      <c r="E170" s="2" t="s">
        <v>299</v>
      </c>
      <c r="F170" s="1">
        <v>95.4634866907181</v>
      </c>
    </row>
    <row r="171">
      <c r="A171" s="2" t="s">
        <v>7</v>
      </c>
      <c r="B171" s="1" t="s">
        <v>475</v>
      </c>
      <c r="C171" s="1">
        <v>2022.0</v>
      </c>
      <c r="D171" s="2" t="s">
        <v>5</v>
      </c>
      <c r="E171" s="2" t="s">
        <v>299</v>
      </c>
      <c r="F171" s="1">
        <v>96.4268932132976</v>
      </c>
    </row>
    <row r="172">
      <c r="A172" s="2" t="s">
        <v>8</v>
      </c>
      <c r="B172" s="1" t="s">
        <v>479</v>
      </c>
      <c r="C172" s="1">
        <v>2022.0</v>
      </c>
      <c r="D172" s="2" t="s">
        <v>5</v>
      </c>
      <c r="E172" s="2" t="s">
        <v>299</v>
      </c>
      <c r="F172" s="1">
        <v>92.8474373493382</v>
      </c>
    </row>
    <row r="173">
      <c r="A173" s="2" t="s">
        <v>9</v>
      </c>
      <c r="B173" s="1" t="s">
        <v>480</v>
      </c>
      <c r="C173" s="1">
        <v>2022.0</v>
      </c>
      <c r="D173" s="2" t="s">
        <v>5</v>
      </c>
      <c r="E173" s="2" t="s">
        <v>299</v>
      </c>
      <c r="F173" s="1">
        <v>96.3602002748899</v>
      </c>
    </row>
    <row r="174">
      <c r="A174" s="2" t="s">
        <v>10</v>
      </c>
      <c r="B174" s="1" t="s">
        <v>478</v>
      </c>
      <c r="C174" s="1">
        <v>2022.0</v>
      </c>
      <c r="D174" s="2" t="s">
        <v>5</v>
      </c>
      <c r="E174" s="2" t="s">
        <v>299</v>
      </c>
      <c r="F174" s="1">
        <v>83.1764623710763</v>
      </c>
    </row>
    <row r="175">
      <c r="A175" s="2" t="s">
        <v>11</v>
      </c>
      <c r="B175" s="1" t="s">
        <v>477</v>
      </c>
      <c r="C175" s="1">
        <v>2022.0</v>
      </c>
      <c r="D175" s="2" t="s">
        <v>5</v>
      </c>
      <c r="E175" s="2" t="s">
        <v>299</v>
      </c>
      <c r="F175" s="1">
        <v>87.0036697185879</v>
      </c>
    </row>
    <row r="176">
      <c r="A176" s="2" t="s">
        <v>12</v>
      </c>
      <c r="B176" s="1" t="s">
        <v>476</v>
      </c>
      <c r="C176" s="1">
        <v>2022.0</v>
      </c>
      <c r="D176" s="2" t="s">
        <v>5</v>
      </c>
      <c r="E176" s="2" t="s">
        <v>299</v>
      </c>
      <c r="F176" s="1">
        <v>97.3434108345693</v>
      </c>
    </row>
    <row r="177">
      <c r="A177" s="2" t="s">
        <v>13</v>
      </c>
      <c r="B177" s="1" t="s">
        <v>481</v>
      </c>
      <c r="C177" s="1">
        <v>2022.0</v>
      </c>
      <c r="D177" s="2" t="s">
        <v>5</v>
      </c>
      <c r="E177" s="2" t="s">
        <v>299</v>
      </c>
      <c r="F177" s="1">
        <v>88.8974049071923</v>
      </c>
    </row>
    <row r="178">
      <c r="A178" s="2" t="s">
        <v>14</v>
      </c>
      <c r="B178" s="1" t="s">
        <v>483</v>
      </c>
      <c r="C178" s="1">
        <v>2022.0</v>
      </c>
      <c r="D178" s="2" t="s">
        <v>5</v>
      </c>
      <c r="E178" s="2" t="s">
        <v>299</v>
      </c>
      <c r="F178" s="1">
        <v>95.0967259776507</v>
      </c>
    </row>
    <row r="179">
      <c r="A179" s="2" t="s">
        <v>15</v>
      </c>
      <c r="B179" s="1" t="s">
        <v>482</v>
      </c>
      <c r="C179" s="1">
        <v>2022.0</v>
      </c>
      <c r="D179" s="2" t="s">
        <v>5</v>
      </c>
      <c r="E179" s="2" t="s">
        <v>299</v>
      </c>
      <c r="F179" s="1">
        <v>92.5927916254921</v>
      </c>
    </row>
    <row r="180">
      <c r="A180" s="2" t="s">
        <v>16</v>
      </c>
      <c r="B180" s="1" t="s">
        <v>484</v>
      </c>
      <c r="C180" s="1">
        <v>2022.0</v>
      </c>
      <c r="D180" s="2" t="s">
        <v>5</v>
      </c>
      <c r="E180" s="2" t="s">
        <v>299</v>
      </c>
      <c r="F180" s="1">
        <v>93.9900449220074</v>
      </c>
    </row>
    <row r="181">
      <c r="A181" s="2" t="s">
        <v>17</v>
      </c>
      <c r="B181" s="1" t="s">
        <v>485</v>
      </c>
      <c r="C181" s="1">
        <v>2022.0</v>
      </c>
      <c r="D181" s="2" t="s">
        <v>5</v>
      </c>
      <c r="E181" s="2" t="s">
        <v>299</v>
      </c>
      <c r="F181" s="1">
        <v>94.0615345930769</v>
      </c>
    </row>
    <row r="182">
      <c r="A182" s="2" t="s">
        <v>18</v>
      </c>
      <c r="B182" s="1" t="s">
        <v>486</v>
      </c>
      <c r="C182" s="1">
        <v>2022.0</v>
      </c>
      <c r="D182" s="2" t="s">
        <v>5</v>
      </c>
      <c r="E182" s="2" t="s">
        <v>299</v>
      </c>
      <c r="F182" s="1">
        <v>96.0957148903957</v>
      </c>
    </row>
    <row r="183">
      <c r="A183" s="2" t="s">
        <v>19</v>
      </c>
      <c r="B183" s="1" t="s">
        <v>487</v>
      </c>
      <c r="C183" s="1">
        <v>2022.0</v>
      </c>
      <c r="D183" s="2" t="s">
        <v>5</v>
      </c>
      <c r="E183" s="2" t="s">
        <v>299</v>
      </c>
      <c r="F183" s="1">
        <v>93.3256914037044</v>
      </c>
    </row>
    <row r="184">
      <c r="A184" s="2" t="s">
        <v>20</v>
      </c>
      <c r="B184" s="1" t="s">
        <v>488</v>
      </c>
      <c r="C184" s="1">
        <v>2022.0</v>
      </c>
      <c r="D184" s="2" t="s">
        <v>5</v>
      </c>
      <c r="E184" s="2" t="s">
        <v>299</v>
      </c>
      <c r="F184" s="1">
        <v>96.9569339636151</v>
      </c>
    </row>
    <row r="185">
      <c r="A185" s="2" t="s">
        <v>21</v>
      </c>
      <c r="B185" s="1" t="s">
        <v>490</v>
      </c>
      <c r="C185" s="1">
        <v>2022.0</v>
      </c>
      <c r="D185" s="2" t="s">
        <v>5</v>
      </c>
      <c r="E185" s="2" t="s">
        <v>299</v>
      </c>
      <c r="F185" s="1">
        <v>92.970234325522</v>
      </c>
    </row>
    <row r="186">
      <c r="A186" s="2" t="s">
        <v>22</v>
      </c>
      <c r="B186" s="1" t="s">
        <v>491</v>
      </c>
      <c r="C186" s="1">
        <v>2022.0</v>
      </c>
      <c r="D186" s="2" t="s">
        <v>5</v>
      </c>
      <c r="E186" s="2" t="s">
        <v>299</v>
      </c>
      <c r="F186" s="1">
        <v>92.5975135448598</v>
      </c>
    </row>
    <row r="187">
      <c r="A187" s="2" t="s">
        <v>23</v>
      </c>
      <c r="B187" s="1" t="s">
        <v>492</v>
      </c>
      <c r="C187" s="1">
        <v>2022.0</v>
      </c>
      <c r="D187" s="2" t="s">
        <v>5</v>
      </c>
      <c r="E187" s="2" t="s">
        <v>299</v>
      </c>
      <c r="F187" s="1">
        <v>94.5067736857275</v>
      </c>
    </row>
    <row r="188">
      <c r="A188" s="2" t="s">
        <v>24</v>
      </c>
      <c r="B188" s="1" t="s">
        <v>493</v>
      </c>
      <c r="C188" s="1">
        <v>2022.0</v>
      </c>
      <c r="D188" s="2" t="s">
        <v>5</v>
      </c>
      <c r="E188" s="2" t="s">
        <v>299</v>
      </c>
      <c r="F188" s="1">
        <v>95.27081932106</v>
      </c>
    </row>
    <row r="189">
      <c r="A189" s="2" t="s">
        <v>25</v>
      </c>
      <c r="B189" s="1" t="s">
        <v>494</v>
      </c>
      <c r="C189" s="1">
        <v>2022.0</v>
      </c>
      <c r="D189" s="2" t="s">
        <v>5</v>
      </c>
      <c r="E189" s="2" t="s">
        <v>299</v>
      </c>
      <c r="F189" s="1">
        <v>96.2873680331247</v>
      </c>
    </row>
    <row r="190">
      <c r="A190" s="2" t="s">
        <v>26</v>
      </c>
      <c r="B190" s="1" t="s">
        <v>495</v>
      </c>
      <c r="C190" s="1">
        <v>2022.0</v>
      </c>
      <c r="D190" s="2" t="s">
        <v>5</v>
      </c>
      <c r="E190" s="2" t="s">
        <v>299</v>
      </c>
      <c r="F190" s="1">
        <v>98.5013253294497</v>
      </c>
    </row>
    <row r="191">
      <c r="A191" s="2" t="s">
        <v>27</v>
      </c>
      <c r="B191" s="1" t="s">
        <v>497</v>
      </c>
      <c r="C191" s="1">
        <v>2022.0</v>
      </c>
      <c r="D191" s="2" t="s">
        <v>5</v>
      </c>
      <c r="E191" s="2" t="s">
        <v>299</v>
      </c>
      <c r="F191" s="1">
        <v>93.9025310996757</v>
      </c>
    </row>
    <row r="192">
      <c r="A192" s="2" t="s">
        <v>28</v>
      </c>
      <c r="B192" s="1" t="s">
        <v>496</v>
      </c>
      <c r="C192" s="1">
        <v>2022.0</v>
      </c>
      <c r="D192" s="2" t="s">
        <v>5</v>
      </c>
      <c r="E192" s="2" t="s">
        <v>299</v>
      </c>
      <c r="F192" s="1">
        <v>89.6015855854229</v>
      </c>
    </row>
    <row r="193">
      <c r="A193" s="2" t="s">
        <v>29</v>
      </c>
      <c r="B193" s="1" t="s">
        <v>498</v>
      </c>
      <c r="C193" s="1">
        <v>2022.0</v>
      </c>
      <c r="D193" s="2" t="s">
        <v>5</v>
      </c>
      <c r="E193" s="2" t="s">
        <v>299</v>
      </c>
      <c r="F193" s="1">
        <v>92.3957695247486</v>
      </c>
    </row>
    <row r="194">
      <c r="A194" s="2" t="s">
        <v>30</v>
      </c>
      <c r="B194" s="1" t="s">
        <v>499</v>
      </c>
      <c r="C194" s="1">
        <v>2022.0</v>
      </c>
      <c r="D194" s="2" t="s">
        <v>5</v>
      </c>
      <c r="E194" s="2" t="s">
        <v>299</v>
      </c>
      <c r="F194" s="1">
        <v>87.336232534244</v>
      </c>
    </row>
    <row r="195">
      <c r="A195" s="2" t="s">
        <v>31</v>
      </c>
      <c r="B195" s="1" t="s">
        <v>500</v>
      </c>
      <c r="C195" s="1">
        <v>2022.0</v>
      </c>
      <c r="D195" s="2" t="s">
        <v>5</v>
      </c>
      <c r="E195" s="2" t="s">
        <v>299</v>
      </c>
      <c r="F195" s="1">
        <v>92.5607504624647</v>
      </c>
    </row>
    <row r="196">
      <c r="A196" s="2" t="s">
        <v>32</v>
      </c>
      <c r="B196" s="1" t="s">
        <v>501</v>
      </c>
      <c r="C196" s="1">
        <v>2022.0</v>
      </c>
      <c r="D196" s="2" t="s">
        <v>5</v>
      </c>
      <c r="E196" s="2" t="s">
        <v>299</v>
      </c>
      <c r="F196" s="1">
        <v>96.4244671148669</v>
      </c>
    </row>
    <row r="197">
      <c r="A197" s="2" t="s">
        <v>33</v>
      </c>
      <c r="B197" s="1" t="s">
        <v>502</v>
      </c>
      <c r="C197" s="1">
        <v>2022.0</v>
      </c>
      <c r="D197" s="2" t="s">
        <v>5</v>
      </c>
      <c r="E197" s="2" t="s">
        <v>299</v>
      </c>
      <c r="F197" s="1">
        <v>94.4601185721733</v>
      </c>
    </row>
    <row r="198">
      <c r="A198" s="2" t="s">
        <v>34</v>
      </c>
      <c r="B198" s="1" t="s">
        <v>503</v>
      </c>
      <c r="C198" s="1">
        <v>2022.0</v>
      </c>
      <c r="D198" s="2" t="s">
        <v>5</v>
      </c>
      <c r="E198" s="2" t="s">
        <v>299</v>
      </c>
      <c r="F198" s="1">
        <v>99.0078377380437</v>
      </c>
    </row>
    <row r="199">
      <c r="A199" s="2" t="s">
        <v>35</v>
      </c>
      <c r="B199" s="1" t="s">
        <v>504</v>
      </c>
      <c r="C199" s="1">
        <v>2022.0</v>
      </c>
      <c r="D199" s="2" t="s">
        <v>5</v>
      </c>
      <c r="E199" s="2" t="s">
        <v>299</v>
      </c>
      <c r="F199" s="1">
        <v>86.2112184279286</v>
      </c>
    </row>
    <row r="200">
      <c r="A200" s="2" t="s">
        <v>4</v>
      </c>
      <c r="B200" s="1" t="s">
        <v>472</v>
      </c>
      <c r="C200" s="1">
        <v>2024.0</v>
      </c>
      <c r="D200" s="2" t="s">
        <v>5</v>
      </c>
      <c r="E200" s="2" t="s">
        <v>299</v>
      </c>
      <c r="F200" s="1">
        <v>97.58345569784903</v>
      </c>
    </row>
    <row r="201">
      <c r="A201" s="2" t="s">
        <v>5</v>
      </c>
      <c r="B201" s="1" t="s">
        <v>473</v>
      </c>
      <c r="C201" s="1">
        <v>2024.0</v>
      </c>
      <c r="D201" s="2" t="s">
        <v>5</v>
      </c>
      <c r="E201" s="2" t="s">
        <v>299</v>
      </c>
      <c r="F201" s="1">
        <v>96.75854961400975</v>
      </c>
    </row>
    <row r="202">
      <c r="A202" s="2" t="s">
        <v>6</v>
      </c>
      <c r="B202" s="1" t="s">
        <v>474</v>
      </c>
      <c r="C202" s="1">
        <v>2024.0</v>
      </c>
      <c r="D202" s="2" t="s">
        <v>5</v>
      </c>
      <c r="E202" s="2" t="s">
        <v>299</v>
      </c>
      <c r="F202" s="1">
        <v>98.00830631352657</v>
      </c>
    </row>
    <row r="203">
      <c r="A203" s="2" t="s">
        <v>7</v>
      </c>
      <c r="B203" s="1" t="s">
        <v>475</v>
      </c>
      <c r="C203" s="1">
        <v>2024.0</v>
      </c>
      <c r="D203" s="2" t="s">
        <v>5</v>
      </c>
      <c r="E203" s="2" t="s">
        <v>299</v>
      </c>
      <c r="F203" s="1">
        <v>98.58710266905383</v>
      </c>
    </row>
    <row r="204">
      <c r="A204" s="2" t="s">
        <v>8</v>
      </c>
      <c r="B204" s="1" t="s">
        <v>479</v>
      </c>
      <c r="C204" s="1">
        <v>2024.0</v>
      </c>
      <c r="D204" s="2" t="s">
        <v>5</v>
      </c>
      <c r="E204" s="2" t="s">
        <v>299</v>
      </c>
      <c r="F204" s="1">
        <v>96.45231519605424</v>
      </c>
    </row>
    <row r="205">
      <c r="A205" s="2" t="s">
        <v>9</v>
      </c>
      <c r="B205" s="1" t="s">
        <v>480</v>
      </c>
      <c r="C205" s="1">
        <v>2024.0</v>
      </c>
      <c r="D205" s="2" t="s">
        <v>5</v>
      </c>
      <c r="E205" s="2" t="s">
        <v>299</v>
      </c>
      <c r="F205" s="1">
        <v>98.72155501331835</v>
      </c>
    </row>
    <row r="206">
      <c r="A206" s="2" t="s">
        <v>10</v>
      </c>
      <c r="B206" s="1" t="s">
        <v>478</v>
      </c>
      <c r="C206" s="1">
        <v>2024.0</v>
      </c>
      <c r="D206" s="2" t="s">
        <v>5</v>
      </c>
      <c r="E206" s="2" t="s">
        <v>299</v>
      </c>
      <c r="F206" s="1">
        <v>91.49073101838314</v>
      </c>
    </row>
    <row r="207">
      <c r="A207" s="2" t="s">
        <v>11</v>
      </c>
      <c r="B207" s="1" t="s">
        <v>477</v>
      </c>
      <c r="C207" s="1">
        <v>2024.0</v>
      </c>
      <c r="D207" s="2" t="s">
        <v>5</v>
      </c>
      <c r="E207" s="2" t="s">
        <v>299</v>
      </c>
      <c r="F207" s="1">
        <v>93.72663637561499</v>
      </c>
    </row>
    <row r="208">
      <c r="A208" s="2" t="s">
        <v>12</v>
      </c>
      <c r="B208" s="1" t="s">
        <v>476</v>
      </c>
      <c r="C208" s="1">
        <v>2024.0</v>
      </c>
      <c r="D208" s="2" t="s">
        <v>5</v>
      </c>
      <c r="E208" s="2" t="s">
        <v>299</v>
      </c>
      <c r="F208" s="1">
        <v>98.79607193465145</v>
      </c>
    </row>
    <row r="209">
      <c r="A209" s="2" t="s">
        <v>13</v>
      </c>
      <c r="B209" s="1" t="s">
        <v>481</v>
      </c>
      <c r="C209" s="1">
        <v>2024.0</v>
      </c>
      <c r="D209" s="2" t="s">
        <v>5</v>
      </c>
      <c r="E209" s="2" t="s">
        <v>299</v>
      </c>
      <c r="F209" s="1">
        <v>94.86138273043275</v>
      </c>
    </row>
    <row r="210">
      <c r="A210" s="2" t="s">
        <v>14</v>
      </c>
      <c r="B210" s="1" t="s">
        <v>483</v>
      </c>
      <c r="C210" s="1">
        <v>2024.0</v>
      </c>
      <c r="D210" s="2" t="s">
        <v>5</v>
      </c>
      <c r="E210" s="2" t="s">
        <v>299</v>
      </c>
      <c r="F210" s="1">
        <v>98.04374975607857</v>
      </c>
    </row>
    <row r="211">
      <c r="A211" s="2" t="s">
        <v>15</v>
      </c>
      <c r="B211" s="1" t="s">
        <v>482</v>
      </c>
      <c r="C211" s="1">
        <v>2024.0</v>
      </c>
      <c r="D211" s="2" t="s">
        <v>5</v>
      </c>
      <c r="E211" s="2" t="s">
        <v>299</v>
      </c>
      <c r="F211" s="1">
        <v>97.49724657607844</v>
      </c>
    </row>
    <row r="212">
      <c r="A212" s="2" t="s">
        <v>16</v>
      </c>
      <c r="B212" s="1" t="s">
        <v>484</v>
      </c>
      <c r="C212" s="1">
        <v>2024.0</v>
      </c>
      <c r="D212" s="2" t="s">
        <v>5</v>
      </c>
      <c r="E212" s="2" t="s">
        <v>299</v>
      </c>
      <c r="F212" s="1">
        <v>98.15268459348022</v>
      </c>
    </row>
    <row r="213">
      <c r="A213" s="2" t="s">
        <v>17</v>
      </c>
      <c r="B213" s="1" t="s">
        <v>485</v>
      </c>
      <c r="C213" s="1">
        <v>2024.0</v>
      </c>
      <c r="D213" s="2" t="s">
        <v>5</v>
      </c>
      <c r="E213" s="2" t="s">
        <v>299</v>
      </c>
      <c r="F213" s="1">
        <v>98.06400861271447</v>
      </c>
    </row>
    <row r="214">
      <c r="A214" s="2" t="s">
        <v>18</v>
      </c>
      <c r="B214" s="1" t="s">
        <v>486</v>
      </c>
      <c r="C214" s="1">
        <v>2024.0</v>
      </c>
      <c r="D214" s="2" t="s">
        <v>5</v>
      </c>
      <c r="E214" s="2" t="s">
        <v>299</v>
      </c>
      <c r="F214" s="1">
        <v>98.85011575362259</v>
      </c>
    </row>
    <row r="215">
      <c r="A215" s="2" t="s">
        <v>19</v>
      </c>
      <c r="B215" s="1" t="s">
        <v>487</v>
      </c>
      <c r="C215" s="1">
        <v>2024.0</v>
      </c>
      <c r="D215" s="2" t="s">
        <v>5</v>
      </c>
      <c r="E215" s="2" t="s">
        <v>299</v>
      </c>
      <c r="F215" s="1">
        <v>97.09175354936455</v>
      </c>
    </row>
    <row r="216">
      <c r="A216" s="2" t="s">
        <v>20</v>
      </c>
      <c r="B216" s="1" t="s">
        <v>488</v>
      </c>
      <c r="C216" s="1">
        <v>2024.0</v>
      </c>
      <c r="D216" s="2" t="s">
        <v>5</v>
      </c>
      <c r="E216" s="2" t="s">
        <v>299</v>
      </c>
      <c r="F216" s="1">
        <v>98.6417631477222</v>
      </c>
    </row>
    <row r="217">
      <c r="A217" s="2" t="s">
        <v>21</v>
      </c>
      <c r="B217" s="1" t="s">
        <v>490</v>
      </c>
      <c r="C217" s="1">
        <v>2024.0</v>
      </c>
      <c r="D217" s="2" t="s">
        <v>5</v>
      </c>
      <c r="E217" s="2" t="s">
        <v>299</v>
      </c>
      <c r="F217" s="1">
        <v>96.21143537348583</v>
      </c>
    </row>
    <row r="218">
      <c r="A218" s="2" t="s">
        <v>22</v>
      </c>
      <c r="B218" s="1" t="s">
        <v>491</v>
      </c>
      <c r="C218" s="1">
        <v>2024.0</v>
      </c>
      <c r="D218" s="2" t="s">
        <v>5</v>
      </c>
      <c r="E218" s="2" t="s">
        <v>299</v>
      </c>
      <c r="F218" s="1">
        <v>97.5893594825553</v>
      </c>
    </row>
    <row r="219">
      <c r="A219" s="2" t="s">
        <v>23</v>
      </c>
      <c r="B219" s="1" t="s">
        <v>492</v>
      </c>
      <c r="C219" s="1">
        <v>2024.0</v>
      </c>
      <c r="D219" s="2" t="s">
        <v>5</v>
      </c>
      <c r="E219" s="2" t="s">
        <v>299</v>
      </c>
      <c r="F219" s="1">
        <v>97.68797117409356</v>
      </c>
    </row>
    <row r="220">
      <c r="A220" s="2" t="s">
        <v>24</v>
      </c>
      <c r="B220" s="1" t="s">
        <v>493</v>
      </c>
      <c r="C220" s="1">
        <v>2024.0</v>
      </c>
      <c r="D220" s="2" t="s">
        <v>5</v>
      </c>
      <c r="E220" s="2" t="s">
        <v>299</v>
      </c>
      <c r="F220" s="1">
        <v>98.47985178622095</v>
      </c>
    </row>
    <row r="221">
      <c r="A221" s="2" t="s">
        <v>25</v>
      </c>
      <c r="B221" s="1" t="s">
        <v>494</v>
      </c>
      <c r="C221" s="1">
        <v>2024.0</v>
      </c>
      <c r="D221" s="2" t="s">
        <v>5</v>
      </c>
      <c r="E221" s="2" t="s">
        <v>299</v>
      </c>
      <c r="F221" s="1">
        <v>98.26946564060425</v>
      </c>
    </row>
    <row r="222">
      <c r="A222" s="2" t="s">
        <v>26</v>
      </c>
      <c r="B222" s="1" t="s">
        <v>495</v>
      </c>
      <c r="C222" s="1">
        <v>2024.0</v>
      </c>
      <c r="D222" s="2" t="s">
        <v>5</v>
      </c>
      <c r="E222" s="2" t="s">
        <v>299</v>
      </c>
      <c r="F222" s="1">
        <v>98.71842735831945</v>
      </c>
    </row>
    <row r="223">
      <c r="A223" s="2" t="s">
        <v>27</v>
      </c>
      <c r="B223" s="1" t="s">
        <v>497</v>
      </c>
      <c r="C223" s="1">
        <v>2024.0</v>
      </c>
      <c r="D223" s="2" t="s">
        <v>5</v>
      </c>
      <c r="E223" s="2" t="s">
        <v>299</v>
      </c>
      <c r="F223" s="1">
        <v>97.20232445963231</v>
      </c>
    </row>
    <row r="224">
      <c r="A224" s="2" t="s">
        <v>28</v>
      </c>
      <c r="B224" s="1" t="s">
        <v>496</v>
      </c>
      <c r="C224" s="1">
        <v>2024.0</v>
      </c>
      <c r="D224" s="2" t="s">
        <v>5</v>
      </c>
      <c r="E224" s="2" t="s">
        <v>299</v>
      </c>
      <c r="F224" s="1">
        <v>96.04676026401854</v>
      </c>
    </row>
    <row r="225">
      <c r="A225" s="2" t="s">
        <v>29</v>
      </c>
      <c r="B225" s="1" t="s">
        <v>498</v>
      </c>
      <c r="C225" s="1">
        <v>2024.0</v>
      </c>
      <c r="D225" s="2" t="s">
        <v>5</v>
      </c>
      <c r="E225" s="2" t="s">
        <v>299</v>
      </c>
      <c r="F225" s="1">
        <v>97.25673850992209</v>
      </c>
    </row>
    <row r="226">
      <c r="A226" s="2" t="s">
        <v>30</v>
      </c>
      <c r="B226" s="1" t="s">
        <v>499</v>
      </c>
      <c r="C226" s="1">
        <v>2024.0</v>
      </c>
      <c r="D226" s="2" t="s">
        <v>5</v>
      </c>
      <c r="E226" s="2" t="s">
        <v>299</v>
      </c>
      <c r="F226" s="1">
        <v>96.26139228758832</v>
      </c>
    </row>
    <row r="227">
      <c r="A227" s="2" t="s">
        <v>31</v>
      </c>
      <c r="B227" s="1" t="s">
        <v>500</v>
      </c>
      <c r="C227" s="1">
        <v>2024.0</v>
      </c>
      <c r="D227" s="2" t="s">
        <v>5</v>
      </c>
      <c r="E227" s="2" t="s">
        <v>299</v>
      </c>
      <c r="F227" s="1">
        <v>95.1841531707971</v>
      </c>
    </row>
    <row r="228">
      <c r="A228" s="2" t="s">
        <v>32</v>
      </c>
      <c r="B228" s="1" t="s">
        <v>501</v>
      </c>
      <c r="C228" s="1">
        <v>2024.0</v>
      </c>
      <c r="D228" s="2" t="s">
        <v>5</v>
      </c>
      <c r="E228" s="2" t="s">
        <v>299</v>
      </c>
      <c r="F228" s="1">
        <v>98.54440645821347</v>
      </c>
    </row>
    <row r="229">
      <c r="A229" s="2" t="s">
        <v>33</v>
      </c>
      <c r="B229" s="1" t="s">
        <v>502</v>
      </c>
      <c r="C229" s="1">
        <v>2024.0</v>
      </c>
      <c r="D229" s="2" t="s">
        <v>5</v>
      </c>
      <c r="E229" s="2" t="s">
        <v>299</v>
      </c>
      <c r="F229" s="1">
        <v>97.98532124703121</v>
      </c>
    </row>
    <row r="230">
      <c r="A230" s="2" t="s">
        <v>34</v>
      </c>
      <c r="B230" s="1" t="s">
        <v>503</v>
      </c>
      <c r="C230" s="1">
        <v>2024.0</v>
      </c>
      <c r="D230" s="2" t="s">
        <v>5</v>
      </c>
      <c r="E230" s="2" t="s">
        <v>299</v>
      </c>
      <c r="F230" s="1">
        <v>98.97064364988492</v>
      </c>
    </row>
    <row r="231">
      <c r="A231" s="2" t="s">
        <v>35</v>
      </c>
      <c r="B231" s="1" t="s">
        <v>504</v>
      </c>
      <c r="C231" s="1">
        <v>2024.0</v>
      </c>
      <c r="D231" s="2" t="s">
        <v>5</v>
      </c>
      <c r="E231" s="2" t="s">
        <v>299</v>
      </c>
      <c r="F231" s="1">
        <v>94.59363674335566</v>
      </c>
    </row>
    <row r="232">
      <c r="A232" s="2" t="s">
        <v>3</v>
      </c>
      <c r="B232" s="1" t="s">
        <v>489</v>
      </c>
      <c r="C232" s="1">
        <v>2024.0</v>
      </c>
      <c r="D232" s="2" t="s">
        <v>5</v>
      </c>
      <c r="E232" s="2" t="s">
        <v>299</v>
      </c>
      <c r="F232" s="1">
        <v>97.41156531631276</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27" t="s">
        <v>471</v>
      </c>
    </row>
    <row r="2">
      <c r="A2" s="91" t="s">
        <v>3</v>
      </c>
      <c r="B2" s="27" t="s">
        <v>489</v>
      </c>
      <c r="C2" s="7">
        <v>2015.0</v>
      </c>
      <c r="D2" s="9" t="s">
        <v>5</v>
      </c>
      <c r="E2" s="9" t="s">
        <v>305</v>
      </c>
      <c r="F2" s="117">
        <f>AVERAGE(F3:F34)</f>
        <v>5167012.95</v>
      </c>
    </row>
    <row r="3">
      <c r="A3" s="91" t="s">
        <v>4</v>
      </c>
      <c r="B3" s="27" t="s">
        <v>472</v>
      </c>
      <c r="C3" s="7">
        <v>2015.0</v>
      </c>
      <c r="D3" s="9" t="s">
        <v>5</v>
      </c>
      <c r="E3" s="9" t="s">
        <v>305</v>
      </c>
      <c r="F3" s="118">
        <v>0.0</v>
      </c>
    </row>
    <row r="4">
      <c r="A4" s="27" t="s">
        <v>5</v>
      </c>
      <c r="B4" s="27" t="s">
        <v>473</v>
      </c>
      <c r="C4" s="7">
        <v>2015.0</v>
      </c>
      <c r="D4" s="9" t="s">
        <v>5</v>
      </c>
      <c r="E4" s="9" t="s">
        <v>305</v>
      </c>
      <c r="F4" s="118">
        <v>8206531.18</v>
      </c>
    </row>
    <row r="5">
      <c r="A5" s="27" t="s">
        <v>6</v>
      </c>
      <c r="B5" s="27" t="s">
        <v>474</v>
      </c>
      <c r="C5" s="7">
        <v>2015.0</v>
      </c>
      <c r="D5" s="9" t="s">
        <v>5</v>
      </c>
      <c r="E5" s="9" t="s">
        <v>305</v>
      </c>
      <c r="F5" s="118">
        <v>2749662.11</v>
      </c>
    </row>
    <row r="6">
      <c r="A6" s="27" t="s">
        <v>7</v>
      </c>
      <c r="B6" s="27" t="s">
        <v>475</v>
      </c>
      <c r="C6" s="7">
        <v>2015.0</v>
      </c>
      <c r="D6" s="9" t="s">
        <v>5</v>
      </c>
      <c r="E6" s="9" t="s">
        <v>305</v>
      </c>
      <c r="F6" s="118">
        <v>3075380.52</v>
      </c>
    </row>
    <row r="7">
      <c r="A7" s="27" t="s">
        <v>8</v>
      </c>
      <c r="B7" s="27" t="s">
        <v>479</v>
      </c>
      <c r="C7" s="7">
        <v>2015.0</v>
      </c>
      <c r="D7" s="9" t="s">
        <v>5</v>
      </c>
      <c r="E7" s="9" t="s">
        <v>305</v>
      </c>
      <c r="F7" s="118">
        <v>239267.5</v>
      </c>
    </row>
    <row r="8">
      <c r="A8" s="27" t="s">
        <v>9</v>
      </c>
      <c r="B8" s="27" t="s">
        <v>480</v>
      </c>
      <c r="C8" s="7">
        <v>2015.0</v>
      </c>
      <c r="D8" s="9" t="s">
        <v>5</v>
      </c>
      <c r="E8" s="9" t="s">
        <v>305</v>
      </c>
      <c r="F8" s="118">
        <v>8612534.81</v>
      </c>
    </row>
    <row r="9">
      <c r="A9" s="27" t="s">
        <v>10</v>
      </c>
      <c r="B9" s="27" t="s">
        <v>478</v>
      </c>
      <c r="C9" s="7">
        <v>2015.0</v>
      </c>
      <c r="D9" s="9" t="s">
        <v>5</v>
      </c>
      <c r="E9" s="9" t="s">
        <v>305</v>
      </c>
      <c r="F9" s="118">
        <v>688133.33</v>
      </c>
    </row>
    <row r="10">
      <c r="A10" s="27" t="s">
        <v>11</v>
      </c>
      <c r="B10" s="27" t="s">
        <v>477</v>
      </c>
      <c r="C10" s="7">
        <v>2015.0</v>
      </c>
      <c r="D10" s="9" t="s">
        <v>5</v>
      </c>
      <c r="E10" s="9" t="s">
        <v>305</v>
      </c>
      <c r="F10" s="118">
        <v>1.657399938E7</v>
      </c>
    </row>
    <row r="11">
      <c r="A11" s="27" t="s">
        <v>12</v>
      </c>
      <c r="B11" s="27" t="s">
        <v>476</v>
      </c>
      <c r="C11" s="7">
        <v>2015.0</v>
      </c>
      <c r="D11" s="9" t="s">
        <v>5</v>
      </c>
      <c r="E11" s="9" t="s">
        <v>305</v>
      </c>
      <c r="F11" s="118">
        <v>7990317.26</v>
      </c>
    </row>
    <row r="12">
      <c r="A12" s="27" t="s">
        <v>13</v>
      </c>
      <c r="B12" s="27" t="s">
        <v>481</v>
      </c>
      <c r="C12" s="7">
        <v>2015.0</v>
      </c>
      <c r="D12" s="9" t="s">
        <v>5</v>
      </c>
      <c r="E12" s="9" t="s">
        <v>305</v>
      </c>
      <c r="F12" s="118">
        <v>4973060.63</v>
      </c>
    </row>
    <row r="13">
      <c r="A13" s="27" t="s">
        <v>14</v>
      </c>
      <c r="B13" s="27" t="s">
        <v>483</v>
      </c>
      <c r="C13" s="7">
        <v>2015.0</v>
      </c>
      <c r="D13" s="9" t="s">
        <v>5</v>
      </c>
      <c r="E13" s="9" t="s">
        <v>305</v>
      </c>
      <c r="F13" s="118">
        <v>5001880.4</v>
      </c>
    </row>
    <row r="14">
      <c r="A14" s="27" t="s">
        <v>15</v>
      </c>
      <c r="B14" s="27" t="s">
        <v>482</v>
      </c>
      <c r="C14" s="7">
        <v>2015.0</v>
      </c>
      <c r="D14" s="9" t="s">
        <v>5</v>
      </c>
      <c r="E14" s="9" t="s">
        <v>305</v>
      </c>
      <c r="F14" s="118">
        <v>6327683.43</v>
      </c>
    </row>
    <row r="15">
      <c r="A15" s="27" t="s">
        <v>16</v>
      </c>
      <c r="B15" s="27" t="s">
        <v>484</v>
      </c>
      <c r="C15" s="7">
        <v>2015.0</v>
      </c>
      <c r="D15" s="9" t="s">
        <v>5</v>
      </c>
      <c r="E15" s="9" t="s">
        <v>305</v>
      </c>
      <c r="F15" s="118">
        <v>1.550348707E7</v>
      </c>
    </row>
    <row r="16">
      <c r="A16" s="27" t="s">
        <v>17</v>
      </c>
      <c r="B16" s="27" t="s">
        <v>485</v>
      </c>
      <c r="C16" s="7">
        <v>2015.0</v>
      </c>
      <c r="D16" s="9" t="s">
        <v>5</v>
      </c>
      <c r="E16" s="9" t="s">
        <v>305</v>
      </c>
      <c r="F16" s="118">
        <v>9228073.250000002</v>
      </c>
    </row>
    <row r="17">
      <c r="A17" s="27" t="s">
        <v>18</v>
      </c>
      <c r="B17" s="27" t="s">
        <v>486</v>
      </c>
      <c r="C17" s="7">
        <v>2015.0</v>
      </c>
      <c r="D17" s="9" t="s">
        <v>5</v>
      </c>
      <c r="E17" s="9" t="s">
        <v>305</v>
      </c>
      <c r="F17" s="118">
        <v>206727.12</v>
      </c>
    </row>
    <row r="18">
      <c r="A18" s="27" t="s">
        <v>19</v>
      </c>
      <c r="B18" s="27" t="s">
        <v>487</v>
      </c>
      <c r="C18" s="7">
        <v>2015.0</v>
      </c>
      <c r="D18" s="9" t="s">
        <v>5</v>
      </c>
      <c r="E18" s="9" t="s">
        <v>305</v>
      </c>
      <c r="F18" s="118">
        <v>279464.44</v>
      </c>
    </row>
    <row r="19">
      <c r="A19" s="27" t="s">
        <v>20</v>
      </c>
      <c r="B19" s="27" t="s">
        <v>488</v>
      </c>
      <c r="C19" s="7">
        <v>2015.0</v>
      </c>
      <c r="D19" s="9" t="s">
        <v>5</v>
      </c>
      <c r="E19" s="9" t="s">
        <v>305</v>
      </c>
      <c r="F19" s="118">
        <v>135225.54</v>
      </c>
    </row>
    <row r="20">
      <c r="A20" s="27" t="s">
        <v>21</v>
      </c>
      <c r="B20" s="27" t="s">
        <v>490</v>
      </c>
      <c r="C20" s="7">
        <v>2015.0</v>
      </c>
      <c r="D20" s="9" t="s">
        <v>5</v>
      </c>
      <c r="E20" s="9" t="s">
        <v>305</v>
      </c>
      <c r="F20" s="118">
        <v>8613.63</v>
      </c>
    </row>
    <row r="21">
      <c r="A21" s="27" t="s">
        <v>22</v>
      </c>
      <c r="B21" s="27" t="s">
        <v>491</v>
      </c>
      <c r="C21" s="7">
        <v>2015.0</v>
      </c>
      <c r="D21" s="9" t="s">
        <v>5</v>
      </c>
      <c r="E21" s="9" t="s">
        <v>305</v>
      </c>
      <c r="F21" s="118">
        <v>8492493.89</v>
      </c>
    </row>
    <row r="22">
      <c r="A22" s="27" t="s">
        <v>23</v>
      </c>
      <c r="B22" s="27" t="s">
        <v>492</v>
      </c>
      <c r="C22" s="7">
        <v>2015.0</v>
      </c>
      <c r="D22" s="9" t="s">
        <v>5</v>
      </c>
      <c r="E22" s="9" t="s">
        <v>305</v>
      </c>
      <c r="F22" s="118">
        <v>388570.42</v>
      </c>
    </row>
    <row r="23">
      <c r="A23" s="27" t="s">
        <v>24</v>
      </c>
      <c r="B23" s="27" t="s">
        <v>493</v>
      </c>
      <c r="C23" s="7">
        <v>2015.0</v>
      </c>
      <c r="D23" s="9" t="s">
        <v>5</v>
      </c>
      <c r="E23" s="9" t="s">
        <v>305</v>
      </c>
      <c r="F23" s="118">
        <v>1576968.53</v>
      </c>
    </row>
    <row r="24">
      <c r="A24" s="27" t="s">
        <v>25</v>
      </c>
      <c r="B24" s="27" t="s">
        <v>494</v>
      </c>
      <c r="C24" s="7">
        <v>2015.0</v>
      </c>
      <c r="D24" s="9" t="s">
        <v>5</v>
      </c>
      <c r="E24" s="9" t="s">
        <v>305</v>
      </c>
      <c r="F24" s="118">
        <v>2087172.1500000001</v>
      </c>
    </row>
    <row r="25">
      <c r="A25" s="27" t="s">
        <v>26</v>
      </c>
      <c r="B25" s="27" t="s">
        <v>495</v>
      </c>
      <c r="C25" s="7">
        <v>2015.0</v>
      </c>
      <c r="D25" s="9" t="s">
        <v>5</v>
      </c>
      <c r="E25" s="9" t="s">
        <v>305</v>
      </c>
      <c r="F25" s="118">
        <v>79436.81</v>
      </c>
    </row>
    <row r="26">
      <c r="A26" s="27" t="s">
        <v>27</v>
      </c>
      <c r="B26" s="27" t="s">
        <v>497</v>
      </c>
      <c r="C26" s="7">
        <v>2015.0</v>
      </c>
      <c r="D26" s="9" t="s">
        <v>5</v>
      </c>
      <c r="E26" s="9" t="s">
        <v>305</v>
      </c>
      <c r="F26" s="118">
        <v>9665870.81</v>
      </c>
    </row>
    <row r="27">
      <c r="A27" s="27" t="s">
        <v>28</v>
      </c>
      <c r="B27" s="27" t="s">
        <v>496</v>
      </c>
      <c r="C27" s="7">
        <v>2015.0</v>
      </c>
      <c r="D27" s="9" t="s">
        <v>5</v>
      </c>
      <c r="E27" s="9" t="s">
        <v>305</v>
      </c>
      <c r="F27" s="118">
        <v>2635770.7800000003</v>
      </c>
    </row>
    <row r="28">
      <c r="A28" s="27" t="s">
        <v>29</v>
      </c>
      <c r="B28" s="27" t="s">
        <v>498</v>
      </c>
      <c r="C28" s="7">
        <v>2015.0</v>
      </c>
      <c r="D28" s="9" t="s">
        <v>5</v>
      </c>
      <c r="E28" s="9" t="s">
        <v>305</v>
      </c>
      <c r="F28" s="118">
        <v>9930608.219999999</v>
      </c>
    </row>
    <row r="29">
      <c r="A29" s="27" t="s">
        <v>30</v>
      </c>
      <c r="B29" s="27" t="s">
        <v>499</v>
      </c>
      <c r="C29" s="7">
        <v>2015.0</v>
      </c>
      <c r="D29" s="9" t="s">
        <v>5</v>
      </c>
      <c r="E29" s="9" t="s">
        <v>305</v>
      </c>
      <c r="F29" s="118">
        <v>484277.42</v>
      </c>
    </row>
    <row r="30">
      <c r="A30" s="27" t="s">
        <v>31</v>
      </c>
      <c r="B30" s="27" t="s">
        <v>500</v>
      </c>
      <c r="C30" s="7">
        <v>2015.0</v>
      </c>
      <c r="D30" s="9" t="s">
        <v>5</v>
      </c>
      <c r="E30" s="9" t="s">
        <v>305</v>
      </c>
      <c r="F30" s="118">
        <v>1.991599762E7</v>
      </c>
    </row>
    <row r="31">
      <c r="A31" s="27" t="s">
        <v>32</v>
      </c>
      <c r="B31" s="27" t="s">
        <v>501</v>
      </c>
      <c r="C31" s="7">
        <v>2015.0</v>
      </c>
      <c r="D31" s="9" t="s">
        <v>5</v>
      </c>
      <c r="E31" s="9" t="s">
        <v>305</v>
      </c>
      <c r="F31" s="118">
        <v>223219.16999999998</v>
      </c>
    </row>
    <row r="32">
      <c r="A32" s="27" t="s">
        <v>33</v>
      </c>
      <c r="B32" s="27" t="s">
        <v>502</v>
      </c>
      <c r="C32" s="7">
        <v>2015.0</v>
      </c>
      <c r="D32" s="9" t="s">
        <v>5</v>
      </c>
      <c r="E32" s="9" t="s">
        <v>305</v>
      </c>
      <c r="F32" s="118">
        <v>1.652280054E7</v>
      </c>
    </row>
    <row r="33">
      <c r="A33" s="27" t="s">
        <v>34</v>
      </c>
      <c r="B33" s="27" t="s">
        <v>503</v>
      </c>
      <c r="C33" s="7">
        <v>2015.0</v>
      </c>
      <c r="D33" s="9" t="s">
        <v>5</v>
      </c>
      <c r="E33" s="9" t="s">
        <v>305</v>
      </c>
      <c r="F33" s="118">
        <v>3400497.1399999997</v>
      </c>
    </row>
    <row r="34">
      <c r="A34" s="27" t="s">
        <v>35</v>
      </c>
      <c r="B34" s="27" t="s">
        <v>504</v>
      </c>
      <c r="C34" s="7">
        <v>2015.0</v>
      </c>
      <c r="D34" s="9" t="s">
        <v>5</v>
      </c>
      <c r="E34" s="9" t="s">
        <v>305</v>
      </c>
      <c r="F34" s="118">
        <v>140689.29</v>
      </c>
    </row>
    <row r="35">
      <c r="A35" s="91" t="s">
        <v>3</v>
      </c>
      <c r="B35" s="27" t="s">
        <v>489</v>
      </c>
      <c r="C35" s="7">
        <v>2016.0</v>
      </c>
      <c r="D35" s="9" t="s">
        <v>5</v>
      </c>
      <c r="E35" s="9" t="s">
        <v>305</v>
      </c>
      <c r="F35" s="117">
        <f>AVERAGE(F36:F67)</f>
        <v>5167012.95</v>
      </c>
    </row>
    <row r="36">
      <c r="A36" s="91" t="s">
        <v>4</v>
      </c>
      <c r="B36" s="27" t="s">
        <v>472</v>
      </c>
      <c r="C36" s="7">
        <v>2016.0</v>
      </c>
      <c r="D36" s="9" t="s">
        <v>5</v>
      </c>
      <c r="E36" s="9" t="s">
        <v>305</v>
      </c>
      <c r="F36" s="118">
        <v>0.0</v>
      </c>
    </row>
    <row r="37">
      <c r="A37" s="27" t="s">
        <v>5</v>
      </c>
      <c r="B37" s="27" t="s">
        <v>473</v>
      </c>
      <c r="C37" s="7">
        <v>2016.0</v>
      </c>
      <c r="D37" s="9" t="s">
        <v>5</v>
      </c>
      <c r="E37" s="9" t="s">
        <v>305</v>
      </c>
      <c r="F37" s="118">
        <v>8206531.18</v>
      </c>
    </row>
    <row r="38">
      <c r="A38" s="27" t="s">
        <v>6</v>
      </c>
      <c r="B38" s="27" t="s">
        <v>474</v>
      </c>
      <c r="C38" s="7">
        <v>2016.0</v>
      </c>
      <c r="D38" s="9" t="s">
        <v>5</v>
      </c>
      <c r="E38" s="9" t="s">
        <v>305</v>
      </c>
      <c r="F38" s="118">
        <v>2749662.11</v>
      </c>
    </row>
    <row r="39">
      <c r="A39" s="27" t="s">
        <v>7</v>
      </c>
      <c r="B39" s="27" t="s">
        <v>475</v>
      </c>
      <c r="C39" s="7">
        <v>2016.0</v>
      </c>
      <c r="D39" s="9" t="s">
        <v>5</v>
      </c>
      <c r="E39" s="9" t="s">
        <v>305</v>
      </c>
      <c r="F39" s="118">
        <v>3075380.52</v>
      </c>
    </row>
    <row r="40">
      <c r="A40" s="27" t="s">
        <v>8</v>
      </c>
      <c r="B40" s="27" t="s">
        <v>479</v>
      </c>
      <c r="C40" s="7">
        <v>2016.0</v>
      </c>
      <c r="D40" s="9" t="s">
        <v>5</v>
      </c>
      <c r="E40" s="9" t="s">
        <v>305</v>
      </c>
      <c r="F40" s="118">
        <v>239267.5</v>
      </c>
    </row>
    <row r="41">
      <c r="A41" s="27" t="s">
        <v>9</v>
      </c>
      <c r="B41" s="27" t="s">
        <v>480</v>
      </c>
      <c r="C41" s="7">
        <v>2016.0</v>
      </c>
      <c r="D41" s="9" t="s">
        <v>5</v>
      </c>
      <c r="E41" s="9" t="s">
        <v>305</v>
      </c>
      <c r="F41" s="118">
        <v>8612534.81</v>
      </c>
    </row>
    <row r="42">
      <c r="A42" s="27" t="s">
        <v>10</v>
      </c>
      <c r="B42" s="27" t="s">
        <v>478</v>
      </c>
      <c r="C42" s="7">
        <v>2016.0</v>
      </c>
      <c r="D42" s="9" t="s">
        <v>5</v>
      </c>
      <c r="E42" s="9" t="s">
        <v>305</v>
      </c>
      <c r="F42" s="118">
        <v>688133.33</v>
      </c>
    </row>
    <row r="43">
      <c r="A43" s="27" t="s">
        <v>11</v>
      </c>
      <c r="B43" s="27" t="s">
        <v>477</v>
      </c>
      <c r="C43" s="7">
        <v>2016.0</v>
      </c>
      <c r="D43" s="9" t="s">
        <v>5</v>
      </c>
      <c r="E43" s="9" t="s">
        <v>305</v>
      </c>
      <c r="F43" s="118">
        <v>1.657399938E7</v>
      </c>
    </row>
    <row r="44">
      <c r="A44" s="27" t="s">
        <v>12</v>
      </c>
      <c r="B44" s="27" t="s">
        <v>476</v>
      </c>
      <c r="C44" s="7">
        <v>2016.0</v>
      </c>
      <c r="D44" s="9" t="s">
        <v>5</v>
      </c>
      <c r="E44" s="9" t="s">
        <v>305</v>
      </c>
      <c r="F44" s="118">
        <v>7990317.26</v>
      </c>
    </row>
    <row r="45">
      <c r="A45" s="27" t="s">
        <v>13</v>
      </c>
      <c r="B45" s="27" t="s">
        <v>481</v>
      </c>
      <c r="C45" s="7">
        <v>2016.0</v>
      </c>
      <c r="D45" s="9" t="s">
        <v>5</v>
      </c>
      <c r="E45" s="9" t="s">
        <v>305</v>
      </c>
      <c r="F45" s="118">
        <v>4973060.63</v>
      </c>
    </row>
    <row r="46">
      <c r="A46" s="27" t="s">
        <v>14</v>
      </c>
      <c r="B46" s="27" t="s">
        <v>483</v>
      </c>
      <c r="C46" s="7">
        <v>2016.0</v>
      </c>
      <c r="D46" s="9" t="s">
        <v>5</v>
      </c>
      <c r="E46" s="9" t="s">
        <v>305</v>
      </c>
      <c r="F46" s="118">
        <v>5001880.4</v>
      </c>
    </row>
    <row r="47">
      <c r="A47" s="27" t="s">
        <v>15</v>
      </c>
      <c r="B47" s="27" t="s">
        <v>482</v>
      </c>
      <c r="C47" s="7">
        <v>2016.0</v>
      </c>
      <c r="D47" s="9" t="s">
        <v>5</v>
      </c>
      <c r="E47" s="9" t="s">
        <v>305</v>
      </c>
      <c r="F47" s="118">
        <v>6327683.43</v>
      </c>
    </row>
    <row r="48">
      <c r="A48" s="27" t="s">
        <v>16</v>
      </c>
      <c r="B48" s="27" t="s">
        <v>484</v>
      </c>
      <c r="C48" s="7">
        <v>2016.0</v>
      </c>
      <c r="D48" s="9" t="s">
        <v>5</v>
      </c>
      <c r="E48" s="9" t="s">
        <v>305</v>
      </c>
      <c r="F48" s="118">
        <v>1.550348707E7</v>
      </c>
    </row>
    <row r="49">
      <c r="A49" s="27" t="s">
        <v>17</v>
      </c>
      <c r="B49" s="27" t="s">
        <v>485</v>
      </c>
      <c r="C49" s="7">
        <v>2016.0</v>
      </c>
      <c r="D49" s="9" t="s">
        <v>5</v>
      </c>
      <c r="E49" s="9" t="s">
        <v>305</v>
      </c>
      <c r="F49" s="118">
        <v>9228073.250000002</v>
      </c>
    </row>
    <row r="50">
      <c r="A50" s="27" t="s">
        <v>18</v>
      </c>
      <c r="B50" s="27" t="s">
        <v>486</v>
      </c>
      <c r="C50" s="7">
        <v>2016.0</v>
      </c>
      <c r="D50" s="9" t="s">
        <v>5</v>
      </c>
      <c r="E50" s="9" t="s">
        <v>305</v>
      </c>
      <c r="F50" s="118">
        <v>206727.12</v>
      </c>
    </row>
    <row r="51">
      <c r="A51" s="27" t="s">
        <v>19</v>
      </c>
      <c r="B51" s="27" t="s">
        <v>487</v>
      </c>
      <c r="C51" s="7">
        <v>2016.0</v>
      </c>
      <c r="D51" s="9" t="s">
        <v>5</v>
      </c>
      <c r="E51" s="9" t="s">
        <v>305</v>
      </c>
      <c r="F51" s="118">
        <v>279464.44</v>
      </c>
    </row>
    <row r="52">
      <c r="A52" s="27" t="s">
        <v>20</v>
      </c>
      <c r="B52" s="27" t="s">
        <v>488</v>
      </c>
      <c r="C52" s="7">
        <v>2016.0</v>
      </c>
      <c r="D52" s="9" t="s">
        <v>5</v>
      </c>
      <c r="E52" s="9" t="s">
        <v>305</v>
      </c>
      <c r="F52" s="118">
        <v>135225.54</v>
      </c>
    </row>
    <row r="53">
      <c r="A53" s="27" t="s">
        <v>21</v>
      </c>
      <c r="B53" s="27" t="s">
        <v>490</v>
      </c>
      <c r="C53" s="7">
        <v>2016.0</v>
      </c>
      <c r="D53" s="9" t="s">
        <v>5</v>
      </c>
      <c r="E53" s="9" t="s">
        <v>305</v>
      </c>
      <c r="F53" s="118">
        <v>8613.63</v>
      </c>
    </row>
    <row r="54">
      <c r="A54" s="27" t="s">
        <v>22</v>
      </c>
      <c r="B54" s="27" t="s">
        <v>491</v>
      </c>
      <c r="C54" s="7">
        <v>2016.0</v>
      </c>
      <c r="D54" s="9" t="s">
        <v>5</v>
      </c>
      <c r="E54" s="9" t="s">
        <v>305</v>
      </c>
      <c r="F54" s="118">
        <v>8492493.89</v>
      </c>
    </row>
    <row r="55">
      <c r="A55" s="27" t="s">
        <v>23</v>
      </c>
      <c r="B55" s="27" t="s">
        <v>492</v>
      </c>
      <c r="C55" s="7">
        <v>2016.0</v>
      </c>
      <c r="D55" s="9" t="s">
        <v>5</v>
      </c>
      <c r="E55" s="9" t="s">
        <v>305</v>
      </c>
      <c r="F55" s="118">
        <v>388570.42</v>
      </c>
    </row>
    <row r="56">
      <c r="A56" s="27" t="s">
        <v>24</v>
      </c>
      <c r="B56" s="27" t="s">
        <v>493</v>
      </c>
      <c r="C56" s="7">
        <v>2016.0</v>
      </c>
      <c r="D56" s="9" t="s">
        <v>5</v>
      </c>
      <c r="E56" s="9" t="s">
        <v>305</v>
      </c>
      <c r="F56" s="118">
        <v>1576968.53</v>
      </c>
    </row>
    <row r="57">
      <c r="A57" s="27" t="s">
        <v>25</v>
      </c>
      <c r="B57" s="27" t="s">
        <v>494</v>
      </c>
      <c r="C57" s="7">
        <v>2016.0</v>
      </c>
      <c r="D57" s="9" t="s">
        <v>5</v>
      </c>
      <c r="E57" s="9" t="s">
        <v>305</v>
      </c>
      <c r="F57" s="118">
        <v>2087172.1500000001</v>
      </c>
    </row>
    <row r="58">
      <c r="A58" s="27" t="s">
        <v>26</v>
      </c>
      <c r="B58" s="27" t="s">
        <v>495</v>
      </c>
      <c r="C58" s="7">
        <v>2016.0</v>
      </c>
      <c r="D58" s="9" t="s">
        <v>5</v>
      </c>
      <c r="E58" s="9" t="s">
        <v>305</v>
      </c>
      <c r="F58" s="118">
        <v>79436.81</v>
      </c>
    </row>
    <row r="59">
      <c r="A59" s="27" t="s">
        <v>27</v>
      </c>
      <c r="B59" s="27" t="s">
        <v>497</v>
      </c>
      <c r="C59" s="7">
        <v>2016.0</v>
      </c>
      <c r="D59" s="9" t="s">
        <v>5</v>
      </c>
      <c r="E59" s="9" t="s">
        <v>305</v>
      </c>
      <c r="F59" s="118">
        <v>9665870.81</v>
      </c>
    </row>
    <row r="60">
      <c r="A60" s="27" t="s">
        <v>28</v>
      </c>
      <c r="B60" s="27" t="s">
        <v>496</v>
      </c>
      <c r="C60" s="7">
        <v>2016.0</v>
      </c>
      <c r="D60" s="9" t="s">
        <v>5</v>
      </c>
      <c r="E60" s="9" t="s">
        <v>305</v>
      </c>
      <c r="F60" s="118">
        <v>2635770.7800000003</v>
      </c>
    </row>
    <row r="61">
      <c r="A61" s="27" t="s">
        <v>29</v>
      </c>
      <c r="B61" s="27" t="s">
        <v>498</v>
      </c>
      <c r="C61" s="7">
        <v>2016.0</v>
      </c>
      <c r="D61" s="9" t="s">
        <v>5</v>
      </c>
      <c r="E61" s="9" t="s">
        <v>305</v>
      </c>
      <c r="F61" s="118">
        <v>9930608.219999999</v>
      </c>
    </row>
    <row r="62">
      <c r="A62" s="27" t="s">
        <v>30</v>
      </c>
      <c r="B62" s="27" t="s">
        <v>499</v>
      </c>
      <c r="C62" s="7">
        <v>2016.0</v>
      </c>
      <c r="D62" s="9" t="s">
        <v>5</v>
      </c>
      <c r="E62" s="9" t="s">
        <v>305</v>
      </c>
      <c r="F62" s="118">
        <v>484277.42</v>
      </c>
    </row>
    <row r="63">
      <c r="A63" s="27" t="s">
        <v>31</v>
      </c>
      <c r="B63" s="27" t="s">
        <v>500</v>
      </c>
      <c r="C63" s="7">
        <v>2016.0</v>
      </c>
      <c r="D63" s="9" t="s">
        <v>5</v>
      </c>
      <c r="E63" s="9" t="s">
        <v>305</v>
      </c>
      <c r="F63" s="118">
        <v>1.991599762E7</v>
      </c>
    </row>
    <row r="64">
      <c r="A64" s="27" t="s">
        <v>32</v>
      </c>
      <c r="B64" s="27" t="s">
        <v>501</v>
      </c>
      <c r="C64" s="7">
        <v>2016.0</v>
      </c>
      <c r="D64" s="9" t="s">
        <v>5</v>
      </c>
      <c r="E64" s="9" t="s">
        <v>305</v>
      </c>
      <c r="F64" s="118">
        <v>223219.16999999998</v>
      </c>
    </row>
    <row r="65">
      <c r="A65" s="27" t="s">
        <v>33</v>
      </c>
      <c r="B65" s="27" t="s">
        <v>502</v>
      </c>
      <c r="C65" s="7">
        <v>2016.0</v>
      </c>
      <c r="D65" s="9" t="s">
        <v>5</v>
      </c>
      <c r="E65" s="9" t="s">
        <v>305</v>
      </c>
      <c r="F65" s="118">
        <v>1.652280054E7</v>
      </c>
    </row>
    <row r="66">
      <c r="A66" s="27" t="s">
        <v>34</v>
      </c>
      <c r="B66" s="27" t="s">
        <v>503</v>
      </c>
      <c r="C66" s="7">
        <v>2016.0</v>
      </c>
      <c r="D66" s="9" t="s">
        <v>5</v>
      </c>
      <c r="E66" s="9" t="s">
        <v>305</v>
      </c>
      <c r="F66" s="118">
        <v>3400497.1399999997</v>
      </c>
    </row>
    <row r="67">
      <c r="A67" s="27" t="s">
        <v>35</v>
      </c>
      <c r="B67" s="27" t="s">
        <v>504</v>
      </c>
      <c r="C67" s="7">
        <v>2016.0</v>
      </c>
      <c r="D67" s="9" t="s">
        <v>5</v>
      </c>
      <c r="E67" s="9" t="s">
        <v>305</v>
      </c>
      <c r="F67" s="118">
        <v>140689.29</v>
      </c>
    </row>
    <row r="68">
      <c r="A68" s="91" t="s">
        <v>3</v>
      </c>
      <c r="B68" s="27" t="s">
        <v>489</v>
      </c>
      <c r="C68" s="7">
        <v>2017.0</v>
      </c>
      <c r="D68" s="9" t="s">
        <v>5</v>
      </c>
      <c r="E68" s="9" t="s">
        <v>305</v>
      </c>
      <c r="F68" s="117">
        <f>AVERAGE(F69:F100)</f>
        <v>5262261.82</v>
      </c>
    </row>
    <row r="69">
      <c r="A69" s="91" t="s">
        <v>4</v>
      </c>
      <c r="B69" s="27" t="s">
        <v>472</v>
      </c>
      <c r="C69" s="7">
        <v>2017.0</v>
      </c>
      <c r="D69" s="9" t="s">
        <v>5</v>
      </c>
      <c r="E69" s="9" t="s">
        <v>305</v>
      </c>
      <c r="F69" s="118">
        <v>0.0</v>
      </c>
    </row>
    <row r="70">
      <c r="A70" s="27" t="s">
        <v>5</v>
      </c>
      <c r="B70" s="27" t="s">
        <v>473</v>
      </c>
      <c r="C70" s="7">
        <v>2017.0</v>
      </c>
      <c r="D70" s="9" t="s">
        <v>5</v>
      </c>
      <c r="E70" s="9" t="s">
        <v>305</v>
      </c>
      <c r="F70" s="118">
        <v>8323844.65</v>
      </c>
    </row>
    <row r="71">
      <c r="A71" s="27" t="s">
        <v>6</v>
      </c>
      <c r="B71" s="27" t="s">
        <v>474</v>
      </c>
      <c r="C71" s="7">
        <v>2017.0</v>
      </c>
      <c r="D71" s="9" t="s">
        <v>5</v>
      </c>
      <c r="E71" s="9" t="s">
        <v>305</v>
      </c>
      <c r="F71" s="118">
        <v>2826227.71</v>
      </c>
    </row>
    <row r="72">
      <c r="A72" s="27" t="s">
        <v>7</v>
      </c>
      <c r="B72" s="27" t="s">
        <v>475</v>
      </c>
      <c r="C72" s="7">
        <v>2017.0</v>
      </c>
      <c r="D72" s="9" t="s">
        <v>5</v>
      </c>
      <c r="E72" s="9" t="s">
        <v>305</v>
      </c>
      <c r="F72" s="118">
        <v>3109890.82</v>
      </c>
    </row>
    <row r="73">
      <c r="A73" s="27" t="s">
        <v>8</v>
      </c>
      <c r="B73" s="27" t="s">
        <v>479</v>
      </c>
      <c r="C73" s="7">
        <v>2017.0</v>
      </c>
      <c r="D73" s="9" t="s">
        <v>5</v>
      </c>
      <c r="E73" s="9" t="s">
        <v>305</v>
      </c>
      <c r="F73" s="118">
        <v>250752.34</v>
      </c>
    </row>
    <row r="74">
      <c r="A74" s="27" t="s">
        <v>9</v>
      </c>
      <c r="B74" s="27" t="s">
        <v>480</v>
      </c>
      <c r="C74" s="7">
        <v>2017.0</v>
      </c>
      <c r="D74" s="9" t="s">
        <v>5</v>
      </c>
      <c r="E74" s="9" t="s">
        <v>305</v>
      </c>
      <c r="F74" s="118">
        <v>7920190.22</v>
      </c>
    </row>
    <row r="75">
      <c r="A75" s="27" t="s">
        <v>10</v>
      </c>
      <c r="B75" s="27" t="s">
        <v>478</v>
      </c>
      <c r="C75" s="7">
        <v>2017.0</v>
      </c>
      <c r="D75" s="9" t="s">
        <v>5</v>
      </c>
      <c r="E75" s="9" t="s">
        <v>305</v>
      </c>
      <c r="F75" s="118">
        <v>915915.99</v>
      </c>
    </row>
    <row r="76">
      <c r="A76" s="27" t="s">
        <v>11</v>
      </c>
      <c r="B76" s="27" t="s">
        <v>477</v>
      </c>
      <c r="C76" s="7">
        <v>2017.0</v>
      </c>
      <c r="D76" s="9" t="s">
        <v>5</v>
      </c>
      <c r="E76" s="9" t="s">
        <v>305</v>
      </c>
      <c r="F76" s="118">
        <v>1.2674318379999999E7</v>
      </c>
    </row>
    <row r="77">
      <c r="A77" s="27" t="s">
        <v>12</v>
      </c>
      <c r="B77" s="27" t="s">
        <v>476</v>
      </c>
      <c r="C77" s="7">
        <v>2017.0</v>
      </c>
      <c r="D77" s="9" t="s">
        <v>5</v>
      </c>
      <c r="E77" s="9" t="s">
        <v>305</v>
      </c>
      <c r="F77" s="118">
        <v>9044896.23</v>
      </c>
    </row>
    <row r="78">
      <c r="A78" s="27" t="s">
        <v>13</v>
      </c>
      <c r="B78" s="27" t="s">
        <v>481</v>
      </c>
      <c r="C78" s="7">
        <v>2017.0</v>
      </c>
      <c r="D78" s="9" t="s">
        <v>5</v>
      </c>
      <c r="E78" s="9" t="s">
        <v>305</v>
      </c>
      <c r="F78" s="118">
        <v>5408511.57</v>
      </c>
    </row>
    <row r="79">
      <c r="A79" s="27" t="s">
        <v>14</v>
      </c>
      <c r="B79" s="27" t="s">
        <v>483</v>
      </c>
      <c r="C79" s="7">
        <v>2017.0</v>
      </c>
      <c r="D79" s="9" t="s">
        <v>5</v>
      </c>
      <c r="E79" s="9" t="s">
        <v>305</v>
      </c>
      <c r="F79" s="118">
        <v>4517969.02</v>
      </c>
    </row>
    <row r="80">
      <c r="A80" s="27" t="s">
        <v>15</v>
      </c>
      <c r="B80" s="27" t="s">
        <v>482</v>
      </c>
      <c r="C80" s="7">
        <v>2017.0</v>
      </c>
      <c r="D80" s="9" t="s">
        <v>5</v>
      </c>
      <c r="E80" s="9" t="s">
        <v>305</v>
      </c>
      <c r="F80" s="118">
        <v>7666060.609999999</v>
      </c>
    </row>
    <row r="81">
      <c r="A81" s="27" t="s">
        <v>16</v>
      </c>
      <c r="B81" s="27" t="s">
        <v>484</v>
      </c>
      <c r="C81" s="7">
        <v>2017.0</v>
      </c>
      <c r="D81" s="9" t="s">
        <v>5</v>
      </c>
      <c r="E81" s="9" t="s">
        <v>305</v>
      </c>
      <c r="F81" s="118">
        <v>1.573142707E7</v>
      </c>
    </row>
    <row r="82">
      <c r="A82" s="27" t="s">
        <v>17</v>
      </c>
      <c r="B82" s="27" t="s">
        <v>485</v>
      </c>
      <c r="C82" s="7">
        <v>2017.0</v>
      </c>
      <c r="D82" s="9" t="s">
        <v>5</v>
      </c>
      <c r="E82" s="9" t="s">
        <v>305</v>
      </c>
      <c r="F82" s="118">
        <v>9968801.249999998</v>
      </c>
    </row>
    <row r="83">
      <c r="A83" s="27" t="s">
        <v>18</v>
      </c>
      <c r="B83" s="27" t="s">
        <v>486</v>
      </c>
      <c r="C83" s="7">
        <v>2017.0</v>
      </c>
      <c r="D83" s="9" t="s">
        <v>5</v>
      </c>
      <c r="E83" s="9" t="s">
        <v>305</v>
      </c>
      <c r="F83" s="118">
        <v>171315.53</v>
      </c>
    </row>
    <row r="84">
      <c r="A84" s="27" t="s">
        <v>19</v>
      </c>
      <c r="B84" s="27" t="s">
        <v>487</v>
      </c>
      <c r="C84" s="7">
        <v>2017.0</v>
      </c>
      <c r="D84" s="9" t="s">
        <v>5</v>
      </c>
      <c r="E84" s="9" t="s">
        <v>305</v>
      </c>
      <c r="F84" s="118">
        <v>197156.42</v>
      </c>
    </row>
    <row r="85">
      <c r="A85" s="27" t="s">
        <v>20</v>
      </c>
      <c r="B85" s="27" t="s">
        <v>488</v>
      </c>
      <c r="C85" s="7">
        <v>2017.0</v>
      </c>
      <c r="D85" s="9" t="s">
        <v>5</v>
      </c>
      <c r="E85" s="9" t="s">
        <v>305</v>
      </c>
      <c r="F85" s="118">
        <v>195518.47</v>
      </c>
    </row>
    <row r="86">
      <c r="A86" s="27" t="s">
        <v>21</v>
      </c>
      <c r="B86" s="27" t="s">
        <v>490</v>
      </c>
      <c r="C86" s="7">
        <v>2017.0</v>
      </c>
      <c r="D86" s="9" t="s">
        <v>5</v>
      </c>
      <c r="E86" s="9" t="s">
        <v>305</v>
      </c>
      <c r="F86" s="118">
        <v>9570.699999999999</v>
      </c>
    </row>
    <row r="87">
      <c r="A87" s="27" t="s">
        <v>22</v>
      </c>
      <c r="B87" s="27" t="s">
        <v>491</v>
      </c>
      <c r="C87" s="7">
        <v>2017.0</v>
      </c>
      <c r="D87" s="9" t="s">
        <v>5</v>
      </c>
      <c r="E87" s="9" t="s">
        <v>305</v>
      </c>
      <c r="F87" s="118">
        <v>1.20147459E7</v>
      </c>
    </row>
    <row r="88">
      <c r="A88" s="27" t="s">
        <v>23</v>
      </c>
      <c r="B88" s="27" t="s">
        <v>492</v>
      </c>
      <c r="C88" s="7">
        <v>2017.0</v>
      </c>
      <c r="D88" s="9" t="s">
        <v>5</v>
      </c>
      <c r="E88" s="9" t="s">
        <v>305</v>
      </c>
      <c r="F88" s="118">
        <v>363686.6</v>
      </c>
    </row>
    <row r="89">
      <c r="A89" s="27" t="s">
        <v>24</v>
      </c>
      <c r="B89" s="27" t="s">
        <v>493</v>
      </c>
      <c r="C89" s="7">
        <v>2017.0</v>
      </c>
      <c r="D89" s="9" t="s">
        <v>5</v>
      </c>
      <c r="E89" s="9" t="s">
        <v>305</v>
      </c>
      <c r="F89" s="118">
        <v>1636728.08</v>
      </c>
    </row>
    <row r="90">
      <c r="A90" s="27" t="s">
        <v>25</v>
      </c>
      <c r="B90" s="27" t="s">
        <v>494</v>
      </c>
      <c r="C90" s="7">
        <v>2017.0</v>
      </c>
      <c r="D90" s="9" t="s">
        <v>5</v>
      </c>
      <c r="E90" s="9" t="s">
        <v>305</v>
      </c>
      <c r="F90" s="118">
        <v>2457520.43</v>
      </c>
    </row>
    <row r="91">
      <c r="A91" s="27" t="s">
        <v>26</v>
      </c>
      <c r="B91" s="27" t="s">
        <v>495</v>
      </c>
      <c r="C91" s="7">
        <v>2017.0</v>
      </c>
      <c r="D91" s="9" t="s">
        <v>5</v>
      </c>
      <c r="E91" s="9" t="s">
        <v>305</v>
      </c>
      <c r="F91" s="118">
        <v>117719.61</v>
      </c>
    </row>
    <row r="92">
      <c r="A92" s="27" t="s">
        <v>27</v>
      </c>
      <c r="B92" s="27" t="s">
        <v>497</v>
      </c>
      <c r="C92" s="7">
        <v>2017.0</v>
      </c>
      <c r="D92" s="9" t="s">
        <v>5</v>
      </c>
      <c r="E92" s="9" t="s">
        <v>305</v>
      </c>
      <c r="F92" s="118">
        <v>1.1088424E7</v>
      </c>
    </row>
    <row r="93">
      <c r="A93" s="27" t="s">
        <v>28</v>
      </c>
      <c r="B93" s="27" t="s">
        <v>496</v>
      </c>
      <c r="C93" s="7">
        <v>2017.0</v>
      </c>
      <c r="D93" s="9" t="s">
        <v>5</v>
      </c>
      <c r="E93" s="9" t="s">
        <v>305</v>
      </c>
      <c r="F93" s="118">
        <v>3933557.7</v>
      </c>
    </row>
    <row r="94">
      <c r="A94" s="27" t="s">
        <v>29</v>
      </c>
      <c r="B94" s="27" t="s">
        <v>498</v>
      </c>
      <c r="C94" s="7">
        <v>2017.0</v>
      </c>
      <c r="D94" s="9" t="s">
        <v>5</v>
      </c>
      <c r="E94" s="9" t="s">
        <v>305</v>
      </c>
      <c r="F94" s="118">
        <v>1.038943868E7</v>
      </c>
    </row>
    <row r="95">
      <c r="A95" s="27" t="s">
        <v>30</v>
      </c>
      <c r="B95" s="27" t="s">
        <v>499</v>
      </c>
      <c r="C95" s="7">
        <v>2017.0</v>
      </c>
      <c r="D95" s="9" t="s">
        <v>5</v>
      </c>
      <c r="E95" s="9" t="s">
        <v>305</v>
      </c>
      <c r="F95" s="118">
        <v>463221.88</v>
      </c>
    </row>
    <row r="96">
      <c r="A96" s="27" t="s">
        <v>31</v>
      </c>
      <c r="B96" s="27" t="s">
        <v>500</v>
      </c>
      <c r="C96" s="7">
        <v>2017.0</v>
      </c>
      <c r="D96" s="9" t="s">
        <v>5</v>
      </c>
      <c r="E96" s="9" t="s">
        <v>305</v>
      </c>
      <c r="F96" s="118">
        <v>1.916387013E7</v>
      </c>
    </row>
    <row r="97">
      <c r="A97" s="27" t="s">
        <v>32</v>
      </c>
      <c r="B97" s="27" t="s">
        <v>501</v>
      </c>
      <c r="C97" s="7">
        <v>2017.0</v>
      </c>
      <c r="D97" s="9" t="s">
        <v>5</v>
      </c>
      <c r="E97" s="9" t="s">
        <v>305</v>
      </c>
      <c r="F97" s="118">
        <v>215846.24</v>
      </c>
    </row>
    <row r="98">
      <c r="A98" s="27" t="s">
        <v>33</v>
      </c>
      <c r="B98" s="27" t="s">
        <v>502</v>
      </c>
      <c r="C98" s="7">
        <v>2017.0</v>
      </c>
      <c r="D98" s="9" t="s">
        <v>5</v>
      </c>
      <c r="E98" s="9" t="s">
        <v>305</v>
      </c>
      <c r="F98" s="118">
        <v>1.499208823E7</v>
      </c>
    </row>
    <row r="99">
      <c r="A99" s="27" t="s">
        <v>34</v>
      </c>
      <c r="B99" s="27" t="s">
        <v>503</v>
      </c>
      <c r="C99" s="7">
        <v>2017.0</v>
      </c>
      <c r="D99" s="9" t="s">
        <v>5</v>
      </c>
      <c r="E99" s="9" t="s">
        <v>305</v>
      </c>
      <c r="F99" s="118">
        <v>2623163.7800000003</v>
      </c>
    </row>
    <row r="100">
      <c r="A100" s="27" t="s">
        <v>35</v>
      </c>
      <c r="B100" s="27" t="s">
        <v>504</v>
      </c>
      <c r="C100" s="7">
        <v>2017.0</v>
      </c>
      <c r="D100" s="9" t="s">
        <v>5</v>
      </c>
      <c r="E100" s="9" t="s">
        <v>305</v>
      </c>
      <c r="F100" s="118">
        <v>0.0</v>
      </c>
    </row>
    <row r="101">
      <c r="A101" s="91" t="s">
        <v>3</v>
      </c>
      <c r="B101" s="27" t="s">
        <v>489</v>
      </c>
      <c r="C101" s="7">
        <v>2018.0</v>
      </c>
      <c r="D101" s="9" t="s">
        <v>5</v>
      </c>
      <c r="E101" s="9" t="s">
        <v>305</v>
      </c>
      <c r="F101" s="117">
        <f>AVERAGE(F102:F133)</f>
        <v>4833165.146</v>
      </c>
    </row>
    <row r="102">
      <c r="A102" s="91" t="s">
        <v>4</v>
      </c>
      <c r="B102" s="27" t="s">
        <v>472</v>
      </c>
      <c r="C102" s="7">
        <v>2018.0</v>
      </c>
      <c r="D102" s="9" t="s">
        <v>5</v>
      </c>
      <c r="E102" s="9" t="s">
        <v>305</v>
      </c>
      <c r="F102" s="118">
        <v>0.0</v>
      </c>
    </row>
    <row r="103">
      <c r="A103" s="27" t="s">
        <v>5</v>
      </c>
      <c r="B103" s="27" t="s">
        <v>473</v>
      </c>
      <c r="C103" s="7">
        <v>2018.0</v>
      </c>
      <c r="D103" s="9" t="s">
        <v>5</v>
      </c>
      <c r="E103" s="9" t="s">
        <v>305</v>
      </c>
      <c r="F103" s="118">
        <v>7958409.6591159785</v>
      </c>
    </row>
    <row r="104">
      <c r="A104" s="27" t="s">
        <v>6</v>
      </c>
      <c r="B104" s="27" t="s">
        <v>474</v>
      </c>
      <c r="C104" s="7">
        <v>2018.0</v>
      </c>
      <c r="D104" s="9" t="s">
        <v>5</v>
      </c>
      <c r="E104" s="9" t="s">
        <v>305</v>
      </c>
      <c r="F104" s="118">
        <v>2446753.9532833835</v>
      </c>
    </row>
    <row r="105">
      <c r="A105" s="27" t="s">
        <v>7</v>
      </c>
      <c r="B105" s="27" t="s">
        <v>475</v>
      </c>
      <c r="C105" s="7">
        <v>2018.0</v>
      </c>
      <c r="D105" s="9" t="s">
        <v>5</v>
      </c>
      <c r="E105" s="9" t="s">
        <v>305</v>
      </c>
      <c r="F105" s="118">
        <v>1245129.8536643358</v>
      </c>
    </row>
    <row r="106">
      <c r="A106" s="27" t="s">
        <v>8</v>
      </c>
      <c r="B106" s="27" t="s">
        <v>479</v>
      </c>
      <c r="C106" s="7">
        <v>2018.0</v>
      </c>
      <c r="D106" s="9" t="s">
        <v>5</v>
      </c>
      <c r="E106" s="9" t="s">
        <v>305</v>
      </c>
      <c r="F106" s="118">
        <v>63440.06857142857</v>
      </c>
    </row>
    <row r="107">
      <c r="A107" s="27" t="s">
        <v>9</v>
      </c>
      <c r="B107" s="27" t="s">
        <v>480</v>
      </c>
      <c r="C107" s="7">
        <v>2018.0</v>
      </c>
      <c r="D107" s="9" t="s">
        <v>5</v>
      </c>
      <c r="E107" s="9" t="s">
        <v>305</v>
      </c>
      <c r="F107" s="118">
        <v>8254591.7328071715</v>
      </c>
    </row>
    <row r="108">
      <c r="A108" s="27" t="s">
        <v>10</v>
      </c>
      <c r="B108" s="27" t="s">
        <v>478</v>
      </c>
      <c r="C108" s="7">
        <v>2018.0</v>
      </c>
      <c r="D108" s="9" t="s">
        <v>5</v>
      </c>
      <c r="E108" s="9" t="s">
        <v>305</v>
      </c>
      <c r="F108" s="118">
        <v>982555.1306464646</v>
      </c>
    </row>
    <row r="109">
      <c r="A109" s="27" t="s">
        <v>11</v>
      </c>
      <c r="B109" s="27" t="s">
        <v>477</v>
      </c>
      <c r="C109" s="7">
        <v>2018.0</v>
      </c>
      <c r="D109" s="9" t="s">
        <v>5</v>
      </c>
      <c r="E109" s="9" t="s">
        <v>305</v>
      </c>
      <c r="F109" s="118">
        <v>1.3798731601467425E7</v>
      </c>
    </row>
    <row r="110">
      <c r="A110" s="27" t="s">
        <v>12</v>
      </c>
      <c r="B110" s="27" t="s">
        <v>476</v>
      </c>
      <c r="C110" s="7">
        <v>2018.0</v>
      </c>
      <c r="D110" s="9" t="s">
        <v>5</v>
      </c>
      <c r="E110" s="9" t="s">
        <v>305</v>
      </c>
      <c r="F110" s="118">
        <v>8321393.16007297</v>
      </c>
    </row>
    <row r="111">
      <c r="A111" s="27" t="s">
        <v>13</v>
      </c>
      <c r="B111" s="27" t="s">
        <v>481</v>
      </c>
      <c r="C111" s="7">
        <v>2018.0</v>
      </c>
      <c r="D111" s="9" t="s">
        <v>5</v>
      </c>
      <c r="E111" s="9" t="s">
        <v>305</v>
      </c>
      <c r="F111" s="118">
        <v>5241577.811380195</v>
      </c>
    </row>
    <row r="112">
      <c r="A112" s="27" t="s">
        <v>14</v>
      </c>
      <c r="B112" s="27" t="s">
        <v>483</v>
      </c>
      <c r="C112" s="7">
        <v>2018.0</v>
      </c>
      <c r="D112" s="9" t="s">
        <v>5</v>
      </c>
      <c r="E112" s="9" t="s">
        <v>305</v>
      </c>
      <c r="F112" s="118">
        <v>4482011.389607437</v>
      </c>
    </row>
    <row r="113">
      <c r="A113" s="27" t="s">
        <v>15</v>
      </c>
      <c r="B113" s="27" t="s">
        <v>482</v>
      </c>
      <c r="C113" s="7">
        <v>2018.0</v>
      </c>
      <c r="D113" s="9" t="s">
        <v>5</v>
      </c>
      <c r="E113" s="9" t="s">
        <v>305</v>
      </c>
      <c r="F113" s="118">
        <v>5770713.9952090895</v>
      </c>
    </row>
    <row r="114">
      <c r="A114" s="27" t="s">
        <v>16</v>
      </c>
      <c r="B114" s="27" t="s">
        <v>484</v>
      </c>
      <c r="C114" s="7">
        <v>2018.0</v>
      </c>
      <c r="D114" s="9" t="s">
        <v>5</v>
      </c>
      <c r="E114" s="9" t="s">
        <v>305</v>
      </c>
      <c r="F114" s="118">
        <v>1.2098456968698516E7</v>
      </c>
    </row>
    <row r="115">
      <c r="A115" s="27" t="s">
        <v>17</v>
      </c>
      <c r="B115" s="27" t="s">
        <v>485</v>
      </c>
      <c r="C115" s="7">
        <v>2018.0</v>
      </c>
      <c r="D115" s="9" t="s">
        <v>5</v>
      </c>
      <c r="E115" s="9" t="s">
        <v>305</v>
      </c>
      <c r="F115" s="118">
        <v>6170555.0485248435</v>
      </c>
    </row>
    <row r="116">
      <c r="A116" s="27" t="s">
        <v>18</v>
      </c>
      <c r="B116" s="27" t="s">
        <v>486</v>
      </c>
      <c r="C116" s="7">
        <v>2018.0</v>
      </c>
      <c r="D116" s="9" t="s">
        <v>5</v>
      </c>
      <c r="E116" s="9" t="s">
        <v>305</v>
      </c>
      <c r="F116" s="118">
        <v>94890.42389779493</v>
      </c>
    </row>
    <row r="117">
      <c r="A117" s="27" t="s">
        <v>19</v>
      </c>
      <c r="B117" s="27" t="s">
        <v>487</v>
      </c>
      <c r="C117" s="7">
        <v>2018.0</v>
      </c>
      <c r="D117" s="9" t="s">
        <v>5</v>
      </c>
      <c r="E117" s="9" t="s">
        <v>305</v>
      </c>
      <c r="F117" s="118">
        <v>40422.52625416668</v>
      </c>
    </row>
    <row r="118">
      <c r="A118" s="27" t="s">
        <v>20</v>
      </c>
      <c r="B118" s="27" t="s">
        <v>488</v>
      </c>
      <c r="C118" s="7">
        <v>2018.0</v>
      </c>
      <c r="D118" s="9" t="s">
        <v>5</v>
      </c>
      <c r="E118" s="9" t="s">
        <v>305</v>
      </c>
      <c r="F118" s="118">
        <v>17622.241269841266</v>
      </c>
    </row>
    <row r="119">
      <c r="A119" s="27" t="s">
        <v>21</v>
      </c>
      <c r="B119" s="27" t="s">
        <v>490</v>
      </c>
      <c r="C119" s="7">
        <v>2018.0</v>
      </c>
      <c r="D119" s="9" t="s">
        <v>5</v>
      </c>
      <c r="E119" s="9" t="s">
        <v>305</v>
      </c>
      <c r="F119" s="118">
        <v>0.0</v>
      </c>
    </row>
    <row r="120">
      <c r="A120" s="27" t="s">
        <v>22</v>
      </c>
      <c r="B120" s="27" t="s">
        <v>491</v>
      </c>
      <c r="C120" s="7">
        <v>2018.0</v>
      </c>
      <c r="D120" s="9" t="s">
        <v>5</v>
      </c>
      <c r="E120" s="9" t="s">
        <v>305</v>
      </c>
      <c r="F120" s="118">
        <v>1.2218269747160513E7</v>
      </c>
    </row>
    <row r="121">
      <c r="A121" s="27" t="s">
        <v>23</v>
      </c>
      <c r="B121" s="27" t="s">
        <v>492</v>
      </c>
      <c r="C121" s="7">
        <v>2018.0</v>
      </c>
      <c r="D121" s="9" t="s">
        <v>5</v>
      </c>
      <c r="E121" s="9" t="s">
        <v>305</v>
      </c>
      <c r="F121" s="118">
        <v>45851.02583407744</v>
      </c>
    </row>
    <row r="122">
      <c r="A122" s="27" t="s">
        <v>24</v>
      </c>
      <c r="B122" s="27" t="s">
        <v>493</v>
      </c>
      <c r="C122" s="7">
        <v>2018.0</v>
      </c>
      <c r="D122" s="9" t="s">
        <v>5</v>
      </c>
      <c r="E122" s="9" t="s">
        <v>305</v>
      </c>
      <c r="F122" s="118">
        <v>1321369.0667071373</v>
      </c>
    </row>
    <row r="123">
      <c r="A123" s="27" t="s">
        <v>25</v>
      </c>
      <c r="B123" s="27" t="s">
        <v>494</v>
      </c>
      <c r="C123" s="7">
        <v>2018.0</v>
      </c>
      <c r="D123" s="9" t="s">
        <v>5</v>
      </c>
      <c r="E123" s="9" t="s">
        <v>305</v>
      </c>
      <c r="F123" s="118">
        <v>1951126.947854283</v>
      </c>
    </row>
    <row r="124">
      <c r="A124" s="27" t="s">
        <v>26</v>
      </c>
      <c r="B124" s="27" t="s">
        <v>495</v>
      </c>
      <c r="C124" s="7">
        <v>2018.0</v>
      </c>
      <c r="D124" s="9" t="s">
        <v>5</v>
      </c>
      <c r="E124" s="9" t="s">
        <v>305</v>
      </c>
      <c r="F124" s="118">
        <v>1020653.5082292568</v>
      </c>
    </row>
    <row r="125">
      <c r="A125" s="27" t="s">
        <v>27</v>
      </c>
      <c r="B125" s="27" t="s">
        <v>497</v>
      </c>
      <c r="C125" s="7">
        <v>2018.0</v>
      </c>
      <c r="D125" s="9" t="s">
        <v>5</v>
      </c>
      <c r="E125" s="9" t="s">
        <v>305</v>
      </c>
      <c r="F125" s="118">
        <v>7651982.775374962</v>
      </c>
    </row>
    <row r="126">
      <c r="A126" s="27" t="s">
        <v>28</v>
      </c>
      <c r="B126" s="27" t="s">
        <v>496</v>
      </c>
      <c r="C126" s="7">
        <v>2018.0</v>
      </c>
      <c r="D126" s="9" t="s">
        <v>5</v>
      </c>
      <c r="E126" s="9" t="s">
        <v>305</v>
      </c>
      <c r="F126" s="118">
        <v>2975284.6899950253</v>
      </c>
    </row>
    <row r="127">
      <c r="A127" s="27" t="s">
        <v>29</v>
      </c>
      <c r="B127" s="27" t="s">
        <v>498</v>
      </c>
      <c r="C127" s="7">
        <v>2018.0</v>
      </c>
      <c r="D127" s="9" t="s">
        <v>5</v>
      </c>
      <c r="E127" s="9" t="s">
        <v>305</v>
      </c>
      <c r="F127" s="118">
        <v>1.3770188952117518E7</v>
      </c>
    </row>
    <row r="128">
      <c r="A128" s="27" t="s">
        <v>30</v>
      </c>
      <c r="B128" s="27" t="s">
        <v>499</v>
      </c>
      <c r="C128" s="7">
        <v>2018.0</v>
      </c>
      <c r="D128" s="9" t="s">
        <v>5</v>
      </c>
      <c r="E128" s="9" t="s">
        <v>305</v>
      </c>
      <c r="F128" s="118">
        <v>197369.10222222222</v>
      </c>
    </row>
    <row r="129">
      <c r="A129" s="27" t="s">
        <v>31</v>
      </c>
      <c r="B129" s="27" t="s">
        <v>500</v>
      </c>
      <c r="C129" s="7">
        <v>2018.0</v>
      </c>
      <c r="D129" s="9" t="s">
        <v>5</v>
      </c>
      <c r="E129" s="9" t="s">
        <v>305</v>
      </c>
      <c r="F129" s="118">
        <v>1.7168890988096856E7</v>
      </c>
    </row>
    <row r="130">
      <c r="A130" s="27" t="s">
        <v>32</v>
      </c>
      <c r="B130" s="27" t="s">
        <v>501</v>
      </c>
      <c r="C130" s="7">
        <v>2018.0</v>
      </c>
      <c r="D130" s="9" t="s">
        <v>5</v>
      </c>
      <c r="E130" s="9" t="s">
        <v>305</v>
      </c>
      <c r="F130" s="118">
        <v>208455.73194717075</v>
      </c>
    </row>
    <row r="131">
      <c r="A131" s="27" t="s">
        <v>33</v>
      </c>
      <c r="B131" s="27" t="s">
        <v>502</v>
      </c>
      <c r="C131" s="7">
        <v>2018.0</v>
      </c>
      <c r="D131" s="9" t="s">
        <v>5</v>
      </c>
      <c r="E131" s="9" t="s">
        <v>305</v>
      </c>
      <c r="F131" s="118">
        <v>1.4551426126720024E7</v>
      </c>
    </row>
    <row r="132">
      <c r="A132" s="27" t="s">
        <v>34</v>
      </c>
      <c r="B132" s="27" t="s">
        <v>503</v>
      </c>
      <c r="C132" s="7">
        <v>2018.0</v>
      </c>
      <c r="D132" s="9" t="s">
        <v>5</v>
      </c>
      <c r="E132" s="9" t="s">
        <v>305</v>
      </c>
      <c r="F132" s="118">
        <v>4593160.4332699105</v>
      </c>
    </row>
    <row r="133">
      <c r="A133" s="27" t="s">
        <v>35</v>
      </c>
      <c r="B133" s="27" t="s">
        <v>504</v>
      </c>
      <c r="C133" s="7">
        <v>2018.0</v>
      </c>
      <c r="D133" s="9" t="s">
        <v>5</v>
      </c>
      <c r="E133" s="9" t="s">
        <v>305</v>
      </c>
      <c r="F133" s="118">
        <v>0.0</v>
      </c>
    </row>
    <row r="134">
      <c r="A134" s="91" t="s">
        <v>3</v>
      </c>
      <c r="B134" s="27" t="s">
        <v>489</v>
      </c>
      <c r="C134" s="7">
        <v>2019.0</v>
      </c>
      <c r="D134" s="9" t="s">
        <v>5</v>
      </c>
      <c r="E134" s="9" t="s">
        <v>305</v>
      </c>
      <c r="F134" s="117">
        <f>AVERAGE(F135:F166)</f>
        <v>4833543.274</v>
      </c>
    </row>
    <row r="135">
      <c r="A135" s="91" t="s">
        <v>4</v>
      </c>
      <c r="B135" s="27" t="s">
        <v>472</v>
      </c>
      <c r="C135" s="7">
        <v>2019.0</v>
      </c>
      <c r="D135" s="9" t="s">
        <v>5</v>
      </c>
      <c r="E135" s="9" t="s">
        <v>305</v>
      </c>
      <c r="F135" s="118">
        <v>0.0</v>
      </c>
    </row>
    <row r="136">
      <c r="A136" s="27" t="s">
        <v>5</v>
      </c>
      <c r="B136" s="27" t="s">
        <v>473</v>
      </c>
      <c r="C136" s="7">
        <v>2019.0</v>
      </c>
      <c r="D136" s="9" t="s">
        <v>5</v>
      </c>
      <c r="E136" s="9" t="s">
        <v>305</v>
      </c>
      <c r="F136" s="118">
        <v>7764525.038531054</v>
      </c>
    </row>
    <row r="137">
      <c r="A137" s="27" t="s">
        <v>6</v>
      </c>
      <c r="B137" s="27" t="s">
        <v>474</v>
      </c>
      <c r="C137" s="7">
        <v>2019.0</v>
      </c>
      <c r="D137" s="9" t="s">
        <v>5</v>
      </c>
      <c r="E137" s="9" t="s">
        <v>305</v>
      </c>
      <c r="F137" s="118">
        <v>2662640.3528986527</v>
      </c>
    </row>
    <row r="138">
      <c r="A138" s="27" t="s">
        <v>7</v>
      </c>
      <c r="B138" s="27" t="s">
        <v>475</v>
      </c>
      <c r="C138" s="7">
        <v>2019.0</v>
      </c>
      <c r="D138" s="9" t="s">
        <v>5</v>
      </c>
      <c r="E138" s="9" t="s">
        <v>305</v>
      </c>
      <c r="F138" s="118">
        <v>1218255.202426034</v>
      </c>
    </row>
    <row r="139">
      <c r="A139" s="27" t="s">
        <v>8</v>
      </c>
      <c r="B139" s="27" t="s">
        <v>479</v>
      </c>
      <c r="C139" s="7">
        <v>2019.0</v>
      </c>
      <c r="D139" s="9" t="s">
        <v>5</v>
      </c>
      <c r="E139" s="9" t="s">
        <v>305</v>
      </c>
      <c r="F139" s="118">
        <v>63440.06857142857</v>
      </c>
    </row>
    <row r="140">
      <c r="A140" s="27" t="s">
        <v>9</v>
      </c>
      <c r="B140" s="27" t="s">
        <v>480</v>
      </c>
      <c r="C140" s="7">
        <v>2019.0</v>
      </c>
      <c r="D140" s="9" t="s">
        <v>5</v>
      </c>
      <c r="E140" s="9" t="s">
        <v>305</v>
      </c>
      <c r="F140" s="118">
        <v>8141677.564597152</v>
      </c>
    </row>
    <row r="141">
      <c r="A141" s="27" t="s">
        <v>10</v>
      </c>
      <c r="B141" s="27" t="s">
        <v>478</v>
      </c>
      <c r="C141" s="7">
        <v>2019.0</v>
      </c>
      <c r="D141" s="9" t="s">
        <v>5</v>
      </c>
      <c r="E141" s="9" t="s">
        <v>305</v>
      </c>
      <c r="F141" s="118">
        <v>992276.4268462402</v>
      </c>
    </row>
    <row r="142">
      <c r="A142" s="27" t="s">
        <v>11</v>
      </c>
      <c r="B142" s="27" t="s">
        <v>477</v>
      </c>
      <c r="C142" s="7">
        <v>2019.0</v>
      </c>
      <c r="D142" s="9" t="s">
        <v>5</v>
      </c>
      <c r="E142" s="9" t="s">
        <v>305</v>
      </c>
      <c r="F142" s="118">
        <v>1.1333749826465057E7</v>
      </c>
    </row>
    <row r="143">
      <c r="A143" s="27" t="s">
        <v>12</v>
      </c>
      <c r="B143" s="27" t="s">
        <v>476</v>
      </c>
      <c r="C143" s="7">
        <v>2019.0</v>
      </c>
      <c r="D143" s="9" t="s">
        <v>5</v>
      </c>
      <c r="E143" s="9" t="s">
        <v>305</v>
      </c>
      <c r="F143" s="118">
        <v>8184265.207232356</v>
      </c>
    </row>
    <row r="144">
      <c r="A144" s="27" t="s">
        <v>13</v>
      </c>
      <c r="B144" s="27" t="s">
        <v>481</v>
      </c>
      <c r="C144" s="7">
        <v>2019.0</v>
      </c>
      <c r="D144" s="9" t="s">
        <v>5</v>
      </c>
      <c r="E144" s="9" t="s">
        <v>305</v>
      </c>
      <c r="F144" s="118">
        <v>5103108.365799662</v>
      </c>
    </row>
    <row r="145">
      <c r="A145" s="27" t="s">
        <v>14</v>
      </c>
      <c r="B145" s="27" t="s">
        <v>483</v>
      </c>
      <c r="C145" s="7">
        <v>2019.0</v>
      </c>
      <c r="D145" s="9" t="s">
        <v>5</v>
      </c>
      <c r="E145" s="9" t="s">
        <v>305</v>
      </c>
      <c r="F145" s="118">
        <v>4445730.194515563</v>
      </c>
    </row>
    <row r="146">
      <c r="A146" s="27" t="s">
        <v>15</v>
      </c>
      <c r="B146" s="27" t="s">
        <v>482</v>
      </c>
      <c r="C146" s="7">
        <v>2019.0</v>
      </c>
      <c r="D146" s="9" t="s">
        <v>5</v>
      </c>
      <c r="E146" s="9" t="s">
        <v>305</v>
      </c>
      <c r="F146" s="118">
        <v>5710749.953827437</v>
      </c>
    </row>
    <row r="147">
      <c r="A147" s="27" t="s">
        <v>16</v>
      </c>
      <c r="B147" s="27" t="s">
        <v>484</v>
      </c>
      <c r="C147" s="7">
        <v>2019.0</v>
      </c>
      <c r="D147" s="9" t="s">
        <v>5</v>
      </c>
      <c r="E147" s="9" t="s">
        <v>305</v>
      </c>
      <c r="F147" s="118">
        <v>9560820.329489293</v>
      </c>
    </row>
    <row r="148">
      <c r="A148" s="27" t="s">
        <v>17</v>
      </c>
      <c r="B148" s="27" t="s">
        <v>485</v>
      </c>
      <c r="C148" s="7">
        <v>2019.0</v>
      </c>
      <c r="D148" s="9" t="s">
        <v>5</v>
      </c>
      <c r="E148" s="9" t="s">
        <v>305</v>
      </c>
      <c r="F148" s="118">
        <v>6171633.692377135</v>
      </c>
    </row>
    <row r="149">
      <c r="A149" s="27" t="s">
        <v>18</v>
      </c>
      <c r="B149" s="27" t="s">
        <v>486</v>
      </c>
      <c r="C149" s="7">
        <v>2019.0</v>
      </c>
      <c r="D149" s="9" t="s">
        <v>5</v>
      </c>
      <c r="E149" s="9" t="s">
        <v>305</v>
      </c>
      <c r="F149" s="118">
        <v>102270.68291577735</v>
      </c>
    </row>
    <row r="150">
      <c r="A150" s="27" t="s">
        <v>19</v>
      </c>
      <c r="B150" s="27" t="s">
        <v>487</v>
      </c>
      <c r="C150" s="7">
        <v>2019.0</v>
      </c>
      <c r="D150" s="9" t="s">
        <v>5</v>
      </c>
      <c r="E150" s="9" t="s">
        <v>305</v>
      </c>
      <c r="F150" s="118">
        <v>40493.95574868731</v>
      </c>
    </row>
    <row r="151">
      <c r="A151" s="27" t="s">
        <v>20</v>
      </c>
      <c r="B151" s="27" t="s">
        <v>488</v>
      </c>
      <c r="C151" s="7">
        <v>2019.0</v>
      </c>
      <c r="D151" s="9" t="s">
        <v>5</v>
      </c>
      <c r="E151" s="9" t="s">
        <v>305</v>
      </c>
      <c r="F151" s="118">
        <v>17622.241269841266</v>
      </c>
    </row>
    <row r="152">
      <c r="A152" s="27" t="s">
        <v>21</v>
      </c>
      <c r="B152" s="27" t="s">
        <v>490</v>
      </c>
      <c r="C152" s="7">
        <v>2019.0</v>
      </c>
      <c r="D152" s="9" t="s">
        <v>5</v>
      </c>
      <c r="E152" s="9" t="s">
        <v>305</v>
      </c>
      <c r="F152" s="118">
        <v>0.0</v>
      </c>
    </row>
    <row r="153">
      <c r="A153" s="27" t="s">
        <v>22</v>
      </c>
      <c r="B153" s="27" t="s">
        <v>491</v>
      </c>
      <c r="C153" s="7">
        <v>2019.0</v>
      </c>
      <c r="D153" s="9" t="s">
        <v>5</v>
      </c>
      <c r="E153" s="9" t="s">
        <v>305</v>
      </c>
      <c r="F153" s="118">
        <v>1.7048064470743023E7</v>
      </c>
    </row>
    <row r="154">
      <c r="A154" s="27" t="s">
        <v>23</v>
      </c>
      <c r="B154" s="27" t="s">
        <v>492</v>
      </c>
      <c r="C154" s="7">
        <v>2019.0</v>
      </c>
      <c r="D154" s="9" t="s">
        <v>5</v>
      </c>
      <c r="E154" s="9" t="s">
        <v>305</v>
      </c>
      <c r="F154" s="118">
        <v>46118.886438529786</v>
      </c>
    </row>
    <row r="155">
      <c r="A155" s="27" t="s">
        <v>24</v>
      </c>
      <c r="B155" s="27" t="s">
        <v>493</v>
      </c>
      <c r="C155" s="7">
        <v>2019.0</v>
      </c>
      <c r="D155" s="9" t="s">
        <v>5</v>
      </c>
      <c r="E155" s="9" t="s">
        <v>305</v>
      </c>
      <c r="F155" s="118">
        <v>1283245.513597693</v>
      </c>
    </row>
    <row r="156">
      <c r="A156" s="27" t="s">
        <v>25</v>
      </c>
      <c r="B156" s="27" t="s">
        <v>494</v>
      </c>
      <c r="C156" s="7">
        <v>2019.0</v>
      </c>
      <c r="D156" s="9" t="s">
        <v>5</v>
      </c>
      <c r="E156" s="9" t="s">
        <v>305</v>
      </c>
      <c r="F156" s="118">
        <v>1899041.3300140877</v>
      </c>
    </row>
    <row r="157">
      <c r="A157" s="27" t="s">
        <v>26</v>
      </c>
      <c r="B157" s="27" t="s">
        <v>495</v>
      </c>
      <c r="C157" s="7">
        <v>2019.0</v>
      </c>
      <c r="D157" s="9" t="s">
        <v>5</v>
      </c>
      <c r="E157" s="9" t="s">
        <v>305</v>
      </c>
      <c r="F157" s="118">
        <v>1024906.5753166586</v>
      </c>
    </row>
    <row r="158">
      <c r="A158" s="27" t="s">
        <v>27</v>
      </c>
      <c r="B158" s="27" t="s">
        <v>497</v>
      </c>
      <c r="C158" s="7">
        <v>2019.0</v>
      </c>
      <c r="D158" s="9" t="s">
        <v>5</v>
      </c>
      <c r="E158" s="9" t="s">
        <v>305</v>
      </c>
      <c r="F158" s="118">
        <v>7558507.804565493</v>
      </c>
    </row>
    <row r="159">
      <c r="A159" s="27" t="s">
        <v>28</v>
      </c>
      <c r="B159" s="27" t="s">
        <v>496</v>
      </c>
      <c r="C159" s="7">
        <v>2019.0</v>
      </c>
      <c r="D159" s="9" t="s">
        <v>5</v>
      </c>
      <c r="E159" s="9" t="s">
        <v>305</v>
      </c>
      <c r="F159" s="118">
        <v>5548244.7054957375</v>
      </c>
    </row>
    <row r="160">
      <c r="A160" s="27" t="s">
        <v>29</v>
      </c>
      <c r="B160" s="27" t="s">
        <v>498</v>
      </c>
      <c r="C160" s="7">
        <v>2019.0</v>
      </c>
      <c r="D160" s="9" t="s">
        <v>5</v>
      </c>
      <c r="E160" s="9" t="s">
        <v>305</v>
      </c>
      <c r="F160" s="118">
        <v>1.1931982221440006E7</v>
      </c>
    </row>
    <row r="161">
      <c r="A161" s="27" t="s">
        <v>30</v>
      </c>
      <c r="B161" s="27" t="s">
        <v>499</v>
      </c>
      <c r="C161" s="7">
        <v>2019.0</v>
      </c>
      <c r="D161" s="9" t="s">
        <v>5</v>
      </c>
      <c r="E161" s="9" t="s">
        <v>305</v>
      </c>
      <c r="F161" s="118">
        <v>197369.10222222222</v>
      </c>
    </row>
    <row r="162">
      <c r="A162" s="27" t="s">
        <v>31</v>
      </c>
      <c r="B162" s="27" t="s">
        <v>500</v>
      </c>
      <c r="C162" s="7">
        <v>2019.0</v>
      </c>
      <c r="D162" s="9" t="s">
        <v>5</v>
      </c>
      <c r="E162" s="9" t="s">
        <v>305</v>
      </c>
      <c r="F162" s="118">
        <v>1.767934564777041E7</v>
      </c>
    </row>
    <row r="163">
      <c r="A163" s="27" t="s">
        <v>32</v>
      </c>
      <c r="B163" s="27" t="s">
        <v>501</v>
      </c>
      <c r="C163" s="7">
        <v>2019.0</v>
      </c>
      <c r="D163" s="9" t="s">
        <v>5</v>
      </c>
      <c r="E163" s="9" t="s">
        <v>305</v>
      </c>
      <c r="F163" s="118">
        <v>201287.73675708257</v>
      </c>
    </row>
    <row r="164">
      <c r="A164" s="27" t="s">
        <v>33</v>
      </c>
      <c r="B164" s="27" t="s">
        <v>502</v>
      </c>
      <c r="C164" s="7">
        <v>2019.0</v>
      </c>
      <c r="D164" s="9" t="s">
        <v>5</v>
      </c>
      <c r="E164" s="9" t="s">
        <v>305</v>
      </c>
      <c r="F164" s="118">
        <v>1.4279434563570363E7</v>
      </c>
    </row>
    <row r="165">
      <c r="A165" s="27" t="s">
        <v>34</v>
      </c>
      <c r="B165" s="27" t="s">
        <v>503</v>
      </c>
      <c r="C165" s="7">
        <v>2019.0</v>
      </c>
      <c r="D165" s="9" t="s">
        <v>5</v>
      </c>
      <c r="E165" s="9" t="s">
        <v>305</v>
      </c>
      <c r="F165" s="118">
        <v>4462577.108557319</v>
      </c>
    </row>
    <row r="166">
      <c r="A166" s="27" t="s">
        <v>35</v>
      </c>
      <c r="B166" s="27" t="s">
        <v>504</v>
      </c>
      <c r="C166" s="7">
        <v>2019.0</v>
      </c>
      <c r="D166" s="9" t="s">
        <v>5</v>
      </c>
      <c r="E166" s="9" t="s">
        <v>305</v>
      </c>
      <c r="F166" s="118">
        <v>0.0</v>
      </c>
    </row>
    <row r="167">
      <c r="A167" s="91" t="s">
        <v>3</v>
      </c>
      <c r="B167" s="27" t="s">
        <v>489</v>
      </c>
      <c r="C167" s="7">
        <v>2020.0</v>
      </c>
      <c r="D167" s="9" t="s">
        <v>5</v>
      </c>
      <c r="E167" s="9" t="s">
        <v>305</v>
      </c>
      <c r="F167" s="117">
        <f>AVERAGE(F168:F199)</f>
        <v>4197323.563</v>
      </c>
    </row>
    <row r="168">
      <c r="A168" s="91" t="s">
        <v>4</v>
      </c>
      <c r="B168" s="27" t="s">
        <v>472</v>
      </c>
      <c r="C168" s="7">
        <v>2020.0</v>
      </c>
      <c r="D168" s="9" t="s">
        <v>5</v>
      </c>
      <c r="E168" s="9" t="s">
        <v>305</v>
      </c>
      <c r="F168" s="118">
        <v>0.0</v>
      </c>
    </row>
    <row r="169">
      <c r="A169" s="27" t="s">
        <v>5</v>
      </c>
      <c r="B169" s="27" t="s">
        <v>473</v>
      </c>
      <c r="C169" s="7">
        <v>2020.0</v>
      </c>
      <c r="D169" s="9" t="s">
        <v>5</v>
      </c>
      <c r="E169" s="9" t="s">
        <v>305</v>
      </c>
      <c r="F169" s="118">
        <v>6328743.003809584</v>
      </c>
    </row>
    <row r="170">
      <c r="A170" s="27" t="s">
        <v>6</v>
      </c>
      <c r="B170" s="27" t="s">
        <v>474</v>
      </c>
      <c r="C170" s="7">
        <v>2020.0</v>
      </c>
      <c r="D170" s="9" t="s">
        <v>5</v>
      </c>
      <c r="E170" s="9" t="s">
        <v>305</v>
      </c>
      <c r="F170" s="118">
        <v>2343648.026612206</v>
      </c>
    </row>
    <row r="171">
      <c r="A171" s="27" t="s">
        <v>7</v>
      </c>
      <c r="B171" s="27" t="s">
        <v>475</v>
      </c>
      <c r="C171" s="7">
        <v>2020.0</v>
      </c>
      <c r="D171" s="9" t="s">
        <v>5</v>
      </c>
      <c r="E171" s="9" t="s">
        <v>305</v>
      </c>
      <c r="F171" s="118">
        <v>1350678.4585583413</v>
      </c>
    </row>
    <row r="172">
      <c r="A172" s="27" t="s">
        <v>8</v>
      </c>
      <c r="B172" s="27" t="s">
        <v>479</v>
      </c>
      <c r="C172" s="7">
        <v>2020.0</v>
      </c>
      <c r="D172" s="9" t="s">
        <v>5</v>
      </c>
      <c r="E172" s="9" t="s">
        <v>305</v>
      </c>
      <c r="F172" s="118">
        <v>39350.277474083836</v>
      </c>
    </row>
    <row r="173">
      <c r="A173" s="27" t="s">
        <v>9</v>
      </c>
      <c r="B173" s="27" t="s">
        <v>480</v>
      </c>
      <c r="C173" s="7">
        <v>2020.0</v>
      </c>
      <c r="D173" s="9" t="s">
        <v>5</v>
      </c>
      <c r="E173" s="9" t="s">
        <v>305</v>
      </c>
      <c r="F173" s="118">
        <v>8672194.106323726</v>
      </c>
    </row>
    <row r="174">
      <c r="A174" s="27" t="s">
        <v>10</v>
      </c>
      <c r="B174" s="27" t="s">
        <v>478</v>
      </c>
      <c r="C174" s="7">
        <v>2020.0</v>
      </c>
      <c r="D174" s="9" t="s">
        <v>5</v>
      </c>
      <c r="E174" s="9" t="s">
        <v>305</v>
      </c>
      <c r="F174" s="118">
        <v>627358.6540754525</v>
      </c>
    </row>
    <row r="175">
      <c r="A175" s="27" t="s">
        <v>11</v>
      </c>
      <c r="B175" s="27" t="s">
        <v>477</v>
      </c>
      <c r="C175" s="7">
        <v>2020.0</v>
      </c>
      <c r="D175" s="9" t="s">
        <v>5</v>
      </c>
      <c r="E175" s="9" t="s">
        <v>305</v>
      </c>
      <c r="F175" s="118">
        <v>6935973.998733331</v>
      </c>
    </row>
    <row r="176">
      <c r="A176" s="27" t="s">
        <v>12</v>
      </c>
      <c r="B176" s="27" t="s">
        <v>476</v>
      </c>
      <c r="C176" s="7">
        <v>2020.0</v>
      </c>
      <c r="D176" s="9" t="s">
        <v>5</v>
      </c>
      <c r="E176" s="9" t="s">
        <v>305</v>
      </c>
      <c r="F176" s="118">
        <v>6183619.082576361</v>
      </c>
    </row>
    <row r="177">
      <c r="A177" s="27" t="s">
        <v>13</v>
      </c>
      <c r="B177" s="27" t="s">
        <v>481</v>
      </c>
      <c r="C177" s="7">
        <v>2020.0</v>
      </c>
      <c r="D177" s="9" t="s">
        <v>5</v>
      </c>
      <c r="E177" s="9" t="s">
        <v>305</v>
      </c>
      <c r="F177" s="118">
        <v>4257934.854919201</v>
      </c>
    </row>
    <row r="178">
      <c r="A178" s="27" t="s">
        <v>14</v>
      </c>
      <c r="B178" s="27" t="s">
        <v>483</v>
      </c>
      <c r="C178" s="7">
        <v>2020.0</v>
      </c>
      <c r="D178" s="9" t="s">
        <v>5</v>
      </c>
      <c r="E178" s="9" t="s">
        <v>305</v>
      </c>
      <c r="F178" s="118">
        <v>7105307.089926101</v>
      </c>
    </row>
    <row r="179">
      <c r="A179" s="27" t="s">
        <v>15</v>
      </c>
      <c r="B179" s="27" t="s">
        <v>482</v>
      </c>
      <c r="C179" s="7">
        <v>2020.0</v>
      </c>
      <c r="D179" s="9" t="s">
        <v>5</v>
      </c>
      <c r="E179" s="9" t="s">
        <v>305</v>
      </c>
      <c r="F179" s="118">
        <v>4276139.354279297</v>
      </c>
    </row>
    <row r="180">
      <c r="A180" s="27" t="s">
        <v>16</v>
      </c>
      <c r="B180" s="27" t="s">
        <v>484</v>
      </c>
      <c r="C180" s="7">
        <v>2020.0</v>
      </c>
      <c r="D180" s="9" t="s">
        <v>5</v>
      </c>
      <c r="E180" s="9" t="s">
        <v>305</v>
      </c>
      <c r="F180" s="118">
        <v>5541148.149917628</v>
      </c>
    </row>
    <row r="181">
      <c r="A181" s="27" t="s">
        <v>17</v>
      </c>
      <c r="B181" s="27" t="s">
        <v>485</v>
      </c>
      <c r="C181" s="7">
        <v>2020.0</v>
      </c>
      <c r="D181" s="9" t="s">
        <v>5</v>
      </c>
      <c r="E181" s="9" t="s">
        <v>305</v>
      </c>
      <c r="F181" s="118">
        <v>4632804.9892700445</v>
      </c>
    </row>
    <row r="182">
      <c r="A182" s="27" t="s">
        <v>18</v>
      </c>
      <c r="B182" s="27" t="s">
        <v>486</v>
      </c>
      <c r="C182" s="7">
        <v>2020.0</v>
      </c>
      <c r="D182" s="9" t="s">
        <v>5</v>
      </c>
      <c r="E182" s="9" t="s">
        <v>305</v>
      </c>
      <c r="F182" s="118">
        <v>2375614.794194035</v>
      </c>
    </row>
    <row r="183">
      <c r="A183" s="27" t="s">
        <v>19</v>
      </c>
      <c r="B183" s="27" t="s">
        <v>487</v>
      </c>
      <c r="C183" s="7">
        <v>2020.0</v>
      </c>
      <c r="D183" s="9" t="s">
        <v>5</v>
      </c>
      <c r="E183" s="9" t="s">
        <v>305</v>
      </c>
      <c r="F183" s="118">
        <v>24736.539820099788</v>
      </c>
    </row>
    <row r="184">
      <c r="A184" s="27" t="s">
        <v>20</v>
      </c>
      <c r="B184" s="27" t="s">
        <v>488</v>
      </c>
      <c r="C184" s="7">
        <v>2020.0</v>
      </c>
      <c r="D184" s="9" t="s">
        <v>5</v>
      </c>
      <c r="E184" s="9" t="s">
        <v>305</v>
      </c>
      <c r="F184" s="118">
        <v>1701224.1782393777</v>
      </c>
    </row>
    <row r="185">
      <c r="A185" s="27" t="s">
        <v>21</v>
      </c>
      <c r="B185" s="27" t="s">
        <v>490</v>
      </c>
      <c r="C185" s="7">
        <v>2020.0</v>
      </c>
      <c r="D185" s="9" t="s">
        <v>5</v>
      </c>
      <c r="E185" s="9" t="s">
        <v>305</v>
      </c>
      <c r="F185" s="118">
        <v>8346153.488436712</v>
      </c>
    </row>
    <row r="186">
      <c r="A186" s="27" t="s">
        <v>22</v>
      </c>
      <c r="B186" s="27" t="s">
        <v>491</v>
      </c>
      <c r="C186" s="7">
        <v>2020.0</v>
      </c>
      <c r="D186" s="9" t="s">
        <v>5</v>
      </c>
      <c r="E186" s="9" t="s">
        <v>305</v>
      </c>
      <c r="F186" s="118">
        <v>8219815.797746956</v>
      </c>
    </row>
    <row r="187">
      <c r="A187" s="27" t="s">
        <v>23</v>
      </c>
      <c r="B187" s="27" t="s">
        <v>492</v>
      </c>
      <c r="C187" s="7">
        <v>2020.0</v>
      </c>
      <c r="D187" s="9" t="s">
        <v>5</v>
      </c>
      <c r="E187" s="9" t="s">
        <v>305</v>
      </c>
      <c r="F187" s="118">
        <v>27178.228535234473</v>
      </c>
    </row>
    <row r="188">
      <c r="A188" s="27" t="s">
        <v>24</v>
      </c>
      <c r="B188" s="27" t="s">
        <v>493</v>
      </c>
      <c r="C188" s="7">
        <v>2020.0</v>
      </c>
      <c r="D188" s="9" t="s">
        <v>5</v>
      </c>
      <c r="E188" s="9" t="s">
        <v>305</v>
      </c>
      <c r="F188" s="118">
        <v>1117920.4228200521</v>
      </c>
    </row>
    <row r="189">
      <c r="A189" s="27" t="s">
        <v>25</v>
      </c>
      <c r="B189" s="27" t="s">
        <v>494</v>
      </c>
      <c r="C189" s="7">
        <v>2020.0</v>
      </c>
      <c r="D189" s="9" t="s">
        <v>5</v>
      </c>
      <c r="E189" s="9" t="s">
        <v>305</v>
      </c>
      <c r="F189" s="118">
        <v>1713434.0143236003</v>
      </c>
    </row>
    <row r="190">
      <c r="A190" s="27" t="s">
        <v>26</v>
      </c>
      <c r="B190" s="27" t="s">
        <v>495</v>
      </c>
      <c r="C190" s="7">
        <v>2020.0</v>
      </c>
      <c r="D190" s="9" t="s">
        <v>5</v>
      </c>
      <c r="E190" s="9" t="s">
        <v>305</v>
      </c>
      <c r="F190" s="118">
        <v>682455.274135838</v>
      </c>
    </row>
    <row r="191">
      <c r="A191" s="27" t="s">
        <v>27</v>
      </c>
      <c r="B191" s="27" t="s">
        <v>497</v>
      </c>
      <c r="C191" s="7">
        <v>2020.0</v>
      </c>
      <c r="D191" s="9" t="s">
        <v>5</v>
      </c>
      <c r="E191" s="9" t="s">
        <v>305</v>
      </c>
      <c r="F191" s="118">
        <v>5699820.137107851</v>
      </c>
    </row>
    <row r="192">
      <c r="A192" s="27" t="s">
        <v>28</v>
      </c>
      <c r="B192" s="27" t="s">
        <v>496</v>
      </c>
      <c r="C192" s="7">
        <v>2020.0</v>
      </c>
      <c r="D192" s="9" t="s">
        <v>5</v>
      </c>
      <c r="E192" s="9" t="s">
        <v>305</v>
      </c>
      <c r="F192" s="118">
        <v>6267019.974520472</v>
      </c>
    </row>
    <row r="193">
      <c r="A193" s="27" t="s">
        <v>29</v>
      </c>
      <c r="B193" s="27" t="s">
        <v>498</v>
      </c>
      <c r="C193" s="7">
        <v>2020.0</v>
      </c>
      <c r="D193" s="9" t="s">
        <v>5</v>
      </c>
      <c r="E193" s="9" t="s">
        <v>305</v>
      </c>
      <c r="F193" s="118">
        <v>1.0254134265931375E7</v>
      </c>
    </row>
    <row r="194">
      <c r="A194" s="27" t="s">
        <v>30</v>
      </c>
      <c r="B194" s="27" t="s">
        <v>499</v>
      </c>
      <c r="C194" s="7">
        <v>2020.0</v>
      </c>
      <c r="D194" s="9" t="s">
        <v>5</v>
      </c>
      <c r="E194" s="9" t="s">
        <v>305</v>
      </c>
      <c r="F194" s="118">
        <v>122423.0854749275</v>
      </c>
    </row>
    <row r="195">
      <c r="A195" s="27" t="s">
        <v>31</v>
      </c>
      <c r="B195" s="27" t="s">
        <v>500</v>
      </c>
      <c r="C195" s="7">
        <v>2020.0</v>
      </c>
      <c r="D195" s="9" t="s">
        <v>5</v>
      </c>
      <c r="E195" s="9" t="s">
        <v>305</v>
      </c>
      <c r="F195" s="118">
        <v>1.4381430875178058E7</v>
      </c>
    </row>
    <row r="196">
      <c r="A196" s="27" t="s">
        <v>32</v>
      </c>
      <c r="B196" s="27" t="s">
        <v>501</v>
      </c>
      <c r="C196" s="7">
        <v>2020.0</v>
      </c>
      <c r="D196" s="9" t="s">
        <v>5</v>
      </c>
      <c r="E196" s="9" t="s">
        <v>305</v>
      </c>
      <c r="F196" s="118">
        <v>449576.7894009423</v>
      </c>
    </row>
    <row r="197">
      <c r="A197" s="27" t="s">
        <v>33</v>
      </c>
      <c r="B197" s="27" t="s">
        <v>502</v>
      </c>
      <c r="C197" s="7">
        <v>2020.0</v>
      </c>
      <c r="D197" s="9" t="s">
        <v>5</v>
      </c>
      <c r="E197" s="9" t="s">
        <v>305</v>
      </c>
      <c r="F197" s="118">
        <v>1.0850463038155397E7</v>
      </c>
    </row>
    <row r="198">
      <c r="A198" s="27" t="s">
        <v>34</v>
      </c>
      <c r="B198" s="27" t="s">
        <v>503</v>
      </c>
      <c r="C198" s="7">
        <v>2020.0</v>
      </c>
      <c r="D198" s="9" t="s">
        <v>5</v>
      </c>
      <c r="E198" s="9" t="s">
        <v>305</v>
      </c>
      <c r="F198" s="118">
        <v>3786053.07620371</v>
      </c>
    </row>
    <row r="199">
      <c r="A199" s="27" t="s">
        <v>35</v>
      </c>
      <c r="B199" s="27" t="s">
        <v>504</v>
      </c>
      <c r="C199" s="7">
        <v>2020.0</v>
      </c>
      <c r="D199" s="9" t="s">
        <v>5</v>
      </c>
      <c r="E199" s="9" t="s">
        <v>305</v>
      </c>
      <c r="F199" s="118">
        <v>0.0</v>
      </c>
    </row>
    <row r="200">
      <c r="A200" s="91" t="s">
        <v>3</v>
      </c>
      <c r="B200" s="27" t="s">
        <v>489</v>
      </c>
      <c r="C200" s="7">
        <v>2021.0</v>
      </c>
      <c r="D200" s="9" t="s">
        <v>5</v>
      </c>
      <c r="E200" s="9" t="s">
        <v>305</v>
      </c>
      <c r="F200" s="117">
        <f>AVERAGE(F201:F232)</f>
        <v>4156457.796</v>
      </c>
    </row>
    <row r="201">
      <c r="A201" s="91" t="s">
        <v>4</v>
      </c>
      <c r="B201" s="27" t="s">
        <v>472</v>
      </c>
      <c r="C201" s="7">
        <v>2021.0</v>
      </c>
      <c r="D201" s="9" t="s">
        <v>5</v>
      </c>
      <c r="E201" s="9" t="s">
        <v>305</v>
      </c>
      <c r="F201" s="118">
        <v>0.0</v>
      </c>
    </row>
    <row r="202">
      <c r="A202" s="27" t="s">
        <v>5</v>
      </c>
      <c r="B202" s="27" t="s">
        <v>473</v>
      </c>
      <c r="C202" s="7">
        <v>2021.0</v>
      </c>
      <c r="D202" s="9" t="s">
        <v>5</v>
      </c>
      <c r="E202" s="9" t="s">
        <v>305</v>
      </c>
      <c r="F202" s="118">
        <v>6926396.967096204</v>
      </c>
    </row>
    <row r="203">
      <c r="A203" s="27" t="s">
        <v>6</v>
      </c>
      <c r="B203" s="27" t="s">
        <v>474</v>
      </c>
      <c r="C203" s="7">
        <v>2021.0</v>
      </c>
      <c r="D203" s="9" t="s">
        <v>5</v>
      </c>
      <c r="E203" s="9" t="s">
        <v>305</v>
      </c>
      <c r="F203" s="118">
        <v>2540371.7494588317</v>
      </c>
    </row>
    <row r="204">
      <c r="A204" s="27" t="s">
        <v>7</v>
      </c>
      <c r="B204" s="27" t="s">
        <v>475</v>
      </c>
      <c r="C204" s="7">
        <v>2021.0</v>
      </c>
      <c r="D204" s="9" t="s">
        <v>5</v>
      </c>
      <c r="E204" s="9" t="s">
        <v>305</v>
      </c>
      <c r="F204" s="118">
        <v>1021922.5788071929</v>
      </c>
    </row>
    <row r="205">
      <c r="A205" s="27" t="s">
        <v>8</v>
      </c>
      <c r="B205" s="27" t="s">
        <v>479</v>
      </c>
      <c r="C205" s="7">
        <v>2021.0</v>
      </c>
      <c r="D205" s="9" t="s">
        <v>5</v>
      </c>
      <c r="E205" s="9" t="s">
        <v>305</v>
      </c>
      <c r="F205" s="118">
        <v>51412.07378013919</v>
      </c>
    </row>
    <row r="206">
      <c r="A206" s="27" t="s">
        <v>9</v>
      </c>
      <c r="B206" s="27" t="s">
        <v>480</v>
      </c>
      <c r="C206" s="7">
        <v>2021.0</v>
      </c>
      <c r="D206" s="9" t="s">
        <v>5</v>
      </c>
      <c r="E206" s="9" t="s">
        <v>305</v>
      </c>
      <c r="F206" s="118">
        <v>9404254.772508392</v>
      </c>
    </row>
    <row r="207">
      <c r="A207" s="27" t="s">
        <v>10</v>
      </c>
      <c r="B207" s="27" t="s">
        <v>478</v>
      </c>
      <c r="C207" s="7">
        <v>2021.0</v>
      </c>
      <c r="D207" s="9" t="s">
        <v>5</v>
      </c>
      <c r="E207" s="9" t="s">
        <v>305</v>
      </c>
      <c r="F207" s="118">
        <v>803245.8040283268</v>
      </c>
    </row>
    <row r="208">
      <c r="A208" s="27" t="s">
        <v>11</v>
      </c>
      <c r="B208" s="27" t="s">
        <v>477</v>
      </c>
      <c r="C208" s="7">
        <v>2021.0</v>
      </c>
      <c r="D208" s="9" t="s">
        <v>5</v>
      </c>
      <c r="E208" s="9" t="s">
        <v>305</v>
      </c>
      <c r="F208" s="118">
        <v>5276803.283783581</v>
      </c>
    </row>
    <row r="209">
      <c r="A209" s="27" t="s">
        <v>12</v>
      </c>
      <c r="B209" s="27" t="s">
        <v>476</v>
      </c>
      <c r="C209" s="7">
        <v>2021.0</v>
      </c>
      <c r="D209" s="9" t="s">
        <v>5</v>
      </c>
      <c r="E209" s="9" t="s">
        <v>305</v>
      </c>
      <c r="F209" s="118">
        <v>6359901.059809416</v>
      </c>
    </row>
    <row r="210">
      <c r="A210" s="27" t="s">
        <v>13</v>
      </c>
      <c r="B210" s="27" t="s">
        <v>481</v>
      </c>
      <c r="C210" s="7">
        <v>2021.0</v>
      </c>
      <c r="D210" s="9" t="s">
        <v>5</v>
      </c>
      <c r="E210" s="9" t="s">
        <v>305</v>
      </c>
      <c r="F210" s="118">
        <v>4567394.923571732</v>
      </c>
    </row>
    <row r="211">
      <c r="A211" s="27" t="s">
        <v>14</v>
      </c>
      <c r="B211" s="27" t="s">
        <v>483</v>
      </c>
      <c r="C211" s="7">
        <v>2021.0</v>
      </c>
      <c r="D211" s="9" t="s">
        <v>5</v>
      </c>
      <c r="E211" s="9" t="s">
        <v>305</v>
      </c>
      <c r="F211" s="118">
        <v>5891355.282290289</v>
      </c>
    </row>
    <row r="212">
      <c r="A212" s="27" t="s">
        <v>15</v>
      </c>
      <c r="B212" s="27" t="s">
        <v>482</v>
      </c>
      <c r="C212" s="7">
        <v>2021.0</v>
      </c>
      <c r="D212" s="9" t="s">
        <v>5</v>
      </c>
      <c r="E212" s="9" t="s">
        <v>305</v>
      </c>
      <c r="F212" s="118">
        <v>4592277.425851426</v>
      </c>
    </row>
    <row r="213">
      <c r="A213" s="27" t="s">
        <v>16</v>
      </c>
      <c r="B213" s="27" t="s">
        <v>484</v>
      </c>
      <c r="C213" s="7">
        <v>2021.0</v>
      </c>
      <c r="D213" s="9" t="s">
        <v>5</v>
      </c>
      <c r="E213" s="9" t="s">
        <v>305</v>
      </c>
      <c r="F213" s="118">
        <v>3862013.6070000003</v>
      </c>
    </row>
    <row r="214">
      <c r="A214" s="27" t="s">
        <v>17</v>
      </c>
      <c r="B214" s="27" t="s">
        <v>485</v>
      </c>
      <c r="C214" s="7">
        <v>2021.0</v>
      </c>
      <c r="D214" s="9" t="s">
        <v>5</v>
      </c>
      <c r="E214" s="9" t="s">
        <v>305</v>
      </c>
      <c r="F214" s="118">
        <v>4700502.6666852785</v>
      </c>
    </row>
    <row r="215">
      <c r="A215" s="27" t="s">
        <v>18</v>
      </c>
      <c r="B215" s="27" t="s">
        <v>486</v>
      </c>
      <c r="C215" s="7">
        <v>2021.0</v>
      </c>
      <c r="D215" s="9" t="s">
        <v>5</v>
      </c>
      <c r="E215" s="9" t="s">
        <v>305</v>
      </c>
      <c r="F215" s="118">
        <v>2499479.664460106</v>
      </c>
    </row>
    <row r="216">
      <c r="A216" s="27" t="s">
        <v>19</v>
      </c>
      <c r="B216" s="27" t="s">
        <v>487</v>
      </c>
      <c r="C216" s="7">
        <v>2021.0</v>
      </c>
      <c r="D216" s="9" t="s">
        <v>5</v>
      </c>
      <c r="E216" s="9" t="s">
        <v>305</v>
      </c>
      <c r="F216" s="118">
        <v>7202.942731609732</v>
      </c>
    </row>
    <row r="217">
      <c r="A217" s="27" t="s">
        <v>20</v>
      </c>
      <c r="B217" s="27" t="s">
        <v>488</v>
      </c>
      <c r="C217" s="7">
        <v>2021.0</v>
      </c>
      <c r="D217" s="9" t="s">
        <v>5</v>
      </c>
      <c r="E217" s="9" t="s">
        <v>305</v>
      </c>
      <c r="F217" s="118">
        <v>1827505.1376962287</v>
      </c>
    </row>
    <row r="218">
      <c r="A218" s="27" t="s">
        <v>21</v>
      </c>
      <c r="B218" s="27" t="s">
        <v>490</v>
      </c>
      <c r="C218" s="7">
        <v>2021.0</v>
      </c>
      <c r="D218" s="9" t="s">
        <v>5</v>
      </c>
      <c r="E218" s="9" t="s">
        <v>305</v>
      </c>
      <c r="F218" s="118">
        <v>0.0</v>
      </c>
    </row>
    <row r="219">
      <c r="A219" s="27" t="s">
        <v>22</v>
      </c>
      <c r="B219" s="27" t="s">
        <v>491</v>
      </c>
      <c r="C219" s="7">
        <v>2021.0</v>
      </c>
      <c r="D219" s="9" t="s">
        <v>5</v>
      </c>
      <c r="E219" s="9" t="s">
        <v>305</v>
      </c>
      <c r="F219" s="118">
        <v>1.702064325710938E7</v>
      </c>
    </row>
    <row r="220">
      <c r="A220" s="27" t="s">
        <v>23</v>
      </c>
      <c r="B220" s="27" t="s">
        <v>492</v>
      </c>
      <c r="C220" s="7">
        <v>2021.0</v>
      </c>
      <c r="D220" s="9" t="s">
        <v>5</v>
      </c>
      <c r="E220" s="9" t="s">
        <v>305</v>
      </c>
      <c r="F220" s="119">
        <v>27011.03524353649</v>
      </c>
    </row>
    <row r="221">
      <c r="A221" s="27" t="s">
        <v>24</v>
      </c>
      <c r="B221" s="27" t="s">
        <v>493</v>
      </c>
      <c r="C221" s="7">
        <v>2021.0</v>
      </c>
      <c r="D221" s="9" t="s">
        <v>5</v>
      </c>
      <c r="E221" s="9" t="s">
        <v>305</v>
      </c>
      <c r="F221" s="119">
        <v>1158909.6367877673</v>
      </c>
    </row>
    <row r="222">
      <c r="A222" s="27" t="s">
        <v>25</v>
      </c>
      <c r="B222" s="27" t="s">
        <v>494</v>
      </c>
      <c r="C222" s="7">
        <v>2021.0</v>
      </c>
      <c r="D222" s="9" t="s">
        <v>5</v>
      </c>
      <c r="E222" s="9" t="s">
        <v>305</v>
      </c>
      <c r="F222" s="119">
        <v>1733277.8328882407</v>
      </c>
    </row>
    <row r="223">
      <c r="A223" s="27" t="s">
        <v>26</v>
      </c>
      <c r="B223" s="27" t="s">
        <v>495</v>
      </c>
      <c r="C223" s="7">
        <v>2021.0</v>
      </c>
      <c r="D223" s="9" t="s">
        <v>5</v>
      </c>
      <c r="E223" s="9" t="s">
        <v>305</v>
      </c>
      <c r="F223" s="119">
        <v>819866.1957198946</v>
      </c>
    </row>
    <row r="224">
      <c r="A224" s="27" t="s">
        <v>27</v>
      </c>
      <c r="B224" s="27" t="s">
        <v>497</v>
      </c>
      <c r="C224" s="7">
        <v>2021.0</v>
      </c>
      <c r="D224" s="9" t="s">
        <v>5</v>
      </c>
      <c r="E224" s="9" t="s">
        <v>305</v>
      </c>
      <c r="F224" s="119">
        <v>5774779.112281053</v>
      </c>
    </row>
    <row r="225">
      <c r="A225" s="27" t="s">
        <v>28</v>
      </c>
      <c r="B225" s="27" t="s">
        <v>496</v>
      </c>
      <c r="C225" s="7">
        <v>2021.0</v>
      </c>
      <c r="D225" s="9" t="s">
        <v>5</v>
      </c>
      <c r="E225" s="9" t="s">
        <v>305</v>
      </c>
      <c r="F225" s="119">
        <v>4314517.232500422</v>
      </c>
    </row>
    <row r="226">
      <c r="A226" s="27" t="s">
        <v>29</v>
      </c>
      <c r="B226" s="27" t="s">
        <v>498</v>
      </c>
      <c r="C226" s="7">
        <v>2021.0</v>
      </c>
      <c r="D226" s="9" t="s">
        <v>5</v>
      </c>
      <c r="E226" s="9" t="s">
        <v>305</v>
      </c>
      <c r="F226" s="119">
        <v>1.0719715023824977E7</v>
      </c>
    </row>
    <row r="227">
      <c r="A227" s="27" t="s">
        <v>30</v>
      </c>
      <c r="B227" s="27" t="s">
        <v>499</v>
      </c>
      <c r="C227" s="7">
        <v>2021.0</v>
      </c>
      <c r="D227" s="9" t="s">
        <v>5</v>
      </c>
      <c r="E227" s="9" t="s">
        <v>305</v>
      </c>
      <c r="F227" s="119">
        <v>197079.61615720022</v>
      </c>
    </row>
    <row r="228">
      <c r="A228" s="27" t="s">
        <v>31</v>
      </c>
      <c r="B228" s="27" t="s">
        <v>500</v>
      </c>
      <c r="C228" s="7">
        <v>2021.0</v>
      </c>
      <c r="D228" s="9" t="s">
        <v>5</v>
      </c>
      <c r="E228" s="9" t="s">
        <v>305</v>
      </c>
      <c r="F228" s="119">
        <v>1.5380389519777345E7</v>
      </c>
    </row>
    <row r="229">
      <c r="A229" s="27" t="s">
        <v>32</v>
      </c>
      <c r="B229" s="27" t="s">
        <v>501</v>
      </c>
      <c r="C229" s="7">
        <v>2021.0</v>
      </c>
      <c r="D229" s="9" t="s">
        <v>5</v>
      </c>
      <c r="E229" s="9" t="s">
        <v>305</v>
      </c>
      <c r="F229" s="119">
        <v>25245.210208946675</v>
      </c>
    </row>
    <row r="230">
      <c r="A230" s="27" t="s">
        <v>33</v>
      </c>
      <c r="B230" s="27" t="s">
        <v>502</v>
      </c>
      <c r="C230" s="7">
        <v>2021.0</v>
      </c>
      <c r="D230" s="9" t="s">
        <v>5</v>
      </c>
      <c r="E230" s="9" t="s">
        <v>305</v>
      </c>
      <c r="F230" s="119">
        <v>1.1579980045487871E7</v>
      </c>
    </row>
    <row r="231">
      <c r="A231" s="27" t="s">
        <v>34</v>
      </c>
      <c r="B231" s="27" t="s">
        <v>503</v>
      </c>
      <c r="C231" s="7">
        <v>2021.0</v>
      </c>
      <c r="D231" s="9" t="s">
        <v>5</v>
      </c>
      <c r="E231" s="9" t="s">
        <v>305</v>
      </c>
      <c r="F231" s="119">
        <v>3923195.817854617</v>
      </c>
    </row>
    <row r="232">
      <c r="A232" s="27" t="s">
        <v>35</v>
      </c>
      <c r="B232" s="27" t="s">
        <v>504</v>
      </c>
      <c r="C232" s="7">
        <v>2021.0</v>
      </c>
      <c r="D232" s="9" t="s">
        <v>5</v>
      </c>
      <c r="E232" s="9" t="s">
        <v>305</v>
      </c>
      <c r="F232" s="119">
        <v>0.0</v>
      </c>
    </row>
    <row r="233">
      <c r="A233" s="91" t="s">
        <v>3</v>
      </c>
      <c r="B233" s="27" t="s">
        <v>489</v>
      </c>
      <c r="C233" s="7">
        <v>2022.0</v>
      </c>
      <c r="D233" s="9" t="s">
        <v>5</v>
      </c>
      <c r="E233" s="9" t="s">
        <v>305</v>
      </c>
      <c r="F233" s="1">
        <f>AVERAGE(F234:F265)</f>
        <v>4389426.906</v>
      </c>
    </row>
    <row r="234">
      <c r="A234" s="91" t="s">
        <v>4</v>
      </c>
      <c r="B234" s="27" t="s">
        <v>472</v>
      </c>
      <c r="C234" s="7">
        <v>2022.0</v>
      </c>
      <c r="D234" s="9" t="s">
        <v>5</v>
      </c>
      <c r="E234" s="9" t="s">
        <v>305</v>
      </c>
      <c r="F234" s="120">
        <v>0.0</v>
      </c>
    </row>
    <row r="235">
      <c r="A235" s="27" t="s">
        <v>5</v>
      </c>
      <c r="B235" s="27" t="s">
        <v>473</v>
      </c>
      <c r="C235" s="7">
        <v>2022.0</v>
      </c>
      <c r="D235" s="9" t="s">
        <v>5</v>
      </c>
      <c r="E235" s="9" t="s">
        <v>305</v>
      </c>
      <c r="F235" s="119">
        <v>6975529.0</v>
      </c>
    </row>
    <row r="236">
      <c r="A236" s="27" t="s">
        <v>6</v>
      </c>
      <c r="B236" s="27" t="s">
        <v>474</v>
      </c>
      <c r="C236" s="7">
        <v>2022.0</v>
      </c>
      <c r="D236" s="9" t="s">
        <v>5</v>
      </c>
      <c r="E236" s="9" t="s">
        <v>305</v>
      </c>
      <c r="F236" s="121">
        <v>2351393.0</v>
      </c>
    </row>
    <row r="237">
      <c r="A237" s="27" t="s">
        <v>7</v>
      </c>
      <c r="B237" s="27" t="s">
        <v>475</v>
      </c>
      <c r="C237" s="7">
        <v>2022.0</v>
      </c>
      <c r="D237" s="9" t="s">
        <v>5</v>
      </c>
      <c r="E237" s="9" t="s">
        <v>305</v>
      </c>
      <c r="F237" s="121">
        <v>1029090.0</v>
      </c>
    </row>
    <row r="238">
      <c r="A238" s="27" t="s">
        <v>8</v>
      </c>
      <c r="B238" s="27" t="s">
        <v>479</v>
      </c>
      <c r="C238" s="7">
        <v>2022.0</v>
      </c>
      <c r="D238" s="9" t="s">
        <v>5</v>
      </c>
      <c r="E238" s="9" t="s">
        <v>305</v>
      </c>
      <c r="F238" s="121">
        <v>47284.0</v>
      </c>
    </row>
    <row r="239">
      <c r="A239" s="27" t="s">
        <v>9</v>
      </c>
      <c r="B239" s="27" t="s">
        <v>480</v>
      </c>
      <c r="C239" s="7">
        <v>2022.0</v>
      </c>
      <c r="D239" s="9" t="s">
        <v>5</v>
      </c>
      <c r="E239" s="9" t="s">
        <v>305</v>
      </c>
      <c r="F239" s="121">
        <v>9595764.0</v>
      </c>
    </row>
    <row r="240">
      <c r="A240" s="27" t="s">
        <v>10</v>
      </c>
      <c r="B240" s="27" t="s">
        <v>478</v>
      </c>
      <c r="C240" s="7">
        <v>2022.0</v>
      </c>
      <c r="D240" s="9" t="s">
        <v>5</v>
      </c>
      <c r="E240" s="9" t="s">
        <v>305</v>
      </c>
      <c r="F240" s="121">
        <v>735111.0</v>
      </c>
    </row>
    <row r="241">
      <c r="A241" s="27" t="s">
        <v>11</v>
      </c>
      <c r="B241" s="27" t="s">
        <v>477</v>
      </c>
      <c r="C241" s="7">
        <v>2022.0</v>
      </c>
      <c r="D241" s="9" t="s">
        <v>5</v>
      </c>
      <c r="E241" s="9" t="s">
        <v>305</v>
      </c>
      <c r="F241" s="121">
        <v>7574262.0</v>
      </c>
    </row>
    <row r="242">
      <c r="A242" s="27" t="s">
        <v>12</v>
      </c>
      <c r="B242" s="27" t="s">
        <v>476</v>
      </c>
      <c r="C242" s="7">
        <v>2022.0</v>
      </c>
      <c r="D242" s="9" t="s">
        <v>5</v>
      </c>
      <c r="E242" s="9" t="s">
        <v>305</v>
      </c>
      <c r="F242" s="121">
        <v>6365151.0</v>
      </c>
    </row>
    <row r="243">
      <c r="A243" s="27" t="s">
        <v>13</v>
      </c>
      <c r="B243" s="27" t="s">
        <v>481</v>
      </c>
      <c r="C243" s="7">
        <v>2022.0</v>
      </c>
      <c r="D243" s="9" t="s">
        <v>5</v>
      </c>
      <c r="E243" s="9" t="s">
        <v>305</v>
      </c>
      <c r="F243" s="121">
        <v>4652887.0</v>
      </c>
    </row>
    <row r="244">
      <c r="A244" s="27" t="s">
        <v>14</v>
      </c>
      <c r="B244" s="27" t="s">
        <v>483</v>
      </c>
      <c r="C244" s="7">
        <v>2022.0</v>
      </c>
      <c r="D244" s="9" t="s">
        <v>5</v>
      </c>
      <c r="E244" s="9" t="s">
        <v>305</v>
      </c>
      <c r="F244" s="121">
        <v>7381648.0</v>
      </c>
    </row>
    <row r="245">
      <c r="A245" s="27" t="s">
        <v>15</v>
      </c>
      <c r="B245" s="27" t="s">
        <v>482</v>
      </c>
      <c r="C245" s="7">
        <v>2022.0</v>
      </c>
      <c r="D245" s="9" t="s">
        <v>5</v>
      </c>
      <c r="E245" s="9" t="s">
        <v>305</v>
      </c>
      <c r="F245" s="121">
        <v>4540336.0</v>
      </c>
    </row>
    <row r="246">
      <c r="A246" s="27" t="s">
        <v>16</v>
      </c>
      <c r="B246" s="27" t="s">
        <v>484</v>
      </c>
      <c r="C246" s="7">
        <v>2022.0</v>
      </c>
      <c r="D246" s="9" t="s">
        <v>5</v>
      </c>
      <c r="E246" s="9" t="s">
        <v>305</v>
      </c>
      <c r="F246" s="121">
        <v>6297789.0</v>
      </c>
    </row>
    <row r="247">
      <c r="A247" s="27" t="s">
        <v>17</v>
      </c>
      <c r="B247" s="27" t="s">
        <v>485</v>
      </c>
      <c r="C247" s="7">
        <v>2022.0</v>
      </c>
      <c r="D247" s="9" t="s">
        <v>5</v>
      </c>
      <c r="E247" s="9" t="s">
        <v>305</v>
      </c>
      <c r="F247" s="121">
        <v>4639777.0</v>
      </c>
    </row>
    <row r="248">
      <c r="A248" s="27" t="s">
        <v>18</v>
      </c>
      <c r="B248" s="27" t="s">
        <v>486</v>
      </c>
      <c r="C248" s="7">
        <v>2022.0</v>
      </c>
      <c r="D248" s="9" t="s">
        <v>5</v>
      </c>
      <c r="E248" s="9" t="s">
        <v>305</v>
      </c>
      <c r="F248" s="121">
        <v>2582370.0</v>
      </c>
    </row>
    <row r="249">
      <c r="A249" s="27" t="s">
        <v>19</v>
      </c>
      <c r="B249" s="27" t="s">
        <v>487</v>
      </c>
      <c r="C249" s="7">
        <v>2022.0</v>
      </c>
      <c r="D249" s="9" t="s">
        <v>5</v>
      </c>
      <c r="E249" s="9" t="s">
        <v>305</v>
      </c>
      <c r="F249" s="121">
        <v>27763.0</v>
      </c>
    </row>
    <row r="250">
      <c r="A250" s="27" t="s">
        <v>20</v>
      </c>
      <c r="B250" s="27" t="s">
        <v>488</v>
      </c>
      <c r="C250" s="7">
        <v>2022.0</v>
      </c>
      <c r="D250" s="9" t="s">
        <v>5</v>
      </c>
      <c r="E250" s="9" t="s">
        <v>305</v>
      </c>
      <c r="F250" s="121">
        <v>1895437.0</v>
      </c>
    </row>
    <row r="251">
      <c r="A251" s="27" t="s">
        <v>21</v>
      </c>
      <c r="B251" s="27" t="s">
        <v>490</v>
      </c>
      <c r="C251" s="7">
        <v>2022.0</v>
      </c>
      <c r="D251" s="9" t="s">
        <v>5</v>
      </c>
      <c r="E251" s="9" t="s">
        <v>305</v>
      </c>
      <c r="F251" s="120">
        <v>0.0</v>
      </c>
    </row>
    <row r="252">
      <c r="A252" s="27" t="s">
        <v>22</v>
      </c>
      <c r="B252" s="27" t="s">
        <v>491</v>
      </c>
      <c r="C252" s="7">
        <v>2022.0</v>
      </c>
      <c r="D252" s="9" t="s">
        <v>5</v>
      </c>
      <c r="E252" s="9" t="s">
        <v>305</v>
      </c>
      <c r="F252" s="121">
        <v>1.5922578E7</v>
      </c>
    </row>
    <row r="253">
      <c r="A253" s="27" t="s">
        <v>23</v>
      </c>
      <c r="B253" s="27" t="s">
        <v>492</v>
      </c>
      <c r="C253" s="7">
        <v>2022.0</v>
      </c>
      <c r="D253" s="9" t="s">
        <v>5</v>
      </c>
      <c r="E253" s="9" t="s">
        <v>305</v>
      </c>
      <c r="F253" s="121">
        <v>25305.0</v>
      </c>
    </row>
    <row r="254">
      <c r="A254" s="27" t="s">
        <v>24</v>
      </c>
      <c r="B254" s="27" t="s">
        <v>493</v>
      </c>
      <c r="C254" s="7">
        <v>2022.0</v>
      </c>
      <c r="D254" s="9" t="s">
        <v>5</v>
      </c>
      <c r="E254" s="9" t="s">
        <v>305</v>
      </c>
      <c r="F254" s="121">
        <v>1192044.0</v>
      </c>
    </row>
    <row r="255">
      <c r="A255" s="27" t="s">
        <v>25</v>
      </c>
      <c r="B255" s="27" t="s">
        <v>494</v>
      </c>
      <c r="C255" s="7">
        <v>2022.0</v>
      </c>
      <c r="D255" s="9" t="s">
        <v>5</v>
      </c>
      <c r="E255" s="9" t="s">
        <v>305</v>
      </c>
      <c r="F255" s="121">
        <v>1782306.0</v>
      </c>
    </row>
    <row r="256">
      <c r="A256" s="27" t="s">
        <v>26</v>
      </c>
      <c r="B256" s="27" t="s">
        <v>495</v>
      </c>
      <c r="C256" s="7">
        <v>2022.0</v>
      </c>
      <c r="D256" s="9" t="s">
        <v>5</v>
      </c>
      <c r="E256" s="9" t="s">
        <v>305</v>
      </c>
      <c r="F256" s="121">
        <v>753302.0</v>
      </c>
    </row>
    <row r="257">
      <c r="A257" s="27" t="s">
        <v>27</v>
      </c>
      <c r="B257" s="27" t="s">
        <v>497</v>
      </c>
      <c r="C257" s="7">
        <v>2022.0</v>
      </c>
      <c r="D257" s="9" t="s">
        <v>5</v>
      </c>
      <c r="E257" s="9" t="s">
        <v>305</v>
      </c>
      <c r="F257" s="121">
        <v>7223494.0</v>
      </c>
    </row>
    <row r="258">
      <c r="A258" s="27" t="s">
        <v>28</v>
      </c>
      <c r="B258" s="27" t="s">
        <v>496</v>
      </c>
      <c r="C258" s="7">
        <v>2022.0</v>
      </c>
      <c r="D258" s="9" t="s">
        <v>5</v>
      </c>
      <c r="E258" s="9" t="s">
        <v>305</v>
      </c>
      <c r="F258" s="121">
        <v>4296315.0</v>
      </c>
    </row>
    <row r="259">
      <c r="A259" s="27" t="s">
        <v>29</v>
      </c>
      <c r="B259" s="27" t="s">
        <v>498</v>
      </c>
      <c r="C259" s="7">
        <v>2022.0</v>
      </c>
      <c r="D259" s="9" t="s">
        <v>5</v>
      </c>
      <c r="E259" s="9" t="s">
        <v>305</v>
      </c>
      <c r="F259" s="121">
        <v>1.0978614E7</v>
      </c>
    </row>
    <row r="260">
      <c r="A260" s="27" t="s">
        <v>30</v>
      </c>
      <c r="B260" s="27" t="s">
        <v>499</v>
      </c>
      <c r="C260" s="7">
        <v>2022.0</v>
      </c>
      <c r="D260" s="9" t="s">
        <v>5</v>
      </c>
      <c r="E260" s="9" t="s">
        <v>305</v>
      </c>
      <c r="F260" s="121">
        <v>181254.0</v>
      </c>
    </row>
    <row r="261">
      <c r="A261" s="27" t="s">
        <v>31</v>
      </c>
      <c r="B261" s="27" t="s">
        <v>500</v>
      </c>
      <c r="C261" s="7">
        <v>2022.0</v>
      </c>
      <c r="D261" s="9" t="s">
        <v>5</v>
      </c>
      <c r="E261" s="9" t="s">
        <v>305</v>
      </c>
      <c r="F261" s="121">
        <v>1.5781383E7</v>
      </c>
    </row>
    <row r="262">
      <c r="A262" s="27" t="s">
        <v>32</v>
      </c>
      <c r="B262" s="27" t="s">
        <v>501</v>
      </c>
      <c r="C262" s="7">
        <v>2022.0</v>
      </c>
      <c r="D262" s="9" t="s">
        <v>5</v>
      </c>
      <c r="E262" s="9" t="s">
        <v>305</v>
      </c>
      <c r="F262" s="121">
        <v>24854.0</v>
      </c>
    </row>
    <row r="263">
      <c r="A263" s="27" t="s">
        <v>33</v>
      </c>
      <c r="B263" s="27" t="s">
        <v>502</v>
      </c>
      <c r="C263" s="7">
        <v>2022.0</v>
      </c>
      <c r="D263" s="9" t="s">
        <v>5</v>
      </c>
      <c r="E263" s="9" t="s">
        <v>305</v>
      </c>
      <c r="F263" s="121">
        <v>1.1591003E7</v>
      </c>
    </row>
    <row r="264">
      <c r="A264" s="27" t="s">
        <v>34</v>
      </c>
      <c r="B264" s="27" t="s">
        <v>503</v>
      </c>
      <c r="C264" s="7">
        <v>2022.0</v>
      </c>
      <c r="D264" s="9" t="s">
        <v>5</v>
      </c>
      <c r="E264" s="9" t="s">
        <v>305</v>
      </c>
      <c r="F264" s="121">
        <v>4017618.0</v>
      </c>
    </row>
    <row r="265">
      <c r="A265" s="27" t="s">
        <v>35</v>
      </c>
      <c r="B265" s="27" t="s">
        <v>504</v>
      </c>
      <c r="C265" s="7">
        <v>2022.0</v>
      </c>
      <c r="D265" s="9" t="s">
        <v>5</v>
      </c>
      <c r="E265" s="9" t="s">
        <v>305</v>
      </c>
      <c r="F265" s="120">
        <v>0.0</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27" t="s">
        <v>471</v>
      </c>
    </row>
    <row r="2">
      <c r="A2" s="91" t="s">
        <v>3</v>
      </c>
      <c r="B2" s="27" t="s">
        <v>489</v>
      </c>
      <c r="C2" s="7">
        <v>2015.0</v>
      </c>
      <c r="D2" s="7" t="s">
        <v>6</v>
      </c>
      <c r="E2" s="7" t="s">
        <v>327</v>
      </c>
      <c r="F2" s="7">
        <v>56.4</v>
      </c>
    </row>
    <row r="3">
      <c r="A3" s="91" t="s">
        <v>4</v>
      </c>
      <c r="B3" s="27" t="s">
        <v>472</v>
      </c>
      <c r="C3" s="7">
        <v>2015.0</v>
      </c>
      <c r="D3" s="7" t="s">
        <v>6</v>
      </c>
      <c r="E3" s="7" t="s">
        <v>327</v>
      </c>
      <c r="F3" s="38">
        <v>66.2916</v>
      </c>
    </row>
    <row r="4">
      <c r="A4" s="27" t="s">
        <v>5</v>
      </c>
      <c r="B4" s="27" t="s">
        <v>473</v>
      </c>
      <c r="C4" s="7">
        <v>2015.0</v>
      </c>
      <c r="D4" s="7" t="s">
        <v>6</v>
      </c>
      <c r="E4" s="7" t="s">
        <v>327</v>
      </c>
      <c r="F4" s="38">
        <v>57.1412</v>
      </c>
    </row>
    <row r="5">
      <c r="A5" s="27" t="s">
        <v>6</v>
      </c>
      <c r="B5" s="27" t="s">
        <v>474</v>
      </c>
      <c r="C5" s="7">
        <v>2015.0</v>
      </c>
      <c r="D5" s="7" t="s">
        <v>6</v>
      </c>
      <c r="E5" s="7" t="s">
        <v>327</v>
      </c>
      <c r="F5" s="38">
        <v>51.7704</v>
      </c>
    </row>
    <row r="6">
      <c r="A6" s="27" t="s">
        <v>7</v>
      </c>
      <c r="B6" s="27" t="s">
        <v>475</v>
      </c>
      <c r="C6" s="7">
        <v>2015.0</v>
      </c>
      <c r="D6" s="7" t="s">
        <v>6</v>
      </c>
      <c r="E6" s="7" t="s">
        <v>327</v>
      </c>
      <c r="F6" s="38">
        <v>68.5928</v>
      </c>
    </row>
    <row r="7">
      <c r="A7" s="27" t="s">
        <v>8</v>
      </c>
      <c r="B7" s="27" t="s">
        <v>479</v>
      </c>
      <c r="C7" s="7">
        <v>2015.0</v>
      </c>
      <c r="D7" s="7" t="s">
        <v>6</v>
      </c>
      <c r="E7" s="7" t="s">
        <v>327</v>
      </c>
      <c r="F7" s="38">
        <v>65.7032</v>
      </c>
    </row>
    <row r="8">
      <c r="A8" s="27" t="s">
        <v>9</v>
      </c>
      <c r="B8" s="27" t="s">
        <v>480</v>
      </c>
      <c r="C8" s="7">
        <v>2015.0</v>
      </c>
      <c r="D8" s="7" t="s">
        <v>6</v>
      </c>
      <c r="E8" s="7" t="s">
        <v>327</v>
      </c>
      <c r="F8" s="38">
        <v>56.5824</v>
      </c>
    </row>
    <row r="9">
      <c r="A9" s="27" t="s">
        <v>10</v>
      </c>
      <c r="B9" s="27" t="s">
        <v>478</v>
      </c>
      <c r="C9" s="7">
        <v>2015.0</v>
      </c>
      <c r="D9" s="7" t="s">
        <v>6</v>
      </c>
      <c r="E9" s="7" t="s">
        <v>327</v>
      </c>
      <c r="F9" s="38">
        <v>50.9702</v>
      </c>
    </row>
    <row r="10">
      <c r="A10" s="27" t="s">
        <v>11</v>
      </c>
      <c r="B10" s="27" t="s">
        <v>477</v>
      </c>
      <c r="C10" s="7">
        <v>2015.0</v>
      </c>
      <c r="D10" s="7" t="s">
        <v>6</v>
      </c>
      <c r="E10" s="7" t="s">
        <v>327</v>
      </c>
      <c r="F10" s="38">
        <v>61.2388</v>
      </c>
    </row>
    <row r="11">
      <c r="A11" s="27" t="s">
        <v>12</v>
      </c>
      <c r="B11" s="27" t="s">
        <v>476</v>
      </c>
      <c r="C11" s="7">
        <v>2015.0</v>
      </c>
      <c r="D11" s="7" t="s">
        <v>6</v>
      </c>
      <c r="E11" s="7" t="s">
        <v>327</v>
      </c>
      <c r="F11" s="38">
        <v>49.4037</v>
      </c>
    </row>
    <row r="12">
      <c r="A12" s="27" t="s">
        <v>13</v>
      </c>
      <c r="B12" s="27" t="s">
        <v>481</v>
      </c>
      <c r="C12" s="7">
        <v>2015.0</v>
      </c>
      <c r="D12" s="7" t="s">
        <v>6</v>
      </c>
      <c r="E12" s="7" t="s">
        <v>327</v>
      </c>
      <c r="F12" s="38">
        <v>57.8096</v>
      </c>
    </row>
    <row r="13">
      <c r="A13" s="27" t="s">
        <v>14</v>
      </c>
      <c r="B13" s="27" t="s">
        <v>483</v>
      </c>
      <c r="C13" s="7">
        <v>2015.0</v>
      </c>
      <c r="D13" s="7" t="s">
        <v>6</v>
      </c>
      <c r="E13" s="7" t="s">
        <v>327</v>
      </c>
      <c r="F13" s="38">
        <v>56.1692</v>
      </c>
    </row>
    <row r="14">
      <c r="A14" s="27" t="s">
        <v>15</v>
      </c>
      <c r="B14" s="27" t="s">
        <v>482</v>
      </c>
      <c r="C14" s="7">
        <v>2015.0</v>
      </c>
      <c r="D14" s="7" t="s">
        <v>6</v>
      </c>
      <c r="E14" s="7" t="s">
        <v>327</v>
      </c>
      <c r="F14" s="38">
        <v>49.0076</v>
      </c>
    </row>
    <row r="15">
      <c r="A15" s="27" t="s">
        <v>16</v>
      </c>
      <c r="B15" s="27" t="s">
        <v>484</v>
      </c>
      <c r="C15" s="7">
        <v>2015.0</v>
      </c>
      <c r="D15" s="7" t="s">
        <v>6</v>
      </c>
      <c r="E15" s="7" t="s">
        <v>327</v>
      </c>
      <c r="F15" s="38">
        <v>56.5023</v>
      </c>
    </row>
    <row r="16">
      <c r="A16" s="27" t="s">
        <v>17</v>
      </c>
      <c r="B16" s="27" t="s">
        <v>485</v>
      </c>
      <c r="C16" s="7">
        <v>2015.0</v>
      </c>
      <c r="D16" s="7" t="s">
        <v>6</v>
      </c>
      <c r="E16" s="7" t="s">
        <v>327</v>
      </c>
      <c r="F16" s="38">
        <v>49.9491</v>
      </c>
    </row>
    <row r="17">
      <c r="A17" s="27" t="s">
        <v>18</v>
      </c>
      <c r="B17" s="27" t="s">
        <v>486</v>
      </c>
      <c r="C17" s="7">
        <v>2015.0</v>
      </c>
      <c r="D17" s="7" t="s">
        <v>6</v>
      </c>
      <c r="E17" s="7" t="s">
        <v>327</v>
      </c>
      <c r="F17" s="38">
        <v>54.6416</v>
      </c>
    </row>
    <row r="18">
      <c r="A18" s="27" t="s">
        <v>19</v>
      </c>
      <c r="B18" s="27" t="s">
        <v>487</v>
      </c>
      <c r="C18" s="7">
        <v>2015.0</v>
      </c>
      <c r="D18" s="7" t="s">
        <v>6</v>
      </c>
      <c r="E18" s="7" t="s">
        <v>327</v>
      </c>
      <c r="F18" s="38">
        <v>53.507</v>
      </c>
    </row>
    <row r="19">
      <c r="A19" s="27" t="s">
        <v>20</v>
      </c>
      <c r="B19" s="27" t="s">
        <v>488</v>
      </c>
      <c r="C19" s="7">
        <v>2015.0</v>
      </c>
      <c r="D19" s="7" t="s">
        <v>6</v>
      </c>
      <c r="E19" s="7" t="s">
        <v>327</v>
      </c>
      <c r="F19" s="38">
        <v>55.8727</v>
      </c>
    </row>
    <row r="20">
      <c r="A20" s="27" t="s">
        <v>21</v>
      </c>
      <c r="B20" s="27" t="s">
        <v>490</v>
      </c>
      <c r="C20" s="7">
        <v>2015.0</v>
      </c>
      <c r="D20" s="7" t="s">
        <v>6</v>
      </c>
      <c r="E20" s="7" t="s">
        <v>327</v>
      </c>
      <c r="F20" s="38">
        <v>56.4647</v>
      </c>
    </row>
    <row r="21">
      <c r="A21" s="27" t="s">
        <v>22</v>
      </c>
      <c r="B21" s="27" t="s">
        <v>491</v>
      </c>
      <c r="C21" s="7">
        <v>2015.0</v>
      </c>
      <c r="D21" s="7" t="s">
        <v>6</v>
      </c>
      <c r="E21" s="7" t="s">
        <v>327</v>
      </c>
      <c r="F21" s="38">
        <v>72.7397</v>
      </c>
    </row>
    <row r="22">
      <c r="A22" s="27" t="s">
        <v>23</v>
      </c>
      <c r="B22" s="27" t="s">
        <v>492</v>
      </c>
      <c r="C22" s="7">
        <v>2015.0</v>
      </c>
      <c r="D22" s="7" t="s">
        <v>6</v>
      </c>
      <c r="E22" s="7" t="s">
        <v>327</v>
      </c>
      <c r="F22" s="38">
        <v>62.3061</v>
      </c>
    </row>
    <row r="23">
      <c r="A23" s="27" t="s">
        <v>24</v>
      </c>
      <c r="B23" s="27" t="s">
        <v>493</v>
      </c>
      <c r="C23" s="7">
        <v>2015.0</v>
      </c>
      <c r="D23" s="7" t="s">
        <v>6</v>
      </c>
      <c r="E23" s="7" t="s">
        <v>327</v>
      </c>
      <c r="F23" s="38">
        <v>50.6801</v>
      </c>
    </row>
    <row r="24">
      <c r="A24" s="27" t="s">
        <v>25</v>
      </c>
      <c r="B24" s="27" t="s">
        <v>494</v>
      </c>
      <c r="C24" s="7">
        <v>2015.0</v>
      </c>
      <c r="D24" s="7" t="s">
        <v>6</v>
      </c>
      <c r="E24" s="7" t="s">
        <v>327</v>
      </c>
      <c r="F24" s="38">
        <v>57.2778</v>
      </c>
    </row>
    <row r="25">
      <c r="A25" s="27" t="s">
        <v>26</v>
      </c>
      <c r="B25" s="27" t="s">
        <v>495</v>
      </c>
      <c r="C25" s="7">
        <v>2015.0</v>
      </c>
      <c r="D25" s="7" t="s">
        <v>6</v>
      </c>
      <c r="E25" s="7" t="s">
        <v>327</v>
      </c>
      <c r="F25" s="38">
        <v>57.0172</v>
      </c>
    </row>
    <row r="26">
      <c r="A26" s="27" t="s">
        <v>27</v>
      </c>
      <c r="B26" s="27" t="s">
        <v>497</v>
      </c>
      <c r="C26" s="7">
        <v>2015.0</v>
      </c>
      <c r="D26" s="7" t="s">
        <v>6</v>
      </c>
      <c r="E26" s="7" t="s">
        <v>327</v>
      </c>
      <c r="F26" s="38">
        <v>58.5541</v>
      </c>
    </row>
    <row r="27">
      <c r="A27" s="27" t="s">
        <v>28</v>
      </c>
      <c r="B27" s="27" t="s">
        <v>496</v>
      </c>
      <c r="C27" s="7">
        <v>2015.0</v>
      </c>
      <c r="D27" s="7" t="s">
        <v>6</v>
      </c>
      <c r="E27" s="7" t="s">
        <v>327</v>
      </c>
      <c r="F27" s="38">
        <v>62.2032</v>
      </c>
    </row>
    <row r="28">
      <c r="A28" s="27" t="s">
        <v>29</v>
      </c>
      <c r="B28" s="27" t="s">
        <v>498</v>
      </c>
      <c r="C28" s="7">
        <v>2015.0</v>
      </c>
      <c r="D28" s="7" t="s">
        <v>6</v>
      </c>
      <c r="E28" s="7" t="s">
        <v>327</v>
      </c>
      <c r="F28" s="38">
        <v>65.9385</v>
      </c>
    </row>
    <row r="29">
      <c r="A29" s="27" t="s">
        <v>30</v>
      </c>
      <c r="B29" s="27" t="s">
        <v>499</v>
      </c>
      <c r="C29" s="7">
        <v>2015.0</v>
      </c>
      <c r="D29" s="7" t="s">
        <v>6</v>
      </c>
      <c r="E29" s="7" t="s">
        <v>327</v>
      </c>
      <c r="F29" s="38">
        <v>54.2324</v>
      </c>
    </row>
    <row r="30">
      <c r="A30" s="27" t="s">
        <v>31</v>
      </c>
      <c r="B30" s="27" t="s">
        <v>500</v>
      </c>
      <c r="C30" s="7">
        <v>2015.0</v>
      </c>
      <c r="D30" s="7" t="s">
        <v>6</v>
      </c>
      <c r="E30" s="7" t="s">
        <v>327</v>
      </c>
      <c r="F30" s="38">
        <v>54.7514</v>
      </c>
    </row>
    <row r="31">
      <c r="A31" s="27" t="s">
        <v>32</v>
      </c>
      <c r="B31" s="27" t="s">
        <v>501</v>
      </c>
      <c r="C31" s="7">
        <v>2015.0</v>
      </c>
      <c r="D31" s="7" t="s">
        <v>6</v>
      </c>
      <c r="E31" s="7" t="s">
        <v>327</v>
      </c>
      <c r="F31" s="38">
        <v>63.6497</v>
      </c>
    </row>
    <row r="32">
      <c r="A32" s="27" t="s">
        <v>33</v>
      </c>
      <c r="B32" s="27" t="s">
        <v>502</v>
      </c>
      <c r="C32" s="7">
        <v>2015.0</v>
      </c>
      <c r="D32" s="7" t="s">
        <v>6</v>
      </c>
      <c r="E32" s="7" t="s">
        <v>327</v>
      </c>
      <c r="F32" s="38">
        <v>54.397</v>
      </c>
    </row>
    <row r="33">
      <c r="A33" s="27" t="s">
        <v>34</v>
      </c>
      <c r="B33" s="27" t="s">
        <v>503</v>
      </c>
      <c r="C33" s="7">
        <v>2015.0</v>
      </c>
      <c r="D33" s="7" t="s">
        <v>6</v>
      </c>
      <c r="E33" s="7" t="s">
        <v>327</v>
      </c>
      <c r="F33" s="38">
        <v>64.64</v>
      </c>
    </row>
    <row r="34">
      <c r="A34" s="27" t="s">
        <v>35</v>
      </c>
      <c r="B34" s="27" t="s">
        <v>504</v>
      </c>
      <c r="C34" s="7">
        <v>2015.0</v>
      </c>
      <c r="D34" s="7" t="s">
        <v>6</v>
      </c>
      <c r="E34" s="7" t="s">
        <v>327</v>
      </c>
      <c r="F34" s="38">
        <v>63.8355</v>
      </c>
    </row>
    <row r="35">
      <c r="A35" s="91" t="s">
        <v>3</v>
      </c>
      <c r="B35" s="27" t="s">
        <v>489</v>
      </c>
      <c r="C35" s="7">
        <v>2016.0</v>
      </c>
      <c r="D35" s="7" t="s">
        <v>6</v>
      </c>
      <c r="E35" s="7" t="s">
        <v>327</v>
      </c>
      <c r="F35" s="7">
        <v>56.6</v>
      </c>
    </row>
    <row r="36">
      <c r="A36" s="91" t="s">
        <v>4</v>
      </c>
      <c r="B36" s="27" t="s">
        <v>472</v>
      </c>
      <c r="C36" s="7">
        <v>2016.0</v>
      </c>
      <c r="D36" s="7" t="s">
        <v>6</v>
      </c>
      <c r="E36" s="7" t="s">
        <v>327</v>
      </c>
      <c r="F36" s="38">
        <v>62.0396</v>
      </c>
    </row>
    <row r="37">
      <c r="A37" s="27" t="s">
        <v>5</v>
      </c>
      <c r="B37" s="27" t="s">
        <v>473</v>
      </c>
      <c r="C37" s="7">
        <v>2016.0</v>
      </c>
      <c r="D37" s="7" t="s">
        <v>6</v>
      </c>
      <c r="E37" s="7" t="s">
        <v>327</v>
      </c>
      <c r="F37" s="38">
        <v>58.9147</v>
      </c>
    </row>
    <row r="38">
      <c r="A38" s="27" t="s">
        <v>6</v>
      </c>
      <c r="B38" s="27" t="s">
        <v>474</v>
      </c>
      <c r="C38" s="7">
        <v>2016.0</v>
      </c>
      <c r="D38" s="7" t="s">
        <v>6</v>
      </c>
      <c r="E38" s="7" t="s">
        <v>327</v>
      </c>
      <c r="F38" s="38">
        <v>60.4405</v>
      </c>
    </row>
    <row r="39">
      <c r="A39" s="27" t="s">
        <v>7</v>
      </c>
      <c r="B39" s="27" t="s">
        <v>475</v>
      </c>
      <c r="C39" s="7">
        <v>2016.0</v>
      </c>
      <c r="D39" s="7" t="s">
        <v>6</v>
      </c>
      <c r="E39" s="7" t="s">
        <v>327</v>
      </c>
      <c r="F39" s="38">
        <v>67.8362</v>
      </c>
    </row>
    <row r="40">
      <c r="A40" s="27" t="s">
        <v>8</v>
      </c>
      <c r="B40" s="27" t="s">
        <v>479</v>
      </c>
      <c r="C40" s="7">
        <v>2016.0</v>
      </c>
      <c r="D40" s="7" t="s">
        <v>6</v>
      </c>
      <c r="E40" s="7" t="s">
        <v>327</v>
      </c>
      <c r="F40" s="38">
        <v>64.8376</v>
      </c>
    </row>
    <row r="41">
      <c r="A41" s="27" t="s">
        <v>9</v>
      </c>
      <c r="B41" s="27" t="s">
        <v>480</v>
      </c>
      <c r="C41" s="7">
        <v>2016.0</v>
      </c>
      <c r="D41" s="7" t="s">
        <v>6</v>
      </c>
      <c r="E41" s="7" t="s">
        <v>327</v>
      </c>
      <c r="F41" s="38">
        <v>56.2831</v>
      </c>
    </row>
    <row r="42">
      <c r="A42" s="27" t="s">
        <v>10</v>
      </c>
      <c r="B42" s="27" t="s">
        <v>478</v>
      </c>
      <c r="C42" s="7">
        <v>2016.0</v>
      </c>
      <c r="D42" s="7" t="s">
        <v>6</v>
      </c>
      <c r="E42" s="7" t="s">
        <v>327</v>
      </c>
      <c r="F42" s="38">
        <v>50.3513</v>
      </c>
    </row>
    <row r="43">
      <c r="A43" s="27" t="s">
        <v>11</v>
      </c>
      <c r="B43" s="27" t="s">
        <v>477</v>
      </c>
      <c r="C43" s="7">
        <v>2016.0</v>
      </c>
      <c r="D43" s="7" t="s">
        <v>6</v>
      </c>
      <c r="E43" s="7" t="s">
        <v>327</v>
      </c>
      <c r="F43" s="38">
        <v>62.7523</v>
      </c>
    </row>
    <row r="44">
      <c r="A44" s="27" t="s">
        <v>12</v>
      </c>
      <c r="B44" s="27" t="s">
        <v>476</v>
      </c>
      <c r="C44" s="7">
        <v>2016.0</v>
      </c>
      <c r="D44" s="7" t="s">
        <v>6</v>
      </c>
      <c r="E44" s="7" t="s">
        <v>327</v>
      </c>
      <c r="F44" s="38">
        <v>52.2956</v>
      </c>
    </row>
    <row r="45">
      <c r="A45" s="27" t="s">
        <v>13</v>
      </c>
      <c r="B45" s="27" t="s">
        <v>481</v>
      </c>
      <c r="C45" s="7">
        <v>2016.0</v>
      </c>
      <c r="D45" s="7" t="s">
        <v>6</v>
      </c>
      <c r="E45" s="7" t="s">
        <v>327</v>
      </c>
      <c r="F45" s="38">
        <v>59.8544</v>
      </c>
    </row>
    <row r="46">
      <c r="A46" s="27" t="s">
        <v>14</v>
      </c>
      <c r="B46" s="27" t="s">
        <v>483</v>
      </c>
      <c r="C46" s="7">
        <v>2016.0</v>
      </c>
      <c r="D46" s="7" t="s">
        <v>6</v>
      </c>
      <c r="E46" s="7" t="s">
        <v>327</v>
      </c>
      <c r="F46" s="38">
        <v>55.3552</v>
      </c>
    </row>
    <row r="47">
      <c r="A47" s="27" t="s">
        <v>15</v>
      </c>
      <c r="B47" s="27" t="s">
        <v>482</v>
      </c>
      <c r="C47" s="7">
        <v>2016.0</v>
      </c>
      <c r="D47" s="7" t="s">
        <v>6</v>
      </c>
      <c r="E47" s="7" t="s">
        <v>327</v>
      </c>
      <c r="F47" s="38">
        <v>51.0708</v>
      </c>
    </row>
    <row r="48">
      <c r="A48" s="27" t="s">
        <v>16</v>
      </c>
      <c r="B48" s="27" t="s">
        <v>484</v>
      </c>
      <c r="C48" s="7">
        <v>2016.0</v>
      </c>
      <c r="D48" s="7" t="s">
        <v>6</v>
      </c>
      <c r="E48" s="7" t="s">
        <v>327</v>
      </c>
      <c r="F48" s="38">
        <v>57.3287</v>
      </c>
    </row>
    <row r="49">
      <c r="A49" s="27" t="s">
        <v>17</v>
      </c>
      <c r="B49" s="27" t="s">
        <v>485</v>
      </c>
      <c r="C49" s="7">
        <v>2016.0</v>
      </c>
      <c r="D49" s="7" t="s">
        <v>6</v>
      </c>
      <c r="E49" s="7" t="s">
        <v>327</v>
      </c>
      <c r="F49" s="38">
        <v>52.8515</v>
      </c>
    </row>
    <row r="50">
      <c r="A50" s="27" t="s">
        <v>18</v>
      </c>
      <c r="B50" s="27" t="s">
        <v>486</v>
      </c>
      <c r="C50" s="7">
        <v>2016.0</v>
      </c>
      <c r="D50" s="7" t="s">
        <v>6</v>
      </c>
      <c r="E50" s="7" t="s">
        <v>327</v>
      </c>
      <c r="F50" s="38">
        <v>52.6288</v>
      </c>
    </row>
    <row r="51">
      <c r="A51" s="27" t="s">
        <v>19</v>
      </c>
      <c r="B51" s="27" t="s">
        <v>487</v>
      </c>
      <c r="C51" s="7">
        <v>2016.0</v>
      </c>
      <c r="D51" s="7" t="s">
        <v>6</v>
      </c>
      <c r="E51" s="7" t="s">
        <v>327</v>
      </c>
      <c r="F51" s="38">
        <v>53.6227</v>
      </c>
    </row>
    <row r="52">
      <c r="A52" s="27" t="s">
        <v>20</v>
      </c>
      <c r="B52" s="27" t="s">
        <v>488</v>
      </c>
      <c r="C52" s="7">
        <v>2016.0</v>
      </c>
      <c r="D52" s="7" t="s">
        <v>6</v>
      </c>
      <c r="E52" s="7" t="s">
        <v>327</v>
      </c>
      <c r="F52" s="38">
        <v>56.3534</v>
      </c>
    </row>
    <row r="53">
      <c r="A53" s="27" t="s">
        <v>21</v>
      </c>
      <c r="B53" s="27" t="s">
        <v>490</v>
      </c>
      <c r="C53" s="7">
        <v>2016.0</v>
      </c>
      <c r="D53" s="7" t="s">
        <v>6</v>
      </c>
      <c r="E53" s="7" t="s">
        <v>327</v>
      </c>
      <c r="F53" s="38">
        <v>56.4532</v>
      </c>
    </row>
    <row r="54">
      <c r="A54" s="27" t="s">
        <v>22</v>
      </c>
      <c r="B54" s="27" t="s">
        <v>491</v>
      </c>
      <c r="C54" s="7">
        <v>2016.0</v>
      </c>
      <c r="D54" s="7" t="s">
        <v>6</v>
      </c>
      <c r="E54" s="7" t="s">
        <v>327</v>
      </c>
      <c r="F54" s="38">
        <v>71.4809</v>
      </c>
    </row>
    <row r="55">
      <c r="A55" s="27" t="s">
        <v>23</v>
      </c>
      <c r="B55" s="27" t="s">
        <v>492</v>
      </c>
      <c r="C55" s="7">
        <v>2016.0</v>
      </c>
      <c r="D55" s="7" t="s">
        <v>6</v>
      </c>
      <c r="E55" s="7" t="s">
        <v>327</v>
      </c>
      <c r="F55" s="38">
        <v>59.058</v>
      </c>
    </row>
    <row r="56">
      <c r="A56" s="27" t="s">
        <v>24</v>
      </c>
      <c r="B56" s="27" t="s">
        <v>493</v>
      </c>
      <c r="C56" s="7">
        <v>2016.0</v>
      </c>
      <c r="D56" s="7" t="s">
        <v>6</v>
      </c>
      <c r="E56" s="7" t="s">
        <v>327</v>
      </c>
      <c r="F56" s="38">
        <v>53.889</v>
      </c>
    </row>
    <row r="57">
      <c r="A57" s="27" t="s">
        <v>25</v>
      </c>
      <c r="B57" s="27" t="s">
        <v>494</v>
      </c>
      <c r="C57" s="7">
        <v>2016.0</v>
      </c>
      <c r="D57" s="7" t="s">
        <v>6</v>
      </c>
      <c r="E57" s="7" t="s">
        <v>327</v>
      </c>
      <c r="F57" s="38">
        <v>52.8974</v>
      </c>
    </row>
    <row r="58">
      <c r="A58" s="27" t="s">
        <v>26</v>
      </c>
      <c r="B58" s="27" t="s">
        <v>495</v>
      </c>
      <c r="C58" s="7">
        <v>2016.0</v>
      </c>
      <c r="D58" s="7" t="s">
        <v>6</v>
      </c>
      <c r="E58" s="7" t="s">
        <v>327</v>
      </c>
      <c r="F58" s="38">
        <v>55.3902</v>
      </c>
    </row>
    <row r="59">
      <c r="A59" s="27" t="s">
        <v>27</v>
      </c>
      <c r="B59" s="27" t="s">
        <v>497</v>
      </c>
      <c r="C59" s="7">
        <v>2016.0</v>
      </c>
      <c r="D59" s="7" t="s">
        <v>6</v>
      </c>
      <c r="E59" s="7" t="s">
        <v>327</v>
      </c>
      <c r="F59" s="38">
        <v>56.5782</v>
      </c>
    </row>
    <row r="60">
      <c r="A60" s="27" t="s">
        <v>28</v>
      </c>
      <c r="B60" s="27" t="s">
        <v>496</v>
      </c>
      <c r="C60" s="7">
        <v>2016.0</v>
      </c>
      <c r="D60" s="7" t="s">
        <v>6</v>
      </c>
      <c r="E60" s="7" t="s">
        <v>327</v>
      </c>
      <c r="F60" s="38">
        <v>58.4743</v>
      </c>
    </row>
    <row r="61">
      <c r="A61" s="27" t="s">
        <v>29</v>
      </c>
      <c r="B61" s="27" t="s">
        <v>498</v>
      </c>
      <c r="C61" s="7">
        <v>2016.0</v>
      </c>
      <c r="D61" s="7" t="s">
        <v>6</v>
      </c>
      <c r="E61" s="7" t="s">
        <v>327</v>
      </c>
      <c r="F61" s="38">
        <v>64.264</v>
      </c>
    </row>
    <row r="62">
      <c r="A62" s="27" t="s">
        <v>30</v>
      </c>
      <c r="B62" s="27" t="s">
        <v>499</v>
      </c>
      <c r="C62" s="7">
        <v>2016.0</v>
      </c>
      <c r="D62" s="7" t="s">
        <v>6</v>
      </c>
      <c r="E62" s="7" t="s">
        <v>327</v>
      </c>
      <c r="F62" s="38">
        <v>57.6767</v>
      </c>
    </row>
    <row r="63">
      <c r="A63" s="27" t="s">
        <v>31</v>
      </c>
      <c r="B63" s="27" t="s">
        <v>500</v>
      </c>
      <c r="C63" s="7">
        <v>2016.0</v>
      </c>
      <c r="D63" s="7" t="s">
        <v>6</v>
      </c>
      <c r="E63" s="7" t="s">
        <v>327</v>
      </c>
      <c r="F63" s="38">
        <v>57.4697</v>
      </c>
    </row>
    <row r="64">
      <c r="A64" s="27" t="s">
        <v>32</v>
      </c>
      <c r="B64" s="27" t="s">
        <v>501</v>
      </c>
      <c r="C64" s="7">
        <v>2016.0</v>
      </c>
      <c r="D64" s="7" t="s">
        <v>6</v>
      </c>
      <c r="E64" s="7" t="s">
        <v>327</v>
      </c>
      <c r="F64" s="38">
        <v>63.7848</v>
      </c>
    </row>
    <row r="65">
      <c r="A65" s="27" t="s">
        <v>33</v>
      </c>
      <c r="B65" s="27" t="s">
        <v>502</v>
      </c>
      <c r="C65" s="7">
        <v>2016.0</v>
      </c>
      <c r="D65" s="7" t="s">
        <v>6</v>
      </c>
      <c r="E65" s="7" t="s">
        <v>327</v>
      </c>
      <c r="F65" s="38">
        <v>52.4097</v>
      </c>
    </row>
    <row r="66">
      <c r="A66" s="27" t="s">
        <v>34</v>
      </c>
      <c r="B66" s="27" t="s">
        <v>503</v>
      </c>
      <c r="C66" s="7">
        <v>2016.0</v>
      </c>
      <c r="D66" s="7" t="s">
        <v>6</v>
      </c>
      <c r="E66" s="7" t="s">
        <v>327</v>
      </c>
      <c r="F66" s="38">
        <v>68.4221</v>
      </c>
    </row>
    <row r="67">
      <c r="A67" s="27" t="s">
        <v>35</v>
      </c>
      <c r="B67" s="27" t="s">
        <v>504</v>
      </c>
      <c r="C67" s="7">
        <v>2016.0</v>
      </c>
      <c r="D67" s="7" t="s">
        <v>6</v>
      </c>
      <c r="E67" s="7" t="s">
        <v>327</v>
      </c>
      <c r="F67" s="38">
        <v>67.7774</v>
      </c>
    </row>
    <row r="68">
      <c r="A68" s="91" t="s">
        <v>3</v>
      </c>
      <c r="B68" s="27" t="s">
        <v>489</v>
      </c>
      <c r="C68" s="7">
        <v>2018.0</v>
      </c>
      <c r="D68" s="7" t="s">
        <v>6</v>
      </c>
      <c r="E68" s="7" t="s">
        <v>327</v>
      </c>
      <c r="F68" s="122">
        <v>72.87845</v>
      </c>
    </row>
    <row r="69">
      <c r="A69" s="91" t="s">
        <v>4</v>
      </c>
      <c r="B69" s="27" t="s">
        <v>472</v>
      </c>
      <c r="C69" s="7">
        <v>2018.0</v>
      </c>
      <c r="D69" s="7" t="s">
        <v>6</v>
      </c>
      <c r="E69" s="7" t="s">
        <v>327</v>
      </c>
      <c r="F69" s="123">
        <v>84.18385</v>
      </c>
    </row>
    <row r="70">
      <c r="A70" s="27" t="s">
        <v>5</v>
      </c>
      <c r="B70" s="27" t="s">
        <v>473</v>
      </c>
      <c r="C70" s="7">
        <v>2018.0</v>
      </c>
      <c r="D70" s="7" t="s">
        <v>6</v>
      </c>
      <c r="E70" s="7" t="s">
        <v>327</v>
      </c>
      <c r="F70" s="123">
        <v>73.72157</v>
      </c>
    </row>
    <row r="71">
      <c r="A71" s="27" t="s">
        <v>6</v>
      </c>
      <c r="B71" s="27" t="s">
        <v>474</v>
      </c>
      <c r="C71" s="7">
        <v>2018.0</v>
      </c>
      <c r="D71" s="7" t="s">
        <v>6</v>
      </c>
      <c r="E71" s="7" t="s">
        <v>327</v>
      </c>
      <c r="F71" s="123">
        <v>72.56496</v>
      </c>
    </row>
    <row r="72">
      <c r="A72" s="27" t="s">
        <v>7</v>
      </c>
      <c r="B72" s="27" t="s">
        <v>475</v>
      </c>
      <c r="C72" s="7">
        <v>2018.0</v>
      </c>
      <c r="D72" s="7" t="s">
        <v>6</v>
      </c>
      <c r="E72" s="7" t="s">
        <v>327</v>
      </c>
      <c r="F72" s="123">
        <v>72.21415</v>
      </c>
    </row>
    <row r="73">
      <c r="A73" s="27" t="s">
        <v>8</v>
      </c>
      <c r="B73" s="27" t="s">
        <v>479</v>
      </c>
      <c r="C73" s="7">
        <v>2018.0</v>
      </c>
      <c r="D73" s="7" t="s">
        <v>6</v>
      </c>
      <c r="E73" s="7" t="s">
        <v>327</v>
      </c>
      <c r="F73" s="123">
        <v>72.53334</v>
      </c>
    </row>
    <row r="74">
      <c r="A74" s="27" t="s">
        <v>9</v>
      </c>
      <c r="B74" s="27" t="s">
        <v>480</v>
      </c>
      <c r="C74" s="7">
        <v>2018.0</v>
      </c>
      <c r="D74" s="7" t="s">
        <v>6</v>
      </c>
      <c r="E74" s="7" t="s">
        <v>327</v>
      </c>
      <c r="F74" s="123">
        <v>80.29675</v>
      </c>
    </row>
    <row r="75">
      <c r="A75" s="27" t="s">
        <v>10</v>
      </c>
      <c r="B75" s="27" t="s">
        <v>478</v>
      </c>
      <c r="C75" s="7">
        <v>2018.0</v>
      </c>
      <c r="D75" s="7" t="s">
        <v>6</v>
      </c>
      <c r="E75" s="7" t="s">
        <v>327</v>
      </c>
      <c r="F75" s="123">
        <v>59.72733</v>
      </c>
    </row>
    <row r="76">
      <c r="A76" s="27" t="s">
        <v>11</v>
      </c>
      <c r="B76" s="27" t="s">
        <v>477</v>
      </c>
      <c r="C76" s="7">
        <v>2018.0</v>
      </c>
      <c r="D76" s="7" t="s">
        <v>6</v>
      </c>
      <c r="E76" s="7" t="s">
        <v>327</v>
      </c>
      <c r="F76" s="123">
        <v>72.97345</v>
      </c>
    </row>
    <row r="77">
      <c r="A77" s="27" t="s">
        <v>12</v>
      </c>
      <c r="B77" s="27" t="s">
        <v>476</v>
      </c>
      <c r="C77" s="7">
        <v>2018.0</v>
      </c>
      <c r="D77" s="7" t="s">
        <v>6</v>
      </c>
      <c r="E77" s="7" t="s">
        <v>327</v>
      </c>
      <c r="F77" s="123">
        <v>82.47733</v>
      </c>
    </row>
    <row r="78">
      <c r="A78" s="27" t="s">
        <v>13</v>
      </c>
      <c r="B78" s="27" t="s">
        <v>481</v>
      </c>
      <c r="C78" s="7">
        <v>2018.0</v>
      </c>
      <c r="D78" s="7" t="s">
        <v>6</v>
      </c>
      <c r="E78" s="7" t="s">
        <v>327</v>
      </c>
      <c r="F78" s="123">
        <v>79.9183</v>
      </c>
    </row>
    <row r="79">
      <c r="A79" s="27" t="s">
        <v>14</v>
      </c>
      <c r="B79" s="27" t="s">
        <v>483</v>
      </c>
      <c r="C79" s="7">
        <v>2018.0</v>
      </c>
      <c r="D79" s="7" t="s">
        <v>6</v>
      </c>
      <c r="E79" s="7" t="s">
        <v>327</v>
      </c>
      <c r="F79" s="123">
        <v>76.94125</v>
      </c>
    </row>
    <row r="80">
      <c r="A80" s="27" t="s">
        <v>15</v>
      </c>
      <c r="B80" s="27" t="s">
        <v>482</v>
      </c>
      <c r="C80" s="7">
        <v>2018.0</v>
      </c>
      <c r="D80" s="7" t="s">
        <v>6</v>
      </c>
      <c r="E80" s="7" t="s">
        <v>327</v>
      </c>
      <c r="F80" s="123">
        <v>56.13568</v>
      </c>
    </row>
    <row r="81">
      <c r="A81" s="27" t="s">
        <v>16</v>
      </c>
      <c r="B81" s="27" t="s">
        <v>484</v>
      </c>
      <c r="C81" s="7">
        <v>2018.0</v>
      </c>
      <c r="D81" s="7" t="s">
        <v>6</v>
      </c>
      <c r="E81" s="7" t="s">
        <v>327</v>
      </c>
      <c r="F81" s="123">
        <v>69.75246</v>
      </c>
    </row>
    <row r="82">
      <c r="A82" s="27" t="s">
        <v>17</v>
      </c>
      <c r="B82" s="27" t="s">
        <v>485</v>
      </c>
      <c r="C82" s="7">
        <v>2018.0</v>
      </c>
      <c r="D82" s="7" t="s">
        <v>6</v>
      </c>
      <c r="E82" s="7" t="s">
        <v>327</v>
      </c>
      <c r="F82" s="123">
        <v>82.44563</v>
      </c>
    </row>
    <row r="83">
      <c r="A83" s="27" t="s">
        <v>18</v>
      </c>
      <c r="B83" s="27" t="s">
        <v>486</v>
      </c>
      <c r="C83" s="7">
        <v>2018.0</v>
      </c>
      <c r="D83" s="7" t="s">
        <v>6</v>
      </c>
      <c r="E83" s="7" t="s">
        <v>327</v>
      </c>
      <c r="F83" s="123">
        <v>65.1808</v>
      </c>
    </row>
    <row r="84">
      <c r="A84" s="27" t="s">
        <v>19</v>
      </c>
      <c r="B84" s="27" t="s">
        <v>487</v>
      </c>
      <c r="C84" s="7">
        <v>2018.0</v>
      </c>
      <c r="D84" s="7" t="s">
        <v>6</v>
      </c>
      <c r="E84" s="7" t="s">
        <v>327</v>
      </c>
      <c r="F84" s="123">
        <v>76.76379</v>
      </c>
    </row>
    <row r="85">
      <c r="A85" s="27" t="s">
        <v>20</v>
      </c>
      <c r="B85" s="27" t="s">
        <v>488</v>
      </c>
      <c r="C85" s="7">
        <v>2018.0</v>
      </c>
      <c r="D85" s="7" t="s">
        <v>6</v>
      </c>
      <c r="E85" s="7" t="s">
        <v>327</v>
      </c>
      <c r="F85" s="123">
        <v>62.73559</v>
      </c>
    </row>
    <row r="86">
      <c r="A86" s="27" t="s">
        <v>21</v>
      </c>
      <c r="B86" s="27" t="s">
        <v>490</v>
      </c>
      <c r="C86" s="7">
        <v>2018.0</v>
      </c>
      <c r="D86" s="7" t="s">
        <v>6</v>
      </c>
      <c r="E86" s="7" t="s">
        <v>327</v>
      </c>
      <c r="F86" s="123">
        <v>75.73226</v>
      </c>
    </row>
    <row r="87">
      <c r="A87" s="27" t="s">
        <v>22</v>
      </c>
      <c r="B87" s="27" t="s">
        <v>491</v>
      </c>
      <c r="C87" s="7">
        <v>2018.0</v>
      </c>
      <c r="D87" s="7" t="s">
        <v>6</v>
      </c>
      <c r="E87" s="7" t="s">
        <v>327</v>
      </c>
      <c r="F87" s="123">
        <v>83.17781</v>
      </c>
    </row>
    <row r="88">
      <c r="A88" s="27" t="s">
        <v>23</v>
      </c>
      <c r="B88" s="27" t="s">
        <v>492</v>
      </c>
      <c r="C88" s="7">
        <v>2018.0</v>
      </c>
      <c r="D88" s="7" t="s">
        <v>6</v>
      </c>
      <c r="E88" s="7" t="s">
        <v>327</v>
      </c>
      <c r="F88" s="123">
        <v>70.87424</v>
      </c>
    </row>
    <row r="89">
      <c r="A89" s="27" t="s">
        <v>24</v>
      </c>
      <c r="B89" s="27" t="s">
        <v>493</v>
      </c>
      <c r="C89" s="7">
        <v>2018.0</v>
      </c>
      <c r="D89" s="7" t="s">
        <v>6</v>
      </c>
      <c r="E89" s="7" t="s">
        <v>327</v>
      </c>
      <c r="F89" s="123">
        <v>66.18533</v>
      </c>
    </row>
    <row r="90">
      <c r="A90" s="27" t="s">
        <v>25</v>
      </c>
      <c r="B90" s="27" t="s">
        <v>494</v>
      </c>
      <c r="C90" s="7">
        <v>2018.0</v>
      </c>
      <c r="D90" s="7" t="s">
        <v>6</v>
      </c>
      <c r="E90" s="7" t="s">
        <v>327</v>
      </c>
      <c r="F90" s="123">
        <v>70.58689</v>
      </c>
    </row>
    <row r="91">
      <c r="A91" s="27" t="s">
        <v>26</v>
      </c>
      <c r="B91" s="27" t="s">
        <v>495</v>
      </c>
      <c r="C91" s="7">
        <v>2018.0</v>
      </c>
      <c r="D91" s="7" t="s">
        <v>6</v>
      </c>
      <c r="E91" s="7" t="s">
        <v>327</v>
      </c>
      <c r="F91" s="123">
        <v>77.30099</v>
      </c>
    </row>
    <row r="92">
      <c r="A92" s="27" t="s">
        <v>27</v>
      </c>
      <c r="B92" s="27" t="s">
        <v>497</v>
      </c>
      <c r="C92" s="7">
        <v>2018.0</v>
      </c>
      <c r="D92" s="7" t="s">
        <v>6</v>
      </c>
      <c r="E92" s="7" t="s">
        <v>327</v>
      </c>
      <c r="F92" s="123">
        <v>81.67448</v>
      </c>
    </row>
    <row r="93">
      <c r="A93" s="27" t="s">
        <v>28</v>
      </c>
      <c r="B93" s="27" t="s">
        <v>496</v>
      </c>
      <c r="C93" s="7">
        <v>2018.0</v>
      </c>
      <c r="D93" s="7" t="s">
        <v>6</v>
      </c>
      <c r="E93" s="7" t="s">
        <v>327</v>
      </c>
      <c r="F93" s="123">
        <v>65.14153</v>
      </c>
    </row>
    <row r="94">
      <c r="A94" s="27" t="s">
        <v>29</v>
      </c>
      <c r="B94" s="27" t="s">
        <v>498</v>
      </c>
      <c r="C94" s="7">
        <v>2018.0</v>
      </c>
      <c r="D94" s="7" t="s">
        <v>6</v>
      </c>
      <c r="E94" s="7" t="s">
        <v>327</v>
      </c>
      <c r="F94" s="123">
        <v>80.68931</v>
      </c>
    </row>
    <row r="95">
      <c r="A95" s="27" t="s">
        <v>30</v>
      </c>
      <c r="B95" s="27" t="s">
        <v>499</v>
      </c>
      <c r="C95" s="7">
        <v>2018.0</v>
      </c>
      <c r="D95" s="7" t="s">
        <v>6</v>
      </c>
      <c r="E95" s="7" t="s">
        <v>327</v>
      </c>
      <c r="F95" s="123">
        <v>69.64879</v>
      </c>
    </row>
    <row r="96">
      <c r="A96" s="27" t="s">
        <v>31</v>
      </c>
      <c r="B96" s="27" t="s">
        <v>500</v>
      </c>
      <c r="C96" s="7">
        <v>2018.0</v>
      </c>
      <c r="D96" s="7" t="s">
        <v>6</v>
      </c>
      <c r="E96" s="7" t="s">
        <v>327</v>
      </c>
      <c r="F96" s="123">
        <v>84.2396</v>
      </c>
    </row>
    <row r="97">
      <c r="A97" s="27" t="s">
        <v>32</v>
      </c>
      <c r="B97" s="27" t="s">
        <v>501</v>
      </c>
      <c r="C97" s="7">
        <v>2018.0</v>
      </c>
      <c r="D97" s="7" t="s">
        <v>6</v>
      </c>
      <c r="E97" s="7" t="s">
        <v>327</v>
      </c>
      <c r="F97" s="123">
        <v>67.5002</v>
      </c>
    </row>
    <row r="98">
      <c r="A98" s="27" t="s">
        <v>33</v>
      </c>
      <c r="B98" s="27" t="s">
        <v>502</v>
      </c>
      <c r="C98" s="7">
        <v>2018.0</v>
      </c>
      <c r="D98" s="7" t="s">
        <v>6</v>
      </c>
      <c r="E98" s="7" t="s">
        <v>327</v>
      </c>
      <c r="F98" s="123">
        <v>69.82475</v>
      </c>
    </row>
    <row r="99">
      <c r="A99" s="27" t="s">
        <v>34</v>
      </c>
      <c r="B99" s="27" t="s">
        <v>503</v>
      </c>
      <c r="C99" s="7">
        <v>2018.0</v>
      </c>
      <c r="D99" s="7" t="s">
        <v>6</v>
      </c>
      <c r="E99" s="7" t="s">
        <v>327</v>
      </c>
      <c r="F99" s="123">
        <v>85.01682</v>
      </c>
    </row>
    <row r="100">
      <c r="A100" s="27" t="s">
        <v>35</v>
      </c>
      <c r="B100" s="27" t="s">
        <v>504</v>
      </c>
      <c r="C100" s="7">
        <v>2018.0</v>
      </c>
      <c r="D100" s="7" t="s">
        <v>6</v>
      </c>
      <c r="E100" s="7" t="s">
        <v>327</v>
      </c>
      <c r="F100" s="123">
        <v>78.47435</v>
      </c>
    </row>
    <row r="101">
      <c r="A101" s="91" t="s">
        <v>3</v>
      </c>
      <c r="B101" s="27" t="s">
        <v>489</v>
      </c>
      <c r="C101" s="7">
        <v>2020.0</v>
      </c>
      <c r="D101" s="7" t="s">
        <v>6</v>
      </c>
      <c r="E101" s="7" t="s">
        <v>327</v>
      </c>
      <c r="F101" s="122">
        <v>74.53275</v>
      </c>
    </row>
    <row r="102">
      <c r="A102" s="91" t="s">
        <v>4</v>
      </c>
      <c r="B102" s="27" t="s">
        <v>472</v>
      </c>
      <c r="C102" s="7">
        <v>2020.0</v>
      </c>
      <c r="D102" s="7" t="s">
        <v>6</v>
      </c>
      <c r="E102" s="7" t="s">
        <v>327</v>
      </c>
      <c r="F102" s="123">
        <v>88.49285</v>
      </c>
    </row>
    <row r="103">
      <c r="A103" s="27" t="s">
        <v>5</v>
      </c>
      <c r="B103" s="27" t="s">
        <v>473</v>
      </c>
      <c r="C103" s="7">
        <v>2020.0</v>
      </c>
      <c r="D103" s="7" t="s">
        <v>6</v>
      </c>
      <c r="E103" s="7" t="s">
        <v>327</v>
      </c>
      <c r="F103" s="123">
        <v>76.09222</v>
      </c>
    </row>
    <row r="104">
      <c r="A104" s="27" t="s">
        <v>6</v>
      </c>
      <c r="B104" s="27" t="s">
        <v>474</v>
      </c>
      <c r="C104" s="7">
        <v>2020.0</v>
      </c>
      <c r="D104" s="7" t="s">
        <v>6</v>
      </c>
      <c r="E104" s="7" t="s">
        <v>327</v>
      </c>
      <c r="F104" s="123">
        <v>74.93276</v>
      </c>
    </row>
    <row r="105">
      <c r="A105" s="27" t="s">
        <v>7</v>
      </c>
      <c r="B105" s="27" t="s">
        <v>475</v>
      </c>
      <c r="C105" s="7">
        <v>2020.0</v>
      </c>
      <c r="D105" s="7" t="s">
        <v>6</v>
      </c>
      <c r="E105" s="7" t="s">
        <v>327</v>
      </c>
      <c r="F105" s="123">
        <v>78.79083</v>
      </c>
    </row>
    <row r="106">
      <c r="A106" s="27" t="s">
        <v>8</v>
      </c>
      <c r="B106" s="27" t="s">
        <v>479</v>
      </c>
      <c r="C106" s="7">
        <v>2020.0</v>
      </c>
      <c r="D106" s="7" t="s">
        <v>6</v>
      </c>
      <c r="E106" s="7" t="s">
        <v>327</v>
      </c>
      <c r="F106" s="123">
        <v>79.16782</v>
      </c>
    </row>
    <row r="107">
      <c r="A107" s="27" t="s">
        <v>9</v>
      </c>
      <c r="B107" s="27" t="s">
        <v>480</v>
      </c>
      <c r="C107" s="7">
        <v>2020.0</v>
      </c>
      <c r="D107" s="7" t="s">
        <v>6</v>
      </c>
      <c r="E107" s="7" t="s">
        <v>327</v>
      </c>
      <c r="F107" s="123">
        <v>83.35612</v>
      </c>
    </row>
    <row r="108">
      <c r="A108" s="27" t="s">
        <v>10</v>
      </c>
      <c r="B108" s="27" t="s">
        <v>478</v>
      </c>
      <c r="C108" s="7">
        <v>2020.0</v>
      </c>
      <c r="D108" s="7" t="s">
        <v>6</v>
      </c>
      <c r="E108" s="7" t="s">
        <v>327</v>
      </c>
      <c r="F108" s="123">
        <v>65.50487</v>
      </c>
    </row>
    <row r="109">
      <c r="A109" s="27" t="s">
        <v>11</v>
      </c>
      <c r="B109" s="27" t="s">
        <v>477</v>
      </c>
      <c r="C109" s="7">
        <v>2020.0</v>
      </c>
      <c r="D109" s="7" t="s">
        <v>6</v>
      </c>
      <c r="E109" s="7" t="s">
        <v>327</v>
      </c>
      <c r="F109" s="123">
        <v>74.18295</v>
      </c>
    </row>
    <row r="110">
      <c r="A110" s="27" t="s">
        <v>12</v>
      </c>
      <c r="B110" s="27" t="s">
        <v>476</v>
      </c>
      <c r="C110" s="7">
        <v>2020.0</v>
      </c>
      <c r="D110" s="7" t="s">
        <v>6</v>
      </c>
      <c r="E110" s="7" t="s">
        <v>327</v>
      </c>
      <c r="F110" s="123">
        <v>83.78063</v>
      </c>
    </row>
    <row r="111">
      <c r="A111" s="27" t="s">
        <v>13</v>
      </c>
      <c r="B111" s="27" t="s">
        <v>481</v>
      </c>
      <c r="C111" s="7">
        <v>2020.0</v>
      </c>
      <c r="D111" s="7" t="s">
        <v>6</v>
      </c>
      <c r="E111" s="7" t="s">
        <v>327</v>
      </c>
      <c r="F111" s="123">
        <v>81.09654</v>
      </c>
    </row>
    <row r="112">
      <c r="A112" s="27" t="s">
        <v>14</v>
      </c>
      <c r="B112" s="27" t="s">
        <v>483</v>
      </c>
      <c r="C112" s="7">
        <v>2020.0</v>
      </c>
      <c r="D112" s="7" t="s">
        <v>6</v>
      </c>
      <c r="E112" s="7" t="s">
        <v>327</v>
      </c>
      <c r="F112" s="123">
        <v>72.22015</v>
      </c>
    </row>
    <row r="113">
      <c r="A113" s="27" t="s">
        <v>15</v>
      </c>
      <c r="B113" s="27" t="s">
        <v>482</v>
      </c>
      <c r="C113" s="7">
        <v>2020.0</v>
      </c>
      <c r="D113" s="7" t="s">
        <v>6</v>
      </c>
      <c r="E113" s="7" t="s">
        <v>327</v>
      </c>
      <c r="F113" s="123">
        <v>65.77125</v>
      </c>
    </row>
    <row r="114">
      <c r="A114" s="27" t="s">
        <v>16</v>
      </c>
      <c r="B114" s="27" t="s">
        <v>484</v>
      </c>
      <c r="C114" s="7">
        <v>2020.0</v>
      </c>
      <c r="D114" s="7" t="s">
        <v>6</v>
      </c>
      <c r="E114" s="7" t="s">
        <v>327</v>
      </c>
      <c r="F114" s="123">
        <v>73.86249</v>
      </c>
    </row>
    <row r="115">
      <c r="A115" s="27" t="s">
        <v>17</v>
      </c>
      <c r="B115" s="27" t="s">
        <v>485</v>
      </c>
      <c r="C115" s="7">
        <v>2020.0</v>
      </c>
      <c r="D115" s="7" t="s">
        <v>6</v>
      </c>
      <c r="E115" s="7" t="s">
        <v>327</v>
      </c>
      <c r="F115" s="123">
        <v>83.35145</v>
      </c>
    </row>
    <row r="116">
      <c r="A116" s="27" t="s">
        <v>18</v>
      </c>
      <c r="B116" s="27" t="s">
        <v>486</v>
      </c>
      <c r="C116" s="7">
        <v>2020.0</v>
      </c>
      <c r="D116" s="7" t="s">
        <v>6</v>
      </c>
      <c r="E116" s="7" t="s">
        <v>327</v>
      </c>
      <c r="F116" s="123">
        <v>68.40303</v>
      </c>
    </row>
    <row r="117">
      <c r="A117" s="27" t="s">
        <v>19</v>
      </c>
      <c r="B117" s="27" t="s">
        <v>487</v>
      </c>
      <c r="C117" s="7">
        <v>2020.0</v>
      </c>
      <c r="D117" s="7" t="s">
        <v>6</v>
      </c>
      <c r="E117" s="7" t="s">
        <v>327</v>
      </c>
      <c r="F117" s="123">
        <v>72.76657</v>
      </c>
    </row>
    <row r="118">
      <c r="A118" s="27" t="s">
        <v>20</v>
      </c>
      <c r="B118" s="27" t="s">
        <v>488</v>
      </c>
      <c r="C118" s="7">
        <v>2020.0</v>
      </c>
      <c r="D118" s="7" t="s">
        <v>6</v>
      </c>
      <c r="E118" s="7" t="s">
        <v>327</v>
      </c>
      <c r="F118" s="123">
        <v>60.48365</v>
      </c>
    </row>
    <row r="119">
      <c r="A119" s="27" t="s">
        <v>21</v>
      </c>
      <c r="B119" s="27" t="s">
        <v>490</v>
      </c>
      <c r="C119" s="7">
        <v>2020.0</v>
      </c>
      <c r="D119" s="7" t="s">
        <v>6</v>
      </c>
      <c r="E119" s="7" t="s">
        <v>327</v>
      </c>
      <c r="F119" s="123">
        <v>76.29163</v>
      </c>
    </row>
    <row r="120">
      <c r="A120" s="27" t="s">
        <v>22</v>
      </c>
      <c r="B120" s="27" t="s">
        <v>491</v>
      </c>
      <c r="C120" s="7">
        <v>2020.0</v>
      </c>
      <c r="D120" s="7" t="s">
        <v>6</v>
      </c>
      <c r="E120" s="7" t="s">
        <v>327</v>
      </c>
      <c r="F120" s="123">
        <v>81.50229</v>
      </c>
    </row>
    <row r="121">
      <c r="A121" s="27" t="s">
        <v>23</v>
      </c>
      <c r="B121" s="27" t="s">
        <v>492</v>
      </c>
      <c r="C121" s="7">
        <v>2020.0</v>
      </c>
      <c r="D121" s="7" t="s">
        <v>6</v>
      </c>
      <c r="E121" s="7" t="s">
        <v>327</v>
      </c>
      <c r="F121" s="123">
        <v>74.44308</v>
      </c>
    </row>
    <row r="122">
      <c r="A122" s="27" t="s">
        <v>24</v>
      </c>
      <c r="B122" s="27" t="s">
        <v>493</v>
      </c>
      <c r="C122" s="7">
        <v>2020.0</v>
      </c>
      <c r="D122" s="7" t="s">
        <v>6</v>
      </c>
      <c r="E122" s="7" t="s">
        <v>327</v>
      </c>
      <c r="F122" s="123">
        <v>70.39088</v>
      </c>
    </row>
    <row r="123">
      <c r="A123" s="27" t="s">
        <v>25</v>
      </c>
      <c r="B123" s="27" t="s">
        <v>494</v>
      </c>
      <c r="C123" s="7">
        <v>2020.0</v>
      </c>
      <c r="D123" s="7" t="s">
        <v>6</v>
      </c>
      <c r="E123" s="7" t="s">
        <v>327</v>
      </c>
      <c r="F123" s="123">
        <v>73.1909</v>
      </c>
    </row>
    <row r="124">
      <c r="A124" s="27" t="s">
        <v>26</v>
      </c>
      <c r="B124" s="27" t="s">
        <v>495</v>
      </c>
      <c r="C124" s="7">
        <v>2020.0</v>
      </c>
      <c r="D124" s="7" t="s">
        <v>6</v>
      </c>
      <c r="E124" s="7" t="s">
        <v>327</v>
      </c>
      <c r="F124" s="123">
        <v>68.63459</v>
      </c>
    </row>
    <row r="125">
      <c r="A125" s="27" t="s">
        <v>27</v>
      </c>
      <c r="B125" s="27" t="s">
        <v>497</v>
      </c>
      <c r="C125" s="7">
        <v>2020.0</v>
      </c>
      <c r="D125" s="7" t="s">
        <v>6</v>
      </c>
      <c r="E125" s="7" t="s">
        <v>327</v>
      </c>
      <c r="F125" s="123">
        <v>80.34218</v>
      </c>
    </row>
    <row r="126">
      <c r="A126" s="27" t="s">
        <v>28</v>
      </c>
      <c r="B126" s="27" t="s">
        <v>496</v>
      </c>
      <c r="C126" s="7">
        <v>2020.0</v>
      </c>
      <c r="D126" s="7" t="s">
        <v>6</v>
      </c>
      <c r="E126" s="7" t="s">
        <v>327</v>
      </c>
      <c r="F126" s="123">
        <v>67.35202</v>
      </c>
    </row>
    <row r="127">
      <c r="A127" s="27" t="s">
        <v>29</v>
      </c>
      <c r="B127" s="27" t="s">
        <v>498</v>
      </c>
      <c r="C127" s="7">
        <v>2020.0</v>
      </c>
      <c r="D127" s="7" t="s">
        <v>6</v>
      </c>
      <c r="E127" s="7" t="s">
        <v>327</v>
      </c>
      <c r="F127" s="123">
        <v>77.73157</v>
      </c>
    </row>
    <row r="128">
      <c r="A128" s="27" t="s">
        <v>30</v>
      </c>
      <c r="B128" s="27" t="s">
        <v>499</v>
      </c>
      <c r="C128" s="7">
        <v>2020.0</v>
      </c>
      <c r="D128" s="7" t="s">
        <v>6</v>
      </c>
      <c r="E128" s="7" t="s">
        <v>327</v>
      </c>
      <c r="F128" s="123">
        <v>71.7368</v>
      </c>
    </row>
    <row r="129">
      <c r="A129" s="27" t="s">
        <v>31</v>
      </c>
      <c r="B129" s="27" t="s">
        <v>500</v>
      </c>
      <c r="C129" s="7">
        <v>2020.0</v>
      </c>
      <c r="D129" s="7" t="s">
        <v>6</v>
      </c>
      <c r="E129" s="7" t="s">
        <v>327</v>
      </c>
      <c r="F129" s="123">
        <v>85.93275</v>
      </c>
    </row>
    <row r="130">
      <c r="A130" s="27" t="s">
        <v>32</v>
      </c>
      <c r="B130" s="27" t="s">
        <v>501</v>
      </c>
      <c r="C130" s="7">
        <v>2020.0</v>
      </c>
      <c r="D130" s="7" t="s">
        <v>6</v>
      </c>
      <c r="E130" s="7" t="s">
        <v>327</v>
      </c>
      <c r="F130" s="123">
        <v>73.74658</v>
      </c>
    </row>
    <row r="131">
      <c r="A131" s="27" t="s">
        <v>33</v>
      </c>
      <c r="B131" s="27" t="s">
        <v>502</v>
      </c>
      <c r="C131" s="7">
        <v>2020.0</v>
      </c>
      <c r="D131" s="7" t="s">
        <v>6</v>
      </c>
      <c r="E131" s="7" t="s">
        <v>327</v>
      </c>
      <c r="F131" s="123">
        <v>70.95394</v>
      </c>
    </row>
    <row r="132">
      <c r="A132" s="27" t="s">
        <v>34</v>
      </c>
      <c r="B132" s="27" t="s">
        <v>503</v>
      </c>
      <c r="C132" s="7">
        <v>2020.0</v>
      </c>
      <c r="D132" s="7" t="s">
        <v>6</v>
      </c>
      <c r="E132" s="7" t="s">
        <v>327</v>
      </c>
      <c r="F132" s="123">
        <v>79.72485</v>
      </c>
    </row>
    <row r="133">
      <c r="A133" s="27" t="s">
        <v>35</v>
      </c>
      <c r="B133" s="27" t="s">
        <v>504</v>
      </c>
      <c r="C133" s="7">
        <v>2020.0</v>
      </c>
      <c r="D133" s="7" t="s">
        <v>6</v>
      </c>
      <c r="E133" s="7" t="s">
        <v>327</v>
      </c>
      <c r="F133" s="123">
        <v>80.56179</v>
      </c>
    </row>
    <row r="134">
      <c r="A134" s="91" t="s">
        <v>3</v>
      </c>
      <c r="B134" s="27" t="s">
        <v>489</v>
      </c>
      <c r="C134" s="1">
        <v>2022.0</v>
      </c>
      <c r="D134" s="2" t="s">
        <v>6</v>
      </c>
      <c r="E134" s="2" t="s">
        <v>327</v>
      </c>
      <c r="F134" s="7">
        <v>75.49872</v>
      </c>
    </row>
    <row r="135">
      <c r="A135" s="2" t="s">
        <v>4</v>
      </c>
      <c r="B135" s="1" t="s">
        <v>472</v>
      </c>
      <c r="C135" s="1">
        <v>2022.0</v>
      </c>
      <c r="D135" s="2" t="s">
        <v>6</v>
      </c>
      <c r="E135" s="2" t="s">
        <v>327</v>
      </c>
      <c r="F135" s="1">
        <v>86.319303284039</v>
      </c>
    </row>
    <row r="136">
      <c r="A136" s="2" t="s">
        <v>5</v>
      </c>
      <c r="B136" s="1" t="s">
        <v>473</v>
      </c>
      <c r="C136" s="1">
        <v>2022.0</v>
      </c>
      <c r="D136" s="2" t="s">
        <v>6</v>
      </c>
      <c r="E136" s="2" t="s">
        <v>327</v>
      </c>
      <c r="F136" s="1">
        <v>77.6804346549822</v>
      </c>
    </row>
    <row r="137">
      <c r="A137" s="2" t="s">
        <v>6</v>
      </c>
      <c r="B137" s="1" t="s">
        <v>474</v>
      </c>
      <c r="C137" s="1">
        <v>2022.0</v>
      </c>
      <c r="D137" s="2" t="s">
        <v>6</v>
      </c>
      <c r="E137" s="2" t="s">
        <v>327</v>
      </c>
      <c r="F137" s="1">
        <v>74.7057369523773</v>
      </c>
    </row>
    <row r="138">
      <c r="A138" s="2" t="s">
        <v>7</v>
      </c>
      <c r="B138" s="1" t="s">
        <v>475</v>
      </c>
      <c r="C138" s="1">
        <v>2022.0</v>
      </c>
      <c r="D138" s="2" t="s">
        <v>6</v>
      </c>
      <c r="E138" s="2" t="s">
        <v>327</v>
      </c>
      <c r="F138" s="1">
        <v>79.2804501759404</v>
      </c>
    </row>
    <row r="139">
      <c r="A139" s="2" t="s">
        <v>8</v>
      </c>
      <c r="B139" s="1" t="s">
        <v>479</v>
      </c>
      <c r="C139" s="1">
        <v>2022.0</v>
      </c>
      <c r="D139" s="2" t="s">
        <v>6</v>
      </c>
      <c r="E139" s="2" t="s">
        <v>327</v>
      </c>
      <c r="F139" s="1">
        <v>79.9592281578907</v>
      </c>
    </row>
    <row r="140">
      <c r="A140" s="2" t="s">
        <v>9</v>
      </c>
      <c r="B140" s="1" t="s">
        <v>480</v>
      </c>
      <c r="C140" s="1">
        <v>2022.0</v>
      </c>
      <c r="D140" s="2" t="s">
        <v>6</v>
      </c>
      <c r="E140" s="2" t="s">
        <v>327</v>
      </c>
      <c r="F140" s="1">
        <v>90.2527703145282</v>
      </c>
    </row>
    <row r="141">
      <c r="A141" s="2" t="s">
        <v>10</v>
      </c>
      <c r="B141" s="1" t="s">
        <v>478</v>
      </c>
      <c r="C141" s="1">
        <v>2022.0</v>
      </c>
      <c r="D141" s="2" t="s">
        <v>6</v>
      </c>
      <c r="E141" s="2" t="s">
        <v>327</v>
      </c>
      <c r="F141" s="1">
        <v>66.8826023735514</v>
      </c>
    </row>
    <row r="142">
      <c r="A142" s="2" t="s">
        <v>11</v>
      </c>
      <c r="B142" s="1" t="s">
        <v>477</v>
      </c>
      <c r="C142" s="1">
        <v>2022.0</v>
      </c>
      <c r="D142" s="2" t="s">
        <v>6</v>
      </c>
      <c r="E142" s="2" t="s">
        <v>327</v>
      </c>
      <c r="F142" s="1">
        <v>71.8857273854158</v>
      </c>
    </row>
    <row r="143">
      <c r="A143" s="2" t="s">
        <v>12</v>
      </c>
      <c r="B143" s="1" t="s">
        <v>476</v>
      </c>
      <c r="C143" s="1">
        <v>2022.0</v>
      </c>
      <c r="D143" s="2" t="s">
        <v>6</v>
      </c>
      <c r="E143" s="2" t="s">
        <v>327</v>
      </c>
      <c r="F143" s="1">
        <v>82.0361076624193</v>
      </c>
    </row>
    <row r="144">
      <c r="A144" s="2" t="s">
        <v>13</v>
      </c>
      <c r="B144" s="1" t="s">
        <v>481</v>
      </c>
      <c r="C144" s="1">
        <v>2022.0</v>
      </c>
      <c r="D144" s="2" t="s">
        <v>6</v>
      </c>
      <c r="E144" s="2" t="s">
        <v>327</v>
      </c>
      <c r="F144" s="1">
        <v>74.1641296729285</v>
      </c>
    </row>
    <row r="145">
      <c r="A145" s="2" t="s">
        <v>14</v>
      </c>
      <c r="B145" s="1" t="s">
        <v>483</v>
      </c>
      <c r="C145" s="1">
        <v>2022.0</v>
      </c>
      <c r="D145" s="2" t="s">
        <v>6</v>
      </c>
      <c r="E145" s="2" t="s">
        <v>327</v>
      </c>
      <c r="F145" s="1">
        <v>79.5883947620483</v>
      </c>
    </row>
    <row r="146">
      <c r="A146" s="2" t="s">
        <v>15</v>
      </c>
      <c r="B146" s="1" t="s">
        <v>482</v>
      </c>
      <c r="C146" s="1">
        <v>2022.0</v>
      </c>
      <c r="D146" s="2" t="s">
        <v>6</v>
      </c>
      <c r="E146" s="2" t="s">
        <v>327</v>
      </c>
      <c r="F146" s="1">
        <v>71.819318116263</v>
      </c>
    </row>
    <row r="147">
      <c r="A147" s="2" t="s">
        <v>16</v>
      </c>
      <c r="B147" s="1" t="s">
        <v>484</v>
      </c>
      <c r="C147" s="1">
        <v>2022.0</v>
      </c>
      <c r="D147" s="2" t="s">
        <v>6</v>
      </c>
      <c r="E147" s="2" t="s">
        <v>327</v>
      </c>
      <c r="F147" s="1">
        <v>73.3170140005263</v>
      </c>
    </row>
    <row r="148">
      <c r="A148" s="2" t="s">
        <v>17</v>
      </c>
      <c r="B148" s="1" t="s">
        <v>485</v>
      </c>
      <c r="C148" s="1">
        <v>2022.0</v>
      </c>
      <c r="D148" s="2" t="s">
        <v>6</v>
      </c>
      <c r="E148" s="2" t="s">
        <v>327</v>
      </c>
      <c r="F148" s="1">
        <v>85.1162298097616</v>
      </c>
    </row>
    <row r="149">
      <c r="A149" s="2" t="s">
        <v>18</v>
      </c>
      <c r="B149" s="1" t="s">
        <v>486</v>
      </c>
      <c r="C149" s="1">
        <v>2022.0</v>
      </c>
      <c r="D149" s="2" t="s">
        <v>6</v>
      </c>
      <c r="E149" s="2" t="s">
        <v>327</v>
      </c>
      <c r="F149" s="1">
        <v>68.4729457317926</v>
      </c>
    </row>
    <row r="150">
      <c r="A150" s="2" t="s">
        <v>19</v>
      </c>
      <c r="B150" s="1" t="s">
        <v>487</v>
      </c>
      <c r="C150" s="1">
        <v>2022.0</v>
      </c>
      <c r="D150" s="2" t="s">
        <v>6</v>
      </c>
      <c r="E150" s="2" t="s">
        <v>327</v>
      </c>
      <c r="F150" s="1">
        <v>74.6184014776889</v>
      </c>
    </row>
    <row r="151">
      <c r="A151" s="2" t="s">
        <v>20</v>
      </c>
      <c r="B151" s="1" t="s">
        <v>488</v>
      </c>
      <c r="C151" s="1">
        <v>2022.0</v>
      </c>
      <c r="D151" s="2" t="s">
        <v>6</v>
      </c>
      <c r="E151" s="2" t="s">
        <v>327</v>
      </c>
      <c r="F151" s="1">
        <v>62.5584483619836</v>
      </c>
    </row>
    <row r="152">
      <c r="A152" s="2" t="s">
        <v>21</v>
      </c>
      <c r="B152" s="1" t="s">
        <v>490</v>
      </c>
      <c r="C152" s="1">
        <v>2022.0</v>
      </c>
      <c r="D152" s="2" t="s">
        <v>6</v>
      </c>
      <c r="E152" s="2" t="s">
        <v>327</v>
      </c>
      <c r="F152" s="1">
        <v>73.8185387743649</v>
      </c>
    </row>
    <row r="153">
      <c r="A153" s="2" t="s">
        <v>22</v>
      </c>
      <c r="B153" s="1" t="s">
        <v>491</v>
      </c>
      <c r="C153" s="1">
        <v>2022.0</v>
      </c>
      <c r="D153" s="2" t="s">
        <v>6</v>
      </c>
      <c r="E153" s="2" t="s">
        <v>327</v>
      </c>
      <c r="F153" s="1">
        <v>84.5285526635246</v>
      </c>
    </row>
    <row r="154">
      <c r="A154" s="2" t="s">
        <v>23</v>
      </c>
      <c r="B154" s="1" t="s">
        <v>492</v>
      </c>
      <c r="C154" s="1">
        <v>2022.0</v>
      </c>
      <c r="D154" s="2" t="s">
        <v>6</v>
      </c>
      <c r="E154" s="2" t="s">
        <v>327</v>
      </c>
      <c r="F154" s="1">
        <v>81.0054749670868</v>
      </c>
    </row>
    <row r="155">
      <c r="A155" s="2" t="s">
        <v>24</v>
      </c>
      <c r="B155" s="1" t="s">
        <v>493</v>
      </c>
      <c r="C155" s="1">
        <v>2022.0</v>
      </c>
      <c r="D155" s="2" t="s">
        <v>6</v>
      </c>
      <c r="E155" s="2" t="s">
        <v>327</v>
      </c>
      <c r="F155" s="1">
        <v>73.94164635165</v>
      </c>
    </row>
    <row r="156">
      <c r="A156" s="2" t="s">
        <v>25</v>
      </c>
      <c r="B156" s="1" t="s">
        <v>494</v>
      </c>
      <c r="C156" s="1">
        <v>2022.0</v>
      </c>
      <c r="D156" s="2" t="s">
        <v>6</v>
      </c>
      <c r="E156" s="2" t="s">
        <v>327</v>
      </c>
      <c r="F156" s="1">
        <v>71.2426779334949</v>
      </c>
    </row>
    <row r="157">
      <c r="A157" s="2" t="s">
        <v>26</v>
      </c>
      <c r="B157" s="1" t="s">
        <v>495</v>
      </c>
      <c r="C157" s="1">
        <v>2022.0</v>
      </c>
      <c r="D157" s="2" t="s">
        <v>6</v>
      </c>
      <c r="E157" s="2" t="s">
        <v>327</v>
      </c>
      <c r="F157" s="1">
        <v>71.900688218036</v>
      </c>
    </row>
    <row r="158">
      <c r="A158" s="2" t="s">
        <v>27</v>
      </c>
      <c r="B158" s="1" t="s">
        <v>497</v>
      </c>
      <c r="C158" s="1">
        <v>2022.0</v>
      </c>
      <c r="D158" s="2" t="s">
        <v>6</v>
      </c>
      <c r="E158" s="2" t="s">
        <v>327</v>
      </c>
      <c r="F158" s="1">
        <v>77.8033227336877</v>
      </c>
    </row>
    <row r="159">
      <c r="A159" s="2" t="s">
        <v>28</v>
      </c>
      <c r="B159" s="1" t="s">
        <v>496</v>
      </c>
      <c r="C159" s="1">
        <v>2022.0</v>
      </c>
      <c r="D159" s="2" t="s">
        <v>6</v>
      </c>
      <c r="E159" s="2" t="s">
        <v>327</v>
      </c>
      <c r="F159" s="1">
        <v>73.9197405755984</v>
      </c>
    </row>
    <row r="160">
      <c r="A160" s="2" t="s">
        <v>29</v>
      </c>
      <c r="B160" s="1" t="s">
        <v>498</v>
      </c>
      <c r="C160" s="1">
        <v>2022.0</v>
      </c>
      <c r="D160" s="2" t="s">
        <v>6</v>
      </c>
      <c r="E160" s="2" t="s">
        <v>327</v>
      </c>
      <c r="F160" s="1">
        <v>74.4686569410551</v>
      </c>
    </row>
    <row r="161">
      <c r="A161" s="2" t="s">
        <v>30</v>
      </c>
      <c r="B161" s="1" t="s">
        <v>499</v>
      </c>
      <c r="C161" s="1">
        <v>2022.0</v>
      </c>
      <c r="D161" s="2" t="s">
        <v>6</v>
      </c>
      <c r="E161" s="2" t="s">
        <v>327</v>
      </c>
      <c r="F161" s="1">
        <v>69.37247396427</v>
      </c>
    </row>
    <row r="162">
      <c r="A162" s="2" t="s">
        <v>31</v>
      </c>
      <c r="B162" s="1" t="s">
        <v>500</v>
      </c>
      <c r="C162" s="1">
        <v>2022.0</v>
      </c>
      <c r="D162" s="2" t="s">
        <v>6</v>
      </c>
      <c r="E162" s="2" t="s">
        <v>327</v>
      </c>
      <c r="F162" s="1">
        <v>82.3137338316227</v>
      </c>
    </row>
    <row r="163">
      <c r="A163" s="2" t="s">
        <v>32</v>
      </c>
      <c r="B163" s="1" t="s">
        <v>501</v>
      </c>
      <c r="C163" s="1">
        <v>2022.0</v>
      </c>
      <c r="D163" s="2" t="s">
        <v>6</v>
      </c>
      <c r="E163" s="2" t="s">
        <v>327</v>
      </c>
      <c r="F163" s="1">
        <v>73.724161174356</v>
      </c>
    </row>
    <row r="164">
      <c r="A164" s="2" t="s">
        <v>33</v>
      </c>
      <c r="B164" s="1" t="s">
        <v>502</v>
      </c>
      <c r="C164" s="1">
        <v>2022.0</v>
      </c>
      <c r="D164" s="2" t="s">
        <v>6</v>
      </c>
      <c r="E164" s="2" t="s">
        <v>327</v>
      </c>
      <c r="F164" s="1">
        <v>69.8863636363635</v>
      </c>
    </row>
    <row r="165">
      <c r="A165" s="2" t="s">
        <v>34</v>
      </c>
      <c r="B165" s="1" t="s">
        <v>503</v>
      </c>
      <c r="C165" s="1">
        <v>2022.0</v>
      </c>
      <c r="D165" s="2" t="s">
        <v>6</v>
      </c>
      <c r="E165" s="2" t="s">
        <v>327</v>
      </c>
      <c r="F165" s="1">
        <v>82.7344409758129</v>
      </c>
    </row>
    <row r="166">
      <c r="A166" s="2" t="s">
        <v>35</v>
      </c>
      <c r="B166" s="1" t="s">
        <v>504</v>
      </c>
      <c r="C166" s="1">
        <v>2022.0</v>
      </c>
      <c r="D166" s="2" t="s">
        <v>6</v>
      </c>
      <c r="E166" s="2" t="s">
        <v>327</v>
      </c>
      <c r="F166" s="1">
        <v>78.6812482698341</v>
      </c>
    </row>
    <row r="167">
      <c r="A167" s="91" t="s">
        <v>3</v>
      </c>
      <c r="B167" s="27" t="s">
        <v>489</v>
      </c>
      <c r="C167" s="7">
        <v>2024.0</v>
      </c>
      <c r="D167" s="2" t="s">
        <v>6</v>
      </c>
      <c r="E167" s="2" t="s">
        <v>327</v>
      </c>
      <c r="F167" s="124">
        <v>73.53961</v>
      </c>
      <c r="G167" s="125">
        <v>73.53961</v>
      </c>
    </row>
    <row r="168">
      <c r="A168" s="2" t="s">
        <v>4</v>
      </c>
      <c r="B168" s="1" t="s">
        <v>472</v>
      </c>
      <c r="C168" s="1">
        <v>2024.0</v>
      </c>
      <c r="D168" s="2" t="s">
        <v>6</v>
      </c>
      <c r="E168" s="2" t="s">
        <v>327</v>
      </c>
      <c r="F168" s="1">
        <v>89.13394735446508</v>
      </c>
    </row>
    <row r="169">
      <c r="A169" s="2" t="s">
        <v>5</v>
      </c>
      <c r="B169" s="1" t="s">
        <v>473</v>
      </c>
      <c r="C169" s="1">
        <v>2024.0</v>
      </c>
      <c r="D169" s="2" t="s">
        <v>6</v>
      </c>
      <c r="E169" s="2" t="s">
        <v>327</v>
      </c>
      <c r="F169" s="1">
        <v>74.23607755707175</v>
      </c>
    </row>
    <row r="170">
      <c r="A170" s="2" t="s">
        <v>6</v>
      </c>
      <c r="B170" s="1" t="s">
        <v>474</v>
      </c>
      <c r="C170" s="1">
        <v>2024.0</v>
      </c>
      <c r="D170" s="2" t="s">
        <v>6</v>
      </c>
      <c r="E170" s="2" t="s">
        <v>327</v>
      </c>
      <c r="F170" s="1">
        <v>76.44050422496198</v>
      </c>
    </row>
    <row r="171">
      <c r="A171" s="2" t="s">
        <v>7</v>
      </c>
      <c r="B171" s="1" t="s">
        <v>475</v>
      </c>
      <c r="C171" s="1">
        <v>2024.0</v>
      </c>
      <c r="D171" s="2" t="s">
        <v>6</v>
      </c>
      <c r="E171" s="2" t="s">
        <v>327</v>
      </c>
      <c r="F171" s="1">
        <v>77.16294529885722</v>
      </c>
    </row>
    <row r="172">
      <c r="A172" s="2" t="s">
        <v>8</v>
      </c>
      <c r="B172" s="1" t="s">
        <v>479</v>
      </c>
      <c r="C172" s="1">
        <v>2024.0</v>
      </c>
      <c r="D172" s="2" t="s">
        <v>6</v>
      </c>
      <c r="E172" s="2" t="s">
        <v>327</v>
      </c>
      <c r="F172" s="1">
        <v>80.96775210501609</v>
      </c>
    </row>
    <row r="173">
      <c r="A173" s="2" t="s">
        <v>9</v>
      </c>
      <c r="B173" s="1" t="s">
        <v>480</v>
      </c>
      <c r="C173" s="1">
        <v>2024.0</v>
      </c>
      <c r="D173" s="2" t="s">
        <v>6</v>
      </c>
      <c r="E173" s="2" t="s">
        <v>327</v>
      </c>
      <c r="F173" s="1">
        <v>85.72605799746603</v>
      </c>
    </row>
    <row r="174">
      <c r="A174" s="2" t="s">
        <v>10</v>
      </c>
      <c r="B174" s="1" t="s">
        <v>478</v>
      </c>
      <c r="C174" s="1">
        <v>2024.0</v>
      </c>
      <c r="D174" s="2" t="s">
        <v>6</v>
      </c>
      <c r="E174" s="2" t="s">
        <v>327</v>
      </c>
      <c r="F174" s="1">
        <v>58.870417938900324</v>
      </c>
    </row>
    <row r="175">
      <c r="A175" s="2" t="s">
        <v>11</v>
      </c>
      <c r="B175" s="1" t="s">
        <v>477</v>
      </c>
      <c r="C175" s="1">
        <v>2024.0</v>
      </c>
      <c r="D175" s="2" t="s">
        <v>6</v>
      </c>
      <c r="E175" s="2" t="s">
        <v>327</v>
      </c>
      <c r="F175" s="1">
        <v>73.68258150534916</v>
      </c>
    </row>
    <row r="176">
      <c r="A176" s="2" t="s">
        <v>12</v>
      </c>
      <c r="B176" s="1" t="s">
        <v>476</v>
      </c>
      <c r="C176" s="1">
        <v>2024.0</v>
      </c>
      <c r="D176" s="2" t="s">
        <v>6</v>
      </c>
      <c r="E176" s="2" t="s">
        <v>327</v>
      </c>
      <c r="F176" s="1">
        <v>83.15318761046731</v>
      </c>
    </row>
    <row r="177">
      <c r="A177" s="2" t="s">
        <v>13</v>
      </c>
      <c r="B177" s="1" t="s">
        <v>481</v>
      </c>
      <c r="C177" s="1">
        <v>2024.0</v>
      </c>
      <c r="D177" s="2" t="s">
        <v>6</v>
      </c>
      <c r="E177" s="2" t="s">
        <v>327</v>
      </c>
      <c r="F177" s="1">
        <v>74.26257247242131</v>
      </c>
    </row>
    <row r="178">
      <c r="A178" s="2" t="s">
        <v>14</v>
      </c>
      <c r="B178" s="1" t="s">
        <v>483</v>
      </c>
      <c r="C178" s="1">
        <v>2024.0</v>
      </c>
      <c r="D178" s="2" t="s">
        <v>6</v>
      </c>
      <c r="E178" s="2" t="s">
        <v>327</v>
      </c>
      <c r="F178" s="1">
        <v>72.04719692356657</v>
      </c>
    </row>
    <row r="179">
      <c r="A179" s="2" t="s">
        <v>15</v>
      </c>
      <c r="B179" s="1" t="s">
        <v>482</v>
      </c>
      <c r="C179" s="1">
        <v>2024.0</v>
      </c>
      <c r="D179" s="2" t="s">
        <v>6</v>
      </c>
      <c r="E179" s="2" t="s">
        <v>327</v>
      </c>
      <c r="F179" s="1">
        <v>70.5145737308085</v>
      </c>
    </row>
    <row r="180">
      <c r="A180" s="2" t="s">
        <v>16</v>
      </c>
      <c r="B180" s="1" t="s">
        <v>484</v>
      </c>
      <c r="C180" s="1">
        <v>2024.0</v>
      </c>
      <c r="D180" s="2" t="s">
        <v>6</v>
      </c>
      <c r="E180" s="2" t="s">
        <v>327</v>
      </c>
      <c r="F180" s="1">
        <v>68.65185741923784</v>
      </c>
    </row>
    <row r="181">
      <c r="A181" s="2" t="s">
        <v>17</v>
      </c>
      <c r="B181" s="1" t="s">
        <v>485</v>
      </c>
      <c r="C181" s="1">
        <v>2024.0</v>
      </c>
      <c r="D181" s="2" t="s">
        <v>6</v>
      </c>
      <c r="E181" s="2" t="s">
        <v>327</v>
      </c>
      <c r="F181" s="1">
        <v>85.00418047697738</v>
      </c>
    </row>
    <row r="182">
      <c r="A182" s="2" t="s">
        <v>18</v>
      </c>
      <c r="B182" s="1" t="s">
        <v>486</v>
      </c>
      <c r="C182" s="1">
        <v>2024.0</v>
      </c>
      <c r="D182" s="2" t="s">
        <v>6</v>
      </c>
      <c r="E182" s="2" t="s">
        <v>327</v>
      </c>
      <c r="F182" s="1">
        <v>67.49011936368858</v>
      </c>
    </row>
    <row r="183">
      <c r="A183" s="2" t="s">
        <v>19</v>
      </c>
      <c r="B183" s="1" t="s">
        <v>487</v>
      </c>
      <c r="C183" s="1">
        <v>2024.0</v>
      </c>
      <c r="D183" s="2" t="s">
        <v>6</v>
      </c>
      <c r="E183" s="2" t="s">
        <v>327</v>
      </c>
      <c r="F183" s="1">
        <v>72.48723065924665</v>
      </c>
    </row>
    <row r="184">
      <c r="A184" s="2" t="s">
        <v>20</v>
      </c>
      <c r="B184" s="1" t="s">
        <v>488</v>
      </c>
      <c r="C184" s="1">
        <v>2024.0</v>
      </c>
      <c r="D184" s="2" t="s">
        <v>6</v>
      </c>
      <c r="E184" s="2" t="s">
        <v>327</v>
      </c>
      <c r="F184" s="1">
        <v>60.976332164216274</v>
      </c>
    </row>
    <row r="185">
      <c r="A185" s="2" t="s">
        <v>21</v>
      </c>
      <c r="B185" s="1" t="s">
        <v>490</v>
      </c>
      <c r="C185" s="1">
        <v>2024.0</v>
      </c>
      <c r="D185" s="2" t="s">
        <v>6</v>
      </c>
      <c r="E185" s="2" t="s">
        <v>327</v>
      </c>
      <c r="F185" s="1">
        <v>77.46795764040046</v>
      </c>
    </row>
    <row r="186">
      <c r="A186" s="2" t="s">
        <v>22</v>
      </c>
      <c r="B186" s="1" t="s">
        <v>491</v>
      </c>
      <c r="C186" s="1">
        <v>2024.0</v>
      </c>
      <c r="D186" s="2" t="s">
        <v>6</v>
      </c>
      <c r="E186" s="2" t="s">
        <v>327</v>
      </c>
      <c r="F186" s="1">
        <v>83.05994021872513</v>
      </c>
    </row>
    <row r="187">
      <c r="A187" s="2" t="s">
        <v>23</v>
      </c>
      <c r="B187" s="1" t="s">
        <v>492</v>
      </c>
      <c r="C187" s="1">
        <v>2024.0</v>
      </c>
      <c r="D187" s="2" t="s">
        <v>6</v>
      </c>
      <c r="E187" s="2" t="s">
        <v>327</v>
      </c>
      <c r="F187" s="1">
        <v>53.12929523096044</v>
      </c>
    </row>
    <row r="188">
      <c r="A188" s="2" t="s">
        <v>24</v>
      </c>
      <c r="B188" s="1" t="s">
        <v>493</v>
      </c>
      <c r="C188" s="1">
        <v>2024.0</v>
      </c>
      <c r="D188" s="2" t="s">
        <v>6</v>
      </c>
      <c r="E188" s="2" t="s">
        <v>327</v>
      </c>
      <c r="F188" s="1">
        <v>70.59734478473545</v>
      </c>
    </row>
    <row r="189">
      <c r="A189" s="2" t="s">
        <v>25</v>
      </c>
      <c r="B189" s="1" t="s">
        <v>494</v>
      </c>
      <c r="C189" s="1">
        <v>2024.0</v>
      </c>
      <c r="D189" s="2" t="s">
        <v>6</v>
      </c>
      <c r="E189" s="2" t="s">
        <v>327</v>
      </c>
      <c r="F189" s="1">
        <v>75.00063045953979</v>
      </c>
    </row>
    <row r="190">
      <c r="A190" s="2" t="s">
        <v>26</v>
      </c>
      <c r="B190" s="1" t="s">
        <v>495</v>
      </c>
      <c r="C190" s="1">
        <v>2024.0</v>
      </c>
      <c r="D190" s="2" t="s">
        <v>6</v>
      </c>
      <c r="E190" s="2" t="s">
        <v>327</v>
      </c>
      <c r="F190" s="1">
        <v>72.07715838140615</v>
      </c>
    </row>
    <row r="191">
      <c r="A191" s="2" t="s">
        <v>27</v>
      </c>
      <c r="B191" s="1" t="s">
        <v>497</v>
      </c>
      <c r="C191" s="1">
        <v>2024.0</v>
      </c>
      <c r="D191" s="2" t="s">
        <v>6</v>
      </c>
      <c r="E191" s="2" t="s">
        <v>327</v>
      </c>
      <c r="F191" s="1">
        <v>80.95081795026616</v>
      </c>
    </row>
    <row r="192">
      <c r="A192" s="2" t="s">
        <v>28</v>
      </c>
      <c r="B192" s="1" t="s">
        <v>496</v>
      </c>
      <c r="C192" s="1">
        <v>2024.0</v>
      </c>
      <c r="D192" s="2" t="s">
        <v>6</v>
      </c>
      <c r="E192" s="2" t="s">
        <v>327</v>
      </c>
      <c r="F192" s="1">
        <v>72.9029469842987</v>
      </c>
    </row>
    <row r="193">
      <c r="A193" s="2" t="s">
        <v>29</v>
      </c>
      <c r="B193" s="1" t="s">
        <v>498</v>
      </c>
      <c r="C193" s="1">
        <v>2024.0</v>
      </c>
      <c r="D193" s="2" t="s">
        <v>6</v>
      </c>
      <c r="E193" s="2" t="s">
        <v>327</v>
      </c>
      <c r="F193" s="1">
        <v>79.49753894192388</v>
      </c>
    </row>
    <row r="194">
      <c r="A194" s="2" t="s">
        <v>30</v>
      </c>
      <c r="B194" s="1" t="s">
        <v>499</v>
      </c>
      <c r="C194" s="1">
        <v>2024.0</v>
      </c>
      <c r="D194" s="2" t="s">
        <v>6</v>
      </c>
      <c r="E194" s="2" t="s">
        <v>327</v>
      </c>
      <c r="F194" s="1">
        <v>66.4575703198369</v>
      </c>
    </row>
    <row r="195">
      <c r="A195" s="2" t="s">
        <v>31</v>
      </c>
      <c r="B195" s="1" t="s">
        <v>500</v>
      </c>
      <c r="C195" s="1">
        <v>2024.0</v>
      </c>
      <c r="D195" s="2" t="s">
        <v>6</v>
      </c>
      <c r="E195" s="2" t="s">
        <v>327</v>
      </c>
      <c r="F195" s="1">
        <v>83.17052088143735</v>
      </c>
    </row>
    <row r="196">
      <c r="A196" s="2" t="s">
        <v>32</v>
      </c>
      <c r="B196" s="1" t="s">
        <v>501</v>
      </c>
      <c r="C196" s="1">
        <v>2024.0</v>
      </c>
      <c r="D196" s="2" t="s">
        <v>6</v>
      </c>
      <c r="E196" s="2" t="s">
        <v>327</v>
      </c>
      <c r="F196" s="1">
        <v>75.26300953541183</v>
      </c>
    </row>
    <row r="197">
      <c r="A197" s="2" t="s">
        <v>33</v>
      </c>
      <c r="B197" s="1" t="s">
        <v>502</v>
      </c>
      <c r="C197" s="1">
        <v>2024.0</v>
      </c>
      <c r="D197" s="2" t="s">
        <v>6</v>
      </c>
      <c r="E197" s="2" t="s">
        <v>327</v>
      </c>
      <c r="F197" s="1">
        <v>72.09599659602486</v>
      </c>
    </row>
    <row r="198">
      <c r="A198" s="2" t="s">
        <v>34</v>
      </c>
      <c r="B198" s="1" t="s">
        <v>503</v>
      </c>
      <c r="C198" s="1">
        <v>2024.0</v>
      </c>
      <c r="D198" s="2" t="s">
        <v>6</v>
      </c>
      <c r="E198" s="2" t="s">
        <v>327</v>
      </c>
      <c r="F198" s="1">
        <v>78.15872896422711</v>
      </c>
    </row>
    <row r="199">
      <c r="A199" s="2" t="s">
        <v>35</v>
      </c>
      <c r="B199" s="1" t="s">
        <v>504</v>
      </c>
      <c r="C199" s="1">
        <v>2024.0</v>
      </c>
      <c r="D199" s="2" t="s">
        <v>6</v>
      </c>
      <c r="E199" s="2" t="s">
        <v>327</v>
      </c>
      <c r="F199" s="1">
        <v>79.59478891061771</v>
      </c>
    </row>
  </sheetData>
  <autoFilter ref="$A$1:$F$134"/>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1</v>
      </c>
      <c r="B1" s="27" t="s">
        <v>470</v>
      </c>
      <c r="C1" s="27" t="s">
        <v>0</v>
      </c>
      <c r="D1" s="27" t="s">
        <v>36</v>
      </c>
      <c r="E1" s="27" t="s">
        <v>38</v>
      </c>
      <c r="F1" s="78" t="s">
        <v>471</v>
      </c>
    </row>
    <row r="2">
      <c r="A2" s="126" t="s">
        <v>3</v>
      </c>
      <c r="B2" s="27" t="s">
        <v>489</v>
      </c>
      <c r="C2" s="7">
        <v>2018.0</v>
      </c>
      <c r="D2" s="9" t="s">
        <v>6</v>
      </c>
      <c r="E2" s="9" t="s">
        <v>332</v>
      </c>
      <c r="F2" s="7">
        <v>63.42</v>
      </c>
    </row>
    <row r="3">
      <c r="A3" s="126" t="s">
        <v>4</v>
      </c>
      <c r="B3" s="27" t="s">
        <v>472</v>
      </c>
      <c r="C3" s="7">
        <v>2018.0</v>
      </c>
      <c r="D3" s="9" t="s">
        <v>6</v>
      </c>
      <c r="E3" s="9" t="s">
        <v>332</v>
      </c>
      <c r="F3" s="7">
        <v>59.36</v>
      </c>
    </row>
    <row r="4">
      <c r="A4" s="26" t="s">
        <v>5</v>
      </c>
      <c r="B4" s="27" t="s">
        <v>473</v>
      </c>
      <c r="C4" s="7">
        <v>2018.0</v>
      </c>
      <c r="D4" s="9" t="s">
        <v>6</v>
      </c>
      <c r="E4" s="9" t="s">
        <v>332</v>
      </c>
      <c r="F4" s="7">
        <v>52.61</v>
      </c>
    </row>
    <row r="5">
      <c r="A5" s="26" t="s">
        <v>6</v>
      </c>
      <c r="B5" s="27" t="s">
        <v>474</v>
      </c>
      <c r="C5" s="7">
        <v>2018.0</v>
      </c>
      <c r="D5" s="9" t="s">
        <v>6</v>
      </c>
      <c r="E5" s="9" t="s">
        <v>332</v>
      </c>
      <c r="F5" s="7">
        <v>58.65</v>
      </c>
    </row>
    <row r="6">
      <c r="A6" s="26" t="s">
        <v>7</v>
      </c>
      <c r="B6" s="27" t="s">
        <v>475</v>
      </c>
      <c r="C6" s="7">
        <v>2018.0</v>
      </c>
      <c r="D6" s="9" t="s">
        <v>6</v>
      </c>
      <c r="E6" s="9" t="s">
        <v>332</v>
      </c>
      <c r="F6" s="7">
        <v>69.97</v>
      </c>
    </row>
    <row r="7">
      <c r="A7" s="26" t="s">
        <v>8</v>
      </c>
      <c r="B7" s="27" t="s">
        <v>479</v>
      </c>
      <c r="C7" s="7">
        <v>2018.0</v>
      </c>
      <c r="D7" s="9" t="s">
        <v>6</v>
      </c>
      <c r="E7" s="9" t="s">
        <v>332</v>
      </c>
      <c r="F7" s="7">
        <v>63.59</v>
      </c>
    </row>
    <row r="8">
      <c r="A8" s="26" t="s">
        <v>9</v>
      </c>
      <c r="B8" s="27" t="s">
        <v>480</v>
      </c>
      <c r="C8" s="7">
        <v>2018.0</v>
      </c>
      <c r="D8" s="9" t="s">
        <v>6</v>
      </c>
      <c r="E8" s="9" t="s">
        <v>332</v>
      </c>
      <c r="F8" s="7">
        <v>64.13</v>
      </c>
    </row>
    <row r="9">
      <c r="A9" s="26" t="s">
        <v>10</v>
      </c>
      <c r="B9" s="27" t="s">
        <v>478</v>
      </c>
      <c r="C9" s="7">
        <v>2018.0</v>
      </c>
      <c r="D9" s="9" t="s">
        <v>6</v>
      </c>
      <c r="E9" s="9" t="s">
        <v>332</v>
      </c>
      <c r="F9" s="7">
        <v>68.44</v>
      </c>
    </row>
    <row r="10">
      <c r="A10" s="26" t="s">
        <v>11</v>
      </c>
      <c r="B10" s="27" t="s">
        <v>477</v>
      </c>
      <c r="C10" s="7">
        <v>2018.0</v>
      </c>
      <c r="D10" s="9" t="s">
        <v>6</v>
      </c>
      <c r="E10" s="9" t="s">
        <v>332</v>
      </c>
      <c r="F10" s="7">
        <v>54.38</v>
      </c>
    </row>
    <row r="11">
      <c r="A11" s="26" t="s">
        <v>12</v>
      </c>
      <c r="B11" s="27" t="s">
        <v>476</v>
      </c>
      <c r="C11" s="7">
        <v>2018.0</v>
      </c>
      <c r="D11" s="9" t="s">
        <v>6</v>
      </c>
      <c r="E11" s="9" t="s">
        <v>332</v>
      </c>
      <c r="F11" s="7">
        <v>70.6</v>
      </c>
    </row>
    <row r="12">
      <c r="A12" s="26" t="s">
        <v>13</v>
      </c>
      <c r="B12" s="27" t="s">
        <v>481</v>
      </c>
      <c r="C12" s="7">
        <v>2018.0</v>
      </c>
      <c r="D12" s="9" t="s">
        <v>6</v>
      </c>
      <c r="E12" s="9" t="s">
        <v>332</v>
      </c>
      <c r="F12" s="7">
        <v>57.12</v>
      </c>
    </row>
    <row r="13">
      <c r="A13" s="26" t="s">
        <v>14</v>
      </c>
      <c r="B13" s="27" t="s">
        <v>483</v>
      </c>
      <c r="C13" s="7">
        <v>2018.0</v>
      </c>
      <c r="D13" s="9" t="s">
        <v>6</v>
      </c>
      <c r="E13" s="9" t="s">
        <v>332</v>
      </c>
      <c r="F13" s="7">
        <v>53.19</v>
      </c>
    </row>
    <row r="14">
      <c r="A14" s="26" t="s">
        <v>15</v>
      </c>
      <c r="B14" s="27" t="s">
        <v>482</v>
      </c>
      <c r="C14" s="7">
        <v>2018.0</v>
      </c>
      <c r="D14" s="9" t="s">
        <v>6</v>
      </c>
      <c r="E14" s="9" t="s">
        <v>332</v>
      </c>
      <c r="F14" s="7">
        <v>64.11</v>
      </c>
    </row>
    <row r="15">
      <c r="A15" s="26" t="s">
        <v>16</v>
      </c>
      <c r="B15" s="27" t="s">
        <v>484</v>
      </c>
      <c r="C15" s="7">
        <v>2018.0</v>
      </c>
      <c r="D15" s="9" t="s">
        <v>6</v>
      </c>
      <c r="E15" s="9" t="s">
        <v>332</v>
      </c>
      <c r="F15" s="7">
        <v>65.71</v>
      </c>
    </row>
    <row r="16">
      <c r="A16" s="26" t="s">
        <v>17</v>
      </c>
      <c r="B16" s="27" t="s">
        <v>485</v>
      </c>
      <c r="C16" s="7">
        <v>2018.0</v>
      </c>
      <c r="D16" s="9" t="s">
        <v>6</v>
      </c>
      <c r="E16" s="9" t="s">
        <v>332</v>
      </c>
      <c r="F16" s="7">
        <v>59.18</v>
      </c>
    </row>
    <row r="17">
      <c r="A17" s="26" t="s">
        <v>18</v>
      </c>
      <c r="B17" s="27" t="s">
        <v>486</v>
      </c>
      <c r="C17" s="7">
        <v>2018.0</v>
      </c>
      <c r="D17" s="9" t="s">
        <v>6</v>
      </c>
      <c r="E17" s="9" t="s">
        <v>332</v>
      </c>
      <c r="F17" s="7">
        <v>67.89</v>
      </c>
    </row>
    <row r="18">
      <c r="A18" s="26" t="s">
        <v>19</v>
      </c>
      <c r="B18" s="27" t="s">
        <v>487</v>
      </c>
      <c r="C18" s="7">
        <v>2018.0</v>
      </c>
      <c r="D18" s="9" t="s">
        <v>6</v>
      </c>
      <c r="E18" s="9" t="s">
        <v>332</v>
      </c>
      <c r="F18" s="7">
        <v>58.48</v>
      </c>
    </row>
    <row r="19">
      <c r="A19" s="26" t="s">
        <v>20</v>
      </c>
      <c r="B19" s="27" t="s">
        <v>488</v>
      </c>
      <c r="C19" s="7">
        <v>2018.0</v>
      </c>
      <c r="D19" s="9" t="s">
        <v>6</v>
      </c>
      <c r="E19" s="9" t="s">
        <v>332</v>
      </c>
      <c r="F19" s="7">
        <v>67.1</v>
      </c>
    </row>
    <row r="20">
      <c r="A20" s="26" t="s">
        <v>21</v>
      </c>
      <c r="B20" s="27" t="s">
        <v>490</v>
      </c>
      <c r="C20" s="7">
        <v>2018.0</v>
      </c>
      <c r="D20" s="9" t="s">
        <v>6</v>
      </c>
      <c r="E20" s="9" t="s">
        <v>332</v>
      </c>
      <c r="F20" s="7">
        <v>57.09</v>
      </c>
    </row>
    <row r="21">
      <c r="A21" s="26" t="s">
        <v>22</v>
      </c>
      <c r="B21" s="27" t="s">
        <v>491</v>
      </c>
      <c r="C21" s="7">
        <v>2018.0</v>
      </c>
      <c r="D21" s="9" t="s">
        <v>6</v>
      </c>
      <c r="E21" s="9" t="s">
        <v>332</v>
      </c>
      <c r="F21" s="7">
        <v>55.76</v>
      </c>
    </row>
    <row r="22">
      <c r="A22" s="26" t="s">
        <v>23</v>
      </c>
      <c r="B22" s="27" t="s">
        <v>492</v>
      </c>
      <c r="C22" s="7">
        <v>2018.0</v>
      </c>
      <c r="D22" s="9" t="s">
        <v>6</v>
      </c>
      <c r="E22" s="9" t="s">
        <v>332</v>
      </c>
      <c r="F22" s="7">
        <v>67.22</v>
      </c>
    </row>
    <row r="23">
      <c r="A23" s="26" t="s">
        <v>24</v>
      </c>
      <c r="B23" s="27" t="s">
        <v>493</v>
      </c>
      <c r="C23" s="7">
        <v>2018.0</v>
      </c>
      <c r="D23" s="9" t="s">
        <v>6</v>
      </c>
      <c r="E23" s="9" t="s">
        <v>332</v>
      </c>
      <c r="F23" s="7">
        <v>68.33</v>
      </c>
    </row>
    <row r="24">
      <c r="A24" s="26" t="s">
        <v>25</v>
      </c>
      <c r="B24" s="27" t="s">
        <v>494</v>
      </c>
      <c r="C24" s="7">
        <v>2018.0</v>
      </c>
      <c r="D24" s="9" t="s">
        <v>6</v>
      </c>
      <c r="E24" s="9" t="s">
        <v>332</v>
      </c>
      <c r="F24" s="7">
        <v>64.67</v>
      </c>
    </row>
    <row r="25">
      <c r="A25" s="26" t="s">
        <v>26</v>
      </c>
      <c r="B25" s="27" t="s">
        <v>495</v>
      </c>
      <c r="C25" s="7">
        <v>2018.0</v>
      </c>
      <c r="D25" s="9" t="s">
        <v>6</v>
      </c>
      <c r="E25" s="9" t="s">
        <v>332</v>
      </c>
      <c r="F25" s="7">
        <v>60.16</v>
      </c>
    </row>
    <row r="26">
      <c r="A26" s="26" t="s">
        <v>27</v>
      </c>
      <c r="B26" s="27" t="s">
        <v>497</v>
      </c>
      <c r="C26" s="7">
        <v>2018.0</v>
      </c>
      <c r="D26" s="9" t="s">
        <v>6</v>
      </c>
      <c r="E26" s="9" t="s">
        <v>332</v>
      </c>
      <c r="F26" s="7">
        <v>63.58</v>
      </c>
    </row>
    <row r="27">
      <c r="A27" s="26" t="s">
        <v>28</v>
      </c>
      <c r="B27" s="27" t="s">
        <v>496</v>
      </c>
      <c r="C27" s="7">
        <v>2018.0</v>
      </c>
      <c r="D27" s="9" t="s">
        <v>6</v>
      </c>
      <c r="E27" s="9" t="s">
        <v>332</v>
      </c>
      <c r="F27" s="7">
        <v>60.53</v>
      </c>
    </row>
    <row r="28">
      <c r="A28" s="26" t="s">
        <v>29</v>
      </c>
      <c r="B28" s="27" t="s">
        <v>498</v>
      </c>
      <c r="C28" s="7">
        <v>2018.0</v>
      </c>
      <c r="D28" s="9" t="s">
        <v>6</v>
      </c>
      <c r="E28" s="9" t="s">
        <v>332</v>
      </c>
      <c r="F28" s="7">
        <v>51.88</v>
      </c>
    </row>
    <row r="29">
      <c r="A29" s="26" t="s">
        <v>30</v>
      </c>
      <c r="B29" s="27" t="s">
        <v>499</v>
      </c>
      <c r="C29" s="7">
        <v>2018.0</v>
      </c>
      <c r="D29" s="9" t="s">
        <v>6</v>
      </c>
      <c r="E29" s="9" t="s">
        <v>332</v>
      </c>
      <c r="F29" s="7">
        <v>71.11</v>
      </c>
    </row>
    <row r="30">
      <c r="A30" s="26" t="s">
        <v>31</v>
      </c>
      <c r="B30" s="27" t="s">
        <v>500</v>
      </c>
      <c r="C30" s="7">
        <v>2018.0</v>
      </c>
      <c r="D30" s="9" t="s">
        <v>6</v>
      </c>
      <c r="E30" s="9" t="s">
        <v>332</v>
      </c>
      <c r="F30" s="7">
        <v>62.12</v>
      </c>
    </row>
    <row r="31">
      <c r="A31" s="26" t="s">
        <v>32</v>
      </c>
      <c r="B31" s="27" t="s">
        <v>501</v>
      </c>
      <c r="C31" s="7">
        <v>2018.0</v>
      </c>
      <c r="D31" s="9" t="s">
        <v>6</v>
      </c>
      <c r="E31" s="9" t="s">
        <v>332</v>
      </c>
      <c r="F31" s="7">
        <v>66.44</v>
      </c>
    </row>
    <row r="32">
      <c r="A32" s="26" t="s">
        <v>33</v>
      </c>
      <c r="B32" s="27" t="s">
        <v>502</v>
      </c>
      <c r="C32" s="7">
        <v>2018.0</v>
      </c>
      <c r="D32" s="9" t="s">
        <v>6</v>
      </c>
      <c r="E32" s="9" t="s">
        <v>332</v>
      </c>
      <c r="F32" s="7">
        <v>65.94</v>
      </c>
    </row>
    <row r="33">
      <c r="A33" s="26" t="s">
        <v>34</v>
      </c>
      <c r="B33" s="27" t="s">
        <v>503</v>
      </c>
      <c r="C33" s="7">
        <v>2018.0</v>
      </c>
      <c r="D33" s="9" t="s">
        <v>6</v>
      </c>
      <c r="E33" s="9" t="s">
        <v>332</v>
      </c>
      <c r="F33" s="7">
        <v>75.38</v>
      </c>
    </row>
    <row r="34">
      <c r="A34" s="26" t="s">
        <v>35</v>
      </c>
      <c r="B34" s="27" t="s">
        <v>504</v>
      </c>
      <c r="C34" s="7">
        <v>2018.0</v>
      </c>
      <c r="D34" s="9" t="s">
        <v>6</v>
      </c>
      <c r="E34" s="9" t="s">
        <v>332</v>
      </c>
      <c r="F34" s="7">
        <v>65.23</v>
      </c>
    </row>
    <row r="35">
      <c r="A35" s="126" t="s">
        <v>3</v>
      </c>
      <c r="B35" s="27" t="s">
        <v>489</v>
      </c>
      <c r="C35" s="7">
        <v>2015.0</v>
      </c>
      <c r="D35" s="9" t="s">
        <v>6</v>
      </c>
      <c r="E35" s="9" t="s">
        <v>332</v>
      </c>
      <c r="F35" s="7">
        <v>52.28</v>
      </c>
    </row>
    <row r="36">
      <c r="A36" s="126" t="s">
        <v>4</v>
      </c>
      <c r="B36" s="27" t="s">
        <v>472</v>
      </c>
      <c r="C36" s="7">
        <v>2015.0</v>
      </c>
      <c r="D36" s="9" t="s">
        <v>6</v>
      </c>
      <c r="E36" s="9" t="s">
        <v>332</v>
      </c>
      <c r="F36" s="5">
        <v>37.2</v>
      </c>
    </row>
    <row r="37">
      <c r="A37" s="26" t="s">
        <v>5</v>
      </c>
      <c r="B37" s="27" t="s">
        <v>473</v>
      </c>
      <c r="C37" s="7">
        <v>2015.0</v>
      </c>
      <c r="D37" s="9" t="s">
        <v>6</v>
      </c>
      <c r="E37" s="9" t="s">
        <v>332</v>
      </c>
      <c r="F37" s="5">
        <v>30.92</v>
      </c>
    </row>
    <row r="38">
      <c r="A38" s="26" t="s">
        <v>6</v>
      </c>
      <c r="B38" s="27" t="s">
        <v>474</v>
      </c>
      <c r="C38" s="7">
        <v>2015.0</v>
      </c>
      <c r="D38" s="9" t="s">
        <v>6</v>
      </c>
      <c r="E38" s="9" t="s">
        <v>332</v>
      </c>
      <c r="F38" s="5">
        <v>52.63</v>
      </c>
    </row>
    <row r="39">
      <c r="A39" s="26" t="s">
        <v>7</v>
      </c>
      <c r="B39" s="27" t="s">
        <v>475</v>
      </c>
      <c r="C39" s="7">
        <v>2015.0</v>
      </c>
      <c r="D39" s="9" t="s">
        <v>6</v>
      </c>
      <c r="E39" s="9" t="s">
        <v>332</v>
      </c>
      <c r="F39" s="5">
        <v>61.23</v>
      </c>
    </row>
    <row r="40">
      <c r="A40" s="26" t="s">
        <v>8</v>
      </c>
      <c r="B40" s="27" t="s">
        <v>479</v>
      </c>
      <c r="C40" s="7">
        <v>2015.0</v>
      </c>
      <c r="D40" s="9" t="s">
        <v>6</v>
      </c>
      <c r="E40" s="9" t="s">
        <v>332</v>
      </c>
      <c r="F40" s="5">
        <v>45.0</v>
      </c>
    </row>
    <row r="41">
      <c r="A41" s="26" t="s">
        <v>9</v>
      </c>
      <c r="B41" s="27" t="s">
        <v>480</v>
      </c>
      <c r="C41" s="7">
        <v>2015.0</v>
      </c>
      <c r="D41" s="9" t="s">
        <v>6</v>
      </c>
      <c r="E41" s="9" t="s">
        <v>332</v>
      </c>
      <c r="F41" s="5">
        <v>60.18</v>
      </c>
    </row>
    <row r="42">
      <c r="A42" s="26" t="s">
        <v>10</v>
      </c>
      <c r="B42" s="27" t="s">
        <v>478</v>
      </c>
      <c r="C42" s="7">
        <v>2015.0</v>
      </c>
      <c r="D42" s="9" t="s">
        <v>6</v>
      </c>
      <c r="E42" s="9" t="s">
        <v>332</v>
      </c>
      <c r="F42" s="5">
        <v>46.25</v>
      </c>
    </row>
    <row r="43">
      <c r="A43" s="26" t="s">
        <v>11</v>
      </c>
      <c r="B43" s="27" t="s">
        <v>477</v>
      </c>
      <c r="C43" s="7">
        <v>2015.0</v>
      </c>
      <c r="D43" s="9" t="s">
        <v>6</v>
      </c>
      <c r="E43" s="9" t="s">
        <v>332</v>
      </c>
      <c r="F43" s="5">
        <v>32.63</v>
      </c>
    </row>
    <row r="44">
      <c r="A44" s="26" t="s">
        <v>12</v>
      </c>
      <c r="B44" s="27" t="s">
        <v>476</v>
      </c>
      <c r="C44" s="7">
        <v>2015.0</v>
      </c>
      <c r="D44" s="9" t="s">
        <v>6</v>
      </c>
      <c r="E44" s="9" t="s">
        <v>332</v>
      </c>
      <c r="F44" s="5">
        <v>44.21</v>
      </c>
    </row>
    <row r="45">
      <c r="A45" s="26" t="s">
        <v>13</v>
      </c>
      <c r="B45" s="27" t="s">
        <v>481</v>
      </c>
      <c r="C45" s="7">
        <v>2015.0</v>
      </c>
      <c r="D45" s="9" t="s">
        <v>6</v>
      </c>
      <c r="E45" s="9" t="s">
        <v>332</v>
      </c>
      <c r="F45" s="5">
        <v>41.63</v>
      </c>
    </row>
    <row r="46">
      <c r="A46" s="26" t="s">
        <v>14</v>
      </c>
      <c r="B46" s="27" t="s">
        <v>483</v>
      </c>
      <c r="C46" s="7">
        <v>2015.0</v>
      </c>
      <c r="D46" s="9" t="s">
        <v>6</v>
      </c>
      <c r="E46" s="9" t="s">
        <v>332</v>
      </c>
      <c r="F46" s="5">
        <v>45.9</v>
      </c>
    </row>
    <row r="47">
      <c r="A47" s="26" t="s">
        <v>15</v>
      </c>
      <c r="B47" s="27" t="s">
        <v>482</v>
      </c>
      <c r="C47" s="7">
        <v>2015.0</v>
      </c>
      <c r="D47" s="9" t="s">
        <v>6</v>
      </c>
      <c r="E47" s="9" t="s">
        <v>332</v>
      </c>
      <c r="F47" s="5">
        <v>56.36</v>
      </c>
    </row>
    <row r="48">
      <c r="A48" s="26" t="s">
        <v>16</v>
      </c>
      <c r="B48" s="27" t="s">
        <v>484</v>
      </c>
      <c r="C48" s="7">
        <v>2015.0</v>
      </c>
      <c r="D48" s="9" t="s">
        <v>6</v>
      </c>
      <c r="E48" s="9" t="s">
        <v>332</v>
      </c>
      <c r="F48" s="5">
        <v>45.38</v>
      </c>
    </row>
    <row r="49">
      <c r="A49" s="26" t="s">
        <v>17</v>
      </c>
      <c r="B49" s="27" t="s">
        <v>485</v>
      </c>
      <c r="C49" s="7">
        <v>2015.0</v>
      </c>
      <c r="D49" s="9" t="s">
        <v>6</v>
      </c>
      <c r="E49" s="9" t="s">
        <v>332</v>
      </c>
      <c r="F49" s="5">
        <v>52.88</v>
      </c>
    </row>
    <row r="50">
      <c r="A50" s="26" t="s">
        <v>18</v>
      </c>
      <c r="B50" s="27" t="s">
        <v>486</v>
      </c>
      <c r="C50" s="7">
        <v>2015.0</v>
      </c>
      <c r="D50" s="9" t="s">
        <v>6</v>
      </c>
      <c r="E50" s="9" t="s">
        <v>332</v>
      </c>
      <c r="F50" s="5">
        <v>50.52</v>
      </c>
    </row>
    <row r="51">
      <c r="A51" s="26" t="s">
        <v>19</v>
      </c>
      <c r="B51" s="27" t="s">
        <v>487</v>
      </c>
      <c r="C51" s="7">
        <v>2015.0</v>
      </c>
      <c r="D51" s="9" t="s">
        <v>6</v>
      </c>
      <c r="E51" s="9" t="s">
        <v>332</v>
      </c>
      <c r="F51" s="5">
        <v>54.88</v>
      </c>
    </row>
    <row r="52">
      <c r="A52" s="26" t="s">
        <v>20</v>
      </c>
      <c r="B52" s="27" t="s">
        <v>488</v>
      </c>
      <c r="C52" s="7">
        <v>2015.0</v>
      </c>
      <c r="D52" s="9" t="s">
        <v>6</v>
      </c>
      <c r="E52" s="9" t="s">
        <v>332</v>
      </c>
      <c r="F52" s="5">
        <v>55.26</v>
      </c>
    </row>
    <row r="53">
      <c r="A53" s="26" t="s">
        <v>21</v>
      </c>
      <c r="B53" s="27" t="s">
        <v>490</v>
      </c>
      <c r="C53" s="7">
        <v>2015.0</v>
      </c>
      <c r="D53" s="9" t="s">
        <v>6</v>
      </c>
      <c r="E53" s="9" t="s">
        <v>332</v>
      </c>
      <c r="F53" s="5">
        <v>41.84</v>
      </c>
    </row>
    <row r="54">
      <c r="A54" s="26" t="s">
        <v>22</v>
      </c>
      <c r="B54" s="27" t="s">
        <v>491</v>
      </c>
      <c r="C54" s="7">
        <v>2015.0</v>
      </c>
      <c r="D54" s="9" t="s">
        <v>6</v>
      </c>
      <c r="E54" s="9" t="s">
        <v>332</v>
      </c>
      <c r="F54" s="5">
        <v>58.72</v>
      </c>
    </row>
    <row r="55">
      <c r="A55" s="26" t="s">
        <v>23</v>
      </c>
      <c r="B55" s="27" t="s">
        <v>492</v>
      </c>
      <c r="C55" s="7">
        <v>2015.0</v>
      </c>
      <c r="D55" s="9" t="s">
        <v>6</v>
      </c>
      <c r="E55" s="9" t="s">
        <v>332</v>
      </c>
      <c r="F55" s="5">
        <v>36.36</v>
      </c>
    </row>
    <row r="56">
      <c r="A56" s="26" t="s">
        <v>24</v>
      </c>
      <c r="B56" s="27" t="s">
        <v>493</v>
      </c>
      <c r="C56" s="7">
        <v>2015.0</v>
      </c>
      <c r="D56" s="9" t="s">
        <v>6</v>
      </c>
      <c r="E56" s="9" t="s">
        <v>332</v>
      </c>
      <c r="F56" s="5">
        <v>41.73</v>
      </c>
    </row>
    <row r="57">
      <c r="A57" s="26" t="s">
        <v>25</v>
      </c>
      <c r="B57" s="27" t="s">
        <v>494</v>
      </c>
      <c r="C57" s="7">
        <v>2015.0</v>
      </c>
      <c r="D57" s="9" t="s">
        <v>6</v>
      </c>
      <c r="E57" s="9" t="s">
        <v>332</v>
      </c>
      <c r="F57" s="5">
        <v>57.52</v>
      </c>
    </row>
    <row r="58">
      <c r="A58" s="26" t="s">
        <v>26</v>
      </c>
      <c r="B58" s="27" t="s">
        <v>495</v>
      </c>
      <c r="C58" s="7">
        <v>2015.0</v>
      </c>
      <c r="D58" s="9" t="s">
        <v>6</v>
      </c>
      <c r="E58" s="9" t="s">
        <v>332</v>
      </c>
      <c r="F58" s="5">
        <v>39.92</v>
      </c>
    </row>
    <row r="59">
      <c r="A59" s="26" t="s">
        <v>27</v>
      </c>
      <c r="B59" s="27" t="s">
        <v>497</v>
      </c>
      <c r="C59" s="7">
        <v>2015.0</v>
      </c>
      <c r="D59" s="9" t="s">
        <v>6</v>
      </c>
      <c r="E59" s="9" t="s">
        <v>332</v>
      </c>
      <c r="F59" s="5">
        <v>57.4</v>
      </c>
    </row>
    <row r="60">
      <c r="A60" s="26" t="s">
        <v>28</v>
      </c>
      <c r="B60" s="27" t="s">
        <v>496</v>
      </c>
      <c r="C60" s="7">
        <v>2015.0</v>
      </c>
      <c r="D60" s="9" t="s">
        <v>6</v>
      </c>
      <c r="E60" s="9" t="s">
        <v>332</v>
      </c>
      <c r="F60" s="5">
        <v>38.47</v>
      </c>
    </row>
    <row r="61">
      <c r="A61" s="26" t="s">
        <v>29</v>
      </c>
      <c r="B61" s="27" t="s">
        <v>498</v>
      </c>
      <c r="C61" s="7">
        <v>2015.0</v>
      </c>
      <c r="D61" s="9" t="s">
        <v>6</v>
      </c>
      <c r="E61" s="9" t="s">
        <v>332</v>
      </c>
      <c r="F61" s="5">
        <v>51.97</v>
      </c>
    </row>
    <row r="62">
      <c r="A62" s="26" t="s">
        <v>30</v>
      </c>
      <c r="B62" s="27" t="s">
        <v>499</v>
      </c>
      <c r="C62" s="7">
        <v>2015.0</v>
      </c>
      <c r="D62" s="9" t="s">
        <v>6</v>
      </c>
      <c r="E62" s="9" t="s">
        <v>332</v>
      </c>
      <c r="F62" s="5">
        <v>57.04</v>
      </c>
    </row>
    <row r="63">
      <c r="A63" s="26" t="s">
        <v>31</v>
      </c>
      <c r="B63" s="27" t="s">
        <v>500</v>
      </c>
      <c r="C63" s="7">
        <v>2015.0</v>
      </c>
      <c r="D63" s="9" t="s">
        <v>6</v>
      </c>
      <c r="E63" s="9" t="s">
        <v>332</v>
      </c>
      <c r="F63" s="5">
        <v>45.1</v>
      </c>
    </row>
    <row r="64">
      <c r="A64" s="26" t="s">
        <v>32</v>
      </c>
      <c r="B64" s="27" t="s">
        <v>501</v>
      </c>
      <c r="C64" s="7">
        <v>2015.0</v>
      </c>
      <c r="D64" s="9" t="s">
        <v>6</v>
      </c>
      <c r="E64" s="9" t="s">
        <v>332</v>
      </c>
      <c r="F64" s="5">
        <v>39.38</v>
      </c>
    </row>
    <row r="65">
      <c r="A65" s="26" t="s">
        <v>33</v>
      </c>
      <c r="B65" s="27" t="s">
        <v>502</v>
      </c>
      <c r="C65" s="7">
        <v>2015.0</v>
      </c>
      <c r="D65" s="9" t="s">
        <v>6</v>
      </c>
      <c r="E65" s="9" t="s">
        <v>332</v>
      </c>
      <c r="F65" s="5">
        <v>46.03</v>
      </c>
    </row>
    <row r="66">
      <c r="A66" s="26" t="s">
        <v>34</v>
      </c>
      <c r="B66" s="27" t="s">
        <v>503</v>
      </c>
      <c r="C66" s="7">
        <v>2015.0</v>
      </c>
      <c r="D66" s="9" t="s">
        <v>6</v>
      </c>
      <c r="E66" s="9" t="s">
        <v>332</v>
      </c>
      <c r="F66" s="5">
        <v>70.86</v>
      </c>
    </row>
    <row r="67">
      <c r="A67" s="26" t="s">
        <v>35</v>
      </c>
      <c r="B67" s="27" t="s">
        <v>504</v>
      </c>
      <c r="C67" s="7">
        <v>2015.0</v>
      </c>
      <c r="D67" s="9" t="s">
        <v>6</v>
      </c>
      <c r="E67" s="9" t="s">
        <v>332</v>
      </c>
      <c r="F67" s="5">
        <v>45.51</v>
      </c>
    </row>
    <row r="68">
      <c r="A68" s="126" t="s">
        <v>3</v>
      </c>
      <c r="B68" s="27" t="s">
        <v>489</v>
      </c>
      <c r="C68" s="7">
        <v>2021.0</v>
      </c>
      <c r="D68" s="9" t="s">
        <v>6</v>
      </c>
      <c r="E68" s="9" t="s">
        <v>332</v>
      </c>
      <c r="F68" s="7">
        <v>52.6759</v>
      </c>
    </row>
    <row r="69">
      <c r="A69" s="126" t="s">
        <v>4</v>
      </c>
      <c r="B69" s="27" t="s">
        <v>472</v>
      </c>
      <c r="C69" s="7">
        <v>2021.0</v>
      </c>
      <c r="D69" s="9" t="s">
        <v>6</v>
      </c>
      <c r="E69" s="9" t="s">
        <v>332</v>
      </c>
      <c r="F69" s="38">
        <v>50.529</v>
      </c>
    </row>
    <row r="70">
      <c r="A70" s="26" t="s">
        <v>5</v>
      </c>
      <c r="B70" s="27" t="s">
        <v>473</v>
      </c>
      <c r="C70" s="7">
        <v>2021.0</v>
      </c>
      <c r="D70" s="9" t="s">
        <v>6</v>
      </c>
      <c r="E70" s="9" t="s">
        <v>332</v>
      </c>
      <c r="F70" s="38">
        <v>38.4756</v>
      </c>
    </row>
    <row r="71">
      <c r="A71" s="26" t="s">
        <v>6</v>
      </c>
      <c r="B71" s="27" t="s">
        <v>474</v>
      </c>
      <c r="C71" s="7">
        <v>2021.0</v>
      </c>
      <c r="D71" s="9" t="s">
        <v>6</v>
      </c>
      <c r="E71" s="9" t="s">
        <v>332</v>
      </c>
      <c r="F71" s="38">
        <v>49.8326</v>
      </c>
    </row>
    <row r="72">
      <c r="A72" s="26" t="s">
        <v>7</v>
      </c>
      <c r="B72" s="27" t="s">
        <v>475</v>
      </c>
      <c r="C72" s="7">
        <v>2021.0</v>
      </c>
      <c r="D72" s="9" t="s">
        <v>6</v>
      </c>
      <c r="E72" s="9" t="s">
        <v>332</v>
      </c>
      <c r="F72" s="38">
        <v>63.4698</v>
      </c>
    </row>
    <row r="73">
      <c r="A73" s="26" t="s">
        <v>8</v>
      </c>
      <c r="B73" s="27" t="s">
        <v>479</v>
      </c>
      <c r="C73" s="7">
        <v>2021.0</v>
      </c>
      <c r="D73" s="9" t="s">
        <v>6</v>
      </c>
      <c r="E73" s="9" t="s">
        <v>332</v>
      </c>
      <c r="F73" s="38">
        <v>57.8167</v>
      </c>
    </row>
    <row r="74">
      <c r="A74" s="26" t="s">
        <v>9</v>
      </c>
      <c r="B74" s="27" t="s">
        <v>480</v>
      </c>
      <c r="C74" s="7">
        <v>2021.0</v>
      </c>
      <c r="D74" s="9" t="s">
        <v>6</v>
      </c>
      <c r="E74" s="9" t="s">
        <v>332</v>
      </c>
      <c r="F74" s="38">
        <v>53.5117</v>
      </c>
    </row>
    <row r="75">
      <c r="A75" s="26" t="s">
        <v>10</v>
      </c>
      <c r="B75" s="27" t="s">
        <v>478</v>
      </c>
      <c r="C75" s="7">
        <v>2021.0</v>
      </c>
      <c r="D75" s="9" t="s">
        <v>6</v>
      </c>
      <c r="E75" s="9" t="s">
        <v>332</v>
      </c>
      <c r="F75" s="38">
        <v>61.3372</v>
      </c>
    </row>
    <row r="76">
      <c r="A76" s="26" t="s">
        <v>11</v>
      </c>
      <c r="B76" s="27" t="s">
        <v>477</v>
      </c>
      <c r="C76" s="7">
        <v>2021.0</v>
      </c>
      <c r="D76" s="9" t="s">
        <v>6</v>
      </c>
      <c r="E76" s="9" t="s">
        <v>332</v>
      </c>
      <c r="F76" s="38">
        <v>46.7309</v>
      </c>
    </row>
    <row r="77">
      <c r="A77" s="26" t="s">
        <v>12</v>
      </c>
      <c r="B77" s="27" t="s">
        <v>476</v>
      </c>
      <c r="C77" s="7">
        <v>2021.0</v>
      </c>
      <c r="D77" s="9" t="s">
        <v>6</v>
      </c>
      <c r="E77" s="9" t="s">
        <v>332</v>
      </c>
      <c r="F77" s="38">
        <v>52.2557</v>
      </c>
    </row>
    <row r="78">
      <c r="A78" s="26" t="s">
        <v>13</v>
      </c>
      <c r="B78" s="27" t="s">
        <v>481</v>
      </c>
      <c r="C78" s="7">
        <v>2021.0</v>
      </c>
      <c r="D78" s="9" t="s">
        <v>6</v>
      </c>
      <c r="E78" s="9" t="s">
        <v>332</v>
      </c>
      <c r="F78" s="38">
        <v>43.0638</v>
      </c>
    </row>
    <row r="79">
      <c r="A79" s="26" t="s">
        <v>14</v>
      </c>
      <c r="B79" s="27" t="s">
        <v>483</v>
      </c>
      <c r="C79" s="7">
        <v>2021.0</v>
      </c>
      <c r="D79" s="9" t="s">
        <v>6</v>
      </c>
      <c r="E79" s="9" t="s">
        <v>332</v>
      </c>
      <c r="F79" s="38">
        <v>44.2164</v>
      </c>
    </row>
    <row r="80">
      <c r="A80" s="26" t="s">
        <v>15</v>
      </c>
      <c r="B80" s="27" t="s">
        <v>482</v>
      </c>
      <c r="C80" s="7">
        <v>2021.0</v>
      </c>
      <c r="D80" s="9" t="s">
        <v>6</v>
      </c>
      <c r="E80" s="9" t="s">
        <v>332</v>
      </c>
      <c r="F80" s="38">
        <v>57.8325</v>
      </c>
    </row>
    <row r="81">
      <c r="A81" s="26" t="s">
        <v>16</v>
      </c>
      <c r="B81" s="27" t="s">
        <v>484</v>
      </c>
      <c r="C81" s="7">
        <v>2021.0</v>
      </c>
      <c r="D81" s="9" t="s">
        <v>6</v>
      </c>
      <c r="E81" s="9" t="s">
        <v>332</v>
      </c>
      <c r="F81" s="38">
        <v>46.7496</v>
      </c>
    </row>
    <row r="82">
      <c r="A82" s="26" t="s">
        <v>17</v>
      </c>
      <c r="B82" s="27" t="s">
        <v>485</v>
      </c>
      <c r="C82" s="7">
        <v>2021.0</v>
      </c>
      <c r="D82" s="9" t="s">
        <v>6</v>
      </c>
      <c r="E82" s="9" t="s">
        <v>332</v>
      </c>
      <c r="F82" s="38">
        <v>48.3019</v>
      </c>
    </row>
    <row r="83">
      <c r="A83" s="26" t="s">
        <v>18</v>
      </c>
      <c r="B83" s="27" t="s">
        <v>486</v>
      </c>
      <c r="C83" s="7">
        <v>2021.0</v>
      </c>
      <c r="D83" s="9" t="s">
        <v>6</v>
      </c>
      <c r="E83" s="9" t="s">
        <v>332</v>
      </c>
      <c r="F83" s="38">
        <v>54.3003</v>
      </c>
    </row>
    <row r="84">
      <c r="A84" s="26" t="s">
        <v>19</v>
      </c>
      <c r="B84" s="27" t="s">
        <v>487</v>
      </c>
      <c r="C84" s="7">
        <v>2021.0</v>
      </c>
      <c r="D84" s="9" t="s">
        <v>6</v>
      </c>
      <c r="E84" s="9" t="s">
        <v>332</v>
      </c>
      <c r="F84" s="38">
        <v>49.6957</v>
      </c>
    </row>
    <row r="85">
      <c r="A85" s="26" t="s">
        <v>20</v>
      </c>
      <c r="B85" s="27" t="s">
        <v>488</v>
      </c>
      <c r="C85" s="7">
        <v>2021.0</v>
      </c>
      <c r="D85" s="9" t="s">
        <v>6</v>
      </c>
      <c r="E85" s="9" t="s">
        <v>332</v>
      </c>
      <c r="F85" s="38">
        <v>53.2058</v>
      </c>
    </row>
    <row r="86">
      <c r="A86" s="26" t="s">
        <v>21</v>
      </c>
      <c r="B86" s="27" t="s">
        <v>490</v>
      </c>
      <c r="C86" s="7">
        <v>2021.0</v>
      </c>
      <c r="D86" s="9" t="s">
        <v>6</v>
      </c>
      <c r="E86" s="9" t="s">
        <v>332</v>
      </c>
      <c r="F86" s="38">
        <v>53.4817</v>
      </c>
    </row>
    <row r="87">
      <c r="A87" s="26" t="s">
        <v>22</v>
      </c>
      <c r="B87" s="27" t="s">
        <v>491</v>
      </c>
      <c r="C87" s="7">
        <v>2021.0</v>
      </c>
      <c r="D87" s="9" t="s">
        <v>6</v>
      </c>
      <c r="E87" s="9" t="s">
        <v>332</v>
      </c>
      <c r="F87" s="38">
        <v>51.1829</v>
      </c>
    </row>
    <row r="88">
      <c r="A88" s="26" t="s">
        <v>23</v>
      </c>
      <c r="B88" s="27" t="s">
        <v>492</v>
      </c>
      <c r="C88" s="7">
        <v>2021.0</v>
      </c>
      <c r="D88" s="9" t="s">
        <v>6</v>
      </c>
      <c r="E88" s="9" t="s">
        <v>332</v>
      </c>
      <c r="F88" s="38">
        <v>56.6294</v>
      </c>
    </row>
    <row r="89">
      <c r="A89" s="26" t="s">
        <v>24</v>
      </c>
      <c r="B89" s="27" t="s">
        <v>493</v>
      </c>
      <c r="C89" s="7">
        <v>2021.0</v>
      </c>
      <c r="D89" s="9" t="s">
        <v>6</v>
      </c>
      <c r="E89" s="9" t="s">
        <v>332</v>
      </c>
      <c r="F89" s="38">
        <v>56.2305</v>
      </c>
    </row>
    <row r="90">
      <c r="A90" s="26" t="s">
        <v>25</v>
      </c>
      <c r="B90" s="27" t="s">
        <v>494</v>
      </c>
      <c r="C90" s="7">
        <v>2021.0</v>
      </c>
      <c r="D90" s="9" t="s">
        <v>6</v>
      </c>
      <c r="E90" s="9" t="s">
        <v>332</v>
      </c>
      <c r="F90" s="38">
        <v>52.1333</v>
      </c>
    </row>
    <row r="91">
      <c r="A91" s="26" t="s">
        <v>26</v>
      </c>
      <c r="B91" s="27" t="s">
        <v>495</v>
      </c>
      <c r="C91" s="7">
        <v>2021.0</v>
      </c>
      <c r="D91" s="9" t="s">
        <v>6</v>
      </c>
      <c r="E91" s="9" t="s">
        <v>332</v>
      </c>
      <c r="F91" s="38">
        <v>44.4447</v>
      </c>
    </row>
    <row r="92">
      <c r="A92" s="26" t="s">
        <v>27</v>
      </c>
      <c r="B92" s="27" t="s">
        <v>497</v>
      </c>
      <c r="C92" s="7">
        <v>2021.0</v>
      </c>
      <c r="D92" s="9" t="s">
        <v>6</v>
      </c>
      <c r="E92" s="9" t="s">
        <v>332</v>
      </c>
      <c r="F92" s="38">
        <v>58.9822</v>
      </c>
    </row>
    <row r="93">
      <c r="A93" s="26" t="s">
        <v>28</v>
      </c>
      <c r="B93" s="27" t="s">
        <v>496</v>
      </c>
      <c r="C93" s="7">
        <v>2021.0</v>
      </c>
      <c r="D93" s="9" t="s">
        <v>6</v>
      </c>
      <c r="E93" s="9" t="s">
        <v>332</v>
      </c>
      <c r="F93" s="38">
        <v>49.1185</v>
      </c>
    </row>
    <row r="94">
      <c r="A94" s="26" t="s">
        <v>29</v>
      </c>
      <c r="B94" s="27" t="s">
        <v>498</v>
      </c>
      <c r="C94" s="7">
        <v>2021.0</v>
      </c>
      <c r="D94" s="9" t="s">
        <v>6</v>
      </c>
      <c r="E94" s="9" t="s">
        <v>332</v>
      </c>
      <c r="F94" s="38">
        <v>43.8186</v>
      </c>
    </row>
    <row r="95">
      <c r="A95" s="26" t="s">
        <v>30</v>
      </c>
      <c r="B95" s="27" t="s">
        <v>499</v>
      </c>
      <c r="C95" s="7">
        <v>2021.0</v>
      </c>
      <c r="D95" s="9" t="s">
        <v>6</v>
      </c>
      <c r="E95" s="9" t="s">
        <v>332</v>
      </c>
      <c r="F95" s="38">
        <v>53.4599</v>
      </c>
    </row>
    <row r="96">
      <c r="A96" s="26" t="s">
        <v>31</v>
      </c>
      <c r="B96" s="27" t="s">
        <v>500</v>
      </c>
      <c r="C96" s="7">
        <v>2021.0</v>
      </c>
      <c r="D96" s="9" t="s">
        <v>6</v>
      </c>
      <c r="E96" s="9" t="s">
        <v>332</v>
      </c>
      <c r="F96" s="38">
        <v>52.682</v>
      </c>
    </row>
    <row r="97">
      <c r="A97" s="26" t="s">
        <v>32</v>
      </c>
      <c r="B97" s="27" t="s">
        <v>501</v>
      </c>
      <c r="C97" s="7">
        <v>2021.0</v>
      </c>
      <c r="D97" s="9" t="s">
        <v>6</v>
      </c>
      <c r="E97" s="9" t="s">
        <v>332</v>
      </c>
      <c r="F97" s="38">
        <v>66.4852</v>
      </c>
    </row>
    <row r="98">
      <c r="A98" s="26" t="s">
        <v>33</v>
      </c>
      <c r="B98" s="27" t="s">
        <v>502</v>
      </c>
      <c r="C98" s="7">
        <v>2021.0</v>
      </c>
      <c r="D98" s="9" t="s">
        <v>6</v>
      </c>
      <c r="E98" s="9" t="s">
        <v>332</v>
      </c>
      <c r="F98" s="38">
        <v>60.3918</v>
      </c>
    </row>
    <row r="99">
      <c r="A99" s="26" t="s">
        <v>34</v>
      </c>
      <c r="B99" s="27" t="s">
        <v>503</v>
      </c>
      <c r="C99" s="7">
        <v>2021.0</v>
      </c>
      <c r="D99" s="9" t="s">
        <v>6</v>
      </c>
      <c r="E99" s="9" t="s">
        <v>332</v>
      </c>
      <c r="F99" s="38">
        <v>63.8216</v>
      </c>
    </row>
    <row r="100">
      <c r="A100" s="26" t="s">
        <v>35</v>
      </c>
      <c r="B100" s="27" t="s">
        <v>504</v>
      </c>
      <c r="C100" s="7">
        <v>2021.0</v>
      </c>
      <c r="D100" s="7" t="s">
        <v>6</v>
      </c>
      <c r="E100" s="9" t="s">
        <v>332</v>
      </c>
      <c r="F100" s="38">
        <v>57.275</v>
      </c>
    </row>
    <row r="101">
      <c r="A101" s="37" t="s">
        <v>4</v>
      </c>
      <c r="B101" s="27" t="s">
        <v>472</v>
      </c>
      <c r="C101" s="7">
        <v>2024.0</v>
      </c>
      <c r="D101" s="7" t="s">
        <v>6</v>
      </c>
      <c r="E101" s="7" t="s">
        <v>332</v>
      </c>
      <c r="F101" s="38">
        <v>60.5596368</v>
      </c>
    </row>
    <row r="102">
      <c r="A102" s="37" t="s">
        <v>5</v>
      </c>
      <c r="B102" s="27" t="s">
        <v>473</v>
      </c>
      <c r="C102" s="7">
        <v>2024.0</v>
      </c>
      <c r="D102" s="7" t="s">
        <v>6</v>
      </c>
      <c r="E102" s="7" t="s">
        <v>332</v>
      </c>
      <c r="F102" s="38">
        <v>48.7239242</v>
      </c>
    </row>
    <row r="103">
      <c r="A103" s="37" t="s">
        <v>6</v>
      </c>
      <c r="B103" s="27" t="s">
        <v>474</v>
      </c>
      <c r="C103" s="7">
        <v>2024.0</v>
      </c>
      <c r="D103" s="7" t="s">
        <v>6</v>
      </c>
      <c r="E103" s="7" t="s">
        <v>332</v>
      </c>
      <c r="F103" s="38">
        <v>55.3675361</v>
      </c>
    </row>
    <row r="104">
      <c r="A104" s="37" t="s">
        <v>7</v>
      </c>
      <c r="B104" s="27" t="s">
        <v>475</v>
      </c>
      <c r="C104" s="7">
        <v>2024.0</v>
      </c>
      <c r="D104" s="7" t="s">
        <v>6</v>
      </c>
      <c r="E104" s="7" t="s">
        <v>332</v>
      </c>
      <c r="F104" s="38">
        <v>64.6111332</v>
      </c>
    </row>
    <row r="105">
      <c r="A105" s="37" t="s">
        <v>8</v>
      </c>
      <c r="B105" s="27" t="s">
        <v>479</v>
      </c>
      <c r="C105" s="7">
        <v>2024.0</v>
      </c>
      <c r="D105" s="7" t="s">
        <v>6</v>
      </c>
      <c r="E105" s="7" t="s">
        <v>332</v>
      </c>
      <c r="F105" s="38">
        <v>65.7853242</v>
      </c>
    </row>
    <row r="106">
      <c r="A106" s="37" t="s">
        <v>9</v>
      </c>
      <c r="B106" s="27" t="s">
        <v>480</v>
      </c>
      <c r="C106" s="7">
        <v>2024.0</v>
      </c>
      <c r="D106" s="7" t="s">
        <v>6</v>
      </c>
      <c r="E106" s="7" t="s">
        <v>332</v>
      </c>
      <c r="F106" s="38">
        <v>59.0133096</v>
      </c>
    </row>
    <row r="107">
      <c r="A107" s="37" t="s">
        <v>10</v>
      </c>
      <c r="B107" s="27" t="s">
        <v>478</v>
      </c>
      <c r="C107" s="7">
        <v>2024.0</v>
      </c>
      <c r="D107" s="7" t="s">
        <v>6</v>
      </c>
      <c r="E107" s="7" t="s">
        <v>332</v>
      </c>
      <c r="F107" s="38">
        <v>62.6335989</v>
      </c>
    </row>
    <row r="108">
      <c r="A108" s="37" t="s">
        <v>11</v>
      </c>
      <c r="B108" s="27" t="s">
        <v>477</v>
      </c>
      <c r="C108" s="7">
        <v>2024.0</v>
      </c>
      <c r="D108" s="7" t="s">
        <v>6</v>
      </c>
      <c r="E108" s="7" t="s">
        <v>332</v>
      </c>
      <c r="F108" s="38">
        <v>53.2230698</v>
      </c>
    </row>
    <row r="109">
      <c r="A109" s="37" t="s">
        <v>12</v>
      </c>
      <c r="B109" s="27" t="s">
        <v>476</v>
      </c>
      <c r="C109" s="7">
        <v>2024.0</v>
      </c>
      <c r="D109" s="7" t="s">
        <v>6</v>
      </c>
      <c r="E109" s="7" t="s">
        <v>332</v>
      </c>
      <c r="F109" s="38">
        <v>70.3465447</v>
      </c>
    </row>
    <row r="110">
      <c r="A110" s="37" t="s">
        <v>13</v>
      </c>
      <c r="B110" s="27" t="s">
        <v>481</v>
      </c>
      <c r="C110" s="7">
        <v>2024.0</v>
      </c>
      <c r="D110" s="7" t="s">
        <v>6</v>
      </c>
      <c r="E110" s="7" t="s">
        <v>332</v>
      </c>
      <c r="F110" s="38">
        <v>55.5475921</v>
      </c>
    </row>
    <row r="111">
      <c r="A111" s="37" t="s">
        <v>14</v>
      </c>
      <c r="B111" s="27" t="s">
        <v>483</v>
      </c>
      <c r="C111" s="7">
        <v>2024.0</v>
      </c>
      <c r="D111" s="7" t="s">
        <v>6</v>
      </c>
      <c r="E111" s="7" t="s">
        <v>332</v>
      </c>
      <c r="F111" s="38">
        <v>56.962358</v>
      </c>
    </row>
    <row r="112">
      <c r="A112" s="37" t="s">
        <v>15</v>
      </c>
      <c r="B112" s="27" t="s">
        <v>482</v>
      </c>
      <c r="C112" s="7">
        <v>2024.0</v>
      </c>
      <c r="D112" s="7" t="s">
        <v>6</v>
      </c>
      <c r="E112" s="7" t="s">
        <v>332</v>
      </c>
      <c r="F112" s="38">
        <v>58.4545685</v>
      </c>
    </row>
    <row r="113">
      <c r="A113" s="37" t="s">
        <v>16</v>
      </c>
      <c r="B113" s="27" t="s">
        <v>484</v>
      </c>
      <c r="C113" s="7">
        <v>2024.0</v>
      </c>
      <c r="D113" s="7" t="s">
        <v>6</v>
      </c>
      <c r="E113" s="7" t="s">
        <v>332</v>
      </c>
      <c r="F113" s="38">
        <v>64.7175518</v>
      </c>
    </row>
    <row r="114">
      <c r="A114" s="37" t="s">
        <v>17</v>
      </c>
      <c r="B114" s="27" t="s">
        <v>485</v>
      </c>
      <c r="C114" s="7">
        <v>2024.0</v>
      </c>
      <c r="D114" s="7" t="s">
        <v>6</v>
      </c>
      <c r="E114" s="7" t="s">
        <v>332</v>
      </c>
      <c r="F114" s="38">
        <v>58.2736535</v>
      </c>
    </row>
    <row r="115">
      <c r="A115" s="37" t="s">
        <v>18</v>
      </c>
      <c r="B115" s="27" t="s">
        <v>486</v>
      </c>
      <c r="C115" s="7">
        <v>2024.0</v>
      </c>
      <c r="D115" s="7" t="s">
        <v>6</v>
      </c>
      <c r="E115" s="7" t="s">
        <v>332</v>
      </c>
      <c r="F115" s="38">
        <v>64.8164041</v>
      </c>
    </row>
    <row r="116">
      <c r="A116" s="37" t="s">
        <v>19</v>
      </c>
      <c r="B116" s="27" t="s">
        <v>487</v>
      </c>
      <c r="C116" s="7">
        <v>2024.0</v>
      </c>
      <c r="D116" s="7" t="s">
        <v>6</v>
      </c>
      <c r="E116" s="7" t="s">
        <v>332</v>
      </c>
      <c r="F116" s="38">
        <v>55.8284477</v>
      </c>
    </row>
    <row r="117">
      <c r="A117" s="37" t="s">
        <v>20</v>
      </c>
      <c r="B117" s="27" t="s">
        <v>488</v>
      </c>
      <c r="C117" s="7">
        <v>2024.0</v>
      </c>
      <c r="D117" s="7" t="s">
        <v>6</v>
      </c>
      <c r="E117" s="7" t="s">
        <v>332</v>
      </c>
      <c r="F117" s="38">
        <v>63.6767247</v>
      </c>
    </row>
    <row r="118">
      <c r="A118" s="37" t="s">
        <v>21</v>
      </c>
      <c r="B118" s="27" t="s">
        <v>490</v>
      </c>
      <c r="C118" s="7">
        <v>2024.0</v>
      </c>
      <c r="D118" s="7" t="s">
        <v>6</v>
      </c>
      <c r="E118" s="7" t="s">
        <v>332</v>
      </c>
      <c r="F118" s="38">
        <v>56.805098</v>
      </c>
    </row>
    <row r="119">
      <c r="A119" s="37" t="s">
        <v>22</v>
      </c>
      <c r="B119" s="27" t="s">
        <v>491</v>
      </c>
      <c r="C119" s="7">
        <v>2024.0</v>
      </c>
      <c r="D119" s="7" t="s">
        <v>6</v>
      </c>
      <c r="E119" s="7" t="s">
        <v>332</v>
      </c>
      <c r="F119" s="38">
        <v>57.2607917</v>
      </c>
    </row>
    <row r="120">
      <c r="A120" s="37" t="s">
        <v>23</v>
      </c>
      <c r="B120" s="27" t="s">
        <v>492</v>
      </c>
      <c r="C120" s="7">
        <v>2024.0</v>
      </c>
      <c r="D120" s="7" t="s">
        <v>6</v>
      </c>
      <c r="E120" s="7" t="s">
        <v>332</v>
      </c>
      <c r="F120" s="38">
        <v>60.4724219</v>
      </c>
    </row>
    <row r="121">
      <c r="A121" s="37" t="s">
        <v>24</v>
      </c>
      <c r="B121" s="27" t="s">
        <v>493</v>
      </c>
      <c r="C121" s="7">
        <v>2024.0</v>
      </c>
      <c r="D121" s="7" t="s">
        <v>6</v>
      </c>
      <c r="E121" s="7" t="s">
        <v>332</v>
      </c>
      <c r="F121" s="38">
        <v>65.9582412</v>
      </c>
    </row>
    <row r="122">
      <c r="A122" s="37" t="s">
        <v>25</v>
      </c>
      <c r="B122" s="27" t="s">
        <v>494</v>
      </c>
      <c r="C122" s="7">
        <v>2024.0</v>
      </c>
      <c r="D122" s="7" t="s">
        <v>6</v>
      </c>
      <c r="E122" s="7" t="s">
        <v>332</v>
      </c>
      <c r="F122" s="38">
        <v>63.9885263</v>
      </c>
    </row>
    <row r="123">
      <c r="A123" s="37" t="s">
        <v>26</v>
      </c>
      <c r="B123" s="27" t="s">
        <v>495</v>
      </c>
      <c r="C123" s="7">
        <v>2024.0</v>
      </c>
      <c r="D123" s="7" t="s">
        <v>6</v>
      </c>
      <c r="E123" s="7" t="s">
        <v>332</v>
      </c>
      <c r="F123" s="38">
        <v>56.5569439</v>
      </c>
    </row>
    <row r="124">
      <c r="A124" s="37" t="s">
        <v>27</v>
      </c>
      <c r="B124" s="27" t="s">
        <v>497</v>
      </c>
      <c r="C124" s="7">
        <v>2024.0</v>
      </c>
      <c r="D124" s="7" t="s">
        <v>6</v>
      </c>
      <c r="E124" s="7" t="s">
        <v>332</v>
      </c>
      <c r="F124" s="38">
        <v>62.3519527</v>
      </c>
    </row>
    <row r="125">
      <c r="A125" s="37" t="s">
        <v>28</v>
      </c>
      <c r="B125" s="27" t="s">
        <v>496</v>
      </c>
      <c r="C125" s="7">
        <v>2024.0</v>
      </c>
      <c r="D125" s="7" t="s">
        <v>6</v>
      </c>
      <c r="E125" s="7" t="s">
        <v>332</v>
      </c>
      <c r="F125" s="38">
        <v>56.2364542</v>
      </c>
    </row>
    <row r="126">
      <c r="A126" s="37" t="s">
        <v>29</v>
      </c>
      <c r="B126" s="27" t="s">
        <v>498</v>
      </c>
      <c r="C126" s="7">
        <v>2024.0</v>
      </c>
      <c r="D126" s="7" t="s">
        <v>6</v>
      </c>
      <c r="E126" s="7" t="s">
        <v>332</v>
      </c>
      <c r="F126" s="38">
        <v>51.1184734</v>
      </c>
    </row>
    <row r="127">
      <c r="A127" s="37" t="s">
        <v>30</v>
      </c>
      <c r="B127" s="27" t="s">
        <v>499</v>
      </c>
      <c r="C127" s="7">
        <v>2024.0</v>
      </c>
      <c r="D127" s="7" t="s">
        <v>6</v>
      </c>
      <c r="E127" s="7" t="s">
        <v>332</v>
      </c>
      <c r="F127" s="38">
        <v>61.4298586</v>
      </c>
    </row>
    <row r="128">
      <c r="A128" s="37" t="s">
        <v>31</v>
      </c>
      <c r="B128" s="27" t="s">
        <v>500</v>
      </c>
      <c r="C128" s="7">
        <v>2024.0</v>
      </c>
      <c r="D128" s="7" t="s">
        <v>6</v>
      </c>
      <c r="E128" s="7" t="s">
        <v>332</v>
      </c>
      <c r="F128" s="38">
        <v>56.9787245</v>
      </c>
    </row>
    <row r="129">
      <c r="A129" s="37" t="s">
        <v>32</v>
      </c>
      <c r="B129" s="27" t="s">
        <v>501</v>
      </c>
      <c r="C129" s="7">
        <v>2024.0</v>
      </c>
      <c r="D129" s="7" t="s">
        <v>6</v>
      </c>
      <c r="E129" s="7" t="s">
        <v>332</v>
      </c>
      <c r="F129" s="38">
        <v>71.0454504</v>
      </c>
    </row>
    <row r="130">
      <c r="A130" s="37" t="s">
        <v>33</v>
      </c>
      <c r="B130" s="27" t="s">
        <v>502</v>
      </c>
      <c r="C130" s="7">
        <v>2024.0</v>
      </c>
      <c r="D130" s="7" t="s">
        <v>6</v>
      </c>
      <c r="E130" s="7" t="s">
        <v>332</v>
      </c>
      <c r="F130" s="38">
        <v>60.3337771</v>
      </c>
    </row>
    <row r="131">
      <c r="A131" s="37" t="s">
        <v>34</v>
      </c>
      <c r="B131" s="27" t="s">
        <v>503</v>
      </c>
      <c r="C131" s="7">
        <v>2024.0</v>
      </c>
      <c r="D131" s="7" t="s">
        <v>6</v>
      </c>
      <c r="E131" s="7" t="s">
        <v>332</v>
      </c>
      <c r="F131" s="38">
        <v>72.6744433</v>
      </c>
    </row>
    <row r="132">
      <c r="A132" s="37" t="s">
        <v>35</v>
      </c>
      <c r="B132" s="27" t="s">
        <v>504</v>
      </c>
      <c r="C132" s="7">
        <v>2024.0</v>
      </c>
      <c r="D132" s="7" t="s">
        <v>6</v>
      </c>
      <c r="E132" s="7" t="s">
        <v>332</v>
      </c>
      <c r="F132" s="38">
        <v>60.7745359</v>
      </c>
    </row>
    <row r="133">
      <c r="A133" s="37" t="s">
        <v>3</v>
      </c>
      <c r="B133" s="27" t="s">
        <v>489</v>
      </c>
      <c r="C133" s="7">
        <v>2024.0</v>
      </c>
      <c r="D133" s="7" t="s">
        <v>6</v>
      </c>
      <c r="E133" s="7" t="s">
        <v>332</v>
      </c>
      <c r="F133" s="38">
        <v>61.0498</v>
      </c>
    </row>
    <row r="134">
      <c r="A134" s="36"/>
    </row>
    <row r="135">
      <c r="A135" s="36"/>
    </row>
    <row r="136">
      <c r="A136" s="36"/>
    </row>
    <row r="137">
      <c r="A137" s="36"/>
    </row>
    <row r="138">
      <c r="A138" s="36"/>
    </row>
    <row r="139">
      <c r="A139" s="36"/>
    </row>
    <row r="140">
      <c r="A140" s="36"/>
    </row>
    <row r="141">
      <c r="A141" s="36"/>
    </row>
    <row r="142">
      <c r="A142" s="36"/>
    </row>
    <row r="143">
      <c r="A143" s="36"/>
    </row>
    <row r="144">
      <c r="A144" s="36"/>
    </row>
    <row r="145">
      <c r="A145" s="36"/>
    </row>
    <row r="146">
      <c r="A146" s="36"/>
    </row>
    <row r="147">
      <c r="A147" s="36"/>
    </row>
    <row r="148">
      <c r="A148" s="36"/>
    </row>
    <row r="149">
      <c r="A149" s="36"/>
    </row>
    <row r="150">
      <c r="A150" s="36"/>
    </row>
    <row r="151">
      <c r="A151" s="36"/>
    </row>
    <row r="152">
      <c r="A152" s="36"/>
    </row>
    <row r="153">
      <c r="A153" s="36"/>
    </row>
    <row r="154">
      <c r="A154" s="36"/>
    </row>
    <row r="155">
      <c r="A155" s="36"/>
    </row>
    <row r="156">
      <c r="A156" s="36"/>
    </row>
    <row r="157">
      <c r="A157" s="36"/>
    </row>
    <row r="158">
      <c r="A158" s="36"/>
    </row>
    <row r="159">
      <c r="A159" s="36"/>
    </row>
    <row r="160">
      <c r="A160" s="36"/>
    </row>
    <row r="161">
      <c r="A161" s="36"/>
    </row>
    <row r="162">
      <c r="A162" s="36"/>
    </row>
    <row r="163">
      <c r="A163" s="36"/>
    </row>
    <row r="164">
      <c r="A164" s="36"/>
    </row>
    <row r="165">
      <c r="A165" s="36"/>
    </row>
    <row r="166">
      <c r="A166" s="36"/>
    </row>
    <row r="167">
      <c r="A167" s="36"/>
    </row>
    <row r="168">
      <c r="A168" s="36"/>
    </row>
    <row r="169">
      <c r="A169" s="36"/>
    </row>
    <row r="170">
      <c r="A170" s="36"/>
    </row>
    <row r="171">
      <c r="A171" s="36"/>
    </row>
    <row r="172">
      <c r="A172" s="36"/>
    </row>
    <row r="173">
      <c r="A173" s="36"/>
    </row>
    <row r="174">
      <c r="A174" s="36"/>
    </row>
    <row r="175">
      <c r="A175" s="36"/>
    </row>
    <row r="176">
      <c r="A176" s="36"/>
    </row>
    <row r="177">
      <c r="A177" s="36"/>
    </row>
    <row r="178">
      <c r="A178" s="36"/>
    </row>
    <row r="179">
      <c r="A179" s="36"/>
    </row>
    <row r="180">
      <c r="A180" s="36"/>
    </row>
    <row r="181">
      <c r="A181" s="36"/>
    </row>
    <row r="182">
      <c r="A182" s="36"/>
    </row>
    <row r="183">
      <c r="A183" s="36"/>
    </row>
    <row r="184">
      <c r="A184" s="36"/>
    </row>
    <row r="185">
      <c r="A185" s="36"/>
    </row>
    <row r="186">
      <c r="A186" s="36"/>
    </row>
    <row r="187">
      <c r="A187" s="36"/>
    </row>
    <row r="188">
      <c r="A188" s="36"/>
    </row>
    <row r="189">
      <c r="A189" s="36"/>
    </row>
    <row r="190">
      <c r="A190" s="36"/>
    </row>
    <row r="191">
      <c r="A191" s="36"/>
    </row>
    <row r="192">
      <c r="A192" s="36"/>
    </row>
    <row r="193">
      <c r="A193" s="36"/>
    </row>
    <row r="194">
      <c r="A194" s="36"/>
    </row>
    <row r="195">
      <c r="A195" s="36"/>
    </row>
    <row r="196">
      <c r="A196" s="36"/>
    </row>
    <row r="197">
      <c r="A197" s="36"/>
    </row>
    <row r="198">
      <c r="A198" s="36"/>
    </row>
    <row r="199">
      <c r="A199" s="36"/>
    </row>
    <row r="200">
      <c r="A200" s="36"/>
    </row>
    <row r="201">
      <c r="A201" s="36"/>
    </row>
    <row r="202">
      <c r="A202" s="36"/>
    </row>
    <row r="203">
      <c r="A203" s="36"/>
    </row>
    <row r="204">
      <c r="A204" s="36"/>
    </row>
    <row r="205">
      <c r="A205" s="36"/>
    </row>
    <row r="206">
      <c r="A206" s="36"/>
    </row>
    <row r="207">
      <c r="A207" s="36"/>
    </row>
    <row r="208">
      <c r="A208" s="36"/>
    </row>
    <row r="209">
      <c r="A209" s="36"/>
    </row>
    <row r="210">
      <c r="A210" s="36"/>
    </row>
    <row r="211">
      <c r="A211" s="36"/>
    </row>
    <row r="212">
      <c r="A212" s="36"/>
    </row>
    <row r="213">
      <c r="A213" s="36"/>
    </row>
    <row r="214">
      <c r="A214" s="36"/>
    </row>
    <row r="215">
      <c r="A215" s="36"/>
    </row>
    <row r="216">
      <c r="A216" s="36"/>
    </row>
    <row r="217">
      <c r="A217" s="36"/>
    </row>
    <row r="218">
      <c r="A218" s="36"/>
    </row>
    <row r="219">
      <c r="A219" s="36"/>
    </row>
    <row r="220">
      <c r="A220" s="36"/>
    </row>
    <row r="221">
      <c r="A221" s="36"/>
    </row>
    <row r="222">
      <c r="A222" s="36"/>
    </row>
    <row r="223">
      <c r="A223" s="36"/>
    </row>
    <row r="224">
      <c r="A224" s="36"/>
    </row>
    <row r="225">
      <c r="A225" s="36"/>
    </row>
    <row r="226">
      <c r="A226" s="36"/>
    </row>
    <row r="227">
      <c r="A227" s="36"/>
    </row>
    <row r="228">
      <c r="A228" s="36"/>
    </row>
    <row r="229">
      <c r="A229" s="36"/>
    </row>
    <row r="230">
      <c r="A230" s="36"/>
    </row>
    <row r="231">
      <c r="A231" s="36"/>
    </row>
    <row r="232">
      <c r="A232" s="36"/>
    </row>
    <row r="233">
      <c r="A233" s="36"/>
    </row>
    <row r="234">
      <c r="A234" s="36"/>
    </row>
    <row r="235">
      <c r="A235" s="36"/>
    </row>
    <row r="236">
      <c r="A236" s="36"/>
    </row>
    <row r="237">
      <c r="A237" s="36"/>
    </row>
    <row r="238">
      <c r="A238" s="36"/>
    </row>
    <row r="239">
      <c r="A239" s="36"/>
    </row>
    <row r="240">
      <c r="A240" s="36"/>
    </row>
    <row r="241">
      <c r="A241" s="36"/>
    </row>
    <row r="242">
      <c r="A242" s="36"/>
    </row>
    <row r="243">
      <c r="A243" s="36"/>
    </row>
    <row r="244">
      <c r="A244" s="36"/>
    </row>
    <row r="245">
      <c r="A245" s="36"/>
    </row>
    <row r="246">
      <c r="A246" s="36"/>
    </row>
    <row r="247">
      <c r="A247" s="36"/>
    </row>
    <row r="248">
      <c r="A248" s="36"/>
    </row>
    <row r="249">
      <c r="A249" s="36"/>
    </row>
    <row r="250">
      <c r="A250" s="36"/>
    </row>
    <row r="251">
      <c r="A251" s="36"/>
    </row>
    <row r="252">
      <c r="A252" s="36"/>
    </row>
    <row r="253">
      <c r="A253" s="36"/>
    </row>
    <row r="254">
      <c r="A254" s="36"/>
    </row>
    <row r="255">
      <c r="A255" s="36"/>
    </row>
    <row r="256">
      <c r="A256" s="36"/>
    </row>
    <row r="257">
      <c r="A257" s="36"/>
    </row>
    <row r="258">
      <c r="A258" s="36"/>
    </row>
    <row r="259">
      <c r="A259" s="36"/>
    </row>
    <row r="260">
      <c r="A260" s="36"/>
    </row>
    <row r="261">
      <c r="A261" s="36"/>
    </row>
    <row r="262">
      <c r="A262" s="36"/>
    </row>
    <row r="263">
      <c r="A263" s="36"/>
    </row>
    <row r="264">
      <c r="A264" s="36"/>
    </row>
    <row r="265">
      <c r="A265" s="36"/>
    </row>
    <row r="266">
      <c r="A266" s="36"/>
    </row>
    <row r="267">
      <c r="A267" s="36"/>
    </row>
    <row r="268">
      <c r="A268" s="36"/>
    </row>
    <row r="269">
      <c r="A269" s="36"/>
    </row>
    <row r="270">
      <c r="A270" s="36"/>
    </row>
    <row r="271">
      <c r="A271" s="36"/>
    </row>
    <row r="272">
      <c r="A272" s="36"/>
    </row>
    <row r="273">
      <c r="A273" s="36"/>
    </row>
    <row r="274">
      <c r="A274" s="36"/>
    </row>
    <row r="275">
      <c r="A275" s="36"/>
    </row>
    <row r="276">
      <c r="A276" s="36"/>
    </row>
    <row r="277">
      <c r="A277" s="36"/>
    </row>
    <row r="278">
      <c r="A278" s="36"/>
    </row>
    <row r="279">
      <c r="A279" s="36"/>
    </row>
    <row r="280">
      <c r="A280" s="36"/>
    </row>
    <row r="281">
      <c r="A281" s="36"/>
    </row>
    <row r="282">
      <c r="A282" s="36"/>
    </row>
    <row r="283">
      <c r="A283" s="36"/>
    </row>
    <row r="284">
      <c r="A284" s="36"/>
    </row>
    <row r="285">
      <c r="A285" s="36"/>
    </row>
    <row r="286">
      <c r="A286" s="36"/>
    </row>
    <row r="287">
      <c r="A287" s="36"/>
    </row>
    <row r="288">
      <c r="A288" s="36"/>
    </row>
    <row r="289">
      <c r="A289" s="36"/>
    </row>
    <row r="290">
      <c r="A290" s="36"/>
    </row>
    <row r="291">
      <c r="A291" s="36"/>
    </row>
    <row r="292">
      <c r="A292" s="36"/>
    </row>
    <row r="293">
      <c r="A293" s="36"/>
    </row>
    <row r="294">
      <c r="A294" s="36"/>
    </row>
    <row r="295">
      <c r="A295" s="36"/>
    </row>
    <row r="296">
      <c r="A296" s="36"/>
    </row>
    <row r="297">
      <c r="A297" s="36"/>
    </row>
    <row r="298">
      <c r="A298" s="36"/>
    </row>
    <row r="299">
      <c r="A299" s="36"/>
    </row>
    <row r="300">
      <c r="A300" s="36"/>
    </row>
    <row r="301">
      <c r="A301" s="36"/>
    </row>
    <row r="302">
      <c r="A302" s="36"/>
    </row>
    <row r="303">
      <c r="A303" s="36"/>
    </row>
    <row r="304">
      <c r="A304" s="36"/>
    </row>
    <row r="305">
      <c r="A305" s="36"/>
    </row>
    <row r="306">
      <c r="A306" s="36"/>
    </row>
    <row r="307">
      <c r="A307" s="36"/>
    </row>
    <row r="308">
      <c r="A308" s="36"/>
    </row>
    <row r="309">
      <c r="A309" s="36"/>
    </row>
    <row r="310">
      <c r="A310" s="36"/>
    </row>
    <row r="311">
      <c r="A311" s="36"/>
    </row>
    <row r="312">
      <c r="A312" s="36"/>
    </row>
    <row r="313">
      <c r="A313" s="36"/>
    </row>
    <row r="314">
      <c r="A314" s="36"/>
    </row>
    <row r="315">
      <c r="A315" s="36"/>
    </row>
    <row r="316">
      <c r="A316" s="36"/>
    </row>
    <row r="317">
      <c r="A317" s="36"/>
    </row>
    <row r="318">
      <c r="A318" s="36"/>
    </row>
    <row r="319">
      <c r="A319" s="36"/>
    </row>
    <row r="320">
      <c r="A320" s="36"/>
    </row>
    <row r="321">
      <c r="A321" s="36"/>
    </row>
    <row r="322">
      <c r="A322" s="36"/>
    </row>
    <row r="323">
      <c r="A323" s="36"/>
    </row>
    <row r="324">
      <c r="A324" s="36"/>
    </row>
    <row r="325">
      <c r="A325" s="36"/>
    </row>
    <row r="326">
      <c r="A326" s="36"/>
    </row>
    <row r="327">
      <c r="A327" s="36"/>
    </row>
    <row r="328">
      <c r="A328" s="36"/>
    </row>
    <row r="329">
      <c r="A329" s="36"/>
    </row>
    <row r="330">
      <c r="A330" s="36"/>
    </row>
    <row r="331">
      <c r="A331" s="36"/>
    </row>
    <row r="332">
      <c r="A332" s="36"/>
    </row>
    <row r="333">
      <c r="A333" s="36"/>
    </row>
    <row r="334">
      <c r="A334" s="36"/>
    </row>
    <row r="335">
      <c r="A335" s="36"/>
    </row>
    <row r="336">
      <c r="A336" s="36"/>
    </row>
    <row r="337">
      <c r="A337" s="36"/>
    </row>
    <row r="338">
      <c r="A338" s="36"/>
    </row>
    <row r="339">
      <c r="A339" s="36"/>
    </row>
    <row r="340">
      <c r="A340" s="36"/>
    </row>
    <row r="341">
      <c r="A341" s="36"/>
    </row>
    <row r="342">
      <c r="A342" s="36"/>
    </row>
    <row r="343">
      <c r="A343" s="36"/>
    </row>
    <row r="344">
      <c r="A344" s="36"/>
    </row>
    <row r="345">
      <c r="A345" s="36"/>
    </row>
    <row r="346">
      <c r="A346" s="36"/>
    </row>
    <row r="347">
      <c r="A347" s="36"/>
    </row>
    <row r="348">
      <c r="A348" s="36"/>
    </row>
    <row r="349">
      <c r="A349" s="36"/>
    </row>
    <row r="350">
      <c r="A350" s="36"/>
    </row>
    <row r="351">
      <c r="A351" s="36"/>
    </row>
    <row r="352">
      <c r="A352" s="36"/>
    </row>
    <row r="353">
      <c r="A353" s="36"/>
    </row>
    <row r="354">
      <c r="A354" s="36"/>
    </row>
    <row r="355">
      <c r="A355" s="36"/>
    </row>
    <row r="356">
      <c r="A356" s="36"/>
    </row>
    <row r="357">
      <c r="A357" s="36"/>
    </row>
    <row r="358">
      <c r="A358" s="36"/>
    </row>
    <row r="359">
      <c r="A359" s="36"/>
    </row>
    <row r="360">
      <c r="A360" s="36"/>
    </row>
    <row r="361">
      <c r="A361" s="36"/>
    </row>
    <row r="362">
      <c r="A362" s="36"/>
    </row>
    <row r="363">
      <c r="A363" s="36"/>
    </row>
    <row r="364">
      <c r="A364" s="36"/>
    </row>
    <row r="365">
      <c r="A365" s="36"/>
    </row>
    <row r="366">
      <c r="A366" s="36"/>
    </row>
    <row r="367">
      <c r="A367" s="36"/>
    </row>
    <row r="368">
      <c r="A368" s="36"/>
    </row>
    <row r="369">
      <c r="A369" s="36"/>
    </row>
    <row r="370">
      <c r="A370" s="36"/>
    </row>
    <row r="371">
      <c r="A371" s="36"/>
    </row>
    <row r="372">
      <c r="A372" s="36"/>
    </row>
    <row r="373">
      <c r="A373" s="36"/>
    </row>
    <row r="374">
      <c r="A374" s="36"/>
    </row>
    <row r="375">
      <c r="A375" s="36"/>
    </row>
    <row r="376">
      <c r="A376" s="36"/>
    </row>
    <row r="377">
      <c r="A377" s="36"/>
    </row>
    <row r="378">
      <c r="A378" s="36"/>
    </row>
    <row r="379">
      <c r="A379" s="36"/>
    </row>
    <row r="380">
      <c r="A380" s="36"/>
    </row>
    <row r="381">
      <c r="A381" s="36"/>
    </row>
    <row r="382">
      <c r="A382" s="36"/>
    </row>
    <row r="383">
      <c r="A383" s="36"/>
    </row>
    <row r="384">
      <c r="A384" s="36"/>
    </row>
    <row r="385">
      <c r="A385" s="36"/>
    </row>
    <row r="386">
      <c r="A386" s="36"/>
    </row>
    <row r="387">
      <c r="A387" s="36"/>
    </row>
    <row r="388">
      <c r="A388" s="36"/>
    </row>
    <row r="389">
      <c r="A389" s="36"/>
    </row>
    <row r="390">
      <c r="A390" s="36"/>
    </row>
    <row r="391">
      <c r="A391" s="36"/>
    </row>
    <row r="392">
      <c r="A392" s="36"/>
    </row>
    <row r="393">
      <c r="A393" s="36"/>
    </row>
    <row r="394">
      <c r="A394" s="36"/>
    </row>
    <row r="395">
      <c r="A395" s="36"/>
    </row>
    <row r="396">
      <c r="A396" s="36"/>
    </row>
    <row r="397">
      <c r="A397" s="36"/>
    </row>
    <row r="398">
      <c r="A398" s="36"/>
    </row>
    <row r="399">
      <c r="A399" s="36"/>
    </row>
    <row r="400">
      <c r="A400" s="36"/>
    </row>
    <row r="401">
      <c r="A401" s="36"/>
    </row>
    <row r="402">
      <c r="A402" s="36"/>
    </row>
    <row r="403">
      <c r="A403" s="36"/>
    </row>
    <row r="404">
      <c r="A404" s="36"/>
    </row>
    <row r="405">
      <c r="A405" s="36"/>
    </row>
    <row r="406">
      <c r="A406" s="36"/>
    </row>
    <row r="407">
      <c r="A407" s="36"/>
    </row>
    <row r="408">
      <c r="A408" s="36"/>
    </row>
    <row r="409">
      <c r="A409" s="36"/>
    </row>
    <row r="410">
      <c r="A410" s="36"/>
    </row>
    <row r="411">
      <c r="A411" s="36"/>
    </row>
    <row r="412">
      <c r="A412" s="36"/>
    </row>
    <row r="413">
      <c r="A413" s="36"/>
    </row>
    <row r="414">
      <c r="A414" s="36"/>
    </row>
    <row r="415">
      <c r="A415" s="36"/>
    </row>
    <row r="416">
      <c r="A416" s="36"/>
    </row>
    <row r="417">
      <c r="A417" s="36"/>
    </row>
    <row r="418">
      <c r="A418" s="36"/>
    </row>
    <row r="419">
      <c r="A419" s="36"/>
    </row>
    <row r="420">
      <c r="A420" s="36"/>
    </row>
    <row r="421">
      <c r="A421" s="36"/>
    </row>
    <row r="422">
      <c r="A422" s="36"/>
    </row>
    <row r="423">
      <c r="A423" s="36"/>
    </row>
    <row r="424">
      <c r="A424" s="36"/>
    </row>
    <row r="425">
      <c r="A425" s="36"/>
    </row>
    <row r="426">
      <c r="A426" s="36"/>
    </row>
    <row r="427">
      <c r="A427" s="36"/>
    </row>
    <row r="428">
      <c r="A428" s="36"/>
    </row>
    <row r="429">
      <c r="A429" s="36"/>
    </row>
    <row r="430">
      <c r="A430" s="36"/>
    </row>
    <row r="431">
      <c r="A431" s="36"/>
    </row>
    <row r="432">
      <c r="A432" s="36"/>
    </row>
    <row r="433">
      <c r="A433" s="36"/>
    </row>
    <row r="434">
      <c r="A434" s="36"/>
    </row>
    <row r="435">
      <c r="A435" s="36"/>
    </row>
    <row r="436">
      <c r="A436" s="36"/>
    </row>
    <row r="437">
      <c r="A437" s="36"/>
    </row>
    <row r="438">
      <c r="A438" s="36"/>
    </row>
    <row r="439">
      <c r="A439" s="36"/>
    </row>
    <row r="440">
      <c r="A440" s="36"/>
    </row>
    <row r="441">
      <c r="A441" s="36"/>
    </row>
    <row r="442">
      <c r="A442" s="36"/>
    </row>
    <row r="443">
      <c r="A443" s="36"/>
    </row>
    <row r="444">
      <c r="A444" s="36"/>
    </row>
    <row r="445">
      <c r="A445" s="36"/>
    </row>
    <row r="446">
      <c r="A446" s="36"/>
    </row>
    <row r="447">
      <c r="A447" s="36"/>
    </row>
    <row r="448">
      <c r="A448" s="36"/>
    </row>
    <row r="449">
      <c r="A449" s="36"/>
    </row>
    <row r="450">
      <c r="A450" s="36"/>
    </row>
    <row r="451">
      <c r="A451" s="36"/>
    </row>
    <row r="452">
      <c r="A452" s="36"/>
    </row>
    <row r="453">
      <c r="A453" s="36"/>
    </row>
    <row r="454">
      <c r="A454" s="36"/>
    </row>
    <row r="455">
      <c r="A455" s="36"/>
    </row>
    <row r="456">
      <c r="A456" s="36"/>
    </row>
    <row r="457">
      <c r="A457" s="36"/>
    </row>
    <row r="458">
      <c r="A458" s="36"/>
    </row>
    <row r="459">
      <c r="A459" s="36"/>
    </row>
    <row r="460">
      <c r="A460" s="36"/>
    </row>
    <row r="461">
      <c r="A461" s="36"/>
    </row>
    <row r="462">
      <c r="A462" s="36"/>
    </row>
    <row r="463">
      <c r="A463" s="36"/>
    </row>
    <row r="464">
      <c r="A464" s="36"/>
    </row>
    <row r="465">
      <c r="A465" s="36"/>
    </row>
    <row r="466">
      <c r="A466" s="36"/>
    </row>
    <row r="467">
      <c r="A467" s="36"/>
    </row>
    <row r="468">
      <c r="A468" s="36"/>
    </row>
    <row r="469">
      <c r="A469" s="36"/>
    </row>
    <row r="470">
      <c r="A470" s="36"/>
    </row>
    <row r="471">
      <c r="A471" s="36"/>
    </row>
    <row r="472">
      <c r="A472" s="36"/>
    </row>
    <row r="473">
      <c r="A473" s="36"/>
    </row>
    <row r="474">
      <c r="A474" s="36"/>
    </row>
    <row r="475">
      <c r="A475" s="36"/>
    </row>
    <row r="476">
      <c r="A476" s="36"/>
    </row>
    <row r="477">
      <c r="A477" s="36"/>
    </row>
    <row r="478">
      <c r="A478" s="36"/>
    </row>
    <row r="479">
      <c r="A479" s="36"/>
    </row>
    <row r="480">
      <c r="A480" s="36"/>
    </row>
    <row r="481">
      <c r="A481" s="36"/>
    </row>
    <row r="482">
      <c r="A482" s="36"/>
    </row>
    <row r="483">
      <c r="A483" s="36"/>
    </row>
    <row r="484">
      <c r="A484" s="36"/>
    </row>
    <row r="485">
      <c r="A485" s="36"/>
    </row>
    <row r="486">
      <c r="A486" s="36"/>
    </row>
    <row r="487">
      <c r="A487" s="36"/>
    </row>
    <row r="488">
      <c r="A488" s="36"/>
    </row>
    <row r="489">
      <c r="A489" s="36"/>
    </row>
    <row r="490">
      <c r="A490" s="36"/>
    </row>
    <row r="491">
      <c r="A491" s="36"/>
    </row>
    <row r="492">
      <c r="A492" s="36"/>
    </row>
    <row r="493">
      <c r="A493" s="36"/>
    </row>
    <row r="494">
      <c r="A494" s="36"/>
    </row>
    <row r="495">
      <c r="A495" s="36"/>
    </row>
    <row r="496">
      <c r="A496" s="36"/>
    </row>
    <row r="497">
      <c r="A497" s="36"/>
    </row>
    <row r="498">
      <c r="A498" s="36"/>
    </row>
    <row r="499">
      <c r="A499" s="36"/>
    </row>
    <row r="500">
      <c r="A500" s="36"/>
    </row>
    <row r="501">
      <c r="A501" s="36"/>
    </row>
    <row r="502">
      <c r="A502" s="36"/>
    </row>
    <row r="503">
      <c r="A503" s="36"/>
    </row>
    <row r="504">
      <c r="A504" s="36"/>
    </row>
    <row r="505">
      <c r="A505" s="36"/>
    </row>
    <row r="506">
      <c r="A506" s="36"/>
    </row>
    <row r="507">
      <c r="A507" s="36"/>
    </row>
    <row r="508">
      <c r="A508" s="36"/>
    </row>
    <row r="509">
      <c r="A509" s="36"/>
    </row>
    <row r="510">
      <c r="A510" s="36"/>
    </row>
    <row r="511">
      <c r="A511" s="36"/>
    </row>
    <row r="512">
      <c r="A512" s="36"/>
    </row>
    <row r="513">
      <c r="A513" s="36"/>
    </row>
    <row r="514">
      <c r="A514" s="36"/>
    </row>
    <row r="515">
      <c r="A515" s="36"/>
    </row>
    <row r="516">
      <c r="A516" s="36"/>
    </row>
    <row r="517">
      <c r="A517" s="36"/>
    </row>
    <row r="518">
      <c r="A518" s="36"/>
    </row>
    <row r="519">
      <c r="A519" s="36"/>
    </row>
    <row r="520">
      <c r="A520" s="36"/>
    </row>
    <row r="521">
      <c r="A521" s="36"/>
    </row>
    <row r="522">
      <c r="A522" s="36"/>
    </row>
    <row r="523">
      <c r="A523" s="36"/>
    </row>
    <row r="524">
      <c r="A524" s="36"/>
    </row>
    <row r="525">
      <c r="A525" s="36"/>
    </row>
    <row r="526">
      <c r="A526" s="36"/>
    </row>
    <row r="527">
      <c r="A527" s="36"/>
    </row>
    <row r="528">
      <c r="A528" s="36"/>
    </row>
    <row r="529">
      <c r="A529" s="36"/>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sheetData>
  <autoFilter ref="$A$1:$F$133"/>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127" t="s">
        <v>471</v>
      </c>
    </row>
    <row r="2" hidden="1">
      <c r="A2" s="91" t="s">
        <v>3</v>
      </c>
      <c r="B2" s="27" t="s">
        <v>489</v>
      </c>
      <c r="C2" s="7">
        <v>2015.0</v>
      </c>
      <c r="D2" s="9" t="s">
        <v>6</v>
      </c>
      <c r="E2" s="9" t="s">
        <v>342</v>
      </c>
      <c r="F2" s="114">
        <v>32.1</v>
      </c>
    </row>
    <row r="3" hidden="1">
      <c r="A3" s="91" t="s">
        <v>3</v>
      </c>
      <c r="B3" s="27" t="s">
        <v>489</v>
      </c>
      <c r="C3" s="7">
        <v>2017.0</v>
      </c>
      <c r="D3" s="9" t="s">
        <v>6</v>
      </c>
      <c r="E3" s="9" t="s">
        <v>342</v>
      </c>
      <c r="F3" s="128">
        <v>29.0</v>
      </c>
    </row>
    <row r="4" hidden="1">
      <c r="A4" s="91" t="s">
        <v>3</v>
      </c>
      <c r="B4" s="27" t="s">
        <v>489</v>
      </c>
      <c r="C4" s="7">
        <v>2019.0</v>
      </c>
      <c r="D4" s="9" t="s">
        <v>6</v>
      </c>
      <c r="E4" s="9" t="s">
        <v>342</v>
      </c>
      <c r="F4" s="129">
        <v>32.4</v>
      </c>
    </row>
    <row r="5">
      <c r="A5" s="91" t="s">
        <v>3</v>
      </c>
      <c r="B5" s="27" t="s">
        <v>489</v>
      </c>
      <c r="C5" s="7">
        <v>2021.0</v>
      </c>
      <c r="D5" s="9" t="s">
        <v>6</v>
      </c>
      <c r="E5" s="9" t="s">
        <v>342</v>
      </c>
      <c r="F5" s="128">
        <v>54.5</v>
      </c>
    </row>
    <row r="6" hidden="1">
      <c r="A6" s="91" t="s">
        <v>4</v>
      </c>
      <c r="B6" s="27" t="s">
        <v>472</v>
      </c>
      <c r="C6" s="7">
        <v>2015.0</v>
      </c>
      <c r="D6" s="9" t="s">
        <v>6</v>
      </c>
      <c r="E6" s="9" t="s">
        <v>342</v>
      </c>
      <c r="F6" s="115">
        <v>32.5</v>
      </c>
    </row>
    <row r="7" hidden="1">
      <c r="A7" s="91" t="s">
        <v>4</v>
      </c>
      <c r="B7" s="27" t="s">
        <v>472</v>
      </c>
      <c r="C7" s="7">
        <v>2017.0</v>
      </c>
      <c r="D7" s="9" t="s">
        <v>6</v>
      </c>
      <c r="E7" s="9" t="s">
        <v>342</v>
      </c>
      <c r="F7" s="130">
        <v>31.0</v>
      </c>
    </row>
    <row r="8" hidden="1">
      <c r="A8" s="91" t="s">
        <v>4</v>
      </c>
      <c r="B8" s="27" t="s">
        <v>472</v>
      </c>
      <c r="C8" s="7">
        <v>2019.0</v>
      </c>
      <c r="D8" s="9" t="s">
        <v>6</v>
      </c>
      <c r="E8" s="9" t="s">
        <v>342</v>
      </c>
      <c r="F8" s="131">
        <v>33.7</v>
      </c>
    </row>
    <row r="9">
      <c r="A9" s="91" t="s">
        <v>4</v>
      </c>
      <c r="B9" s="27" t="s">
        <v>472</v>
      </c>
      <c r="C9" s="7">
        <v>2021.0</v>
      </c>
      <c r="D9" s="9" t="s">
        <v>6</v>
      </c>
      <c r="E9" s="9" t="s">
        <v>342</v>
      </c>
      <c r="F9" s="130">
        <v>41.3</v>
      </c>
    </row>
    <row r="10" hidden="1">
      <c r="A10" s="27" t="s">
        <v>5</v>
      </c>
      <c r="B10" s="27" t="s">
        <v>473</v>
      </c>
      <c r="C10" s="7">
        <v>2015.0</v>
      </c>
      <c r="D10" s="9" t="s">
        <v>6</v>
      </c>
      <c r="E10" s="9" t="s">
        <v>342</v>
      </c>
      <c r="F10" s="115">
        <v>30.3</v>
      </c>
    </row>
    <row r="11" hidden="1">
      <c r="A11" s="27" t="s">
        <v>5</v>
      </c>
      <c r="B11" s="27" t="s">
        <v>473</v>
      </c>
      <c r="C11" s="7">
        <v>2017.0</v>
      </c>
      <c r="D11" s="9" t="s">
        <v>6</v>
      </c>
      <c r="E11" s="9" t="s">
        <v>342</v>
      </c>
      <c r="F11" s="130">
        <v>28.6</v>
      </c>
    </row>
    <row r="12" hidden="1">
      <c r="A12" s="27" t="s">
        <v>5</v>
      </c>
      <c r="B12" s="27" t="s">
        <v>473</v>
      </c>
      <c r="C12" s="7">
        <v>2019.0</v>
      </c>
      <c r="D12" s="9" t="s">
        <v>6</v>
      </c>
      <c r="E12" s="9" t="s">
        <v>342</v>
      </c>
      <c r="F12" s="131">
        <v>27.7</v>
      </c>
    </row>
    <row r="13">
      <c r="A13" s="27" t="s">
        <v>5</v>
      </c>
      <c r="B13" s="27" t="s">
        <v>473</v>
      </c>
      <c r="C13" s="7">
        <v>2021.0</v>
      </c>
      <c r="D13" s="9" t="s">
        <v>6</v>
      </c>
      <c r="E13" s="9" t="s">
        <v>342</v>
      </c>
      <c r="F13" s="130">
        <v>45.7</v>
      </c>
    </row>
    <row r="14" hidden="1">
      <c r="A14" s="27" t="s">
        <v>6</v>
      </c>
      <c r="B14" s="27" t="s">
        <v>474</v>
      </c>
      <c r="C14" s="7">
        <v>2015.0</v>
      </c>
      <c r="D14" s="9" t="s">
        <v>6</v>
      </c>
      <c r="E14" s="9" t="s">
        <v>342</v>
      </c>
      <c r="F14" s="115">
        <v>30.6</v>
      </c>
    </row>
    <row r="15" hidden="1">
      <c r="A15" s="27" t="s">
        <v>6</v>
      </c>
      <c r="B15" s="27" t="s">
        <v>474</v>
      </c>
      <c r="C15" s="7">
        <v>2017.0</v>
      </c>
      <c r="D15" s="9" t="s">
        <v>6</v>
      </c>
      <c r="E15" s="9" t="s">
        <v>342</v>
      </c>
      <c r="F15" s="130">
        <v>25.2</v>
      </c>
    </row>
    <row r="16" hidden="1">
      <c r="A16" s="27" t="s">
        <v>6</v>
      </c>
      <c r="B16" s="27" t="s">
        <v>474</v>
      </c>
      <c r="C16" s="7">
        <v>2019.0</v>
      </c>
      <c r="D16" s="9" t="s">
        <v>6</v>
      </c>
      <c r="E16" s="9" t="s">
        <v>342</v>
      </c>
      <c r="F16" s="131">
        <v>24.0</v>
      </c>
    </row>
    <row r="17">
      <c r="A17" s="27" t="s">
        <v>6</v>
      </c>
      <c r="B17" s="27" t="s">
        <v>474</v>
      </c>
      <c r="C17" s="7">
        <v>2021.0</v>
      </c>
      <c r="D17" s="9" t="s">
        <v>6</v>
      </c>
      <c r="E17" s="9" t="s">
        <v>342</v>
      </c>
      <c r="F17" s="130">
        <v>44.8</v>
      </c>
    </row>
    <row r="18" hidden="1">
      <c r="A18" s="27" t="s">
        <v>7</v>
      </c>
      <c r="B18" s="27" t="s">
        <v>475</v>
      </c>
      <c r="C18" s="7">
        <v>2015.0</v>
      </c>
      <c r="D18" s="9" t="s">
        <v>6</v>
      </c>
      <c r="E18" s="9" t="s">
        <v>342</v>
      </c>
      <c r="F18" s="115">
        <v>29.4</v>
      </c>
    </row>
    <row r="19" hidden="1">
      <c r="A19" s="27" t="s">
        <v>7</v>
      </c>
      <c r="B19" s="27" t="s">
        <v>475</v>
      </c>
      <c r="C19" s="7">
        <v>2017.0</v>
      </c>
      <c r="D19" s="9" t="s">
        <v>6</v>
      </c>
      <c r="E19" s="9" t="s">
        <v>342</v>
      </c>
      <c r="F19" s="130">
        <v>28.1</v>
      </c>
    </row>
    <row r="20" hidden="1">
      <c r="A20" s="27" t="s">
        <v>7</v>
      </c>
      <c r="B20" s="27" t="s">
        <v>475</v>
      </c>
      <c r="C20" s="7">
        <v>2019.0</v>
      </c>
      <c r="D20" s="9" t="s">
        <v>6</v>
      </c>
      <c r="E20" s="9" t="s">
        <v>342</v>
      </c>
      <c r="F20" s="131">
        <v>31.7</v>
      </c>
    </row>
    <row r="21">
      <c r="A21" s="27" t="s">
        <v>7</v>
      </c>
      <c r="B21" s="27" t="s">
        <v>475</v>
      </c>
      <c r="C21" s="7">
        <v>2021.0</v>
      </c>
      <c r="D21" s="9" t="s">
        <v>6</v>
      </c>
      <c r="E21" s="9" t="s">
        <v>342</v>
      </c>
      <c r="F21" s="130">
        <v>61.5</v>
      </c>
    </row>
    <row r="22" hidden="1">
      <c r="A22" s="27" t="s">
        <v>8</v>
      </c>
      <c r="B22" s="27" t="s">
        <v>479</v>
      </c>
      <c r="C22" s="7">
        <v>2015.0</v>
      </c>
      <c r="D22" s="9" t="s">
        <v>6</v>
      </c>
      <c r="E22" s="9" t="s">
        <v>342</v>
      </c>
      <c r="F22" s="115">
        <v>26.5</v>
      </c>
    </row>
    <row r="23" hidden="1">
      <c r="A23" s="27" t="s">
        <v>8</v>
      </c>
      <c r="B23" s="27" t="s">
        <v>479</v>
      </c>
      <c r="C23" s="7">
        <v>2017.0</v>
      </c>
      <c r="D23" s="9" t="s">
        <v>6</v>
      </c>
      <c r="E23" s="9" t="s">
        <v>342</v>
      </c>
      <c r="F23" s="130">
        <v>22.0</v>
      </c>
    </row>
    <row r="24" hidden="1">
      <c r="A24" s="27" t="s">
        <v>8</v>
      </c>
      <c r="B24" s="27" t="s">
        <v>479</v>
      </c>
      <c r="C24" s="7">
        <v>2019.0</v>
      </c>
      <c r="D24" s="9" t="s">
        <v>6</v>
      </c>
      <c r="E24" s="9" t="s">
        <v>342</v>
      </c>
      <c r="F24" s="131">
        <v>33.4</v>
      </c>
    </row>
    <row r="25">
      <c r="A25" s="27" t="s">
        <v>8</v>
      </c>
      <c r="B25" s="27" t="s">
        <v>479</v>
      </c>
      <c r="C25" s="7">
        <v>2021.0</v>
      </c>
      <c r="D25" s="9" t="s">
        <v>6</v>
      </c>
      <c r="E25" s="9" t="s">
        <v>342</v>
      </c>
      <c r="F25" s="130">
        <v>49.9</v>
      </c>
    </row>
    <row r="26" hidden="1">
      <c r="A26" s="27" t="s">
        <v>9</v>
      </c>
      <c r="B26" s="27" t="s">
        <v>480</v>
      </c>
      <c r="C26" s="7">
        <v>2015.0</v>
      </c>
      <c r="D26" s="9" t="s">
        <v>6</v>
      </c>
      <c r="E26" s="9" t="s">
        <v>342</v>
      </c>
      <c r="F26" s="115">
        <v>28.3</v>
      </c>
    </row>
    <row r="27" hidden="1">
      <c r="A27" s="27" t="s">
        <v>9</v>
      </c>
      <c r="B27" s="27" t="s">
        <v>480</v>
      </c>
      <c r="C27" s="7">
        <v>2017.0</v>
      </c>
      <c r="D27" s="9" t="s">
        <v>6</v>
      </c>
      <c r="E27" s="9" t="s">
        <v>342</v>
      </c>
      <c r="F27" s="130">
        <v>26.4</v>
      </c>
    </row>
    <row r="28" hidden="1">
      <c r="A28" s="27" t="s">
        <v>9</v>
      </c>
      <c r="B28" s="27" t="s">
        <v>480</v>
      </c>
      <c r="C28" s="7">
        <v>2019.0</v>
      </c>
      <c r="D28" s="9" t="s">
        <v>6</v>
      </c>
      <c r="E28" s="9" t="s">
        <v>342</v>
      </c>
      <c r="F28" s="131">
        <v>31.6</v>
      </c>
    </row>
    <row r="29">
      <c r="A29" s="27" t="s">
        <v>9</v>
      </c>
      <c r="B29" s="27" t="s">
        <v>480</v>
      </c>
      <c r="C29" s="7">
        <v>2021.0</v>
      </c>
      <c r="D29" s="9" t="s">
        <v>6</v>
      </c>
      <c r="E29" s="9" t="s">
        <v>342</v>
      </c>
      <c r="F29" s="130">
        <v>47.4</v>
      </c>
    </row>
    <row r="30" hidden="1">
      <c r="A30" s="27" t="s">
        <v>10</v>
      </c>
      <c r="B30" s="27" t="s">
        <v>478</v>
      </c>
      <c r="C30" s="7">
        <v>2015.0</v>
      </c>
      <c r="D30" s="9" t="s">
        <v>6</v>
      </c>
      <c r="E30" s="9" t="s">
        <v>342</v>
      </c>
      <c r="F30" s="115">
        <v>29.0</v>
      </c>
    </row>
    <row r="31" hidden="1">
      <c r="A31" s="27" t="s">
        <v>10</v>
      </c>
      <c r="B31" s="27" t="s">
        <v>478</v>
      </c>
      <c r="C31" s="7">
        <v>2017.0</v>
      </c>
      <c r="D31" s="9" t="s">
        <v>6</v>
      </c>
      <c r="E31" s="9" t="s">
        <v>342</v>
      </c>
      <c r="F31" s="130">
        <v>23.9</v>
      </c>
    </row>
    <row r="32" hidden="1">
      <c r="A32" s="27" t="s">
        <v>10</v>
      </c>
      <c r="B32" s="27" t="s">
        <v>478</v>
      </c>
      <c r="C32" s="7">
        <v>2019.0</v>
      </c>
      <c r="D32" s="9" t="s">
        <v>6</v>
      </c>
      <c r="E32" s="9" t="s">
        <v>342</v>
      </c>
      <c r="F32" s="131">
        <v>29.9</v>
      </c>
    </row>
    <row r="33">
      <c r="A33" s="27" t="s">
        <v>10</v>
      </c>
      <c r="B33" s="27" t="s">
        <v>478</v>
      </c>
      <c r="C33" s="7">
        <v>2021.0</v>
      </c>
      <c r="D33" s="9" t="s">
        <v>6</v>
      </c>
      <c r="E33" s="9" t="s">
        <v>342</v>
      </c>
      <c r="F33" s="130">
        <v>38.7</v>
      </c>
    </row>
    <row r="34" hidden="1">
      <c r="A34" s="27" t="s">
        <v>11</v>
      </c>
      <c r="B34" s="27" t="s">
        <v>477</v>
      </c>
      <c r="C34" s="7">
        <v>2015.0</v>
      </c>
      <c r="D34" s="9" t="s">
        <v>6</v>
      </c>
      <c r="E34" s="9" t="s">
        <v>342</v>
      </c>
      <c r="F34" s="115">
        <v>29.3</v>
      </c>
    </row>
    <row r="35" hidden="1">
      <c r="A35" s="27" t="s">
        <v>11</v>
      </c>
      <c r="B35" s="27" t="s">
        <v>477</v>
      </c>
      <c r="C35" s="7">
        <v>2017.0</v>
      </c>
      <c r="D35" s="9" t="s">
        <v>6</v>
      </c>
      <c r="E35" s="9" t="s">
        <v>342</v>
      </c>
      <c r="F35" s="130">
        <v>20.1</v>
      </c>
    </row>
    <row r="36" hidden="1">
      <c r="A36" s="27" t="s">
        <v>11</v>
      </c>
      <c r="B36" s="27" t="s">
        <v>477</v>
      </c>
      <c r="C36" s="7">
        <v>2019.0</v>
      </c>
      <c r="D36" s="9" t="s">
        <v>6</v>
      </c>
      <c r="E36" s="9" t="s">
        <v>342</v>
      </c>
      <c r="F36" s="131">
        <v>26.3</v>
      </c>
    </row>
    <row r="37">
      <c r="A37" s="27" t="s">
        <v>11</v>
      </c>
      <c r="B37" s="27" t="s">
        <v>477</v>
      </c>
      <c r="C37" s="7">
        <v>2021.0</v>
      </c>
      <c r="D37" s="9" t="s">
        <v>6</v>
      </c>
      <c r="E37" s="9" t="s">
        <v>342</v>
      </c>
      <c r="F37" s="130">
        <v>46.6</v>
      </c>
    </row>
    <row r="38" hidden="1">
      <c r="A38" s="27" t="s">
        <v>12</v>
      </c>
      <c r="B38" s="27" t="s">
        <v>476</v>
      </c>
      <c r="C38" s="7">
        <v>2015.0</v>
      </c>
      <c r="D38" s="9" t="s">
        <v>6</v>
      </c>
      <c r="E38" s="9" t="s">
        <v>342</v>
      </c>
      <c r="F38" s="115">
        <v>49.2</v>
      </c>
    </row>
    <row r="39" hidden="1">
      <c r="A39" s="27" t="s">
        <v>12</v>
      </c>
      <c r="B39" s="27" t="s">
        <v>476</v>
      </c>
      <c r="C39" s="7">
        <v>2017.0</v>
      </c>
      <c r="D39" s="9" t="s">
        <v>6</v>
      </c>
      <c r="E39" s="9" t="s">
        <v>342</v>
      </c>
      <c r="F39" s="130">
        <v>37.0</v>
      </c>
    </row>
    <row r="40" hidden="1">
      <c r="A40" s="27" t="s">
        <v>12</v>
      </c>
      <c r="B40" s="27" t="s">
        <v>476</v>
      </c>
      <c r="C40" s="7">
        <v>2019.0</v>
      </c>
      <c r="D40" s="9" t="s">
        <v>6</v>
      </c>
      <c r="E40" s="9" t="s">
        <v>342</v>
      </c>
      <c r="F40" s="131">
        <v>41.7</v>
      </c>
    </row>
    <row r="41">
      <c r="A41" s="27" t="s">
        <v>12</v>
      </c>
      <c r="B41" s="27" t="s">
        <v>476</v>
      </c>
      <c r="C41" s="7">
        <v>2021.0</v>
      </c>
      <c r="D41" s="9" t="s">
        <v>6</v>
      </c>
      <c r="E41" s="9" t="s">
        <v>342</v>
      </c>
      <c r="F41" s="130">
        <v>67.1</v>
      </c>
    </row>
    <row r="42" hidden="1">
      <c r="A42" s="27" t="s">
        <v>13</v>
      </c>
      <c r="B42" s="27" t="s">
        <v>481</v>
      </c>
      <c r="C42" s="7">
        <v>2015.0</v>
      </c>
      <c r="D42" s="9" t="s">
        <v>6</v>
      </c>
      <c r="E42" s="9" t="s">
        <v>342</v>
      </c>
      <c r="F42" s="115">
        <v>25.6</v>
      </c>
    </row>
    <row r="43" hidden="1">
      <c r="A43" s="27" t="s">
        <v>13</v>
      </c>
      <c r="B43" s="27" t="s">
        <v>481</v>
      </c>
      <c r="C43" s="7">
        <v>2017.0</v>
      </c>
      <c r="D43" s="9" t="s">
        <v>6</v>
      </c>
      <c r="E43" s="9" t="s">
        <v>342</v>
      </c>
      <c r="F43" s="130">
        <v>20.9</v>
      </c>
    </row>
    <row r="44" hidden="1">
      <c r="A44" s="27" t="s">
        <v>13</v>
      </c>
      <c r="B44" s="27" t="s">
        <v>481</v>
      </c>
      <c r="C44" s="7">
        <v>2019.0</v>
      </c>
      <c r="D44" s="9" t="s">
        <v>6</v>
      </c>
      <c r="E44" s="9" t="s">
        <v>342</v>
      </c>
      <c r="F44" s="131">
        <v>25.7</v>
      </c>
    </row>
    <row r="45">
      <c r="A45" s="27" t="s">
        <v>13</v>
      </c>
      <c r="B45" s="27" t="s">
        <v>481</v>
      </c>
      <c r="C45" s="7">
        <v>2021.0</v>
      </c>
      <c r="D45" s="9" t="s">
        <v>6</v>
      </c>
      <c r="E45" s="9" t="s">
        <v>342</v>
      </c>
      <c r="F45" s="130">
        <v>43.1</v>
      </c>
    </row>
    <row r="46" hidden="1">
      <c r="A46" s="27" t="s">
        <v>14</v>
      </c>
      <c r="B46" s="27" t="s">
        <v>483</v>
      </c>
      <c r="C46" s="7">
        <v>2015.0</v>
      </c>
      <c r="D46" s="9" t="s">
        <v>6</v>
      </c>
      <c r="E46" s="9" t="s">
        <v>342</v>
      </c>
      <c r="F46" s="115">
        <v>21.8</v>
      </c>
    </row>
    <row r="47" hidden="1">
      <c r="A47" s="27" t="s">
        <v>14</v>
      </c>
      <c r="B47" s="27" t="s">
        <v>483</v>
      </c>
      <c r="C47" s="7">
        <v>2017.0</v>
      </c>
      <c r="D47" s="9" t="s">
        <v>6</v>
      </c>
      <c r="E47" s="9" t="s">
        <v>342</v>
      </c>
      <c r="F47" s="130">
        <v>18.1</v>
      </c>
    </row>
    <row r="48" hidden="1">
      <c r="A48" s="27" t="s">
        <v>14</v>
      </c>
      <c r="B48" s="27" t="s">
        <v>483</v>
      </c>
      <c r="C48" s="7">
        <v>2019.0</v>
      </c>
      <c r="D48" s="9" t="s">
        <v>6</v>
      </c>
      <c r="E48" s="9" t="s">
        <v>342</v>
      </c>
      <c r="F48" s="131">
        <v>29.2</v>
      </c>
    </row>
    <row r="49">
      <c r="A49" s="27" t="s">
        <v>14</v>
      </c>
      <c r="B49" s="27" t="s">
        <v>483</v>
      </c>
      <c r="C49" s="7">
        <v>2021.0</v>
      </c>
      <c r="D49" s="9" t="s">
        <v>6</v>
      </c>
      <c r="E49" s="9" t="s">
        <v>342</v>
      </c>
      <c r="F49" s="130">
        <v>43.1</v>
      </c>
    </row>
    <row r="50" hidden="1">
      <c r="A50" s="27" t="s">
        <v>15</v>
      </c>
      <c r="B50" s="27" t="s">
        <v>482</v>
      </c>
      <c r="C50" s="7">
        <v>2015.0</v>
      </c>
      <c r="D50" s="9" t="s">
        <v>6</v>
      </c>
      <c r="E50" s="9" t="s">
        <v>342</v>
      </c>
      <c r="F50" s="115">
        <v>20.3</v>
      </c>
    </row>
    <row r="51" hidden="1">
      <c r="A51" s="27" t="s">
        <v>15</v>
      </c>
      <c r="B51" s="27" t="s">
        <v>482</v>
      </c>
      <c r="C51" s="7">
        <v>2017.0</v>
      </c>
      <c r="D51" s="9" t="s">
        <v>6</v>
      </c>
      <c r="E51" s="9" t="s">
        <v>342</v>
      </c>
      <c r="F51" s="130">
        <v>20.6</v>
      </c>
    </row>
    <row r="52" hidden="1">
      <c r="A52" s="27" t="s">
        <v>15</v>
      </c>
      <c r="B52" s="27" t="s">
        <v>482</v>
      </c>
      <c r="C52" s="7">
        <v>2019.0</v>
      </c>
      <c r="D52" s="9" t="s">
        <v>6</v>
      </c>
      <c r="E52" s="9" t="s">
        <v>342</v>
      </c>
      <c r="F52" s="131">
        <v>22.0</v>
      </c>
    </row>
    <row r="53">
      <c r="A53" s="27" t="s">
        <v>15</v>
      </c>
      <c r="B53" s="27" t="s">
        <v>482</v>
      </c>
      <c r="C53" s="7">
        <v>2021.0</v>
      </c>
      <c r="D53" s="9" t="s">
        <v>6</v>
      </c>
      <c r="E53" s="9" t="s">
        <v>342</v>
      </c>
      <c r="F53" s="130">
        <v>50.2</v>
      </c>
    </row>
    <row r="54" hidden="1">
      <c r="A54" s="27" t="s">
        <v>16</v>
      </c>
      <c r="B54" s="27" t="s">
        <v>484</v>
      </c>
      <c r="C54" s="7">
        <v>2015.0</v>
      </c>
      <c r="D54" s="9" t="s">
        <v>6</v>
      </c>
      <c r="E54" s="9" t="s">
        <v>342</v>
      </c>
      <c r="F54" s="115">
        <v>37.1</v>
      </c>
    </row>
    <row r="55" hidden="1">
      <c r="A55" s="27" t="s">
        <v>16</v>
      </c>
      <c r="B55" s="27" t="s">
        <v>484</v>
      </c>
      <c r="C55" s="7">
        <v>2017.0</v>
      </c>
      <c r="D55" s="9" t="s">
        <v>6</v>
      </c>
      <c r="E55" s="9" t="s">
        <v>342</v>
      </c>
      <c r="F55" s="130">
        <v>28.6</v>
      </c>
    </row>
    <row r="56" hidden="1">
      <c r="A56" s="27" t="s">
        <v>16</v>
      </c>
      <c r="B56" s="27" t="s">
        <v>484</v>
      </c>
      <c r="C56" s="7">
        <v>2019.0</v>
      </c>
      <c r="D56" s="9" t="s">
        <v>6</v>
      </c>
      <c r="E56" s="9" t="s">
        <v>342</v>
      </c>
      <c r="F56" s="131">
        <v>25.7</v>
      </c>
    </row>
    <row r="57">
      <c r="A57" s="27" t="s">
        <v>16</v>
      </c>
      <c r="B57" s="27" t="s">
        <v>484</v>
      </c>
      <c r="C57" s="7">
        <v>2021.0</v>
      </c>
      <c r="D57" s="9" t="s">
        <v>6</v>
      </c>
      <c r="E57" s="9" t="s">
        <v>342</v>
      </c>
      <c r="F57" s="130">
        <v>58.3</v>
      </c>
    </row>
    <row r="58" hidden="1">
      <c r="A58" s="27" t="s">
        <v>17</v>
      </c>
      <c r="B58" s="27" t="s">
        <v>485</v>
      </c>
      <c r="C58" s="7">
        <v>2015.0</v>
      </c>
      <c r="D58" s="9" t="s">
        <v>6</v>
      </c>
      <c r="E58" s="9" t="s">
        <v>342</v>
      </c>
      <c r="F58" s="115">
        <v>35.4</v>
      </c>
    </row>
    <row r="59" hidden="1">
      <c r="A59" s="27" t="s">
        <v>17</v>
      </c>
      <c r="B59" s="27" t="s">
        <v>485</v>
      </c>
      <c r="C59" s="7">
        <v>2017.0</v>
      </c>
      <c r="D59" s="9" t="s">
        <v>6</v>
      </c>
      <c r="E59" s="9" t="s">
        <v>342</v>
      </c>
      <c r="F59" s="130">
        <v>33.3</v>
      </c>
    </row>
    <row r="60" hidden="1">
      <c r="A60" s="27" t="s">
        <v>17</v>
      </c>
      <c r="B60" s="27" t="s">
        <v>485</v>
      </c>
      <c r="C60" s="7">
        <v>2019.0</v>
      </c>
      <c r="D60" s="9" t="s">
        <v>6</v>
      </c>
      <c r="E60" s="9" t="s">
        <v>342</v>
      </c>
      <c r="F60" s="131">
        <v>32.1</v>
      </c>
    </row>
    <row r="61">
      <c r="A61" s="27" t="s">
        <v>17</v>
      </c>
      <c r="B61" s="27" t="s">
        <v>485</v>
      </c>
      <c r="C61" s="7">
        <v>2021.0</v>
      </c>
      <c r="D61" s="9" t="s">
        <v>6</v>
      </c>
      <c r="E61" s="9" t="s">
        <v>342</v>
      </c>
      <c r="F61" s="130">
        <v>50.6</v>
      </c>
    </row>
    <row r="62" hidden="1">
      <c r="A62" s="27" t="s">
        <v>18</v>
      </c>
      <c r="B62" s="27" t="s">
        <v>486</v>
      </c>
      <c r="C62" s="7">
        <v>2015.0</v>
      </c>
      <c r="D62" s="9" t="s">
        <v>6</v>
      </c>
      <c r="E62" s="9" t="s">
        <v>342</v>
      </c>
      <c r="F62" s="115">
        <v>25.1</v>
      </c>
    </row>
    <row r="63" hidden="1">
      <c r="A63" s="27" t="s">
        <v>18</v>
      </c>
      <c r="B63" s="27" t="s">
        <v>486</v>
      </c>
      <c r="C63" s="7">
        <v>2017.0</v>
      </c>
      <c r="D63" s="9" t="s">
        <v>6</v>
      </c>
      <c r="E63" s="9" t="s">
        <v>342</v>
      </c>
      <c r="F63" s="130">
        <v>32.3</v>
      </c>
    </row>
    <row r="64" hidden="1">
      <c r="A64" s="27" t="s">
        <v>18</v>
      </c>
      <c r="B64" s="27" t="s">
        <v>486</v>
      </c>
      <c r="C64" s="7">
        <v>2019.0</v>
      </c>
      <c r="D64" s="9" t="s">
        <v>6</v>
      </c>
      <c r="E64" s="9" t="s">
        <v>342</v>
      </c>
      <c r="F64" s="131">
        <v>34.4</v>
      </c>
    </row>
    <row r="65">
      <c r="A65" s="27" t="s">
        <v>18</v>
      </c>
      <c r="B65" s="27" t="s">
        <v>486</v>
      </c>
      <c r="C65" s="7">
        <v>2021.0</v>
      </c>
      <c r="D65" s="9" t="s">
        <v>6</v>
      </c>
      <c r="E65" s="9" t="s">
        <v>342</v>
      </c>
      <c r="F65" s="130">
        <v>64.3</v>
      </c>
    </row>
    <row r="66" hidden="1">
      <c r="A66" s="27" t="s">
        <v>19</v>
      </c>
      <c r="B66" s="27" t="s">
        <v>487</v>
      </c>
      <c r="C66" s="7">
        <v>2015.0</v>
      </c>
      <c r="D66" s="9" t="s">
        <v>6</v>
      </c>
      <c r="E66" s="9" t="s">
        <v>342</v>
      </c>
      <c r="F66" s="115">
        <v>27.8</v>
      </c>
    </row>
    <row r="67" hidden="1">
      <c r="A67" s="27" t="s">
        <v>19</v>
      </c>
      <c r="B67" s="27" t="s">
        <v>487</v>
      </c>
      <c r="C67" s="7">
        <v>2017.0</v>
      </c>
      <c r="D67" s="9" t="s">
        <v>6</v>
      </c>
      <c r="E67" s="9" t="s">
        <v>342</v>
      </c>
      <c r="F67" s="132">
        <v>27.6</v>
      </c>
    </row>
    <row r="68" hidden="1">
      <c r="A68" s="27" t="s">
        <v>19</v>
      </c>
      <c r="B68" s="27" t="s">
        <v>487</v>
      </c>
      <c r="C68" s="7">
        <v>2019.0</v>
      </c>
      <c r="D68" s="9" t="s">
        <v>6</v>
      </c>
      <c r="E68" s="9" t="s">
        <v>342</v>
      </c>
      <c r="F68" s="131">
        <v>30.4</v>
      </c>
    </row>
    <row r="69">
      <c r="A69" s="27" t="s">
        <v>19</v>
      </c>
      <c r="B69" s="27" t="s">
        <v>487</v>
      </c>
      <c r="C69" s="7">
        <v>2021.0</v>
      </c>
      <c r="D69" s="9" t="s">
        <v>6</v>
      </c>
      <c r="E69" s="9" t="s">
        <v>342</v>
      </c>
      <c r="F69" s="130">
        <v>54.1</v>
      </c>
    </row>
    <row r="70" hidden="1">
      <c r="A70" s="27" t="s">
        <v>20</v>
      </c>
      <c r="B70" s="27" t="s">
        <v>488</v>
      </c>
      <c r="C70" s="7">
        <v>2015.0</v>
      </c>
      <c r="D70" s="9" t="s">
        <v>6</v>
      </c>
      <c r="E70" s="9" t="s">
        <v>342</v>
      </c>
      <c r="F70" s="115">
        <v>32.0</v>
      </c>
    </row>
    <row r="71" hidden="1">
      <c r="A71" s="27" t="s">
        <v>20</v>
      </c>
      <c r="B71" s="27" t="s">
        <v>488</v>
      </c>
      <c r="C71" s="7">
        <v>2017.0</v>
      </c>
      <c r="D71" s="9" t="s">
        <v>6</v>
      </c>
      <c r="E71" s="9" t="s">
        <v>342</v>
      </c>
      <c r="F71" s="130">
        <v>25.4</v>
      </c>
    </row>
    <row r="72" hidden="1">
      <c r="A72" s="27" t="s">
        <v>20</v>
      </c>
      <c r="B72" s="27" t="s">
        <v>488</v>
      </c>
      <c r="C72" s="7">
        <v>2019.0</v>
      </c>
      <c r="D72" s="9" t="s">
        <v>6</v>
      </c>
      <c r="E72" s="9" t="s">
        <v>342</v>
      </c>
      <c r="F72" s="131">
        <v>30.9</v>
      </c>
    </row>
    <row r="73">
      <c r="A73" s="27" t="s">
        <v>20</v>
      </c>
      <c r="B73" s="27" t="s">
        <v>488</v>
      </c>
      <c r="C73" s="7">
        <v>2021.0</v>
      </c>
      <c r="D73" s="9" t="s">
        <v>6</v>
      </c>
      <c r="E73" s="9" t="s">
        <v>342</v>
      </c>
      <c r="F73" s="130">
        <v>50.9</v>
      </c>
    </row>
    <row r="74" hidden="1">
      <c r="A74" s="27" t="s">
        <v>21</v>
      </c>
      <c r="B74" s="27" t="s">
        <v>490</v>
      </c>
      <c r="C74" s="7">
        <v>2015.0</v>
      </c>
      <c r="D74" s="9" t="s">
        <v>6</v>
      </c>
      <c r="E74" s="9" t="s">
        <v>342</v>
      </c>
      <c r="F74" s="115">
        <v>34.2</v>
      </c>
    </row>
    <row r="75" hidden="1">
      <c r="A75" s="27" t="s">
        <v>21</v>
      </c>
      <c r="B75" s="27" t="s">
        <v>490</v>
      </c>
      <c r="C75" s="7">
        <v>2017.0</v>
      </c>
      <c r="D75" s="9" t="s">
        <v>6</v>
      </c>
      <c r="E75" s="9" t="s">
        <v>342</v>
      </c>
      <c r="F75" s="130">
        <v>28.9</v>
      </c>
    </row>
    <row r="76" hidden="1">
      <c r="A76" s="27" t="s">
        <v>21</v>
      </c>
      <c r="B76" s="27" t="s">
        <v>490</v>
      </c>
      <c r="C76" s="7">
        <v>2019.0</v>
      </c>
      <c r="D76" s="9" t="s">
        <v>6</v>
      </c>
      <c r="E76" s="9" t="s">
        <v>342</v>
      </c>
      <c r="F76" s="131">
        <v>27.3</v>
      </c>
    </row>
    <row r="77">
      <c r="A77" s="27" t="s">
        <v>21</v>
      </c>
      <c r="B77" s="27" t="s">
        <v>490</v>
      </c>
      <c r="C77" s="7">
        <v>2021.0</v>
      </c>
      <c r="D77" s="9" t="s">
        <v>6</v>
      </c>
      <c r="E77" s="9" t="s">
        <v>342</v>
      </c>
      <c r="F77" s="130">
        <v>56.8</v>
      </c>
    </row>
    <row r="78" hidden="1">
      <c r="A78" s="27" t="s">
        <v>22</v>
      </c>
      <c r="B78" s="27" t="s">
        <v>491</v>
      </c>
      <c r="C78" s="7">
        <v>2015.0</v>
      </c>
      <c r="D78" s="9" t="s">
        <v>6</v>
      </c>
      <c r="E78" s="9" t="s">
        <v>342</v>
      </c>
      <c r="F78" s="115">
        <v>29.1</v>
      </c>
    </row>
    <row r="79" hidden="1">
      <c r="A79" s="27" t="s">
        <v>22</v>
      </c>
      <c r="B79" s="27" t="s">
        <v>491</v>
      </c>
      <c r="C79" s="7">
        <v>2017.0</v>
      </c>
      <c r="D79" s="9" t="s">
        <v>6</v>
      </c>
      <c r="E79" s="9" t="s">
        <v>342</v>
      </c>
      <c r="F79" s="130">
        <v>28.1</v>
      </c>
    </row>
    <row r="80" hidden="1">
      <c r="A80" s="27" t="s">
        <v>22</v>
      </c>
      <c r="B80" s="27" t="s">
        <v>491</v>
      </c>
      <c r="C80" s="7">
        <v>2019.0</v>
      </c>
      <c r="D80" s="9" t="s">
        <v>6</v>
      </c>
      <c r="E80" s="9" t="s">
        <v>342</v>
      </c>
      <c r="F80" s="131">
        <v>30.0</v>
      </c>
    </row>
    <row r="81">
      <c r="A81" s="27" t="s">
        <v>22</v>
      </c>
      <c r="B81" s="27" t="s">
        <v>491</v>
      </c>
      <c r="C81" s="7">
        <v>2021.0</v>
      </c>
      <c r="D81" s="9" t="s">
        <v>6</v>
      </c>
      <c r="E81" s="9" t="s">
        <v>342</v>
      </c>
      <c r="F81" s="130">
        <v>46.7</v>
      </c>
    </row>
    <row r="82" hidden="1">
      <c r="A82" s="27" t="s">
        <v>23</v>
      </c>
      <c r="B82" s="27" t="s">
        <v>492</v>
      </c>
      <c r="C82" s="7">
        <v>2015.0</v>
      </c>
      <c r="D82" s="9" t="s">
        <v>6</v>
      </c>
      <c r="E82" s="9" t="s">
        <v>342</v>
      </c>
      <c r="F82" s="115">
        <v>37.9</v>
      </c>
    </row>
    <row r="83" hidden="1">
      <c r="A83" s="27" t="s">
        <v>23</v>
      </c>
      <c r="B83" s="27" t="s">
        <v>492</v>
      </c>
      <c r="C83" s="7">
        <v>2017.0</v>
      </c>
      <c r="D83" s="9" t="s">
        <v>6</v>
      </c>
      <c r="E83" s="9" t="s">
        <v>342</v>
      </c>
      <c r="F83" s="130">
        <v>26.9</v>
      </c>
    </row>
    <row r="84" hidden="1">
      <c r="A84" s="27" t="s">
        <v>23</v>
      </c>
      <c r="B84" s="27" t="s">
        <v>492</v>
      </c>
      <c r="C84" s="7">
        <v>2019.0</v>
      </c>
      <c r="D84" s="9" t="s">
        <v>6</v>
      </c>
      <c r="E84" s="9" t="s">
        <v>342</v>
      </c>
      <c r="F84" s="131">
        <v>33.5</v>
      </c>
    </row>
    <row r="85">
      <c r="A85" s="27" t="s">
        <v>23</v>
      </c>
      <c r="B85" s="27" t="s">
        <v>492</v>
      </c>
      <c r="C85" s="7">
        <v>2021.0</v>
      </c>
      <c r="D85" s="9" t="s">
        <v>6</v>
      </c>
      <c r="E85" s="9" t="s">
        <v>342</v>
      </c>
      <c r="F85" s="130">
        <v>53.3</v>
      </c>
    </row>
    <row r="86" hidden="1">
      <c r="A86" s="27" t="s">
        <v>24</v>
      </c>
      <c r="B86" s="27" t="s">
        <v>493</v>
      </c>
      <c r="C86" s="7">
        <v>2015.0</v>
      </c>
      <c r="D86" s="9" t="s">
        <v>6</v>
      </c>
      <c r="E86" s="9" t="s">
        <v>342</v>
      </c>
      <c r="F86" s="115">
        <v>32.6</v>
      </c>
    </row>
    <row r="87" hidden="1">
      <c r="A87" s="27" t="s">
        <v>24</v>
      </c>
      <c r="B87" s="27" t="s">
        <v>493</v>
      </c>
      <c r="C87" s="7">
        <v>2017.0</v>
      </c>
      <c r="D87" s="9" t="s">
        <v>6</v>
      </c>
      <c r="E87" s="9" t="s">
        <v>342</v>
      </c>
      <c r="F87" s="130">
        <v>28.0</v>
      </c>
    </row>
    <row r="88" hidden="1">
      <c r="A88" s="27" t="s">
        <v>24</v>
      </c>
      <c r="B88" s="27" t="s">
        <v>493</v>
      </c>
      <c r="C88" s="7">
        <v>2019.0</v>
      </c>
      <c r="D88" s="9" t="s">
        <v>6</v>
      </c>
      <c r="E88" s="9" t="s">
        <v>342</v>
      </c>
      <c r="F88" s="131">
        <v>36.3</v>
      </c>
    </row>
    <row r="89">
      <c r="A89" s="27" t="s">
        <v>24</v>
      </c>
      <c r="B89" s="27" t="s">
        <v>493</v>
      </c>
      <c r="C89" s="7">
        <v>2021.0</v>
      </c>
      <c r="D89" s="9" t="s">
        <v>6</v>
      </c>
      <c r="E89" s="9" t="s">
        <v>342</v>
      </c>
      <c r="F89" s="130">
        <v>60.8</v>
      </c>
    </row>
    <row r="90" hidden="1">
      <c r="A90" s="27" t="s">
        <v>25</v>
      </c>
      <c r="B90" s="27" t="s">
        <v>494</v>
      </c>
      <c r="C90" s="7">
        <v>2015.0</v>
      </c>
      <c r="D90" s="9" t="s">
        <v>6</v>
      </c>
      <c r="E90" s="9" t="s">
        <v>342</v>
      </c>
      <c r="F90" s="115">
        <v>46.2</v>
      </c>
    </row>
    <row r="91" hidden="1">
      <c r="A91" s="27" t="s">
        <v>25</v>
      </c>
      <c r="B91" s="27" t="s">
        <v>494</v>
      </c>
      <c r="C91" s="7">
        <v>2017.0</v>
      </c>
      <c r="D91" s="9" t="s">
        <v>6</v>
      </c>
      <c r="E91" s="9" t="s">
        <v>342</v>
      </c>
      <c r="F91" s="130">
        <v>40.9</v>
      </c>
    </row>
    <row r="92" hidden="1">
      <c r="A92" s="27" t="s">
        <v>25</v>
      </c>
      <c r="B92" s="27" t="s">
        <v>494</v>
      </c>
      <c r="C92" s="7">
        <v>2019.0</v>
      </c>
      <c r="D92" s="9" t="s">
        <v>6</v>
      </c>
      <c r="E92" s="9" t="s">
        <v>342</v>
      </c>
      <c r="F92" s="131">
        <v>41.3</v>
      </c>
    </row>
    <row r="93">
      <c r="A93" s="27" t="s">
        <v>25</v>
      </c>
      <c r="B93" s="27" t="s">
        <v>494</v>
      </c>
      <c r="C93" s="7">
        <v>2021.0</v>
      </c>
      <c r="D93" s="9" t="s">
        <v>6</v>
      </c>
      <c r="E93" s="9" t="s">
        <v>342</v>
      </c>
      <c r="F93" s="130">
        <v>63.0</v>
      </c>
    </row>
    <row r="94" hidden="1">
      <c r="A94" s="27" t="s">
        <v>26</v>
      </c>
      <c r="B94" s="27" t="s">
        <v>495</v>
      </c>
      <c r="C94" s="7">
        <v>2015.0</v>
      </c>
      <c r="D94" s="9" t="s">
        <v>6</v>
      </c>
      <c r="E94" s="9" t="s">
        <v>342</v>
      </c>
      <c r="F94" s="115">
        <v>32.2</v>
      </c>
    </row>
    <row r="95" hidden="1">
      <c r="A95" s="27" t="s">
        <v>26</v>
      </c>
      <c r="B95" s="27" t="s">
        <v>495</v>
      </c>
      <c r="C95" s="7">
        <v>2017.0</v>
      </c>
      <c r="D95" s="9" t="s">
        <v>6</v>
      </c>
      <c r="E95" s="9" t="s">
        <v>342</v>
      </c>
      <c r="F95" s="133">
        <v>27.6</v>
      </c>
    </row>
    <row r="96" hidden="1">
      <c r="A96" s="27" t="s">
        <v>26</v>
      </c>
      <c r="B96" s="27" t="s">
        <v>495</v>
      </c>
      <c r="C96" s="7">
        <v>2019.0</v>
      </c>
      <c r="D96" s="9" t="s">
        <v>6</v>
      </c>
      <c r="E96" s="9" t="s">
        <v>342</v>
      </c>
      <c r="F96" s="131">
        <v>33.7</v>
      </c>
    </row>
    <row r="97">
      <c r="A97" s="27" t="s">
        <v>26</v>
      </c>
      <c r="B97" s="27" t="s">
        <v>495</v>
      </c>
      <c r="C97" s="7">
        <v>2021.0</v>
      </c>
      <c r="D97" s="9" t="s">
        <v>6</v>
      </c>
      <c r="E97" s="9" t="s">
        <v>342</v>
      </c>
      <c r="F97" s="133">
        <v>49.7</v>
      </c>
    </row>
    <row r="98" hidden="1">
      <c r="A98" s="27" t="s">
        <v>27</v>
      </c>
      <c r="B98" s="27" t="s">
        <v>497</v>
      </c>
      <c r="C98" s="7">
        <v>2015.0</v>
      </c>
      <c r="D98" s="9" t="s">
        <v>6</v>
      </c>
      <c r="E98" s="9" t="s">
        <v>342</v>
      </c>
      <c r="F98" s="115">
        <v>30.6</v>
      </c>
    </row>
    <row r="99" hidden="1">
      <c r="A99" s="27" t="s">
        <v>27</v>
      </c>
      <c r="B99" s="27" t="s">
        <v>497</v>
      </c>
      <c r="C99" s="7">
        <v>2017.0</v>
      </c>
      <c r="D99" s="9" t="s">
        <v>6</v>
      </c>
      <c r="E99" s="9" t="s">
        <v>342</v>
      </c>
      <c r="F99" s="130">
        <v>27.4</v>
      </c>
    </row>
    <row r="100" hidden="1">
      <c r="A100" s="27" t="s">
        <v>27</v>
      </c>
      <c r="B100" s="27" t="s">
        <v>497</v>
      </c>
      <c r="C100" s="7">
        <v>2019.0</v>
      </c>
      <c r="D100" s="9" t="s">
        <v>6</v>
      </c>
      <c r="E100" s="9" t="s">
        <v>342</v>
      </c>
      <c r="F100" s="131">
        <v>29.3</v>
      </c>
    </row>
    <row r="101">
      <c r="A101" s="27" t="s">
        <v>27</v>
      </c>
      <c r="B101" s="27" t="s">
        <v>497</v>
      </c>
      <c r="C101" s="7">
        <v>2021.0</v>
      </c>
      <c r="D101" s="9" t="s">
        <v>6</v>
      </c>
      <c r="E101" s="9" t="s">
        <v>342</v>
      </c>
      <c r="F101" s="130">
        <v>42.3</v>
      </c>
    </row>
    <row r="102" hidden="1">
      <c r="A102" s="27" t="s">
        <v>28</v>
      </c>
      <c r="B102" s="27" t="s">
        <v>496</v>
      </c>
      <c r="C102" s="7">
        <v>2015.0</v>
      </c>
      <c r="D102" s="9" t="s">
        <v>6</v>
      </c>
      <c r="E102" s="9" t="s">
        <v>342</v>
      </c>
      <c r="F102" s="115">
        <v>34.2</v>
      </c>
    </row>
    <row r="103" hidden="1">
      <c r="A103" s="27" t="s">
        <v>28</v>
      </c>
      <c r="B103" s="27" t="s">
        <v>496</v>
      </c>
      <c r="C103" s="7">
        <v>2017.0</v>
      </c>
      <c r="D103" s="9" t="s">
        <v>6</v>
      </c>
      <c r="E103" s="9" t="s">
        <v>342</v>
      </c>
      <c r="F103" s="133">
        <v>28.2</v>
      </c>
    </row>
    <row r="104" hidden="1">
      <c r="A104" s="27" t="s">
        <v>28</v>
      </c>
      <c r="B104" s="27" t="s">
        <v>496</v>
      </c>
      <c r="C104" s="7">
        <v>2019.0</v>
      </c>
      <c r="D104" s="9" t="s">
        <v>6</v>
      </c>
      <c r="E104" s="9" t="s">
        <v>342</v>
      </c>
      <c r="F104" s="131">
        <v>25.5</v>
      </c>
    </row>
    <row r="105">
      <c r="A105" s="27" t="s">
        <v>28</v>
      </c>
      <c r="B105" s="27" t="s">
        <v>496</v>
      </c>
      <c r="C105" s="7">
        <v>2021.0</v>
      </c>
      <c r="D105" s="9" t="s">
        <v>6</v>
      </c>
      <c r="E105" s="9" t="s">
        <v>342</v>
      </c>
      <c r="F105" s="130">
        <v>50.0</v>
      </c>
    </row>
    <row r="106" hidden="1">
      <c r="A106" s="27" t="s">
        <v>29</v>
      </c>
      <c r="B106" s="27" t="s">
        <v>498</v>
      </c>
      <c r="C106" s="7">
        <v>2015.0</v>
      </c>
      <c r="D106" s="9" t="s">
        <v>6</v>
      </c>
      <c r="E106" s="9" t="s">
        <v>342</v>
      </c>
      <c r="F106" s="115">
        <v>28.0</v>
      </c>
    </row>
    <row r="107" hidden="1">
      <c r="A107" s="27" t="s">
        <v>29</v>
      </c>
      <c r="B107" s="27" t="s">
        <v>498</v>
      </c>
      <c r="C107" s="7">
        <v>2017.0</v>
      </c>
      <c r="D107" s="9" t="s">
        <v>6</v>
      </c>
      <c r="E107" s="9" t="s">
        <v>342</v>
      </c>
      <c r="F107" s="130">
        <v>25.5</v>
      </c>
    </row>
    <row r="108" hidden="1">
      <c r="A108" s="27" t="s">
        <v>29</v>
      </c>
      <c r="B108" s="27" t="s">
        <v>498</v>
      </c>
      <c r="C108" s="7">
        <v>2019.0</v>
      </c>
      <c r="D108" s="9" t="s">
        <v>6</v>
      </c>
      <c r="E108" s="9" t="s">
        <v>342</v>
      </c>
      <c r="F108" s="131">
        <v>26.9</v>
      </c>
    </row>
    <row r="109">
      <c r="A109" s="27" t="s">
        <v>29</v>
      </c>
      <c r="B109" s="27" t="s">
        <v>498</v>
      </c>
      <c r="C109" s="7">
        <v>2021.0</v>
      </c>
      <c r="D109" s="9" t="s">
        <v>6</v>
      </c>
      <c r="E109" s="9" t="s">
        <v>342</v>
      </c>
      <c r="F109" s="130">
        <v>50.0</v>
      </c>
    </row>
    <row r="110" hidden="1">
      <c r="A110" s="27" t="s">
        <v>30</v>
      </c>
      <c r="B110" s="27" t="s">
        <v>499</v>
      </c>
      <c r="C110" s="7">
        <v>2015.0</v>
      </c>
      <c r="D110" s="9" t="s">
        <v>6</v>
      </c>
      <c r="E110" s="9" t="s">
        <v>342</v>
      </c>
      <c r="F110" s="115">
        <v>37.3</v>
      </c>
    </row>
    <row r="111" hidden="1">
      <c r="A111" s="27" t="s">
        <v>30</v>
      </c>
      <c r="B111" s="27" t="s">
        <v>499</v>
      </c>
      <c r="C111" s="7">
        <v>2017.0</v>
      </c>
      <c r="D111" s="9" t="s">
        <v>6</v>
      </c>
      <c r="E111" s="9" t="s">
        <v>342</v>
      </c>
      <c r="F111" s="130">
        <v>28.1</v>
      </c>
    </row>
    <row r="112" hidden="1">
      <c r="A112" s="27" t="s">
        <v>30</v>
      </c>
      <c r="B112" s="27" t="s">
        <v>499</v>
      </c>
      <c r="C112" s="7">
        <v>2019.0</v>
      </c>
      <c r="D112" s="9" t="s">
        <v>6</v>
      </c>
      <c r="E112" s="9" t="s">
        <v>342</v>
      </c>
      <c r="F112" s="131">
        <v>30.1</v>
      </c>
    </row>
    <row r="113">
      <c r="A113" s="27" t="s">
        <v>30</v>
      </c>
      <c r="B113" s="27" t="s">
        <v>499</v>
      </c>
      <c r="C113" s="7">
        <v>2021.0</v>
      </c>
      <c r="D113" s="9" t="s">
        <v>6</v>
      </c>
      <c r="E113" s="9" t="s">
        <v>342</v>
      </c>
      <c r="F113" s="130">
        <v>54.4</v>
      </c>
    </row>
    <row r="114" hidden="1">
      <c r="A114" s="27" t="s">
        <v>31</v>
      </c>
      <c r="B114" s="27" t="s">
        <v>500</v>
      </c>
      <c r="C114" s="7">
        <v>2015.0</v>
      </c>
      <c r="D114" s="9" t="s">
        <v>6</v>
      </c>
      <c r="E114" s="9" t="s">
        <v>342</v>
      </c>
      <c r="F114" s="115">
        <v>18.8</v>
      </c>
    </row>
    <row r="115" hidden="1">
      <c r="A115" s="27" t="s">
        <v>31</v>
      </c>
      <c r="B115" s="27" t="s">
        <v>500</v>
      </c>
      <c r="C115" s="7">
        <v>2017.0</v>
      </c>
      <c r="D115" s="9" t="s">
        <v>6</v>
      </c>
      <c r="E115" s="9" t="s">
        <v>342</v>
      </c>
      <c r="F115" s="130">
        <v>22.6</v>
      </c>
    </row>
    <row r="116" hidden="1">
      <c r="A116" s="27" t="s">
        <v>31</v>
      </c>
      <c r="B116" s="27" t="s">
        <v>500</v>
      </c>
      <c r="C116" s="7">
        <v>2019.0</v>
      </c>
      <c r="D116" s="9" t="s">
        <v>6</v>
      </c>
      <c r="E116" s="9" t="s">
        <v>342</v>
      </c>
      <c r="F116" s="131">
        <v>21.8</v>
      </c>
    </row>
    <row r="117">
      <c r="A117" s="27" t="s">
        <v>31</v>
      </c>
      <c r="B117" s="27" t="s">
        <v>500</v>
      </c>
      <c r="C117" s="7">
        <v>2021.0</v>
      </c>
      <c r="D117" s="9" t="s">
        <v>6</v>
      </c>
      <c r="E117" s="9" t="s">
        <v>342</v>
      </c>
      <c r="F117" s="130">
        <v>48.6</v>
      </c>
    </row>
    <row r="118" hidden="1">
      <c r="A118" s="27" t="s">
        <v>32</v>
      </c>
      <c r="B118" s="27" t="s">
        <v>501</v>
      </c>
      <c r="C118" s="7">
        <v>2015.0</v>
      </c>
      <c r="D118" s="9" t="s">
        <v>6</v>
      </c>
      <c r="E118" s="9" t="s">
        <v>342</v>
      </c>
      <c r="F118" s="115">
        <v>21.7</v>
      </c>
    </row>
    <row r="119" hidden="1">
      <c r="A119" s="27" t="s">
        <v>32</v>
      </c>
      <c r="B119" s="27" t="s">
        <v>501</v>
      </c>
      <c r="C119" s="7">
        <v>2017.0</v>
      </c>
      <c r="D119" s="9" t="s">
        <v>6</v>
      </c>
      <c r="E119" s="9" t="s">
        <v>342</v>
      </c>
      <c r="F119" s="130">
        <v>22.9</v>
      </c>
    </row>
    <row r="120" hidden="1">
      <c r="A120" s="27" t="s">
        <v>32</v>
      </c>
      <c r="B120" s="27" t="s">
        <v>501</v>
      </c>
      <c r="C120" s="7">
        <v>2019.0</v>
      </c>
      <c r="D120" s="9" t="s">
        <v>6</v>
      </c>
      <c r="E120" s="9" t="s">
        <v>342</v>
      </c>
      <c r="F120" s="131">
        <v>25.7</v>
      </c>
    </row>
    <row r="121">
      <c r="A121" s="27" t="s">
        <v>32</v>
      </c>
      <c r="B121" s="27" t="s">
        <v>501</v>
      </c>
      <c r="C121" s="7">
        <v>2021.0</v>
      </c>
      <c r="D121" s="9" t="s">
        <v>6</v>
      </c>
      <c r="E121" s="9" t="s">
        <v>342</v>
      </c>
      <c r="F121" s="130">
        <v>39.7</v>
      </c>
    </row>
    <row r="122" hidden="1">
      <c r="A122" s="27" t="s">
        <v>33</v>
      </c>
      <c r="B122" s="27" t="s">
        <v>502</v>
      </c>
      <c r="C122" s="7">
        <v>2015.0</v>
      </c>
      <c r="D122" s="9" t="s">
        <v>6</v>
      </c>
      <c r="E122" s="9" t="s">
        <v>342</v>
      </c>
      <c r="F122" s="115">
        <v>31.7</v>
      </c>
    </row>
    <row r="123" hidden="1">
      <c r="A123" s="27" t="s">
        <v>33</v>
      </c>
      <c r="B123" s="27" t="s">
        <v>502</v>
      </c>
      <c r="C123" s="7">
        <v>2017.0</v>
      </c>
      <c r="D123" s="9" t="s">
        <v>6</v>
      </c>
      <c r="E123" s="9" t="s">
        <v>342</v>
      </c>
      <c r="F123" s="130">
        <v>22.5</v>
      </c>
    </row>
    <row r="124" hidden="1">
      <c r="A124" s="27" t="s">
        <v>33</v>
      </c>
      <c r="B124" s="27" t="s">
        <v>502</v>
      </c>
      <c r="C124" s="7">
        <v>2019.0</v>
      </c>
      <c r="D124" s="9" t="s">
        <v>6</v>
      </c>
      <c r="E124" s="9" t="s">
        <v>342</v>
      </c>
      <c r="F124" s="131">
        <v>30.0</v>
      </c>
    </row>
    <row r="125">
      <c r="A125" s="27" t="s">
        <v>33</v>
      </c>
      <c r="B125" s="27" t="s">
        <v>502</v>
      </c>
      <c r="C125" s="7">
        <v>2021.0</v>
      </c>
      <c r="D125" s="9" t="s">
        <v>6</v>
      </c>
      <c r="E125" s="9" t="s">
        <v>342</v>
      </c>
      <c r="F125" s="130">
        <v>48.8</v>
      </c>
    </row>
    <row r="126" hidden="1">
      <c r="A126" s="27" t="s">
        <v>34</v>
      </c>
      <c r="B126" s="27" t="s">
        <v>503</v>
      </c>
      <c r="C126" s="7">
        <v>2015.0</v>
      </c>
      <c r="D126" s="9" t="s">
        <v>6</v>
      </c>
      <c r="E126" s="9" t="s">
        <v>342</v>
      </c>
      <c r="F126" s="115">
        <v>35.1</v>
      </c>
    </row>
    <row r="127" hidden="1">
      <c r="A127" s="27" t="s">
        <v>34</v>
      </c>
      <c r="B127" s="27" t="s">
        <v>503</v>
      </c>
      <c r="C127" s="7">
        <v>2017.0</v>
      </c>
      <c r="D127" s="9" t="s">
        <v>6</v>
      </c>
      <c r="E127" s="9" t="s">
        <v>342</v>
      </c>
      <c r="F127" s="130">
        <v>34.4</v>
      </c>
    </row>
    <row r="128" hidden="1">
      <c r="A128" s="27" t="s">
        <v>34</v>
      </c>
      <c r="B128" s="27" t="s">
        <v>503</v>
      </c>
      <c r="C128" s="7">
        <v>2019.0</v>
      </c>
      <c r="D128" s="9" t="s">
        <v>6</v>
      </c>
      <c r="E128" s="9" t="s">
        <v>342</v>
      </c>
      <c r="F128" s="131">
        <v>40.0</v>
      </c>
    </row>
    <row r="129">
      <c r="A129" s="27" t="s">
        <v>34</v>
      </c>
      <c r="B129" s="27" t="s">
        <v>503</v>
      </c>
      <c r="C129" s="7">
        <v>2021.0</v>
      </c>
      <c r="D129" s="9" t="s">
        <v>6</v>
      </c>
      <c r="E129" s="9" t="s">
        <v>342</v>
      </c>
      <c r="F129" s="130">
        <v>51.2</v>
      </c>
    </row>
    <row r="130" hidden="1">
      <c r="A130" s="27" t="s">
        <v>35</v>
      </c>
      <c r="B130" s="27" t="s">
        <v>504</v>
      </c>
      <c r="C130" s="7">
        <v>2015.0</v>
      </c>
      <c r="D130" s="9" t="s">
        <v>6</v>
      </c>
      <c r="E130" s="9" t="s">
        <v>342</v>
      </c>
      <c r="F130" s="115">
        <v>30.7</v>
      </c>
    </row>
    <row r="131" hidden="1">
      <c r="A131" s="27" t="s">
        <v>35</v>
      </c>
      <c r="B131" s="27" t="s">
        <v>504</v>
      </c>
      <c r="C131" s="7">
        <v>2017.0</v>
      </c>
      <c r="D131" s="9" t="s">
        <v>6</v>
      </c>
      <c r="E131" s="9" t="s">
        <v>342</v>
      </c>
      <c r="F131" s="130">
        <v>25.4</v>
      </c>
    </row>
    <row r="132" hidden="1">
      <c r="A132" s="27" t="s">
        <v>35</v>
      </c>
      <c r="B132" s="27" t="s">
        <v>504</v>
      </c>
      <c r="C132" s="7">
        <v>2019.0</v>
      </c>
      <c r="D132" s="9" t="s">
        <v>6</v>
      </c>
      <c r="E132" s="9" t="s">
        <v>342</v>
      </c>
      <c r="F132" s="134">
        <v>25.8</v>
      </c>
    </row>
    <row r="133">
      <c r="A133" s="27" t="s">
        <v>35</v>
      </c>
      <c r="B133" s="27" t="s">
        <v>504</v>
      </c>
      <c r="C133" s="7">
        <v>2021.0</v>
      </c>
      <c r="D133" s="9" t="s">
        <v>6</v>
      </c>
      <c r="E133" s="9" t="s">
        <v>342</v>
      </c>
      <c r="F133" s="132">
        <v>49.5</v>
      </c>
    </row>
    <row r="134">
      <c r="A134" s="91" t="s">
        <v>3</v>
      </c>
      <c r="B134" s="27" t="s">
        <v>489</v>
      </c>
      <c r="C134" s="7">
        <v>2023.0</v>
      </c>
      <c r="D134" s="9" t="s">
        <v>6</v>
      </c>
      <c r="E134" s="9" t="s">
        <v>342</v>
      </c>
      <c r="F134" s="128">
        <v>47.9</v>
      </c>
    </row>
    <row r="135">
      <c r="A135" s="91" t="s">
        <v>4</v>
      </c>
      <c r="B135" s="27" t="s">
        <v>472</v>
      </c>
      <c r="C135" s="7">
        <v>2023.0</v>
      </c>
      <c r="D135" s="9" t="s">
        <v>6</v>
      </c>
      <c r="E135" s="9" t="s">
        <v>342</v>
      </c>
      <c r="F135" s="130">
        <v>45.4</v>
      </c>
    </row>
    <row r="136">
      <c r="A136" s="27" t="s">
        <v>5</v>
      </c>
      <c r="B136" s="27" t="s">
        <v>473</v>
      </c>
      <c r="C136" s="7">
        <v>2023.0</v>
      </c>
      <c r="D136" s="9" t="s">
        <v>6</v>
      </c>
      <c r="E136" s="9" t="s">
        <v>342</v>
      </c>
      <c r="F136" s="130">
        <v>41.0</v>
      </c>
    </row>
    <row r="137">
      <c r="A137" s="27" t="s">
        <v>6</v>
      </c>
      <c r="B137" s="27" t="s">
        <v>474</v>
      </c>
      <c r="C137" s="7">
        <v>2023.0</v>
      </c>
      <c r="D137" s="9" t="s">
        <v>6</v>
      </c>
      <c r="E137" s="9" t="s">
        <v>342</v>
      </c>
      <c r="F137" s="130">
        <v>45.2</v>
      </c>
    </row>
    <row r="138">
      <c r="A138" s="27" t="s">
        <v>7</v>
      </c>
      <c r="B138" s="27" t="s">
        <v>475</v>
      </c>
      <c r="C138" s="7">
        <v>2023.0</v>
      </c>
      <c r="D138" s="9" t="s">
        <v>6</v>
      </c>
      <c r="E138" s="9" t="s">
        <v>342</v>
      </c>
      <c r="F138" s="130">
        <v>49.7</v>
      </c>
    </row>
    <row r="139">
      <c r="A139" s="27" t="s">
        <v>8</v>
      </c>
      <c r="B139" s="27" t="s">
        <v>479</v>
      </c>
      <c r="C139" s="7">
        <v>2023.0</v>
      </c>
      <c r="D139" s="9" t="s">
        <v>6</v>
      </c>
      <c r="E139" s="9" t="s">
        <v>342</v>
      </c>
      <c r="F139" s="130">
        <v>39.8</v>
      </c>
    </row>
    <row r="140">
      <c r="A140" s="27" t="s">
        <v>9</v>
      </c>
      <c r="B140" s="27" t="s">
        <v>480</v>
      </c>
      <c r="C140" s="7">
        <v>2023.0</v>
      </c>
      <c r="D140" s="9" t="s">
        <v>6</v>
      </c>
      <c r="E140" s="9" t="s">
        <v>342</v>
      </c>
      <c r="F140" s="130">
        <v>43.8</v>
      </c>
    </row>
    <row r="141">
      <c r="A141" s="27" t="s">
        <v>10</v>
      </c>
      <c r="B141" s="27" t="s">
        <v>478</v>
      </c>
      <c r="C141" s="7">
        <v>2023.0</v>
      </c>
      <c r="D141" s="9" t="s">
        <v>6</v>
      </c>
      <c r="E141" s="9" t="s">
        <v>342</v>
      </c>
      <c r="F141" s="130">
        <v>33.5</v>
      </c>
    </row>
    <row r="142">
      <c r="A142" s="27" t="s">
        <v>11</v>
      </c>
      <c r="B142" s="27" t="s">
        <v>477</v>
      </c>
      <c r="C142" s="7">
        <v>2023.0</v>
      </c>
      <c r="D142" s="9" t="s">
        <v>6</v>
      </c>
      <c r="E142" s="9" t="s">
        <v>342</v>
      </c>
      <c r="F142" s="130">
        <v>45.3</v>
      </c>
    </row>
    <row r="143">
      <c r="A143" s="27" t="s">
        <v>12</v>
      </c>
      <c r="B143" s="27" t="s">
        <v>476</v>
      </c>
      <c r="C143" s="7">
        <v>2023.0</v>
      </c>
      <c r="D143" s="9" t="s">
        <v>6</v>
      </c>
      <c r="E143" s="9" t="s">
        <v>342</v>
      </c>
      <c r="F143" s="130">
        <v>61.2</v>
      </c>
    </row>
    <row r="144">
      <c r="A144" s="27" t="s">
        <v>13</v>
      </c>
      <c r="B144" s="27" t="s">
        <v>481</v>
      </c>
      <c r="C144" s="7">
        <v>2023.0</v>
      </c>
      <c r="D144" s="9" t="s">
        <v>6</v>
      </c>
      <c r="E144" s="9" t="s">
        <v>342</v>
      </c>
      <c r="F144" s="130">
        <v>45.5</v>
      </c>
    </row>
    <row r="145">
      <c r="A145" s="27" t="s">
        <v>14</v>
      </c>
      <c r="B145" s="27" t="s">
        <v>483</v>
      </c>
      <c r="C145" s="7">
        <v>2023.0</v>
      </c>
      <c r="D145" s="9" t="s">
        <v>6</v>
      </c>
      <c r="E145" s="9" t="s">
        <v>342</v>
      </c>
      <c r="F145" s="130">
        <v>32.8</v>
      </c>
    </row>
    <row r="146">
      <c r="A146" s="27" t="s">
        <v>15</v>
      </c>
      <c r="B146" s="27" t="s">
        <v>482</v>
      </c>
      <c r="C146" s="7">
        <v>2023.0</v>
      </c>
      <c r="D146" s="9" t="s">
        <v>6</v>
      </c>
      <c r="E146" s="9" t="s">
        <v>342</v>
      </c>
      <c r="F146" s="130">
        <v>40.3</v>
      </c>
    </row>
    <row r="147">
      <c r="A147" s="27" t="s">
        <v>16</v>
      </c>
      <c r="B147" s="27" t="s">
        <v>484</v>
      </c>
      <c r="C147" s="7">
        <v>2023.0</v>
      </c>
      <c r="D147" s="9" t="s">
        <v>6</v>
      </c>
      <c r="E147" s="9" t="s">
        <v>342</v>
      </c>
      <c r="F147" s="130">
        <v>53.3</v>
      </c>
    </row>
    <row r="148">
      <c r="A148" s="27" t="s">
        <v>17</v>
      </c>
      <c r="B148" s="27" t="s">
        <v>485</v>
      </c>
      <c r="C148" s="7">
        <v>2023.0</v>
      </c>
      <c r="D148" s="9" t="s">
        <v>6</v>
      </c>
      <c r="E148" s="9" t="s">
        <v>342</v>
      </c>
      <c r="F148" s="130">
        <v>48.1</v>
      </c>
    </row>
    <row r="149">
      <c r="A149" s="27" t="s">
        <v>18</v>
      </c>
      <c r="B149" s="27" t="s">
        <v>486</v>
      </c>
      <c r="C149" s="7">
        <v>2023.0</v>
      </c>
      <c r="D149" s="9" t="s">
        <v>6</v>
      </c>
      <c r="E149" s="9" t="s">
        <v>342</v>
      </c>
      <c r="F149" s="130">
        <v>48.6</v>
      </c>
    </row>
    <row r="150">
      <c r="A150" s="27" t="s">
        <v>19</v>
      </c>
      <c r="B150" s="27" t="s">
        <v>487</v>
      </c>
      <c r="C150" s="7">
        <v>2023.0</v>
      </c>
      <c r="D150" s="9" t="s">
        <v>6</v>
      </c>
      <c r="E150" s="9" t="s">
        <v>342</v>
      </c>
      <c r="F150" s="130">
        <v>36.4</v>
      </c>
    </row>
    <row r="151">
      <c r="A151" s="27" t="s">
        <v>20</v>
      </c>
      <c r="B151" s="27" t="s">
        <v>488</v>
      </c>
      <c r="C151" s="7">
        <v>2023.0</v>
      </c>
      <c r="D151" s="9" t="s">
        <v>6</v>
      </c>
      <c r="E151" s="9" t="s">
        <v>342</v>
      </c>
      <c r="F151" s="130">
        <v>42.2</v>
      </c>
    </row>
    <row r="152">
      <c r="A152" s="27" t="s">
        <v>21</v>
      </c>
      <c r="B152" s="27" t="s">
        <v>490</v>
      </c>
      <c r="C152" s="7">
        <v>2023.0</v>
      </c>
      <c r="D152" s="9" t="s">
        <v>6</v>
      </c>
      <c r="E152" s="9" t="s">
        <v>342</v>
      </c>
      <c r="F152" s="130">
        <v>46.2</v>
      </c>
    </row>
    <row r="153">
      <c r="A153" s="27" t="s">
        <v>22</v>
      </c>
      <c r="B153" s="27" t="s">
        <v>491</v>
      </c>
      <c r="C153" s="7">
        <v>2023.0</v>
      </c>
      <c r="D153" s="9" t="s">
        <v>6</v>
      </c>
      <c r="E153" s="9" t="s">
        <v>342</v>
      </c>
      <c r="F153" s="130">
        <v>43.8</v>
      </c>
    </row>
    <row r="154">
      <c r="A154" s="27" t="s">
        <v>23</v>
      </c>
      <c r="B154" s="27" t="s">
        <v>492</v>
      </c>
      <c r="C154" s="7">
        <v>2023.0</v>
      </c>
      <c r="D154" s="9" t="s">
        <v>6</v>
      </c>
      <c r="E154" s="9" t="s">
        <v>342</v>
      </c>
      <c r="F154" s="130">
        <v>48.6</v>
      </c>
    </row>
    <row r="155">
      <c r="A155" s="27" t="s">
        <v>24</v>
      </c>
      <c r="B155" s="27" t="s">
        <v>493</v>
      </c>
      <c r="C155" s="7">
        <v>2023.0</v>
      </c>
      <c r="D155" s="9" t="s">
        <v>6</v>
      </c>
      <c r="E155" s="9" t="s">
        <v>342</v>
      </c>
      <c r="F155" s="130">
        <v>54.8</v>
      </c>
    </row>
    <row r="156">
      <c r="A156" s="27" t="s">
        <v>25</v>
      </c>
      <c r="B156" s="27" t="s">
        <v>494</v>
      </c>
      <c r="C156" s="7">
        <v>2023.0</v>
      </c>
      <c r="D156" s="9" t="s">
        <v>6</v>
      </c>
      <c r="E156" s="9" t="s">
        <v>342</v>
      </c>
      <c r="F156" s="130">
        <v>54.8</v>
      </c>
    </row>
    <row r="157">
      <c r="A157" s="27" t="s">
        <v>26</v>
      </c>
      <c r="B157" s="27" t="s">
        <v>495</v>
      </c>
      <c r="C157" s="7">
        <v>2023.0</v>
      </c>
      <c r="D157" s="9" t="s">
        <v>6</v>
      </c>
      <c r="E157" s="9" t="s">
        <v>342</v>
      </c>
      <c r="F157" s="133">
        <v>46.6</v>
      </c>
    </row>
    <row r="158">
      <c r="A158" s="27" t="s">
        <v>27</v>
      </c>
      <c r="B158" s="27" t="s">
        <v>497</v>
      </c>
      <c r="C158" s="7">
        <v>2023.0</v>
      </c>
      <c r="D158" s="9" t="s">
        <v>6</v>
      </c>
      <c r="E158" s="9" t="s">
        <v>342</v>
      </c>
      <c r="F158" s="130">
        <v>48.4</v>
      </c>
    </row>
    <row r="159">
      <c r="A159" s="27" t="s">
        <v>28</v>
      </c>
      <c r="B159" s="27" t="s">
        <v>496</v>
      </c>
      <c r="C159" s="7">
        <v>2023.0</v>
      </c>
      <c r="D159" s="9" t="s">
        <v>6</v>
      </c>
      <c r="E159" s="9" t="s">
        <v>342</v>
      </c>
      <c r="F159" s="130">
        <v>44.3</v>
      </c>
    </row>
    <row r="160">
      <c r="A160" s="27" t="s">
        <v>29</v>
      </c>
      <c r="B160" s="27" t="s">
        <v>498</v>
      </c>
      <c r="C160" s="7">
        <v>2023.0</v>
      </c>
      <c r="D160" s="9" t="s">
        <v>6</v>
      </c>
      <c r="E160" s="9" t="s">
        <v>342</v>
      </c>
      <c r="F160" s="130">
        <v>45.8</v>
      </c>
    </row>
    <row r="161">
      <c r="A161" s="27" t="s">
        <v>30</v>
      </c>
      <c r="B161" s="27" t="s">
        <v>499</v>
      </c>
      <c r="C161" s="7">
        <v>2023.0</v>
      </c>
      <c r="D161" s="9" t="s">
        <v>6</v>
      </c>
      <c r="E161" s="9" t="s">
        <v>342</v>
      </c>
      <c r="F161" s="130">
        <v>51.0</v>
      </c>
    </row>
    <row r="162">
      <c r="A162" s="27" t="s">
        <v>31</v>
      </c>
      <c r="B162" s="27" t="s">
        <v>500</v>
      </c>
      <c r="C162" s="7">
        <v>2023.0</v>
      </c>
      <c r="D162" s="9" t="s">
        <v>6</v>
      </c>
      <c r="E162" s="9" t="s">
        <v>342</v>
      </c>
      <c r="F162" s="130">
        <v>42.7</v>
      </c>
    </row>
    <row r="163">
      <c r="A163" s="27" t="s">
        <v>32</v>
      </c>
      <c r="B163" s="27" t="s">
        <v>501</v>
      </c>
      <c r="C163" s="7">
        <v>2023.0</v>
      </c>
      <c r="D163" s="9" t="s">
        <v>6</v>
      </c>
      <c r="E163" s="9" t="s">
        <v>342</v>
      </c>
      <c r="F163" s="130">
        <v>43.4</v>
      </c>
    </row>
    <row r="164">
      <c r="A164" s="27" t="s">
        <v>33</v>
      </c>
      <c r="B164" s="27" t="s">
        <v>502</v>
      </c>
      <c r="C164" s="7">
        <v>2023.0</v>
      </c>
      <c r="D164" s="9" t="s">
        <v>6</v>
      </c>
      <c r="E164" s="9" t="s">
        <v>342</v>
      </c>
      <c r="F164" s="130">
        <v>47.1</v>
      </c>
    </row>
    <row r="165">
      <c r="A165" s="27" t="s">
        <v>34</v>
      </c>
      <c r="B165" s="27" t="s">
        <v>503</v>
      </c>
      <c r="C165" s="7">
        <v>2023.0</v>
      </c>
      <c r="D165" s="9" t="s">
        <v>6</v>
      </c>
      <c r="E165" s="9" t="s">
        <v>342</v>
      </c>
      <c r="F165" s="130">
        <v>51.0</v>
      </c>
    </row>
    <row r="166">
      <c r="A166" s="27" t="s">
        <v>35</v>
      </c>
      <c r="B166" s="27" t="s">
        <v>504</v>
      </c>
      <c r="C166" s="7">
        <v>2023.0</v>
      </c>
      <c r="D166" s="9" t="s">
        <v>6</v>
      </c>
      <c r="E166" s="9" t="s">
        <v>342</v>
      </c>
      <c r="F166" s="132">
        <v>48.1</v>
      </c>
    </row>
    <row r="167">
      <c r="A167" s="27"/>
      <c r="B167" s="27"/>
      <c r="F167" s="135"/>
    </row>
    <row r="168">
      <c r="A168" s="27"/>
      <c r="B168" s="27"/>
      <c r="F168" s="135"/>
    </row>
    <row r="169">
      <c r="A169" s="27"/>
      <c r="B169" s="27"/>
      <c r="F169" s="135"/>
    </row>
    <row r="170">
      <c r="A170" s="27"/>
      <c r="B170" s="27"/>
      <c r="F170" s="135"/>
    </row>
    <row r="171">
      <c r="A171" s="27"/>
      <c r="B171" s="27"/>
      <c r="F171" s="135"/>
    </row>
    <row r="172">
      <c r="A172" s="27"/>
      <c r="B172" s="27"/>
      <c r="F172" s="135"/>
    </row>
    <row r="173">
      <c r="A173" s="27"/>
      <c r="B173" s="27"/>
      <c r="F173" s="135"/>
    </row>
    <row r="174">
      <c r="A174" s="27"/>
      <c r="B174" s="27"/>
      <c r="F174" s="135"/>
    </row>
    <row r="175">
      <c r="A175" s="27"/>
      <c r="B175" s="27"/>
      <c r="F175" s="135"/>
    </row>
    <row r="176">
      <c r="A176" s="27"/>
      <c r="B176" s="27"/>
      <c r="F176" s="135"/>
    </row>
    <row r="177">
      <c r="A177" s="27"/>
      <c r="B177" s="27"/>
      <c r="F177" s="135"/>
    </row>
    <row r="178">
      <c r="A178" s="27"/>
      <c r="B178" s="27"/>
      <c r="F178" s="135"/>
    </row>
    <row r="179">
      <c r="A179" s="27"/>
      <c r="B179" s="27"/>
      <c r="F179" s="135"/>
    </row>
    <row r="180">
      <c r="A180" s="27"/>
      <c r="B180" s="27"/>
      <c r="F180" s="135"/>
    </row>
    <row r="181">
      <c r="A181" s="27"/>
      <c r="B181" s="27"/>
      <c r="F181" s="135"/>
    </row>
    <row r="182">
      <c r="A182" s="27"/>
      <c r="B182" s="27"/>
      <c r="F182" s="135"/>
    </row>
    <row r="183">
      <c r="A183" s="27"/>
      <c r="B183" s="27"/>
      <c r="F183" s="135"/>
    </row>
    <row r="184">
      <c r="A184" s="27"/>
      <c r="B184" s="27"/>
      <c r="F184" s="135"/>
    </row>
    <row r="185">
      <c r="A185" s="27"/>
      <c r="B185" s="27"/>
      <c r="F185" s="135"/>
    </row>
    <row r="186">
      <c r="A186" s="27"/>
      <c r="B186" s="27"/>
      <c r="F186" s="135"/>
    </row>
    <row r="187">
      <c r="A187" s="27"/>
      <c r="B187" s="27"/>
      <c r="F187" s="135"/>
    </row>
    <row r="188">
      <c r="A188" s="27"/>
      <c r="B188" s="27"/>
      <c r="F188" s="135"/>
    </row>
    <row r="189">
      <c r="A189" s="27"/>
      <c r="B189" s="27"/>
      <c r="F189" s="135"/>
    </row>
    <row r="190">
      <c r="A190" s="27"/>
      <c r="B190" s="27"/>
      <c r="F190" s="135"/>
    </row>
    <row r="191">
      <c r="A191" s="27"/>
      <c r="B191" s="27"/>
      <c r="F191" s="135"/>
    </row>
    <row r="192">
      <c r="A192" s="27"/>
      <c r="B192" s="27"/>
      <c r="F192" s="135"/>
    </row>
    <row r="193">
      <c r="A193" s="27"/>
      <c r="B193" s="27"/>
      <c r="F193" s="135"/>
    </row>
    <row r="194">
      <c r="A194" s="27"/>
      <c r="B194" s="27"/>
      <c r="F194" s="135"/>
    </row>
    <row r="195">
      <c r="A195" s="27"/>
      <c r="B195" s="27"/>
      <c r="F195" s="135"/>
    </row>
    <row r="196">
      <c r="A196" s="27"/>
      <c r="B196" s="27"/>
      <c r="F196" s="135"/>
    </row>
    <row r="197">
      <c r="A197" s="27"/>
      <c r="B197" s="27"/>
      <c r="F197" s="135"/>
    </row>
    <row r="198">
      <c r="A198" s="27"/>
      <c r="B198" s="27"/>
      <c r="F198" s="135"/>
    </row>
    <row r="199">
      <c r="A199" s="27"/>
      <c r="B199" s="27"/>
      <c r="F199" s="135"/>
    </row>
  </sheetData>
  <autoFilter ref="$A$1:$F$166">
    <filterColumn colId="2">
      <filters>
        <filter val="2023"/>
        <filter val="2021"/>
      </filters>
    </filterColumn>
    <sortState ref="A1:F166">
      <sortCondition ref="A1:A166"/>
      <sortCondition descending="1" ref="F1:F166"/>
    </sortState>
  </autoFilter>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6" t="s">
        <v>1</v>
      </c>
      <c r="B1" s="136" t="s">
        <v>470</v>
      </c>
      <c r="C1" s="136" t="s">
        <v>0</v>
      </c>
      <c r="D1" s="136" t="s">
        <v>36</v>
      </c>
      <c r="E1" s="136" t="s">
        <v>38</v>
      </c>
      <c r="F1" s="136" t="s">
        <v>471</v>
      </c>
      <c r="O1" s="10"/>
      <c r="P1" s="10"/>
      <c r="Q1" s="10"/>
      <c r="R1" s="10"/>
    </row>
    <row r="2">
      <c r="A2" s="137" t="s">
        <v>4</v>
      </c>
      <c r="B2" s="27" t="s">
        <v>472</v>
      </c>
      <c r="C2" s="7">
        <v>2023.0</v>
      </c>
      <c r="D2" s="1" t="s">
        <v>6</v>
      </c>
      <c r="E2" s="1" t="s">
        <v>346</v>
      </c>
      <c r="F2" s="138">
        <v>0.437962962962962</v>
      </c>
      <c r="H2" s="5"/>
      <c r="O2" s="10"/>
      <c r="P2" s="10"/>
      <c r="Q2" s="38"/>
      <c r="R2" s="10"/>
    </row>
    <row r="3">
      <c r="A3" s="137" t="s">
        <v>5</v>
      </c>
      <c r="B3" s="27" t="s">
        <v>473</v>
      </c>
      <c r="C3" s="7">
        <v>2023.0</v>
      </c>
      <c r="D3" s="1" t="s">
        <v>6</v>
      </c>
      <c r="E3" s="1" t="s">
        <v>346</v>
      </c>
      <c r="F3" s="138">
        <v>0.458979591836734</v>
      </c>
      <c r="H3" s="5"/>
      <c r="O3" s="10"/>
      <c r="P3" s="10"/>
      <c r="Q3" s="38"/>
      <c r="R3" s="10"/>
    </row>
    <row r="4">
      <c r="A4" s="137" t="s">
        <v>6</v>
      </c>
      <c r="B4" s="27" t="s">
        <v>474</v>
      </c>
      <c r="C4" s="7">
        <v>2023.0</v>
      </c>
      <c r="D4" s="1" t="s">
        <v>6</v>
      </c>
      <c r="E4" s="1" t="s">
        <v>346</v>
      </c>
      <c r="F4" s="138">
        <v>0.443777777777777</v>
      </c>
      <c r="H4" s="5"/>
      <c r="O4" s="10"/>
      <c r="P4" s="10"/>
      <c r="Q4" s="38"/>
      <c r="R4" s="10"/>
    </row>
    <row r="5">
      <c r="A5" s="137" t="s">
        <v>7</v>
      </c>
      <c r="B5" s="27" t="s">
        <v>475</v>
      </c>
      <c r="C5" s="7">
        <v>2023.0</v>
      </c>
      <c r="D5" s="1" t="s">
        <v>6</v>
      </c>
      <c r="E5" s="1" t="s">
        <v>346</v>
      </c>
      <c r="F5" s="138">
        <v>0.381785714285714</v>
      </c>
      <c r="H5" s="5"/>
      <c r="O5" s="10"/>
      <c r="P5" s="10"/>
      <c r="Q5" s="38"/>
      <c r="R5" s="10"/>
    </row>
    <row r="6">
      <c r="A6" s="137" t="s">
        <v>10</v>
      </c>
      <c r="B6" s="27" t="s">
        <v>478</v>
      </c>
      <c r="C6" s="7">
        <v>2023.0</v>
      </c>
      <c r="D6" s="1" t="s">
        <v>6</v>
      </c>
      <c r="E6" s="1" t="s">
        <v>346</v>
      </c>
      <c r="F6" s="138">
        <v>0.349710144927536</v>
      </c>
      <c r="H6" s="5"/>
      <c r="O6" s="10"/>
      <c r="P6" s="10"/>
      <c r="Q6" s="38"/>
      <c r="R6" s="10"/>
    </row>
    <row r="7">
      <c r="A7" s="137" t="s">
        <v>11</v>
      </c>
      <c r="B7" s="27" t="s">
        <v>477</v>
      </c>
      <c r="C7" s="7">
        <v>2023.0</v>
      </c>
      <c r="D7" s="1" t="s">
        <v>6</v>
      </c>
      <c r="E7" s="1" t="s">
        <v>346</v>
      </c>
      <c r="F7" s="138">
        <v>0.439393939393939</v>
      </c>
      <c r="H7" s="5"/>
      <c r="O7" s="10"/>
      <c r="P7" s="10"/>
      <c r="Q7" s="38"/>
      <c r="R7" s="10"/>
    </row>
    <row r="8">
      <c r="A8" s="137" t="s">
        <v>12</v>
      </c>
      <c r="B8" s="27" t="s">
        <v>476</v>
      </c>
      <c r="C8" s="7">
        <v>2023.0</v>
      </c>
      <c r="D8" s="1" t="s">
        <v>6</v>
      </c>
      <c r="E8" s="1" t="s">
        <v>346</v>
      </c>
      <c r="F8" s="138">
        <v>0.485833333333333</v>
      </c>
      <c r="H8" s="5"/>
      <c r="O8" s="10"/>
      <c r="P8" s="10"/>
      <c r="Q8" s="38"/>
      <c r="R8" s="10"/>
    </row>
    <row r="9">
      <c r="A9" s="137" t="s">
        <v>8</v>
      </c>
      <c r="B9" s="27" t="s">
        <v>479</v>
      </c>
      <c r="C9" s="7">
        <v>2023.0</v>
      </c>
      <c r="D9" s="1" t="s">
        <v>6</v>
      </c>
      <c r="E9" s="1" t="s">
        <v>346</v>
      </c>
      <c r="F9" s="138">
        <v>0.401967213114754</v>
      </c>
      <c r="H9" s="5"/>
      <c r="O9" s="10"/>
      <c r="P9" s="10"/>
      <c r="Q9" s="38"/>
      <c r="R9" s="10"/>
    </row>
    <row r="10">
      <c r="A10" s="137" t="s">
        <v>9</v>
      </c>
      <c r="B10" s="27" t="s">
        <v>480</v>
      </c>
      <c r="C10" s="7">
        <v>2023.0</v>
      </c>
      <c r="D10" s="1" t="s">
        <v>6</v>
      </c>
      <c r="E10" s="1" t="s">
        <v>346</v>
      </c>
      <c r="F10" s="138">
        <v>0.447058823529411</v>
      </c>
      <c r="H10" s="5"/>
      <c r="O10" s="10"/>
      <c r="P10" s="10"/>
      <c r="Q10" s="38"/>
      <c r="R10" s="10"/>
    </row>
    <row r="11">
      <c r="A11" s="137" t="s">
        <v>13</v>
      </c>
      <c r="B11" s="27" t="s">
        <v>481</v>
      </c>
      <c r="C11" s="7">
        <v>2023.0</v>
      </c>
      <c r="D11" s="1" t="s">
        <v>6</v>
      </c>
      <c r="E11" s="1" t="s">
        <v>346</v>
      </c>
      <c r="F11" s="138">
        <v>0.472121212121212</v>
      </c>
      <c r="H11" s="5"/>
      <c r="O11" s="10"/>
      <c r="P11" s="10"/>
      <c r="Q11" s="38"/>
      <c r="R11" s="10"/>
    </row>
    <row r="12">
      <c r="A12" s="137" t="s">
        <v>18</v>
      </c>
      <c r="B12" s="27" t="s">
        <v>486</v>
      </c>
      <c r="C12" s="7">
        <v>2023.0</v>
      </c>
      <c r="D12" s="1" t="s">
        <v>6</v>
      </c>
      <c r="E12" s="1" t="s">
        <v>346</v>
      </c>
      <c r="F12" s="138">
        <v>0.478507462686567</v>
      </c>
      <c r="H12" s="5"/>
      <c r="O12" s="10"/>
      <c r="P12" s="10"/>
      <c r="Q12" s="38"/>
      <c r="R12" s="10"/>
    </row>
    <row r="13">
      <c r="A13" s="139" t="s">
        <v>3</v>
      </c>
      <c r="B13" s="7" t="s">
        <v>489</v>
      </c>
      <c r="C13" s="7">
        <v>2023.0</v>
      </c>
      <c r="D13" s="1" t="s">
        <v>6</v>
      </c>
      <c r="E13" s="1" t="s">
        <v>346</v>
      </c>
      <c r="F13" s="138">
        <v>0.473513513513513</v>
      </c>
      <c r="H13" s="5"/>
      <c r="O13" s="10"/>
      <c r="P13" s="10"/>
      <c r="Q13" s="38"/>
      <c r="R13" s="10"/>
    </row>
    <row r="14">
      <c r="A14" s="137" t="s">
        <v>14</v>
      </c>
      <c r="B14" s="27" t="s">
        <v>483</v>
      </c>
      <c r="C14" s="7">
        <v>2023.0</v>
      </c>
      <c r="D14" s="1" t="s">
        <v>6</v>
      </c>
      <c r="E14" s="1" t="s">
        <v>346</v>
      </c>
      <c r="F14" s="138">
        <v>0.543846153846153</v>
      </c>
      <c r="H14" s="5"/>
      <c r="O14" s="10"/>
      <c r="P14" s="10"/>
      <c r="Q14" s="38"/>
      <c r="R14" s="10"/>
    </row>
    <row r="15">
      <c r="A15" s="137" t="s">
        <v>15</v>
      </c>
      <c r="B15" s="27" t="s">
        <v>482</v>
      </c>
      <c r="C15" s="7">
        <v>2023.0</v>
      </c>
      <c r="D15" s="1" t="s">
        <v>6</v>
      </c>
      <c r="E15" s="1" t="s">
        <v>346</v>
      </c>
      <c r="F15" s="138">
        <v>0.486666666666666</v>
      </c>
      <c r="H15" s="5"/>
      <c r="O15" s="10"/>
      <c r="P15" s="10"/>
      <c r="Q15" s="38"/>
      <c r="R15" s="10"/>
    </row>
    <row r="16">
      <c r="A16" s="137" t="s">
        <v>16</v>
      </c>
      <c r="B16" s="27" t="s">
        <v>484</v>
      </c>
      <c r="C16" s="7">
        <v>2023.0</v>
      </c>
      <c r="D16" s="1" t="s">
        <v>6</v>
      </c>
      <c r="E16" s="1" t="s">
        <v>346</v>
      </c>
      <c r="F16" s="138">
        <v>0.453709677419354</v>
      </c>
      <c r="H16" s="5"/>
      <c r="O16" s="10"/>
      <c r="P16" s="10"/>
      <c r="Q16" s="38"/>
      <c r="R16" s="10"/>
    </row>
    <row r="17">
      <c r="A17" s="137" t="s">
        <v>17</v>
      </c>
      <c r="B17" s="27" t="s">
        <v>485</v>
      </c>
      <c r="C17" s="7">
        <v>2023.0</v>
      </c>
      <c r="D17" s="1" t="s">
        <v>6</v>
      </c>
      <c r="E17" s="1" t="s">
        <v>346</v>
      </c>
      <c r="F17" s="138">
        <v>0.480983606557377</v>
      </c>
      <c r="H17" s="5"/>
      <c r="O17" s="10"/>
      <c r="P17" s="10"/>
      <c r="Q17" s="38"/>
      <c r="R17" s="10"/>
    </row>
    <row r="18">
      <c r="A18" s="137" t="s">
        <v>19</v>
      </c>
      <c r="B18" s="27" t="s">
        <v>487</v>
      </c>
      <c r="C18" s="7">
        <v>2023.0</v>
      </c>
      <c r="D18" s="1" t="s">
        <v>6</v>
      </c>
      <c r="E18" s="1" t="s">
        <v>346</v>
      </c>
      <c r="F18" s="138">
        <v>0.432923076923076</v>
      </c>
      <c r="H18" s="5"/>
      <c r="O18" s="10"/>
      <c r="P18" s="10"/>
      <c r="Q18" s="38"/>
      <c r="R18" s="10"/>
    </row>
    <row r="19">
      <c r="A19" s="137" t="s">
        <v>20</v>
      </c>
      <c r="B19" s="27" t="s">
        <v>488</v>
      </c>
      <c r="C19" s="7">
        <v>2023.0</v>
      </c>
      <c r="D19" s="1" t="s">
        <v>6</v>
      </c>
      <c r="E19" s="1" t="s">
        <v>346</v>
      </c>
      <c r="F19" s="138">
        <v>0.411194029850746</v>
      </c>
      <c r="H19" s="5"/>
      <c r="O19" s="10"/>
      <c r="P19" s="10"/>
      <c r="Q19" s="38"/>
      <c r="R19" s="10"/>
    </row>
    <row r="20">
      <c r="A20" s="137" t="s">
        <v>21</v>
      </c>
      <c r="B20" s="27" t="s">
        <v>490</v>
      </c>
      <c r="C20" s="7">
        <v>2023.0</v>
      </c>
      <c r="D20" s="1" t="s">
        <v>6</v>
      </c>
      <c r="E20" s="1" t="s">
        <v>346</v>
      </c>
      <c r="F20" s="140">
        <v>0.459375</v>
      </c>
      <c r="H20" s="5"/>
      <c r="O20" s="10"/>
      <c r="P20" s="10"/>
      <c r="Q20" s="38"/>
      <c r="R20" s="10"/>
    </row>
    <row r="21">
      <c r="A21" s="137" t="s">
        <v>22</v>
      </c>
      <c r="B21" s="27" t="s">
        <v>491</v>
      </c>
      <c r="C21" s="7">
        <v>2023.0</v>
      </c>
      <c r="D21" s="1" t="s">
        <v>6</v>
      </c>
      <c r="E21" s="1" t="s">
        <v>346</v>
      </c>
      <c r="F21" s="140">
        <v>0.47</v>
      </c>
      <c r="H21" s="5"/>
      <c r="O21" s="10"/>
      <c r="P21" s="10"/>
      <c r="Q21" s="38"/>
      <c r="R21" s="10"/>
    </row>
    <row r="22">
      <c r="A22" s="137" t="s">
        <v>23</v>
      </c>
      <c r="B22" s="27" t="s">
        <v>492</v>
      </c>
      <c r="C22" s="7">
        <v>2023.0</v>
      </c>
      <c r="D22" s="1" t="s">
        <v>6</v>
      </c>
      <c r="E22" s="1" t="s">
        <v>346</v>
      </c>
      <c r="F22" s="138">
        <v>0.395483870967741</v>
      </c>
      <c r="H22" s="5"/>
      <c r="O22" s="10"/>
      <c r="P22" s="10"/>
      <c r="Q22" s="38"/>
      <c r="R22" s="10"/>
    </row>
    <row r="23">
      <c r="A23" s="137" t="s">
        <v>24</v>
      </c>
      <c r="B23" s="27" t="s">
        <v>493</v>
      </c>
      <c r="C23" s="7">
        <v>2023.0</v>
      </c>
      <c r="D23" s="1" t="s">
        <v>6</v>
      </c>
      <c r="E23" s="1" t="s">
        <v>346</v>
      </c>
      <c r="F23" s="138">
        <v>0.470615384615384</v>
      </c>
      <c r="H23" s="5"/>
      <c r="O23" s="10"/>
      <c r="P23" s="10"/>
      <c r="Q23" s="38"/>
      <c r="R23" s="10"/>
    </row>
    <row r="24">
      <c r="A24" s="137" t="s">
        <v>25</v>
      </c>
      <c r="B24" s="27" t="s">
        <v>494</v>
      </c>
      <c r="C24" s="7">
        <v>2023.0</v>
      </c>
      <c r="D24" s="1" t="s">
        <v>6</v>
      </c>
      <c r="E24" s="1" t="s">
        <v>346</v>
      </c>
      <c r="F24" s="138">
        <v>0.559833333333333</v>
      </c>
      <c r="H24" s="5"/>
      <c r="O24" s="10"/>
      <c r="P24" s="10"/>
      <c r="Q24" s="38"/>
      <c r="R24" s="10"/>
    </row>
    <row r="25">
      <c r="A25" s="137" t="s">
        <v>26</v>
      </c>
      <c r="B25" s="27" t="s">
        <v>495</v>
      </c>
      <c r="C25" s="7">
        <v>2023.0</v>
      </c>
      <c r="D25" s="1" t="s">
        <v>6</v>
      </c>
      <c r="E25" s="1" t="s">
        <v>346</v>
      </c>
      <c r="F25" s="138">
        <v>0.443725490196078</v>
      </c>
      <c r="H25" s="5"/>
      <c r="O25" s="10"/>
      <c r="P25" s="10"/>
      <c r="Q25" s="38"/>
      <c r="R25" s="10"/>
    </row>
    <row r="26">
      <c r="A26" s="137" t="s">
        <v>27</v>
      </c>
      <c r="B26" s="27" t="s">
        <v>497</v>
      </c>
      <c r="C26" s="7">
        <v>2023.0</v>
      </c>
      <c r="D26" s="1" t="s">
        <v>6</v>
      </c>
      <c r="E26" s="1" t="s">
        <v>346</v>
      </c>
      <c r="F26" s="138">
        <v>0.378059701492537</v>
      </c>
      <c r="H26" s="5"/>
      <c r="O26" s="10"/>
      <c r="P26" s="10"/>
      <c r="Q26" s="38"/>
      <c r="R26" s="10"/>
    </row>
    <row r="27">
      <c r="A27" s="137" t="s">
        <v>28</v>
      </c>
      <c r="B27" s="27" t="s">
        <v>496</v>
      </c>
      <c r="C27" s="7">
        <v>2023.0</v>
      </c>
      <c r="D27" s="1" t="s">
        <v>6</v>
      </c>
      <c r="E27" s="1" t="s">
        <v>346</v>
      </c>
      <c r="F27" s="140">
        <v>0.452</v>
      </c>
      <c r="H27" s="5"/>
      <c r="O27" s="10"/>
      <c r="P27" s="10"/>
      <c r="Q27" s="38"/>
      <c r="R27" s="10"/>
    </row>
    <row r="28">
      <c r="A28" s="137" t="s">
        <v>29</v>
      </c>
      <c r="B28" s="27" t="s">
        <v>498</v>
      </c>
      <c r="C28" s="7">
        <v>2023.0</v>
      </c>
      <c r="D28" s="1" t="s">
        <v>6</v>
      </c>
      <c r="E28" s="1" t="s">
        <v>346</v>
      </c>
      <c r="F28" s="138">
        <v>0.440757575757575</v>
      </c>
      <c r="H28" s="5"/>
      <c r="O28" s="10"/>
      <c r="P28" s="10"/>
      <c r="Q28" s="38"/>
      <c r="R28" s="10"/>
    </row>
    <row r="29">
      <c r="A29" s="137" t="s">
        <v>30</v>
      </c>
      <c r="B29" s="27" t="s">
        <v>499</v>
      </c>
      <c r="C29" s="7">
        <v>2023.0</v>
      </c>
      <c r="D29" s="1" t="s">
        <v>6</v>
      </c>
      <c r="E29" s="1" t="s">
        <v>346</v>
      </c>
      <c r="F29" s="138">
        <v>0.433272727272727</v>
      </c>
      <c r="H29" s="5"/>
      <c r="O29" s="10"/>
      <c r="P29" s="10"/>
      <c r="Q29" s="38"/>
      <c r="R29" s="10"/>
    </row>
    <row r="30">
      <c r="A30" s="137" t="s">
        <v>31</v>
      </c>
      <c r="B30" s="27" t="s">
        <v>500</v>
      </c>
      <c r="C30" s="7">
        <v>2023.0</v>
      </c>
      <c r="D30" s="1" t="s">
        <v>6</v>
      </c>
      <c r="E30" s="1" t="s">
        <v>346</v>
      </c>
      <c r="F30" s="140">
        <v>0.4109375</v>
      </c>
      <c r="H30" s="5"/>
      <c r="O30" s="10"/>
      <c r="P30" s="10"/>
      <c r="Q30" s="38"/>
      <c r="R30" s="10"/>
    </row>
    <row r="31">
      <c r="A31" s="137" t="s">
        <v>32</v>
      </c>
      <c r="B31" s="27" t="s">
        <v>501</v>
      </c>
      <c r="C31" s="7">
        <v>2023.0</v>
      </c>
      <c r="D31" s="1" t="s">
        <v>6</v>
      </c>
      <c r="E31" s="1" t="s">
        <v>346</v>
      </c>
      <c r="F31" s="138">
        <v>0.433870967741935</v>
      </c>
      <c r="H31" s="5"/>
      <c r="O31" s="10"/>
      <c r="P31" s="10"/>
      <c r="Q31" s="38"/>
      <c r="R31" s="10"/>
    </row>
    <row r="32">
      <c r="A32" s="137" t="s">
        <v>33</v>
      </c>
      <c r="B32" s="27" t="s">
        <v>502</v>
      </c>
      <c r="C32" s="7">
        <v>2023.0</v>
      </c>
      <c r="D32" s="1" t="s">
        <v>6</v>
      </c>
      <c r="E32" s="1" t="s">
        <v>346</v>
      </c>
      <c r="F32" s="138">
        <v>0.37391304347826</v>
      </c>
      <c r="H32" s="5"/>
      <c r="O32" s="10"/>
      <c r="P32" s="10"/>
      <c r="Q32" s="38"/>
      <c r="R32" s="10"/>
    </row>
    <row r="33">
      <c r="A33" s="137" t="s">
        <v>34</v>
      </c>
      <c r="B33" s="27" t="s">
        <v>503</v>
      </c>
      <c r="C33" s="7">
        <v>2023.0</v>
      </c>
      <c r="D33" s="1" t="s">
        <v>6</v>
      </c>
      <c r="E33" s="1" t="s">
        <v>346</v>
      </c>
      <c r="F33" s="138">
        <v>0.368805970149253</v>
      </c>
      <c r="H33" s="5"/>
      <c r="O33" s="10"/>
      <c r="P33" s="10"/>
      <c r="Q33" s="38"/>
      <c r="R33" s="10"/>
    </row>
    <row r="34">
      <c r="A34" s="137" t="s">
        <v>35</v>
      </c>
      <c r="B34" s="27" t="s">
        <v>504</v>
      </c>
      <c r="C34" s="7">
        <v>2023.0</v>
      </c>
      <c r="D34" s="1" t="s">
        <v>6</v>
      </c>
      <c r="E34" s="1" t="s">
        <v>346</v>
      </c>
      <c r="F34" s="140">
        <v>0.4271875</v>
      </c>
      <c r="H34" s="5"/>
      <c r="O34" s="10"/>
      <c r="P34" s="10"/>
      <c r="Q34" s="38"/>
      <c r="R34" s="10"/>
    </row>
    <row r="35">
      <c r="A35" s="141" t="s">
        <v>4</v>
      </c>
      <c r="B35" s="27" t="s">
        <v>472</v>
      </c>
      <c r="C35" s="10">
        <v>2021.0</v>
      </c>
      <c r="D35" s="1" t="s">
        <v>6</v>
      </c>
      <c r="E35" s="1" t="s">
        <v>346</v>
      </c>
      <c r="F35" s="38">
        <v>0.54078948</v>
      </c>
      <c r="H35" s="5"/>
      <c r="O35" s="10"/>
      <c r="P35" s="10"/>
      <c r="Q35" s="38"/>
      <c r="R35" s="10"/>
    </row>
    <row r="36">
      <c r="A36" s="141" t="s">
        <v>5</v>
      </c>
      <c r="B36" s="27" t="s">
        <v>473</v>
      </c>
      <c r="C36" s="10">
        <v>2021.0</v>
      </c>
      <c r="D36" s="1" t="s">
        <v>6</v>
      </c>
      <c r="E36" s="1" t="s">
        <v>346</v>
      </c>
      <c r="F36" s="38">
        <v>0.56947917</v>
      </c>
      <c r="H36" s="5"/>
      <c r="O36" s="10"/>
      <c r="P36" s="10"/>
      <c r="Q36" s="38"/>
      <c r="R36" s="10"/>
    </row>
    <row r="37">
      <c r="A37" s="141" t="s">
        <v>6</v>
      </c>
      <c r="B37" s="27" t="s">
        <v>474</v>
      </c>
      <c r="C37" s="10">
        <v>2021.0</v>
      </c>
      <c r="D37" s="1" t="s">
        <v>6</v>
      </c>
      <c r="E37" s="1" t="s">
        <v>346</v>
      </c>
      <c r="F37" s="38">
        <v>0.41875</v>
      </c>
      <c r="H37" s="5"/>
      <c r="O37" s="10"/>
      <c r="P37" s="10"/>
      <c r="Q37" s="38"/>
      <c r="R37" s="10"/>
    </row>
    <row r="38">
      <c r="A38" s="141" t="s">
        <v>7</v>
      </c>
      <c r="B38" s="27" t="s">
        <v>475</v>
      </c>
      <c r="C38" s="10">
        <v>2021.0</v>
      </c>
      <c r="D38" s="1" t="s">
        <v>6</v>
      </c>
      <c r="E38" s="1" t="s">
        <v>346</v>
      </c>
      <c r="F38" s="38">
        <v>0.37186992</v>
      </c>
      <c r="O38" s="10"/>
      <c r="P38" s="10"/>
      <c r="Q38" s="38"/>
      <c r="R38" s="10"/>
    </row>
    <row r="39">
      <c r="A39" s="141" t="s">
        <v>10</v>
      </c>
      <c r="B39" s="27" t="s">
        <v>478</v>
      </c>
      <c r="C39" s="10">
        <v>2021.0</v>
      </c>
      <c r="D39" s="1" t="s">
        <v>6</v>
      </c>
      <c r="E39" s="1" t="s">
        <v>346</v>
      </c>
      <c r="F39" s="38">
        <v>0.33751938</v>
      </c>
      <c r="O39" s="10"/>
      <c r="P39" s="10"/>
      <c r="Q39" s="38"/>
      <c r="R39" s="10"/>
    </row>
    <row r="40">
      <c r="A40" s="141" t="s">
        <v>11</v>
      </c>
      <c r="B40" s="27" t="s">
        <v>477</v>
      </c>
      <c r="C40" s="10">
        <v>2021.0</v>
      </c>
      <c r="D40" s="1" t="s">
        <v>6</v>
      </c>
      <c r="E40" s="1" t="s">
        <v>346</v>
      </c>
      <c r="F40" s="38">
        <v>0.54178295</v>
      </c>
      <c r="O40" s="10"/>
      <c r="P40" s="10"/>
      <c r="Q40" s="38"/>
      <c r="R40" s="10"/>
    </row>
    <row r="41">
      <c r="A41" s="141" t="s">
        <v>12</v>
      </c>
      <c r="B41" s="27" t="s">
        <v>476</v>
      </c>
      <c r="C41" s="10">
        <v>2021.0</v>
      </c>
      <c r="D41" s="1" t="s">
        <v>6</v>
      </c>
      <c r="E41" s="1" t="s">
        <v>346</v>
      </c>
      <c r="F41" s="38">
        <v>0.43325581</v>
      </c>
      <c r="O41" s="10"/>
      <c r="P41" s="10"/>
      <c r="Q41" s="38"/>
      <c r="R41" s="10"/>
    </row>
    <row r="42">
      <c r="A42" s="141" t="s">
        <v>8</v>
      </c>
      <c r="B42" s="27" t="s">
        <v>479</v>
      </c>
      <c r="C42" s="10">
        <v>2021.0</v>
      </c>
      <c r="D42" s="1" t="s">
        <v>6</v>
      </c>
      <c r="E42" s="1" t="s">
        <v>346</v>
      </c>
      <c r="F42" s="38">
        <v>0.54471545</v>
      </c>
      <c r="O42" s="10"/>
      <c r="P42" s="10"/>
      <c r="Q42" s="38"/>
      <c r="R42" s="10"/>
    </row>
    <row r="43">
      <c r="A43" s="141" t="s">
        <v>9</v>
      </c>
      <c r="B43" s="27" t="s">
        <v>480</v>
      </c>
      <c r="C43" s="10">
        <v>2021.0</v>
      </c>
      <c r="D43" s="1" t="s">
        <v>6</v>
      </c>
      <c r="E43" s="1" t="s">
        <v>346</v>
      </c>
      <c r="F43" s="38">
        <v>0.46394737</v>
      </c>
      <c r="H43" s="5"/>
      <c r="O43" s="10"/>
      <c r="P43" s="10"/>
      <c r="Q43" s="38"/>
      <c r="R43" s="10"/>
    </row>
    <row r="44">
      <c r="A44" s="5">
        <v>10.0</v>
      </c>
      <c r="B44" s="27" t="s">
        <v>481</v>
      </c>
      <c r="C44" s="10">
        <v>2021.0</v>
      </c>
      <c r="D44" s="1" t="s">
        <v>6</v>
      </c>
      <c r="E44" s="1" t="s">
        <v>346</v>
      </c>
      <c r="F44" s="38">
        <v>0.43713178</v>
      </c>
      <c r="H44" s="5"/>
      <c r="O44" s="10"/>
      <c r="P44" s="10"/>
      <c r="Q44" s="38"/>
      <c r="R44" s="10"/>
    </row>
    <row r="45">
      <c r="A45" s="5">
        <v>11.0</v>
      </c>
      <c r="B45" s="27" t="s">
        <v>483</v>
      </c>
      <c r="C45" s="10">
        <v>2021.0</v>
      </c>
      <c r="D45" s="1" t="s">
        <v>6</v>
      </c>
      <c r="E45" s="1" t="s">
        <v>346</v>
      </c>
      <c r="F45" s="38">
        <v>0.62317829</v>
      </c>
      <c r="H45" s="5"/>
      <c r="O45" s="10"/>
      <c r="P45" s="10"/>
      <c r="Q45" s="38"/>
      <c r="R45" s="10"/>
    </row>
    <row r="46">
      <c r="A46" s="5">
        <v>12.0</v>
      </c>
      <c r="B46" s="27" t="s">
        <v>482</v>
      </c>
      <c r="C46" s="10">
        <v>2021.0</v>
      </c>
      <c r="D46" s="1" t="s">
        <v>6</v>
      </c>
      <c r="E46" s="1" t="s">
        <v>346</v>
      </c>
      <c r="F46" s="38">
        <v>0.29403101</v>
      </c>
      <c r="H46" s="5"/>
      <c r="O46" s="10"/>
      <c r="P46" s="10"/>
      <c r="Q46" s="38"/>
      <c r="R46" s="10"/>
    </row>
    <row r="47">
      <c r="A47" s="5">
        <v>13.0</v>
      </c>
      <c r="B47" s="27" t="s">
        <v>484</v>
      </c>
      <c r="C47" s="10">
        <v>2021.0</v>
      </c>
      <c r="D47" s="1" t="s">
        <v>6</v>
      </c>
      <c r="E47" s="1" t="s">
        <v>346</v>
      </c>
      <c r="F47" s="38">
        <v>0.49087302</v>
      </c>
      <c r="H47" s="5"/>
      <c r="O47" s="10"/>
      <c r="P47" s="10"/>
      <c r="Q47" s="38"/>
      <c r="R47" s="10"/>
    </row>
    <row r="48">
      <c r="A48" s="5">
        <v>14.0</v>
      </c>
      <c r="B48" s="27" t="s">
        <v>485</v>
      </c>
      <c r="C48" s="10">
        <v>2021.0</v>
      </c>
      <c r="D48" s="1" t="s">
        <v>6</v>
      </c>
      <c r="E48" s="1" t="s">
        <v>346</v>
      </c>
      <c r="F48" s="38">
        <v>0.50066667</v>
      </c>
      <c r="O48" s="10"/>
      <c r="P48" s="10"/>
      <c r="Q48" s="38"/>
      <c r="R48" s="10"/>
    </row>
    <row r="49">
      <c r="A49" s="5">
        <v>16.0</v>
      </c>
      <c r="B49" s="27" t="s">
        <v>487</v>
      </c>
      <c r="C49" s="10">
        <v>2021.0</v>
      </c>
      <c r="D49" s="1" t="s">
        <v>6</v>
      </c>
      <c r="E49" s="1" t="s">
        <v>346</v>
      </c>
      <c r="F49" s="38">
        <v>0.43833333</v>
      </c>
      <c r="O49" s="10"/>
      <c r="P49" s="10"/>
      <c r="Q49" s="38"/>
      <c r="R49" s="10"/>
    </row>
    <row r="50">
      <c r="A50" s="5">
        <v>17.0</v>
      </c>
      <c r="B50" s="27" t="s">
        <v>488</v>
      </c>
      <c r="C50" s="10">
        <v>2021.0</v>
      </c>
      <c r="D50" s="1" t="s">
        <v>6</v>
      </c>
      <c r="E50" s="1" t="s">
        <v>346</v>
      </c>
      <c r="F50" s="38">
        <v>0.60147287</v>
      </c>
      <c r="O50" s="10"/>
      <c r="P50" s="10"/>
      <c r="Q50" s="38"/>
      <c r="R50" s="10"/>
    </row>
    <row r="51">
      <c r="A51" s="5">
        <v>15.0</v>
      </c>
      <c r="B51" s="27" t="s">
        <v>486</v>
      </c>
      <c r="C51" s="10">
        <v>2021.0</v>
      </c>
      <c r="D51" s="1" t="s">
        <v>6</v>
      </c>
      <c r="E51" s="1" t="s">
        <v>346</v>
      </c>
      <c r="F51" s="38">
        <v>0.54286822</v>
      </c>
      <c r="H51" s="5"/>
      <c r="O51" s="10"/>
      <c r="P51" s="10"/>
      <c r="Q51" s="38"/>
      <c r="R51" s="10"/>
    </row>
    <row r="52">
      <c r="A52" s="5">
        <v>18.0</v>
      </c>
      <c r="B52" s="27" t="s">
        <v>490</v>
      </c>
      <c r="C52" s="10">
        <v>2021.0</v>
      </c>
      <c r="D52" s="1" t="s">
        <v>6</v>
      </c>
      <c r="E52" s="1" t="s">
        <v>346</v>
      </c>
      <c r="F52" s="38">
        <v>0.56054263</v>
      </c>
      <c r="H52" s="5"/>
      <c r="O52" s="10"/>
      <c r="P52" s="10"/>
      <c r="Q52" s="38"/>
      <c r="R52" s="10"/>
    </row>
    <row r="53">
      <c r="A53" s="5">
        <v>19.0</v>
      </c>
      <c r="B53" s="27" t="s">
        <v>491</v>
      </c>
      <c r="C53" s="10">
        <v>2021.0</v>
      </c>
      <c r="D53" s="1" t="s">
        <v>6</v>
      </c>
      <c r="E53" s="1" t="s">
        <v>346</v>
      </c>
      <c r="F53" s="38">
        <v>0.46093023</v>
      </c>
      <c r="H53" s="5"/>
      <c r="O53" s="10"/>
      <c r="P53" s="10"/>
      <c r="Q53" s="38"/>
      <c r="R53" s="10"/>
    </row>
    <row r="54">
      <c r="A54" s="5">
        <v>20.0</v>
      </c>
      <c r="B54" s="27" t="s">
        <v>492</v>
      </c>
      <c r="C54" s="10">
        <v>2021.0</v>
      </c>
      <c r="D54" s="1" t="s">
        <v>6</v>
      </c>
      <c r="E54" s="1" t="s">
        <v>346</v>
      </c>
      <c r="F54" s="38">
        <v>0.32307692</v>
      </c>
      <c r="H54" s="5"/>
      <c r="O54" s="10"/>
      <c r="P54" s="10"/>
      <c r="Q54" s="38"/>
      <c r="R54" s="10"/>
    </row>
    <row r="55">
      <c r="A55" s="5">
        <v>21.0</v>
      </c>
      <c r="B55" s="27" t="s">
        <v>493</v>
      </c>
      <c r="C55" s="10">
        <v>2021.0</v>
      </c>
      <c r="D55" s="1" t="s">
        <v>6</v>
      </c>
      <c r="E55" s="1" t="s">
        <v>346</v>
      </c>
      <c r="F55" s="38">
        <v>0.51813008</v>
      </c>
      <c r="H55" s="5"/>
      <c r="O55" s="10"/>
      <c r="P55" s="10"/>
      <c r="Q55" s="38"/>
      <c r="R55" s="10"/>
    </row>
    <row r="56">
      <c r="A56" s="5">
        <v>22.0</v>
      </c>
      <c r="B56" s="27" t="s">
        <v>494</v>
      </c>
      <c r="C56" s="10">
        <v>2021.0</v>
      </c>
      <c r="D56" s="1" t="s">
        <v>6</v>
      </c>
      <c r="E56" s="1" t="s">
        <v>346</v>
      </c>
      <c r="F56" s="38">
        <v>0.57844961</v>
      </c>
      <c r="H56" s="5"/>
      <c r="O56" s="10"/>
      <c r="P56" s="10"/>
      <c r="Q56" s="38"/>
      <c r="R56" s="10"/>
    </row>
    <row r="57">
      <c r="A57" s="5">
        <v>23.0</v>
      </c>
      <c r="B57" s="27" t="s">
        <v>495</v>
      </c>
      <c r="C57" s="10">
        <v>2021.0</v>
      </c>
      <c r="D57" s="1" t="s">
        <v>6</v>
      </c>
      <c r="E57" s="1" t="s">
        <v>346</v>
      </c>
      <c r="F57" s="38">
        <v>0.43252252</v>
      </c>
      <c r="H57" s="5"/>
      <c r="O57" s="10"/>
      <c r="P57" s="10"/>
      <c r="Q57" s="38"/>
      <c r="R57" s="10"/>
    </row>
    <row r="58">
      <c r="A58" s="5">
        <v>24.0</v>
      </c>
      <c r="B58" s="27" t="s">
        <v>497</v>
      </c>
      <c r="C58" s="10">
        <v>2021.0</v>
      </c>
      <c r="D58" s="1" t="s">
        <v>6</v>
      </c>
      <c r="E58" s="1" t="s">
        <v>346</v>
      </c>
      <c r="F58" s="38">
        <v>0.53790697</v>
      </c>
      <c r="H58" s="5"/>
      <c r="O58" s="10"/>
      <c r="P58" s="10"/>
      <c r="Q58" s="38"/>
      <c r="R58" s="10"/>
    </row>
    <row r="59">
      <c r="A59" s="5">
        <v>25.0</v>
      </c>
      <c r="B59" s="27" t="s">
        <v>496</v>
      </c>
      <c r="C59" s="10">
        <v>2021.0</v>
      </c>
      <c r="D59" s="1" t="s">
        <v>6</v>
      </c>
      <c r="E59" s="1" t="s">
        <v>346</v>
      </c>
      <c r="F59" s="38">
        <v>0.4205691</v>
      </c>
      <c r="H59" s="5"/>
      <c r="O59" s="10"/>
      <c r="P59" s="10"/>
      <c r="Q59" s="38"/>
      <c r="R59" s="10"/>
    </row>
    <row r="60">
      <c r="A60" s="5">
        <v>26.0</v>
      </c>
      <c r="B60" s="27" t="s">
        <v>498</v>
      </c>
      <c r="C60" s="10">
        <v>2021.0</v>
      </c>
      <c r="D60" s="1" t="s">
        <v>6</v>
      </c>
      <c r="E60" s="1" t="s">
        <v>346</v>
      </c>
      <c r="F60" s="38">
        <v>0.54023255</v>
      </c>
      <c r="H60" s="5"/>
      <c r="O60" s="10"/>
      <c r="P60" s="10"/>
      <c r="Q60" s="38"/>
      <c r="R60" s="10"/>
    </row>
    <row r="61">
      <c r="A61" s="5">
        <v>27.0</v>
      </c>
      <c r="B61" s="27" t="s">
        <v>499</v>
      </c>
      <c r="C61" s="10">
        <v>2021.0</v>
      </c>
      <c r="D61" s="1" t="s">
        <v>6</v>
      </c>
      <c r="E61" s="1" t="s">
        <v>346</v>
      </c>
      <c r="F61" s="38">
        <v>0.37441667</v>
      </c>
      <c r="H61" s="5"/>
      <c r="O61" s="10"/>
      <c r="P61" s="10"/>
      <c r="Q61" s="38"/>
      <c r="R61" s="10"/>
    </row>
    <row r="62">
      <c r="A62" s="5">
        <v>28.0</v>
      </c>
      <c r="B62" s="27" t="s">
        <v>500</v>
      </c>
      <c r="C62" s="10">
        <v>2021.0</v>
      </c>
      <c r="D62" s="1" t="s">
        <v>6</v>
      </c>
      <c r="E62" s="1" t="s">
        <v>346</v>
      </c>
      <c r="F62" s="38">
        <v>0.45062015</v>
      </c>
      <c r="H62" s="5"/>
      <c r="O62" s="10"/>
      <c r="P62" s="10"/>
      <c r="Q62" s="38"/>
      <c r="R62" s="10"/>
    </row>
    <row r="63">
      <c r="A63" s="5">
        <v>29.0</v>
      </c>
      <c r="B63" s="27" t="s">
        <v>501</v>
      </c>
      <c r="C63" s="10">
        <v>2021.0</v>
      </c>
      <c r="D63" s="1" t="s">
        <v>6</v>
      </c>
      <c r="E63" s="1" t="s">
        <v>346</v>
      </c>
      <c r="F63" s="38">
        <v>0.40219512</v>
      </c>
      <c r="H63" s="5"/>
      <c r="O63" s="10"/>
      <c r="P63" s="10"/>
      <c r="Q63" s="38"/>
      <c r="R63" s="10"/>
    </row>
    <row r="64">
      <c r="A64" s="5">
        <v>30.0</v>
      </c>
      <c r="B64" s="27" t="s">
        <v>502</v>
      </c>
      <c r="C64" s="10">
        <v>2021.0</v>
      </c>
      <c r="D64" s="1" t="s">
        <v>6</v>
      </c>
      <c r="E64" s="1" t="s">
        <v>346</v>
      </c>
      <c r="F64" s="38">
        <v>0.43550388</v>
      </c>
      <c r="H64" s="5"/>
      <c r="O64" s="10"/>
      <c r="P64" s="10"/>
      <c r="Q64" s="38"/>
      <c r="R64" s="10"/>
    </row>
    <row r="65">
      <c r="A65" s="5">
        <v>31.0</v>
      </c>
      <c r="B65" s="27" t="s">
        <v>503</v>
      </c>
      <c r="C65" s="10">
        <v>2021.0</v>
      </c>
      <c r="D65" s="1" t="s">
        <v>6</v>
      </c>
      <c r="E65" s="1" t="s">
        <v>346</v>
      </c>
      <c r="F65" s="38">
        <v>0.50961241</v>
      </c>
      <c r="H65" s="5"/>
      <c r="O65" s="10"/>
      <c r="P65" s="10"/>
      <c r="Q65" s="38"/>
      <c r="R65" s="10"/>
    </row>
    <row r="66">
      <c r="A66" s="5">
        <v>32.0</v>
      </c>
      <c r="B66" s="27" t="s">
        <v>504</v>
      </c>
      <c r="C66" s="10">
        <v>2021.0</v>
      </c>
      <c r="D66" s="1" t="s">
        <v>6</v>
      </c>
      <c r="E66" s="1" t="s">
        <v>346</v>
      </c>
      <c r="F66" s="38">
        <v>0.42387597</v>
      </c>
      <c r="O66" s="10"/>
      <c r="P66" s="10"/>
      <c r="Q66" s="38"/>
      <c r="R66" s="10"/>
    </row>
    <row r="67">
      <c r="A67" s="91" t="s">
        <v>3</v>
      </c>
      <c r="B67" s="27" t="s">
        <v>489</v>
      </c>
      <c r="C67" s="27">
        <v>2021.0</v>
      </c>
      <c r="D67" s="27" t="s">
        <v>6</v>
      </c>
      <c r="E67" s="27" t="s">
        <v>346</v>
      </c>
      <c r="F67" s="27">
        <v>0.4329932</v>
      </c>
      <c r="O67" s="10"/>
      <c r="P67" s="10"/>
      <c r="Q67" s="38"/>
      <c r="R67" s="10"/>
    </row>
    <row r="68">
      <c r="A68" s="141" t="s">
        <v>4</v>
      </c>
      <c r="B68" s="27" t="s">
        <v>472</v>
      </c>
      <c r="C68" s="10">
        <v>2019.0</v>
      </c>
      <c r="D68" s="1" t="s">
        <v>6</v>
      </c>
      <c r="E68" s="1" t="s">
        <v>346</v>
      </c>
      <c r="F68" s="38">
        <v>0.59825263</v>
      </c>
      <c r="O68" s="10"/>
      <c r="P68" s="10"/>
      <c r="Q68" s="38"/>
      <c r="R68" s="10"/>
    </row>
    <row r="69">
      <c r="A69" s="141" t="s">
        <v>5</v>
      </c>
      <c r="B69" s="27" t="s">
        <v>473</v>
      </c>
      <c r="C69" s="10">
        <v>2019.0</v>
      </c>
      <c r="D69" s="1" t="s">
        <v>6</v>
      </c>
      <c r="E69" s="1" t="s">
        <v>346</v>
      </c>
      <c r="F69" s="38">
        <v>0.60021563</v>
      </c>
      <c r="O69" s="10"/>
      <c r="P69" s="10"/>
      <c r="Q69" s="38"/>
      <c r="R69" s="10"/>
    </row>
    <row r="70">
      <c r="A70" s="141" t="s">
        <v>6</v>
      </c>
      <c r="B70" s="27" t="s">
        <v>474</v>
      </c>
      <c r="C70" s="10">
        <v>2019.0</v>
      </c>
      <c r="D70" s="1" t="s">
        <v>6</v>
      </c>
      <c r="E70" s="1" t="s">
        <v>346</v>
      </c>
      <c r="F70" s="38">
        <v>0.5396</v>
      </c>
      <c r="O70" s="10"/>
      <c r="P70" s="10"/>
      <c r="Q70" s="38"/>
      <c r="R70" s="10"/>
    </row>
    <row r="71">
      <c r="A71" s="141" t="s">
        <v>7</v>
      </c>
      <c r="B71" s="27" t="s">
        <v>475</v>
      </c>
      <c r="C71" s="10">
        <v>2019.0</v>
      </c>
      <c r="D71" s="1" t="s">
        <v>6</v>
      </c>
      <c r="E71" s="1" t="s">
        <v>346</v>
      </c>
      <c r="F71" s="38">
        <v>0.49462051</v>
      </c>
      <c r="O71" s="10"/>
      <c r="P71" s="10"/>
      <c r="Q71" s="38"/>
      <c r="R71" s="10"/>
    </row>
    <row r="72">
      <c r="A72" s="141" t="s">
        <v>10</v>
      </c>
      <c r="B72" s="27" t="s">
        <v>478</v>
      </c>
      <c r="C72" s="10">
        <v>2019.0</v>
      </c>
      <c r="D72" s="1" t="s">
        <v>6</v>
      </c>
      <c r="E72" s="1" t="s">
        <v>346</v>
      </c>
      <c r="F72" s="38">
        <v>0.52167368</v>
      </c>
      <c r="O72" s="10"/>
      <c r="P72" s="10"/>
      <c r="Q72" s="38"/>
      <c r="R72" s="10"/>
    </row>
    <row r="73">
      <c r="A73" s="141" t="s">
        <v>11</v>
      </c>
      <c r="B73" s="27" t="s">
        <v>477</v>
      </c>
      <c r="C73" s="10">
        <v>2019.0</v>
      </c>
      <c r="D73" s="1" t="s">
        <v>6</v>
      </c>
      <c r="E73" s="1" t="s">
        <v>346</v>
      </c>
      <c r="F73" s="38">
        <v>0.57847838</v>
      </c>
      <c r="O73" s="10"/>
      <c r="P73" s="10"/>
      <c r="Q73" s="38"/>
      <c r="R73" s="10"/>
    </row>
    <row r="74">
      <c r="A74" s="141" t="s">
        <v>12</v>
      </c>
      <c r="B74" s="27" t="s">
        <v>476</v>
      </c>
      <c r="C74" s="10">
        <v>2019.0</v>
      </c>
      <c r="D74" s="1" t="s">
        <v>6</v>
      </c>
      <c r="E74" s="1" t="s">
        <v>346</v>
      </c>
      <c r="F74" s="38">
        <v>0.65676216</v>
      </c>
      <c r="O74" s="10"/>
      <c r="P74" s="10"/>
      <c r="Q74" s="38"/>
      <c r="R74" s="10"/>
    </row>
    <row r="75">
      <c r="A75" s="141" t="s">
        <v>8</v>
      </c>
      <c r="B75" s="27" t="s">
        <v>479</v>
      </c>
      <c r="C75" s="10">
        <v>2019.0</v>
      </c>
      <c r="D75" s="1" t="s">
        <v>6</v>
      </c>
      <c r="E75" s="1" t="s">
        <v>346</v>
      </c>
      <c r="F75" s="38">
        <v>0.51694722</v>
      </c>
      <c r="O75" s="10"/>
      <c r="P75" s="10"/>
      <c r="Q75" s="38"/>
      <c r="R75" s="10"/>
    </row>
    <row r="76">
      <c r="A76" s="141" t="s">
        <v>9</v>
      </c>
      <c r="B76" s="27" t="s">
        <v>480</v>
      </c>
      <c r="C76" s="10">
        <v>2019.0</v>
      </c>
      <c r="D76" s="1" t="s">
        <v>6</v>
      </c>
      <c r="E76" s="1" t="s">
        <v>346</v>
      </c>
      <c r="F76" s="38">
        <v>0.59624359</v>
      </c>
      <c r="O76" s="10"/>
      <c r="P76" s="10"/>
      <c r="Q76" s="38"/>
      <c r="R76" s="10"/>
    </row>
    <row r="77">
      <c r="A77" s="5">
        <v>10.0</v>
      </c>
      <c r="B77" s="27" t="s">
        <v>481</v>
      </c>
      <c r="C77" s="10">
        <v>2019.0</v>
      </c>
      <c r="D77" s="1" t="s">
        <v>6</v>
      </c>
      <c r="E77" s="1" t="s">
        <v>346</v>
      </c>
      <c r="F77" s="38">
        <v>0.52539231</v>
      </c>
      <c r="O77" s="10"/>
      <c r="P77" s="10"/>
      <c r="Q77" s="38"/>
      <c r="R77" s="10"/>
    </row>
    <row r="78">
      <c r="A78" s="5">
        <v>11.0</v>
      </c>
      <c r="B78" s="27" t="s">
        <v>483</v>
      </c>
      <c r="C78" s="10">
        <v>2019.0</v>
      </c>
      <c r="D78" s="1" t="s">
        <v>6</v>
      </c>
      <c r="E78" s="1" t="s">
        <v>346</v>
      </c>
      <c r="F78" s="38">
        <v>0.64865405</v>
      </c>
      <c r="O78" s="10"/>
      <c r="P78" s="10"/>
      <c r="Q78" s="38"/>
      <c r="R78" s="10"/>
    </row>
    <row r="79">
      <c r="A79" s="5">
        <v>12.0</v>
      </c>
      <c r="B79" s="27" t="s">
        <v>482</v>
      </c>
      <c r="C79" s="10">
        <v>2019.0</v>
      </c>
      <c r="D79" s="1" t="s">
        <v>6</v>
      </c>
      <c r="E79" s="1" t="s">
        <v>346</v>
      </c>
      <c r="F79" s="38">
        <v>0.52892432</v>
      </c>
      <c r="O79" s="10"/>
      <c r="P79" s="10"/>
      <c r="Q79" s="38"/>
      <c r="R79" s="10"/>
    </row>
    <row r="80">
      <c r="A80" s="5">
        <v>13.0</v>
      </c>
      <c r="B80" s="27" t="s">
        <v>484</v>
      </c>
      <c r="C80" s="10">
        <v>2019.0</v>
      </c>
      <c r="D80" s="1" t="s">
        <v>6</v>
      </c>
      <c r="E80" s="1" t="s">
        <v>346</v>
      </c>
      <c r="F80" s="38">
        <v>0.58802432</v>
      </c>
      <c r="O80" s="10"/>
      <c r="P80" s="10"/>
      <c r="Q80" s="38"/>
      <c r="R80" s="10"/>
    </row>
    <row r="81">
      <c r="A81" s="5">
        <v>14.0</v>
      </c>
      <c r="B81" s="27" t="s">
        <v>485</v>
      </c>
      <c r="C81" s="10">
        <v>2019.0</v>
      </c>
      <c r="D81" s="1" t="s">
        <v>6</v>
      </c>
      <c r="E81" s="1" t="s">
        <v>346</v>
      </c>
      <c r="F81" s="38">
        <v>0.65500556</v>
      </c>
      <c r="O81" s="10"/>
      <c r="P81" s="10"/>
      <c r="Q81" s="38"/>
      <c r="R81" s="10"/>
    </row>
    <row r="82">
      <c r="A82" s="5">
        <v>16.0</v>
      </c>
      <c r="B82" s="27" t="s">
        <v>487</v>
      </c>
      <c r="C82" s="10">
        <v>2019.0</v>
      </c>
      <c r="D82" s="1" t="s">
        <v>6</v>
      </c>
      <c r="E82" s="1" t="s">
        <v>346</v>
      </c>
      <c r="F82" s="38">
        <v>0.56948158</v>
      </c>
      <c r="O82" s="10"/>
      <c r="P82" s="10"/>
      <c r="Q82" s="38"/>
      <c r="R82" s="10"/>
    </row>
    <row r="83">
      <c r="A83" s="5">
        <v>17.0</v>
      </c>
      <c r="B83" s="27" t="s">
        <v>488</v>
      </c>
      <c r="C83" s="10">
        <v>2019.0</v>
      </c>
      <c r="D83" s="1" t="s">
        <v>6</v>
      </c>
      <c r="E83" s="1" t="s">
        <v>346</v>
      </c>
      <c r="F83" s="38">
        <v>0.48228421</v>
      </c>
      <c r="O83" s="10"/>
      <c r="P83" s="10"/>
      <c r="Q83" s="38"/>
      <c r="R83" s="10"/>
    </row>
    <row r="84">
      <c r="A84" s="5">
        <v>15.0</v>
      </c>
      <c r="B84" s="27" t="s">
        <v>486</v>
      </c>
      <c r="C84" s="10">
        <v>2019.0</v>
      </c>
      <c r="D84" s="1" t="s">
        <v>6</v>
      </c>
      <c r="E84" s="1" t="s">
        <v>346</v>
      </c>
      <c r="F84" s="38">
        <v>0.60789737</v>
      </c>
      <c r="O84" s="10"/>
      <c r="P84" s="10"/>
      <c r="Q84" s="38"/>
      <c r="R84" s="10"/>
    </row>
    <row r="85">
      <c r="A85" s="5">
        <v>18.0</v>
      </c>
      <c r="B85" s="27" t="s">
        <v>490</v>
      </c>
      <c r="C85" s="10">
        <v>2019.0</v>
      </c>
      <c r="D85" s="1" t="s">
        <v>6</v>
      </c>
      <c r="E85" s="1" t="s">
        <v>346</v>
      </c>
      <c r="F85" s="38">
        <v>0.58623421</v>
      </c>
      <c r="O85" s="10"/>
      <c r="P85" s="10"/>
      <c r="Q85" s="38"/>
      <c r="R85" s="10"/>
    </row>
    <row r="86">
      <c r="A86" s="5">
        <v>19.0</v>
      </c>
      <c r="B86" s="27" t="s">
        <v>491</v>
      </c>
      <c r="C86" s="10">
        <v>2019.0</v>
      </c>
      <c r="D86" s="1" t="s">
        <v>6</v>
      </c>
      <c r="E86" s="1" t="s">
        <v>346</v>
      </c>
      <c r="F86" s="38">
        <v>0.56247949</v>
      </c>
      <c r="O86" s="10"/>
      <c r="P86" s="10"/>
      <c r="Q86" s="38"/>
      <c r="R86" s="10"/>
    </row>
    <row r="87">
      <c r="A87" s="5">
        <v>20.0</v>
      </c>
      <c r="B87" s="27" t="s">
        <v>492</v>
      </c>
      <c r="C87" s="10">
        <v>2019.0</v>
      </c>
      <c r="D87" s="1" t="s">
        <v>6</v>
      </c>
      <c r="E87" s="1" t="s">
        <v>346</v>
      </c>
      <c r="F87" s="38">
        <v>0.53608235</v>
      </c>
      <c r="O87" s="10"/>
      <c r="P87" s="10"/>
      <c r="Q87" s="38"/>
      <c r="R87" s="10"/>
    </row>
    <row r="88">
      <c r="A88" s="5">
        <v>21.0</v>
      </c>
      <c r="B88" s="27" t="s">
        <v>493</v>
      </c>
      <c r="C88" s="10">
        <v>2019.0</v>
      </c>
      <c r="D88" s="1" t="s">
        <v>6</v>
      </c>
      <c r="E88" s="1" t="s">
        <v>346</v>
      </c>
      <c r="F88" s="38">
        <v>0.59803846</v>
      </c>
      <c r="O88" s="10"/>
      <c r="P88" s="10"/>
      <c r="Q88" s="38"/>
      <c r="R88" s="10"/>
    </row>
    <row r="89">
      <c r="A89" s="5">
        <v>22.0</v>
      </c>
      <c r="B89" s="27" t="s">
        <v>494</v>
      </c>
      <c r="C89" s="10">
        <v>2019.0</v>
      </c>
      <c r="D89" s="1" t="s">
        <v>6</v>
      </c>
      <c r="E89" s="1" t="s">
        <v>346</v>
      </c>
      <c r="F89" s="38">
        <v>0.62641053</v>
      </c>
      <c r="O89" s="10"/>
      <c r="P89" s="10"/>
      <c r="Q89" s="38"/>
      <c r="R89" s="10"/>
    </row>
    <row r="90">
      <c r="A90" s="5">
        <v>23.0</v>
      </c>
      <c r="B90" s="27" t="s">
        <v>495</v>
      </c>
      <c r="C90" s="10">
        <v>2019.0</v>
      </c>
      <c r="D90" s="1" t="s">
        <v>6</v>
      </c>
      <c r="E90" s="1" t="s">
        <v>346</v>
      </c>
      <c r="F90" s="38">
        <v>0.51793243</v>
      </c>
      <c r="O90" s="10"/>
      <c r="P90" s="10"/>
      <c r="Q90" s="38"/>
      <c r="R90" s="10"/>
    </row>
    <row r="91">
      <c r="A91" s="5">
        <v>24.0</v>
      </c>
      <c r="B91" s="27" t="s">
        <v>497</v>
      </c>
      <c r="C91" s="10">
        <v>2019.0</v>
      </c>
      <c r="D91" s="1" t="s">
        <v>6</v>
      </c>
      <c r="E91" s="1" t="s">
        <v>346</v>
      </c>
      <c r="F91" s="38">
        <v>0.59521795</v>
      </c>
      <c r="O91" s="10"/>
      <c r="P91" s="10"/>
      <c r="Q91" s="38"/>
      <c r="R91" s="10"/>
    </row>
    <row r="92">
      <c r="A92" s="5">
        <v>25.0</v>
      </c>
      <c r="B92" s="27" t="s">
        <v>496</v>
      </c>
      <c r="C92" s="10">
        <v>2019.0</v>
      </c>
      <c r="D92" s="1" t="s">
        <v>6</v>
      </c>
      <c r="E92" s="1" t="s">
        <v>346</v>
      </c>
      <c r="F92" s="38">
        <v>0.59061842</v>
      </c>
      <c r="O92" s="10"/>
      <c r="P92" s="10"/>
      <c r="Q92" s="38"/>
      <c r="R92" s="10"/>
    </row>
    <row r="93">
      <c r="A93" s="5">
        <v>26.0</v>
      </c>
      <c r="B93" s="27" t="s">
        <v>498</v>
      </c>
      <c r="C93" s="10">
        <v>2019.0</v>
      </c>
      <c r="D93" s="1" t="s">
        <v>6</v>
      </c>
      <c r="E93" s="1" t="s">
        <v>346</v>
      </c>
      <c r="F93" s="38">
        <v>0.61974474</v>
      </c>
      <c r="O93" s="10"/>
      <c r="P93" s="10"/>
      <c r="Q93" s="38"/>
      <c r="R93" s="10"/>
    </row>
    <row r="94">
      <c r="A94" s="5">
        <v>27.0</v>
      </c>
      <c r="B94" s="27" t="s">
        <v>499</v>
      </c>
      <c r="C94" s="10">
        <v>2019.0</v>
      </c>
      <c r="D94" s="1" t="s">
        <v>6</v>
      </c>
      <c r="E94" s="1" t="s">
        <v>346</v>
      </c>
      <c r="F94" s="38">
        <v>0.60248286</v>
      </c>
      <c r="O94" s="10"/>
      <c r="P94" s="10"/>
      <c r="Q94" s="38"/>
      <c r="R94" s="10"/>
    </row>
    <row r="95">
      <c r="A95" s="5">
        <v>28.0</v>
      </c>
      <c r="B95" s="27" t="s">
        <v>500</v>
      </c>
      <c r="C95" s="10">
        <v>2019.0</v>
      </c>
      <c r="D95" s="1" t="s">
        <v>6</v>
      </c>
      <c r="E95" s="1" t="s">
        <v>346</v>
      </c>
      <c r="F95" s="38">
        <v>0.58892162</v>
      </c>
      <c r="O95" s="10"/>
      <c r="P95" s="10"/>
      <c r="Q95" s="38"/>
      <c r="R95" s="10"/>
    </row>
    <row r="96">
      <c r="A96" s="5">
        <v>29.0</v>
      </c>
      <c r="B96" s="27" t="s">
        <v>501</v>
      </c>
      <c r="C96" s="10">
        <v>2019.0</v>
      </c>
      <c r="D96" s="1" t="s">
        <v>6</v>
      </c>
      <c r="E96" s="1" t="s">
        <v>346</v>
      </c>
      <c r="F96" s="38">
        <v>0.55424054</v>
      </c>
      <c r="O96" s="10"/>
      <c r="P96" s="10"/>
      <c r="Q96" s="38"/>
      <c r="R96" s="10"/>
    </row>
    <row r="97">
      <c r="A97" s="5">
        <v>30.0</v>
      </c>
      <c r="B97" s="27" t="s">
        <v>502</v>
      </c>
      <c r="C97" s="10">
        <v>2019.0</v>
      </c>
      <c r="D97" s="1" t="s">
        <v>6</v>
      </c>
      <c r="E97" s="1" t="s">
        <v>346</v>
      </c>
      <c r="F97" s="38">
        <v>0.5776</v>
      </c>
      <c r="O97" s="10"/>
      <c r="P97" s="10"/>
      <c r="Q97" s="38"/>
      <c r="R97" s="10"/>
    </row>
    <row r="98">
      <c r="A98" s="5">
        <v>31.0</v>
      </c>
      <c r="B98" s="27" t="s">
        <v>503</v>
      </c>
      <c r="C98" s="10">
        <v>2019.0</v>
      </c>
      <c r="D98" s="1" t="s">
        <v>6</v>
      </c>
      <c r="E98" s="1" t="s">
        <v>346</v>
      </c>
      <c r="F98" s="38">
        <v>0.5192359</v>
      </c>
      <c r="O98" s="10"/>
      <c r="P98" s="10"/>
      <c r="Q98" s="38"/>
      <c r="R98" s="10"/>
    </row>
    <row r="99">
      <c r="A99" s="5">
        <v>32.0</v>
      </c>
      <c r="B99" s="27" t="s">
        <v>504</v>
      </c>
      <c r="C99" s="10">
        <v>2019.0</v>
      </c>
      <c r="D99" s="1" t="s">
        <v>6</v>
      </c>
      <c r="E99" s="1" t="s">
        <v>346</v>
      </c>
      <c r="F99" s="38">
        <v>0.61000263</v>
      </c>
      <c r="O99" s="10"/>
      <c r="P99" s="10"/>
      <c r="Q99" s="38"/>
      <c r="R99" s="10"/>
    </row>
    <row r="100">
      <c r="A100" s="91" t="s">
        <v>3</v>
      </c>
      <c r="B100" s="27" t="s">
        <v>489</v>
      </c>
      <c r="C100" s="27">
        <v>2019.0</v>
      </c>
      <c r="D100" s="27" t="s">
        <v>6</v>
      </c>
      <c r="E100" s="27" t="s">
        <v>346</v>
      </c>
      <c r="F100" s="27">
        <v>0.65961176</v>
      </c>
      <c r="O100" s="10"/>
      <c r="P100" s="10"/>
      <c r="Q100" s="38"/>
      <c r="R100" s="10"/>
    </row>
    <row r="101">
      <c r="A101" s="141" t="s">
        <v>4</v>
      </c>
      <c r="B101" s="27" t="s">
        <v>472</v>
      </c>
      <c r="C101" s="10">
        <v>2017.0</v>
      </c>
      <c r="D101" s="2" t="s">
        <v>6</v>
      </c>
      <c r="E101" s="2" t="s">
        <v>346</v>
      </c>
      <c r="F101" s="38">
        <v>0.48478519</v>
      </c>
      <c r="O101" s="10"/>
      <c r="P101" s="10"/>
      <c r="Q101" s="38"/>
      <c r="R101" s="10"/>
    </row>
    <row r="102">
      <c r="A102" s="141" t="s">
        <v>5</v>
      </c>
      <c r="B102" s="27" t="s">
        <v>473</v>
      </c>
      <c r="C102" s="10">
        <v>2017.0</v>
      </c>
      <c r="D102" s="2" t="s">
        <v>6</v>
      </c>
      <c r="E102" s="2" t="s">
        <v>346</v>
      </c>
      <c r="F102" s="38">
        <v>0.3215037</v>
      </c>
      <c r="O102" s="10"/>
      <c r="P102" s="10"/>
      <c r="Q102" s="38"/>
      <c r="R102" s="10"/>
    </row>
    <row r="103">
      <c r="A103" s="141" t="s">
        <v>6</v>
      </c>
      <c r="B103" s="27" t="s">
        <v>474</v>
      </c>
      <c r="C103" s="10">
        <v>2017.0</v>
      </c>
      <c r="D103" s="1" t="s">
        <v>6</v>
      </c>
      <c r="E103" s="1" t="s">
        <v>346</v>
      </c>
      <c r="F103" s="38">
        <v>0.30064074</v>
      </c>
      <c r="O103" s="10"/>
      <c r="P103" s="10"/>
      <c r="Q103" s="38"/>
      <c r="R103" s="10"/>
    </row>
    <row r="104">
      <c r="A104" s="141" t="s">
        <v>7</v>
      </c>
      <c r="B104" s="27" t="s">
        <v>475</v>
      </c>
      <c r="C104" s="10">
        <v>2017.0</v>
      </c>
      <c r="D104" s="1" t="s">
        <v>6</v>
      </c>
      <c r="E104" s="1" t="s">
        <v>346</v>
      </c>
      <c r="F104" s="38">
        <v>0.2936037</v>
      </c>
      <c r="O104" s="10"/>
      <c r="P104" s="10"/>
      <c r="Q104" s="38"/>
      <c r="R104" s="10"/>
    </row>
    <row r="105">
      <c r="A105" s="141" t="s">
        <v>10</v>
      </c>
      <c r="B105" s="27" t="s">
        <v>478</v>
      </c>
      <c r="C105" s="10">
        <v>2017.0</v>
      </c>
      <c r="D105" s="1" t="s">
        <v>6</v>
      </c>
      <c r="E105" s="1" t="s">
        <v>346</v>
      </c>
      <c r="F105" s="38">
        <v>0.33150741</v>
      </c>
      <c r="O105" s="10"/>
      <c r="P105" s="10"/>
      <c r="Q105" s="38"/>
      <c r="R105" s="10"/>
    </row>
    <row r="106">
      <c r="A106" s="141" t="s">
        <v>11</v>
      </c>
      <c r="B106" s="27" t="s">
        <v>477</v>
      </c>
      <c r="C106" s="10">
        <v>2017.0</v>
      </c>
      <c r="D106" s="1" t="s">
        <v>6</v>
      </c>
      <c r="E106" s="1" t="s">
        <v>346</v>
      </c>
      <c r="F106" s="38">
        <v>0.28523333</v>
      </c>
      <c r="O106" s="10"/>
      <c r="P106" s="10"/>
      <c r="Q106" s="38"/>
      <c r="R106" s="10"/>
    </row>
    <row r="107">
      <c r="A107" s="141" t="s">
        <v>12</v>
      </c>
      <c r="B107" s="27" t="s">
        <v>476</v>
      </c>
      <c r="C107" s="10">
        <v>2017.0</v>
      </c>
      <c r="D107" s="1" t="s">
        <v>6</v>
      </c>
      <c r="E107" s="1" t="s">
        <v>346</v>
      </c>
      <c r="F107" s="38">
        <v>0.33535385</v>
      </c>
      <c r="O107" s="10"/>
      <c r="P107" s="10"/>
      <c r="Q107" s="38"/>
      <c r="R107" s="10"/>
    </row>
    <row r="108">
      <c r="A108" s="141" t="s">
        <v>8</v>
      </c>
      <c r="B108" s="27" t="s">
        <v>479</v>
      </c>
      <c r="C108" s="10">
        <v>2017.0</v>
      </c>
      <c r="D108" s="1" t="s">
        <v>6</v>
      </c>
      <c r="E108" s="1" t="s">
        <v>346</v>
      </c>
      <c r="F108" s="38">
        <v>0.3759</v>
      </c>
      <c r="O108" s="10"/>
      <c r="P108" s="10"/>
      <c r="Q108" s="38"/>
      <c r="R108" s="10"/>
    </row>
    <row r="109">
      <c r="A109" s="141" t="s">
        <v>9</v>
      </c>
      <c r="B109" s="27" t="s">
        <v>480</v>
      </c>
      <c r="C109" s="10">
        <v>2017.0</v>
      </c>
      <c r="D109" s="1" t="s">
        <v>6</v>
      </c>
      <c r="E109" s="1" t="s">
        <v>346</v>
      </c>
      <c r="F109" s="38">
        <v>0.28972593</v>
      </c>
      <c r="O109" s="10"/>
      <c r="P109" s="10"/>
      <c r="Q109" s="38"/>
      <c r="R109" s="10"/>
    </row>
    <row r="110">
      <c r="A110" s="5">
        <v>10.0</v>
      </c>
      <c r="B110" s="27" t="s">
        <v>481</v>
      </c>
      <c r="C110" s="10">
        <v>2017.0</v>
      </c>
      <c r="D110" s="1" t="s">
        <v>6</v>
      </c>
      <c r="E110" s="1" t="s">
        <v>346</v>
      </c>
      <c r="F110" s="38">
        <v>0.34249259</v>
      </c>
      <c r="O110" s="10"/>
      <c r="P110" s="10"/>
      <c r="Q110" s="38"/>
      <c r="R110" s="10"/>
    </row>
    <row r="111">
      <c r="A111" s="5">
        <v>11.0</v>
      </c>
      <c r="B111" s="27" t="s">
        <v>483</v>
      </c>
      <c r="C111" s="10">
        <v>2017.0</v>
      </c>
      <c r="D111" s="1" t="s">
        <v>6</v>
      </c>
      <c r="E111" s="1" t="s">
        <v>346</v>
      </c>
      <c r="F111" s="38">
        <v>0.37335926</v>
      </c>
      <c r="O111" s="10"/>
      <c r="P111" s="10"/>
      <c r="Q111" s="38"/>
      <c r="R111" s="10"/>
    </row>
    <row r="112">
      <c r="A112" s="5">
        <v>12.0</v>
      </c>
      <c r="B112" s="27" t="s">
        <v>482</v>
      </c>
      <c r="C112" s="10">
        <v>2017.0</v>
      </c>
      <c r="D112" s="1" t="s">
        <v>6</v>
      </c>
      <c r="E112" s="1" t="s">
        <v>346</v>
      </c>
      <c r="F112" s="38">
        <v>0.33175185</v>
      </c>
      <c r="O112" s="10"/>
      <c r="P112" s="10"/>
      <c r="Q112" s="38"/>
      <c r="R112" s="10"/>
    </row>
    <row r="113">
      <c r="A113" s="5">
        <v>13.0</v>
      </c>
      <c r="B113" s="27" t="s">
        <v>484</v>
      </c>
      <c r="C113" s="10">
        <v>2017.0</v>
      </c>
      <c r="D113" s="1" t="s">
        <v>6</v>
      </c>
      <c r="E113" s="1" t="s">
        <v>346</v>
      </c>
      <c r="F113" s="38">
        <v>0.24995185</v>
      </c>
      <c r="O113" s="10"/>
      <c r="P113" s="10"/>
      <c r="Q113" s="38"/>
      <c r="R113" s="10"/>
    </row>
    <row r="114">
      <c r="A114" s="5">
        <v>14.0</v>
      </c>
      <c r="B114" s="27" t="s">
        <v>485</v>
      </c>
      <c r="C114" s="10">
        <v>2017.0</v>
      </c>
      <c r="D114" s="1" t="s">
        <v>6</v>
      </c>
      <c r="E114" s="1" t="s">
        <v>346</v>
      </c>
      <c r="F114" s="38">
        <v>0.46671481</v>
      </c>
      <c r="O114" s="10"/>
      <c r="P114" s="10"/>
      <c r="Q114" s="38"/>
      <c r="R114" s="10"/>
    </row>
    <row r="115">
      <c r="A115" s="5">
        <v>16.0</v>
      </c>
      <c r="B115" s="27" t="s">
        <v>487</v>
      </c>
      <c r="C115" s="10">
        <v>2017.0</v>
      </c>
      <c r="D115" s="1" t="s">
        <v>6</v>
      </c>
      <c r="E115" s="1" t="s">
        <v>346</v>
      </c>
      <c r="F115" s="38">
        <v>0.38261852</v>
      </c>
      <c r="O115" s="10"/>
      <c r="P115" s="10"/>
      <c r="Q115" s="38"/>
      <c r="R115" s="10"/>
    </row>
    <row r="116">
      <c r="A116" s="5">
        <v>17.0</v>
      </c>
      <c r="B116" s="27" t="s">
        <v>488</v>
      </c>
      <c r="C116" s="10">
        <v>2017.0</v>
      </c>
      <c r="D116" s="1" t="s">
        <v>6</v>
      </c>
      <c r="E116" s="1" t="s">
        <v>346</v>
      </c>
      <c r="F116" s="38">
        <v>0.21044444</v>
      </c>
      <c r="O116" s="10"/>
      <c r="P116" s="10"/>
      <c r="Q116" s="38"/>
      <c r="R116" s="10"/>
    </row>
    <row r="117">
      <c r="A117" s="5">
        <v>15.0</v>
      </c>
      <c r="B117" s="27" t="s">
        <v>486</v>
      </c>
      <c r="C117" s="10">
        <v>2017.0</v>
      </c>
      <c r="D117" s="1" t="s">
        <v>6</v>
      </c>
      <c r="E117" s="1" t="s">
        <v>346</v>
      </c>
      <c r="F117" s="38">
        <v>0.38007037</v>
      </c>
      <c r="O117" s="10"/>
      <c r="P117" s="10"/>
      <c r="Q117" s="38"/>
      <c r="R117" s="10"/>
    </row>
    <row r="118">
      <c r="A118" s="5">
        <v>18.0</v>
      </c>
      <c r="B118" s="27" t="s">
        <v>490</v>
      </c>
      <c r="C118" s="10">
        <v>2017.0</v>
      </c>
      <c r="D118" s="1" t="s">
        <v>6</v>
      </c>
      <c r="E118" s="1" t="s">
        <v>346</v>
      </c>
      <c r="F118" s="38">
        <v>0.22375185</v>
      </c>
      <c r="O118" s="10"/>
      <c r="P118" s="10"/>
      <c r="Q118" s="38"/>
      <c r="R118" s="10"/>
    </row>
    <row r="119">
      <c r="A119" s="5">
        <v>19.0</v>
      </c>
      <c r="B119" s="27" t="s">
        <v>491</v>
      </c>
      <c r="C119" s="10">
        <v>2017.0</v>
      </c>
      <c r="D119" s="1" t="s">
        <v>6</v>
      </c>
      <c r="E119" s="1" t="s">
        <v>346</v>
      </c>
      <c r="F119" s="38">
        <v>0.31115926</v>
      </c>
      <c r="O119" s="10"/>
      <c r="P119" s="10"/>
      <c r="Q119" s="38"/>
      <c r="R119" s="10"/>
    </row>
    <row r="120">
      <c r="A120" s="5">
        <v>20.0</v>
      </c>
      <c r="B120" s="27" t="s">
        <v>492</v>
      </c>
      <c r="C120" s="10">
        <v>2017.0</v>
      </c>
      <c r="D120" s="1" t="s">
        <v>6</v>
      </c>
      <c r="E120" s="1" t="s">
        <v>346</v>
      </c>
      <c r="F120" s="38">
        <v>0.29602593</v>
      </c>
      <c r="O120" s="10"/>
      <c r="P120" s="10"/>
      <c r="Q120" s="38"/>
      <c r="R120" s="10"/>
    </row>
    <row r="121">
      <c r="A121" s="5">
        <v>21.0</v>
      </c>
      <c r="B121" s="27" t="s">
        <v>493</v>
      </c>
      <c r="C121" s="10">
        <v>2017.0</v>
      </c>
      <c r="D121" s="1" t="s">
        <v>6</v>
      </c>
      <c r="E121" s="1" t="s">
        <v>346</v>
      </c>
      <c r="F121" s="38">
        <v>0.27851852</v>
      </c>
      <c r="O121" s="10"/>
      <c r="P121" s="10"/>
      <c r="Q121" s="38"/>
      <c r="R121" s="10"/>
    </row>
    <row r="122">
      <c r="A122" s="5">
        <v>22.0</v>
      </c>
      <c r="B122" s="27" t="s">
        <v>494</v>
      </c>
      <c r="C122" s="10">
        <v>2017.0</v>
      </c>
      <c r="D122" s="1" t="s">
        <v>6</v>
      </c>
      <c r="E122" s="1" t="s">
        <v>346</v>
      </c>
      <c r="F122" s="38">
        <v>0.37098519</v>
      </c>
      <c r="O122" s="10"/>
      <c r="P122" s="10"/>
      <c r="Q122" s="38"/>
      <c r="R122" s="10"/>
    </row>
    <row r="123">
      <c r="A123" s="5">
        <v>23.0</v>
      </c>
      <c r="B123" s="27" t="s">
        <v>495</v>
      </c>
      <c r="C123" s="10">
        <v>2017.0</v>
      </c>
      <c r="D123" s="1" t="s">
        <v>6</v>
      </c>
      <c r="E123" s="1" t="s">
        <v>346</v>
      </c>
      <c r="F123" s="38">
        <v>0.38081481</v>
      </c>
      <c r="O123" s="10"/>
      <c r="P123" s="10"/>
      <c r="Q123" s="38"/>
      <c r="R123" s="10"/>
    </row>
    <row r="124">
      <c r="A124" s="5">
        <v>24.0</v>
      </c>
      <c r="B124" s="27" t="s">
        <v>497</v>
      </c>
      <c r="C124" s="10">
        <v>2017.0</v>
      </c>
      <c r="D124" s="1" t="s">
        <v>6</v>
      </c>
      <c r="E124" s="1" t="s">
        <v>346</v>
      </c>
      <c r="F124" s="38">
        <v>0.25708519</v>
      </c>
      <c r="O124" s="10"/>
      <c r="P124" s="10"/>
      <c r="Q124" s="38"/>
      <c r="R124" s="10"/>
    </row>
    <row r="125">
      <c r="A125" s="5">
        <v>25.0</v>
      </c>
      <c r="B125" s="27" t="s">
        <v>496</v>
      </c>
      <c r="C125" s="10">
        <v>2017.0</v>
      </c>
      <c r="D125" s="1" t="s">
        <v>6</v>
      </c>
      <c r="E125" s="1" t="s">
        <v>346</v>
      </c>
      <c r="F125" s="38">
        <v>0.2562963</v>
      </c>
      <c r="O125" s="10"/>
      <c r="P125" s="10"/>
      <c r="Q125" s="38"/>
      <c r="R125" s="10"/>
    </row>
    <row r="126">
      <c r="A126" s="5">
        <v>26.0</v>
      </c>
      <c r="B126" s="27" t="s">
        <v>498</v>
      </c>
      <c r="C126" s="10">
        <v>2017.0</v>
      </c>
      <c r="D126" s="1" t="s">
        <v>6</v>
      </c>
      <c r="E126" s="1" t="s">
        <v>346</v>
      </c>
      <c r="F126" s="38">
        <v>0.47285926</v>
      </c>
      <c r="O126" s="10"/>
      <c r="P126" s="10"/>
      <c r="Q126" s="38"/>
      <c r="R126" s="10"/>
    </row>
    <row r="127">
      <c r="A127" s="5">
        <v>27.0</v>
      </c>
      <c r="B127" s="27" t="s">
        <v>499</v>
      </c>
      <c r="C127" s="10">
        <v>2017.0</v>
      </c>
      <c r="D127" s="1" t="s">
        <v>6</v>
      </c>
      <c r="E127" s="1" t="s">
        <v>346</v>
      </c>
      <c r="F127" s="38">
        <v>0.24244074</v>
      </c>
      <c r="O127" s="10"/>
      <c r="P127" s="10"/>
      <c r="Q127" s="38"/>
      <c r="R127" s="10"/>
    </row>
    <row r="128">
      <c r="A128" s="5">
        <v>28.0</v>
      </c>
      <c r="B128" s="27" t="s">
        <v>500</v>
      </c>
      <c r="C128" s="10">
        <v>2017.0</v>
      </c>
      <c r="D128" s="1" t="s">
        <v>6</v>
      </c>
      <c r="E128" s="1" t="s">
        <v>346</v>
      </c>
      <c r="F128" s="38">
        <v>0.22</v>
      </c>
      <c r="O128" s="10"/>
      <c r="P128" s="10"/>
      <c r="Q128" s="38"/>
      <c r="R128" s="10"/>
    </row>
    <row r="129">
      <c r="A129" s="5">
        <v>29.0</v>
      </c>
      <c r="B129" s="27" t="s">
        <v>501</v>
      </c>
      <c r="C129" s="10">
        <v>2017.0</v>
      </c>
      <c r="D129" s="1" t="s">
        <v>6</v>
      </c>
      <c r="E129" s="1" t="s">
        <v>346</v>
      </c>
      <c r="F129" s="38">
        <v>0.26761538</v>
      </c>
      <c r="O129" s="10"/>
      <c r="P129" s="10"/>
      <c r="Q129" s="38"/>
      <c r="R129" s="10"/>
    </row>
    <row r="130">
      <c r="A130" s="5">
        <v>30.0</v>
      </c>
      <c r="B130" s="27" t="s">
        <v>502</v>
      </c>
      <c r="C130" s="10">
        <v>2017.0</v>
      </c>
      <c r="D130" s="1" t="s">
        <v>6</v>
      </c>
      <c r="E130" s="1" t="s">
        <v>346</v>
      </c>
      <c r="F130" s="38">
        <v>0.33666667</v>
      </c>
      <c r="O130" s="10"/>
      <c r="P130" s="10"/>
      <c r="Q130" s="38"/>
      <c r="R130" s="10"/>
    </row>
    <row r="131">
      <c r="A131" s="5">
        <v>31.0</v>
      </c>
      <c r="B131" s="27" t="s">
        <v>503</v>
      </c>
      <c r="C131" s="10">
        <v>2017.0</v>
      </c>
      <c r="D131" s="1" t="s">
        <v>6</v>
      </c>
      <c r="E131" s="1" t="s">
        <v>346</v>
      </c>
      <c r="F131" s="38">
        <v>0.27738148</v>
      </c>
      <c r="O131" s="10"/>
      <c r="P131" s="10"/>
      <c r="Q131" s="38"/>
      <c r="R131" s="10"/>
    </row>
    <row r="132">
      <c r="A132" s="5">
        <v>32.0</v>
      </c>
      <c r="B132" s="27" t="s">
        <v>504</v>
      </c>
      <c r="C132" s="10">
        <v>2017.0</v>
      </c>
      <c r="D132" s="1" t="s">
        <v>6</v>
      </c>
      <c r="E132" s="1" t="s">
        <v>346</v>
      </c>
      <c r="F132" s="38">
        <v>0.43098889</v>
      </c>
    </row>
    <row r="133">
      <c r="A133" s="91" t="s">
        <v>3</v>
      </c>
      <c r="B133" s="27" t="s">
        <v>489</v>
      </c>
      <c r="C133" s="27">
        <v>2017.0</v>
      </c>
      <c r="D133" s="27" t="s">
        <v>6</v>
      </c>
      <c r="E133" s="27" t="s">
        <v>346</v>
      </c>
      <c r="F133" s="27">
        <v>0.30245</v>
      </c>
    </row>
    <row r="134">
      <c r="A134" s="142" t="s">
        <v>4</v>
      </c>
      <c r="B134" s="143" t="s">
        <v>472</v>
      </c>
      <c r="C134" s="144">
        <v>2015.0</v>
      </c>
      <c r="D134" s="145" t="s">
        <v>6</v>
      </c>
      <c r="E134" s="145" t="s">
        <v>346</v>
      </c>
      <c r="F134" s="146">
        <v>0.48478519</v>
      </c>
      <c r="G134" s="5"/>
      <c r="H134" s="27"/>
      <c r="I134" s="147"/>
      <c r="J134" s="138"/>
      <c r="K134" s="138"/>
    </row>
    <row r="135">
      <c r="A135" s="142" t="s">
        <v>5</v>
      </c>
      <c r="B135" s="143" t="s">
        <v>473</v>
      </c>
      <c r="C135" s="144">
        <v>2015.0</v>
      </c>
      <c r="D135" s="145" t="s">
        <v>6</v>
      </c>
      <c r="E135" s="145" t="s">
        <v>346</v>
      </c>
      <c r="F135" s="146">
        <v>0.3215037</v>
      </c>
      <c r="G135" s="5"/>
      <c r="H135" s="27"/>
      <c r="I135" s="147"/>
      <c r="J135" s="138"/>
      <c r="K135" s="138"/>
      <c r="L135" s="138"/>
      <c r="M135" s="138"/>
      <c r="N135" s="138"/>
    </row>
    <row r="136">
      <c r="A136" s="142" t="s">
        <v>6</v>
      </c>
      <c r="B136" s="143" t="s">
        <v>474</v>
      </c>
      <c r="C136" s="144">
        <v>2015.0</v>
      </c>
      <c r="D136" s="148" t="s">
        <v>6</v>
      </c>
      <c r="E136" s="148" t="s">
        <v>346</v>
      </c>
      <c r="F136" s="146">
        <v>0.30064074</v>
      </c>
      <c r="G136" s="5"/>
      <c r="H136" s="27"/>
      <c r="I136" s="147"/>
      <c r="J136" s="138"/>
      <c r="K136" s="138"/>
      <c r="L136" s="138"/>
      <c r="M136" s="138"/>
      <c r="N136" s="138"/>
    </row>
    <row r="137">
      <c r="A137" s="142" t="s">
        <v>7</v>
      </c>
      <c r="B137" s="143" t="s">
        <v>475</v>
      </c>
      <c r="C137" s="144">
        <v>2015.0</v>
      </c>
      <c r="D137" s="148" t="s">
        <v>6</v>
      </c>
      <c r="E137" s="148" t="s">
        <v>346</v>
      </c>
      <c r="F137" s="146">
        <v>0.2936037</v>
      </c>
      <c r="G137" s="5"/>
      <c r="H137" s="27"/>
      <c r="I137" s="147"/>
      <c r="J137" s="138"/>
      <c r="K137" s="138"/>
      <c r="L137" s="138"/>
      <c r="M137" s="138"/>
      <c r="N137" s="138"/>
    </row>
    <row r="138">
      <c r="A138" s="142" t="s">
        <v>10</v>
      </c>
      <c r="B138" s="143" t="s">
        <v>478</v>
      </c>
      <c r="C138" s="144">
        <v>2015.0</v>
      </c>
      <c r="D138" s="148" t="s">
        <v>6</v>
      </c>
      <c r="E138" s="148" t="s">
        <v>346</v>
      </c>
      <c r="F138" s="146">
        <v>0.33150741</v>
      </c>
      <c r="G138" s="5"/>
      <c r="H138" s="27"/>
      <c r="I138" s="147"/>
      <c r="J138" s="138"/>
      <c r="K138" s="138"/>
      <c r="L138" s="138"/>
      <c r="M138" s="138"/>
      <c r="N138" s="138"/>
    </row>
    <row r="139">
      <c r="A139" s="142" t="s">
        <v>11</v>
      </c>
      <c r="B139" s="143" t="s">
        <v>477</v>
      </c>
      <c r="C139" s="144">
        <v>2015.0</v>
      </c>
      <c r="D139" s="148" t="s">
        <v>6</v>
      </c>
      <c r="E139" s="148" t="s">
        <v>346</v>
      </c>
      <c r="F139" s="146">
        <v>0.28523333</v>
      </c>
      <c r="G139" s="5"/>
      <c r="H139" s="27"/>
      <c r="I139" s="147"/>
      <c r="J139" s="138"/>
      <c r="K139" s="138"/>
      <c r="L139" s="138"/>
      <c r="M139" s="138"/>
      <c r="N139" s="138"/>
    </row>
    <row r="140">
      <c r="A140" s="142" t="s">
        <v>12</v>
      </c>
      <c r="B140" s="143" t="s">
        <v>476</v>
      </c>
      <c r="C140" s="144">
        <v>2015.0</v>
      </c>
      <c r="D140" s="148" t="s">
        <v>6</v>
      </c>
      <c r="E140" s="148" t="s">
        <v>346</v>
      </c>
      <c r="F140" s="146">
        <v>0.33535385</v>
      </c>
      <c r="G140" s="5"/>
      <c r="H140" s="27"/>
      <c r="I140" s="147"/>
      <c r="J140" s="138"/>
      <c r="K140" s="138"/>
      <c r="L140" s="138"/>
      <c r="M140" s="138"/>
      <c r="N140" s="138"/>
    </row>
    <row r="141">
      <c r="A141" s="142" t="s">
        <v>8</v>
      </c>
      <c r="B141" s="143" t="s">
        <v>479</v>
      </c>
      <c r="C141" s="144">
        <v>2015.0</v>
      </c>
      <c r="D141" s="148" t="s">
        <v>6</v>
      </c>
      <c r="E141" s="148" t="s">
        <v>346</v>
      </c>
      <c r="F141" s="146">
        <v>0.3759</v>
      </c>
      <c r="G141" s="5"/>
      <c r="H141" s="27"/>
      <c r="I141" s="147"/>
      <c r="J141" s="138"/>
      <c r="K141" s="138"/>
      <c r="L141" s="138"/>
      <c r="M141" s="138"/>
      <c r="N141" s="138"/>
    </row>
    <row r="142">
      <c r="A142" s="142" t="s">
        <v>9</v>
      </c>
      <c r="B142" s="143" t="s">
        <v>480</v>
      </c>
      <c r="C142" s="144">
        <v>2015.0</v>
      </c>
      <c r="D142" s="148" t="s">
        <v>6</v>
      </c>
      <c r="E142" s="148" t="s">
        <v>346</v>
      </c>
      <c r="F142" s="146">
        <v>0.28972593</v>
      </c>
      <c r="G142" s="5"/>
      <c r="H142" s="27"/>
      <c r="I142" s="147"/>
      <c r="J142" s="138"/>
      <c r="K142" s="138"/>
      <c r="L142" s="138"/>
      <c r="M142" s="138"/>
      <c r="N142" s="138"/>
    </row>
    <row r="143">
      <c r="A143" s="149">
        <v>10.0</v>
      </c>
      <c r="B143" s="143" t="s">
        <v>481</v>
      </c>
      <c r="C143" s="144">
        <v>2015.0</v>
      </c>
      <c r="D143" s="148" t="s">
        <v>6</v>
      </c>
      <c r="E143" s="148" t="s">
        <v>346</v>
      </c>
      <c r="F143" s="146">
        <v>0.34249259</v>
      </c>
      <c r="G143" s="5"/>
      <c r="H143" s="27"/>
      <c r="I143" s="147"/>
      <c r="J143" s="138"/>
      <c r="K143" s="138"/>
      <c r="L143" s="138"/>
      <c r="M143" s="138"/>
      <c r="N143" s="138"/>
    </row>
    <row r="144">
      <c r="A144" s="149">
        <v>11.0</v>
      </c>
      <c r="B144" s="143" t="s">
        <v>483</v>
      </c>
      <c r="C144" s="144">
        <v>2015.0</v>
      </c>
      <c r="D144" s="148" t="s">
        <v>6</v>
      </c>
      <c r="E144" s="148" t="s">
        <v>346</v>
      </c>
      <c r="F144" s="146">
        <v>0.37335926</v>
      </c>
      <c r="G144" s="5"/>
      <c r="H144" s="27"/>
      <c r="I144" s="147"/>
      <c r="J144" s="138"/>
      <c r="K144" s="138"/>
      <c r="L144" s="138"/>
      <c r="M144" s="138"/>
      <c r="N144" s="138"/>
    </row>
    <row r="145">
      <c r="A145" s="149">
        <v>12.0</v>
      </c>
      <c r="B145" s="143" t="s">
        <v>482</v>
      </c>
      <c r="C145" s="144">
        <v>2015.0</v>
      </c>
      <c r="D145" s="148" t="s">
        <v>6</v>
      </c>
      <c r="E145" s="148" t="s">
        <v>346</v>
      </c>
      <c r="F145" s="146">
        <v>0.33175185</v>
      </c>
      <c r="G145" s="5"/>
      <c r="H145" s="27"/>
      <c r="I145" s="147"/>
      <c r="J145" s="138"/>
      <c r="K145" s="138"/>
      <c r="L145" s="138"/>
      <c r="M145" s="138"/>
      <c r="N145" s="138"/>
    </row>
    <row r="146">
      <c r="A146" s="149">
        <v>13.0</v>
      </c>
      <c r="B146" s="143" t="s">
        <v>484</v>
      </c>
      <c r="C146" s="144">
        <v>2015.0</v>
      </c>
      <c r="D146" s="148" t="s">
        <v>6</v>
      </c>
      <c r="E146" s="148" t="s">
        <v>346</v>
      </c>
      <c r="F146" s="146">
        <v>0.24995185</v>
      </c>
      <c r="G146" s="5"/>
      <c r="H146" s="27"/>
      <c r="I146" s="147"/>
      <c r="J146" s="138"/>
      <c r="K146" s="138"/>
      <c r="L146" s="138"/>
      <c r="M146" s="138"/>
      <c r="N146" s="138"/>
    </row>
    <row r="147">
      <c r="A147" s="149">
        <v>14.0</v>
      </c>
      <c r="B147" s="143" t="s">
        <v>485</v>
      </c>
      <c r="C147" s="144">
        <v>2015.0</v>
      </c>
      <c r="D147" s="148" t="s">
        <v>6</v>
      </c>
      <c r="E147" s="148" t="s">
        <v>346</v>
      </c>
      <c r="F147" s="146">
        <v>0.46671481</v>
      </c>
      <c r="G147" s="5"/>
      <c r="H147" s="27"/>
      <c r="I147" s="147"/>
      <c r="J147" s="138"/>
      <c r="K147" s="138"/>
      <c r="L147" s="138"/>
      <c r="M147" s="140"/>
      <c r="N147" s="138"/>
    </row>
    <row r="148">
      <c r="A148" s="149">
        <v>16.0</v>
      </c>
      <c r="B148" s="143" t="s">
        <v>487</v>
      </c>
      <c r="C148" s="144">
        <v>2015.0</v>
      </c>
      <c r="D148" s="148" t="s">
        <v>6</v>
      </c>
      <c r="E148" s="148" t="s">
        <v>346</v>
      </c>
      <c r="F148" s="146">
        <v>0.38261852</v>
      </c>
      <c r="G148" s="5"/>
      <c r="H148" s="27"/>
      <c r="I148" s="147"/>
      <c r="J148" s="138"/>
      <c r="K148" s="138"/>
      <c r="L148" s="138"/>
      <c r="M148" s="138"/>
      <c r="N148" s="138"/>
    </row>
    <row r="149">
      <c r="A149" s="149">
        <v>17.0</v>
      </c>
      <c r="B149" s="143" t="s">
        <v>488</v>
      </c>
      <c r="C149" s="144">
        <v>2015.0</v>
      </c>
      <c r="D149" s="148" t="s">
        <v>6</v>
      </c>
      <c r="E149" s="148" t="s">
        <v>346</v>
      </c>
      <c r="F149" s="146">
        <v>0.21044444</v>
      </c>
      <c r="G149" s="5"/>
      <c r="H149" s="27"/>
      <c r="I149" s="147"/>
      <c r="J149" s="138"/>
      <c r="K149" s="138"/>
      <c r="L149" s="138"/>
      <c r="M149" s="140"/>
      <c r="N149" s="138"/>
    </row>
    <row r="150">
      <c r="A150" s="149">
        <v>15.0</v>
      </c>
      <c r="B150" s="143" t="s">
        <v>486</v>
      </c>
      <c r="C150" s="144">
        <v>2015.0</v>
      </c>
      <c r="D150" s="148" t="s">
        <v>6</v>
      </c>
      <c r="E150" s="148" t="s">
        <v>346</v>
      </c>
      <c r="F150" s="146">
        <v>0.38007037</v>
      </c>
      <c r="G150" s="5"/>
      <c r="H150" s="27"/>
      <c r="I150" s="147"/>
      <c r="J150" s="138"/>
      <c r="K150" s="138"/>
      <c r="L150" s="140"/>
      <c r="M150" s="138"/>
      <c r="N150" s="138"/>
    </row>
    <row r="151">
      <c r="A151" s="149">
        <v>18.0</v>
      </c>
      <c r="B151" s="143" t="s">
        <v>490</v>
      </c>
      <c r="C151" s="144">
        <v>2015.0</v>
      </c>
      <c r="D151" s="148" t="s">
        <v>6</v>
      </c>
      <c r="E151" s="148" t="s">
        <v>346</v>
      </c>
      <c r="F151" s="146">
        <v>0.22375185</v>
      </c>
      <c r="G151" s="5"/>
      <c r="H151" s="27"/>
      <c r="I151" s="147"/>
      <c r="J151" s="138"/>
      <c r="K151" s="138"/>
      <c r="L151" s="138"/>
      <c r="M151" s="138"/>
      <c r="N151" s="138"/>
    </row>
    <row r="152">
      <c r="A152" s="149">
        <v>19.0</v>
      </c>
      <c r="B152" s="143" t="s">
        <v>491</v>
      </c>
      <c r="C152" s="144">
        <v>2015.0</v>
      </c>
      <c r="D152" s="148" t="s">
        <v>6</v>
      </c>
      <c r="E152" s="148" t="s">
        <v>346</v>
      </c>
      <c r="F152" s="146">
        <v>0.31115926</v>
      </c>
      <c r="G152" s="5"/>
      <c r="H152" s="27"/>
      <c r="I152" s="147"/>
      <c r="J152" s="138"/>
      <c r="K152" s="140"/>
      <c r="L152" s="138"/>
      <c r="M152" s="138"/>
      <c r="N152" s="138"/>
    </row>
    <row r="153">
      <c r="A153" s="149">
        <v>20.0</v>
      </c>
      <c r="B153" s="143" t="s">
        <v>492</v>
      </c>
      <c r="C153" s="144">
        <v>2015.0</v>
      </c>
      <c r="D153" s="148" t="s">
        <v>6</v>
      </c>
      <c r="E153" s="148" t="s">
        <v>346</v>
      </c>
      <c r="F153" s="146">
        <v>0.29602593</v>
      </c>
      <c r="G153" s="5"/>
      <c r="H153" s="27"/>
      <c r="I153" s="147"/>
      <c r="J153" s="138"/>
      <c r="K153" s="140"/>
      <c r="L153" s="140"/>
      <c r="M153" s="140"/>
      <c r="N153" s="140"/>
    </row>
    <row r="154">
      <c r="A154" s="149">
        <v>21.0</v>
      </c>
      <c r="B154" s="143" t="s">
        <v>493</v>
      </c>
      <c r="C154" s="144">
        <v>2015.0</v>
      </c>
      <c r="D154" s="148" t="s">
        <v>6</v>
      </c>
      <c r="E154" s="148" t="s">
        <v>346</v>
      </c>
      <c r="F154" s="146">
        <v>0.27851852</v>
      </c>
      <c r="G154" s="5"/>
      <c r="H154" s="27"/>
      <c r="I154" s="147"/>
      <c r="J154" s="138"/>
      <c r="K154" s="138"/>
      <c r="L154" s="138"/>
      <c r="M154" s="140"/>
      <c r="N154" s="140"/>
    </row>
    <row r="155">
      <c r="A155" s="149">
        <v>22.0</v>
      </c>
      <c r="B155" s="143" t="s">
        <v>494</v>
      </c>
      <c r="C155" s="144">
        <v>2015.0</v>
      </c>
      <c r="D155" s="148" t="s">
        <v>6</v>
      </c>
      <c r="E155" s="148" t="s">
        <v>346</v>
      </c>
      <c r="F155" s="146">
        <v>0.37098519</v>
      </c>
      <c r="G155" s="5"/>
      <c r="H155" s="27"/>
      <c r="I155" s="147"/>
      <c r="J155" s="138"/>
      <c r="K155" s="138"/>
      <c r="L155" s="138"/>
      <c r="M155" s="138"/>
      <c r="N155" s="138"/>
    </row>
    <row r="156">
      <c r="A156" s="149">
        <v>23.0</v>
      </c>
      <c r="B156" s="143" t="s">
        <v>495</v>
      </c>
      <c r="C156" s="144">
        <v>2015.0</v>
      </c>
      <c r="D156" s="148" t="s">
        <v>6</v>
      </c>
      <c r="E156" s="148" t="s">
        <v>346</v>
      </c>
      <c r="F156" s="146">
        <v>0.38081481</v>
      </c>
      <c r="G156" s="5"/>
      <c r="H156" s="27"/>
      <c r="I156" s="147"/>
      <c r="J156" s="138"/>
      <c r="K156" s="138"/>
      <c r="L156" s="138"/>
      <c r="M156" s="138"/>
      <c r="N156" s="138"/>
    </row>
    <row r="157">
      <c r="A157" s="149">
        <v>24.0</v>
      </c>
      <c r="B157" s="143" t="s">
        <v>497</v>
      </c>
      <c r="C157" s="144">
        <v>2015.0</v>
      </c>
      <c r="D157" s="148" t="s">
        <v>6</v>
      </c>
      <c r="E157" s="148" t="s">
        <v>346</v>
      </c>
      <c r="F157" s="146">
        <v>0.25708519</v>
      </c>
      <c r="G157" s="5"/>
      <c r="H157" s="27"/>
      <c r="I157" s="147"/>
      <c r="J157" s="138"/>
      <c r="K157" s="138"/>
      <c r="L157" s="138"/>
      <c r="M157" s="138"/>
      <c r="N157" s="138"/>
    </row>
    <row r="158">
      <c r="A158" s="149">
        <v>25.0</v>
      </c>
      <c r="B158" s="143" t="s">
        <v>496</v>
      </c>
      <c r="C158" s="144">
        <v>2015.0</v>
      </c>
      <c r="D158" s="148" t="s">
        <v>6</v>
      </c>
      <c r="E158" s="148" t="s">
        <v>346</v>
      </c>
      <c r="F158" s="146">
        <v>0.2562963</v>
      </c>
      <c r="G158" s="5"/>
      <c r="H158" s="27"/>
      <c r="I158" s="147"/>
      <c r="J158" s="138"/>
      <c r="K158" s="138"/>
      <c r="L158" s="138"/>
      <c r="M158" s="138"/>
      <c r="N158" s="138"/>
    </row>
    <row r="159">
      <c r="A159" s="149">
        <v>26.0</v>
      </c>
      <c r="B159" s="143" t="s">
        <v>498</v>
      </c>
      <c r="C159" s="144">
        <v>2015.0</v>
      </c>
      <c r="D159" s="148" t="s">
        <v>6</v>
      </c>
      <c r="E159" s="148" t="s">
        <v>346</v>
      </c>
      <c r="F159" s="146">
        <v>0.47285926</v>
      </c>
      <c r="G159" s="5"/>
      <c r="H159" s="27"/>
      <c r="I159" s="147"/>
      <c r="J159" s="138"/>
      <c r="K159" s="140"/>
      <c r="L159" s="138"/>
      <c r="M159" s="138"/>
      <c r="N159" s="138"/>
    </row>
    <row r="160">
      <c r="A160" s="149">
        <v>27.0</v>
      </c>
      <c r="B160" s="143" t="s">
        <v>499</v>
      </c>
      <c r="C160" s="144">
        <v>2015.0</v>
      </c>
      <c r="D160" s="148" t="s">
        <v>6</v>
      </c>
      <c r="E160" s="148" t="s">
        <v>346</v>
      </c>
      <c r="F160" s="146">
        <v>0.24244074</v>
      </c>
      <c r="G160" s="5"/>
      <c r="H160" s="27"/>
      <c r="I160" s="147"/>
      <c r="J160" s="138"/>
      <c r="K160" s="138"/>
      <c r="L160" s="140"/>
      <c r="M160" s="138"/>
      <c r="N160" s="140"/>
    </row>
    <row r="161">
      <c r="A161" s="149">
        <v>28.0</v>
      </c>
      <c r="B161" s="143" t="s">
        <v>500</v>
      </c>
      <c r="C161" s="144">
        <v>2015.0</v>
      </c>
      <c r="D161" s="148" t="s">
        <v>6</v>
      </c>
      <c r="E161" s="148" t="s">
        <v>346</v>
      </c>
      <c r="F161" s="146">
        <v>0.22</v>
      </c>
      <c r="G161" s="5"/>
      <c r="H161" s="27"/>
      <c r="I161" s="147"/>
      <c r="J161" s="138"/>
      <c r="K161" s="138"/>
      <c r="L161" s="138"/>
      <c r="M161" s="138"/>
      <c r="N161" s="138"/>
    </row>
    <row r="162">
      <c r="A162" s="149">
        <v>29.0</v>
      </c>
      <c r="B162" s="143" t="s">
        <v>501</v>
      </c>
      <c r="C162" s="144">
        <v>2015.0</v>
      </c>
      <c r="D162" s="148" t="s">
        <v>6</v>
      </c>
      <c r="E162" s="148" t="s">
        <v>346</v>
      </c>
      <c r="F162" s="146">
        <v>0.26761538</v>
      </c>
      <c r="G162" s="5"/>
      <c r="H162" s="27"/>
      <c r="I162" s="147"/>
      <c r="J162" s="138"/>
      <c r="K162" s="140"/>
      <c r="L162" s="138"/>
      <c r="M162" s="138"/>
      <c r="N162" s="138"/>
    </row>
    <row r="163">
      <c r="A163" s="149">
        <v>30.0</v>
      </c>
      <c r="B163" s="143" t="s">
        <v>502</v>
      </c>
      <c r="C163" s="144">
        <v>2015.0</v>
      </c>
      <c r="D163" s="148" t="s">
        <v>6</v>
      </c>
      <c r="E163" s="148" t="s">
        <v>346</v>
      </c>
      <c r="F163" s="146">
        <v>0.33666667</v>
      </c>
      <c r="G163" s="5"/>
      <c r="H163" s="27"/>
      <c r="I163" s="147"/>
      <c r="J163" s="138"/>
      <c r="K163" s="138"/>
      <c r="L163" s="140"/>
      <c r="M163" s="140"/>
      <c r="N163" s="140"/>
    </row>
    <row r="164">
      <c r="A164" s="149">
        <v>31.0</v>
      </c>
      <c r="B164" s="143" t="s">
        <v>503</v>
      </c>
      <c r="C164" s="144">
        <v>2015.0</v>
      </c>
      <c r="D164" s="148" t="s">
        <v>6</v>
      </c>
      <c r="E164" s="148" t="s">
        <v>346</v>
      </c>
      <c r="F164" s="146">
        <v>0.27738148</v>
      </c>
      <c r="G164" s="5"/>
      <c r="H164" s="27"/>
      <c r="I164" s="147"/>
      <c r="J164" s="138"/>
      <c r="K164" s="138"/>
      <c r="L164" s="138"/>
      <c r="M164" s="138"/>
      <c r="N164" s="138"/>
    </row>
    <row r="165">
      <c r="A165" s="149">
        <v>32.0</v>
      </c>
      <c r="B165" s="143" t="s">
        <v>504</v>
      </c>
      <c r="C165" s="144">
        <v>2015.0</v>
      </c>
      <c r="D165" s="148" t="s">
        <v>6</v>
      </c>
      <c r="E165" s="148" t="s">
        <v>346</v>
      </c>
      <c r="F165" s="146">
        <v>0.43098889</v>
      </c>
      <c r="G165" s="5"/>
      <c r="H165" s="27"/>
      <c r="I165" s="147"/>
      <c r="J165" s="138"/>
      <c r="K165" s="138"/>
      <c r="L165" s="138"/>
      <c r="M165" s="138"/>
      <c r="N165" s="138"/>
    </row>
    <row r="166">
      <c r="A166" s="91" t="s">
        <v>3</v>
      </c>
      <c r="B166" s="27" t="s">
        <v>489</v>
      </c>
      <c r="C166" s="27">
        <v>2015.0</v>
      </c>
      <c r="D166" s="27" t="s">
        <v>6</v>
      </c>
      <c r="E166" s="27" t="s">
        <v>346</v>
      </c>
      <c r="F166" s="27">
        <v>0.30245</v>
      </c>
      <c r="G166" s="5"/>
      <c r="H166" s="27"/>
      <c r="I166" s="147"/>
      <c r="J166" s="138"/>
      <c r="K166" s="140"/>
      <c r="L166" s="138"/>
      <c r="M166" s="138"/>
      <c r="N166" s="138"/>
    </row>
    <row r="167">
      <c r="L167" s="140"/>
      <c r="M167" s="140"/>
      <c r="N167" s="140"/>
    </row>
  </sheetData>
  <autoFilter ref="$A$1:$F$166">
    <sortState ref="A1:F166">
      <sortCondition descending="1" ref="C1:C166"/>
    </sortState>
  </autoFilter>
  <customSheetViews>
    <customSheetView guid="{C37854B4-9B04-4C0A-9636-BBB82B38D47A}" filter="1" showAutoFilter="1">
      <autoFilter ref="$A$1:$F$329"/>
    </customSheetView>
  </customSheetView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6" t="s">
        <v>36</v>
      </c>
      <c r="E1" s="26" t="s">
        <v>38</v>
      </c>
      <c r="F1" s="150" t="s">
        <v>471</v>
      </c>
    </row>
    <row r="2">
      <c r="A2" s="141" t="s">
        <v>3</v>
      </c>
      <c r="B2" s="27" t="s">
        <v>489</v>
      </c>
      <c r="C2" s="116">
        <v>2015.0</v>
      </c>
      <c r="D2" s="151" t="s">
        <v>6</v>
      </c>
      <c r="E2" s="151" t="s">
        <v>358</v>
      </c>
      <c r="F2" s="5">
        <v>68.6670625</v>
      </c>
    </row>
    <row r="3">
      <c r="A3" s="141" t="s">
        <v>4</v>
      </c>
      <c r="B3" s="27" t="s">
        <v>472</v>
      </c>
      <c r="C3" s="116">
        <v>2015.0</v>
      </c>
      <c r="D3" s="151" t="s">
        <v>6</v>
      </c>
      <c r="E3" s="151" t="s">
        <v>358</v>
      </c>
      <c r="F3" s="152">
        <v>58.6402231</v>
      </c>
    </row>
    <row r="4">
      <c r="A4" s="141" t="s">
        <v>5</v>
      </c>
      <c r="B4" s="27" t="s">
        <v>473</v>
      </c>
      <c r="C4" s="116">
        <v>2015.0</v>
      </c>
      <c r="D4" s="151" t="s">
        <v>6</v>
      </c>
      <c r="E4" s="151" t="s">
        <v>358</v>
      </c>
      <c r="F4" s="152">
        <v>60.4344905</v>
      </c>
    </row>
    <row r="5">
      <c r="A5" s="141" t="s">
        <v>6</v>
      </c>
      <c r="B5" s="27" t="s">
        <v>474</v>
      </c>
      <c r="C5" s="116">
        <v>2015.0</v>
      </c>
      <c r="D5" s="151" t="s">
        <v>6</v>
      </c>
      <c r="E5" s="151" t="s">
        <v>358</v>
      </c>
      <c r="F5" s="152">
        <v>66.1896243</v>
      </c>
    </row>
    <row r="6">
      <c r="A6" s="141" t="s">
        <v>7</v>
      </c>
      <c r="B6" s="27" t="s">
        <v>475</v>
      </c>
      <c r="C6" s="116">
        <v>2015.0</v>
      </c>
      <c r="D6" s="151" t="s">
        <v>6</v>
      </c>
      <c r="E6" s="151" t="s">
        <v>358</v>
      </c>
      <c r="F6" s="152">
        <v>63.5483687</v>
      </c>
    </row>
    <row r="7">
      <c r="A7" s="141" t="s">
        <v>8</v>
      </c>
      <c r="B7" s="27" t="s">
        <v>479</v>
      </c>
      <c r="C7" s="116">
        <v>2015.0</v>
      </c>
      <c r="D7" s="151" t="s">
        <v>6</v>
      </c>
      <c r="E7" s="151" t="s">
        <v>358</v>
      </c>
      <c r="F7" s="152">
        <v>49.9746319</v>
      </c>
    </row>
    <row r="8">
      <c r="A8" s="141" t="s">
        <v>9</v>
      </c>
      <c r="B8" s="27" t="s">
        <v>480</v>
      </c>
      <c r="C8" s="116">
        <v>2015.0</v>
      </c>
      <c r="D8" s="151" t="s">
        <v>6</v>
      </c>
      <c r="E8" s="151" t="s">
        <v>358</v>
      </c>
      <c r="F8" s="152">
        <v>62.8050253</v>
      </c>
    </row>
    <row r="9">
      <c r="A9" s="141" t="s">
        <v>10</v>
      </c>
      <c r="B9" s="27" t="s">
        <v>478</v>
      </c>
      <c r="C9" s="116">
        <v>2015.0</v>
      </c>
      <c r="D9" s="151" t="s">
        <v>6</v>
      </c>
      <c r="E9" s="151" t="s">
        <v>358</v>
      </c>
      <c r="F9" s="152">
        <v>70.5907587</v>
      </c>
    </row>
    <row r="10">
      <c r="A10" s="141" t="s">
        <v>11</v>
      </c>
      <c r="B10" s="27" t="s">
        <v>477</v>
      </c>
      <c r="C10" s="116">
        <v>2015.0</v>
      </c>
      <c r="D10" s="151" t="s">
        <v>6</v>
      </c>
      <c r="E10" s="151" t="s">
        <v>358</v>
      </c>
      <c r="F10" s="152">
        <v>65.710427</v>
      </c>
    </row>
    <row r="11">
      <c r="A11" s="141" t="s">
        <v>12</v>
      </c>
      <c r="B11" s="27" t="s">
        <v>476</v>
      </c>
      <c r="C11" s="116">
        <v>2015.0</v>
      </c>
      <c r="D11" s="151" t="s">
        <v>6</v>
      </c>
      <c r="E11" s="151" t="s">
        <v>358</v>
      </c>
      <c r="F11" s="152">
        <v>81.783446</v>
      </c>
    </row>
    <row r="12">
      <c r="A12" s="5">
        <v>10.0</v>
      </c>
      <c r="B12" s="27" t="s">
        <v>481</v>
      </c>
      <c r="C12" s="116">
        <v>2015.0</v>
      </c>
      <c r="D12" s="151" t="s">
        <v>6</v>
      </c>
      <c r="E12" s="151" t="s">
        <v>358</v>
      </c>
      <c r="F12" s="152">
        <v>66.0409337</v>
      </c>
    </row>
    <row r="13">
      <c r="A13" s="5">
        <v>11.0</v>
      </c>
      <c r="B13" s="27" t="s">
        <v>483</v>
      </c>
      <c r="C13" s="116">
        <v>2015.0</v>
      </c>
      <c r="D13" s="151" t="s">
        <v>6</v>
      </c>
      <c r="E13" s="151" t="s">
        <v>358</v>
      </c>
      <c r="F13" s="152">
        <v>63.6174457</v>
      </c>
    </row>
    <row r="14">
      <c r="A14" s="5">
        <v>12.0</v>
      </c>
      <c r="B14" s="27" t="s">
        <v>482</v>
      </c>
      <c r="C14" s="116">
        <v>2015.0</v>
      </c>
      <c r="D14" s="151" t="s">
        <v>6</v>
      </c>
      <c r="E14" s="151" t="s">
        <v>358</v>
      </c>
      <c r="F14" s="152">
        <v>71.1164263</v>
      </c>
    </row>
    <row r="15">
      <c r="A15" s="5">
        <v>13.0</v>
      </c>
      <c r="B15" s="27" t="s">
        <v>484</v>
      </c>
      <c r="C15" s="116">
        <v>2015.0</v>
      </c>
      <c r="D15" s="151" t="s">
        <v>6</v>
      </c>
      <c r="E15" s="151" t="s">
        <v>358</v>
      </c>
      <c r="F15" s="152">
        <v>55.2643976</v>
      </c>
    </row>
    <row r="16">
      <c r="A16" s="5">
        <v>14.0</v>
      </c>
      <c r="B16" s="27" t="s">
        <v>485</v>
      </c>
      <c r="C16" s="116">
        <v>2015.0</v>
      </c>
      <c r="D16" s="151" t="s">
        <v>6</v>
      </c>
      <c r="E16" s="151" t="s">
        <v>358</v>
      </c>
      <c r="F16" s="152">
        <v>74.1398117</v>
      </c>
    </row>
    <row r="17">
      <c r="A17" s="5">
        <v>15.0</v>
      </c>
      <c r="B17" s="27" t="s">
        <v>486</v>
      </c>
      <c r="C17" s="116">
        <v>2015.0</v>
      </c>
      <c r="D17" s="151" t="s">
        <v>6</v>
      </c>
      <c r="E17" s="151" t="s">
        <v>358</v>
      </c>
      <c r="F17" s="152">
        <v>73.483501</v>
      </c>
    </row>
    <row r="18">
      <c r="A18" s="5">
        <v>16.0</v>
      </c>
      <c r="B18" s="27" t="s">
        <v>487</v>
      </c>
      <c r="C18" s="116">
        <v>2015.0</v>
      </c>
      <c r="D18" s="151" t="s">
        <v>6</v>
      </c>
      <c r="E18" s="151" t="s">
        <v>358</v>
      </c>
      <c r="F18" s="152">
        <v>65.1705048</v>
      </c>
    </row>
    <row r="19">
      <c r="A19" s="5">
        <v>17.0</v>
      </c>
      <c r="B19" s="27" t="s">
        <v>488</v>
      </c>
      <c r="C19" s="116">
        <v>2015.0</v>
      </c>
      <c r="D19" s="151" t="s">
        <v>6</v>
      </c>
      <c r="E19" s="151" t="s">
        <v>358</v>
      </c>
      <c r="F19" s="152">
        <v>71.1138456</v>
      </c>
    </row>
    <row r="20">
      <c r="A20" s="5">
        <v>18.0</v>
      </c>
      <c r="B20" s="27" t="s">
        <v>490</v>
      </c>
      <c r="C20" s="116">
        <v>2015.0</v>
      </c>
      <c r="D20" s="151" t="s">
        <v>6</v>
      </c>
      <c r="E20" s="151" t="s">
        <v>358</v>
      </c>
      <c r="F20" s="152">
        <v>63.3336236</v>
      </c>
    </row>
    <row r="21">
      <c r="A21" s="5">
        <v>19.0</v>
      </c>
      <c r="B21" s="27" t="s">
        <v>491</v>
      </c>
      <c r="C21" s="116">
        <v>2015.0</v>
      </c>
      <c r="D21" s="151" t="s">
        <v>6</v>
      </c>
      <c r="E21" s="151" t="s">
        <v>358</v>
      </c>
      <c r="F21" s="152">
        <v>65.7501883</v>
      </c>
    </row>
    <row r="22">
      <c r="A22" s="5">
        <v>20.0</v>
      </c>
      <c r="B22" s="27" t="s">
        <v>492</v>
      </c>
      <c r="C22" s="116">
        <v>2015.0</v>
      </c>
      <c r="D22" s="151" t="s">
        <v>6</v>
      </c>
      <c r="E22" s="151" t="s">
        <v>358</v>
      </c>
      <c r="F22" s="152">
        <v>74.4073703</v>
      </c>
    </row>
    <row r="23">
      <c r="A23" s="5">
        <v>21.0</v>
      </c>
      <c r="B23" s="27" t="s">
        <v>493</v>
      </c>
      <c r="C23" s="116">
        <v>2015.0</v>
      </c>
      <c r="D23" s="151" t="s">
        <v>6</v>
      </c>
      <c r="E23" s="151" t="s">
        <v>358</v>
      </c>
      <c r="F23" s="152">
        <v>68.6212313</v>
      </c>
    </row>
    <row r="24">
      <c r="A24" s="5">
        <v>22.0</v>
      </c>
      <c r="B24" s="27" t="s">
        <v>494</v>
      </c>
      <c r="C24" s="116">
        <v>2015.0</v>
      </c>
      <c r="D24" s="151" t="s">
        <v>6</v>
      </c>
      <c r="E24" s="151" t="s">
        <v>358</v>
      </c>
      <c r="F24" s="152">
        <v>57.968306</v>
      </c>
    </row>
    <row r="25">
      <c r="A25" s="5">
        <v>23.0</v>
      </c>
      <c r="B25" s="27" t="s">
        <v>495</v>
      </c>
      <c r="C25" s="116">
        <v>2015.0</v>
      </c>
      <c r="D25" s="151" t="s">
        <v>6</v>
      </c>
      <c r="E25" s="151" t="s">
        <v>358</v>
      </c>
      <c r="F25" s="152">
        <v>53.1891347</v>
      </c>
    </row>
    <row r="26">
      <c r="A26" s="5">
        <v>24.0</v>
      </c>
      <c r="B26" s="27" t="s">
        <v>497</v>
      </c>
      <c r="C26" s="116">
        <v>2015.0</v>
      </c>
      <c r="D26" s="151" t="s">
        <v>6</v>
      </c>
      <c r="E26" s="151" t="s">
        <v>358</v>
      </c>
      <c r="F26" s="5">
        <v>64.9813632</v>
      </c>
    </row>
    <row r="27">
      <c r="A27" s="5">
        <v>25.0</v>
      </c>
      <c r="B27" s="27" t="s">
        <v>496</v>
      </c>
      <c r="C27" s="116">
        <v>2015.0</v>
      </c>
      <c r="D27" s="151" t="s">
        <v>6</v>
      </c>
      <c r="E27" s="151" t="s">
        <v>358</v>
      </c>
      <c r="F27" s="152">
        <v>62.4135626</v>
      </c>
    </row>
    <row r="28">
      <c r="A28" s="5">
        <v>26.0</v>
      </c>
      <c r="B28" s="27" t="s">
        <v>498</v>
      </c>
      <c r="C28" s="116">
        <v>2015.0</v>
      </c>
      <c r="D28" s="151" t="s">
        <v>6</v>
      </c>
      <c r="E28" s="151" t="s">
        <v>358</v>
      </c>
      <c r="F28" s="5">
        <v>61.1058065</v>
      </c>
    </row>
    <row r="29">
      <c r="A29" s="5">
        <v>27.0</v>
      </c>
      <c r="B29" s="27" t="s">
        <v>499</v>
      </c>
      <c r="C29" s="116">
        <v>2015.0</v>
      </c>
      <c r="D29" s="151" t="s">
        <v>6</v>
      </c>
      <c r="E29" s="151" t="s">
        <v>358</v>
      </c>
      <c r="F29" s="152">
        <v>68.8267844</v>
      </c>
    </row>
    <row r="30">
      <c r="A30" s="5">
        <v>28.0</v>
      </c>
      <c r="B30" s="27" t="s">
        <v>500</v>
      </c>
      <c r="C30" s="116">
        <v>2015.0</v>
      </c>
      <c r="D30" s="151" t="s">
        <v>6</v>
      </c>
      <c r="E30" s="151" t="s">
        <v>358</v>
      </c>
      <c r="F30" s="152">
        <v>62.6954435</v>
      </c>
    </row>
    <row r="31">
      <c r="A31" s="5">
        <v>29.0</v>
      </c>
      <c r="B31" s="27" t="s">
        <v>501</v>
      </c>
      <c r="C31" s="116">
        <v>2015.0</v>
      </c>
      <c r="D31" s="151" t="s">
        <v>6</v>
      </c>
      <c r="E31" s="151" t="s">
        <v>358</v>
      </c>
      <c r="F31" s="152">
        <v>68.2734453</v>
      </c>
    </row>
    <row r="32">
      <c r="A32" s="5">
        <v>30.0</v>
      </c>
      <c r="B32" s="27" t="s">
        <v>502</v>
      </c>
      <c r="C32" s="116">
        <v>2015.0</v>
      </c>
      <c r="D32" s="151" t="s">
        <v>6</v>
      </c>
      <c r="E32" s="151" t="s">
        <v>358</v>
      </c>
      <c r="F32" s="152">
        <v>62.1438302</v>
      </c>
    </row>
    <row r="33">
      <c r="A33" s="5">
        <v>31.0</v>
      </c>
      <c r="B33" s="27" t="s">
        <v>503</v>
      </c>
      <c r="C33" s="116">
        <v>2015.0</v>
      </c>
      <c r="D33" s="151" t="s">
        <v>6</v>
      </c>
      <c r="E33" s="151" t="s">
        <v>358</v>
      </c>
      <c r="F33" s="152">
        <v>56.3147784</v>
      </c>
    </row>
    <row r="34">
      <c r="A34" s="5">
        <v>32.0</v>
      </c>
      <c r="B34" s="27" t="s">
        <v>504</v>
      </c>
      <c r="C34" s="116">
        <v>2015.0</v>
      </c>
      <c r="D34" s="151" t="s">
        <v>6</v>
      </c>
      <c r="E34" s="151" t="s">
        <v>358</v>
      </c>
      <c r="F34" s="152">
        <v>56.5917506</v>
      </c>
    </row>
    <row r="35">
      <c r="A35" s="141" t="s">
        <v>3</v>
      </c>
      <c r="B35" s="27" t="s">
        <v>489</v>
      </c>
      <c r="C35" s="116">
        <v>2017.0</v>
      </c>
      <c r="D35" s="151" t="s">
        <v>6</v>
      </c>
      <c r="E35" s="151" t="s">
        <v>358</v>
      </c>
      <c r="F35" s="5">
        <v>70.723299</v>
      </c>
    </row>
    <row r="36">
      <c r="A36" s="141" t="s">
        <v>4</v>
      </c>
      <c r="B36" s="27" t="s">
        <v>472</v>
      </c>
      <c r="C36" s="116">
        <v>2017.0</v>
      </c>
      <c r="D36" s="151" t="s">
        <v>6</v>
      </c>
      <c r="E36" s="151" t="s">
        <v>358</v>
      </c>
      <c r="F36" s="5">
        <v>59.1662255</v>
      </c>
    </row>
    <row r="37">
      <c r="A37" s="141" t="s">
        <v>5</v>
      </c>
      <c r="B37" s="27" t="s">
        <v>473</v>
      </c>
      <c r="C37" s="116">
        <v>2017.0</v>
      </c>
      <c r="D37" s="151" t="s">
        <v>6</v>
      </c>
      <c r="E37" s="151" t="s">
        <v>358</v>
      </c>
      <c r="F37" s="5">
        <v>62.3453978</v>
      </c>
    </row>
    <row r="38">
      <c r="A38" s="141" t="s">
        <v>6</v>
      </c>
      <c r="B38" s="27" t="s">
        <v>474</v>
      </c>
      <c r="C38" s="116">
        <v>2017.0</v>
      </c>
      <c r="D38" s="151" t="s">
        <v>6</v>
      </c>
      <c r="E38" s="151" t="s">
        <v>358</v>
      </c>
      <c r="F38" s="5">
        <v>68.85918</v>
      </c>
    </row>
    <row r="39">
      <c r="A39" s="141" t="s">
        <v>7</v>
      </c>
      <c r="B39" s="27" t="s">
        <v>475</v>
      </c>
      <c r="C39" s="116">
        <v>2017.0</v>
      </c>
      <c r="D39" s="151" t="s">
        <v>6</v>
      </c>
      <c r="E39" s="151" t="s">
        <v>358</v>
      </c>
      <c r="F39" s="5">
        <v>60.5055991</v>
      </c>
    </row>
    <row r="40">
      <c r="A40" s="141" t="s">
        <v>8</v>
      </c>
      <c r="B40" s="27" t="s">
        <v>479</v>
      </c>
      <c r="C40" s="116">
        <v>2017.0</v>
      </c>
      <c r="D40" s="151" t="s">
        <v>6</v>
      </c>
      <c r="E40" s="151" t="s">
        <v>358</v>
      </c>
      <c r="F40" s="5">
        <v>56.9433062</v>
      </c>
    </row>
    <row r="41">
      <c r="A41" s="141" t="s">
        <v>9</v>
      </c>
      <c r="B41" s="27" t="s">
        <v>480</v>
      </c>
      <c r="C41" s="116">
        <v>2017.0</v>
      </c>
      <c r="D41" s="151" t="s">
        <v>6</v>
      </c>
      <c r="E41" s="151" t="s">
        <v>358</v>
      </c>
      <c r="F41" s="5">
        <v>63.0134989</v>
      </c>
    </row>
    <row r="42">
      <c r="A42" s="141" t="s">
        <v>10</v>
      </c>
      <c r="B42" s="27" t="s">
        <v>478</v>
      </c>
      <c r="C42" s="116">
        <v>2017.0</v>
      </c>
      <c r="D42" s="151" t="s">
        <v>6</v>
      </c>
      <c r="E42" s="151" t="s">
        <v>358</v>
      </c>
      <c r="F42" s="5">
        <v>69.1449652</v>
      </c>
    </row>
    <row r="43">
      <c r="A43" s="141" t="s">
        <v>11</v>
      </c>
      <c r="B43" s="27" t="s">
        <v>477</v>
      </c>
      <c r="C43" s="116">
        <v>2017.0</v>
      </c>
      <c r="D43" s="151" t="s">
        <v>6</v>
      </c>
      <c r="E43" s="151" t="s">
        <v>358</v>
      </c>
      <c r="F43" s="5">
        <v>67.671473</v>
      </c>
    </row>
    <row r="44">
      <c r="A44" s="141" t="s">
        <v>12</v>
      </c>
      <c r="B44" s="27" t="s">
        <v>476</v>
      </c>
      <c r="C44" s="116">
        <v>2017.0</v>
      </c>
      <c r="D44" s="151" t="s">
        <v>6</v>
      </c>
      <c r="E44" s="151" t="s">
        <v>358</v>
      </c>
      <c r="F44" s="5">
        <v>81.0449951</v>
      </c>
    </row>
    <row r="45">
      <c r="A45" s="5">
        <v>10.0</v>
      </c>
      <c r="B45" s="27" t="s">
        <v>481</v>
      </c>
      <c r="C45" s="116">
        <v>2017.0</v>
      </c>
      <c r="D45" s="151" t="s">
        <v>6</v>
      </c>
      <c r="E45" s="151" t="s">
        <v>358</v>
      </c>
      <c r="F45" s="5">
        <v>61.1541028</v>
      </c>
    </row>
    <row r="46">
      <c r="A46" s="5">
        <v>11.0</v>
      </c>
      <c r="B46" s="27" t="s">
        <v>483</v>
      </c>
      <c r="C46" s="116">
        <v>2017.0</v>
      </c>
      <c r="D46" s="151" t="s">
        <v>6</v>
      </c>
      <c r="E46" s="151" t="s">
        <v>358</v>
      </c>
      <c r="F46" s="5">
        <v>67.8972654</v>
      </c>
    </row>
    <row r="47">
      <c r="A47" s="5">
        <v>12.0</v>
      </c>
      <c r="B47" s="27" t="s">
        <v>482</v>
      </c>
      <c r="C47" s="116">
        <v>2017.0</v>
      </c>
      <c r="D47" s="151" t="s">
        <v>6</v>
      </c>
      <c r="E47" s="151" t="s">
        <v>358</v>
      </c>
      <c r="F47" s="5">
        <v>71.7753506</v>
      </c>
    </row>
    <row r="48">
      <c r="A48" s="5">
        <v>13.0</v>
      </c>
      <c r="B48" s="27" t="s">
        <v>484</v>
      </c>
      <c r="C48" s="116">
        <v>2017.0</v>
      </c>
      <c r="D48" s="151" t="s">
        <v>6</v>
      </c>
      <c r="E48" s="151" t="s">
        <v>358</v>
      </c>
      <c r="F48" s="5">
        <v>63.8449696</v>
      </c>
    </row>
    <row r="49">
      <c r="A49" s="5">
        <v>14.0</v>
      </c>
      <c r="B49" s="27" t="s">
        <v>485</v>
      </c>
      <c r="C49" s="116">
        <v>2017.0</v>
      </c>
      <c r="D49" s="151" t="s">
        <v>6</v>
      </c>
      <c r="E49" s="151" t="s">
        <v>358</v>
      </c>
      <c r="F49" s="5">
        <v>74.6234336</v>
      </c>
    </row>
    <row r="50">
      <c r="A50" s="5">
        <v>15.0</v>
      </c>
      <c r="B50" s="27" t="s">
        <v>486</v>
      </c>
      <c r="C50" s="116">
        <v>2017.0</v>
      </c>
      <c r="D50" s="151" t="s">
        <v>6</v>
      </c>
      <c r="E50" s="151" t="s">
        <v>358</v>
      </c>
      <c r="F50" s="5">
        <v>74.0951741</v>
      </c>
    </row>
    <row r="51">
      <c r="A51" s="5">
        <v>16.0</v>
      </c>
      <c r="B51" s="27" t="s">
        <v>487</v>
      </c>
      <c r="C51" s="116">
        <v>2017.0</v>
      </c>
      <c r="D51" s="151" t="s">
        <v>6</v>
      </c>
      <c r="E51" s="151" t="s">
        <v>358</v>
      </c>
      <c r="F51" s="5">
        <v>64.9426926</v>
      </c>
    </row>
    <row r="52">
      <c r="A52" s="5">
        <v>17.0</v>
      </c>
      <c r="B52" s="27" t="s">
        <v>488</v>
      </c>
      <c r="C52" s="116">
        <v>2017.0</v>
      </c>
      <c r="D52" s="151" t="s">
        <v>6</v>
      </c>
      <c r="E52" s="151" t="s">
        <v>358</v>
      </c>
      <c r="F52" s="5">
        <v>72.0148935</v>
      </c>
    </row>
    <row r="53">
      <c r="A53" s="5">
        <v>18.0</v>
      </c>
      <c r="B53" s="27" t="s">
        <v>490</v>
      </c>
      <c r="C53" s="116">
        <v>2017.0</v>
      </c>
      <c r="D53" s="151" t="s">
        <v>6</v>
      </c>
      <c r="E53" s="151" t="s">
        <v>358</v>
      </c>
      <c r="F53" s="5">
        <v>73.6144059</v>
      </c>
    </row>
    <row r="54">
      <c r="A54" s="5">
        <v>19.0</v>
      </c>
      <c r="B54" s="27" t="s">
        <v>491</v>
      </c>
      <c r="C54" s="116">
        <v>2017.0</v>
      </c>
      <c r="D54" s="151" t="s">
        <v>6</v>
      </c>
      <c r="E54" s="151" t="s">
        <v>358</v>
      </c>
      <c r="F54" s="5">
        <v>63.0252943</v>
      </c>
    </row>
    <row r="55">
      <c r="A55" s="5">
        <v>20.0</v>
      </c>
      <c r="B55" s="27" t="s">
        <v>492</v>
      </c>
      <c r="C55" s="116">
        <v>2017.0</v>
      </c>
      <c r="D55" s="151" t="s">
        <v>6</v>
      </c>
      <c r="E55" s="151" t="s">
        <v>358</v>
      </c>
      <c r="F55" s="5">
        <v>75.3792195</v>
      </c>
    </row>
    <row r="56">
      <c r="A56" s="5">
        <v>21.0</v>
      </c>
      <c r="B56" s="27" t="s">
        <v>493</v>
      </c>
      <c r="C56" s="116">
        <v>2017.0</v>
      </c>
      <c r="D56" s="151" t="s">
        <v>6</v>
      </c>
      <c r="E56" s="151" t="s">
        <v>358</v>
      </c>
      <c r="F56" s="5">
        <v>84.381548</v>
      </c>
    </row>
    <row r="57">
      <c r="A57" s="5">
        <v>22.0</v>
      </c>
      <c r="B57" s="27" t="s">
        <v>494</v>
      </c>
      <c r="C57" s="116">
        <v>2017.0</v>
      </c>
      <c r="D57" s="151" t="s">
        <v>6</v>
      </c>
      <c r="E57" s="151" t="s">
        <v>358</v>
      </c>
      <c r="F57" s="5">
        <v>68.6182688</v>
      </c>
    </row>
    <row r="58">
      <c r="A58" s="5">
        <v>23.0</v>
      </c>
      <c r="B58" s="27" t="s">
        <v>495</v>
      </c>
      <c r="C58" s="116">
        <v>2017.0</v>
      </c>
      <c r="D58" s="151" t="s">
        <v>6</v>
      </c>
      <c r="E58" s="151" t="s">
        <v>358</v>
      </c>
      <c r="F58" s="5">
        <v>74.9701997</v>
      </c>
    </row>
    <row r="59">
      <c r="A59" s="5">
        <v>24.0</v>
      </c>
      <c r="B59" s="27" t="s">
        <v>497</v>
      </c>
      <c r="C59" s="116">
        <v>2017.0</v>
      </c>
      <c r="D59" s="151" t="s">
        <v>6</v>
      </c>
      <c r="E59" s="151" t="s">
        <v>358</v>
      </c>
      <c r="F59" s="5">
        <v>68.3064749</v>
      </c>
    </row>
    <row r="60">
      <c r="A60" s="5">
        <v>25.0</v>
      </c>
      <c r="B60" s="27" t="s">
        <v>496</v>
      </c>
      <c r="C60" s="116">
        <v>2017.0</v>
      </c>
      <c r="D60" s="151" t="s">
        <v>6</v>
      </c>
      <c r="E60" s="151" t="s">
        <v>358</v>
      </c>
      <c r="F60" s="5">
        <v>65.6637957</v>
      </c>
    </row>
    <row r="61">
      <c r="A61" s="5">
        <v>26.0</v>
      </c>
      <c r="B61" s="27" t="s">
        <v>498</v>
      </c>
      <c r="C61" s="116">
        <v>2017.0</v>
      </c>
      <c r="D61" s="151" t="s">
        <v>6</v>
      </c>
      <c r="E61" s="151" t="s">
        <v>358</v>
      </c>
      <c r="F61" s="5">
        <v>67.3845141</v>
      </c>
    </row>
    <row r="62">
      <c r="A62" s="5">
        <v>27.0</v>
      </c>
      <c r="B62" s="27" t="s">
        <v>499</v>
      </c>
      <c r="C62" s="116">
        <v>2017.0</v>
      </c>
      <c r="D62" s="151" t="s">
        <v>6</v>
      </c>
      <c r="E62" s="151" t="s">
        <v>358</v>
      </c>
      <c r="F62" s="5">
        <v>69.6879268</v>
      </c>
    </row>
    <row r="63">
      <c r="A63" s="5">
        <v>28.0</v>
      </c>
      <c r="B63" s="27" t="s">
        <v>500</v>
      </c>
      <c r="C63" s="116">
        <v>2017.0</v>
      </c>
      <c r="D63" s="151" t="s">
        <v>6</v>
      </c>
      <c r="E63" s="151" t="s">
        <v>358</v>
      </c>
      <c r="F63" s="5">
        <v>58.6166725</v>
      </c>
    </row>
    <row r="64">
      <c r="A64" s="5">
        <v>29.0</v>
      </c>
      <c r="B64" s="27" t="s">
        <v>501</v>
      </c>
      <c r="C64" s="116">
        <v>2017.0</v>
      </c>
      <c r="D64" s="151" t="s">
        <v>6</v>
      </c>
      <c r="E64" s="151" t="s">
        <v>358</v>
      </c>
      <c r="F64" s="5">
        <v>68.4000104</v>
      </c>
    </row>
    <row r="65">
      <c r="A65" s="5">
        <v>30.0</v>
      </c>
      <c r="B65" s="27" t="s">
        <v>502</v>
      </c>
      <c r="C65" s="116">
        <v>2017.0</v>
      </c>
      <c r="D65" s="151" t="s">
        <v>6</v>
      </c>
      <c r="E65" s="151" t="s">
        <v>358</v>
      </c>
      <c r="F65" s="5">
        <v>71.7041705</v>
      </c>
    </row>
    <row r="66">
      <c r="A66" s="5">
        <v>31.0</v>
      </c>
      <c r="B66" s="27" t="s">
        <v>503</v>
      </c>
      <c r="C66" s="116">
        <v>2017.0</v>
      </c>
      <c r="D66" s="151" t="s">
        <v>6</v>
      </c>
      <c r="E66" s="151" t="s">
        <v>358</v>
      </c>
      <c r="F66" s="5">
        <v>59.9604884</v>
      </c>
    </row>
    <row r="67">
      <c r="A67" s="5">
        <v>32.0</v>
      </c>
      <c r="B67" s="27" t="s">
        <v>504</v>
      </c>
      <c r="C67" s="116">
        <v>2017.0</v>
      </c>
      <c r="D67" s="151" t="s">
        <v>6</v>
      </c>
      <c r="E67" s="151" t="s">
        <v>358</v>
      </c>
      <c r="F67" s="5">
        <v>60.5974641</v>
      </c>
    </row>
    <row r="68">
      <c r="A68" s="141" t="s">
        <v>3</v>
      </c>
      <c r="B68" s="27" t="s">
        <v>489</v>
      </c>
      <c r="C68" s="116">
        <v>2019.0</v>
      </c>
      <c r="D68" s="151" t="s">
        <v>6</v>
      </c>
      <c r="E68" s="151" t="s">
        <v>358</v>
      </c>
      <c r="F68" s="5">
        <v>69.8566242</v>
      </c>
    </row>
    <row r="69">
      <c r="A69" s="141" t="s">
        <v>4</v>
      </c>
      <c r="B69" s="27" t="s">
        <v>472</v>
      </c>
      <c r="C69" s="116">
        <v>2019.0</v>
      </c>
      <c r="D69" s="151" t="s">
        <v>6</v>
      </c>
      <c r="E69" s="151" t="s">
        <v>358</v>
      </c>
      <c r="F69" s="5">
        <v>63.741508</v>
      </c>
    </row>
    <row r="70">
      <c r="A70" s="141" t="s">
        <v>5</v>
      </c>
      <c r="B70" s="27" t="s">
        <v>473</v>
      </c>
      <c r="C70" s="116">
        <v>2019.0</v>
      </c>
      <c r="D70" s="151" t="s">
        <v>6</v>
      </c>
      <c r="E70" s="151" t="s">
        <v>358</v>
      </c>
      <c r="F70" s="5">
        <v>66.7650192</v>
      </c>
    </row>
    <row r="71">
      <c r="A71" s="141" t="s">
        <v>6</v>
      </c>
      <c r="B71" s="27" t="s">
        <v>474</v>
      </c>
      <c r="C71" s="116">
        <v>2019.0</v>
      </c>
      <c r="D71" s="151" t="s">
        <v>6</v>
      </c>
      <c r="E71" s="151" t="s">
        <v>358</v>
      </c>
      <c r="F71" s="5">
        <v>56.7245716</v>
      </c>
    </row>
    <row r="72">
      <c r="A72" s="141" t="s">
        <v>7</v>
      </c>
      <c r="B72" s="27" t="s">
        <v>475</v>
      </c>
      <c r="C72" s="116">
        <v>2019.0</v>
      </c>
      <c r="D72" s="151" t="s">
        <v>6</v>
      </c>
      <c r="E72" s="151" t="s">
        <v>358</v>
      </c>
      <c r="F72" s="5">
        <v>60.3852668</v>
      </c>
    </row>
    <row r="73">
      <c r="A73" s="141" t="s">
        <v>8</v>
      </c>
      <c r="B73" s="27" t="s">
        <v>479</v>
      </c>
      <c r="C73" s="116">
        <v>2019.0</v>
      </c>
      <c r="D73" s="151" t="s">
        <v>6</v>
      </c>
      <c r="E73" s="151" t="s">
        <v>358</v>
      </c>
      <c r="F73" s="5">
        <v>61.5184576</v>
      </c>
    </row>
    <row r="74">
      <c r="A74" s="141" t="s">
        <v>9</v>
      </c>
      <c r="B74" s="27" t="s">
        <v>480</v>
      </c>
      <c r="C74" s="116">
        <v>2019.0</v>
      </c>
      <c r="D74" s="151" t="s">
        <v>6</v>
      </c>
      <c r="E74" s="151" t="s">
        <v>358</v>
      </c>
      <c r="F74" s="5">
        <v>66.1004037</v>
      </c>
    </row>
    <row r="75">
      <c r="A75" s="141" t="s">
        <v>10</v>
      </c>
      <c r="B75" s="27" t="s">
        <v>478</v>
      </c>
      <c r="C75" s="116">
        <v>2019.0</v>
      </c>
      <c r="D75" s="151" t="s">
        <v>6</v>
      </c>
      <c r="E75" s="151" t="s">
        <v>358</v>
      </c>
      <c r="F75" s="5">
        <v>65.8582039</v>
      </c>
    </row>
    <row r="76">
      <c r="A76" s="141" t="s">
        <v>11</v>
      </c>
      <c r="B76" s="27" t="s">
        <v>477</v>
      </c>
      <c r="C76" s="116">
        <v>2019.0</v>
      </c>
      <c r="D76" s="151" t="s">
        <v>6</v>
      </c>
      <c r="E76" s="151" t="s">
        <v>358</v>
      </c>
      <c r="F76" s="5">
        <v>65.7158382</v>
      </c>
    </row>
    <row r="77">
      <c r="A77" s="141" t="s">
        <v>12</v>
      </c>
      <c r="B77" s="27" t="s">
        <v>476</v>
      </c>
      <c r="C77" s="116">
        <v>2019.0</v>
      </c>
      <c r="D77" s="151" t="s">
        <v>6</v>
      </c>
      <c r="E77" s="151" t="s">
        <v>358</v>
      </c>
      <c r="F77" s="5">
        <v>79.2995817</v>
      </c>
    </row>
    <row r="78">
      <c r="A78" s="5">
        <v>10.0</v>
      </c>
      <c r="B78" s="27" t="s">
        <v>481</v>
      </c>
      <c r="C78" s="116">
        <v>2019.0</v>
      </c>
      <c r="D78" s="151" t="s">
        <v>6</v>
      </c>
      <c r="E78" s="151" t="s">
        <v>358</v>
      </c>
      <c r="F78" s="5">
        <v>64.8226442</v>
      </c>
    </row>
    <row r="79">
      <c r="A79" s="5">
        <v>11.0</v>
      </c>
      <c r="B79" s="27" t="s">
        <v>483</v>
      </c>
      <c r="C79" s="116">
        <v>2019.0</v>
      </c>
      <c r="D79" s="151" t="s">
        <v>6</v>
      </c>
      <c r="E79" s="151" t="s">
        <v>358</v>
      </c>
      <c r="F79" s="5">
        <v>61.6836848</v>
      </c>
    </row>
    <row r="80">
      <c r="A80" s="5">
        <v>12.0</v>
      </c>
      <c r="B80" s="27" t="s">
        <v>482</v>
      </c>
      <c r="C80" s="116">
        <v>2019.0</v>
      </c>
      <c r="D80" s="151" t="s">
        <v>6</v>
      </c>
      <c r="E80" s="151" t="s">
        <v>358</v>
      </c>
      <c r="F80" s="5">
        <v>66.2197684</v>
      </c>
    </row>
    <row r="81">
      <c r="A81" s="5">
        <v>13.0</v>
      </c>
      <c r="B81" s="27" t="s">
        <v>484</v>
      </c>
      <c r="C81" s="116">
        <v>2019.0</v>
      </c>
      <c r="D81" s="151" t="s">
        <v>6</v>
      </c>
      <c r="E81" s="151" t="s">
        <v>358</v>
      </c>
      <c r="F81" s="5">
        <v>70.3544652</v>
      </c>
    </row>
    <row r="82">
      <c r="A82" s="5">
        <v>14.0</v>
      </c>
      <c r="B82" s="27" t="s">
        <v>485</v>
      </c>
      <c r="C82" s="116">
        <v>2019.0</v>
      </c>
      <c r="D82" s="151" t="s">
        <v>6</v>
      </c>
      <c r="E82" s="151" t="s">
        <v>358</v>
      </c>
      <c r="F82" s="5">
        <v>75.0193928</v>
      </c>
    </row>
    <row r="83">
      <c r="A83" s="5">
        <v>15.0</v>
      </c>
      <c r="B83" s="27" t="s">
        <v>486</v>
      </c>
      <c r="C83" s="116">
        <v>2019.0</v>
      </c>
      <c r="D83" s="151" t="s">
        <v>6</v>
      </c>
      <c r="E83" s="151" t="s">
        <v>358</v>
      </c>
      <c r="F83" s="5">
        <v>78.0389089</v>
      </c>
    </row>
    <row r="84">
      <c r="A84" s="5">
        <v>16.0</v>
      </c>
      <c r="B84" s="27" t="s">
        <v>487</v>
      </c>
      <c r="C84" s="116">
        <v>2019.0</v>
      </c>
      <c r="D84" s="151" t="s">
        <v>6</v>
      </c>
      <c r="E84" s="151" t="s">
        <v>358</v>
      </c>
      <c r="F84" s="5">
        <v>70.2028416</v>
      </c>
    </row>
    <row r="85">
      <c r="A85" s="5">
        <v>17.0</v>
      </c>
      <c r="B85" s="27" t="s">
        <v>488</v>
      </c>
      <c r="C85" s="116">
        <v>2019.0</v>
      </c>
      <c r="D85" s="151" t="s">
        <v>6</v>
      </c>
      <c r="E85" s="151" t="s">
        <v>358</v>
      </c>
      <c r="F85" s="5">
        <v>71.480646</v>
      </c>
    </row>
    <row r="86">
      <c r="A86" s="5">
        <v>18.0</v>
      </c>
      <c r="B86" s="27" t="s">
        <v>490</v>
      </c>
      <c r="C86" s="116">
        <v>2019.0</v>
      </c>
      <c r="D86" s="151" t="s">
        <v>6</v>
      </c>
      <c r="E86" s="151" t="s">
        <v>358</v>
      </c>
      <c r="F86" s="5">
        <v>65.2099161</v>
      </c>
    </row>
    <row r="87">
      <c r="A87" s="5">
        <v>19.0</v>
      </c>
      <c r="B87" s="27" t="s">
        <v>491</v>
      </c>
      <c r="C87" s="116">
        <v>2019.0</v>
      </c>
      <c r="D87" s="151" t="s">
        <v>6</v>
      </c>
      <c r="E87" s="151" t="s">
        <v>358</v>
      </c>
      <c r="F87" s="5">
        <v>59.4104181</v>
      </c>
    </row>
    <row r="88">
      <c r="A88" s="5">
        <v>20.0</v>
      </c>
      <c r="B88" s="27" t="s">
        <v>492</v>
      </c>
      <c r="C88" s="116">
        <v>2019.0</v>
      </c>
      <c r="D88" s="151" t="s">
        <v>6</v>
      </c>
      <c r="E88" s="151" t="s">
        <v>358</v>
      </c>
      <c r="F88" s="5">
        <v>71.613496</v>
      </c>
    </row>
    <row r="89">
      <c r="A89" s="5">
        <v>21.0</v>
      </c>
      <c r="B89" s="27" t="s">
        <v>493</v>
      </c>
      <c r="C89" s="116">
        <v>2019.0</v>
      </c>
      <c r="D89" s="151" t="s">
        <v>6</v>
      </c>
      <c r="E89" s="151" t="s">
        <v>358</v>
      </c>
      <c r="F89" s="5">
        <v>75.567658</v>
      </c>
    </row>
    <row r="90">
      <c r="A90" s="5">
        <v>22.0</v>
      </c>
      <c r="B90" s="27" t="s">
        <v>494</v>
      </c>
      <c r="C90" s="116">
        <v>2019.0</v>
      </c>
      <c r="D90" s="151" t="s">
        <v>6</v>
      </c>
      <c r="E90" s="151" t="s">
        <v>358</v>
      </c>
      <c r="F90" s="5">
        <v>63.8210642</v>
      </c>
    </row>
    <row r="91">
      <c r="A91" s="5">
        <v>23.0</v>
      </c>
      <c r="B91" s="27" t="s">
        <v>495</v>
      </c>
      <c r="C91" s="116">
        <v>2019.0</v>
      </c>
      <c r="D91" s="151" t="s">
        <v>6</v>
      </c>
      <c r="E91" s="151" t="s">
        <v>358</v>
      </c>
      <c r="F91" s="5">
        <v>57.4828635</v>
      </c>
    </row>
    <row r="92">
      <c r="A92" s="5">
        <v>24.0</v>
      </c>
      <c r="B92" s="27" t="s">
        <v>497</v>
      </c>
      <c r="C92" s="116">
        <v>2019.0</v>
      </c>
      <c r="D92" s="151" t="s">
        <v>6</v>
      </c>
      <c r="E92" s="151" t="s">
        <v>358</v>
      </c>
      <c r="F92" s="5">
        <v>68.1488794</v>
      </c>
    </row>
    <row r="93">
      <c r="A93" s="5">
        <v>25.0</v>
      </c>
      <c r="B93" s="27" t="s">
        <v>496</v>
      </c>
      <c r="C93" s="116">
        <v>2019.0</v>
      </c>
      <c r="D93" s="151" t="s">
        <v>6</v>
      </c>
      <c r="E93" s="151" t="s">
        <v>358</v>
      </c>
      <c r="F93" s="5">
        <v>55.3431465</v>
      </c>
    </row>
    <row r="94">
      <c r="A94" s="5">
        <v>26.0</v>
      </c>
      <c r="B94" s="27" t="s">
        <v>498</v>
      </c>
      <c r="C94" s="116">
        <v>2019.0</v>
      </c>
      <c r="D94" s="151" t="s">
        <v>6</v>
      </c>
      <c r="E94" s="151" t="s">
        <v>358</v>
      </c>
      <c r="F94" s="5">
        <v>57.9673859</v>
      </c>
    </row>
    <row r="95">
      <c r="A95" s="5">
        <v>27.0</v>
      </c>
      <c r="B95" s="27" t="s">
        <v>499</v>
      </c>
      <c r="C95" s="116">
        <v>2019.0</v>
      </c>
      <c r="D95" s="151" t="s">
        <v>6</v>
      </c>
      <c r="E95" s="151" t="s">
        <v>358</v>
      </c>
      <c r="F95" s="5">
        <v>67.529686</v>
      </c>
    </row>
    <row r="96">
      <c r="A96" s="5">
        <v>28.0</v>
      </c>
      <c r="B96" s="27" t="s">
        <v>500</v>
      </c>
      <c r="C96" s="116">
        <v>2019.0</v>
      </c>
      <c r="D96" s="151" t="s">
        <v>6</v>
      </c>
      <c r="E96" s="151" t="s">
        <v>358</v>
      </c>
      <c r="F96" s="5">
        <v>60.9108325</v>
      </c>
    </row>
    <row r="97">
      <c r="A97" s="5">
        <v>29.0</v>
      </c>
      <c r="B97" s="27" t="s">
        <v>501</v>
      </c>
      <c r="C97" s="116">
        <v>2019.0</v>
      </c>
      <c r="D97" s="151" t="s">
        <v>6</v>
      </c>
      <c r="E97" s="151" t="s">
        <v>358</v>
      </c>
      <c r="F97" s="5">
        <v>66.66081</v>
      </c>
    </row>
    <row r="98">
      <c r="A98" s="5">
        <v>30.0</v>
      </c>
      <c r="B98" s="27" t="s">
        <v>502</v>
      </c>
      <c r="C98" s="116">
        <v>2019.0</v>
      </c>
      <c r="D98" s="151" t="s">
        <v>6</v>
      </c>
      <c r="E98" s="151" t="s">
        <v>358</v>
      </c>
      <c r="F98" s="5">
        <v>71.7499658</v>
      </c>
    </row>
    <row r="99">
      <c r="A99" s="5">
        <v>31.0</v>
      </c>
      <c r="B99" s="27" t="s">
        <v>503</v>
      </c>
      <c r="C99" s="116">
        <v>2019.0</v>
      </c>
      <c r="D99" s="151" t="s">
        <v>6</v>
      </c>
      <c r="E99" s="151" t="s">
        <v>358</v>
      </c>
      <c r="F99" s="5">
        <v>56.1791484</v>
      </c>
    </row>
    <row r="100">
      <c r="A100" s="5">
        <v>32.0</v>
      </c>
      <c r="B100" s="27" t="s">
        <v>504</v>
      </c>
      <c r="C100" s="116">
        <v>2019.0</v>
      </c>
      <c r="D100" s="151" t="s">
        <v>6</v>
      </c>
      <c r="E100" s="151" t="s">
        <v>358</v>
      </c>
      <c r="F100" s="5">
        <v>69.4466187</v>
      </c>
    </row>
    <row r="101">
      <c r="A101" s="141" t="s">
        <v>3</v>
      </c>
      <c r="B101" s="27" t="s">
        <v>489</v>
      </c>
      <c r="C101" s="116">
        <v>2021.0</v>
      </c>
      <c r="D101" s="151" t="s">
        <v>6</v>
      </c>
      <c r="E101" s="151" t="s">
        <v>358</v>
      </c>
      <c r="F101" s="5">
        <v>67.6200172</v>
      </c>
    </row>
    <row r="102">
      <c r="A102" s="141" t="s">
        <v>4</v>
      </c>
      <c r="B102" s="27" t="s">
        <v>472</v>
      </c>
      <c r="C102" s="116">
        <v>2021.0</v>
      </c>
      <c r="D102" s="151" t="s">
        <v>6</v>
      </c>
      <c r="E102" s="151" t="s">
        <v>358</v>
      </c>
      <c r="F102" s="5">
        <v>59.8510396</v>
      </c>
    </row>
    <row r="103">
      <c r="A103" s="141" t="s">
        <v>5</v>
      </c>
      <c r="B103" s="27" t="s">
        <v>473</v>
      </c>
      <c r="C103" s="116">
        <v>2021.0</v>
      </c>
      <c r="D103" s="151" t="s">
        <v>6</v>
      </c>
      <c r="E103" s="151" t="s">
        <v>358</v>
      </c>
      <c r="F103" s="5">
        <v>73.3962675</v>
      </c>
    </row>
    <row r="104">
      <c r="A104" s="141" t="s">
        <v>6</v>
      </c>
      <c r="B104" s="27" t="s">
        <v>474</v>
      </c>
      <c r="C104" s="116">
        <v>2021.0</v>
      </c>
      <c r="D104" s="151" t="s">
        <v>6</v>
      </c>
      <c r="E104" s="151" t="s">
        <v>358</v>
      </c>
      <c r="F104" s="5">
        <v>66.1253073</v>
      </c>
    </row>
    <row r="105">
      <c r="A105" s="141" t="s">
        <v>7</v>
      </c>
      <c r="B105" s="27" t="s">
        <v>475</v>
      </c>
      <c r="C105" s="116">
        <v>2021.0</v>
      </c>
      <c r="D105" s="151" t="s">
        <v>6</v>
      </c>
      <c r="E105" s="151" t="s">
        <v>358</v>
      </c>
      <c r="F105" s="5">
        <v>60.3923214</v>
      </c>
    </row>
    <row r="106">
      <c r="A106" s="141" t="s">
        <v>8</v>
      </c>
      <c r="B106" s="27" t="s">
        <v>479</v>
      </c>
      <c r="C106" s="116">
        <v>2021.0</v>
      </c>
      <c r="D106" s="151" t="s">
        <v>6</v>
      </c>
      <c r="E106" s="151" t="s">
        <v>358</v>
      </c>
      <c r="F106" s="5">
        <v>55.3552405</v>
      </c>
    </row>
    <row r="107">
      <c r="A107" s="141" t="s">
        <v>9</v>
      </c>
      <c r="B107" s="27" t="s">
        <v>480</v>
      </c>
      <c r="C107" s="116">
        <v>2021.0</v>
      </c>
      <c r="D107" s="151" t="s">
        <v>6</v>
      </c>
      <c r="E107" s="151" t="s">
        <v>358</v>
      </c>
      <c r="F107" s="5">
        <v>65.8822662</v>
      </c>
    </row>
    <row r="108">
      <c r="A108" s="141" t="s">
        <v>10</v>
      </c>
      <c r="B108" s="27" t="s">
        <v>478</v>
      </c>
      <c r="C108" s="116">
        <v>2021.0</v>
      </c>
      <c r="D108" s="151" t="s">
        <v>6</v>
      </c>
      <c r="E108" s="151" t="s">
        <v>358</v>
      </c>
      <c r="F108" s="5">
        <v>68.3277117</v>
      </c>
    </row>
    <row r="109">
      <c r="A109" s="141" t="s">
        <v>11</v>
      </c>
      <c r="B109" s="27" t="s">
        <v>477</v>
      </c>
      <c r="C109" s="116">
        <v>2021.0</v>
      </c>
      <c r="D109" s="151" t="s">
        <v>6</v>
      </c>
      <c r="E109" s="151" t="s">
        <v>358</v>
      </c>
      <c r="F109" s="5">
        <v>66.6572495</v>
      </c>
    </row>
    <row r="110">
      <c r="A110" s="141" t="s">
        <v>12</v>
      </c>
      <c r="B110" s="27" t="s">
        <v>476</v>
      </c>
      <c r="C110" s="116">
        <v>2021.0</v>
      </c>
      <c r="D110" s="151" t="s">
        <v>6</v>
      </c>
      <c r="E110" s="151" t="s">
        <v>358</v>
      </c>
      <c r="F110" s="5">
        <v>75.342413</v>
      </c>
    </row>
    <row r="111">
      <c r="A111" s="5">
        <v>10.0</v>
      </c>
      <c r="B111" s="27" t="s">
        <v>481</v>
      </c>
      <c r="C111" s="116">
        <v>2021.0</v>
      </c>
      <c r="D111" s="151" t="s">
        <v>6</v>
      </c>
      <c r="E111" s="151" t="s">
        <v>358</v>
      </c>
      <c r="F111" s="5">
        <v>61.1015565</v>
      </c>
    </row>
    <row r="112">
      <c r="A112" s="5">
        <v>11.0</v>
      </c>
      <c r="B112" s="27" t="s">
        <v>483</v>
      </c>
      <c r="C112" s="116">
        <v>2021.0</v>
      </c>
      <c r="D112" s="151" t="s">
        <v>6</v>
      </c>
      <c r="E112" s="151" t="s">
        <v>358</v>
      </c>
      <c r="F112" s="5">
        <v>61.9484808</v>
      </c>
    </row>
    <row r="113">
      <c r="A113" s="5">
        <v>12.0</v>
      </c>
      <c r="B113" s="27" t="s">
        <v>482</v>
      </c>
      <c r="C113" s="116">
        <v>2021.0</v>
      </c>
      <c r="D113" s="151" t="s">
        <v>6</v>
      </c>
      <c r="E113" s="151" t="s">
        <v>358</v>
      </c>
      <c r="F113" s="5">
        <v>64.4422214</v>
      </c>
    </row>
    <row r="114">
      <c r="A114" s="5">
        <v>13.0</v>
      </c>
      <c r="B114" s="27" t="s">
        <v>484</v>
      </c>
      <c r="C114" s="116">
        <v>2021.0</v>
      </c>
      <c r="D114" s="151" t="s">
        <v>6</v>
      </c>
      <c r="E114" s="151" t="s">
        <v>358</v>
      </c>
      <c r="F114" s="5">
        <v>72.8626541</v>
      </c>
    </row>
    <row r="115">
      <c r="A115" s="5">
        <v>14.0</v>
      </c>
      <c r="B115" s="27" t="s">
        <v>485</v>
      </c>
      <c r="C115" s="116">
        <v>2021.0</v>
      </c>
      <c r="D115" s="151" t="s">
        <v>6</v>
      </c>
      <c r="E115" s="151" t="s">
        <v>358</v>
      </c>
      <c r="F115" s="5">
        <v>77.0156137</v>
      </c>
    </row>
    <row r="116">
      <c r="A116" s="5">
        <v>15.0</v>
      </c>
      <c r="B116" s="27" t="s">
        <v>486</v>
      </c>
      <c r="C116" s="116">
        <v>2021.0</v>
      </c>
      <c r="D116" s="151" t="s">
        <v>6</v>
      </c>
      <c r="E116" s="151" t="s">
        <v>358</v>
      </c>
      <c r="F116" s="5">
        <v>71.5620843</v>
      </c>
    </row>
    <row r="117">
      <c r="A117" s="5">
        <v>16.0</v>
      </c>
      <c r="B117" s="27" t="s">
        <v>487</v>
      </c>
      <c r="C117" s="116">
        <v>2021.0</v>
      </c>
      <c r="D117" s="151" t="s">
        <v>6</v>
      </c>
      <c r="E117" s="151" t="s">
        <v>358</v>
      </c>
      <c r="F117" s="5">
        <v>62.5356358</v>
      </c>
    </row>
    <row r="118">
      <c r="A118" s="5">
        <v>17.0</v>
      </c>
      <c r="B118" s="27" t="s">
        <v>488</v>
      </c>
      <c r="C118" s="116">
        <v>2021.0</v>
      </c>
      <c r="D118" s="151" t="s">
        <v>6</v>
      </c>
      <c r="E118" s="151" t="s">
        <v>358</v>
      </c>
      <c r="F118" s="5">
        <v>71.2848642</v>
      </c>
    </row>
    <row r="119">
      <c r="A119" s="5">
        <v>18.0</v>
      </c>
      <c r="B119" s="27" t="s">
        <v>490</v>
      </c>
      <c r="C119" s="116">
        <v>2021.0</v>
      </c>
      <c r="D119" s="151" t="s">
        <v>6</v>
      </c>
      <c r="E119" s="151" t="s">
        <v>358</v>
      </c>
      <c r="F119" s="5">
        <v>66.2250857</v>
      </c>
    </row>
    <row r="120">
      <c r="A120" s="5">
        <v>19.0</v>
      </c>
      <c r="B120" s="27" t="s">
        <v>491</v>
      </c>
      <c r="C120" s="116">
        <v>2021.0</v>
      </c>
      <c r="D120" s="151" t="s">
        <v>6</v>
      </c>
      <c r="E120" s="151" t="s">
        <v>358</v>
      </c>
      <c r="F120" s="5">
        <v>57.7881312</v>
      </c>
    </row>
    <row r="121">
      <c r="A121" s="5">
        <v>20.0</v>
      </c>
      <c r="B121" s="27" t="s">
        <v>492</v>
      </c>
      <c r="C121" s="116">
        <v>2021.0</v>
      </c>
      <c r="D121" s="151" t="s">
        <v>6</v>
      </c>
      <c r="E121" s="151" t="s">
        <v>358</v>
      </c>
      <c r="F121" s="5">
        <v>69.9075625</v>
      </c>
    </row>
    <row r="122">
      <c r="A122" s="5">
        <v>21.0</v>
      </c>
      <c r="B122" s="27" t="s">
        <v>493</v>
      </c>
      <c r="C122" s="116">
        <v>2021.0</v>
      </c>
      <c r="D122" s="151" t="s">
        <v>6</v>
      </c>
      <c r="E122" s="151" t="s">
        <v>358</v>
      </c>
      <c r="F122" s="5">
        <v>70.7279262</v>
      </c>
    </row>
    <row r="123">
      <c r="A123" s="5">
        <v>22.0</v>
      </c>
      <c r="B123" s="27" t="s">
        <v>494</v>
      </c>
      <c r="C123" s="116">
        <v>2021.0</v>
      </c>
      <c r="D123" s="151" t="s">
        <v>6</v>
      </c>
      <c r="E123" s="151" t="s">
        <v>358</v>
      </c>
      <c r="F123" s="5">
        <v>60.9905364</v>
      </c>
    </row>
    <row r="124">
      <c r="A124" s="5">
        <v>23.0</v>
      </c>
      <c r="B124" s="27" t="s">
        <v>495</v>
      </c>
      <c r="C124" s="116">
        <v>2021.0</v>
      </c>
      <c r="D124" s="151" t="s">
        <v>6</v>
      </c>
      <c r="E124" s="151" t="s">
        <v>358</v>
      </c>
      <c r="F124" s="5">
        <v>66.9000643</v>
      </c>
    </row>
    <row r="125">
      <c r="A125" s="5">
        <v>24.0</v>
      </c>
      <c r="B125" s="27" t="s">
        <v>497</v>
      </c>
      <c r="C125" s="116">
        <v>2021.0</v>
      </c>
      <c r="D125" s="151" t="s">
        <v>6</v>
      </c>
      <c r="E125" s="151" t="s">
        <v>358</v>
      </c>
      <c r="F125" s="5">
        <v>60.1600242</v>
      </c>
    </row>
    <row r="126">
      <c r="A126" s="5">
        <v>25.0</v>
      </c>
      <c r="B126" s="27" t="s">
        <v>496</v>
      </c>
      <c r="C126" s="116">
        <v>2021.0</v>
      </c>
      <c r="D126" s="151" t="s">
        <v>6</v>
      </c>
      <c r="E126" s="151" t="s">
        <v>358</v>
      </c>
      <c r="F126" s="5">
        <v>61.3808108</v>
      </c>
    </row>
    <row r="127">
      <c r="A127" s="5">
        <v>26.0</v>
      </c>
      <c r="B127" s="27" t="s">
        <v>498</v>
      </c>
      <c r="C127" s="116">
        <v>2021.0</v>
      </c>
      <c r="D127" s="151" t="s">
        <v>6</v>
      </c>
      <c r="E127" s="151" t="s">
        <v>358</v>
      </c>
      <c r="F127" s="5">
        <v>59.4564249</v>
      </c>
    </row>
    <row r="128">
      <c r="A128" s="5">
        <v>27.0</v>
      </c>
      <c r="B128" s="27" t="s">
        <v>499</v>
      </c>
      <c r="C128" s="116">
        <v>2021.0</v>
      </c>
      <c r="D128" s="151" t="s">
        <v>6</v>
      </c>
      <c r="E128" s="151" t="s">
        <v>358</v>
      </c>
      <c r="F128" s="5">
        <v>68.2872203</v>
      </c>
    </row>
    <row r="129">
      <c r="A129" s="5">
        <v>28.0</v>
      </c>
      <c r="B129" s="27" t="s">
        <v>500</v>
      </c>
      <c r="C129" s="116">
        <v>2021.0</v>
      </c>
      <c r="D129" s="151" t="s">
        <v>6</v>
      </c>
      <c r="E129" s="151" t="s">
        <v>358</v>
      </c>
      <c r="F129" s="5">
        <v>61.17741</v>
      </c>
    </row>
    <row r="130">
      <c r="A130" s="5">
        <v>29.0</v>
      </c>
      <c r="B130" s="27" t="s">
        <v>501</v>
      </c>
      <c r="C130" s="116">
        <v>2021.0</v>
      </c>
      <c r="D130" s="151" t="s">
        <v>6</v>
      </c>
      <c r="E130" s="151" t="s">
        <v>358</v>
      </c>
      <c r="F130" s="5">
        <v>63.5094241</v>
      </c>
    </row>
    <row r="131">
      <c r="A131" s="5">
        <v>30.0</v>
      </c>
      <c r="B131" s="27" t="s">
        <v>502</v>
      </c>
      <c r="C131" s="116">
        <v>2021.0</v>
      </c>
      <c r="D131" s="151" t="s">
        <v>6</v>
      </c>
      <c r="E131" s="151" t="s">
        <v>358</v>
      </c>
      <c r="F131" s="5">
        <v>64.8591646</v>
      </c>
    </row>
    <row r="132">
      <c r="A132" s="5">
        <v>31.0</v>
      </c>
      <c r="B132" s="27" t="s">
        <v>503</v>
      </c>
      <c r="C132" s="116">
        <v>2021.0</v>
      </c>
      <c r="D132" s="151" t="s">
        <v>6</v>
      </c>
      <c r="E132" s="151" t="s">
        <v>358</v>
      </c>
      <c r="F132" s="5">
        <v>57.455034</v>
      </c>
    </row>
    <row r="133">
      <c r="A133" s="5">
        <v>32.0</v>
      </c>
      <c r="B133" s="27" t="s">
        <v>504</v>
      </c>
      <c r="C133" s="116">
        <v>2021.0</v>
      </c>
      <c r="D133" s="151" t="s">
        <v>6</v>
      </c>
      <c r="E133" s="151" t="s">
        <v>358</v>
      </c>
      <c r="F133" s="5">
        <v>71.8336224</v>
      </c>
    </row>
    <row r="134">
      <c r="A134" s="153" t="s">
        <v>3</v>
      </c>
      <c r="B134" s="154" t="s">
        <v>489</v>
      </c>
      <c r="C134" s="155">
        <v>2023.0</v>
      </c>
      <c r="D134" s="156" t="s">
        <v>6</v>
      </c>
      <c r="E134" s="156" t="s">
        <v>358</v>
      </c>
      <c r="F134" s="157">
        <v>66.6914788638866</v>
      </c>
    </row>
    <row r="135">
      <c r="A135" s="153" t="s">
        <v>4</v>
      </c>
      <c r="B135" s="154" t="s">
        <v>472</v>
      </c>
      <c r="C135" s="155">
        <v>2023.0</v>
      </c>
      <c r="D135" s="156" t="s">
        <v>6</v>
      </c>
      <c r="E135" s="156" t="s">
        <v>358</v>
      </c>
      <c r="F135" s="157">
        <v>63.1112462981973</v>
      </c>
    </row>
    <row r="136">
      <c r="A136" s="153" t="s">
        <v>5</v>
      </c>
      <c r="B136" s="154" t="s">
        <v>473</v>
      </c>
      <c r="C136" s="155">
        <v>2023.0</v>
      </c>
      <c r="D136" s="156" t="s">
        <v>6</v>
      </c>
      <c r="E136" s="156" t="s">
        <v>358</v>
      </c>
      <c r="F136" s="157">
        <v>68.4459368312403</v>
      </c>
    </row>
    <row r="137">
      <c r="A137" s="153" t="s">
        <v>6</v>
      </c>
      <c r="B137" s="154" t="s">
        <v>474</v>
      </c>
      <c r="C137" s="155">
        <v>2023.0</v>
      </c>
      <c r="D137" s="156" t="s">
        <v>6</v>
      </c>
      <c r="E137" s="156" t="s">
        <v>358</v>
      </c>
      <c r="F137" s="157">
        <v>59.214568082959104</v>
      </c>
    </row>
    <row r="138">
      <c r="A138" s="153" t="s">
        <v>7</v>
      </c>
      <c r="B138" s="154" t="s">
        <v>475</v>
      </c>
      <c r="C138" s="155">
        <v>2023.0</v>
      </c>
      <c r="D138" s="156" t="s">
        <v>6</v>
      </c>
      <c r="E138" s="156" t="s">
        <v>358</v>
      </c>
      <c r="F138" s="157">
        <v>63.1946117132789</v>
      </c>
    </row>
    <row r="139">
      <c r="A139" s="153" t="s">
        <v>8</v>
      </c>
      <c r="B139" s="154" t="s">
        <v>479</v>
      </c>
      <c r="C139" s="155">
        <v>2023.0</v>
      </c>
      <c r="D139" s="156" t="s">
        <v>6</v>
      </c>
      <c r="E139" s="156" t="s">
        <v>358</v>
      </c>
      <c r="F139" s="157">
        <v>59.6893829587234</v>
      </c>
    </row>
    <row r="140">
      <c r="A140" s="153" t="s">
        <v>9</v>
      </c>
      <c r="B140" s="154" t="s">
        <v>480</v>
      </c>
      <c r="C140" s="155">
        <v>2023.0</v>
      </c>
      <c r="D140" s="156" t="s">
        <v>6</v>
      </c>
      <c r="E140" s="156" t="s">
        <v>358</v>
      </c>
      <c r="F140" s="157">
        <v>61.541615540680105</v>
      </c>
    </row>
    <row r="141">
      <c r="A141" s="153" t="s">
        <v>10</v>
      </c>
      <c r="B141" s="154" t="s">
        <v>478</v>
      </c>
      <c r="C141" s="155">
        <v>2023.0</v>
      </c>
      <c r="D141" s="156" t="s">
        <v>6</v>
      </c>
      <c r="E141" s="156" t="s">
        <v>358</v>
      </c>
      <c r="F141" s="157">
        <v>72.2210283135443</v>
      </c>
    </row>
    <row r="142">
      <c r="A142" s="153" t="s">
        <v>11</v>
      </c>
      <c r="B142" s="154" t="s">
        <v>477</v>
      </c>
      <c r="C142" s="155">
        <v>2023.0</v>
      </c>
      <c r="D142" s="156" t="s">
        <v>6</v>
      </c>
      <c r="E142" s="156" t="s">
        <v>358</v>
      </c>
      <c r="F142" s="157">
        <v>60.1620771581499</v>
      </c>
    </row>
    <row r="143">
      <c r="A143" s="153" t="s">
        <v>12</v>
      </c>
      <c r="B143" s="154" t="s">
        <v>476</v>
      </c>
      <c r="C143" s="155">
        <v>2023.0</v>
      </c>
      <c r="D143" s="156" t="s">
        <v>6</v>
      </c>
      <c r="E143" s="156" t="s">
        <v>358</v>
      </c>
      <c r="F143" s="157">
        <v>73.4363146586289</v>
      </c>
    </row>
    <row r="144">
      <c r="A144" s="153" t="s">
        <v>13</v>
      </c>
      <c r="B144" s="154" t="s">
        <v>481</v>
      </c>
      <c r="C144" s="155">
        <v>2023.0</v>
      </c>
      <c r="D144" s="156" t="s">
        <v>6</v>
      </c>
      <c r="E144" s="156" t="s">
        <v>358</v>
      </c>
      <c r="F144" s="157">
        <v>68.494009242093</v>
      </c>
    </row>
    <row r="145">
      <c r="A145" s="153" t="s">
        <v>14</v>
      </c>
      <c r="B145" s="154" t="s">
        <v>483</v>
      </c>
      <c r="C145" s="155">
        <v>2023.0</v>
      </c>
      <c r="D145" s="156" t="s">
        <v>6</v>
      </c>
      <c r="E145" s="156" t="s">
        <v>358</v>
      </c>
      <c r="F145" s="157">
        <v>64.4868610721521</v>
      </c>
    </row>
    <row r="146">
      <c r="A146" s="153" t="s">
        <v>15</v>
      </c>
      <c r="B146" s="154" t="s">
        <v>482</v>
      </c>
      <c r="C146" s="155">
        <v>2023.0</v>
      </c>
      <c r="D146" s="156" t="s">
        <v>6</v>
      </c>
      <c r="E146" s="156" t="s">
        <v>358</v>
      </c>
      <c r="F146" s="157">
        <v>68.9557950706551</v>
      </c>
    </row>
    <row r="147">
      <c r="A147" s="153" t="s">
        <v>16</v>
      </c>
      <c r="B147" s="154" t="s">
        <v>484</v>
      </c>
      <c r="C147" s="155">
        <v>2023.0</v>
      </c>
      <c r="D147" s="156" t="s">
        <v>6</v>
      </c>
      <c r="E147" s="156" t="s">
        <v>358</v>
      </c>
      <c r="F147" s="157">
        <v>67.2453170941206</v>
      </c>
    </row>
    <row r="148">
      <c r="A148" s="153" t="s">
        <v>17</v>
      </c>
      <c r="B148" s="154" t="s">
        <v>485</v>
      </c>
      <c r="C148" s="155">
        <v>2023.0</v>
      </c>
      <c r="D148" s="156" t="s">
        <v>6</v>
      </c>
      <c r="E148" s="156" t="s">
        <v>358</v>
      </c>
      <c r="F148" s="157">
        <v>71.3851691864651</v>
      </c>
    </row>
    <row r="149">
      <c r="A149" s="153" t="s">
        <v>18</v>
      </c>
      <c r="B149" s="154" t="s">
        <v>486</v>
      </c>
      <c r="C149" s="155">
        <v>2023.0</v>
      </c>
      <c r="D149" s="156" t="s">
        <v>6</v>
      </c>
      <c r="E149" s="156" t="s">
        <v>358</v>
      </c>
      <c r="F149" s="157">
        <v>72.64345025557719</v>
      </c>
    </row>
    <row r="150">
      <c r="A150" s="153" t="s">
        <v>19</v>
      </c>
      <c r="B150" s="154" t="s">
        <v>487</v>
      </c>
      <c r="C150" s="155">
        <v>2023.0</v>
      </c>
      <c r="D150" s="156" t="s">
        <v>6</v>
      </c>
      <c r="E150" s="156" t="s">
        <v>358</v>
      </c>
      <c r="F150" s="157">
        <v>68.9179156972025</v>
      </c>
    </row>
    <row r="151">
      <c r="A151" s="153" t="s">
        <v>20</v>
      </c>
      <c r="B151" s="154" t="s">
        <v>488</v>
      </c>
      <c r="C151" s="155">
        <v>2023.0</v>
      </c>
      <c r="D151" s="156" t="s">
        <v>6</v>
      </c>
      <c r="E151" s="156" t="s">
        <v>358</v>
      </c>
      <c r="F151" s="157">
        <v>69.4508367810487</v>
      </c>
    </row>
    <row r="152">
      <c r="A152" s="153" t="s">
        <v>21</v>
      </c>
      <c r="B152" s="154" t="s">
        <v>490</v>
      </c>
      <c r="C152" s="155">
        <v>2023.0</v>
      </c>
      <c r="D152" s="156" t="s">
        <v>6</v>
      </c>
      <c r="E152" s="156" t="s">
        <v>358</v>
      </c>
      <c r="F152" s="157">
        <v>59.06678619733191</v>
      </c>
    </row>
    <row r="153">
      <c r="A153" s="153" t="s">
        <v>22</v>
      </c>
      <c r="B153" s="154" t="s">
        <v>491</v>
      </c>
      <c r="C153" s="155">
        <v>2023.0</v>
      </c>
      <c r="D153" s="156" t="s">
        <v>6</v>
      </c>
      <c r="E153" s="156" t="s">
        <v>358</v>
      </c>
      <c r="F153" s="157">
        <v>52.627102492467095</v>
      </c>
    </row>
    <row r="154">
      <c r="A154" s="153" t="s">
        <v>23</v>
      </c>
      <c r="B154" s="154" t="s">
        <v>492</v>
      </c>
      <c r="C154" s="155">
        <v>2023.0</v>
      </c>
      <c r="D154" s="156" t="s">
        <v>6</v>
      </c>
      <c r="E154" s="156" t="s">
        <v>358</v>
      </c>
      <c r="F154" s="157">
        <v>67.7454691784905</v>
      </c>
    </row>
    <row r="155">
      <c r="A155" s="153" t="s">
        <v>24</v>
      </c>
      <c r="B155" s="154" t="s">
        <v>493</v>
      </c>
      <c r="C155" s="155">
        <v>2023.0</v>
      </c>
      <c r="D155" s="156" t="s">
        <v>6</v>
      </c>
      <c r="E155" s="156" t="s">
        <v>358</v>
      </c>
      <c r="F155" s="157">
        <v>76.0938124824365</v>
      </c>
    </row>
    <row r="156">
      <c r="A156" s="153" t="s">
        <v>25</v>
      </c>
      <c r="B156" s="154" t="s">
        <v>494</v>
      </c>
      <c r="C156" s="155">
        <v>2023.0</v>
      </c>
      <c r="D156" s="156" t="s">
        <v>6</v>
      </c>
      <c r="E156" s="156" t="s">
        <v>358</v>
      </c>
      <c r="F156" s="157">
        <v>67.8472057002988</v>
      </c>
    </row>
    <row r="157">
      <c r="A157" s="153" t="s">
        <v>26</v>
      </c>
      <c r="B157" s="154" t="s">
        <v>495</v>
      </c>
      <c r="C157" s="155">
        <v>2023.0</v>
      </c>
      <c r="D157" s="156" t="s">
        <v>6</v>
      </c>
      <c r="E157" s="156" t="s">
        <v>358</v>
      </c>
      <c r="F157" s="157">
        <v>57.786423193079</v>
      </c>
    </row>
    <row r="158">
      <c r="A158" s="153" t="s">
        <v>27</v>
      </c>
      <c r="B158" s="154" t="s">
        <v>497</v>
      </c>
      <c r="C158" s="155">
        <v>2023.0</v>
      </c>
      <c r="D158" s="156" t="s">
        <v>6</v>
      </c>
      <c r="E158" s="156" t="s">
        <v>358</v>
      </c>
      <c r="F158" s="157">
        <v>57.5471576532651</v>
      </c>
    </row>
    <row r="159">
      <c r="A159" s="153" t="s">
        <v>28</v>
      </c>
      <c r="B159" s="154" t="s">
        <v>496</v>
      </c>
      <c r="C159" s="155">
        <v>2023.0</v>
      </c>
      <c r="D159" s="156" t="s">
        <v>6</v>
      </c>
      <c r="E159" s="156" t="s">
        <v>358</v>
      </c>
      <c r="F159" s="157">
        <v>57.531883246260705</v>
      </c>
    </row>
    <row r="160">
      <c r="A160" s="153" t="s">
        <v>29</v>
      </c>
      <c r="B160" s="154" t="s">
        <v>498</v>
      </c>
      <c r="C160" s="155">
        <v>2023.0</v>
      </c>
      <c r="D160" s="156" t="s">
        <v>6</v>
      </c>
      <c r="E160" s="156" t="s">
        <v>358</v>
      </c>
      <c r="F160" s="157">
        <v>55.570633286299504</v>
      </c>
    </row>
    <row r="161">
      <c r="A161" s="153" t="s">
        <v>30</v>
      </c>
      <c r="B161" s="154" t="s">
        <v>499</v>
      </c>
      <c r="C161" s="155">
        <v>2023.0</v>
      </c>
      <c r="D161" s="156" t="s">
        <v>6</v>
      </c>
      <c r="E161" s="156" t="s">
        <v>358</v>
      </c>
      <c r="F161" s="157">
        <v>68.0132721239943</v>
      </c>
    </row>
    <row r="162">
      <c r="A162" s="153" t="s">
        <v>31</v>
      </c>
      <c r="B162" s="154" t="s">
        <v>500</v>
      </c>
      <c r="C162" s="155">
        <v>2023.0</v>
      </c>
      <c r="D162" s="156" t="s">
        <v>6</v>
      </c>
      <c r="E162" s="156" t="s">
        <v>358</v>
      </c>
      <c r="F162" s="157">
        <v>59.3822327044025</v>
      </c>
    </row>
    <row r="163">
      <c r="A163" s="153" t="s">
        <v>32</v>
      </c>
      <c r="B163" s="154" t="s">
        <v>501</v>
      </c>
      <c r="C163" s="155">
        <v>2023.0</v>
      </c>
      <c r="D163" s="156" t="s">
        <v>6</v>
      </c>
      <c r="E163" s="156" t="s">
        <v>358</v>
      </c>
      <c r="F163" s="157">
        <v>62.925045386239006</v>
      </c>
    </row>
    <row r="164">
      <c r="A164" s="153" t="s">
        <v>33</v>
      </c>
      <c r="B164" s="154" t="s">
        <v>502</v>
      </c>
      <c r="C164" s="155">
        <v>2023.0</v>
      </c>
      <c r="D164" s="156" t="s">
        <v>6</v>
      </c>
      <c r="E164" s="156" t="s">
        <v>358</v>
      </c>
      <c r="F164" s="157">
        <v>65.84702936622779</v>
      </c>
    </row>
    <row r="165">
      <c r="A165" s="153" t="s">
        <v>34</v>
      </c>
      <c r="B165" s="154" t="s">
        <v>503</v>
      </c>
      <c r="C165" s="155">
        <v>2023.0</v>
      </c>
      <c r="D165" s="156" t="s">
        <v>6</v>
      </c>
      <c r="E165" s="156" t="s">
        <v>358</v>
      </c>
      <c r="F165" s="157">
        <v>57.8470822711884</v>
      </c>
    </row>
    <row r="166">
      <c r="A166" s="153" t="s">
        <v>35</v>
      </c>
      <c r="B166" s="154" t="s">
        <v>504</v>
      </c>
      <c r="C166" s="155">
        <v>2023.0</v>
      </c>
      <c r="D166" s="156" t="s">
        <v>6</v>
      </c>
      <c r="E166" s="156" t="s">
        <v>358</v>
      </c>
      <c r="F166" s="157">
        <v>65.91163938102721</v>
      </c>
    </row>
    <row r="167">
      <c r="D167" s="36"/>
      <c r="E167" s="36"/>
    </row>
    <row r="168">
      <c r="D168" s="36"/>
      <c r="E168" s="36"/>
    </row>
    <row r="169">
      <c r="D169" s="36"/>
      <c r="E169" s="36"/>
    </row>
    <row r="170">
      <c r="D170" s="36"/>
      <c r="E170" s="36"/>
    </row>
    <row r="171">
      <c r="D171" s="36"/>
      <c r="E171" s="36"/>
    </row>
    <row r="172">
      <c r="D172" s="36"/>
      <c r="E172" s="36"/>
    </row>
    <row r="173">
      <c r="D173" s="36"/>
      <c r="E173" s="36"/>
    </row>
    <row r="174">
      <c r="D174" s="36"/>
      <c r="E174" s="36"/>
    </row>
    <row r="175">
      <c r="D175" s="36"/>
      <c r="E175" s="36"/>
    </row>
    <row r="176">
      <c r="D176" s="36"/>
      <c r="E176" s="36"/>
    </row>
    <row r="177">
      <c r="D177" s="36"/>
      <c r="E177" s="36"/>
    </row>
    <row r="178">
      <c r="D178" s="36"/>
      <c r="E178" s="36"/>
    </row>
    <row r="179">
      <c r="D179" s="36"/>
      <c r="E179" s="36"/>
    </row>
    <row r="180">
      <c r="D180" s="36"/>
      <c r="E180" s="36"/>
    </row>
    <row r="181">
      <c r="D181" s="36"/>
      <c r="E181" s="36"/>
    </row>
    <row r="182">
      <c r="D182" s="36"/>
      <c r="E182" s="36"/>
    </row>
    <row r="183">
      <c r="D183" s="36"/>
      <c r="E183" s="36"/>
    </row>
    <row r="184">
      <c r="D184" s="36"/>
      <c r="E184" s="36"/>
    </row>
    <row r="185">
      <c r="D185" s="36"/>
      <c r="E185" s="36"/>
    </row>
    <row r="186">
      <c r="D186" s="36"/>
      <c r="E186" s="36"/>
    </row>
    <row r="187">
      <c r="D187" s="36"/>
      <c r="E187" s="36"/>
    </row>
    <row r="188">
      <c r="D188" s="36"/>
      <c r="E188" s="36"/>
    </row>
    <row r="189">
      <c r="D189" s="36"/>
      <c r="E189" s="36"/>
    </row>
    <row r="190">
      <c r="D190" s="36"/>
      <c r="E190" s="36"/>
    </row>
    <row r="191">
      <c r="D191" s="36"/>
      <c r="E191" s="36"/>
    </row>
    <row r="192">
      <c r="D192" s="36"/>
      <c r="E192" s="36"/>
    </row>
    <row r="193">
      <c r="D193" s="36"/>
      <c r="E193" s="36"/>
    </row>
    <row r="194">
      <c r="D194" s="36"/>
      <c r="E194" s="36"/>
    </row>
    <row r="195">
      <c r="D195" s="36"/>
      <c r="E195" s="36"/>
    </row>
    <row r="196">
      <c r="D196" s="36"/>
      <c r="E196" s="36"/>
    </row>
    <row r="197">
      <c r="D197" s="36"/>
      <c r="E197" s="36"/>
    </row>
    <row r="198">
      <c r="D198" s="36"/>
      <c r="E198" s="36"/>
    </row>
    <row r="199">
      <c r="D199" s="36"/>
      <c r="E199" s="36"/>
    </row>
    <row r="200">
      <c r="D200" s="36"/>
      <c r="E200" s="36"/>
    </row>
    <row r="201">
      <c r="D201" s="36"/>
      <c r="E201" s="36"/>
    </row>
    <row r="202">
      <c r="D202" s="36"/>
      <c r="E202" s="36"/>
    </row>
    <row r="203">
      <c r="D203" s="36"/>
      <c r="E203" s="36"/>
    </row>
    <row r="204">
      <c r="D204" s="36"/>
      <c r="E204" s="36"/>
    </row>
    <row r="205">
      <c r="D205" s="36"/>
      <c r="E205" s="36"/>
    </row>
    <row r="206">
      <c r="D206" s="36"/>
      <c r="E206" s="36"/>
    </row>
    <row r="207">
      <c r="D207" s="36"/>
      <c r="E207" s="36"/>
    </row>
    <row r="208">
      <c r="D208" s="36"/>
      <c r="E208" s="36"/>
    </row>
    <row r="209">
      <c r="D209" s="36"/>
      <c r="E209" s="36"/>
    </row>
    <row r="210">
      <c r="D210" s="36"/>
      <c r="E210" s="36"/>
    </row>
    <row r="211">
      <c r="D211" s="36"/>
      <c r="E211" s="36"/>
    </row>
    <row r="212">
      <c r="D212" s="36"/>
      <c r="E212" s="36"/>
    </row>
    <row r="213">
      <c r="D213" s="36"/>
      <c r="E213" s="36"/>
    </row>
    <row r="214">
      <c r="D214" s="36"/>
      <c r="E214" s="36"/>
    </row>
    <row r="215">
      <c r="D215" s="36"/>
      <c r="E215" s="36"/>
    </row>
    <row r="216">
      <c r="D216" s="36"/>
      <c r="E216" s="36"/>
    </row>
    <row r="217">
      <c r="D217" s="36"/>
      <c r="E217" s="36"/>
    </row>
    <row r="218">
      <c r="D218" s="36"/>
      <c r="E218" s="36"/>
    </row>
    <row r="219">
      <c r="D219" s="36"/>
      <c r="E219" s="36"/>
    </row>
    <row r="220">
      <c r="D220" s="36"/>
      <c r="E220" s="36"/>
    </row>
    <row r="221">
      <c r="D221" s="36"/>
      <c r="E221" s="36"/>
    </row>
    <row r="222">
      <c r="D222" s="36"/>
      <c r="E222" s="36"/>
    </row>
    <row r="223">
      <c r="D223" s="36"/>
      <c r="E223" s="36"/>
    </row>
    <row r="224">
      <c r="D224" s="36"/>
      <c r="E224" s="36"/>
    </row>
    <row r="225">
      <c r="D225" s="36"/>
      <c r="E225" s="36"/>
    </row>
    <row r="226">
      <c r="D226" s="36"/>
      <c r="E226" s="36"/>
    </row>
    <row r="227">
      <c r="D227" s="36"/>
      <c r="E227" s="36"/>
    </row>
    <row r="228">
      <c r="D228" s="36"/>
      <c r="E228" s="36"/>
    </row>
    <row r="229">
      <c r="D229" s="36"/>
      <c r="E229" s="36"/>
    </row>
    <row r="230">
      <c r="D230" s="36"/>
      <c r="E230" s="36"/>
    </row>
    <row r="231">
      <c r="D231" s="36"/>
      <c r="E231" s="36"/>
    </row>
    <row r="232">
      <c r="D232" s="36"/>
      <c r="E232" s="36"/>
    </row>
    <row r="233">
      <c r="D233" s="36"/>
      <c r="E233" s="36"/>
    </row>
    <row r="234">
      <c r="D234" s="36"/>
      <c r="E234" s="36"/>
    </row>
    <row r="235">
      <c r="D235" s="36"/>
      <c r="E235" s="36"/>
    </row>
    <row r="236">
      <c r="D236" s="36"/>
      <c r="E236" s="36"/>
    </row>
    <row r="237">
      <c r="D237" s="36"/>
      <c r="E237" s="36"/>
    </row>
    <row r="238">
      <c r="D238" s="36"/>
      <c r="E238" s="36"/>
    </row>
    <row r="239">
      <c r="D239" s="36"/>
      <c r="E239" s="36"/>
    </row>
    <row r="240">
      <c r="D240" s="36"/>
      <c r="E240" s="36"/>
    </row>
    <row r="241">
      <c r="D241" s="36"/>
      <c r="E241" s="36"/>
    </row>
    <row r="242">
      <c r="D242" s="36"/>
      <c r="E242" s="36"/>
    </row>
    <row r="243">
      <c r="D243" s="36"/>
      <c r="E243" s="36"/>
    </row>
    <row r="244">
      <c r="D244" s="36"/>
      <c r="E244" s="36"/>
    </row>
    <row r="245">
      <c r="D245" s="36"/>
      <c r="E245" s="36"/>
    </row>
    <row r="246">
      <c r="D246" s="36"/>
      <c r="E246" s="36"/>
    </row>
    <row r="247">
      <c r="D247" s="36"/>
      <c r="E247" s="36"/>
    </row>
    <row r="248">
      <c r="D248" s="36"/>
      <c r="E248" s="36"/>
    </row>
    <row r="249">
      <c r="D249" s="36"/>
      <c r="E249" s="36"/>
    </row>
    <row r="250">
      <c r="D250" s="36"/>
      <c r="E250" s="36"/>
    </row>
    <row r="251">
      <c r="D251" s="36"/>
      <c r="E251" s="36"/>
    </row>
    <row r="252">
      <c r="D252" s="36"/>
      <c r="E252" s="36"/>
    </row>
    <row r="253">
      <c r="D253" s="36"/>
      <c r="E253" s="36"/>
    </row>
    <row r="254">
      <c r="D254" s="36"/>
      <c r="E254" s="36"/>
    </row>
    <row r="255">
      <c r="D255" s="36"/>
      <c r="E255" s="36"/>
    </row>
    <row r="256">
      <c r="D256" s="36"/>
      <c r="E256" s="36"/>
    </row>
    <row r="257">
      <c r="D257" s="36"/>
      <c r="E257" s="36"/>
    </row>
    <row r="258">
      <c r="D258" s="36"/>
      <c r="E258" s="36"/>
    </row>
    <row r="259">
      <c r="D259" s="36"/>
      <c r="E259" s="36"/>
    </row>
    <row r="260">
      <c r="D260" s="36"/>
      <c r="E260" s="36"/>
    </row>
    <row r="261">
      <c r="D261" s="36"/>
      <c r="E261" s="36"/>
    </row>
    <row r="262">
      <c r="D262" s="36"/>
      <c r="E262" s="36"/>
    </row>
    <row r="263">
      <c r="D263" s="36"/>
      <c r="E263" s="36"/>
    </row>
    <row r="264">
      <c r="D264" s="36"/>
      <c r="E264" s="36"/>
    </row>
    <row r="265">
      <c r="D265" s="36"/>
      <c r="E265" s="36"/>
    </row>
    <row r="266">
      <c r="D266" s="36"/>
      <c r="E266" s="36"/>
    </row>
    <row r="267">
      <c r="D267" s="36"/>
      <c r="E267" s="36"/>
    </row>
    <row r="268">
      <c r="D268" s="36"/>
      <c r="E268" s="36"/>
    </row>
    <row r="269">
      <c r="D269" s="36"/>
      <c r="E269" s="36"/>
    </row>
    <row r="270">
      <c r="D270" s="36"/>
      <c r="E270" s="36"/>
    </row>
    <row r="271">
      <c r="D271" s="36"/>
      <c r="E271" s="36"/>
    </row>
    <row r="272">
      <c r="D272" s="36"/>
      <c r="E272" s="36"/>
    </row>
    <row r="273">
      <c r="D273" s="36"/>
      <c r="E273" s="36"/>
    </row>
    <row r="274">
      <c r="D274" s="36"/>
      <c r="E274" s="36"/>
    </row>
    <row r="275">
      <c r="D275" s="36"/>
      <c r="E275" s="36"/>
    </row>
    <row r="276">
      <c r="D276" s="36"/>
      <c r="E276" s="36"/>
    </row>
    <row r="277">
      <c r="D277" s="36"/>
      <c r="E277" s="36"/>
    </row>
    <row r="278">
      <c r="D278" s="36"/>
      <c r="E278" s="36"/>
    </row>
    <row r="279">
      <c r="D279" s="36"/>
      <c r="E279" s="36"/>
    </row>
    <row r="280">
      <c r="D280" s="36"/>
      <c r="E280" s="36"/>
    </row>
    <row r="281">
      <c r="D281" s="36"/>
      <c r="E281" s="36"/>
    </row>
    <row r="282">
      <c r="D282" s="36"/>
      <c r="E282" s="36"/>
    </row>
    <row r="283">
      <c r="D283" s="36"/>
      <c r="E283" s="36"/>
    </row>
    <row r="284">
      <c r="D284" s="36"/>
      <c r="E284" s="36"/>
    </row>
    <row r="285">
      <c r="D285" s="36"/>
      <c r="E285" s="36"/>
    </row>
    <row r="286">
      <c r="D286" s="36"/>
      <c r="E286" s="36"/>
    </row>
    <row r="287">
      <c r="D287" s="36"/>
      <c r="E287" s="36"/>
    </row>
    <row r="288">
      <c r="D288" s="36"/>
      <c r="E288" s="36"/>
    </row>
    <row r="289">
      <c r="D289" s="36"/>
      <c r="E289" s="36"/>
    </row>
    <row r="290">
      <c r="D290" s="36"/>
      <c r="E290" s="36"/>
    </row>
    <row r="291">
      <c r="D291" s="36"/>
      <c r="E291" s="36"/>
    </row>
    <row r="292">
      <c r="D292" s="36"/>
      <c r="E292" s="36"/>
    </row>
    <row r="293">
      <c r="D293" s="36"/>
      <c r="E293" s="36"/>
    </row>
    <row r="294">
      <c r="D294" s="36"/>
      <c r="E294" s="36"/>
    </row>
    <row r="295">
      <c r="D295" s="36"/>
      <c r="E295" s="36"/>
    </row>
    <row r="296">
      <c r="D296" s="36"/>
      <c r="E296" s="36"/>
    </row>
    <row r="297">
      <c r="D297" s="36"/>
      <c r="E297" s="36"/>
    </row>
    <row r="298">
      <c r="D298" s="36"/>
      <c r="E298" s="36"/>
    </row>
    <row r="299">
      <c r="D299" s="36"/>
      <c r="E299" s="36"/>
    </row>
    <row r="300">
      <c r="D300" s="36"/>
      <c r="E300" s="36"/>
    </row>
    <row r="301">
      <c r="D301" s="36"/>
      <c r="E301" s="36"/>
    </row>
    <row r="302">
      <c r="D302" s="36"/>
      <c r="E302" s="36"/>
    </row>
    <row r="303">
      <c r="D303" s="36"/>
      <c r="E303" s="36"/>
    </row>
    <row r="304">
      <c r="D304" s="36"/>
      <c r="E304" s="36"/>
    </row>
    <row r="305">
      <c r="D305" s="36"/>
      <c r="E305" s="36"/>
    </row>
    <row r="306">
      <c r="D306" s="36"/>
      <c r="E306" s="36"/>
    </row>
    <row r="307">
      <c r="D307" s="36"/>
      <c r="E307" s="36"/>
    </row>
    <row r="308">
      <c r="D308" s="36"/>
      <c r="E308" s="36"/>
    </row>
    <row r="309">
      <c r="D309" s="36"/>
      <c r="E309" s="36"/>
    </row>
    <row r="310">
      <c r="D310" s="36"/>
      <c r="E310" s="36"/>
    </row>
    <row r="311">
      <c r="D311" s="36"/>
      <c r="E311" s="36"/>
    </row>
    <row r="312">
      <c r="D312" s="36"/>
      <c r="E312" s="36"/>
    </row>
    <row r="313">
      <c r="D313" s="36"/>
      <c r="E313" s="36"/>
    </row>
    <row r="314">
      <c r="D314" s="36"/>
      <c r="E314" s="36"/>
    </row>
    <row r="315">
      <c r="D315" s="36"/>
      <c r="E315" s="36"/>
    </row>
    <row r="316">
      <c r="D316" s="36"/>
      <c r="E316" s="36"/>
    </row>
    <row r="317">
      <c r="D317" s="36"/>
      <c r="E317" s="36"/>
    </row>
    <row r="318">
      <c r="D318" s="36"/>
      <c r="E318" s="36"/>
    </row>
    <row r="319">
      <c r="D319" s="36"/>
      <c r="E319" s="36"/>
    </row>
    <row r="320">
      <c r="D320" s="36"/>
      <c r="E320" s="36"/>
    </row>
    <row r="321">
      <c r="D321" s="36"/>
      <c r="E321" s="36"/>
    </row>
    <row r="322">
      <c r="D322" s="36"/>
      <c r="E322" s="36"/>
    </row>
    <row r="323">
      <c r="D323" s="36"/>
      <c r="E323" s="36"/>
    </row>
    <row r="324">
      <c r="D324" s="36"/>
      <c r="E324" s="36"/>
    </row>
    <row r="325">
      <c r="D325" s="36"/>
      <c r="E325" s="36"/>
    </row>
    <row r="326">
      <c r="D326" s="36"/>
      <c r="E326" s="36"/>
    </row>
    <row r="327">
      <c r="D327" s="36"/>
      <c r="E327" s="36"/>
    </row>
    <row r="328">
      <c r="D328" s="36"/>
      <c r="E328" s="36"/>
    </row>
    <row r="329">
      <c r="D329" s="36"/>
      <c r="E329" s="36"/>
    </row>
    <row r="330">
      <c r="D330" s="36"/>
      <c r="E330" s="36"/>
    </row>
    <row r="331">
      <c r="D331" s="36"/>
      <c r="E331" s="36"/>
    </row>
    <row r="332">
      <c r="D332" s="36"/>
      <c r="E332" s="36"/>
    </row>
    <row r="333">
      <c r="D333" s="36"/>
      <c r="E333" s="36"/>
    </row>
    <row r="334">
      <c r="D334" s="36"/>
      <c r="E334" s="36"/>
    </row>
    <row r="335">
      <c r="D335" s="36"/>
      <c r="E335" s="36"/>
    </row>
    <row r="336">
      <c r="D336" s="36"/>
      <c r="E336" s="36"/>
    </row>
    <row r="337">
      <c r="D337" s="36"/>
      <c r="E337" s="36"/>
    </row>
    <row r="338">
      <c r="D338" s="36"/>
      <c r="E338" s="36"/>
    </row>
    <row r="339">
      <c r="D339" s="36"/>
      <c r="E339" s="36"/>
    </row>
    <row r="340">
      <c r="D340" s="36"/>
      <c r="E340" s="36"/>
    </row>
    <row r="341">
      <c r="D341" s="36"/>
      <c r="E341" s="36"/>
    </row>
    <row r="342">
      <c r="D342" s="36"/>
      <c r="E342" s="36"/>
    </row>
    <row r="343">
      <c r="D343" s="36"/>
      <c r="E343" s="36"/>
    </row>
    <row r="344">
      <c r="D344" s="36"/>
      <c r="E344" s="36"/>
    </row>
    <row r="345">
      <c r="D345" s="36"/>
      <c r="E345" s="36"/>
    </row>
    <row r="346">
      <c r="D346" s="36"/>
      <c r="E346" s="36"/>
    </row>
    <row r="347">
      <c r="D347" s="36"/>
      <c r="E347" s="36"/>
    </row>
    <row r="348">
      <c r="D348" s="36"/>
      <c r="E348" s="36"/>
    </row>
    <row r="349">
      <c r="D349" s="36"/>
      <c r="E349" s="36"/>
    </row>
    <row r="350">
      <c r="D350" s="36"/>
      <c r="E350" s="36"/>
    </row>
    <row r="351">
      <c r="D351" s="36"/>
      <c r="E351" s="36"/>
    </row>
    <row r="352">
      <c r="D352" s="36"/>
      <c r="E352" s="36"/>
    </row>
    <row r="353">
      <c r="D353" s="36"/>
      <c r="E353" s="36"/>
    </row>
    <row r="354">
      <c r="D354" s="36"/>
      <c r="E354" s="36"/>
    </row>
    <row r="355">
      <c r="D355" s="36"/>
      <c r="E355" s="36"/>
    </row>
    <row r="356">
      <c r="D356" s="36"/>
      <c r="E356" s="36"/>
    </row>
    <row r="357">
      <c r="D357" s="36"/>
      <c r="E357" s="36"/>
    </row>
    <row r="358">
      <c r="D358" s="36"/>
      <c r="E358" s="36"/>
    </row>
    <row r="359">
      <c r="D359" s="36"/>
      <c r="E359" s="36"/>
    </row>
    <row r="360">
      <c r="D360" s="36"/>
      <c r="E360" s="36"/>
    </row>
    <row r="361">
      <c r="D361" s="36"/>
      <c r="E361" s="36"/>
    </row>
    <row r="362">
      <c r="D362" s="36"/>
      <c r="E362" s="36"/>
    </row>
    <row r="363">
      <c r="D363" s="36"/>
      <c r="E363" s="36"/>
    </row>
    <row r="364">
      <c r="D364" s="36"/>
      <c r="E364" s="36"/>
    </row>
    <row r="365">
      <c r="D365" s="36"/>
      <c r="E365" s="36"/>
    </row>
    <row r="366">
      <c r="D366" s="36"/>
      <c r="E366" s="36"/>
    </row>
    <row r="367">
      <c r="D367" s="36"/>
      <c r="E367" s="36"/>
    </row>
    <row r="368">
      <c r="D368" s="36"/>
      <c r="E368" s="36"/>
    </row>
    <row r="369">
      <c r="D369" s="36"/>
      <c r="E369" s="36"/>
    </row>
    <row r="370">
      <c r="D370" s="36"/>
      <c r="E370" s="36"/>
    </row>
    <row r="371">
      <c r="D371" s="36"/>
      <c r="E371" s="36"/>
    </row>
    <row r="372">
      <c r="D372" s="36"/>
      <c r="E372" s="36"/>
    </row>
    <row r="373">
      <c r="D373" s="36"/>
      <c r="E373" s="36"/>
    </row>
    <row r="374">
      <c r="D374" s="36"/>
      <c r="E374" s="36"/>
    </row>
    <row r="375">
      <c r="D375" s="36"/>
      <c r="E375" s="36"/>
    </row>
    <row r="376">
      <c r="D376" s="36"/>
      <c r="E376" s="36"/>
    </row>
    <row r="377">
      <c r="D377" s="36"/>
      <c r="E377" s="36"/>
    </row>
    <row r="378">
      <c r="D378" s="36"/>
      <c r="E378" s="36"/>
    </row>
    <row r="379">
      <c r="D379" s="36"/>
      <c r="E379" s="36"/>
    </row>
    <row r="380">
      <c r="D380" s="36"/>
      <c r="E380" s="36"/>
    </row>
    <row r="381">
      <c r="D381" s="36"/>
      <c r="E381" s="36"/>
    </row>
    <row r="382">
      <c r="D382" s="36"/>
      <c r="E382" s="36"/>
    </row>
    <row r="383">
      <c r="D383" s="36"/>
      <c r="E383" s="36"/>
    </row>
    <row r="384">
      <c r="D384" s="36"/>
      <c r="E384" s="36"/>
    </row>
    <row r="385">
      <c r="D385" s="36"/>
      <c r="E385" s="36"/>
    </row>
    <row r="386">
      <c r="D386" s="36"/>
      <c r="E386" s="36"/>
    </row>
    <row r="387">
      <c r="D387" s="36"/>
      <c r="E387" s="36"/>
    </row>
    <row r="388">
      <c r="D388" s="36"/>
      <c r="E388" s="36"/>
    </row>
    <row r="389">
      <c r="D389" s="36"/>
      <c r="E389" s="36"/>
    </row>
    <row r="390">
      <c r="D390" s="36"/>
      <c r="E390" s="36"/>
    </row>
    <row r="391">
      <c r="D391" s="36"/>
      <c r="E391" s="36"/>
    </row>
    <row r="392">
      <c r="D392" s="36"/>
      <c r="E392" s="36"/>
    </row>
    <row r="393">
      <c r="D393" s="36"/>
      <c r="E393" s="36"/>
    </row>
    <row r="394">
      <c r="D394" s="36"/>
      <c r="E394" s="36"/>
    </row>
    <row r="395">
      <c r="D395" s="36"/>
      <c r="E395" s="36"/>
    </row>
    <row r="396">
      <c r="D396" s="36"/>
      <c r="E396" s="36"/>
    </row>
    <row r="397">
      <c r="D397" s="36"/>
      <c r="E397" s="36"/>
    </row>
    <row r="398">
      <c r="D398" s="36"/>
      <c r="E398" s="36"/>
    </row>
    <row r="399">
      <c r="D399" s="36"/>
      <c r="E399" s="36"/>
    </row>
    <row r="400">
      <c r="D400" s="36"/>
      <c r="E400" s="36"/>
    </row>
    <row r="401">
      <c r="D401" s="36"/>
      <c r="E401" s="36"/>
    </row>
    <row r="402">
      <c r="D402" s="36"/>
      <c r="E402" s="36"/>
    </row>
    <row r="403">
      <c r="D403" s="36"/>
      <c r="E403" s="36"/>
    </row>
    <row r="404">
      <c r="D404" s="36"/>
      <c r="E404" s="36"/>
    </row>
    <row r="405">
      <c r="D405" s="36"/>
      <c r="E405" s="36"/>
    </row>
    <row r="406">
      <c r="D406" s="36"/>
      <c r="E406" s="36"/>
    </row>
    <row r="407">
      <c r="D407" s="36"/>
      <c r="E407" s="36"/>
    </row>
    <row r="408">
      <c r="D408" s="36"/>
      <c r="E408" s="36"/>
    </row>
    <row r="409">
      <c r="D409" s="36"/>
      <c r="E409" s="36"/>
    </row>
    <row r="410">
      <c r="D410" s="36"/>
      <c r="E410" s="36"/>
    </row>
    <row r="411">
      <c r="D411" s="36"/>
      <c r="E411" s="36"/>
    </row>
    <row r="412">
      <c r="D412" s="36"/>
      <c r="E412" s="36"/>
    </row>
    <row r="413">
      <c r="D413" s="36"/>
      <c r="E413" s="36"/>
    </row>
    <row r="414">
      <c r="D414" s="36"/>
      <c r="E414" s="36"/>
    </row>
    <row r="415">
      <c r="D415" s="36"/>
      <c r="E415" s="36"/>
    </row>
    <row r="416">
      <c r="D416" s="36"/>
      <c r="E416" s="36"/>
    </row>
    <row r="417">
      <c r="D417" s="36"/>
      <c r="E417" s="36"/>
    </row>
    <row r="418">
      <c r="D418" s="36"/>
      <c r="E418" s="36"/>
    </row>
    <row r="419">
      <c r="D419" s="36"/>
      <c r="E419" s="36"/>
    </row>
    <row r="420">
      <c r="D420" s="36"/>
      <c r="E420" s="36"/>
    </row>
    <row r="421">
      <c r="D421" s="36"/>
      <c r="E421" s="36"/>
    </row>
    <row r="422">
      <c r="D422" s="36"/>
      <c r="E422" s="36"/>
    </row>
    <row r="423">
      <c r="D423" s="36"/>
      <c r="E423" s="36"/>
    </row>
    <row r="424">
      <c r="D424" s="36"/>
      <c r="E424" s="36"/>
    </row>
    <row r="425">
      <c r="D425" s="36"/>
      <c r="E425" s="36"/>
    </row>
    <row r="426">
      <c r="D426" s="36"/>
      <c r="E426" s="36"/>
    </row>
    <row r="427">
      <c r="D427" s="36"/>
      <c r="E427" s="36"/>
    </row>
    <row r="428">
      <c r="D428" s="36"/>
      <c r="E428" s="36"/>
    </row>
    <row r="429">
      <c r="D429" s="36"/>
      <c r="E429" s="36"/>
    </row>
    <row r="430">
      <c r="D430" s="36"/>
      <c r="E430" s="36"/>
    </row>
    <row r="431">
      <c r="D431" s="36"/>
      <c r="E431" s="36"/>
    </row>
    <row r="432">
      <c r="D432" s="36"/>
      <c r="E432" s="36"/>
    </row>
    <row r="433">
      <c r="D433" s="36"/>
      <c r="E433" s="36"/>
    </row>
    <row r="434">
      <c r="D434" s="36"/>
      <c r="E434" s="36"/>
    </row>
    <row r="435">
      <c r="D435" s="36"/>
      <c r="E435" s="36"/>
    </row>
    <row r="436">
      <c r="D436" s="36"/>
      <c r="E436" s="36"/>
    </row>
    <row r="437">
      <c r="D437" s="36"/>
      <c r="E437" s="36"/>
    </row>
    <row r="438">
      <c r="D438" s="36"/>
      <c r="E438" s="36"/>
    </row>
    <row r="439">
      <c r="D439" s="36"/>
      <c r="E439" s="36"/>
    </row>
    <row r="440">
      <c r="D440" s="36"/>
      <c r="E440" s="36"/>
    </row>
    <row r="441">
      <c r="D441" s="36"/>
      <c r="E441" s="36"/>
    </row>
    <row r="442">
      <c r="D442" s="36"/>
      <c r="E442" s="36"/>
    </row>
    <row r="443">
      <c r="D443" s="36"/>
      <c r="E443" s="36"/>
    </row>
    <row r="444">
      <c r="D444" s="36"/>
      <c r="E444" s="36"/>
    </row>
    <row r="445">
      <c r="D445" s="36"/>
      <c r="E445" s="36"/>
    </row>
    <row r="446">
      <c r="D446" s="36"/>
      <c r="E446" s="36"/>
    </row>
    <row r="447">
      <c r="D447" s="36"/>
      <c r="E447" s="36"/>
    </row>
    <row r="448">
      <c r="D448" s="36"/>
      <c r="E448" s="36"/>
    </row>
    <row r="449">
      <c r="D449" s="36"/>
      <c r="E449" s="36"/>
    </row>
    <row r="450">
      <c r="D450" s="36"/>
      <c r="E450" s="36"/>
    </row>
    <row r="451">
      <c r="D451" s="36"/>
      <c r="E451" s="36"/>
    </row>
    <row r="452">
      <c r="D452" s="36"/>
      <c r="E452" s="36"/>
    </row>
    <row r="453">
      <c r="D453" s="36"/>
      <c r="E453" s="36"/>
    </row>
    <row r="454">
      <c r="D454" s="36"/>
      <c r="E454" s="36"/>
    </row>
    <row r="455">
      <c r="D455" s="36"/>
      <c r="E455" s="36"/>
    </row>
    <row r="456">
      <c r="D456" s="36"/>
      <c r="E456" s="36"/>
    </row>
    <row r="457">
      <c r="D457" s="36"/>
      <c r="E457" s="36"/>
    </row>
    <row r="458">
      <c r="D458" s="36"/>
      <c r="E458" s="36"/>
    </row>
    <row r="459">
      <c r="D459" s="36"/>
      <c r="E459" s="36"/>
    </row>
    <row r="460">
      <c r="D460" s="36"/>
      <c r="E460" s="36"/>
    </row>
    <row r="461">
      <c r="D461" s="36"/>
      <c r="E461" s="36"/>
    </row>
    <row r="462">
      <c r="D462" s="36"/>
      <c r="E462" s="36"/>
    </row>
    <row r="463">
      <c r="D463" s="36"/>
      <c r="E463" s="36"/>
    </row>
    <row r="464">
      <c r="D464" s="36"/>
      <c r="E464" s="36"/>
    </row>
    <row r="465">
      <c r="D465" s="36"/>
      <c r="E465" s="36"/>
    </row>
    <row r="466">
      <c r="D466" s="36"/>
      <c r="E466" s="36"/>
    </row>
    <row r="467">
      <c r="D467" s="36"/>
      <c r="E467" s="36"/>
    </row>
    <row r="468">
      <c r="D468" s="36"/>
      <c r="E468" s="36"/>
    </row>
    <row r="469">
      <c r="D469" s="36"/>
      <c r="E469" s="36"/>
    </row>
    <row r="470">
      <c r="D470" s="36"/>
      <c r="E470" s="36"/>
    </row>
    <row r="471">
      <c r="D471" s="36"/>
      <c r="E471" s="36"/>
    </row>
    <row r="472">
      <c r="D472" s="36"/>
      <c r="E472" s="36"/>
    </row>
    <row r="473">
      <c r="D473" s="36"/>
      <c r="E473" s="36"/>
    </row>
    <row r="474">
      <c r="D474" s="36"/>
      <c r="E474" s="36"/>
    </row>
    <row r="475">
      <c r="D475" s="36"/>
      <c r="E475" s="36"/>
    </row>
    <row r="476">
      <c r="D476" s="36"/>
      <c r="E476" s="36"/>
    </row>
    <row r="477">
      <c r="D477" s="36"/>
      <c r="E477" s="36"/>
    </row>
    <row r="478">
      <c r="D478" s="36"/>
      <c r="E478" s="36"/>
    </row>
    <row r="479">
      <c r="D479" s="36"/>
      <c r="E479" s="36"/>
    </row>
    <row r="480">
      <c r="D480" s="36"/>
      <c r="E480" s="36"/>
    </row>
    <row r="481">
      <c r="D481" s="36"/>
      <c r="E481" s="36"/>
    </row>
    <row r="482">
      <c r="D482" s="36"/>
      <c r="E482" s="36"/>
    </row>
    <row r="483">
      <c r="D483" s="36"/>
      <c r="E483" s="36"/>
    </row>
    <row r="484">
      <c r="D484" s="36"/>
      <c r="E484" s="36"/>
    </row>
    <row r="485">
      <c r="D485" s="36"/>
      <c r="E485" s="36"/>
    </row>
    <row r="486">
      <c r="D486" s="36"/>
      <c r="E486" s="36"/>
    </row>
    <row r="487">
      <c r="D487" s="36"/>
      <c r="E487" s="36"/>
    </row>
    <row r="488">
      <c r="D488" s="36"/>
      <c r="E488" s="36"/>
    </row>
    <row r="489">
      <c r="D489" s="36"/>
      <c r="E489" s="36"/>
    </row>
    <row r="490">
      <c r="D490" s="36"/>
      <c r="E490" s="36"/>
    </row>
    <row r="491">
      <c r="D491" s="36"/>
      <c r="E491" s="36"/>
    </row>
    <row r="492">
      <c r="D492" s="36"/>
      <c r="E492" s="36"/>
    </row>
    <row r="493">
      <c r="D493" s="36"/>
      <c r="E493" s="36"/>
    </row>
    <row r="494">
      <c r="D494" s="36"/>
      <c r="E494" s="36"/>
    </row>
    <row r="495">
      <c r="D495" s="36"/>
      <c r="E495" s="36"/>
    </row>
    <row r="496">
      <c r="D496" s="36"/>
      <c r="E496" s="36"/>
    </row>
    <row r="497">
      <c r="D497" s="36"/>
      <c r="E497" s="36"/>
    </row>
    <row r="498">
      <c r="D498" s="36"/>
      <c r="E498" s="36"/>
    </row>
    <row r="499">
      <c r="D499" s="36"/>
      <c r="E499" s="36"/>
    </row>
    <row r="500">
      <c r="D500" s="36"/>
      <c r="E500" s="36"/>
    </row>
    <row r="501">
      <c r="D501" s="36"/>
      <c r="E501" s="36"/>
    </row>
    <row r="502">
      <c r="D502" s="36"/>
      <c r="E502" s="36"/>
    </row>
    <row r="503">
      <c r="D503" s="36"/>
      <c r="E503" s="36"/>
    </row>
    <row r="504">
      <c r="D504" s="36"/>
      <c r="E504" s="36"/>
    </row>
    <row r="505">
      <c r="D505" s="36"/>
      <c r="E505" s="36"/>
    </row>
    <row r="506">
      <c r="D506" s="36"/>
      <c r="E506" s="36"/>
    </row>
    <row r="507">
      <c r="D507" s="36"/>
      <c r="E507" s="36"/>
    </row>
    <row r="508">
      <c r="D508" s="36"/>
      <c r="E508" s="36"/>
    </row>
    <row r="509">
      <c r="D509" s="36"/>
      <c r="E509" s="36"/>
    </row>
    <row r="510">
      <c r="D510" s="36"/>
      <c r="E510" s="36"/>
    </row>
    <row r="511">
      <c r="D511" s="36"/>
      <c r="E511" s="36"/>
    </row>
    <row r="512">
      <c r="D512" s="36"/>
      <c r="E512" s="36"/>
    </row>
    <row r="513">
      <c r="D513" s="36"/>
      <c r="E513" s="36"/>
    </row>
    <row r="514">
      <c r="D514" s="36"/>
      <c r="E514" s="36"/>
    </row>
    <row r="515">
      <c r="D515" s="36"/>
      <c r="E515" s="36"/>
    </row>
    <row r="516">
      <c r="D516" s="36"/>
      <c r="E516" s="36"/>
    </row>
    <row r="517">
      <c r="D517" s="36"/>
      <c r="E517" s="36"/>
    </row>
    <row r="518">
      <c r="D518" s="36"/>
      <c r="E518" s="36"/>
    </row>
    <row r="519">
      <c r="D519" s="36"/>
      <c r="E519" s="36"/>
    </row>
    <row r="520">
      <c r="D520" s="36"/>
      <c r="E520" s="36"/>
    </row>
    <row r="521">
      <c r="D521" s="36"/>
      <c r="E521" s="36"/>
    </row>
    <row r="522">
      <c r="D522" s="36"/>
      <c r="E522" s="36"/>
    </row>
    <row r="523">
      <c r="D523" s="36"/>
      <c r="E523" s="36"/>
    </row>
    <row r="524">
      <c r="D524" s="36"/>
      <c r="E524" s="36"/>
    </row>
    <row r="525">
      <c r="D525" s="36"/>
      <c r="E525" s="36"/>
    </row>
    <row r="526">
      <c r="D526" s="36"/>
      <c r="E526" s="36"/>
    </row>
    <row r="527">
      <c r="D527" s="36"/>
      <c r="E527" s="36"/>
    </row>
    <row r="528">
      <c r="D528" s="36"/>
      <c r="E528" s="36"/>
    </row>
    <row r="529">
      <c r="D529" s="36"/>
      <c r="E529" s="36"/>
    </row>
    <row r="530">
      <c r="D530" s="36"/>
      <c r="E530" s="36"/>
    </row>
    <row r="531">
      <c r="D531" s="36"/>
      <c r="E531" s="36"/>
    </row>
    <row r="532">
      <c r="D532" s="36"/>
      <c r="E532" s="36"/>
    </row>
    <row r="533">
      <c r="D533" s="36"/>
      <c r="E533" s="36"/>
    </row>
    <row r="534">
      <c r="D534" s="36"/>
      <c r="E534" s="36"/>
    </row>
    <row r="535">
      <c r="D535" s="36"/>
      <c r="E535" s="36"/>
    </row>
    <row r="536">
      <c r="D536" s="36"/>
      <c r="E536" s="36"/>
    </row>
    <row r="537">
      <c r="D537" s="36"/>
      <c r="E537" s="36"/>
    </row>
    <row r="538">
      <c r="D538" s="36"/>
      <c r="E538" s="36"/>
    </row>
    <row r="539">
      <c r="D539" s="36"/>
      <c r="E539" s="36"/>
    </row>
    <row r="540">
      <c r="D540" s="36"/>
      <c r="E540" s="36"/>
    </row>
    <row r="541">
      <c r="D541" s="36"/>
      <c r="E541" s="36"/>
    </row>
    <row r="542">
      <c r="D542" s="36"/>
      <c r="E542" s="36"/>
    </row>
    <row r="543">
      <c r="D543" s="36"/>
      <c r="E543" s="36"/>
    </row>
    <row r="544">
      <c r="D544" s="36"/>
      <c r="E544" s="36"/>
    </row>
    <row r="545">
      <c r="D545" s="36"/>
      <c r="E545" s="36"/>
    </row>
    <row r="546">
      <c r="D546" s="36"/>
      <c r="E546" s="36"/>
    </row>
    <row r="547">
      <c r="D547" s="36"/>
      <c r="E547" s="36"/>
    </row>
    <row r="548">
      <c r="D548" s="36"/>
      <c r="E548" s="36"/>
    </row>
    <row r="549">
      <c r="D549" s="36"/>
      <c r="E549" s="36"/>
    </row>
    <row r="550">
      <c r="D550" s="36"/>
      <c r="E550" s="36"/>
    </row>
    <row r="551">
      <c r="D551" s="36"/>
      <c r="E551" s="36"/>
    </row>
    <row r="552">
      <c r="D552" s="36"/>
      <c r="E552" s="36"/>
    </row>
    <row r="553">
      <c r="D553" s="36"/>
      <c r="E553" s="36"/>
    </row>
    <row r="554">
      <c r="D554" s="36"/>
      <c r="E554" s="36"/>
    </row>
    <row r="555">
      <c r="D555" s="36"/>
      <c r="E555" s="36"/>
    </row>
    <row r="556">
      <c r="D556" s="36"/>
      <c r="E556" s="36"/>
    </row>
    <row r="557">
      <c r="D557" s="36"/>
      <c r="E557" s="36"/>
    </row>
    <row r="558">
      <c r="D558" s="36"/>
      <c r="E558" s="36"/>
    </row>
    <row r="559">
      <c r="D559" s="36"/>
      <c r="E559" s="36"/>
    </row>
    <row r="560">
      <c r="D560" s="36"/>
      <c r="E560" s="36"/>
    </row>
    <row r="561">
      <c r="D561" s="36"/>
      <c r="E561" s="36"/>
    </row>
    <row r="562">
      <c r="D562" s="36"/>
      <c r="E562" s="36"/>
    </row>
    <row r="563">
      <c r="D563" s="36"/>
      <c r="E563" s="36"/>
    </row>
    <row r="564">
      <c r="D564" s="36"/>
      <c r="E564" s="36"/>
    </row>
    <row r="565">
      <c r="D565" s="36"/>
      <c r="E565" s="36"/>
    </row>
    <row r="566">
      <c r="D566" s="36"/>
      <c r="E566" s="36"/>
    </row>
    <row r="567">
      <c r="D567" s="36"/>
      <c r="E567" s="36"/>
    </row>
    <row r="568">
      <c r="D568" s="36"/>
      <c r="E568" s="36"/>
    </row>
    <row r="569">
      <c r="D569" s="36"/>
      <c r="E569" s="36"/>
    </row>
    <row r="570">
      <c r="D570" s="36"/>
      <c r="E570" s="36"/>
    </row>
    <row r="571">
      <c r="D571" s="36"/>
      <c r="E571" s="36"/>
    </row>
    <row r="572">
      <c r="D572" s="36"/>
      <c r="E572" s="36"/>
    </row>
    <row r="573">
      <c r="D573" s="36"/>
      <c r="E573" s="36"/>
    </row>
    <row r="574">
      <c r="D574" s="36"/>
      <c r="E574" s="36"/>
    </row>
    <row r="575">
      <c r="D575" s="36"/>
      <c r="E575" s="36"/>
    </row>
    <row r="576">
      <c r="D576" s="36"/>
      <c r="E576" s="36"/>
    </row>
    <row r="577">
      <c r="D577" s="36"/>
      <c r="E577" s="36"/>
    </row>
    <row r="578">
      <c r="D578" s="36"/>
      <c r="E578" s="36"/>
    </row>
    <row r="579">
      <c r="D579" s="36"/>
      <c r="E579" s="36"/>
    </row>
    <row r="580">
      <c r="D580" s="36"/>
      <c r="E580" s="36"/>
    </row>
    <row r="581">
      <c r="D581" s="36"/>
      <c r="E581" s="36"/>
    </row>
    <row r="582">
      <c r="D582" s="36"/>
      <c r="E582" s="36"/>
    </row>
    <row r="583">
      <c r="D583" s="36"/>
      <c r="E583" s="36"/>
    </row>
    <row r="584">
      <c r="D584" s="36"/>
      <c r="E584" s="36"/>
    </row>
    <row r="585">
      <c r="D585" s="36"/>
      <c r="E585" s="36"/>
    </row>
    <row r="586">
      <c r="D586" s="36"/>
      <c r="E586" s="36"/>
    </row>
    <row r="587">
      <c r="D587" s="36"/>
      <c r="E587" s="36"/>
    </row>
    <row r="588">
      <c r="D588" s="36"/>
      <c r="E588" s="36"/>
    </row>
    <row r="589">
      <c r="D589" s="36"/>
      <c r="E589" s="36"/>
    </row>
    <row r="590">
      <c r="D590" s="36"/>
      <c r="E590" s="36"/>
    </row>
    <row r="591">
      <c r="D591" s="36"/>
      <c r="E591" s="36"/>
    </row>
    <row r="592">
      <c r="D592" s="36"/>
      <c r="E592" s="36"/>
    </row>
    <row r="593">
      <c r="D593" s="36"/>
      <c r="E593" s="36"/>
    </row>
    <row r="594">
      <c r="D594" s="36"/>
      <c r="E594" s="36"/>
    </row>
    <row r="595">
      <c r="D595" s="36"/>
      <c r="E595" s="36"/>
    </row>
    <row r="596">
      <c r="D596" s="36"/>
      <c r="E596" s="36"/>
    </row>
    <row r="597">
      <c r="D597" s="36"/>
      <c r="E597" s="36"/>
    </row>
    <row r="598">
      <c r="D598" s="36"/>
      <c r="E598" s="36"/>
    </row>
    <row r="599">
      <c r="D599" s="36"/>
      <c r="E599" s="36"/>
    </row>
    <row r="600">
      <c r="D600" s="36"/>
      <c r="E600" s="36"/>
    </row>
    <row r="601">
      <c r="D601" s="36"/>
      <c r="E601" s="36"/>
    </row>
    <row r="602">
      <c r="D602" s="36"/>
      <c r="E602" s="36"/>
    </row>
    <row r="603">
      <c r="D603" s="36"/>
      <c r="E603" s="36"/>
    </row>
    <row r="604">
      <c r="D604" s="36"/>
      <c r="E604" s="36"/>
    </row>
    <row r="605">
      <c r="D605" s="36"/>
      <c r="E605" s="36"/>
    </row>
    <row r="606">
      <c r="D606" s="36"/>
      <c r="E606" s="36"/>
    </row>
    <row r="607">
      <c r="D607" s="36"/>
      <c r="E607" s="36"/>
    </row>
    <row r="608">
      <c r="D608" s="36"/>
      <c r="E608" s="36"/>
    </row>
    <row r="609">
      <c r="D609" s="36"/>
      <c r="E609" s="36"/>
    </row>
    <row r="610">
      <c r="D610" s="36"/>
      <c r="E610" s="36"/>
    </row>
    <row r="611">
      <c r="D611" s="36"/>
      <c r="E611" s="36"/>
    </row>
    <row r="612">
      <c r="D612" s="36"/>
      <c r="E612" s="36"/>
    </row>
    <row r="613">
      <c r="D613" s="36"/>
      <c r="E613" s="36"/>
    </row>
    <row r="614">
      <c r="D614" s="36"/>
      <c r="E614" s="36"/>
    </row>
    <row r="615">
      <c r="D615" s="36"/>
      <c r="E615" s="36"/>
    </row>
    <row r="616">
      <c r="D616" s="36"/>
      <c r="E616" s="36"/>
    </row>
    <row r="617">
      <c r="D617" s="36"/>
      <c r="E617" s="36"/>
    </row>
    <row r="618">
      <c r="D618" s="36"/>
      <c r="E618" s="36"/>
    </row>
    <row r="619">
      <c r="D619" s="36"/>
      <c r="E619" s="36"/>
    </row>
    <row r="620">
      <c r="D620" s="36"/>
      <c r="E620" s="36"/>
    </row>
    <row r="621">
      <c r="D621" s="36"/>
      <c r="E621" s="36"/>
    </row>
    <row r="622">
      <c r="D622" s="36"/>
      <c r="E622" s="36"/>
    </row>
    <row r="623">
      <c r="D623" s="36"/>
      <c r="E623" s="36"/>
    </row>
    <row r="624">
      <c r="D624" s="36"/>
      <c r="E624" s="36"/>
    </row>
    <row r="625">
      <c r="D625" s="36"/>
      <c r="E625" s="36"/>
    </row>
    <row r="626">
      <c r="D626" s="36"/>
      <c r="E626" s="36"/>
    </row>
    <row r="627">
      <c r="D627" s="36"/>
      <c r="E627" s="36"/>
    </row>
    <row r="628">
      <c r="D628" s="36"/>
      <c r="E628" s="36"/>
    </row>
    <row r="629">
      <c r="D629" s="36"/>
      <c r="E629" s="36"/>
    </row>
    <row r="630">
      <c r="D630" s="36"/>
      <c r="E630" s="36"/>
    </row>
    <row r="631">
      <c r="D631" s="36"/>
      <c r="E631" s="36"/>
    </row>
    <row r="632">
      <c r="D632" s="36"/>
      <c r="E632" s="36"/>
    </row>
    <row r="633">
      <c r="D633" s="36"/>
      <c r="E633" s="36"/>
    </row>
    <row r="634">
      <c r="D634" s="36"/>
      <c r="E634" s="36"/>
    </row>
    <row r="635">
      <c r="D635" s="36"/>
      <c r="E635" s="36"/>
    </row>
    <row r="636">
      <c r="D636" s="36"/>
      <c r="E636" s="36"/>
    </row>
    <row r="637">
      <c r="D637" s="36"/>
      <c r="E637" s="36"/>
    </row>
    <row r="638">
      <c r="D638" s="36"/>
      <c r="E638" s="36"/>
    </row>
    <row r="639">
      <c r="D639" s="36"/>
      <c r="E639" s="36"/>
    </row>
    <row r="640">
      <c r="D640" s="36"/>
      <c r="E640" s="36"/>
    </row>
    <row r="641">
      <c r="D641" s="36"/>
      <c r="E641" s="36"/>
    </row>
    <row r="642">
      <c r="D642" s="36"/>
      <c r="E642" s="36"/>
    </row>
    <row r="643">
      <c r="D643" s="36"/>
      <c r="E643" s="36"/>
    </row>
    <row r="644">
      <c r="D644" s="36"/>
      <c r="E644" s="36"/>
    </row>
    <row r="645">
      <c r="D645" s="36"/>
      <c r="E645" s="36"/>
    </row>
    <row r="646">
      <c r="D646" s="36"/>
      <c r="E646" s="36"/>
    </row>
    <row r="647">
      <c r="D647" s="36"/>
      <c r="E647" s="36"/>
    </row>
    <row r="648">
      <c r="D648" s="36"/>
      <c r="E648" s="36"/>
    </row>
    <row r="649">
      <c r="D649" s="36"/>
      <c r="E649" s="36"/>
    </row>
    <row r="650">
      <c r="D650" s="36"/>
      <c r="E650" s="36"/>
    </row>
    <row r="651">
      <c r="D651" s="36"/>
      <c r="E651" s="36"/>
    </row>
    <row r="652">
      <c r="D652" s="36"/>
      <c r="E652" s="36"/>
    </row>
    <row r="653">
      <c r="D653" s="36"/>
      <c r="E653" s="36"/>
    </row>
    <row r="654">
      <c r="D654" s="36"/>
      <c r="E654" s="36"/>
    </row>
    <row r="655">
      <c r="D655" s="36"/>
      <c r="E655" s="36"/>
    </row>
    <row r="656">
      <c r="D656" s="36"/>
      <c r="E656" s="36"/>
    </row>
    <row r="657">
      <c r="D657" s="36"/>
      <c r="E657" s="36"/>
    </row>
    <row r="658">
      <c r="D658" s="36"/>
      <c r="E658" s="36"/>
    </row>
    <row r="659">
      <c r="D659" s="36"/>
      <c r="E659" s="36"/>
    </row>
    <row r="660">
      <c r="D660" s="36"/>
      <c r="E660" s="36"/>
    </row>
    <row r="661">
      <c r="D661" s="36"/>
      <c r="E661" s="36"/>
    </row>
    <row r="662">
      <c r="D662" s="36"/>
      <c r="E662" s="36"/>
    </row>
    <row r="663">
      <c r="D663" s="36"/>
      <c r="E663" s="36"/>
    </row>
    <row r="664">
      <c r="D664" s="36"/>
      <c r="E664" s="36"/>
    </row>
    <row r="665">
      <c r="D665" s="36"/>
      <c r="E665" s="36"/>
    </row>
    <row r="666">
      <c r="D666" s="36"/>
      <c r="E666" s="36"/>
    </row>
    <row r="667">
      <c r="D667" s="36"/>
      <c r="E667" s="36"/>
    </row>
    <row r="668">
      <c r="D668" s="36"/>
      <c r="E668" s="36"/>
    </row>
    <row r="669">
      <c r="D669" s="36"/>
      <c r="E669" s="36"/>
    </row>
    <row r="670">
      <c r="D670" s="36"/>
      <c r="E670" s="36"/>
    </row>
    <row r="671">
      <c r="D671" s="36"/>
      <c r="E671" s="36"/>
    </row>
    <row r="672">
      <c r="D672" s="36"/>
      <c r="E672" s="36"/>
    </row>
    <row r="673">
      <c r="D673" s="36"/>
      <c r="E673" s="36"/>
    </row>
    <row r="674">
      <c r="D674" s="36"/>
      <c r="E674" s="36"/>
    </row>
    <row r="675">
      <c r="D675" s="36"/>
      <c r="E675" s="36"/>
    </row>
    <row r="676">
      <c r="D676" s="36"/>
      <c r="E676" s="36"/>
    </row>
    <row r="677">
      <c r="D677" s="36"/>
      <c r="E677" s="36"/>
    </row>
    <row r="678">
      <c r="D678" s="36"/>
      <c r="E678" s="36"/>
    </row>
    <row r="679">
      <c r="D679" s="36"/>
      <c r="E679" s="36"/>
    </row>
    <row r="680">
      <c r="D680" s="36"/>
      <c r="E680" s="36"/>
    </row>
    <row r="681">
      <c r="D681" s="36"/>
      <c r="E681" s="36"/>
    </row>
    <row r="682">
      <c r="D682" s="36"/>
      <c r="E682" s="36"/>
    </row>
    <row r="683">
      <c r="D683" s="36"/>
      <c r="E683" s="36"/>
    </row>
    <row r="684">
      <c r="D684" s="36"/>
      <c r="E684" s="36"/>
    </row>
    <row r="685">
      <c r="D685" s="36"/>
      <c r="E685" s="36"/>
    </row>
    <row r="686">
      <c r="D686" s="36"/>
      <c r="E686" s="36"/>
    </row>
    <row r="687">
      <c r="D687" s="36"/>
      <c r="E687" s="36"/>
    </row>
    <row r="688">
      <c r="D688" s="36"/>
      <c r="E688" s="36"/>
    </row>
    <row r="689">
      <c r="D689" s="36"/>
      <c r="E689" s="36"/>
    </row>
    <row r="690">
      <c r="D690" s="36"/>
      <c r="E690" s="36"/>
    </row>
    <row r="691">
      <c r="D691" s="36"/>
      <c r="E691" s="36"/>
    </row>
    <row r="692">
      <c r="D692" s="36"/>
      <c r="E692" s="36"/>
    </row>
    <row r="693">
      <c r="D693" s="36"/>
      <c r="E693" s="36"/>
    </row>
    <row r="694">
      <c r="D694" s="36"/>
      <c r="E694" s="36"/>
    </row>
    <row r="695">
      <c r="D695" s="36"/>
      <c r="E695" s="36"/>
    </row>
    <row r="696">
      <c r="D696" s="36"/>
      <c r="E696" s="36"/>
    </row>
    <row r="697">
      <c r="D697" s="36"/>
      <c r="E697" s="36"/>
    </row>
    <row r="698">
      <c r="D698" s="36"/>
      <c r="E698" s="36"/>
    </row>
    <row r="699">
      <c r="D699" s="36"/>
      <c r="E699" s="36"/>
    </row>
    <row r="700">
      <c r="D700" s="36"/>
      <c r="E700" s="36"/>
    </row>
    <row r="701">
      <c r="D701" s="36"/>
      <c r="E701" s="36"/>
    </row>
    <row r="702">
      <c r="D702" s="36"/>
      <c r="E702" s="36"/>
    </row>
    <row r="703">
      <c r="D703" s="36"/>
      <c r="E703" s="36"/>
    </row>
    <row r="704">
      <c r="D704" s="36"/>
      <c r="E704" s="36"/>
    </row>
    <row r="705">
      <c r="D705" s="36"/>
      <c r="E705" s="36"/>
    </row>
    <row r="706">
      <c r="D706" s="36"/>
      <c r="E706" s="36"/>
    </row>
    <row r="707">
      <c r="D707" s="36"/>
      <c r="E707" s="36"/>
    </row>
    <row r="708">
      <c r="D708" s="36"/>
      <c r="E708" s="36"/>
    </row>
    <row r="709">
      <c r="D709" s="36"/>
      <c r="E709" s="36"/>
    </row>
    <row r="710">
      <c r="D710" s="36"/>
      <c r="E710" s="36"/>
    </row>
    <row r="711">
      <c r="D711" s="36"/>
      <c r="E711" s="36"/>
    </row>
    <row r="712">
      <c r="D712" s="36"/>
      <c r="E712" s="36"/>
    </row>
    <row r="713">
      <c r="D713" s="36"/>
      <c r="E713" s="36"/>
    </row>
    <row r="714">
      <c r="D714" s="36"/>
      <c r="E714" s="36"/>
    </row>
    <row r="715">
      <c r="D715" s="36"/>
      <c r="E715" s="36"/>
    </row>
    <row r="716">
      <c r="D716" s="36"/>
      <c r="E716" s="36"/>
    </row>
    <row r="717">
      <c r="D717" s="36"/>
      <c r="E717" s="36"/>
    </row>
    <row r="718">
      <c r="D718" s="36"/>
      <c r="E718" s="36"/>
    </row>
    <row r="719">
      <c r="D719" s="36"/>
      <c r="E719" s="36"/>
    </row>
    <row r="720">
      <c r="D720" s="36"/>
      <c r="E720" s="36"/>
    </row>
    <row r="721">
      <c r="D721" s="36"/>
      <c r="E721" s="36"/>
    </row>
    <row r="722">
      <c r="D722" s="36"/>
      <c r="E722" s="36"/>
    </row>
    <row r="723">
      <c r="D723" s="36"/>
      <c r="E723" s="36"/>
    </row>
    <row r="724">
      <c r="D724" s="36"/>
      <c r="E724" s="36"/>
    </row>
    <row r="725">
      <c r="D725" s="36"/>
      <c r="E725" s="36"/>
    </row>
    <row r="726">
      <c r="D726" s="36"/>
      <c r="E726" s="36"/>
    </row>
    <row r="727">
      <c r="D727" s="36"/>
      <c r="E727" s="36"/>
    </row>
    <row r="728">
      <c r="D728" s="36"/>
      <c r="E728" s="36"/>
    </row>
    <row r="729">
      <c r="D729" s="36"/>
      <c r="E729" s="36"/>
    </row>
    <row r="730">
      <c r="D730" s="36"/>
      <c r="E730" s="36"/>
    </row>
    <row r="731">
      <c r="D731" s="36"/>
      <c r="E731" s="36"/>
    </row>
    <row r="732">
      <c r="D732" s="36"/>
      <c r="E732" s="36"/>
    </row>
    <row r="733">
      <c r="D733" s="36"/>
      <c r="E733" s="36"/>
    </row>
    <row r="734">
      <c r="D734" s="36"/>
      <c r="E734" s="36"/>
    </row>
    <row r="735">
      <c r="D735" s="36"/>
      <c r="E735" s="36"/>
    </row>
    <row r="736">
      <c r="D736" s="36"/>
      <c r="E736" s="36"/>
    </row>
    <row r="737">
      <c r="D737" s="36"/>
      <c r="E737" s="36"/>
    </row>
    <row r="738">
      <c r="D738" s="36"/>
      <c r="E738" s="36"/>
    </row>
    <row r="739">
      <c r="D739" s="36"/>
      <c r="E739" s="36"/>
    </row>
    <row r="740">
      <c r="D740" s="36"/>
      <c r="E740" s="36"/>
    </row>
    <row r="741">
      <c r="D741" s="36"/>
      <c r="E741" s="36"/>
    </row>
    <row r="742">
      <c r="D742" s="36"/>
      <c r="E742" s="36"/>
    </row>
    <row r="743">
      <c r="D743" s="36"/>
      <c r="E743" s="36"/>
    </row>
    <row r="744">
      <c r="D744" s="36"/>
      <c r="E744" s="36"/>
    </row>
    <row r="745">
      <c r="D745" s="36"/>
      <c r="E745" s="36"/>
    </row>
    <row r="746">
      <c r="D746" s="36"/>
      <c r="E746" s="36"/>
    </row>
    <row r="747">
      <c r="D747" s="36"/>
      <c r="E747" s="36"/>
    </row>
    <row r="748">
      <c r="D748" s="36"/>
      <c r="E748" s="36"/>
    </row>
    <row r="749">
      <c r="D749" s="36"/>
      <c r="E749" s="36"/>
    </row>
    <row r="750">
      <c r="D750" s="36"/>
      <c r="E750" s="36"/>
    </row>
    <row r="751">
      <c r="D751" s="36"/>
      <c r="E751" s="36"/>
    </row>
    <row r="752">
      <c r="D752" s="36"/>
      <c r="E752" s="36"/>
    </row>
    <row r="753">
      <c r="D753" s="36"/>
      <c r="E753" s="36"/>
    </row>
    <row r="754">
      <c r="D754" s="36"/>
      <c r="E754" s="36"/>
    </row>
    <row r="755">
      <c r="D755" s="36"/>
      <c r="E755" s="36"/>
    </row>
    <row r="756">
      <c r="D756" s="36"/>
      <c r="E756" s="36"/>
    </row>
    <row r="757">
      <c r="D757" s="36"/>
      <c r="E757" s="36"/>
    </row>
    <row r="758">
      <c r="D758" s="36"/>
      <c r="E758" s="36"/>
    </row>
    <row r="759">
      <c r="D759" s="36"/>
      <c r="E759" s="36"/>
    </row>
    <row r="760">
      <c r="D760" s="36"/>
      <c r="E760" s="36"/>
    </row>
    <row r="761">
      <c r="D761" s="36"/>
      <c r="E761" s="36"/>
    </row>
    <row r="762">
      <c r="D762" s="36"/>
      <c r="E762" s="36"/>
    </row>
    <row r="763">
      <c r="D763" s="36"/>
      <c r="E763" s="36"/>
    </row>
    <row r="764">
      <c r="D764" s="36"/>
      <c r="E764" s="36"/>
    </row>
    <row r="765">
      <c r="D765" s="36"/>
      <c r="E765" s="36"/>
    </row>
    <row r="766">
      <c r="D766" s="36"/>
      <c r="E766" s="36"/>
    </row>
    <row r="767">
      <c r="D767" s="36"/>
      <c r="E767" s="36"/>
    </row>
    <row r="768">
      <c r="D768" s="36"/>
      <c r="E768" s="36"/>
    </row>
    <row r="769">
      <c r="D769" s="36"/>
      <c r="E769" s="36"/>
    </row>
    <row r="770">
      <c r="D770" s="36"/>
      <c r="E770" s="36"/>
    </row>
    <row r="771">
      <c r="D771" s="36"/>
      <c r="E771" s="36"/>
    </row>
    <row r="772">
      <c r="D772" s="36"/>
      <c r="E772" s="36"/>
    </row>
    <row r="773">
      <c r="D773" s="36"/>
      <c r="E773" s="36"/>
    </row>
    <row r="774">
      <c r="D774" s="36"/>
      <c r="E774" s="36"/>
    </row>
    <row r="775">
      <c r="D775" s="36"/>
      <c r="E775" s="36"/>
    </row>
    <row r="776">
      <c r="D776" s="36"/>
      <c r="E776" s="36"/>
    </row>
    <row r="777">
      <c r="D777" s="36"/>
      <c r="E777" s="36"/>
    </row>
    <row r="778">
      <c r="D778" s="36"/>
      <c r="E778" s="36"/>
    </row>
    <row r="779">
      <c r="D779" s="36"/>
      <c r="E779" s="36"/>
    </row>
    <row r="780">
      <c r="D780" s="36"/>
      <c r="E780" s="36"/>
    </row>
    <row r="781">
      <c r="D781" s="36"/>
      <c r="E781" s="36"/>
    </row>
    <row r="782">
      <c r="D782" s="36"/>
      <c r="E782" s="36"/>
    </row>
    <row r="783">
      <c r="D783" s="36"/>
      <c r="E783" s="36"/>
    </row>
    <row r="784">
      <c r="D784" s="36"/>
      <c r="E784" s="36"/>
    </row>
    <row r="785">
      <c r="D785" s="36"/>
      <c r="E785" s="36"/>
    </row>
    <row r="786">
      <c r="D786" s="36"/>
      <c r="E786" s="36"/>
    </row>
    <row r="787">
      <c r="D787" s="36"/>
      <c r="E787" s="36"/>
    </row>
    <row r="788">
      <c r="D788" s="36"/>
      <c r="E788" s="36"/>
    </row>
    <row r="789">
      <c r="D789" s="36"/>
      <c r="E789" s="36"/>
    </row>
    <row r="790">
      <c r="D790" s="36"/>
      <c r="E790" s="36"/>
    </row>
    <row r="791">
      <c r="D791" s="36"/>
      <c r="E791" s="36"/>
    </row>
    <row r="792">
      <c r="D792" s="36"/>
      <c r="E792" s="36"/>
    </row>
    <row r="793">
      <c r="D793" s="36"/>
      <c r="E793" s="36"/>
    </row>
    <row r="794">
      <c r="D794" s="36"/>
      <c r="E794" s="36"/>
    </row>
    <row r="795">
      <c r="D795" s="36"/>
      <c r="E795" s="36"/>
    </row>
    <row r="796">
      <c r="D796" s="36"/>
      <c r="E796" s="36"/>
    </row>
    <row r="797">
      <c r="D797" s="36"/>
      <c r="E797" s="36"/>
    </row>
    <row r="798">
      <c r="D798" s="36"/>
      <c r="E798" s="36"/>
    </row>
    <row r="799">
      <c r="D799" s="36"/>
      <c r="E799" s="36"/>
    </row>
    <row r="800">
      <c r="D800" s="36"/>
      <c r="E800" s="36"/>
    </row>
    <row r="801">
      <c r="D801" s="36"/>
      <c r="E801" s="36"/>
    </row>
    <row r="802">
      <c r="D802" s="36"/>
      <c r="E802" s="36"/>
    </row>
    <row r="803">
      <c r="D803" s="36"/>
      <c r="E803" s="36"/>
    </row>
    <row r="804">
      <c r="D804" s="36"/>
      <c r="E804" s="36"/>
    </row>
    <row r="805">
      <c r="D805" s="36"/>
      <c r="E805" s="36"/>
    </row>
    <row r="806">
      <c r="D806" s="36"/>
      <c r="E806" s="36"/>
    </row>
    <row r="807">
      <c r="D807" s="36"/>
      <c r="E807" s="36"/>
    </row>
    <row r="808">
      <c r="D808" s="36"/>
      <c r="E808" s="36"/>
    </row>
    <row r="809">
      <c r="D809" s="36"/>
      <c r="E809" s="36"/>
    </row>
    <row r="810">
      <c r="D810" s="36"/>
      <c r="E810" s="36"/>
    </row>
    <row r="811">
      <c r="D811" s="36"/>
      <c r="E811" s="36"/>
    </row>
    <row r="812">
      <c r="D812" s="36"/>
      <c r="E812" s="36"/>
    </row>
    <row r="813">
      <c r="D813" s="36"/>
      <c r="E813" s="36"/>
    </row>
    <row r="814">
      <c r="D814" s="36"/>
      <c r="E814" s="36"/>
    </row>
    <row r="815">
      <c r="D815" s="36"/>
      <c r="E815" s="36"/>
    </row>
    <row r="816">
      <c r="D816" s="36"/>
      <c r="E816" s="36"/>
    </row>
    <row r="817">
      <c r="D817" s="36"/>
      <c r="E817" s="36"/>
    </row>
    <row r="818">
      <c r="D818" s="36"/>
      <c r="E818" s="36"/>
    </row>
    <row r="819">
      <c r="D819" s="36"/>
      <c r="E819" s="36"/>
    </row>
    <row r="820">
      <c r="D820" s="36"/>
      <c r="E820" s="36"/>
    </row>
    <row r="821">
      <c r="D821" s="36"/>
      <c r="E821" s="36"/>
    </row>
    <row r="822">
      <c r="D822" s="36"/>
      <c r="E822" s="36"/>
    </row>
    <row r="823">
      <c r="D823" s="36"/>
      <c r="E823" s="36"/>
    </row>
    <row r="824">
      <c r="D824" s="36"/>
      <c r="E824" s="36"/>
    </row>
    <row r="825">
      <c r="D825" s="36"/>
      <c r="E825" s="36"/>
    </row>
    <row r="826">
      <c r="D826" s="36"/>
      <c r="E826" s="36"/>
    </row>
    <row r="827">
      <c r="D827" s="36"/>
      <c r="E827" s="36"/>
    </row>
    <row r="828">
      <c r="D828" s="36"/>
      <c r="E828" s="36"/>
    </row>
    <row r="829">
      <c r="D829" s="36"/>
      <c r="E829" s="36"/>
    </row>
    <row r="830">
      <c r="D830" s="36"/>
      <c r="E830" s="36"/>
    </row>
    <row r="831">
      <c r="D831" s="36"/>
      <c r="E831" s="36"/>
    </row>
    <row r="832">
      <c r="D832" s="36"/>
      <c r="E832" s="36"/>
    </row>
    <row r="833">
      <c r="D833" s="36"/>
      <c r="E833" s="36"/>
    </row>
    <row r="834">
      <c r="D834" s="36"/>
      <c r="E834" s="36"/>
    </row>
    <row r="835">
      <c r="D835" s="36"/>
      <c r="E835" s="36"/>
    </row>
    <row r="836">
      <c r="D836" s="36"/>
      <c r="E836" s="36"/>
    </row>
    <row r="837">
      <c r="D837" s="36"/>
      <c r="E837" s="36"/>
    </row>
    <row r="838">
      <c r="D838" s="36"/>
      <c r="E838" s="36"/>
    </row>
    <row r="839">
      <c r="D839" s="36"/>
      <c r="E839" s="36"/>
    </row>
    <row r="840">
      <c r="D840" s="36"/>
      <c r="E840" s="36"/>
    </row>
    <row r="841">
      <c r="D841" s="36"/>
      <c r="E841" s="36"/>
    </row>
    <row r="842">
      <c r="D842" s="36"/>
      <c r="E842" s="36"/>
    </row>
    <row r="843">
      <c r="D843" s="36"/>
      <c r="E843" s="36"/>
    </row>
    <row r="844">
      <c r="D844" s="36"/>
      <c r="E844" s="36"/>
    </row>
    <row r="845">
      <c r="D845" s="36"/>
      <c r="E845" s="36"/>
    </row>
    <row r="846">
      <c r="D846" s="36"/>
      <c r="E846" s="36"/>
    </row>
    <row r="847">
      <c r="D847" s="36"/>
      <c r="E847" s="36"/>
    </row>
    <row r="848">
      <c r="D848" s="36"/>
      <c r="E848" s="36"/>
    </row>
    <row r="849">
      <c r="D849" s="36"/>
      <c r="E849" s="36"/>
    </row>
    <row r="850">
      <c r="D850" s="36"/>
      <c r="E850" s="36"/>
    </row>
    <row r="851">
      <c r="D851" s="36"/>
      <c r="E851" s="36"/>
    </row>
    <row r="852">
      <c r="D852" s="36"/>
      <c r="E852" s="36"/>
    </row>
    <row r="853">
      <c r="D853" s="36"/>
      <c r="E853" s="36"/>
    </row>
    <row r="854">
      <c r="D854" s="36"/>
      <c r="E854" s="36"/>
    </row>
    <row r="855">
      <c r="D855" s="36"/>
      <c r="E855" s="36"/>
    </row>
    <row r="856">
      <c r="D856" s="36"/>
      <c r="E856" s="36"/>
    </row>
    <row r="857">
      <c r="D857" s="36"/>
      <c r="E857" s="36"/>
    </row>
    <row r="858">
      <c r="D858" s="36"/>
      <c r="E858" s="36"/>
    </row>
    <row r="859">
      <c r="D859" s="36"/>
      <c r="E859" s="36"/>
    </row>
    <row r="860">
      <c r="D860" s="36"/>
      <c r="E860" s="36"/>
    </row>
    <row r="861">
      <c r="D861" s="36"/>
      <c r="E861" s="36"/>
    </row>
    <row r="862">
      <c r="D862" s="36"/>
      <c r="E862" s="36"/>
    </row>
    <row r="863">
      <c r="D863" s="36"/>
      <c r="E863" s="36"/>
    </row>
    <row r="864">
      <c r="D864" s="36"/>
      <c r="E864" s="36"/>
    </row>
    <row r="865">
      <c r="D865" s="36"/>
      <c r="E865" s="36"/>
    </row>
    <row r="866">
      <c r="D866" s="36"/>
      <c r="E866" s="36"/>
    </row>
    <row r="867">
      <c r="D867" s="36"/>
      <c r="E867" s="36"/>
    </row>
    <row r="868">
      <c r="D868" s="36"/>
      <c r="E868" s="36"/>
    </row>
    <row r="869">
      <c r="D869" s="36"/>
      <c r="E869" s="36"/>
    </row>
    <row r="870">
      <c r="D870" s="36"/>
      <c r="E870" s="36"/>
    </row>
    <row r="871">
      <c r="D871" s="36"/>
      <c r="E871" s="36"/>
    </row>
    <row r="872">
      <c r="D872" s="36"/>
      <c r="E872" s="36"/>
    </row>
    <row r="873">
      <c r="D873" s="36"/>
      <c r="E873" s="36"/>
    </row>
    <row r="874">
      <c r="D874" s="36"/>
      <c r="E874" s="36"/>
    </row>
    <row r="875">
      <c r="D875" s="36"/>
      <c r="E875" s="36"/>
    </row>
    <row r="876">
      <c r="D876" s="36"/>
      <c r="E876" s="36"/>
    </row>
    <row r="877">
      <c r="D877" s="36"/>
      <c r="E877" s="36"/>
    </row>
    <row r="878">
      <c r="D878" s="36"/>
      <c r="E878" s="36"/>
    </row>
    <row r="879">
      <c r="D879" s="36"/>
      <c r="E879" s="36"/>
    </row>
    <row r="880">
      <c r="D880" s="36"/>
      <c r="E880" s="36"/>
    </row>
    <row r="881">
      <c r="D881" s="36"/>
      <c r="E881" s="36"/>
    </row>
    <row r="882">
      <c r="D882" s="36"/>
      <c r="E882" s="36"/>
    </row>
    <row r="883">
      <c r="D883" s="36"/>
      <c r="E883" s="36"/>
    </row>
    <row r="884">
      <c r="D884" s="36"/>
      <c r="E884" s="36"/>
    </row>
    <row r="885">
      <c r="D885" s="36"/>
      <c r="E885" s="36"/>
    </row>
    <row r="886">
      <c r="D886" s="36"/>
      <c r="E886" s="36"/>
    </row>
    <row r="887">
      <c r="D887" s="36"/>
      <c r="E887" s="36"/>
    </row>
    <row r="888">
      <c r="D888" s="36"/>
      <c r="E888" s="36"/>
    </row>
    <row r="889">
      <c r="D889" s="36"/>
      <c r="E889" s="36"/>
    </row>
    <row r="890">
      <c r="D890" s="36"/>
      <c r="E890" s="36"/>
    </row>
    <row r="891">
      <c r="D891" s="36"/>
      <c r="E891" s="36"/>
    </row>
    <row r="892">
      <c r="D892" s="36"/>
      <c r="E892" s="36"/>
    </row>
    <row r="893">
      <c r="D893" s="36"/>
      <c r="E893" s="36"/>
    </row>
    <row r="894">
      <c r="D894" s="36"/>
      <c r="E894" s="36"/>
    </row>
    <row r="895">
      <c r="D895" s="36"/>
      <c r="E895" s="36"/>
    </row>
    <row r="896">
      <c r="D896" s="36"/>
      <c r="E896" s="36"/>
    </row>
    <row r="897">
      <c r="D897" s="36"/>
      <c r="E897" s="36"/>
    </row>
    <row r="898">
      <c r="D898" s="36"/>
      <c r="E898" s="36"/>
    </row>
    <row r="899">
      <c r="D899" s="36"/>
      <c r="E899" s="36"/>
    </row>
    <row r="900">
      <c r="D900" s="36"/>
      <c r="E900" s="36"/>
    </row>
    <row r="901">
      <c r="D901" s="36"/>
      <c r="E901" s="36"/>
    </row>
    <row r="902">
      <c r="D902" s="36"/>
      <c r="E902" s="36"/>
    </row>
    <row r="903">
      <c r="D903" s="36"/>
      <c r="E903" s="36"/>
    </row>
    <row r="904">
      <c r="D904" s="36"/>
      <c r="E904" s="36"/>
    </row>
    <row r="905">
      <c r="D905" s="36"/>
      <c r="E905" s="36"/>
    </row>
    <row r="906">
      <c r="D906" s="36"/>
      <c r="E906" s="36"/>
    </row>
    <row r="907">
      <c r="D907" s="36"/>
      <c r="E907" s="36"/>
    </row>
    <row r="908">
      <c r="D908" s="36"/>
      <c r="E908" s="36"/>
    </row>
    <row r="909">
      <c r="D909" s="36"/>
      <c r="E909" s="36"/>
    </row>
    <row r="910">
      <c r="D910" s="36"/>
      <c r="E910" s="36"/>
    </row>
    <row r="911">
      <c r="D911" s="36"/>
      <c r="E911" s="36"/>
    </row>
    <row r="912">
      <c r="D912" s="36"/>
      <c r="E912" s="36"/>
    </row>
    <row r="913">
      <c r="D913" s="36"/>
      <c r="E913" s="36"/>
    </row>
    <row r="914">
      <c r="D914" s="36"/>
      <c r="E914" s="36"/>
    </row>
    <row r="915">
      <c r="D915" s="36"/>
      <c r="E915" s="36"/>
    </row>
    <row r="916">
      <c r="D916" s="36"/>
      <c r="E916" s="36"/>
    </row>
    <row r="917">
      <c r="D917" s="36"/>
      <c r="E917" s="36"/>
    </row>
    <row r="918">
      <c r="D918" s="36"/>
      <c r="E918" s="36"/>
    </row>
    <row r="919">
      <c r="D919" s="36"/>
      <c r="E919" s="36"/>
    </row>
    <row r="920">
      <c r="D920" s="36"/>
      <c r="E920" s="36"/>
    </row>
    <row r="921">
      <c r="D921" s="36"/>
      <c r="E921" s="36"/>
    </row>
    <row r="922">
      <c r="D922" s="36"/>
      <c r="E922" s="36"/>
    </row>
    <row r="923">
      <c r="D923" s="36"/>
      <c r="E923" s="36"/>
    </row>
    <row r="924">
      <c r="D924" s="36"/>
      <c r="E924" s="36"/>
    </row>
    <row r="925">
      <c r="D925" s="36"/>
      <c r="E925" s="36"/>
    </row>
    <row r="926">
      <c r="D926" s="36"/>
      <c r="E926" s="36"/>
    </row>
    <row r="927">
      <c r="D927" s="36"/>
      <c r="E927" s="36"/>
    </row>
    <row r="928">
      <c r="D928" s="36"/>
      <c r="E928" s="36"/>
    </row>
    <row r="929">
      <c r="D929" s="36"/>
      <c r="E929" s="36"/>
    </row>
    <row r="930">
      <c r="D930" s="36"/>
      <c r="E930" s="36"/>
    </row>
    <row r="931">
      <c r="D931" s="36"/>
      <c r="E931" s="36"/>
    </row>
    <row r="932">
      <c r="D932" s="36"/>
      <c r="E932" s="36"/>
    </row>
    <row r="933">
      <c r="D933" s="36"/>
      <c r="E933" s="36"/>
    </row>
    <row r="934">
      <c r="D934" s="36"/>
      <c r="E934" s="36"/>
    </row>
    <row r="935">
      <c r="D935" s="36"/>
      <c r="E935" s="36"/>
    </row>
    <row r="936">
      <c r="D936" s="36"/>
      <c r="E936" s="36"/>
    </row>
    <row r="937">
      <c r="D937" s="36"/>
      <c r="E937" s="36"/>
    </row>
    <row r="938">
      <c r="D938" s="36"/>
      <c r="E938" s="36"/>
    </row>
    <row r="939">
      <c r="D939" s="36"/>
      <c r="E939" s="36"/>
    </row>
    <row r="940">
      <c r="D940" s="36"/>
      <c r="E940" s="36"/>
    </row>
    <row r="941">
      <c r="D941" s="36"/>
      <c r="E941" s="36"/>
    </row>
    <row r="942">
      <c r="D942" s="36"/>
      <c r="E942" s="36"/>
    </row>
    <row r="943">
      <c r="D943" s="36"/>
      <c r="E943" s="36"/>
    </row>
    <row r="944">
      <c r="D944" s="36"/>
      <c r="E944" s="36"/>
    </row>
    <row r="945">
      <c r="D945" s="36"/>
      <c r="E945" s="36"/>
    </row>
    <row r="946">
      <c r="D946" s="36"/>
      <c r="E946" s="36"/>
    </row>
    <row r="947">
      <c r="D947" s="36"/>
      <c r="E947" s="36"/>
    </row>
    <row r="948">
      <c r="D948" s="36"/>
      <c r="E948" s="36"/>
    </row>
    <row r="949">
      <c r="D949" s="36"/>
      <c r="E949" s="36"/>
    </row>
    <row r="950">
      <c r="D950" s="36"/>
      <c r="E950" s="36"/>
    </row>
    <row r="951">
      <c r="D951" s="36"/>
      <c r="E951" s="36"/>
    </row>
    <row r="952">
      <c r="D952" s="36"/>
      <c r="E952" s="36"/>
    </row>
    <row r="953">
      <c r="D953" s="36"/>
      <c r="E953" s="36"/>
    </row>
    <row r="954">
      <c r="D954" s="36"/>
      <c r="E954" s="36"/>
    </row>
    <row r="955">
      <c r="D955" s="36"/>
      <c r="E955" s="36"/>
    </row>
    <row r="956">
      <c r="D956" s="36"/>
      <c r="E956" s="36"/>
    </row>
    <row r="957">
      <c r="D957" s="36"/>
      <c r="E957" s="36"/>
    </row>
    <row r="958">
      <c r="D958" s="36"/>
      <c r="E958" s="36"/>
    </row>
    <row r="959">
      <c r="D959" s="36"/>
      <c r="E959" s="36"/>
    </row>
    <row r="960">
      <c r="D960" s="36"/>
      <c r="E960" s="36"/>
    </row>
    <row r="961">
      <c r="D961" s="36"/>
      <c r="E961" s="36"/>
    </row>
    <row r="962">
      <c r="D962" s="36"/>
      <c r="E962" s="36"/>
    </row>
    <row r="963">
      <c r="D963" s="36"/>
      <c r="E963" s="36"/>
    </row>
    <row r="964">
      <c r="D964" s="36"/>
      <c r="E964" s="36"/>
    </row>
    <row r="965">
      <c r="D965" s="36"/>
      <c r="E965" s="36"/>
    </row>
    <row r="966">
      <c r="D966" s="36"/>
      <c r="E966" s="36"/>
    </row>
    <row r="967">
      <c r="D967" s="36"/>
      <c r="E967" s="36"/>
    </row>
    <row r="968">
      <c r="D968" s="36"/>
      <c r="E968" s="36"/>
    </row>
    <row r="969">
      <c r="D969" s="36"/>
      <c r="E969" s="36"/>
    </row>
    <row r="970">
      <c r="D970" s="36"/>
      <c r="E970" s="36"/>
    </row>
    <row r="971">
      <c r="D971" s="36"/>
      <c r="E971" s="36"/>
    </row>
    <row r="972">
      <c r="D972" s="36"/>
      <c r="E972" s="36"/>
    </row>
    <row r="973">
      <c r="D973" s="36"/>
      <c r="E973" s="36"/>
    </row>
    <row r="974">
      <c r="D974" s="36"/>
      <c r="E974" s="36"/>
    </row>
    <row r="975">
      <c r="D975" s="36"/>
      <c r="E975" s="36"/>
    </row>
    <row r="976">
      <c r="D976" s="36"/>
      <c r="E976" s="36"/>
    </row>
    <row r="977">
      <c r="D977" s="36"/>
      <c r="E977" s="36"/>
    </row>
    <row r="978">
      <c r="D978" s="36"/>
      <c r="E978" s="36"/>
    </row>
    <row r="979">
      <c r="D979" s="36"/>
      <c r="E979" s="36"/>
    </row>
    <row r="980">
      <c r="D980" s="36"/>
      <c r="E980" s="36"/>
    </row>
    <row r="981">
      <c r="D981" s="36"/>
      <c r="E981" s="36"/>
    </row>
    <row r="982">
      <c r="D982" s="36"/>
      <c r="E982" s="36"/>
    </row>
    <row r="983">
      <c r="D983" s="36"/>
      <c r="E983" s="36"/>
    </row>
    <row r="984">
      <c r="D984" s="36"/>
      <c r="E984" s="36"/>
    </row>
    <row r="985">
      <c r="D985" s="36"/>
      <c r="E985" s="36"/>
    </row>
    <row r="986">
      <c r="D986" s="36"/>
      <c r="E986" s="36"/>
    </row>
    <row r="987">
      <c r="D987" s="36"/>
      <c r="E987" s="36"/>
    </row>
    <row r="988">
      <c r="D988" s="36"/>
      <c r="E988" s="36"/>
    </row>
    <row r="989">
      <c r="D989" s="36"/>
      <c r="E989" s="36"/>
    </row>
    <row r="990">
      <c r="D990" s="36"/>
      <c r="E990" s="36"/>
    </row>
    <row r="991">
      <c r="D991" s="36"/>
      <c r="E991" s="36"/>
    </row>
    <row r="992">
      <c r="D992" s="36"/>
      <c r="E992" s="36"/>
    </row>
    <row r="993">
      <c r="D993" s="36"/>
      <c r="E993" s="36"/>
    </row>
    <row r="994">
      <c r="D994" s="36"/>
      <c r="E994" s="36"/>
    </row>
    <row r="995">
      <c r="D995" s="36"/>
      <c r="E995" s="36"/>
    </row>
    <row r="996">
      <c r="D996" s="36"/>
      <c r="E996" s="36"/>
    </row>
    <row r="997">
      <c r="D997" s="36"/>
      <c r="E997" s="36"/>
    </row>
    <row r="998">
      <c r="D998" s="36"/>
      <c r="E998" s="36"/>
    </row>
    <row r="999">
      <c r="D999" s="36"/>
      <c r="E999" s="36"/>
    </row>
    <row r="1000">
      <c r="D1000" s="36"/>
      <c r="E1000" s="36"/>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t="s">
        <v>1</v>
      </c>
      <c r="B1" s="56" t="s">
        <v>470</v>
      </c>
      <c r="C1" s="56" t="s">
        <v>0</v>
      </c>
      <c r="D1" s="56" t="s">
        <v>36</v>
      </c>
      <c r="E1" s="56" t="s">
        <v>38</v>
      </c>
      <c r="F1" s="56" t="s">
        <v>471</v>
      </c>
      <c r="H1" s="56"/>
      <c r="I1" s="158"/>
      <c r="J1" s="56"/>
      <c r="K1" s="56"/>
      <c r="L1" s="56"/>
      <c r="M1" s="159"/>
      <c r="N1" s="10"/>
      <c r="O1" s="10"/>
      <c r="P1" s="10"/>
    </row>
    <row r="2">
      <c r="A2" s="37" t="s">
        <v>10</v>
      </c>
      <c r="B2" s="10" t="s">
        <v>478</v>
      </c>
      <c r="C2" s="10">
        <v>2005.0</v>
      </c>
      <c r="D2" s="10">
        <v>3.0</v>
      </c>
      <c r="E2" s="10">
        <v>40.0</v>
      </c>
      <c r="F2" s="38">
        <v>44.7817835</v>
      </c>
      <c r="H2" s="27"/>
      <c r="I2" s="27"/>
      <c r="J2" s="38"/>
      <c r="K2" s="10"/>
      <c r="L2" s="10"/>
      <c r="M2" s="38"/>
      <c r="N2" s="38"/>
      <c r="O2" s="10"/>
      <c r="P2" s="10"/>
    </row>
    <row r="3">
      <c r="A3" s="37" t="s">
        <v>35</v>
      </c>
      <c r="B3" s="10" t="s">
        <v>504</v>
      </c>
      <c r="C3" s="10">
        <v>2005.0</v>
      </c>
      <c r="D3" s="10">
        <v>3.0</v>
      </c>
      <c r="E3" s="10">
        <v>40.0</v>
      </c>
      <c r="F3" s="38">
        <v>38.6088611</v>
      </c>
      <c r="H3" s="27"/>
      <c r="I3" s="27"/>
      <c r="J3" s="38"/>
      <c r="K3" s="10"/>
      <c r="L3" s="10"/>
      <c r="M3" s="38"/>
      <c r="N3" s="38"/>
      <c r="O3" s="10"/>
      <c r="P3" s="10"/>
    </row>
    <row r="4">
      <c r="A4" s="37" t="s">
        <v>23</v>
      </c>
      <c r="B4" s="10" t="s">
        <v>492</v>
      </c>
      <c r="C4" s="10">
        <v>2005.0</v>
      </c>
      <c r="D4" s="10">
        <v>3.0</v>
      </c>
      <c r="E4" s="10">
        <v>40.0</v>
      </c>
      <c r="F4" s="38">
        <v>36.7281266</v>
      </c>
      <c r="H4" s="27"/>
      <c r="I4" s="27"/>
      <c r="J4" s="38"/>
      <c r="K4" s="10"/>
      <c r="L4" s="10"/>
      <c r="M4" s="38"/>
      <c r="N4" s="38"/>
      <c r="O4" s="10"/>
      <c r="P4" s="10"/>
    </row>
    <row r="5">
      <c r="A5" s="37" t="s">
        <v>15</v>
      </c>
      <c r="B5" s="10" t="s">
        <v>482</v>
      </c>
      <c r="C5" s="10">
        <v>2005.0</v>
      </c>
      <c r="D5" s="10">
        <v>3.0</v>
      </c>
      <c r="E5" s="10">
        <v>40.0</v>
      </c>
      <c r="F5" s="38">
        <v>36.7069109</v>
      </c>
      <c r="H5" s="27"/>
      <c r="I5" s="27"/>
      <c r="J5" s="38"/>
      <c r="K5" s="10"/>
      <c r="L5" s="10"/>
      <c r="M5" s="38"/>
      <c r="N5" s="38"/>
      <c r="O5" s="10"/>
      <c r="P5" s="10"/>
    </row>
    <row r="6">
      <c r="A6" s="37" t="s">
        <v>19</v>
      </c>
      <c r="B6" s="10" t="s">
        <v>487</v>
      </c>
      <c r="C6" s="10">
        <v>2005.0</v>
      </c>
      <c r="D6" s="10">
        <v>3.0</v>
      </c>
      <c r="E6" s="10">
        <v>40.0</v>
      </c>
      <c r="F6" s="38">
        <v>34.9244835</v>
      </c>
      <c r="H6" s="27"/>
      <c r="I6" s="27"/>
      <c r="J6" s="38"/>
      <c r="K6" s="10"/>
      <c r="L6" s="10"/>
      <c r="M6" s="38"/>
      <c r="N6" s="38"/>
      <c r="O6" s="10"/>
      <c r="P6" s="10"/>
    </row>
    <row r="7">
      <c r="A7" s="37" t="s">
        <v>24</v>
      </c>
      <c r="B7" s="10" t="s">
        <v>493</v>
      </c>
      <c r="C7" s="10">
        <v>2005.0</v>
      </c>
      <c r="D7" s="10">
        <v>3.0</v>
      </c>
      <c r="E7" s="10">
        <v>40.0</v>
      </c>
      <c r="F7" s="38">
        <v>33.2414249</v>
      </c>
      <c r="H7" s="27"/>
      <c r="I7" s="27"/>
      <c r="J7" s="38"/>
      <c r="K7" s="10"/>
      <c r="L7" s="10"/>
      <c r="M7" s="38"/>
      <c r="N7" s="38"/>
      <c r="O7" s="10"/>
      <c r="P7" s="10"/>
    </row>
    <row r="8">
      <c r="A8" s="37" t="s">
        <v>16</v>
      </c>
      <c r="B8" s="10" t="s">
        <v>484</v>
      </c>
      <c r="C8" s="10">
        <v>2005.0</v>
      </c>
      <c r="D8" s="10">
        <v>3.0</v>
      </c>
      <c r="E8" s="10">
        <v>40.0</v>
      </c>
      <c r="F8" s="38">
        <v>32.6357957</v>
      </c>
      <c r="H8" s="27"/>
      <c r="I8" s="27"/>
      <c r="J8" s="38"/>
      <c r="K8" s="10"/>
      <c r="L8" s="10"/>
      <c r="M8" s="38"/>
      <c r="N8" s="38"/>
      <c r="O8" s="10"/>
      <c r="P8" s="10"/>
    </row>
    <row r="9">
      <c r="A9" s="37" t="s">
        <v>27</v>
      </c>
      <c r="B9" s="10" t="s">
        <v>497</v>
      </c>
      <c r="C9" s="10">
        <v>2005.0</v>
      </c>
      <c r="D9" s="10">
        <v>3.0</v>
      </c>
      <c r="E9" s="10">
        <v>40.0</v>
      </c>
      <c r="F9" s="38">
        <v>30.5080927</v>
      </c>
      <c r="H9" s="27"/>
      <c r="I9" s="27"/>
      <c r="J9" s="38"/>
      <c r="K9" s="10"/>
      <c r="L9" s="10"/>
      <c r="M9" s="38"/>
      <c r="N9" s="38"/>
      <c r="O9" s="10"/>
      <c r="P9" s="10"/>
    </row>
    <row r="10">
      <c r="A10" s="37" t="s">
        <v>7</v>
      </c>
      <c r="B10" s="10" t="s">
        <v>475</v>
      </c>
      <c r="C10" s="10">
        <v>2005.0</v>
      </c>
      <c r="D10" s="10">
        <v>3.0</v>
      </c>
      <c r="E10" s="10">
        <v>40.0</v>
      </c>
      <c r="F10" s="38">
        <v>29.5521273</v>
      </c>
      <c r="H10" s="27"/>
      <c r="I10" s="27"/>
      <c r="J10" s="38"/>
      <c r="K10" s="10"/>
      <c r="L10" s="10"/>
      <c r="M10" s="38"/>
      <c r="N10" s="38"/>
      <c r="O10" s="10"/>
      <c r="P10" s="10"/>
    </row>
    <row r="11">
      <c r="A11" s="37" t="s">
        <v>13</v>
      </c>
      <c r="B11" s="10" t="s">
        <v>481</v>
      </c>
      <c r="C11" s="10">
        <v>2005.0</v>
      </c>
      <c r="D11" s="10">
        <v>3.0</v>
      </c>
      <c r="E11" s="10">
        <v>40.0</v>
      </c>
      <c r="F11" s="38">
        <v>29.4014526</v>
      </c>
      <c r="H11" s="27"/>
      <c r="I11" s="27"/>
      <c r="J11" s="38"/>
      <c r="K11" s="10"/>
      <c r="L11" s="10"/>
      <c r="M11" s="38"/>
      <c r="N11" s="38"/>
      <c r="O11" s="10"/>
      <c r="P11" s="10"/>
    </row>
    <row r="12">
      <c r="A12" s="37" t="s">
        <v>14</v>
      </c>
      <c r="B12" s="10" t="s">
        <v>483</v>
      </c>
      <c r="C12" s="10">
        <v>2005.0</v>
      </c>
      <c r="D12" s="10">
        <v>3.0</v>
      </c>
      <c r="E12" s="10">
        <v>40.0</v>
      </c>
      <c r="F12" s="38">
        <v>29.0883428</v>
      </c>
      <c r="H12" s="10"/>
      <c r="I12" s="27"/>
      <c r="J12" s="38"/>
      <c r="K12" s="10"/>
      <c r="L12" s="10"/>
      <c r="M12" s="38"/>
      <c r="N12" s="38"/>
      <c r="O12" s="10"/>
      <c r="P12" s="10"/>
    </row>
    <row r="13">
      <c r="A13" s="37" t="s">
        <v>30</v>
      </c>
      <c r="B13" s="10" t="s">
        <v>499</v>
      </c>
      <c r="C13" s="10">
        <v>2005.0</v>
      </c>
      <c r="D13" s="10">
        <v>3.0</v>
      </c>
      <c r="E13" s="10">
        <v>40.0</v>
      </c>
      <c r="F13" s="38">
        <v>28.6097085</v>
      </c>
      <c r="H13" s="10"/>
      <c r="I13" s="27"/>
      <c r="J13" s="38"/>
      <c r="K13" s="10"/>
      <c r="L13" s="10"/>
      <c r="M13" s="38"/>
      <c r="N13" s="38"/>
      <c r="O13" s="10"/>
      <c r="P13" s="10"/>
    </row>
    <row r="14">
      <c r="A14" s="37" t="s">
        <v>33</v>
      </c>
      <c r="B14" s="10" t="s">
        <v>502</v>
      </c>
      <c r="C14" s="10">
        <v>2005.0</v>
      </c>
      <c r="D14" s="10">
        <v>3.0</v>
      </c>
      <c r="E14" s="10">
        <v>40.0</v>
      </c>
      <c r="F14" s="38">
        <v>28.5355212</v>
      </c>
      <c r="H14" s="10"/>
      <c r="I14" s="27"/>
      <c r="J14" s="38"/>
      <c r="K14" s="10"/>
      <c r="L14" s="10"/>
      <c r="M14" s="38"/>
      <c r="N14" s="38"/>
      <c r="O14" s="10"/>
      <c r="P14" s="10"/>
    </row>
    <row r="15">
      <c r="A15" s="37" t="s">
        <v>21</v>
      </c>
      <c r="B15" s="10" t="s">
        <v>490</v>
      </c>
      <c r="C15" s="10">
        <v>2005.0</v>
      </c>
      <c r="D15" s="10">
        <v>3.0</v>
      </c>
      <c r="E15" s="10">
        <v>40.0</v>
      </c>
      <c r="F15" s="38">
        <v>27.0480904</v>
      </c>
      <c r="H15" s="10"/>
      <c r="I15" s="27"/>
      <c r="J15" s="38"/>
      <c r="K15" s="10"/>
      <c r="L15" s="10"/>
      <c r="M15" s="38"/>
      <c r="N15" s="38"/>
      <c r="O15" s="10"/>
      <c r="P15" s="10"/>
    </row>
    <row r="16">
      <c r="A16" s="37" t="s">
        <v>32</v>
      </c>
      <c r="B16" s="10" t="s">
        <v>501</v>
      </c>
      <c r="C16" s="10">
        <v>2005.0</v>
      </c>
      <c r="D16" s="10">
        <v>3.0</v>
      </c>
      <c r="E16" s="10">
        <v>40.0</v>
      </c>
      <c r="F16" s="38">
        <v>25.4142831</v>
      </c>
      <c r="H16" s="10"/>
      <c r="I16" s="27"/>
      <c r="J16" s="38"/>
      <c r="K16" s="10"/>
      <c r="L16" s="10"/>
      <c r="M16" s="38"/>
      <c r="N16" s="38"/>
      <c r="O16" s="10"/>
      <c r="P16" s="10"/>
    </row>
    <row r="17">
      <c r="A17" s="37" t="s">
        <v>8</v>
      </c>
      <c r="B17" s="10" t="s">
        <v>479</v>
      </c>
      <c r="C17" s="10">
        <v>2005.0</v>
      </c>
      <c r="D17" s="10">
        <v>3.0</v>
      </c>
      <c r="E17" s="10">
        <v>40.0</v>
      </c>
      <c r="F17" s="38">
        <v>24.4160998</v>
      </c>
      <c r="H17" s="10"/>
      <c r="I17" s="27"/>
      <c r="J17" s="38"/>
      <c r="K17" s="10"/>
      <c r="L17" s="10"/>
      <c r="M17" s="38"/>
      <c r="N17" s="38"/>
      <c r="O17" s="10"/>
      <c r="P17" s="10"/>
    </row>
    <row r="18">
      <c r="A18" s="37" t="s">
        <v>25</v>
      </c>
      <c r="B18" s="10" t="s">
        <v>494</v>
      </c>
      <c r="C18" s="10">
        <v>2005.0</v>
      </c>
      <c r="D18" s="10">
        <v>3.0</v>
      </c>
      <c r="E18" s="10">
        <v>40.0</v>
      </c>
      <c r="F18" s="38">
        <v>24.3696296</v>
      </c>
      <c r="H18" s="10"/>
      <c r="I18" s="27"/>
      <c r="J18" s="38"/>
      <c r="K18" s="10"/>
      <c r="L18" s="10"/>
      <c r="M18" s="38"/>
      <c r="N18" s="38"/>
      <c r="O18" s="10"/>
      <c r="P18" s="10"/>
    </row>
    <row r="19">
      <c r="A19" s="37" t="s">
        <v>17</v>
      </c>
      <c r="B19" s="10" t="s">
        <v>485</v>
      </c>
      <c r="C19" s="10">
        <v>2005.0</v>
      </c>
      <c r="D19" s="10">
        <v>3.0</v>
      </c>
      <c r="E19" s="10">
        <v>40.0</v>
      </c>
      <c r="F19" s="38">
        <v>23.6278755</v>
      </c>
      <c r="H19" s="10"/>
      <c r="I19" s="27"/>
      <c r="J19" s="38"/>
      <c r="K19" s="10"/>
      <c r="L19" s="10"/>
      <c r="M19" s="38"/>
      <c r="N19" s="38"/>
      <c r="O19" s="10"/>
      <c r="P19" s="10"/>
    </row>
    <row r="20">
      <c r="A20" s="37" t="s">
        <v>20</v>
      </c>
      <c r="B20" s="10" t="s">
        <v>488</v>
      </c>
      <c r="C20" s="10">
        <v>2005.0</v>
      </c>
      <c r="D20" s="10">
        <v>3.0</v>
      </c>
      <c r="E20" s="10">
        <v>40.0</v>
      </c>
      <c r="F20" s="38">
        <v>23.6213522</v>
      </c>
      <c r="H20" s="10"/>
      <c r="I20" s="27"/>
      <c r="J20" s="38"/>
      <c r="K20" s="10"/>
      <c r="L20" s="10"/>
      <c r="M20" s="38"/>
      <c r="N20" s="38"/>
      <c r="O20" s="10"/>
      <c r="P20" s="10"/>
    </row>
    <row r="21">
      <c r="A21" s="37" t="s">
        <v>34</v>
      </c>
      <c r="B21" s="10" t="s">
        <v>503</v>
      </c>
      <c r="C21" s="10">
        <v>2005.0</v>
      </c>
      <c r="D21" s="10">
        <v>3.0</v>
      </c>
      <c r="E21" s="10">
        <v>40.0</v>
      </c>
      <c r="F21" s="38">
        <v>22.9971234</v>
      </c>
      <c r="H21" s="10"/>
      <c r="I21" s="27"/>
      <c r="J21" s="38"/>
      <c r="K21" s="10"/>
      <c r="L21" s="10"/>
      <c r="M21" s="38"/>
      <c r="N21" s="38"/>
      <c r="O21" s="10"/>
      <c r="P21" s="10"/>
    </row>
    <row r="22">
      <c r="A22" s="37" t="s">
        <v>26</v>
      </c>
      <c r="B22" s="10" t="s">
        <v>495</v>
      </c>
      <c r="C22" s="10">
        <v>2005.0</v>
      </c>
      <c r="D22" s="10">
        <v>3.0</v>
      </c>
      <c r="E22" s="10">
        <v>40.0</v>
      </c>
      <c r="F22" s="38">
        <v>22.931033</v>
      </c>
      <c r="H22" s="10"/>
      <c r="I22" s="27"/>
      <c r="J22" s="38"/>
      <c r="K22" s="10"/>
      <c r="L22" s="10"/>
      <c r="M22" s="38"/>
      <c r="N22" s="38"/>
      <c r="O22" s="10"/>
      <c r="P22" s="10"/>
    </row>
    <row r="23">
      <c r="A23" s="37" t="s">
        <v>28</v>
      </c>
      <c r="B23" s="10" t="s">
        <v>496</v>
      </c>
      <c r="C23" s="10">
        <v>2005.0</v>
      </c>
      <c r="D23" s="10">
        <v>3.0</v>
      </c>
      <c r="E23" s="10">
        <v>40.0</v>
      </c>
      <c r="F23" s="38">
        <v>22.7662145</v>
      </c>
      <c r="H23" s="10"/>
      <c r="I23" s="27"/>
      <c r="J23" s="38"/>
      <c r="K23" s="10"/>
      <c r="L23" s="10"/>
      <c r="M23" s="38"/>
      <c r="N23" s="38"/>
      <c r="O23" s="10"/>
      <c r="P23" s="10"/>
    </row>
    <row r="24">
      <c r="A24" s="37" t="s">
        <v>4</v>
      </c>
      <c r="B24" s="10" t="s">
        <v>472</v>
      </c>
      <c r="C24" s="10">
        <v>2005.0</v>
      </c>
      <c r="D24" s="10">
        <v>3.0</v>
      </c>
      <c r="E24" s="10">
        <v>40.0</v>
      </c>
      <c r="F24" s="38">
        <v>22.4091419</v>
      </c>
      <c r="H24" s="10"/>
      <c r="I24" s="27"/>
      <c r="J24" s="38"/>
      <c r="K24" s="10"/>
      <c r="L24" s="10"/>
      <c r="M24" s="38"/>
      <c r="N24" s="38"/>
      <c r="O24" s="10"/>
      <c r="P24" s="10"/>
    </row>
    <row r="25">
      <c r="A25" s="37" t="s">
        <v>18</v>
      </c>
      <c r="B25" s="10" t="s">
        <v>486</v>
      </c>
      <c r="C25" s="10">
        <v>2005.0</v>
      </c>
      <c r="D25" s="10">
        <v>3.0</v>
      </c>
      <c r="E25" s="10">
        <v>40.0</v>
      </c>
      <c r="F25" s="38">
        <v>22.3626127</v>
      </c>
      <c r="H25" s="10"/>
      <c r="I25" s="27"/>
      <c r="J25" s="38"/>
      <c r="K25" s="10"/>
      <c r="L25" s="10"/>
      <c r="M25" s="38"/>
      <c r="N25" s="38"/>
      <c r="O25" s="10"/>
      <c r="P25" s="10"/>
    </row>
    <row r="26">
      <c r="A26" s="37" t="s">
        <v>11</v>
      </c>
      <c r="B26" s="10" t="s">
        <v>477</v>
      </c>
      <c r="C26" s="10">
        <v>2005.0</v>
      </c>
      <c r="D26" s="10">
        <v>3.0</v>
      </c>
      <c r="E26" s="10">
        <v>40.0</v>
      </c>
      <c r="F26" s="38">
        <v>20.9505195</v>
      </c>
      <c r="H26" s="10"/>
      <c r="I26" s="27"/>
      <c r="J26" s="38"/>
      <c r="K26" s="10"/>
      <c r="L26" s="10"/>
      <c r="M26" s="38"/>
      <c r="N26" s="38"/>
      <c r="O26" s="10"/>
      <c r="P26" s="10"/>
    </row>
    <row r="27">
      <c r="A27" s="37" t="s">
        <v>31</v>
      </c>
      <c r="B27" s="10" t="s">
        <v>500</v>
      </c>
      <c r="C27" s="10">
        <v>2005.0</v>
      </c>
      <c r="D27" s="10">
        <v>3.0</v>
      </c>
      <c r="E27" s="10">
        <v>40.0</v>
      </c>
      <c r="F27" s="38">
        <v>20.5730468</v>
      </c>
      <c r="H27" s="10"/>
      <c r="I27" s="27"/>
      <c r="J27" s="38"/>
      <c r="K27" s="10"/>
      <c r="L27" s="10"/>
      <c r="M27" s="38"/>
      <c r="N27" s="38"/>
      <c r="O27" s="10"/>
      <c r="P27" s="10"/>
    </row>
    <row r="28">
      <c r="A28" s="37" t="s">
        <v>5</v>
      </c>
      <c r="B28" s="10" t="s">
        <v>473</v>
      </c>
      <c r="C28" s="10">
        <v>2005.0</v>
      </c>
      <c r="D28" s="10">
        <v>3.0</v>
      </c>
      <c r="E28" s="10">
        <v>40.0</v>
      </c>
      <c r="F28" s="38">
        <v>20.0143854</v>
      </c>
      <c r="H28" s="10"/>
      <c r="I28" s="27"/>
      <c r="J28" s="38"/>
      <c r="K28" s="10"/>
      <c r="L28" s="10"/>
      <c r="M28" s="38"/>
      <c r="N28" s="38"/>
      <c r="O28" s="10"/>
      <c r="P28" s="10"/>
    </row>
    <row r="29">
      <c r="A29" s="37" t="s">
        <v>22</v>
      </c>
      <c r="B29" s="10" t="s">
        <v>491</v>
      </c>
      <c r="C29" s="10">
        <v>2005.0</v>
      </c>
      <c r="D29" s="10">
        <v>3.0</v>
      </c>
      <c r="E29" s="10">
        <v>40.0</v>
      </c>
      <c r="F29" s="38">
        <v>19.6771344</v>
      </c>
      <c r="H29" s="10"/>
      <c r="I29" s="27"/>
      <c r="J29" s="38"/>
      <c r="K29" s="10"/>
      <c r="L29" s="10"/>
      <c r="M29" s="38"/>
      <c r="N29" s="38"/>
      <c r="O29" s="10"/>
      <c r="P29" s="10"/>
    </row>
    <row r="30">
      <c r="A30" s="37" t="s">
        <v>9</v>
      </c>
      <c r="B30" s="10" t="s">
        <v>480</v>
      </c>
      <c r="C30" s="10">
        <v>2005.0</v>
      </c>
      <c r="D30" s="10">
        <v>3.0</v>
      </c>
      <c r="E30" s="10">
        <v>40.0</v>
      </c>
      <c r="F30" s="38">
        <v>19.6447897</v>
      </c>
      <c r="H30" s="10"/>
      <c r="I30" s="27"/>
      <c r="J30" s="38"/>
      <c r="K30" s="10"/>
      <c r="L30" s="10"/>
      <c r="M30" s="38"/>
      <c r="N30" s="38"/>
      <c r="O30" s="10"/>
      <c r="P30" s="10"/>
    </row>
    <row r="31">
      <c r="A31" s="37" t="s">
        <v>3</v>
      </c>
      <c r="B31" s="10" t="s">
        <v>489</v>
      </c>
      <c r="C31" s="10">
        <v>2005.0</v>
      </c>
      <c r="D31" s="10">
        <v>3.0</v>
      </c>
      <c r="E31" s="10">
        <v>40.0</v>
      </c>
      <c r="F31" s="38">
        <v>19.1784318</v>
      </c>
      <c r="H31" s="10"/>
      <c r="I31" s="27"/>
      <c r="J31" s="38"/>
      <c r="K31" s="10"/>
      <c r="L31" s="10"/>
      <c r="M31" s="38"/>
      <c r="N31" s="38"/>
      <c r="O31" s="10"/>
      <c r="P31" s="10"/>
    </row>
    <row r="32">
      <c r="A32" s="37" t="s">
        <v>6</v>
      </c>
      <c r="B32" s="10" t="s">
        <v>474</v>
      </c>
      <c r="C32" s="10">
        <v>2005.0</v>
      </c>
      <c r="D32" s="10">
        <v>3.0</v>
      </c>
      <c r="E32" s="10">
        <v>40.0</v>
      </c>
      <c r="F32" s="38">
        <v>18.1924363</v>
      </c>
      <c r="H32" s="10"/>
      <c r="I32" s="27"/>
      <c r="J32" s="38"/>
      <c r="K32" s="10"/>
      <c r="L32" s="10"/>
      <c r="M32" s="38"/>
      <c r="N32" s="38"/>
      <c r="O32" s="10"/>
      <c r="P32" s="10"/>
    </row>
    <row r="33">
      <c r="A33" s="37" t="s">
        <v>29</v>
      </c>
      <c r="B33" s="10" t="s">
        <v>498</v>
      </c>
      <c r="C33" s="10">
        <v>2005.0</v>
      </c>
      <c r="D33" s="10">
        <v>3.0</v>
      </c>
      <c r="E33" s="10">
        <v>40.0</v>
      </c>
      <c r="F33" s="38">
        <v>17.6945012</v>
      </c>
      <c r="H33" s="10"/>
      <c r="I33" s="27"/>
      <c r="J33" s="38"/>
      <c r="K33" s="10"/>
      <c r="L33" s="10"/>
      <c r="M33" s="38"/>
      <c r="N33" s="38"/>
      <c r="O33" s="10"/>
      <c r="P33" s="10"/>
    </row>
    <row r="34">
      <c r="A34" s="37" t="s">
        <v>12</v>
      </c>
      <c r="B34" s="10" t="s">
        <v>476</v>
      </c>
      <c r="C34" s="10">
        <v>2005.0</v>
      </c>
      <c r="D34" s="10">
        <v>3.0</v>
      </c>
      <c r="E34" s="10">
        <v>40.0</v>
      </c>
      <c r="F34" s="38">
        <v>14.5139374</v>
      </c>
      <c r="H34" s="10"/>
      <c r="I34" s="27"/>
      <c r="J34" s="38"/>
      <c r="K34" s="10"/>
      <c r="L34" s="10"/>
      <c r="M34" s="38"/>
      <c r="N34" s="38"/>
      <c r="O34" s="10"/>
      <c r="P34" s="10"/>
    </row>
    <row r="35">
      <c r="A35" s="37" t="s">
        <v>10</v>
      </c>
      <c r="B35" s="10" t="s">
        <v>478</v>
      </c>
      <c r="C35" s="10">
        <v>2006.0</v>
      </c>
      <c r="D35" s="10">
        <v>3.0</v>
      </c>
      <c r="E35" s="10">
        <v>40.0</v>
      </c>
      <c r="F35" s="38">
        <v>43.671973</v>
      </c>
    </row>
    <row r="36">
      <c r="A36" s="37" t="s">
        <v>23</v>
      </c>
      <c r="B36" s="10" t="s">
        <v>492</v>
      </c>
      <c r="C36" s="10">
        <v>2006.0</v>
      </c>
      <c r="D36" s="10">
        <v>3.0</v>
      </c>
      <c r="E36" s="10">
        <v>40.0</v>
      </c>
      <c r="F36" s="38">
        <v>41.4610084</v>
      </c>
    </row>
    <row r="37">
      <c r="A37" s="37" t="s">
        <v>15</v>
      </c>
      <c r="B37" s="10" t="s">
        <v>482</v>
      </c>
      <c r="C37" s="10">
        <v>2006.0</v>
      </c>
      <c r="D37" s="10">
        <v>3.0</v>
      </c>
      <c r="E37" s="10">
        <v>40.0</v>
      </c>
      <c r="F37" s="38">
        <v>40.256685</v>
      </c>
    </row>
    <row r="38">
      <c r="A38" s="37" t="s">
        <v>35</v>
      </c>
      <c r="B38" s="10" t="s">
        <v>504</v>
      </c>
      <c r="C38" s="10">
        <v>2006.0</v>
      </c>
      <c r="D38" s="10">
        <v>3.0</v>
      </c>
      <c r="E38" s="10">
        <v>40.0</v>
      </c>
      <c r="F38" s="38">
        <v>37.4994741</v>
      </c>
    </row>
    <row r="39">
      <c r="A39" s="37" t="s">
        <v>19</v>
      </c>
      <c r="B39" s="10" t="s">
        <v>487</v>
      </c>
      <c r="C39" s="10">
        <v>2006.0</v>
      </c>
      <c r="D39" s="10">
        <v>3.0</v>
      </c>
      <c r="E39" s="10">
        <v>40.0</v>
      </c>
      <c r="F39" s="38">
        <v>32.5322941</v>
      </c>
    </row>
    <row r="40">
      <c r="A40" s="37" t="s">
        <v>14</v>
      </c>
      <c r="B40" s="10" t="s">
        <v>483</v>
      </c>
      <c r="C40" s="10">
        <v>2006.0</v>
      </c>
      <c r="D40" s="10">
        <v>3.0</v>
      </c>
      <c r="E40" s="10">
        <v>40.0</v>
      </c>
      <c r="F40" s="38">
        <v>31.6443418</v>
      </c>
    </row>
    <row r="41">
      <c r="A41" s="37" t="s">
        <v>16</v>
      </c>
      <c r="B41" s="10" t="s">
        <v>484</v>
      </c>
      <c r="C41" s="10">
        <v>2006.0</v>
      </c>
      <c r="D41" s="10">
        <v>3.0</v>
      </c>
      <c r="E41" s="10">
        <v>40.0</v>
      </c>
      <c r="F41" s="38">
        <v>30.1643715</v>
      </c>
    </row>
    <row r="42">
      <c r="A42" s="37" t="s">
        <v>24</v>
      </c>
      <c r="B42" s="10" t="s">
        <v>493</v>
      </c>
      <c r="C42" s="10">
        <v>2006.0</v>
      </c>
      <c r="D42" s="10">
        <v>3.0</v>
      </c>
      <c r="E42" s="10">
        <v>40.0</v>
      </c>
      <c r="F42" s="38">
        <v>29.9688828</v>
      </c>
    </row>
    <row r="43">
      <c r="A43" s="37" t="s">
        <v>27</v>
      </c>
      <c r="B43" s="10" t="s">
        <v>497</v>
      </c>
      <c r="C43" s="10">
        <v>2006.0</v>
      </c>
      <c r="D43" s="10">
        <v>3.0</v>
      </c>
      <c r="E43" s="10">
        <v>40.0</v>
      </c>
      <c r="F43" s="38">
        <v>28.713991</v>
      </c>
    </row>
    <row r="44">
      <c r="A44" s="37" t="s">
        <v>30</v>
      </c>
      <c r="B44" s="10" t="s">
        <v>499</v>
      </c>
      <c r="C44" s="10">
        <v>2006.0</v>
      </c>
      <c r="D44" s="10">
        <v>3.0</v>
      </c>
      <c r="E44" s="10">
        <v>40.0</v>
      </c>
      <c r="F44" s="38">
        <v>28.0031239</v>
      </c>
    </row>
    <row r="45">
      <c r="A45" s="37" t="s">
        <v>13</v>
      </c>
      <c r="B45" s="10" t="s">
        <v>481</v>
      </c>
      <c r="C45" s="10">
        <v>2006.0</v>
      </c>
      <c r="D45" s="10">
        <v>3.0</v>
      </c>
      <c r="E45" s="10">
        <v>40.0</v>
      </c>
      <c r="F45" s="38">
        <v>27.7515699</v>
      </c>
    </row>
    <row r="46">
      <c r="A46" s="37" t="s">
        <v>33</v>
      </c>
      <c r="B46" s="10" t="s">
        <v>502</v>
      </c>
      <c r="C46" s="10">
        <v>2006.0</v>
      </c>
      <c r="D46" s="10">
        <v>3.0</v>
      </c>
      <c r="E46" s="10">
        <v>40.0</v>
      </c>
      <c r="F46" s="38">
        <v>27.3709955</v>
      </c>
    </row>
    <row r="47">
      <c r="A47" s="37" t="s">
        <v>7</v>
      </c>
      <c r="B47" s="10" t="s">
        <v>475</v>
      </c>
      <c r="C47" s="10">
        <v>2006.0</v>
      </c>
      <c r="D47" s="10">
        <v>3.0</v>
      </c>
      <c r="E47" s="10">
        <v>40.0</v>
      </c>
      <c r="F47" s="38">
        <v>27.1741063</v>
      </c>
    </row>
    <row r="48">
      <c r="A48" s="37" t="s">
        <v>32</v>
      </c>
      <c r="B48" s="10" t="s">
        <v>501</v>
      </c>
      <c r="C48" s="10">
        <v>2006.0</v>
      </c>
      <c r="D48" s="10">
        <v>3.0</v>
      </c>
      <c r="E48" s="10">
        <v>40.0</v>
      </c>
      <c r="F48" s="38">
        <v>27.021867</v>
      </c>
    </row>
    <row r="49">
      <c r="A49" s="37" t="s">
        <v>21</v>
      </c>
      <c r="B49" s="10" t="s">
        <v>490</v>
      </c>
      <c r="C49" s="10">
        <v>2006.0</v>
      </c>
      <c r="D49" s="10">
        <v>3.0</v>
      </c>
      <c r="E49" s="10">
        <v>40.0</v>
      </c>
      <c r="F49" s="38">
        <v>26.6022235</v>
      </c>
    </row>
    <row r="50">
      <c r="A50" s="37" t="s">
        <v>8</v>
      </c>
      <c r="B50" s="10" t="s">
        <v>479</v>
      </c>
      <c r="C50" s="10">
        <v>2006.0</v>
      </c>
      <c r="D50" s="10">
        <v>3.0</v>
      </c>
      <c r="E50" s="10">
        <v>40.0</v>
      </c>
      <c r="F50" s="38">
        <v>24.4800733</v>
      </c>
    </row>
    <row r="51">
      <c r="A51" s="37" t="s">
        <v>25</v>
      </c>
      <c r="B51" s="10" t="s">
        <v>494</v>
      </c>
      <c r="C51" s="10">
        <v>2006.0</v>
      </c>
      <c r="D51" s="10">
        <v>3.0</v>
      </c>
      <c r="E51" s="10">
        <v>40.0</v>
      </c>
      <c r="F51" s="38">
        <v>24.0829137</v>
      </c>
    </row>
    <row r="52">
      <c r="A52" s="37" t="s">
        <v>26</v>
      </c>
      <c r="B52" s="10" t="s">
        <v>495</v>
      </c>
      <c r="C52" s="10">
        <v>2006.0</v>
      </c>
      <c r="D52" s="10">
        <v>3.0</v>
      </c>
      <c r="E52" s="10">
        <v>40.0</v>
      </c>
      <c r="F52" s="38">
        <v>23.9045762</v>
      </c>
    </row>
    <row r="53">
      <c r="A53" s="37" t="s">
        <v>17</v>
      </c>
      <c r="B53" s="10" t="s">
        <v>485</v>
      </c>
      <c r="C53" s="10">
        <v>2006.0</v>
      </c>
      <c r="D53" s="10">
        <v>3.0</v>
      </c>
      <c r="E53" s="10">
        <v>40.0</v>
      </c>
      <c r="F53" s="38">
        <v>23.1093955</v>
      </c>
    </row>
    <row r="54">
      <c r="A54" s="37" t="s">
        <v>20</v>
      </c>
      <c r="B54" s="10" t="s">
        <v>488</v>
      </c>
      <c r="C54" s="10">
        <v>2006.0</v>
      </c>
      <c r="D54" s="10">
        <v>3.0</v>
      </c>
      <c r="E54" s="10">
        <v>40.0</v>
      </c>
      <c r="F54" s="38">
        <v>22.916381</v>
      </c>
    </row>
    <row r="55">
      <c r="A55" s="37" t="s">
        <v>28</v>
      </c>
      <c r="B55" s="10" t="s">
        <v>496</v>
      </c>
      <c r="C55" s="10">
        <v>2006.0</v>
      </c>
      <c r="D55" s="10">
        <v>3.0</v>
      </c>
      <c r="E55" s="10">
        <v>40.0</v>
      </c>
      <c r="F55" s="38">
        <v>22.859883</v>
      </c>
    </row>
    <row r="56">
      <c r="A56" s="37" t="s">
        <v>4</v>
      </c>
      <c r="B56" s="10" t="s">
        <v>472</v>
      </c>
      <c r="C56" s="10">
        <v>2006.0</v>
      </c>
      <c r="D56" s="10">
        <v>3.0</v>
      </c>
      <c r="E56" s="10">
        <v>40.0</v>
      </c>
      <c r="F56" s="38">
        <v>22.129939</v>
      </c>
    </row>
    <row r="57">
      <c r="A57" s="37" t="s">
        <v>34</v>
      </c>
      <c r="B57" s="10" t="s">
        <v>503</v>
      </c>
      <c r="C57" s="10">
        <v>2006.0</v>
      </c>
      <c r="D57" s="10">
        <v>3.0</v>
      </c>
      <c r="E57" s="10">
        <v>40.0</v>
      </c>
      <c r="F57" s="38">
        <v>22.0570232</v>
      </c>
    </row>
    <row r="58">
      <c r="A58" s="37" t="s">
        <v>18</v>
      </c>
      <c r="B58" s="10" t="s">
        <v>486</v>
      </c>
      <c r="C58" s="10">
        <v>2006.0</v>
      </c>
      <c r="D58" s="10">
        <v>3.0</v>
      </c>
      <c r="E58" s="10">
        <v>40.0</v>
      </c>
      <c r="F58" s="38">
        <v>21.9760143</v>
      </c>
    </row>
    <row r="59">
      <c r="A59" s="37" t="s">
        <v>11</v>
      </c>
      <c r="B59" s="10" t="s">
        <v>477</v>
      </c>
      <c r="C59" s="10">
        <v>2006.0</v>
      </c>
      <c r="D59" s="10">
        <v>3.0</v>
      </c>
      <c r="E59" s="10">
        <v>40.0</v>
      </c>
      <c r="F59" s="38">
        <v>20.7472918</v>
      </c>
    </row>
    <row r="60">
      <c r="A60" s="37" t="s">
        <v>9</v>
      </c>
      <c r="B60" s="10" t="s">
        <v>480</v>
      </c>
      <c r="C60" s="10">
        <v>2006.0</v>
      </c>
      <c r="D60" s="10">
        <v>3.0</v>
      </c>
      <c r="E60" s="10">
        <v>40.0</v>
      </c>
      <c r="F60" s="38">
        <v>20.6326384</v>
      </c>
    </row>
    <row r="61">
      <c r="A61" s="37" t="s">
        <v>31</v>
      </c>
      <c r="B61" s="10" t="s">
        <v>500</v>
      </c>
      <c r="C61" s="10">
        <v>2006.0</v>
      </c>
      <c r="D61" s="10">
        <v>3.0</v>
      </c>
      <c r="E61" s="10">
        <v>40.0</v>
      </c>
      <c r="F61" s="38">
        <v>20.5174532</v>
      </c>
    </row>
    <row r="62">
      <c r="A62" s="37" t="s">
        <v>6</v>
      </c>
      <c r="B62" s="10" t="s">
        <v>474</v>
      </c>
      <c r="C62" s="10">
        <v>2006.0</v>
      </c>
      <c r="D62" s="10">
        <v>3.0</v>
      </c>
      <c r="E62" s="10">
        <v>40.0</v>
      </c>
      <c r="F62" s="38">
        <v>20.2566579</v>
      </c>
    </row>
    <row r="63">
      <c r="A63" s="37" t="s">
        <v>22</v>
      </c>
      <c r="B63" s="10" t="s">
        <v>491</v>
      </c>
      <c r="C63" s="10">
        <v>2006.0</v>
      </c>
      <c r="D63" s="10">
        <v>3.0</v>
      </c>
      <c r="E63" s="10">
        <v>40.0</v>
      </c>
      <c r="F63" s="38">
        <v>20.1967097</v>
      </c>
    </row>
    <row r="64">
      <c r="A64" s="37" t="s">
        <v>3</v>
      </c>
      <c r="B64" s="10" t="s">
        <v>489</v>
      </c>
      <c r="C64" s="10">
        <v>2006.0</v>
      </c>
      <c r="D64" s="10">
        <v>3.0</v>
      </c>
      <c r="E64" s="10">
        <v>40.0</v>
      </c>
      <c r="F64" s="38">
        <v>19.5224399</v>
      </c>
    </row>
    <row r="65">
      <c r="A65" s="37" t="s">
        <v>29</v>
      </c>
      <c r="B65" s="10" t="s">
        <v>498</v>
      </c>
      <c r="C65" s="10">
        <v>2006.0</v>
      </c>
      <c r="D65" s="10">
        <v>3.0</v>
      </c>
      <c r="E65" s="10">
        <v>40.0</v>
      </c>
      <c r="F65" s="38">
        <v>17.5600048</v>
      </c>
    </row>
    <row r="66">
      <c r="A66" s="37" t="s">
        <v>5</v>
      </c>
      <c r="B66" s="10" t="s">
        <v>473</v>
      </c>
      <c r="C66" s="10">
        <v>2006.0</v>
      </c>
      <c r="D66" s="10">
        <v>3.0</v>
      </c>
      <c r="E66" s="10">
        <v>40.0</v>
      </c>
      <c r="F66" s="38">
        <v>16.4627705</v>
      </c>
    </row>
    <row r="67">
      <c r="A67" s="37" t="s">
        <v>12</v>
      </c>
      <c r="B67" s="10" t="s">
        <v>476</v>
      </c>
      <c r="C67" s="10">
        <v>2006.0</v>
      </c>
      <c r="D67" s="10">
        <v>3.0</v>
      </c>
      <c r="E67" s="10">
        <v>40.0</v>
      </c>
      <c r="F67" s="38">
        <v>16.227315</v>
      </c>
    </row>
    <row r="68">
      <c r="A68" s="37" t="s">
        <v>10</v>
      </c>
      <c r="B68" s="10" t="s">
        <v>478</v>
      </c>
      <c r="C68" s="10">
        <v>2007.0</v>
      </c>
      <c r="D68" s="10">
        <v>3.0</v>
      </c>
      <c r="E68" s="10">
        <v>40.0</v>
      </c>
      <c r="F68" s="38">
        <v>46.1641061</v>
      </c>
    </row>
    <row r="69">
      <c r="A69" s="37" t="s">
        <v>23</v>
      </c>
      <c r="B69" s="10" t="s">
        <v>492</v>
      </c>
      <c r="C69" s="10">
        <v>2007.0</v>
      </c>
      <c r="D69" s="10">
        <v>3.0</v>
      </c>
      <c r="E69" s="10">
        <v>40.0</v>
      </c>
      <c r="F69" s="38">
        <v>40.9270929</v>
      </c>
    </row>
    <row r="70">
      <c r="A70" s="37" t="s">
        <v>35</v>
      </c>
      <c r="B70" s="10" t="s">
        <v>504</v>
      </c>
      <c r="C70" s="10">
        <v>2007.0</v>
      </c>
      <c r="D70" s="10">
        <v>3.0</v>
      </c>
      <c r="E70" s="10">
        <v>40.0</v>
      </c>
      <c r="F70" s="38">
        <v>40.5261135</v>
      </c>
    </row>
    <row r="71">
      <c r="A71" s="37" t="s">
        <v>15</v>
      </c>
      <c r="B71" s="10" t="s">
        <v>482</v>
      </c>
      <c r="C71" s="10">
        <v>2007.0</v>
      </c>
      <c r="D71" s="10">
        <v>3.0</v>
      </c>
      <c r="E71" s="10">
        <v>40.0</v>
      </c>
      <c r="F71" s="38">
        <v>37.4278992</v>
      </c>
    </row>
    <row r="72">
      <c r="A72" s="37" t="s">
        <v>19</v>
      </c>
      <c r="B72" s="10" t="s">
        <v>487</v>
      </c>
      <c r="C72" s="10">
        <v>2007.0</v>
      </c>
      <c r="D72" s="10">
        <v>3.0</v>
      </c>
      <c r="E72" s="10">
        <v>40.0</v>
      </c>
      <c r="F72" s="38">
        <v>35.7579191</v>
      </c>
    </row>
    <row r="73">
      <c r="A73" s="37" t="s">
        <v>16</v>
      </c>
      <c r="B73" s="10" t="s">
        <v>484</v>
      </c>
      <c r="C73" s="10">
        <v>2007.0</v>
      </c>
      <c r="D73" s="10">
        <v>3.0</v>
      </c>
      <c r="E73" s="10">
        <v>40.0</v>
      </c>
      <c r="F73" s="38">
        <v>31.1890227</v>
      </c>
    </row>
    <row r="74">
      <c r="A74" s="37" t="s">
        <v>24</v>
      </c>
      <c r="B74" s="10" t="s">
        <v>493</v>
      </c>
      <c r="C74" s="10">
        <v>2007.0</v>
      </c>
      <c r="D74" s="10">
        <v>3.0</v>
      </c>
      <c r="E74" s="10">
        <v>40.0</v>
      </c>
      <c r="F74" s="38">
        <v>30.8142632</v>
      </c>
    </row>
    <row r="75">
      <c r="A75" s="37" t="s">
        <v>27</v>
      </c>
      <c r="B75" s="10" t="s">
        <v>497</v>
      </c>
      <c r="C75" s="10">
        <v>2007.0</v>
      </c>
      <c r="D75" s="10">
        <v>3.0</v>
      </c>
      <c r="E75" s="10">
        <v>40.0</v>
      </c>
      <c r="F75" s="38">
        <v>30.0219626</v>
      </c>
    </row>
    <row r="76">
      <c r="A76" s="37" t="s">
        <v>7</v>
      </c>
      <c r="B76" s="10" t="s">
        <v>475</v>
      </c>
      <c r="C76" s="10">
        <v>2007.0</v>
      </c>
      <c r="D76" s="10">
        <v>3.0</v>
      </c>
      <c r="E76" s="10">
        <v>40.0</v>
      </c>
      <c r="F76" s="38">
        <v>28.7823817</v>
      </c>
    </row>
    <row r="77">
      <c r="A77" s="37" t="s">
        <v>32</v>
      </c>
      <c r="B77" s="10" t="s">
        <v>501</v>
      </c>
      <c r="C77" s="10">
        <v>2007.0</v>
      </c>
      <c r="D77" s="10">
        <v>3.0</v>
      </c>
      <c r="E77" s="10">
        <v>40.0</v>
      </c>
      <c r="F77" s="38">
        <v>27.6448819</v>
      </c>
    </row>
    <row r="78">
      <c r="A78" s="37" t="s">
        <v>14</v>
      </c>
      <c r="B78" s="10" t="s">
        <v>483</v>
      </c>
      <c r="C78" s="10">
        <v>2007.0</v>
      </c>
      <c r="D78" s="10">
        <v>3.0</v>
      </c>
      <c r="E78" s="10">
        <v>40.0</v>
      </c>
      <c r="F78" s="38">
        <v>27.6393856</v>
      </c>
    </row>
    <row r="79">
      <c r="A79" s="37" t="s">
        <v>30</v>
      </c>
      <c r="B79" s="10" t="s">
        <v>499</v>
      </c>
      <c r="C79" s="10">
        <v>2007.0</v>
      </c>
      <c r="D79" s="10">
        <v>3.0</v>
      </c>
      <c r="E79" s="10">
        <v>40.0</v>
      </c>
      <c r="F79" s="38">
        <v>27.1346753</v>
      </c>
    </row>
    <row r="80">
      <c r="A80" s="37" t="s">
        <v>33</v>
      </c>
      <c r="B80" s="10" t="s">
        <v>502</v>
      </c>
      <c r="C80" s="10">
        <v>2007.0</v>
      </c>
      <c r="D80" s="10">
        <v>3.0</v>
      </c>
      <c r="E80" s="10">
        <v>40.0</v>
      </c>
      <c r="F80" s="38">
        <v>26.6458011</v>
      </c>
    </row>
    <row r="81">
      <c r="A81" s="37" t="s">
        <v>28</v>
      </c>
      <c r="B81" s="10" t="s">
        <v>496</v>
      </c>
      <c r="C81" s="10">
        <v>2007.0</v>
      </c>
      <c r="D81" s="10">
        <v>3.0</v>
      </c>
      <c r="E81" s="10">
        <v>40.0</v>
      </c>
      <c r="F81" s="38">
        <v>24.7742986</v>
      </c>
    </row>
    <row r="82">
      <c r="A82" s="37" t="s">
        <v>4</v>
      </c>
      <c r="B82" s="10" t="s">
        <v>472</v>
      </c>
      <c r="C82" s="10">
        <v>2007.0</v>
      </c>
      <c r="D82" s="10">
        <v>3.0</v>
      </c>
      <c r="E82" s="10">
        <v>40.0</v>
      </c>
      <c r="F82" s="38">
        <v>24.043933</v>
      </c>
    </row>
    <row r="83">
      <c r="A83" s="37" t="s">
        <v>13</v>
      </c>
      <c r="B83" s="10" t="s">
        <v>481</v>
      </c>
      <c r="C83" s="10">
        <v>2007.0</v>
      </c>
      <c r="D83" s="10">
        <v>3.0</v>
      </c>
      <c r="E83" s="10">
        <v>40.0</v>
      </c>
      <c r="F83" s="38">
        <v>23.9879698</v>
      </c>
    </row>
    <row r="84">
      <c r="A84" s="37" t="s">
        <v>25</v>
      </c>
      <c r="B84" s="10" t="s">
        <v>494</v>
      </c>
      <c r="C84" s="10">
        <v>2007.0</v>
      </c>
      <c r="D84" s="10">
        <v>3.0</v>
      </c>
      <c r="E84" s="10">
        <v>40.0</v>
      </c>
      <c r="F84" s="38">
        <v>23.8159885</v>
      </c>
    </row>
    <row r="85">
      <c r="A85" s="37" t="s">
        <v>21</v>
      </c>
      <c r="B85" s="10" t="s">
        <v>490</v>
      </c>
      <c r="C85" s="10">
        <v>2007.0</v>
      </c>
      <c r="D85" s="10">
        <v>3.0</v>
      </c>
      <c r="E85" s="10">
        <v>40.0</v>
      </c>
      <c r="F85" s="38">
        <v>23.1465524</v>
      </c>
    </row>
    <row r="86">
      <c r="A86" s="37" t="s">
        <v>11</v>
      </c>
      <c r="B86" s="10" t="s">
        <v>477</v>
      </c>
      <c r="C86" s="10">
        <v>2007.0</v>
      </c>
      <c r="D86" s="10">
        <v>3.0</v>
      </c>
      <c r="E86" s="10">
        <v>40.0</v>
      </c>
      <c r="F86" s="38">
        <v>22.7287166</v>
      </c>
    </row>
    <row r="87">
      <c r="A87" s="37" t="s">
        <v>34</v>
      </c>
      <c r="B87" s="10" t="s">
        <v>503</v>
      </c>
      <c r="C87" s="10">
        <v>2007.0</v>
      </c>
      <c r="D87" s="10">
        <v>3.0</v>
      </c>
      <c r="E87" s="10">
        <v>40.0</v>
      </c>
      <c r="F87" s="38">
        <v>22.4636691</v>
      </c>
    </row>
    <row r="88">
      <c r="A88" s="37" t="s">
        <v>31</v>
      </c>
      <c r="B88" s="10" t="s">
        <v>500</v>
      </c>
      <c r="C88" s="10">
        <v>2007.0</v>
      </c>
      <c r="D88" s="10">
        <v>3.0</v>
      </c>
      <c r="E88" s="10">
        <v>40.0</v>
      </c>
      <c r="F88" s="38">
        <v>22.3693259</v>
      </c>
    </row>
    <row r="89">
      <c r="A89" s="37" t="s">
        <v>17</v>
      </c>
      <c r="B89" s="10" t="s">
        <v>485</v>
      </c>
      <c r="C89" s="10">
        <v>2007.0</v>
      </c>
      <c r="D89" s="10">
        <v>3.0</v>
      </c>
      <c r="E89" s="10">
        <v>40.0</v>
      </c>
      <c r="F89" s="38">
        <v>22.3435757</v>
      </c>
    </row>
    <row r="90">
      <c r="A90" s="37" t="s">
        <v>20</v>
      </c>
      <c r="B90" s="10" t="s">
        <v>488</v>
      </c>
      <c r="C90" s="10">
        <v>2007.0</v>
      </c>
      <c r="D90" s="10">
        <v>3.0</v>
      </c>
      <c r="E90" s="10">
        <v>40.0</v>
      </c>
      <c r="F90" s="38">
        <v>22.3090564</v>
      </c>
    </row>
    <row r="91">
      <c r="A91" s="37" t="s">
        <v>9</v>
      </c>
      <c r="B91" s="10" t="s">
        <v>480</v>
      </c>
      <c r="C91" s="10">
        <v>2007.0</v>
      </c>
      <c r="D91" s="10">
        <v>3.0</v>
      </c>
      <c r="E91" s="10">
        <v>40.0</v>
      </c>
      <c r="F91" s="38">
        <v>21.9997666</v>
      </c>
    </row>
    <row r="92">
      <c r="A92" s="37" t="s">
        <v>26</v>
      </c>
      <c r="B92" s="10" t="s">
        <v>495</v>
      </c>
      <c r="C92" s="10">
        <v>2007.0</v>
      </c>
      <c r="D92" s="10">
        <v>3.0</v>
      </c>
      <c r="E92" s="10">
        <v>40.0</v>
      </c>
      <c r="F92" s="38">
        <v>21.1376879</v>
      </c>
    </row>
    <row r="93">
      <c r="A93" s="37" t="s">
        <v>8</v>
      </c>
      <c r="B93" s="10" t="s">
        <v>479</v>
      </c>
      <c r="C93" s="10">
        <v>2007.0</v>
      </c>
      <c r="D93" s="10">
        <v>3.0</v>
      </c>
      <c r="E93" s="10">
        <v>40.0</v>
      </c>
      <c r="F93" s="38">
        <v>20.6984907</v>
      </c>
    </row>
    <row r="94">
      <c r="A94" s="37" t="s">
        <v>18</v>
      </c>
      <c r="B94" s="10" t="s">
        <v>486</v>
      </c>
      <c r="C94" s="10">
        <v>2007.0</v>
      </c>
      <c r="D94" s="10">
        <v>3.0</v>
      </c>
      <c r="E94" s="10">
        <v>40.0</v>
      </c>
      <c r="F94" s="38">
        <v>20.1464693</v>
      </c>
    </row>
    <row r="95">
      <c r="A95" s="37" t="s">
        <v>3</v>
      </c>
      <c r="B95" s="10" t="s">
        <v>489</v>
      </c>
      <c r="C95" s="10">
        <v>2007.0</v>
      </c>
      <c r="D95" s="10">
        <v>3.0</v>
      </c>
      <c r="E95" s="10">
        <v>40.0</v>
      </c>
      <c r="F95" s="38">
        <v>18.8161102</v>
      </c>
    </row>
    <row r="96">
      <c r="A96" s="37" t="s">
        <v>6</v>
      </c>
      <c r="B96" s="10" t="s">
        <v>474</v>
      </c>
      <c r="C96" s="10">
        <v>2007.0</v>
      </c>
      <c r="D96" s="10">
        <v>3.0</v>
      </c>
      <c r="E96" s="10">
        <v>40.0</v>
      </c>
      <c r="F96" s="38">
        <v>18.3227854</v>
      </c>
    </row>
    <row r="97">
      <c r="A97" s="37" t="s">
        <v>5</v>
      </c>
      <c r="B97" s="10" t="s">
        <v>473</v>
      </c>
      <c r="C97" s="10">
        <v>2007.0</v>
      </c>
      <c r="D97" s="10">
        <v>3.0</v>
      </c>
      <c r="E97" s="10">
        <v>40.0</v>
      </c>
      <c r="F97" s="38">
        <v>17.5548999</v>
      </c>
    </row>
    <row r="98">
      <c r="A98" s="37" t="s">
        <v>29</v>
      </c>
      <c r="B98" s="10" t="s">
        <v>498</v>
      </c>
      <c r="C98" s="10">
        <v>2007.0</v>
      </c>
      <c r="D98" s="10">
        <v>3.0</v>
      </c>
      <c r="E98" s="10">
        <v>40.0</v>
      </c>
      <c r="F98" s="38">
        <v>17.2071222</v>
      </c>
    </row>
    <row r="99">
      <c r="A99" s="37" t="s">
        <v>22</v>
      </c>
      <c r="B99" s="10" t="s">
        <v>491</v>
      </c>
      <c r="C99" s="10">
        <v>2007.0</v>
      </c>
      <c r="D99" s="10">
        <v>3.0</v>
      </c>
      <c r="E99" s="10">
        <v>40.0</v>
      </c>
      <c r="F99" s="38">
        <v>16.7836321</v>
      </c>
    </row>
    <row r="100">
      <c r="A100" s="37" t="s">
        <v>12</v>
      </c>
      <c r="B100" s="10" t="s">
        <v>476</v>
      </c>
      <c r="C100" s="10">
        <v>2007.0</v>
      </c>
      <c r="D100" s="10">
        <v>3.0</v>
      </c>
      <c r="E100" s="10">
        <v>40.0</v>
      </c>
      <c r="F100" s="38">
        <v>15.1274959</v>
      </c>
    </row>
    <row r="101">
      <c r="A101" s="37" t="s">
        <v>10</v>
      </c>
      <c r="B101" s="10" t="s">
        <v>478</v>
      </c>
      <c r="C101" s="10">
        <v>2008.0</v>
      </c>
      <c r="D101" s="10">
        <v>3.0</v>
      </c>
      <c r="E101" s="10">
        <v>40.0</v>
      </c>
      <c r="F101" s="38">
        <v>46.1520721</v>
      </c>
    </row>
    <row r="102">
      <c r="A102" s="37" t="s">
        <v>23</v>
      </c>
      <c r="B102" s="10" t="s">
        <v>492</v>
      </c>
      <c r="C102" s="10">
        <v>2008.0</v>
      </c>
      <c r="D102" s="10">
        <v>3.0</v>
      </c>
      <c r="E102" s="10">
        <v>40.0</v>
      </c>
      <c r="F102" s="38">
        <v>41.4737756</v>
      </c>
    </row>
    <row r="103">
      <c r="A103" s="37" t="s">
        <v>15</v>
      </c>
      <c r="B103" s="10" t="s">
        <v>482</v>
      </c>
      <c r="C103" s="10">
        <v>2008.0</v>
      </c>
      <c r="D103" s="10">
        <v>3.0</v>
      </c>
      <c r="E103" s="10">
        <v>40.0</v>
      </c>
      <c r="F103" s="38">
        <v>39.3292494</v>
      </c>
    </row>
    <row r="104">
      <c r="A104" s="37" t="s">
        <v>35</v>
      </c>
      <c r="B104" s="10" t="s">
        <v>504</v>
      </c>
      <c r="C104" s="10">
        <v>2008.0</v>
      </c>
      <c r="D104" s="10">
        <v>3.0</v>
      </c>
      <c r="E104" s="10">
        <v>40.0</v>
      </c>
      <c r="F104" s="38">
        <v>38.5791199</v>
      </c>
    </row>
    <row r="105">
      <c r="A105" s="37" t="s">
        <v>19</v>
      </c>
      <c r="B105" s="10" t="s">
        <v>487</v>
      </c>
      <c r="C105" s="10">
        <v>2008.0</v>
      </c>
      <c r="D105" s="10">
        <v>3.0</v>
      </c>
      <c r="E105" s="10">
        <v>40.0</v>
      </c>
      <c r="F105" s="38">
        <v>35.3768485</v>
      </c>
    </row>
    <row r="106">
      <c r="A106" s="37" t="s">
        <v>16</v>
      </c>
      <c r="B106" s="10" t="s">
        <v>484</v>
      </c>
      <c r="C106" s="10">
        <v>2008.0</v>
      </c>
      <c r="D106" s="10">
        <v>3.0</v>
      </c>
      <c r="E106" s="10">
        <v>40.0</v>
      </c>
      <c r="F106" s="38">
        <v>31.1107742</v>
      </c>
    </row>
    <row r="107">
      <c r="A107" s="37" t="s">
        <v>27</v>
      </c>
      <c r="B107" s="10" t="s">
        <v>497</v>
      </c>
      <c r="C107" s="10">
        <v>2008.0</v>
      </c>
      <c r="D107" s="10">
        <v>3.0</v>
      </c>
      <c r="E107" s="10">
        <v>40.0</v>
      </c>
      <c r="F107" s="38">
        <v>30.437187</v>
      </c>
    </row>
    <row r="108">
      <c r="A108" s="37" t="s">
        <v>7</v>
      </c>
      <c r="B108" s="10" t="s">
        <v>475</v>
      </c>
      <c r="C108" s="10">
        <v>2008.0</v>
      </c>
      <c r="D108" s="10">
        <v>3.0</v>
      </c>
      <c r="E108" s="10">
        <v>40.0</v>
      </c>
      <c r="F108" s="38">
        <v>30.0060341</v>
      </c>
    </row>
    <row r="109">
      <c r="A109" s="37" t="s">
        <v>33</v>
      </c>
      <c r="B109" s="10" t="s">
        <v>502</v>
      </c>
      <c r="C109" s="10">
        <v>2008.0</v>
      </c>
      <c r="D109" s="10">
        <v>3.0</v>
      </c>
      <c r="E109" s="10">
        <v>40.0</v>
      </c>
      <c r="F109" s="38">
        <v>28.751491</v>
      </c>
    </row>
    <row r="110">
      <c r="A110" s="37" t="s">
        <v>24</v>
      </c>
      <c r="B110" s="10" t="s">
        <v>493</v>
      </c>
      <c r="C110" s="10">
        <v>2008.0</v>
      </c>
      <c r="D110" s="10">
        <v>3.0</v>
      </c>
      <c r="E110" s="10">
        <v>40.0</v>
      </c>
      <c r="F110" s="38">
        <v>28.0318659</v>
      </c>
    </row>
    <row r="111">
      <c r="A111" s="37" t="s">
        <v>14</v>
      </c>
      <c r="B111" s="10" t="s">
        <v>483</v>
      </c>
      <c r="C111" s="10">
        <v>2008.0</v>
      </c>
      <c r="D111" s="10">
        <v>3.0</v>
      </c>
      <c r="E111" s="10">
        <v>40.0</v>
      </c>
      <c r="F111" s="38">
        <v>27.2913101</v>
      </c>
    </row>
    <row r="112">
      <c r="A112" s="37" t="s">
        <v>21</v>
      </c>
      <c r="B112" s="10" t="s">
        <v>490</v>
      </c>
      <c r="C112" s="10">
        <v>2008.0</v>
      </c>
      <c r="D112" s="10">
        <v>3.0</v>
      </c>
      <c r="E112" s="10">
        <v>40.0</v>
      </c>
      <c r="F112" s="38">
        <v>27.2884582</v>
      </c>
    </row>
    <row r="113">
      <c r="A113" s="37" t="s">
        <v>13</v>
      </c>
      <c r="B113" s="10" t="s">
        <v>481</v>
      </c>
      <c r="C113" s="10">
        <v>2008.0</v>
      </c>
      <c r="D113" s="10">
        <v>3.0</v>
      </c>
      <c r="E113" s="10">
        <v>40.0</v>
      </c>
      <c r="F113" s="38">
        <v>27.175771</v>
      </c>
    </row>
    <row r="114">
      <c r="A114" s="37" t="s">
        <v>30</v>
      </c>
      <c r="B114" s="10" t="s">
        <v>499</v>
      </c>
      <c r="C114" s="10">
        <v>2008.0</v>
      </c>
      <c r="D114" s="10">
        <v>3.0</v>
      </c>
      <c r="E114" s="10">
        <v>40.0</v>
      </c>
      <c r="F114" s="38">
        <v>27.0672927</v>
      </c>
    </row>
    <row r="115">
      <c r="A115" s="37" t="s">
        <v>32</v>
      </c>
      <c r="B115" s="10" t="s">
        <v>501</v>
      </c>
      <c r="C115" s="10">
        <v>2008.0</v>
      </c>
      <c r="D115" s="10">
        <v>3.0</v>
      </c>
      <c r="E115" s="10">
        <v>40.0</v>
      </c>
      <c r="F115" s="38">
        <v>26.0490569</v>
      </c>
    </row>
    <row r="116">
      <c r="A116" s="37" t="s">
        <v>20</v>
      </c>
      <c r="B116" s="10" t="s">
        <v>488</v>
      </c>
      <c r="C116" s="10">
        <v>2008.0</v>
      </c>
      <c r="D116" s="10">
        <v>3.0</v>
      </c>
      <c r="E116" s="10">
        <v>40.0</v>
      </c>
      <c r="F116" s="38">
        <v>25.6183684</v>
      </c>
    </row>
    <row r="117">
      <c r="A117" s="37" t="s">
        <v>25</v>
      </c>
      <c r="B117" s="10" t="s">
        <v>494</v>
      </c>
      <c r="C117" s="10">
        <v>2008.0</v>
      </c>
      <c r="D117" s="10">
        <v>3.0</v>
      </c>
      <c r="E117" s="10">
        <v>40.0</v>
      </c>
      <c r="F117" s="38">
        <v>23.7738976</v>
      </c>
    </row>
    <row r="118">
      <c r="A118" s="37" t="s">
        <v>34</v>
      </c>
      <c r="B118" s="10" t="s">
        <v>503</v>
      </c>
      <c r="C118" s="10">
        <v>2008.0</v>
      </c>
      <c r="D118" s="10">
        <v>3.0</v>
      </c>
      <c r="E118" s="10">
        <v>40.0</v>
      </c>
      <c r="F118" s="38">
        <v>23.750675</v>
      </c>
    </row>
    <row r="119">
      <c r="A119" s="37" t="s">
        <v>4</v>
      </c>
      <c r="B119" s="10" t="s">
        <v>472</v>
      </c>
      <c r="C119" s="10">
        <v>2008.0</v>
      </c>
      <c r="D119" s="10">
        <v>3.0</v>
      </c>
      <c r="E119" s="10">
        <v>40.0</v>
      </c>
      <c r="F119" s="38">
        <v>23.2768785</v>
      </c>
    </row>
    <row r="120">
      <c r="A120" s="37" t="s">
        <v>18</v>
      </c>
      <c r="B120" s="10" t="s">
        <v>486</v>
      </c>
      <c r="C120" s="10">
        <v>2008.0</v>
      </c>
      <c r="D120" s="10">
        <v>3.0</v>
      </c>
      <c r="E120" s="10">
        <v>40.0</v>
      </c>
      <c r="F120" s="38">
        <v>22.9418718</v>
      </c>
    </row>
    <row r="121">
      <c r="A121" s="37" t="s">
        <v>8</v>
      </c>
      <c r="B121" s="10" t="s">
        <v>479</v>
      </c>
      <c r="C121" s="10">
        <v>2008.0</v>
      </c>
      <c r="D121" s="10">
        <v>3.0</v>
      </c>
      <c r="E121" s="10">
        <v>40.0</v>
      </c>
      <c r="F121" s="38">
        <v>22.2597514</v>
      </c>
    </row>
    <row r="122">
      <c r="A122" s="37" t="s">
        <v>17</v>
      </c>
      <c r="B122" s="10" t="s">
        <v>485</v>
      </c>
      <c r="C122" s="10">
        <v>2008.0</v>
      </c>
      <c r="D122" s="10">
        <v>3.0</v>
      </c>
      <c r="E122" s="10">
        <v>40.0</v>
      </c>
      <c r="F122" s="38">
        <v>22.148435</v>
      </c>
    </row>
    <row r="123">
      <c r="A123" s="37" t="s">
        <v>26</v>
      </c>
      <c r="B123" s="10" t="s">
        <v>495</v>
      </c>
      <c r="C123" s="10">
        <v>2008.0</v>
      </c>
      <c r="D123" s="10">
        <v>3.0</v>
      </c>
      <c r="E123" s="10">
        <v>40.0</v>
      </c>
      <c r="F123" s="38">
        <v>21.9716598</v>
      </c>
    </row>
    <row r="124">
      <c r="A124" s="37" t="s">
        <v>31</v>
      </c>
      <c r="B124" s="10" t="s">
        <v>500</v>
      </c>
      <c r="C124" s="10">
        <v>2008.0</v>
      </c>
      <c r="D124" s="10">
        <v>3.0</v>
      </c>
      <c r="E124" s="10">
        <v>40.0</v>
      </c>
      <c r="F124" s="38">
        <v>21.5996107</v>
      </c>
    </row>
    <row r="125">
      <c r="A125" s="37" t="s">
        <v>9</v>
      </c>
      <c r="B125" s="10" t="s">
        <v>480</v>
      </c>
      <c r="C125" s="10">
        <v>2008.0</v>
      </c>
      <c r="D125" s="10">
        <v>3.0</v>
      </c>
      <c r="E125" s="10">
        <v>40.0</v>
      </c>
      <c r="F125" s="38">
        <v>21.4091938</v>
      </c>
    </row>
    <row r="126">
      <c r="A126" s="37" t="s">
        <v>11</v>
      </c>
      <c r="B126" s="10" t="s">
        <v>477</v>
      </c>
      <c r="C126" s="10">
        <v>2008.0</v>
      </c>
      <c r="D126" s="10">
        <v>3.0</v>
      </c>
      <c r="E126" s="10">
        <v>40.0</v>
      </c>
      <c r="F126" s="38">
        <v>21.0595496</v>
      </c>
    </row>
    <row r="127">
      <c r="A127" s="37" t="s">
        <v>5</v>
      </c>
      <c r="B127" s="10" t="s">
        <v>473</v>
      </c>
      <c r="C127" s="10">
        <v>2008.0</v>
      </c>
      <c r="D127" s="10">
        <v>3.0</v>
      </c>
      <c r="E127" s="10">
        <v>40.0</v>
      </c>
      <c r="F127" s="38">
        <v>19.7468888</v>
      </c>
    </row>
    <row r="128">
      <c r="A128" s="37" t="s">
        <v>28</v>
      </c>
      <c r="B128" s="10" t="s">
        <v>496</v>
      </c>
      <c r="C128" s="10">
        <v>2008.0</v>
      </c>
      <c r="D128" s="10">
        <v>3.0</v>
      </c>
      <c r="E128" s="10">
        <v>40.0</v>
      </c>
      <c r="F128" s="38">
        <v>19.6837585</v>
      </c>
    </row>
    <row r="129">
      <c r="A129" s="37" t="s">
        <v>3</v>
      </c>
      <c r="B129" s="10" t="s">
        <v>489</v>
      </c>
      <c r="C129" s="10">
        <v>2008.0</v>
      </c>
      <c r="D129" s="10">
        <v>3.0</v>
      </c>
      <c r="E129" s="10">
        <v>40.0</v>
      </c>
      <c r="F129" s="38">
        <v>19.3227048</v>
      </c>
    </row>
    <row r="130">
      <c r="A130" s="37" t="s">
        <v>22</v>
      </c>
      <c r="B130" s="10" t="s">
        <v>491</v>
      </c>
      <c r="C130" s="10">
        <v>2008.0</v>
      </c>
      <c r="D130" s="10">
        <v>3.0</v>
      </c>
      <c r="E130" s="10">
        <v>40.0</v>
      </c>
      <c r="F130" s="38">
        <v>17.6308611</v>
      </c>
    </row>
    <row r="131">
      <c r="A131" s="37" t="s">
        <v>29</v>
      </c>
      <c r="B131" s="10" t="s">
        <v>498</v>
      </c>
      <c r="C131" s="10">
        <v>2008.0</v>
      </c>
      <c r="D131" s="10">
        <v>3.0</v>
      </c>
      <c r="E131" s="10">
        <v>40.0</v>
      </c>
      <c r="F131" s="38">
        <v>17.4951682</v>
      </c>
    </row>
    <row r="132">
      <c r="A132" s="37" t="s">
        <v>6</v>
      </c>
      <c r="B132" s="10" t="s">
        <v>474</v>
      </c>
      <c r="C132" s="10">
        <v>2008.0</v>
      </c>
      <c r="D132" s="10">
        <v>3.0</v>
      </c>
      <c r="E132" s="10">
        <v>40.0</v>
      </c>
      <c r="F132" s="38">
        <v>17.3700371</v>
      </c>
    </row>
    <row r="133">
      <c r="A133" s="37" t="s">
        <v>12</v>
      </c>
      <c r="B133" s="10" t="s">
        <v>476</v>
      </c>
      <c r="C133" s="10">
        <v>2008.0</v>
      </c>
      <c r="D133" s="10">
        <v>3.0</v>
      </c>
      <c r="E133" s="10">
        <v>40.0</v>
      </c>
      <c r="F133" s="38">
        <v>14.5083871</v>
      </c>
    </row>
    <row r="134">
      <c r="A134" s="37" t="s">
        <v>10</v>
      </c>
      <c r="B134" s="10" t="s">
        <v>478</v>
      </c>
      <c r="C134" s="10">
        <v>2009.0</v>
      </c>
      <c r="D134" s="10">
        <v>3.0</v>
      </c>
      <c r="E134" s="10">
        <v>40.0</v>
      </c>
      <c r="F134" s="38">
        <v>43.4097693</v>
      </c>
    </row>
    <row r="135">
      <c r="A135" s="37" t="s">
        <v>15</v>
      </c>
      <c r="B135" s="10" t="s">
        <v>482</v>
      </c>
      <c r="C135" s="10">
        <v>2009.0</v>
      </c>
      <c r="D135" s="10">
        <v>3.0</v>
      </c>
      <c r="E135" s="10">
        <v>40.0</v>
      </c>
      <c r="F135" s="38">
        <v>40.9105394</v>
      </c>
    </row>
    <row r="136">
      <c r="A136" s="37" t="s">
        <v>35</v>
      </c>
      <c r="B136" s="10" t="s">
        <v>504</v>
      </c>
      <c r="C136" s="10">
        <v>2009.0</v>
      </c>
      <c r="D136" s="10">
        <v>3.0</v>
      </c>
      <c r="E136" s="10">
        <v>40.0</v>
      </c>
      <c r="F136" s="38">
        <v>39.8181805</v>
      </c>
    </row>
    <row r="137">
      <c r="A137" s="37" t="s">
        <v>23</v>
      </c>
      <c r="B137" s="10" t="s">
        <v>492</v>
      </c>
      <c r="C137" s="10">
        <v>2009.0</v>
      </c>
      <c r="D137" s="10">
        <v>3.0</v>
      </c>
      <c r="E137" s="10">
        <v>40.0</v>
      </c>
      <c r="F137" s="38">
        <v>37.4365998</v>
      </c>
    </row>
    <row r="138">
      <c r="A138" s="37" t="s">
        <v>19</v>
      </c>
      <c r="B138" s="10" t="s">
        <v>487</v>
      </c>
      <c r="C138" s="10">
        <v>2009.0</v>
      </c>
      <c r="D138" s="10">
        <v>3.0</v>
      </c>
      <c r="E138" s="10">
        <v>40.0</v>
      </c>
      <c r="F138" s="38">
        <v>29.9873848</v>
      </c>
    </row>
    <row r="139">
      <c r="A139" s="37" t="s">
        <v>14</v>
      </c>
      <c r="B139" s="10" t="s">
        <v>483</v>
      </c>
      <c r="C139" s="10">
        <v>2009.0</v>
      </c>
      <c r="D139" s="10">
        <v>3.0</v>
      </c>
      <c r="E139" s="10">
        <v>40.0</v>
      </c>
      <c r="F139" s="38">
        <v>29.1187439</v>
      </c>
    </row>
    <row r="140">
      <c r="A140" s="37" t="s">
        <v>7</v>
      </c>
      <c r="B140" s="10" t="s">
        <v>475</v>
      </c>
      <c r="C140" s="10">
        <v>2009.0</v>
      </c>
      <c r="D140" s="10">
        <v>3.0</v>
      </c>
      <c r="E140" s="10">
        <v>40.0</v>
      </c>
      <c r="F140" s="38">
        <v>28.8318511</v>
      </c>
    </row>
    <row r="141">
      <c r="A141" s="37" t="s">
        <v>27</v>
      </c>
      <c r="B141" s="10" t="s">
        <v>497</v>
      </c>
      <c r="C141" s="10">
        <v>2009.0</v>
      </c>
      <c r="D141" s="10">
        <v>3.0</v>
      </c>
      <c r="E141" s="10">
        <v>40.0</v>
      </c>
      <c r="F141" s="38">
        <v>28.0642379</v>
      </c>
    </row>
    <row r="142">
      <c r="A142" s="37" t="s">
        <v>16</v>
      </c>
      <c r="B142" s="10" t="s">
        <v>484</v>
      </c>
      <c r="C142" s="10">
        <v>2009.0</v>
      </c>
      <c r="D142" s="10">
        <v>3.0</v>
      </c>
      <c r="E142" s="10">
        <v>40.0</v>
      </c>
      <c r="F142" s="38">
        <v>27.9943786</v>
      </c>
    </row>
    <row r="143">
      <c r="A143" s="37" t="s">
        <v>33</v>
      </c>
      <c r="B143" s="10" t="s">
        <v>502</v>
      </c>
      <c r="C143" s="10">
        <v>2009.0</v>
      </c>
      <c r="D143" s="10">
        <v>3.0</v>
      </c>
      <c r="E143" s="10">
        <v>40.0</v>
      </c>
      <c r="F143" s="38">
        <v>27.9672838</v>
      </c>
    </row>
    <row r="144">
      <c r="A144" s="37" t="s">
        <v>30</v>
      </c>
      <c r="B144" s="10" t="s">
        <v>499</v>
      </c>
      <c r="C144" s="10">
        <v>2009.0</v>
      </c>
      <c r="D144" s="10">
        <v>3.0</v>
      </c>
      <c r="E144" s="10">
        <v>40.0</v>
      </c>
      <c r="F144" s="38">
        <v>27.6902358</v>
      </c>
    </row>
    <row r="145">
      <c r="A145" s="37" t="s">
        <v>13</v>
      </c>
      <c r="B145" s="10" t="s">
        <v>481</v>
      </c>
      <c r="C145" s="10">
        <v>2009.0</v>
      </c>
      <c r="D145" s="10">
        <v>3.0</v>
      </c>
      <c r="E145" s="10">
        <v>40.0</v>
      </c>
      <c r="F145" s="38">
        <v>26.7103711</v>
      </c>
    </row>
    <row r="146">
      <c r="A146" s="37" t="s">
        <v>21</v>
      </c>
      <c r="B146" s="10" t="s">
        <v>490</v>
      </c>
      <c r="C146" s="10">
        <v>2009.0</v>
      </c>
      <c r="D146" s="10">
        <v>3.0</v>
      </c>
      <c r="E146" s="10">
        <v>40.0</v>
      </c>
      <c r="F146" s="38">
        <v>26.4025743</v>
      </c>
    </row>
    <row r="147">
      <c r="A147" s="37" t="s">
        <v>24</v>
      </c>
      <c r="B147" s="10" t="s">
        <v>493</v>
      </c>
      <c r="C147" s="10">
        <v>2009.0</v>
      </c>
      <c r="D147" s="10">
        <v>3.0</v>
      </c>
      <c r="E147" s="10">
        <v>40.0</v>
      </c>
      <c r="F147" s="38">
        <v>25.8371139</v>
      </c>
    </row>
    <row r="148">
      <c r="A148" s="37" t="s">
        <v>4</v>
      </c>
      <c r="B148" s="10" t="s">
        <v>472</v>
      </c>
      <c r="C148" s="10">
        <v>2009.0</v>
      </c>
      <c r="D148" s="10">
        <v>3.0</v>
      </c>
      <c r="E148" s="10">
        <v>40.0</v>
      </c>
      <c r="F148" s="38">
        <v>24.9353323</v>
      </c>
    </row>
    <row r="149">
      <c r="A149" s="37" t="s">
        <v>32</v>
      </c>
      <c r="B149" s="10" t="s">
        <v>501</v>
      </c>
      <c r="C149" s="10">
        <v>2009.0</v>
      </c>
      <c r="D149" s="10">
        <v>3.0</v>
      </c>
      <c r="E149" s="10">
        <v>40.0</v>
      </c>
      <c r="F149" s="38">
        <v>24.8945673</v>
      </c>
    </row>
    <row r="150">
      <c r="A150" s="37" t="s">
        <v>20</v>
      </c>
      <c r="B150" s="10" t="s">
        <v>488</v>
      </c>
      <c r="C150" s="10">
        <v>2009.0</v>
      </c>
      <c r="D150" s="10">
        <v>3.0</v>
      </c>
      <c r="E150" s="10">
        <v>40.0</v>
      </c>
      <c r="F150" s="38">
        <v>23.9796435</v>
      </c>
    </row>
    <row r="151">
      <c r="A151" s="37" t="s">
        <v>25</v>
      </c>
      <c r="B151" s="10" t="s">
        <v>494</v>
      </c>
      <c r="C151" s="10">
        <v>2009.0</v>
      </c>
      <c r="D151" s="10">
        <v>3.0</v>
      </c>
      <c r="E151" s="10">
        <v>40.0</v>
      </c>
      <c r="F151" s="38">
        <v>22.99329</v>
      </c>
    </row>
    <row r="152">
      <c r="A152" s="37" t="s">
        <v>34</v>
      </c>
      <c r="B152" s="10" t="s">
        <v>503</v>
      </c>
      <c r="C152" s="10">
        <v>2009.0</v>
      </c>
      <c r="D152" s="10">
        <v>3.0</v>
      </c>
      <c r="E152" s="10">
        <v>40.0</v>
      </c>
      <c r="F152" s="38">
        <v>22.8675069</v>
      </c>
    </row>
    <row r="153">
      <c r="A153" s="37" t="s">
        <v>17</v>
      </c>
      <c r="B153" s="10" t="s">
        <v>485</v>
      </c>
      <c r="C153" s="10">
        <v>2009.0</v>
      </c>
      <c r="D153" s="10">
        <v>3.0</v>
      </c>
      <c r="E153" s="10">
        <v>40.0</v>
      </c>
      <c r="F153" s="38">
        <v>22.3007048</v>
      </c>
    </row>
    <row r="154">
      <c r="A154" s="37" t="s">
        <v>9</v>
      </c>
      <c r="B154" s="10" t="s">
        <v>480</v>
      </c>
      <c r="C154" s="10">
        <v>2009.0</v>
      </c>
      <c r="D154" s="10">
        <v>3.0</v>
      </c>
      <c r="E154" s="10">
        <v>40.0</v>
      </c>
      <c r="F154" s="38">
        <v>22.0623058</v>
      </c>
    </row>
    <row r="155">
      <c r="A155" s="37" t="s">
        <v>11</v>
      </c>
      <c r="B155" s="10" t="s">
        <v>477</v>
      </c>
      <c r="C155" s="10">
        <v>2009.0</v>
      </c>
      <c r="D155" s="10">
        <v>3.0</v>
      </c>
      <c r="E155" s="10">
        <v>40.0</v>
      </c>
      <c r="F155" s="38">
        <v>21.7274562</v>
      </c>
    </row>
    <row r="156">
      <c r="A156" s="37" t="s">
        <v>31</v>
      </c>
      <c r="B156" s="10" t="s">
        <v>500</v>
      </c>
      <c r="C156" s="10">
        <v>2009.0</v>
      </c>
      <c r="D156" s="10">
        <v>3.0</v>
      </c>
      <c r="E156" s="10">
        <v>40.0</v>
      </c>
      <c r="F156" s="38">
        <v>21.3628195</v>
      </c>
    </row>
    <row r="157">
      <c r="A157" s="37" t="s">
        <v>8</v>
      </c>
      <c r="B157" s="10" t="s">
        <v>479</v>
      </c>
      <c r="C157" s="10">
        <v>2009.0</v>
      </c>
      <c r="D157" s="10">
        <v>3.0</v>
      </c>
      <c r="E157" s="10">
        <v>40.0</v>
      </c>
      <c r="F157" s="38">
        <v>20.9289824</v>
      </c>
    </row>
    <row r="158">
      <c r="A158" s="37" t="s">
        <v>18</v>
      </c>
      <c r="B158" s="10" t="s">
        <v>486</v>
      </c>
      <c r="C158" s="10">
        <v>2009.0</v>
      </c>
      <c r="D158" s="10">
        <v>3.0</v>
      </c>
      <c r="E158" s="10">
        <v>40.0</v>
      </c>
      <c r="F158" s="38">
        <v>20.7924705</v>
      </c>
    </row>
    <row r="159">
      <c r="A159" s="37" t="s">
        <v>28</v>
      </c>
      <c r="B159" s="10" t="s">
        <v>496</v>
      </c>
      <c r="C159" s="10">
        <v>2009.0</v>
      </c>
      <c r="D159" s="10">
        <v>3.0</v>
      </c>
      <c r="E159" s="10">
        <v>40.0</v>
      </c>
      <c r="F159" s="38">
        <v>20.6392193</v>
      </c>
    </row>
    <row r="160">
      <c r="A160" s="37" t="s">
        <v>26</v>
      </c>
      <c r="B160" s="10" t="s">
        <v>495</v>
      </c>
      <c r="C160" s="10">
        <v>2009.0</v>
      </c>
      <c r="D160" s="10">
        <v>3.0</v>
      </c>
      <c r="E160" s="10">
        <v>40.0</v>
      </c>
      <c r="F160" s="38">
        <v>20.4955691</v>
      </c>
    </row>
    <row r="161">
      <c r="A161" s="37" t="s">
        <v>22</v>
      </c>
      <c r="B161" s="10" t="s">
        <v>491</v>
      </c>
      <c r="C161" s="10">
        <v>2009.0</v>
      </c>
      <c r="D161" s="10">
        <v>3.0</v>
      </c>
      <c r="E161" s="10">
        <v>40.0</v>
      </c>
      <c r="F161" s="38">
        <v>19.662172</v>
      </c>
    </row>
    <row r="162">
      <c r="A162" s="37" t="s">
        <v>3</v>
      </c>
      <c r="B162" s="10" t="s">
        <v>489</v>
      </c>
      <c r="C162" s="10">
        <v>2009.0</v>
      </c>
      <c r="D162" s="10">
        <v>3.0</v>
      </c>
      <c r="E162" s="10">
        <v>40.0</v>
      </c>
      <c r="F162" s="38">
        <v>19.2655875</v>
      </c>
    </row>
    <row r="163">
      <c r="A163" s="37" t="s">
        <v>5</v>
      </c>
      <c r="B163" s="10" t="s">
        <v>473</v>
      </c>
      <c r="C163" s="10">
        <v>2009.0</v>
      </c>
      <c r="D163" s="10">
        <v>3.0</v>
      </c>
      <c r="E163" s="10">
        <v>40.0</v>
      </c>
      <c r="F163" s="38">
        <v>18.4049542</v>
      </c>
    </row>
    <row r="164">
      <c r="A164" s="37" t="s">
        <v>6</v>
      </c>
      <c r="B164" s="10" t="s">
        <v>474</v>
      </c>
      <c r="C164" s="10">
        <v>2009.0</v>
      </c>
      <c r="D164" s="10">
        <v>3.0</v>
      </c>
      <c r="E164" s="10">
        <v>40.0</v>
      </c>
      <c r="F164" s="38">
        <v>18.1717609</v>
      </c>
    </row>
    <row r="165">
      <c r="A165" s="37" t="s">
        <v>29</v>
      </c>
      <c r="B165" s="10" t="s">
        <v>498</v>
      </c>
      <c r="C165" s="10">
        <v>2009.0</v>
      </c>
      <c r="D165" s="10">
        <v>3.0</v>
      </c>
      <c r="E165" s="10">
        <v>40.0</v>
      </c>
      <c r="F165" s="38">
        <v>18.069421</v>
      </c>
    </row>
    <row r="166">
      <c r="A166" s="37" t="s">
        <v>12</v>
      </c>
      <c r="B166" s="10" t="s">
        <v>476</v>
      </c>
      <c r="C166" s="10">
        <v>2009.0</v>
      </c>
      <c r="D166" s="10">
        <v>3.0</v>
      </c>
      <c r="E166" s="10">
        <v>40.0</v>
      </c>
      <c r="F166" s="38">
        <v>14.3894561</v>
      </c>
    </row>
    <row r="167">
      <c r="A167" s="37" t="s">
        <v>10</v>
      </c>
      <c r="B167" s="10" t="s">
        <v>478</v>
      </c>
      <c r="C167" s="10">
        <v>2010.0</v>
      </c>
      <c r="D167" s="10">
        <v>3.0</v>
      </c>
      <c r="E167" s="10">
        <v>40.0</v>
      </c>
      <c r="F167" s="38">
        <v>42.0858437</v>
      </c>
    </row>
    <row r="168">
      <c r="A168" s="37" t="s">
        <v>15</v>
      </c>
      <c r="B168" s="10" t="s">
        <v>482</v>
      </c>
      <c r="C168" s="10">
        <v>2010.0</v>
      </c>
      <c r="D168" s="10">
        <v>3.0</v>
      </c>
      <c r="E168" s="10">
        <v>40.0</v>
      </c>
      <c r="F168" s="38">
        <v>40.9794451</v>
      </c>
    </row>
    <row r="169">
      <c r="A169" s="37" t="s">
        <v>23</v>
      </c>
      <c r="B169" s="10" t="s">
        <v>492</v>
      </c>
      <c r="C169" s="10">
        <v>2010.0</v>
      </c>
      <c r="D169" s="10">
        <v>3.0</v>
      </c>
      <c r="E169" s="10">
        <v>40.0</v>
      </c>
      <c r="F169" s="38">
        <v>40.0245753</v>
      </c>
    </row>
    <row r="170">
      <c r="A170" s="37" t="s">
        <v>35</v>
      </c>
      <c r="B170" s="10" t="s">
        <v>504</v>
      </c>
      <c r="C170" s="10">
        <v>2010.0</v>
      </c>
      <c r="D170" s="10">
        <v>3.0</v>
      </c>
      <c r="E170" s="10">
        <v>40.0</v>
      </c>
      <c r="F170" s="38">
        <v>37.2762324</v>
      </c>
    </row>
    <row r="171">
      <c r="A171" s="37" t="s">
        <v>16</v>
      </c>
      <c r="B171" s="10" t="s">
        <v>484</v>
      </c>
      <c r="C171" s="10">
        <v>2010.0</v>
      </c>
      <c r="D171" s="10">
        <v>3.0</v>
      </c>
      <c r="E171" s="10">
        <v>40.0</v>
      </c>
      <c r="F171" s="38">
        <v>30.0952733</v>
      </c>
    </row>
    <row r="172">
      <c r="A172" s="37" t="s">
        <v>19</v>
      </c>
      <c r="B172" s="10" t="s">
        <v>487</v>
      </c>
      <c r="C172" s="10">
        <v>2010.0</v>
      </c>
      <c r="D172" s="10">
        <v>3.0</v>
      </c>
      <c r="E172" s="10">
        <v>40.0</v>
      </c>
      <c r="F172" s="38">
        <v>30.028782</v>
      </c>
    </row>
    <row r="173">
      <c r="A173" s="37" t="s">
        <v>24</v>
      </c>
      <c r="B173" s="10" t="s">
        <v>493</v>
      </c>
      <c r="C173" s="10">
        <v>2010.0</v>
      </c>
      <c r="D173" s="10">
        <v>3.0</v>
      </c>
      <c r="E173" s="10">
        <v>40.0</v>
      </c>
      <c r="F173" s="38">
        <v>29.895499</v>
      </c>
    </row>
    <row r="174">
      <c r="A174" s="37" t="s">
        <v>13</v>
      </c>
      <c r="B174" s="10" t="s">
        <v>481</v>
      </c>
      <c r="C174" s="10">
        <v>2010.0</v>
      </c>
      <c r="D174" s="10">
        <v>3.0</v>
      </c>
      <c r="E174" s="10">
        <v>40.0</v>
      </c>
      <c r="F174" s="38">
        <v>29.3683815</v>
      </c>
    </row>
    <row r="175">
      <c r="A175" s="37" t="s">
        <v>7</v>
      </c>
      <c r="B175" s="10" t="s">
        <v>475</v>
      </c>
      <c r="C175" s="10">
        <v>2010.0</v>
      </c>
      <c r="D175" s="10">
        <v>3.0</v>
      </c>
      <c r="E175" s="10">
        <v>40.0</v>
      </c>
      <c r="F175" s="38">
        <v>29.1720076</v>
      </c>
    </row>
    <row r="176">
      <c r="A176" s="37" t="s">
        <v>30</v>
      </c>
      <c r="B176" s="10" t="s">
        <v>499</v>
      </c>
      <c r="C176" s="10">
        <v>2010.0</v>
      </c>
      <c r="D176" s="10">
        <v>3.0</v>
      </c>
      <c r="E176" s="10">
        <v>40.0</v>
      </c>
      <c r="F176" s="38">
        <v>28.5986862</v>
      </c>
    </row>
    <row r="177">
      <c r="A177" s="37" t="s">
        <v>27</v>
      </c>
      <c r="B177" s="10" t="s">
        <v>497</v>
      </c>
      <c r="C177" s="10">
        <v>2010.0</v>
      </c>
      <c r="D177" s="10">
        <v>3.0</v>
      </c>
      <c r="E177" s="10">
        <v>40.0</v>
      </c>
      <c r="F177" s="38">
        <v>28.1942488</v>
      </c>
    </row>
    <row r="178">
      <c r="A178" s="37" t="s">
        <v>14</v>
      </c>
      <c r="B178" s="10" t="s">
        <v>483</v>
      </c>
      <c r="C178" s="10">
        <v>2010.0</v>
      </c>
      <c r="D178" s="10">
        <v>3.0</v>
      </c>
      <c r="E178" s="10">
        <v>40.0</v>
      </c>
      <c r="F178" s="38">
        <v>28.0068538</v>
      </c>
    </row>
    <row r="179">
      <c r="A179" s="37" t="s">
        <v>33</v>
      </c>
      <c r="B179" s="10" t="s">
        <v>502</v>
      </c>
      <c r="C179" s="10">
        <v>2010.0</v>
      </c>
      <c r="D179" s="10">
        <v>3.0</v>
      </c>
      <c r="E179" s="10">
        <v>40.0</v>
      </c>
      <c r="F179" s="38">
        <v>27.6890791</v>
      </c>
    </row>
    <row r="180">
      <c r="A180" s="37" t="s">
        <v>32</v>
      </c>
      <c r="B180" s="10" t="s">
        <v>501</v>
      </c>
      <c r="C180" s="10">
        <v>2010.0</v>
      </c>
      <c r="D180" s="10">
        <v>3.0</v>
      </c>
      <c r="E180" s="10">
        <v>40.0</v>
      </c>
      <c r="F180" s="38">
        <v>27.4799961</v>
      </c>
    </row>
    <row r="181">
      <c r="A181" s="37" t="s">
        <v>21</v>
      </c>
      <c r="B181" s="10" t="s">
        <v>490</v>
      </c>
      <c r="C181" s="10">
        <v>2010.0</v>
      </c>
      <c r="D181" s="10">
        <v>3.0</v>
      </c>
      <c r="E181" s="10">
        <v>40.0</v>
      </c>
      <c r="F181" s="38">
        <v>25.8329085</v>
      </c>
    </row>
    <row r="182">
      <c r="A182" s="37" t="s">
        <v>31</v>
      </c>
      <c r="B182" s="10" t="s">
        <v>500</v>
      </c>
      <c r="C182" s="10">
        <v>2010.0</v>
      </c>
      <c r="D182" s="10">
        <v>3.0</v>
      </c>
      <c r="E182" s="10">
        <v>40.0</v>
      </c>
      <c r="F182" s="38">
        <v>23.6883068</v>
      </c>
    </row>
    <row r="183">
      <c r="A183" s="37" t="s">
        <v>25</v>
      </c>
      <c r="B183" s="10" t="s">
        <v>494</v>
      </c>
      <c r="C183" s="10">
        <v>2010.0</v>
      </c>
      <c r="D183" s="10">
        <v>3.0</v>
      </c>
      <c r="E183" s="10">
        <v>40.0</v>
      </c>
      <c r="F183" s="38">
        <v>23.439438</v>
      </c>
    </row>
    <row r="184">
      <c r="A184" s="37" t="s">
        <v>17</v>
      </c>
      <c r="B184" s="10" t="s">
        <v>485</v>
      </c>
      <c r="C184" s="10">
        <v>2010.0</v>
      </c>
      <c r="D184" s="10">
        <v>3.0</v>
      </c>
      <c r="E184" s="10">
        <v>40.0</v>
      </c>
      <c r="F184" s="38">
        <v>22.905693</v>
      </c>
    </row>
    <row r="185">
      <c r="A185" s="37" t="s">
        <v>20</v>
      </c>
      <c r="B185" s="10" t="s">
        <v>488</v>
      </c>
      <c r="C185" s="10">
        <v>2010.0</v>
      </c>
      <c r="D185" s="10">
        <v>3.0</v>
      </c>
      <c r="E185" s="10">
        <v>40.0</v>
      </c>
      <c r="F185" s="38">
        <v>22.5913415</v>
      </c>
    </row>
    <row r="186">
      <c r="A186" s="37" t="s">
        <v>34</v>
      </c>
      <c r="B186" s="10" t="s">
        <v>503</v>
      </c>
      <c r="C186" s="10">
        <v>2010.0</v>
      </c>
      <c r="D186" s="10">
        <v>3.0</v>
      </c>
      <c r="E186" s="10">
        <v>40.0</v>
      </c>
      <c r="F186" s="38">
        <v>22.3563916</v>
      </c>
    </row>
    <row r="187">
      <c r="A187" s="37" t="s">
        <v>8</v>
      </c>
      <c r="B187" s="10" t="s">
        <v>479</v>
      </c>
      <c r="C187" s="10">
        <v>2010.0</v>
      </c>
      <c r="D187" s="10">
        <v>3.0</v>
      </c>
      <c r="E187" s="10">
        <v>40.0</v>
      </c>
      <c r="F187" s="38">
        <v>21.5576856</v>
      </c>
    </row>
    <row r="188">
      <c r="A188" s="37" t="s">
        <v>28</v>
      </c>
      <c r="B188" s="10" t="s">
        <v>496</v>
      </c>
      <c r="C188" s="10">
        <v>2010.0</v>
      </c>
      <c r="D188" s="10">
        <v>3.0</v>
      </c>
      <c r="E188" s="10">
        <v>40.0</v>
      </c>
      <c r="F188" s="38">
        <v>21.5383308</v>
      </c>
    </row>
    <row r="189">
      <c r="A189" s="37" t="s">
        <v>11</v>
      </c>
      <c r="B189" s="10" t="s">
        <v>477</v>
      </c>
      <c r="C189" s="10">
        <v>2010.0</v>
      </c>
      <c r="D189" s="10">
        <v>3.0</v>
      </c>
      <c r="E189" s="10">
        <v>40.0</v>
      </c>
      <c r="F189" s="38">
        <v>21.4615007</v>
      </c>
    </row>
    <row r="190">
      <c r="A190" s="37" t="s">
        <v>18</v>
      </c>
      <c r="B190" s="10" t="s">
        <v>486</v>
      </c>
      <c r="C190" s="10">
        <v>2010.0</v>
      </c>
      <c r="D190" s="10">
        <v>3.0</v>
      </c>
      <c r="E190" s="10">
        <v>40.0</v>
      </c>
      <c r="F190" s="38">
        <v>20.8935643</v>
      </c>
    </row>
    <row r="191">
      <c r="A191" s="37" t="s">
        <v>4</v>
      </c>
      <c r="B191" s="10" t="s">
        <v>472</v>
      </c>
      <c r="C191" s="10">
        <v>2010.0</v>
      </c>
      <c r="D191" s="10">
        <v>3.0</v>
      </c>
      <c r="E191" s="10">
        <v>40.0</v>
      </c>
      <c r="F191" s="38">
        <v>20.6914665</v>
      </c>
    </row>
    <row r="192">
      <c r="A192" s="37" t="s">
        <v>26</v>
      </c>
      <c r="B192" s="10" t="s">
        <v>495</v>
      </c>
      <c r="C192" s="10">
        <v>2010.0</v>
      </c>
      <c r="D192" s="10">
        <v>3.0</v>
      </c>
      <c r="E192" s="10">
        <v>40.0</v>
      </c>
      <c r="F192" s="38">
        <v>20.4113018</v>
      </c>
    </row>
    <row r="193">
      <c r="A193" s="37" t="s">
        <v>9</v>
      </c>
      <c r="B193" s="10" t="s">
        <v>480</v>
      </c>
      <c r="C193" s="10">
        <v>2010.0</v>
      </c>
      <c r="D193" s="10">
        <v>3.0</v>
      </c>
      <c r="E193" s="10">
        <v>40.0</v>
      </c>
      <c r="F193" s="38">
        <v>20.2118734</v>
      </c>
    </row>
    <row r="194">
      <c r="A194" s="37" t="s">
        <v>5</v>
      </c>
      <c r="B194" s="10" t="s">
        <v>473</v>
      </c>
      <c r="C194" s="10">
        <v>2010.0</v>
      </c>
      <c r="D194" s="10">
        <v>3.0</v>
      </c>
      <c r="E194" s="10">
        <v>40.0</v>
      </c>
      <c r="F194" s="38">
        <v>19.8405187</v>
      </c>
    </row>
    <row r="195">
      <c r="A195" s="37" t="s">
        <v>22</v>
      </c>
      <c r="B195" s="10" t="s">
        <v>491</v>
      </c>
      <c r="C195" s="10">
        <v>2010.0</v>
      </c>
      <c r="D195" s="10">
        <v>3.0</v>
      </c>
      <c r="E195" s="10">
        <v>40.0</v>
      </c>
      <c r="F195" s="38">
        <v>19.6684099</v>
      </c>
    </row>
    <row r="196">
      <c r="A196" s="37" t="s">
        <v>3</v>
      </c>
      <c r="B196" s="10" t="s">
        <v>489</v>
      </c>
      <c r="C196" s="10">
        <v>2010.0</v>
      </c>
      <c r="D196" s="10">
        <v>3.0</v>
      </c>
      <c r="E196" s="10">
        <v>40.0</v>
      </c>
      <c r="F196" s="38">
        <v>19.1510221</v>
      </c>
    </row>
    <row r="197">
      <c r="A197" s="37" t="s">
        <v>29</v>
      </c>
      <c r="B197" s="10" t="s">
        <v>498</v>
      </c>
      <c r="C197" s="10">
        <v>2010.0</v>
      </c>
      <c r="D197" s="10">
        <v>3.0</v>
      </c>
      <c r="E197" s="10">
        <v>40.0</v>
      </c>
      <c r="F197" s="38">
        <v>19.1490423</v>
      </c>
    </row>
    <row r="198">
      <c r="A198" s="37" t="s">
        <v>6</v>
      </c>
      <c r="B198" s="10" t="s">
        <v>474</v>
      </c>
      <c r="C198" s="10">
        <v>2010.0</v>
      </c>
      <c r="D198" s="10">
        <v>3.0</v>
      </c>
      <c r="E198" s="10">
        <v>40.0</v>
      </c>
      <c r="F198" s="38">
        <v>16.8158848</v>
      </c>
    </row>
    <row r="199">
      <c r="A199" s="37" t="s">
        <v>12</v>
      </c>
      <c r="B199" s="10" t="s">
        <v>476</v>
      </c>
      <c r="C199" s="10">
        <v>2010.0</v>
      </c>
      <c r="D199" s="10">
        <v>3.0</v>
      </c>
      <c r="E199" s="10">
        <v>40.0</v>
      </c>
      <c r="F199" s="38">
        <v>15.4319572</v>
      </c>
    </row>
    <row r="200">
      <c r="A200" s="37" t="s">
        <v>10</v>
      </c>
      <c r="B200" s="10" t="s">
        <v>478</v>
      </c>
      <c r="C200" s="10">
        <v>2011.0</v>
      </c>
      <c r="D200" s="10">
        <v>3.0</v>
      </c>
      <c r="E200" s="10">
        <v>40.0</v>
      </c>
      <c r="F200" s="38">
        <v>43.566015</v>
      </c>
    </row>
    <row r="201">
      <c r="A201" s="37" t="s">
        <v>23</v>
      </c>
      <c r="B201" s="10" t="s">
        <v>492</v>
      </c>
      <c r="C201" s="10">
        <v>2011.0</v>
      </c>
      <c r="D201" s="10">
        <v>3.0</v>
      </c>
      <c r="E201" s="10">
        <v>40.0</v>
      </c>
      <c r="F201" s="38">
        <v>41.7614434</v>
      </c>
    </row>
    <row r="202">
      <c r="A202" s="37" t="s">
        <v>15</v>
      </c>
      <c r="B202" s="10" t="s">
        <v>482</v>
      </c>
      <c r="C202" s="10">
        <v>2011.0</v>
      </c>
      <c r="D202" s="10">
        <v>3.0</v>
      </c>
      <c r="E202" s="10">
        <v>40.0</v>
      </c>
      <c r="F202" s="38">
        <v>39.7087915</v>
      </c>
    </row>
    <row r="203">
      <c r="A203" s="37" t="s">
        <v>35</v>
      </c>
      <c r="B203" s="10" t="s">
        <v>504</v>
      </c>
      <c r="C203" s="10">
        <v>2011.0</v>
      </c>
      <c r="D203" s="10">
        <v>3.0</v>
      </c>
      <c r="E203" s="10">
        <v>40.0</v>
      </c>
      <c r="F203" s="38">
        <v>35.8501211</v>
      </c>
    </row>
    <row r="204">
      <c r="A204" s="37" t="s">
        <v>19</v>
      </c>
      <c r="B204" s="10" t="s">
        <v>487</v>
      </c>
      <c r="C204" s="10">
        <v>2011.0</v>
      </c>
      <c r="D204" s="10">
        <v>3.0</v>
      </c>
      <c r="E204" s="10">
        <v>40.0</v>
      </c>
      <c r="F204" s="38">
        <v>33.4964403</v>
      </c>
    </row>
    <row r="205">
      <c r="A205" s="37" t="s">
        <v>24</v>
      </c>
      <c r="B205" s="10" t="s">
        <v>493</v>
      </c>
      <c r="C205" s="10">
        <v>2011.0</v>
      </c>
      <c r="D205" s="10">
        <v>3.0</v>
      </c>
      <c r="E205" s="10">
        <v>40.0</v>
      </c>
      <c r="F205" s="38">
        <v>30.774433</v>
      </c>
    </row>
    <row r="206">
      <c r="A206" s="37" t="s">
        <v>7</v>
      </c>
      <c r="B206" s="10" t="s">
        <v>475</v>
      </c>
      <c r="C206" s="10">
        <v>2011.0</v>
      </c>
      <c r="D206" s="10">
        <v>3.0</v>
      </c>
      <c r="E206" s="10">
        <v>40.0</v>
      </c>
      <c r="F206" s="38">
        <v>29.0765175</v>
      </c>
    </row>
    <row r="207">
      <c r="A207" s="37" t="s">
        <v>14</v>
      </c>
      <c r="B207" s="10" t="s">
        <v>483</v>
      </c>
      <c r="C207" s="10">
        <v>2011.0</v>
      </c>
      <c r="D207" s="10">
        <v>3.0</v>
      </c>
      <c r="E207" s="10">
        <v>40.0</v>
      </c>
      <c r="F207" s="38">
        <v>27.753298</v>
      </c>
    </row>
    <row r="208">
      <c r="A208" s="37" t="s">
        <v>16</v>
      </c>
      <c r="B208" s="10" t="s">
        <v>484</v>
      </c>
      <c r="C208" s="10">
        <v>2011.0</v>
      </c>
      <c r="D208" s="10">
        <v>3.0</v>
      </c>
      <c r="E208" s="10">
        <v>40.0</v>
      </c>
      <c r="F208" s="38">
        <v>27.4122309</v>
      </c>
    </row>
    <row r="209">
      <c r="A209" s="37" t="s">
        <v>13</v>
      </c>
      <c r="B209" s="10" t="s">
        <v>481</v>
      </c>
      <c r="C209" s="10">
        <v>2011.0</v>
      </c>
      <c r="D209" s="10">
        <v>3.0</v>
      </c>
      <c r="E209" s="10">
        <v>40.0</v>
      </c>
      <c r="F209" s="38">
        <v>26.7580577</v>
      </c>
    </row>
    <row r="210">
      <c r="A210" s="37" t="s">
        <v>33</v>
      </c>
      <c r="B210" s="10" t="s">
        <v>502</v>
      </c>
      <c r="C210" s="10">
        <v>2011.0</v>
      </c>
      <c r="D210" s="10">
        <v>3.0</v>
      </c>
      <c r="E210" s="10">
        <v>40.0</v>
      </c>
      <c r="F210" s="38">
        <v>26.6872539</v>
      </c>
    </row>
    <row r="211">
      <c r="A211" s="37" t="s">
        <v>27</v>
      </c>
      <c r="B211" s="10" t="s">
        <v>497</v>
      </c>
      <c r="C211" s="10">
        <v>2011.0</v>
      </c>
      <c r="D211" s="10">
        <v>3.0</v>
      </c>
      <c r="E211" s="10">
        <v>40.0</v>
      </c>
      <c r="F211" s="38">
        <v>26.5574273</v>
      </c>
    </row>
    <row r="212">
      <c r="A212" s="37" t="s">
        <v>32</v>
      </c>
      <c r="B212" s="10" t="s">
        <v>501</v>
      </c>
      <c r="C212" s="10">
        <v>2011.0</v>
      </c>
      <c r="D212" s="10">
        <v>3.0</v>
      </c>
      <c r="E212" s="10">
        <v>40.0</v>
      </c>
      <c r="F212" s="38">
        <v>26.4837693</v>
      </c>
    </row>
    <row r="213">
      <c r="A213" s="37" t="s">
        <v>30</v>
      </c>
      <c r="B213" s="10" t="s">
        <v>499</v>
      </c>
      <c r="C213" s="10">
        <v>2011.0</v>
      </c>
      <c r="D213" s="10">
        <v>3.0</v>
      </c>
      <c r="E213" s="10">
        <v>40.0</v>
      </c>
      <c r="F213" s="38">
        <v>25.6690378</v>
      </c>
    </row>
    <row r="214">
      <c r="A214" s="37" t="s">
        <v>21</v>
      </c>
      <c r="B214" s="10" t="s">
        <v>490</v>
      </c>
      <c r="C214" s="10">
        <v>2011.0</v>
      </c>
      <c r="D214" s="10">
        <v>3.0</v>
      </c>
      <c r="E214" s="10">
        <v>40.0</v>
      </c>
      <c r="F214" s="38">
        <v>25.3536514</v>
      </c>
    </row>
    <row r="215">
      <c r="A215" s="37" t="s">
        <v>4</v>
      </c>
      <c r="B215" s="10" t="s">
        <v>472</v>
      </c>
      <c r="C215" s="10">
        <v>2011.0</v>
      </c>
      <c r="D215" s="10">
        <v>3.0</v>
      </c>
      <c r="E215" s="10">
        <v>40.0</v>
      </c>
      <c r="F215" s="38">
        <v>23.6823044</v>
      </c>
    </row>
    <row r="216">
      <c r="A216" s="37" t="s">
        <v>20</v>
      </c>
      <c r="B216" s="10" t="s">
        <v>488</v>
      </c>
      <c r="C216" s="10">
        <v>2011.0</v>
      </c>
      <c r="D216" s="10">
        <v>3.0</v>
      </c>
      <c r="E216" s="10">
        <v>40.0</v>
      </c>
      <c r="F216" s="38">
        <v>23.5582826</v>
      </c>
    </row>
    <row r="217">
      <c r="A217" s="37" t="s">
        <v>31</v>
      </c>
      <c r="B217" s="10" t="s">
        <v>500</v>
      </c>
      <c r="C217" s="10">
        <v>2011.0</v>
      </c>
      <c r="D217" s="10">
        <v>3.0</v>
      </c>
      <c r="E217" s="10">
        <v>40.0</v>
      </c>
      <c r="F217" s="38">
        <v>23.4471661</v>
      </c>
    </row>
    <row r="218">
      <c r="A218" s="37" t="s">
        <v>17</v>
      </c>
      <c r="B218" s="10" t="s">
        <v>485</v>
      </c>
      <c r="C218" s="10">
        <v>2011.0</v>
      </c>
      <c r="D218" s="10">
        <v>3.0</v>
      </c>
      <c r="E218" s="10">
        <v>40.0</v>
      </c>
      <c r="F218" s="38">
        <v>22.8877837</v>
      </c>
    </row>
    <row r="219">
      <c r="A219" s="37" t="s">
        <v>25</v>
      </c>
      <c r="B219" s="10" t="s">
        <v>494</v>
      </c>
      <c r="C219" s="10">
        <v>2011.0</v>
      </c>
      <c r="D219" s="10">
        <v>3.0</v>
      </c>
      <c r="E219" s="10">
        <v>40.0</v>
      </c>
      <c r="F219" s="38">
        <v>22.2155267</v>
      </c>
    </row>
    <row r="220">
      <c r="A220" s="37" t="s">
        <v>28</v>
      </c>
      <c r="B220" s="10" t="s">
        <v>496</v>
      </c>
      <c r="C220" s="10">
        <v>2011.0</v>
      </c>
      <c r="D220" s="10">
        <v>3.0</v>
      </c>
      <c r="E220" s="10">
        <v>40.0</v>
      </c>
      <c r="F220" s="38">
        <v>22.0737663</v>
      </c>
    </row>
    <row r="221">
      <c r="A221" s="37" t="s">
        <v>9</v>
      </c>
      <c r="B221" s="10" t="s">
        <v>480</v>
      </c>
      <c r="C221" s="10">
        <v>2011.0</v>
      </c>
      <c r="D221" s="10">
        <v>3.0</v>
      </c>
      <c r="E221" s="10">
        <v>40.0</v>
      </c>
      <c r="F221" s="38">
        <v>22.0591474</v>
      </c>
    </row>
    <row r="222">
      <c r="A222" s="37" t="s">
        <v>11</v>
      </c>
      <c r="B222" s="10" t="s">
        <v>477</v>
      </c>
      <c r="C222" s="10">
        <v>2011.0</v>
      </c>
      <c r="D222" s="10">
        <v>3.0</v>
      </c>
      <c r="E222" s="10">
        <v>40.0</v>
      </c>
      <c r="F222" s="38">
        <v>21.8300568</v>
      </c>
    </row>
    <row r="223">
      <c r="A223" s="37" t="s">
        <v>34</v>
      </c>
      <c r="B223" s="10" t="s">
        <v>503</v>
      </c>
      <c r="C223" s="10">
        <v>2011.0</v>
      </c>
      <c r="D223" s="10">
        <v>3.0</v>
      </c>
      <c r="E223" s="10">
        <v>40.0</v>
      </c>
      <c r="F223" s="38">
        <v>20.9322289</v>
      </c>
    </row>
    <row r="224">
      <c r="A224" s="37" t="s">
        <v>8</v>
      </c>
      <c r="B224" s="10" t="s">
        <v>479</v>
      </c>
      <c r="C224" s="10">
        <v>2011.0</v>
      </c>
      <c r="D224" s="10">
        <v>3.0</v>
      </c>
      <c r="E224" s="10">
        <v>40.0</v>
      </c>
      <c r="F224" s="38">
        <v>20.9310812</v>
      </c>
    </row>
    <row r="225">
      <c r="A225" s="37" t="s">
        <v>26</v>
      </c>
      <c r="B225" s="10" t="s">
        <v>495</v>
      </c>
      <c r="C225" s="10">
        <v>2011.0</v>
      </c>
      <c r="D225" s="10">
        <v>3.0</v>
      </c>
      <c r="E225" s="10">
        <v>40.0</v>
      </c>
      <c r="F225" s="38">
        <v>20.4869645</v>
      </c>
    </row>
    <row r="226">
      <c r="A226" s="37" t="s">
        <v>18</v>
      </c>
      <c r="B226" s="10" t="s">
        <v>486</v>
      </c>
      <c r="C226" s="10">
        <v>2011.0</v>
      </c>
      <c r="D226" s="10">
        <v>3.0</v>
      </c>
      <c r="E226" s="10">
        <v>40.0</v>
      </c>
      <c r="F226" s="38">
        <v>19.5400681</v>
      </c>
    </row>
    <row r="227">
      <c r="A227" s="37" t="s">
        <v>5</v>
      </c>
      <c r="B227" s="10" t="s">
        <v>473</v>
      </c>
      <c r="C227" s="10">
        <v>2011.0</v>
      </c>
      <c r="D227" s="10">
        <v>3.0</v>
      </c>
      <c r="E227" s="10">
        <v>40.0</v>
      </c>
      <c r="F227" s="38">
        <v>19.3902984</v>
      </c>
    </row>
    <row r="228">
      <c r="A228" s="37" t="s">
        <v>3</v>
      </c>
      <c r="B228" s="10" t="s">
        <v>489</v>
      </c>
      <c r="C228" s="10">
        <v>2011.0</v>
      </c>
      <c r="D228" s="10">
        <v>3.0</v>
      </c>
      <c r="E228" s="10">
        <v>40.0</v>
      </c>
      <c r="F228" s="38">
        <v>19.3035772</v>
      </c>
    </row>
    <row r="229">
      <c r="A229" s="37" t="s">
        <v>22</v>
      </c>
      <c r="B229" s="10" t="s">
        <v>491</v>
      </c>
      <c r="C229" s="10">
        <v>2011.0</v>
      </c>
      <c r="D229" s="10">
        <v>3.0</v>
      </c>
      <c r="E229" s="10">
        <v>40.0</v>
      </c>
      <c r="F229" s="38">
        <v>18.8569393</v>
      </c>
    </row>
    <row r="230">
      <c r="A230" s="37" t="s">
        <v>6</v>
      </c>
      <c r="B230" s="10" t="s">
        <v>474</v>
      </c>
      <c r="C230" s="10">
        <v>2011.0</v>
      </c>
      <c r="D230" s="10">
        <v>3.0</v>
      </c>
      <c r="E230" s="10">
        <v>40.0</v>
      </c>
      <c r="F230" s="38">
        <v>17.5375846</v>
      </c>
    </row>
    <row r="231">
      <c r="A231" s="37" t="s">
        <v>29</v>
      </c>
      <c r="B231" s="10" t="s">
        <v>498</v>
      </c>
      <c r="C231" s="10">
        <v>2011.0</v>
      </c>
      <c r="D231" s="10">
        <v>3.0</v>
      </c>
      <c r="E231" s="10">
        <v>40.0</v>
      </c>
      <c r="F231" s="38">
        <v>15.6371169</v>
      </c>
    </row>
    <row r="232">
      <c r="A232" s="37" t="s">
        <v>12</v>
      </c>
      <c r="B232" s="10" t="s">
        <v>476</v>
      </c>
      <c r="C232" s="10">
        <v>2011.0</v>
      </c>
      <c r="D232" s="10">
        <v>3.0</v>
      </c>
      <c r="E232" s="10">
        <v>40.0</v>
      </c>
      <c r="F232" s="38">
        <v>15.4724271</v>
      </c>
    </row>
    <row r="233">
      <c r="A233" s="37" t="s">
        <v>10</v>
      </c>
      <c r="B233" s="10" t="s">
        <v>478</v>
      </c>
      <c r="C233" s="10">
        <v>2012.0</v>
      </c>
      <c r="D233" s="10">
        <v>3.0</v>
      </c>
      <c r="E233" s="10">
        <v>40.0</v>
      </c>
      <c r="F233" s="38">
        <v>43.9883919</v>
      </c>
    </row>
    <row r="234">
      <c r="A234" s="37" t="s">
        <v>15</v>
      </c>
      <c r="B234" s="10" t="s">
        <v>482</v>
      </c>
      <c r="C234" s="10">
        <v>2012.0</v>
      </c>
      <c r="D234" s="10">
        <v>3.0</v>
      </c>
      <c r="E234" s="10">
        <v>40.0</v>
      </c>
      <c r="F234" s="38">
        <v>40.0905232</v>
      </c>
    </row>
    <row r="235">
      <c r="A235" s="37" t="s">
        <v>23</v>
      </c>
      <c r="B235" s="10" t="s">
        <v>492</v>
      </c>
      <c r="C235" s="10">
        <v>2012.0</v>
      </c>
      <c r="D235" s="10">
        <v>3.0</v>
      </c>
      <c r="E235" s="10">
        <v>40.0</v>
      </c>
      <c r="F235" s="38">
        <v>38.9740165</v>
      </c>
    </row>
    <row r="236">
      <c r="A236" s="37" t="s">
        <v>35</v>
      </c>
      <c r="B236" s="10" t="s">
        <v>504</v>
      </c>
      <c r="C236" s="10">
        <v>2012.0</v>
      </c>
      <c r="D236" s="10">
        <v>3.0</v>
      </c>
      <c r="E236" s="10">
        <v>40.0</v>
      </c>
      <c r="F236" s="38">
        <v>34.6107069</v>
      </c>
    </row>
    <row r="237">
      <c r="A237" s="37" t="s">
        <v>24</v>
      </c>
      <c r="B237" s="10" t="s">
        <v>493</v>
      </c>
      <c r="C237" s="10">
        <v>2012.0</v>
      </c>
      <c r="D237" s="10">
        <v>3.0</v>
      </c>
      <c r="E237" s="10">
        <v>40.0</v>
      </c>
      <c r="F237" s="38">
        <v>29.0129891</v>
      </c>
    </row>
    <row r="238">
      <c r="A238" s="37" t="s">
        <v>19</v>
      </c>
      <c r="B238" s="10" t="s">
        <v>487</v>
      </c>
      <c r="C238" s="10">
        <v>2012.0</v>
      </c>
      <c r="D238" s="10">
        <v>3.0</v>
      </c>
      <c r="E238" s="10">
        <v>40.0</v>
      </c>
      <c r="F238" s="38">
        <v>28.4277848</v>
      </c>
    </row>
    <row r="239">
      <c r="A239" s="37" t="s">
        <v>7</v>
      </c>
      <c r="B239" s="10" t="s">
        <v>475</v>
      </c>
      <c r="C239" s="10">
        <v>2012.0</v>
      </c>
      <c r="D239" s="10">
        <v>3.0</v>
      </c>
      <c r="E239" s="10">
        <v>40.0</v>
      </c>
      <c r="F239" s="38">
        <v>28.0277299</v>
      </c>
    </row>
    <row r="240">
      <c r="A240" s="37" t="s">
        <v>27</v>
      </c>
      <c r="B240" s="10" t="s">
        <v>497</v>
      </c>
      <c r="C240" s="10">
        <v>2012.0</v>
      </c>
      <c r="D240" s="10">
        <v>3.0</v>
      </c>
      <c r="E240" s="10">
        <v>40.0</v>
      </c>
      <c r="F240" s="38">
        <v>27.9462529</v>
      </c>
    </row>
    <row r="241">
      <c r="A241" s="37" t="s">
        <v>14</v>
      </c>
      <c r="B241" s="10" t="s">
        <v>483</v>
      </c>
      <c r="C241" s="10">
        <v>2012.0</v>
      </c>
      <c r="D241" s="10">
        <v>3.0</v>
      </c>
      <c r="E241" s="10">
        <v>40.0</v>
      </c>
      <c r="F241" s="38">
        <v>27.3414881</v>
      </c>
    </row>
    <row r="242">
      <c r="A242" s="37" t="s">
        <v>13</v>
      </c>
      <c r="B242" s="10" t="s">
        <v>481</v>
      </c>
      <c r="C242" s="10">
        <v>2012.0</v>
      </c>
      <c r="D242" s="10">
        <v>3.0</v>
      </c>
      <c r="E242" s="10">
        <v>40.0</v>
      </c>
      <c r="F242" s="38">
        <v>27.0221508</v>
      </c>
    </row>
    <row r="243">
      <c r="A243" s="37" t="s">
        <v>16</v>
      </c>
      <c r="B243" s="10" t="s">
        <v>484</v>
      </c>
      <c r="C243" s="10">
        <v>2012.0</v>
      </c>
      <c r="D243" s="10">
        <v>3.0</v>
      </c>
      <c r="E243" s="10">
        <v>40.0</v>
      </c>
      <c r="F243" s="38">
        <v>26.5723584</v>
      </c>
    </row>
    <row r="244">
      <c r="A244" s="37" t="s">
        <v>30</v>
      </c>
      <c r="B244" s="10" t="s">
        <v>499</v>
      </c>
      <c r="C244" s="10">
        <v>2012.0</v>
      </c>
      <c r="D244" s="10">
        <v>3.0</v>
      </c>
      <c r="E244" s="10">
        <v>40.0</v>
      </c>
      <c r="F244" s="38">
        <v>26.564037</v>
      </c>
    </row>
    <row r="245">
      <c r="A245" s="37" t="s">
        <v>33</v>
      </c>
      <c r="B245" s="10" t="s">
        <v>502</v>
      </c>
      <c r="C245" s="10">
        <v>2012.0</v>
      </c>
      <c r="D245" s="10">
        <v>3.0</v>
      </c>
      <c r="E245" s="10">
        <v>40.0</v>
      </c>
      <c r="F245" s="38">
        <v>26.4557705</v>
      </c>
    </row>
    <row r="246">
      <c r="A246" s="37" t="s">
        <v>32</v>
      </c>
      <c r="B246" s="10" t="s">
        <v>501</v>
      </c>
      <c r="C246" s="10">
        <v>2012.0</v>
      </c>
      <c r="D246" s="10">
        <v>3.0</v>
      </c>
      <c r="E246" s="10">
        <v>40.0</v>
      </c>
      <c r="F246" s="38">
        <v>25.3053281</v>
      </c>
    </row>
    <row r="247">
      <c r="A247" s="37" t="s">
        <v>21</v>
      </c>
      <c r="B247" s="10" t="s">
        <v>490</v>
      </c>
      <c r="C247" s="10">
        <v>2012.0</v>
      </c>
      <c r="D247" s="10">
        <v>3.0</v>
      </c>
      <c r="E247" s="10">
        <v>40.0</v>
      </c>
      <c r="F247" s="38">
        <v>22.836142</v>
      </c>
    </row>
    <row r="248">
      <c r="A248" s="37" t="s">
        <v>9</v>
      </c>
      <c r="B248" s="10" t="s">
        <v>480</v>
      </c>
      <c r="C248" s="10">
        <v>2012.0</v>
      </c>
      <c r="D248" s="10">
        <v>3.0</v>
      </c>
      <c r="E248" s="10">
        <v>40.0</v>
      </c>
      <c r="F248" s="38">
        <v>22.675652</v>
      </c>
    </row>
    <row r="249">
      <c r="A249" s="37" t="s">
        <v>25</v>
      </c>
      <c r="B249" s="10" t="s">
        <v>494</v>
      </c>
      <c r="C249" s="10">
        <v>2012.0</v>
      </c>
      <c r="D249" s="10">
        <v>3.0</v>
      </c>
      <c r="E249" s="10">
        <v>40.0</v>
      </c>
      <c r="F249" s="38">
        <v>22.59443</v>
      </c>
    </row>
    <row r="250">
      <c r="A250" s="37" t="s">
        <v>4</v>
      </c>
      <c r="B250" s="10" t="s">
        <v>472</v>
      </c>
      <c r="C250" s="10">
        <v>2012.0</v>
      </c>
      <c r="D250" s="10">
        <v>3.0</v>
      </c>
      <c r="E250" s="10">
        <v>40.0</v>
      </c>
      <c r="F250" s="38">
        <v>22.2950013</v>
      </c>
    </row>
    <row r="251">
      <c r="A251" s="37" t="s">
        <v>34</v>
      </c>
      <c r="B251" s="10" t="s">
        <v>503</v>
      </c>
      <c r="C251" s="10">
        <v>2012.0</v>
      </c>
      <c r="D251" s="10">
        <v>3.0</v>
      </c>
      <c r="E251" s="10">
        <v>40.0</v>
      </c>
      <c r="F251" s="38">
        <v>22.0336615</v>
      </c>
    </row>
    <row r="252">
      <c r="A252" s="37" t="s">
        <v>18</v>
      </c>
      <c r="B252" s="10" t="s">
        <v>486</v>
      </c>
      <c r="C252" s="10">
        <v>2012.0</v>
      </c>
      <c r="D252" s="10">
        <v>3.0</v>
      </c>
      <c r="E252" s="10">
        <v>40.0</v>
      </c>
      <c r="F252" s="38">
        <v>21.2782652</v>
      </c>
    </row>
    <row r="253">
      <c r="A253" s="37" t="s">
        <v>26</v>
      </c>
      <c r="B253" s="10" t="s">
        <v>495</v>
      </c>
      <c r="C253" s="10">
        <v>2012.0</v>
      </c>
      <c r="D253" s="10">
        <v>3.0</v>
      </c>
      <c r="E253" s="10">
        <v>40.0</v>
      </c>
      <c r="F253" s="38">
        <v>20.8626923</v>
      </c>
    </row>
    <row r="254">
      <c r="A254" s="37" t="s">
        <v>28</v>
      </c>
      <c r="B254" s="10" t="s">
        <v>496</v>
      </c>
      <c r="C254" s="10">
        <v>2012.0</v>
      </c>
      <c r="D254" s="10">
        <v>3.0</v>
      </c>
      <c r="E254" s="10">
        <v>40.0</v>
      </c>
      <c r="F254" s="38">
        <v>20.6381531</v>
      </c>
    </row>
    <row r="255">
      <c r="A255" s="37" t="s">
        <v>8</v>
      </c>
      <c r="B255" s="10" t="s">
        <v>479</v>
      </c>
      <c r="C255" s="10">
        <v>2012.0</v>
      </c>
      <c r="D255" s="10">
        <v>3.0</v>
      </c>
      <c r="E255" s="10">
        <v>40.0</v>
      </c>
      <c r="F255" s="38">
        <v>20.5405934</v>
      </c>
    </row>
    <row r="256">
      <c r="A256" s="37" t="s">
        <v>17</v>
      </c>
      <c r="B256" s="10" t="s">
        <v>485</v>
      </c>
      <c r="C256" s="10">
        <v>2012.0</v>
      </c>
      <c r="D256" s="10">
        <v>3.0</v>
      </c>
      <c r="E256" s="10">
        <v>40.0</v>
      </c>
      <c r="F256" s="38">
        <v>20.4517301</v>
      </c>
    </row>
    <row r="257">
      <c r="A257" s="37" t="s">
        <v>20</v>
      </c>
      <c r="B257" s="10" t="s">
        <v>488</v>
      </c>
      <c r="C257" s="10">
        <v>2012.0</v>
      </c>
      <c r="D257" s="10">
        <v>3.0</v>
      </c>
      <c r="E257" s="10">
        <v>40.0</v>
      </c>
      <c r="F257" s="38">
        <v>20.3369549</v>
      </c>
    </row>
    <row r="258">
      <c r="A258" s="37" t="s">
        <v>31</v>
      </c>
      <c r="B258" s="10" t="s">
        <v>500</v>
      </c>
      <c r="C258" s="10">
        <v>2012.0</v>
      </c>
      <c r="D258" s="10">
        <v>3.0</v>
      </c>
      <c r="E258" s="10">
        <v>40.0</v>
      </c>
      <c r="F258" s="38">
        <v>19.6896133</v>
      </c>
    </row>
    <row r="259">
      <c r="A259" s="37" t="s">
        <v>11</v>
      </c>
      <c r="B259" s="10" t="s">
        <v>477</v>
      </c>
      <c r="C259" s="10">
        <v>2012.0</v>
      </c>
      <c r="D259" s="10">
        <v>3.0</v>
      </c>
      <c r="E259" s="10">
        <v>40.0</v>
      </c>
      <c r="F259" s="38">
        <v>19.6490145</v>
      </c>
    </row>
    <row r="260">
      <c r="A260" s="37" t="s">
        <v>5</v>
      </c>
      <c r="B260" s="10" t="s">
        <v>473</v>
      </c>
      <c r="C260" s="10">
        <v>2012.0</v>
      </c>
      <c r="D260" s="10">
        <v>3.0</v>
      </c>
      <c r="E260" s="10">
        <v>40.0</v>
      </c>
      <c r="F260" s="38">
        <v>19.5086071</v>
      </c>
    </row>
    <row r="261">
      <c r="A261" s="37" t="s">
        <v>3</v>
      </c>
      <c r="B261" s="10" t="s">
        <v>489</v>
      </c>
      <c r="C261" s="10">
        <v>2012.0</v>
      </c>
      <c r="D261" s="10">
        <v>3.0</v>
      </c>
      <c r="E261" s="10">
        <v>40.0</v>
      </c>
      <c r="F261" s="38">
        <v>18.6440043</v>
      </c>
    </row>
    <row r="262">
      <c r="A262" s="37" t="s">
        <v>22</v>
      </c>
      <c r="B262" s="10" t="s">
        <v>491</v>
      </c>
      <c r="C262" s="10">
        <v>2012.0</v>
      </c>
      <c r="D262" s="10">
        <v>3.0</v>
      </c>
      <c r="E262" s="10">
        <v>40.0</v>
      </c>
      <c r="F262" s="38">
        <v>18.2768184</v>
      </c>
    </row>
    <row r="263">
      <c r="A263" s="37" t="s">
        <v>12</v>
      </c>
      <c r="B263" s="10" t="s">
        <v>476</v>
      </c>
      <c r="C263" s="10">
        <v>2012.0</v>
      </c>
      <c r="D263" s="10">
        <v>3.0</v>
      </c>
      <c r="E263" s="10">
        <v>40.0</v>
      </c>
      <c r="F263" s="38">
        <v>15.9352245</v>
      </c>
    </row>
    <row r="264">
      <c r="A264" s="37" t="s">
        <v>29</v>
      </c>
      <c r="B264" s="10" t="s">
        <v>498</v>
      </c>
      <c r="C264" s="10">
        <v>2012.0</v>
      </c>
      <c r="D264" s="10">
        <v>3.0</v>
      </c>
      <c r="E264" s="10">
        <v>40.0</v>
      </c>
      <c r="F264" s="38">
        <v>15.8797592</v>
      </c>
    </row>
    <row r="265">
      <c r="A265" s="37" t="s">
        <v>6</v>
      </c>
      <c r="B265" s="10" t="s">
        <v>474</v>
      </c>
      <c r="C265" s="10">
        <v>2012.0</v>
      </c>
      <c r="D265" s="10">
        <v>3.0</v>
      </c>
      <c r="E265" s="10">
        <v>40.0</v>
      </c>
      <c r="F265" s="38">
        <v>15.826992</v>
      </c>
    </row>
    <row r="266">
      <c r="A266" s="37" t="s">
        <v>15</v>
      </c>
      <c r="B266" s="10" t="s">
        <v>482</v>
      </c>
      <c r="C266" s="10">
        <v>2013.0</v>
      </c>
      <c r="D266" s="10">
        <v>3.0</v>
      </c>
      <c r="E266" s="10">
        <v>40.0</v>
      </c>
      <c r="F266" s="38">
        <v>42.5194418</v>
      </c>
    </row>
    <row r="267">
      <c r="A267" s="37" t="s">
        <v>10</v>
      </c>
      <c r="B267" s="10" t="s">
        <v>478</v>
      </c>
      <c r="C267" s="10">
        <v>2013.0</v>
      </c>
      <c r="D267" s="10">
        <v>3.0</v>
      </c>
      <c r="E267" s="10">
        <v>40.0</v>
      </c>
      <c r="F267" s="38">
        <v>42.3459338</v>
      </c>
    </row>
    <row r="268">
      <c r="A268" s="37" t="s">
        <v>23</v>
      </c>
      <c r="B268" s="10" t="s">
        <v>492</v>
      </c>
      <c r="C268" s="10">
        <v>2013.0</v>
      </c>
      <c r="D268" s="10">
        <v>3.0</v>
      </c>
      <c r="E268" s="10">
        <v>40.0</v>
      </c>
      <c r="F268" s="38">
        <v>39.2708508</v>
      </c>
    </row>
    <row r="269">
      <c r="A269" s="37" t="s">
        <v>35</v>
      </c>
      <c r="B269" s="10" t="s">
        <v>504</v>
      </c>
      <c r="C269" s="10">
        <v>2013.0</v>
      </c>
      <c r="D269" s="10">
        <v>3.0</v>
      </c>
      <c r="E269" s="10">
        <v>40.0</v>
      </c>
      <c r="F269" s="38">
        <v>34.369604</v>
      </c>
    </row>
    <row r="270">
      <c r="A270" s="37" t="s">
        <v>19</v>
      </c>
      <c r="B270" s="10" t="s">
        <v>487</v>
      </c>
      <c r="C270" s="10">
        <v>2013.0</v>
      </c>
      <c r="D270" s="10">
        <v>3.0</v>
      </c>
      <c r="E270" s="10">
        <v>40.0</v>
      </c>
      <c r="F270" s="38">
        <v>30.3957644</v>
      </c>
    </row>
    <row r="271">
      <c r="A271" s="37" t="s">
        <v>16</v>
      </c>
      <c r="B271" s="10" t="s">
        <v>484</v>
      </c>
      <c r="C271" s="10">
        <v>2013.0</v>
      </c>
      <c r="D271" s="10">
        <v>3.0</v>
      </c>
      <c r="E271" s="10">
        <v>40.0</v>
      </c>
      <c r="F271" s="38">
        <v>28.952089</v>
      </c>
    </row>
    <row r="272">
      <c r="A272" s="37" t="s">
        <v>24</v>
      </c>
      <c r="B272" s="10" t="s">
        <v>493</v>
      </c>
      <c r="C272" s="10">
        <v>2013.0</v>
      </c>
      <c r="D272" s="10">
        <v>3.0</v>
      </c>
      <c r="E272" s="10">
        <v>40.0</v>
      </c>
      <c r="F272" s="38">
        <v>28.1782325</v>
      </c>
    </row>
    <row r="273">
      <c r="A273" s="37" t="s">
        <v>14</v>
      </c>
      <c r="B273" s="10" t="s">
        <v>483</v>
      </c>
      <c r="C273" s="10">
        <v>2013.0</v>
      </c>
      <c r="D273" s="10">
        <v>3.0</v>
      </c>
      <c r="E273" s="10">
        <v>40.0</v>
      </c>
      <c r="F273" s="38">
        <v>27.5430287</v>
      </c>
    </row>
    <row r="274">
      <c r="A274" s="37" t="s">
        <v>33</v>
      </c>
      <c r="B274" s="10" t="s">
        <v>502</v>
      </c>
      <c r="C274" s="10">
        <v>2013.0</v>
      </c>
      <c r="D274" s="10">
        <v>3.0</v>
      </c>
      <c r="E274" s="10">
        <v>40.0</v>
      </c>
      <c r="F274" s="38">
        <v>26.7286038</v>
      </c>
    </row>
    <row r="275">
      <c r="A275" s="37" t="s">
        <v>7</v>
      </c>
      <c r="B275" s="10" t="s">
        <v>475</v>
      </c>
      <c r="C275" s="10">
        <v>2013.0</v>
      </c>
      <c r="D275" s="10">
        <v>3.0</v>
      </c>
      <c r="E275" s="10">
        <v>40.0</v>
      </c>
      <c r="F275" s="38">
        <v>26.4408912</v>
      </c>
    </row>
    <row r="276">
      <c r="A276" s="37" t="s">
        <v>27</v>
      </c>
      <c r="B276" s="10" t="s">
        <v>497</v>
      </c>
      <c r="C276" s="10">
        <v>2013.0</v>
      </c>
      <c r="D276" s="10">
        <v>3.0</v>
      </c>
      <c r="E276" s="10">
        <v>40.0</v>
      </c>
      <c r="F276" s="38">
        <v>26.3854529</v>
      </c>
    </row>
    <row r="277">
      <c r="A277" s="37" t="s">
        <v>13</v>
      </c>
      <c r="B277" s="10" t="s">
        <v>481</v>
      </c>
      <c r="C277" s="10">
        <v>2013.0</v>
      </c>
      <c r="D277" s="10">
        <v>3.0</v>
      </c>
      <c r="E277" s="10">
        <v>40.0</v>
      </c>
      <c r="F277" s="38">
        <v>26.2887122</v>
      </c>
    </row>
    <row r="278">
      <c r="A278" s="37" t="s">
        <v>21</v>
      </c>
      <c r="B278" s="10" t="s">
        <v>490</v>
      </c>
      <c r="C278" s="10">
        <v>2013.0</v>
      </c>
      <c r="D278" s="10">
        <v>3.0</v>
      </c>
      <c r="E278" s="10">
        <v>40.0</v>
      </c>
      <c r="F278" s="38">
        <v>25.094069</v>
      </c>
    </row>
    <row r="279">
      <c r="A279" s="37" t="s">
        <v>30</v>
      </c>
      <c r="B279" s="10" t="s">
        <v>499</v>
      </c>
      <c r="C279" s="10">
        <v>2013.0</v>
      </c>
      <c r="D279" s="10">
        <v>3.0</v>
      </c>
      <c r="E279" s="10">
        <v>40.0</v>
      </c>
      <c r="F279" s="38">
        <v>24.7961044</v>
      </c>
    </row>
    <row r="280">
      <c r="A280" s="37" t="s">
        <v>20</v>
      </c>
      <c r="B280" s="10" t="s">
        <v>488</v>
      </c>
      <c r="C280" s="10">
        <v>2013.0</v>
      </c>
      <c r="D280" s="10">
        <v>3.0</v>
      </c>
      <c r="E280" s="10">
        <v>40.0</v>
      </c>
      <c r="F280" s="38">
        <v>23.7185499</v>
      </c>
    </row>
    <row r="281">
      <c r="A281" s="37" t="s">
        <v>32</v>
      </c>
      <c r="B281" s="10" t="s">
        <v>501</v>
      </c>
      <c r="C281" s="10">
        <v>2013.0</v>
      </c>
      <c r="D281" s="10">
        <v>3.0</v>
      </c>
      <c r="E281" s="10">
        <v>40.0</v>
      </c>
      <c r="F281" s="38">
        <v>23.2882045</v>
      </c>
    </row>
    <row r="282">
      <c r="A282" s="37" t="s">
        <v>25</v>
      </c>
      <c r="B282" s="10" t="s">
        <v>494</v>
      </c>
      <c r="C282" s="10">
        <v>2013.0</v>
      </c>
      <c r="D282" s="10">
        <v>3.0</v>
      </c>
      <c r="E282" s="10">
        <v>40.0</v>
      </c>
      <c r="F282" s="38">
        <v>22.0492421</v>
      </c>
    </row>
    <row r="283">
      <c r="A283" s="37" t="s">
        <v>4</v>
      </c>
      <c r="B283" s="10" t="s">
        <v>472</v>
      </c>
      <c r="C283" s="10">
        <v>2013.0</v>
      </c>
      <c r="D283" s="10">
        <v>3.0</v>
      </c>
      <c r="E283" s="10">
        <v>40.0</v>
      </c>
      <c r="F283" s="38">
        <v>21.6788997</v>
      </c>
    </row>
    <row r="284">
      <c r="A284" s="37" t="s">
        <v>9</v>
      </c>
      <c r="B284" s="10" t="s">
        <v>480</v>
      </c>
      <c r="C284" s="10">
        <v>2013.0</v>
      </c>
      <c r="D284" s="10">
        <v>3.0</v>
      </c>
      <c r="E284" s="10">
        <v>40.0</v>
      </c>
      <c r="F284" s="38">
        <v>21.429564</v>
      </c>
    </row>
    <row r="285">
      <c r="A285" s="37" t="s">
        <v>34</v>
      </c>
      <c r="B285" s="10" t="s">
        <v>503</v>
      </c>
      <c r="C285" s="10">
        <v>2013.0</v>
      </c>
      <c r="D285" s="10">
        <v>3.0</v>
      </c>
      <c r="E285" s="10">
        <v>40.0</v>
      </c>
      <c r="F285" s="38">
        <v>21.1296244</v>
      </c>
    </row>
    <row r="286">
      <c r="A286" s="37" t="s">
        <v>26</v>
      </c>
      <c r="B286" s="10" t="s">
        <v>495</v>
      </c>
      <c r="C286" s="10">
        <v>2013.0</v>
      </c>
      <c r="D286" s="10">
        <v>3.0</v>
      </c>
      <c r="E286" s="10">
        <v>40.0</v>
      </c>
      <c r="F286" s="38">
        <v>20.3989262</v>
      </c>
    </row>
    <row r="287">
      <c r="A287" s="37" t="s">
        <v>31</v>
      </c>
      <c r="B287" s="10" t="s">
        <v>500</v>
      </c>
      <c r="C287" s="10">
        <v>2013.0</v>
      </c>
      <c r="D287" s="10">
        <v>3.0</v>
      </c>
      <c r="E287" s="10">
        <v>40.0</v>
      </c>
      <c r="F287" s="38">
        <v>20.2464698</v>
      </c>
    </row>
    <row r="288">
      <c r="A288" s="37" t="s">
        <v>17</v>
      </c>
      <c r="B288" s="10" t="s">
        <v>485</v>
      </c>
      <c r="C288" s="10">
        <v>2013.0</v>
      </c>
      <c r="D288" s="10">
        <v>3.0</v>
      </c>
      <c r="E288" s="10">
        <v>40.0</v>
      </c>
      <c r="F288" s="38">
        <v>19.8367061</v>
      </c>
    </row>
    <row r="289">
      <c r="A289" s="37" t="s">
        <v>8</v>
      </c>
      <c r="B289" s="10" t="s">
        <v>479</v>
      </c>
      <c r="C289" s="10">
        <v>2013.0</v>
      </c>
      <c r="D289" s="10">
        <v>3.0</v>
      </c>
      <c r="E289" s="10">
        <v>40.0</v>
      </c>
      <c r="F289" s="38">
        <v>19.7371837</v>
      </c>
    </row>
    <row r="290">
      <c r="A290" s="37" t="s">
        <v>11</v>
      </c>
      <c r="B290" s="10" t="s">
        <v>477</v>
      </c>
      <c r="C290" s="10">
        <v>2013.0</v>
      </c>
      <c r="D290" s="10">
        <v>3.0</v>
      </c>
      <c r="E290" s="10">
        <v>40.0</v>
      </c>
      <c r="F290" s="38">
        <v>19.5125962</v>
      </c>
    </row>
    <row r="291">
      <c r="A291" s="37" t="s">
        <v>18</v>
      </c>
      <c r="B291" s="10" t="s">
        <v>486</v>
      </c>
      <c r="C291" s="10">
        <v>2013.0</v>
      </c>
      <c r="D291" s="10">
        <v>3.0</v>
      </c>
      <c r="E291" s="10">
        <v>40.0</v>
      </c>
      <c r="F291" s="38">
        <v>19.3672962</v>
      </c>
    </row>
    <row r="292">
      <c r="A292" s="37" t="s">
        <v>22</v>
      </c>
      <c r="B292" s="10" t="s">
        <v>491</v>
      </c>
      <c r="C292" s="10">
        <v>2013.0</v>
      </c>
      <c r="D292" s="10">
        <v>3.0</v>
      </c>
      <c r="E292" s="10">
        <v>40.0</v>
      </c>
      <c r="F292" s="38">
        <v>19.1780883</v>
      </c>
    </row>
    <row r="293">
      <c r="A293" s="37" t="s">
        <v>28</v>
      </c>
      <c r="B293" s="10" t="s">
        <v>496</v>
      </c>
      <c r="C293" s="10">
        <v>2013.0</v>
      </c>
      <c r="D293" s="10">
        <v>3.0</v>
      </c>
      <c r="E293" s="10">
        <v>40.0</v>
      </c>
      <c r="F293" s="38">
        <v>18.815186</v>
      </c>
    </row>
    <row r="294">
      <c r="A294" s="37" t="s">
        <v>3</v>
      </c>
      <c r="B294" s="10" t="s">
        <v>489</v>
      </c>
      <c r="C294" s="10">
        <v>2013.0</v>
      </c>
      <c r="D294" s="10">
        <v>3.0</v>
      </c>
      <c r="E294" s="10">
        <v>40.0</v>
      </c>
      <c r="F294" s="38">
        <v>18.6078926</v>
      </c>
    </row>
    <row r="295">
      <c r="A295" s="37" t="s">
        <v>5</v>
      </c>
      <c r="B295" s="10" t="s">
        <v>473</v>
      </c>
      <c r="C295" s="10">
        <v>2013.0</v>
      </c>
      <c r="D295" s="10">
        <v>3.0</v>
      </c>
      <c r="E295" s="10">
        <v>40.0</v>
      </c>
      <c r="F295" s="38">
        <v>17.6364487</v>
      </c>
    </row>
    <row r="296">
      <c r="A296" s="37" t="s">
        <v>29</v>
      </c>
      <c r="B296" s="10" t="s">
        <v>498</v>
      </c>
      <c r="C296" s="10">
        <v>2013.0</v>
      </c>
      <c r="D296" s="10">
        <v>3.0</v>
      </c>
      <c r="E296" s="10">
        <v>40.0</v>
      </c>
      <c r="F296" s="38">
        <v>15.9926286</v>
      </c>
    </row>
    <row r="297">
      <c r="A297" s="37" t="s">
        <v>6</v>
      </c>
      <c r="B297" s="10" t="s">
        <v>474</v>
      </c>
      <c r="C297" s="10">
        <v>2013.0</v>
      </c>
      <c r="D297" s="10">
        <v>3.0</v>
      </c>
      <c r="E297" s="10">
        <v>40.0</v>
      </c>
      <c r="F297" s="38">
        <v>15.6207601</v>
      </c>
    </row>
    <row r="298">
      <c r="A298" s="37" t="s">
        <v>12</v>
      </c>
      <c r="B298" s="10" t="s">
        <v>476</v>
      </c>
      <c r="C298" s="10">
        <v>2013.0</v>
      </c>
      <c r="D298" s="10">
        <v>3.0</v>
      </c>
      <c r="E298" s="10">
        <v>40.0</v>
      </c>
      <c r="F298" s="38">
        <v>14.5829435</v>
      </c>
    </row>
    <row r="299">
      <c r="A299" s="37" t="s">
        <v>23</v>
      </c>
      <c r="B299" s="10" t="s">
        <v>492</v>
      </c>
      <c r="C299" s="10">
        <v>2014.0</v>
      </c>
      <c r="D299" s="10">
        <v>3.0</v>
      </c>
      <c r="E299" s="10">
        <v>40.0</v>
      </c>
      <c r="F299" s="38">
        <v>40.5851427</v>
      </c>
    </row>
    <row r="300">
      <c r="A300" s="37" t="s">
        <v>15</v>
      </c>
      <c r="B300" s="10" t="s">
        <v>482</v>
      </c>
      <c r="C300" s="10">
        <v>2014.0</v>
      </c>
      <c r="D300" s="10">
        <v>3.0</v>
      </c>
      <c r="E300" s="10">
        <v>40.0</v>
      </c>
      <c r="F300" s="38">
        <v>40.0156969</v>
      </c>
    </row>
    <row r="301">
      <c r="A301" s="37" t="s">
        <v>10</v>
      </c>
      <c r="B301" s="10" t="s">
        <v>478</v>
      </c>
      <c r="C301" s="10">
        <v>2014.0</v>
      </c>
      <c r="D301" s="10">
        <v>3.0</v>
      </c>
      <c r="E301" s="10">
        <v>40.0</v>
      </c>
      <c r="F301" s="38">
        <v>39.8136742</v>
      </c>
    </row>
    <row r="302">
      <c r="A302" s="37" t="s">
        <v>35</v>
      </c>
      <c r="B302" s="10" t="s">
        <v>504</v>
      </c>
      <c r="C302" s="10">
        <v>2014.0</v>
      </c>
      <c r="D302" s="10">
        <v>3.0</v>
      </c>
      <c r="E302" s="10">
        <v>40.0</v>
      </c>
      <c r="F302" s="38">
        <v>33.8476049</v>
      </c>
    </row>
    <row r="303">
      <c r="A303" s="37" t="s">
        <v>19</v>
      </c>
      <c r="B303" s="10" t="s">
        <v>487</v>
      </c>
      <c r="C303" s="10">
        <v>2014.0</v>
      </c>
      <c r="D303" s="10">
        <v>3.0</v>
      </c>
      <c r="E303" s="10">
        <v>40.0</v>
      </c>
      <c r="F303" s="38">
        <v>31.1057062</v>
      </c>
    </row>
    <row r="304">
      <c r="A304" s="37" t="s">
        <v>24</v>
      </c>
      <c r="B304" s="10" t="s">
        <v>493</v>
      </c>
      <c r="C304" s="10">
        <v>2014.0</v>
      </c>
      <c r="D304" s="10">
        <v>3.0</v>
      </c>
      <c r="E304" s="10">
        <v>40.0</v>
      </c>
      <c r="F304" s="38">
        <v>27.1337064</v>
      </c>
    </row>
    <row r="305">
      <c r="A305" s="37" t="s">
        <v>30</v>
      </c>
      <c r="B305" s="10" t="s">
        <v>499</v>
      </c>
      <c r="C305" s="10">
        <v>2014.0</v>
      </c>
      <c r="D305" s="10">
        <v>3.0</v>
      </c>
      <c r="E305" s="10">
        <v>40.0</v>
      </c>
      <c r="F305" s="38">
        <v>26.7455523</v>
      </c>
    </row>
    <row r="306">
      <c r="A306" s="37" t="s">
        <v>27</v>
      </c>
      <c r="B306" s="10" t="s">
        <v>497</v>
      </c>
      <c r="C306" s="10">
        <v>2014.0</v>
      </c>
      <c r="D306" s="10">
        <v>3.0</v>
      </c>
      <c r="E306" s="10">
        <v>40.0</v>
      </c>
      <c r="F306" s="38">
        <v>26.3227766</v>
      </c>
    </row>
    <row r="307">
      <c r="A307" s="37" t="s">
        <v>33</v>
      </c>
      <c r="B307" s="10" t="s">
        <v>502</v>
      </c>
      <c r="C307" s="10">
        <v>2014.0</v>
      </c>
      <c r="D307" s="10">
        <v>3.0</v>
      </c>
      <c r="E307" s="10">
        <v>40.0</v>
      </c>
      <c r="F307" s="38">
        <v>25.9034118</v>
      </c>
    </row>
    <row r="308">
      <c r="A308" s="37" t="s">
        <v>7</v>
      </c>
      <c r="B308" s="10" t="s">
        <v>475</v>
      </c>
      <c r="C308" s="10">
        <v>2014.0</v>
      </c>
      <c r="D308" s="10">
        <v>3.0</v>
      </c>
      <c r="E308" s="10">
        <v>40.0</v>
      </c>
      <c r="F308" s="38">
        <v>25.8145096</v>
      </c>
    </row>
    <row r="309">
      <c r="A309" s="37" t="s">
        <v>13</v>
      </c>
      <c r="B309" s="10" t="s">
        <v>481</v>
      </c>
      <c r="C309" s="10">
        <v>2014.0</v>
      </c>
      <c r="D309" s="10">
        <v>3.0</v>
      </c>
      <c r="E309" s="10">
        <v>40.0</v>
      </c>
      <c r="F309" s="38">
        <v>25.5620279</v>
      </c>
    </row>
    <row r="310">
      <c r="A310" s="37" t="s">
        <v>14</v>
      </c>
      <c r="B310" s="10" t="s">
        <v>483</v>
      </c>
      <c r="C310" s="10">
        <v>2014.0</v>
      </c>
      <c r="D310" s="10">
        <v>3.0</v>
      </c>
      <c r="E310" s="10">
        <v>40.0</v>
      </c>
      <c r="F310" s="38">
        <v>25.0322732</v>
      </c>
    </row>
    <row r="311">
      <c r="A311" s="37" t="s">
        <v>21</v>
      </c>
      <c r="B311" s="10" t="s">
        <v>490</v>
      </c>
      <c r="C311" s="10">
        <v>2014.0</v>
      </c>
      <c r="D311" s="10">
        <v>3.0</v>
      </c>
      <c r="E311" s="10">
        <v>40.0</v>
      </c>
      <c r="F311" s="38">
        <v>24.0328289</v>
      </c>
    </row>
    <row r="312">
      <c r="A312" s="37" t="s">
        <v>32</v>
      </c>
      <c r="B312" s="10" t="s">
        <v>501</v>
      </c>
      <c r="C312" s="10">
        <v>2014.0</v>
      </c>
      <c r="D312" s="10">
        <v>3.0</v>
      </c>
      <c r="E312" s="10">
        <v>40.0</v>
      </c>
      <c r="F312" s="38">
        <v>23.473315</v>
      </c>
    </row>
    <row r="313">
      <c r="A313" s="37" t="s">
        <v>20</v>
      </c>
      <c r="B313" s="10" t="s">
        <v>488</v>
      </c>
      <c r="C313" s="10">
        <v>2014.0</v>
      </c>
      <c r="D313" s="10">
        <v>3.0</v>
      </c>
      <c r="E313" s="10">
        <v>40.0</v>
      </c>
      <c r="F313" s="38">
        <v>23.3747127</v>
      </c>
    </row>
    <row r="314">
      <c r="A314" s="37" t="s">
        <v>16</v>
      </c>
      <c r="B314" s="10" t="s">
        <v>484</v>
      </c>
      <c r="C314" s="10">
        <v>2014.0</v>
      </c>
      <c r="D314" s="10">
        <v>3.0</v>
      </c>
      <c r="E314" s="10">
        <v>40.0</v>
      </c>
      <c r="F314" s="38">
        <v>22.860604</v>
      </c>
    </row>
    <row r="315">
      <c r="A315" s="37" t="s">
        <v>34</v>
      </c>
      <c r="B315" s="10" t="s">
        <v>503</v>
      </c>
      <c r="C315" s="10">
        <v>2014.0</v>
      </c>
      <c r="D315" s="10">
        <v>3.0</v>
      </c>
      <c r="E315" s="10">
        <v>40.0</v>
      </c>
      <c r="F315" s="38">
        <v>22.2345949</v>
      </c>
    </row>
    <row r="316">
      <c r="A316" s="37" t="s">
        <v>31</v>
      </c>
      <c r="B316" s="10" t="s">
        <v>500</v>
      </c>
      <c r="C316" s="10">
        <v>2014.0</v>
      </c>
      <c r="D316" s="10">
        <v>3.0</v>
      </c>
      <c r="E316" s="10">
        <v>40.0</v>
      </c>
      <c r="F316" s="38">
        <v>21.1189899</v>
      </c>
    </row>
    <row r="317">
      <c r="A317" s="37" t="s">
        <v>9</v>
      </c>
      <c r="B317" s="10" t="s">
        <v>480</v>
      </c>
      <c r="C317" s="10">
        <v>2014.0</v>
      </c>
      <c r="D317" s="10">
        <v>3.0</v>
      </c>
      <c r="E317" s="10">
        <v>40.0</v>
      </c>
      <c r="F317" s="38">
        <v>20.7418635</v>
      </c>
    </row>
    <row r="318">
      <c r="A318" s="37" t="s">
        <v>25</v>
      </c>
      <c r="B318" s="10" t="s">
        <v>494</v>
      </c>
      <c r="C318" s="10">
        <v>2014.0</v>
      </c>
      <c r="D318" s="10">
        <v>3.0</v>
      </c>
      <c r="E318" s="10">
        <v>40.0</v>
      </c>
      <c r="F318" s="38">
        <v>20.6834824</v>
      </c>
    </row>
    <row r="319">
      <c r="A319" s="37" t="s">
        <v>26</v>
      </c>
      <c r="B319" s="10" t="s">
        <v>495</v>
      </c>
      <c r="C319" s="10">
        <v>2014.0</v>
      </c>
      <c r="D319" s="10">
        <v>3.0</v>
      </c>
      <c r="E319" s="10">
        <v>40.0</v>
      </c>
      <c r="F319" s="38">
        <v>20.431371</v>
      </c>
    </row>
    <row r="320">
      <c r="A320" s="37" t="s">
        <v>17</v>
      </c>
      <c r="B320" s="10" t="s">
        <v>485</v>
      </c>
      <c r="C320" s="10">
        <v>2014.0</v>
      </c>
      <c r="D320" s="10">
        <v>3.0</v>
      </c>
      <c r="E320" s="10">
        <v>40.0</v>
      </c>
      <c r="F320" s="38">
        <v>20.1364503</v>
      </c>
    </row>
    <row r="321">
      <c r="A321" s="37" t="s">
        <v>18</v>
      </c>
      <c r="B321" s="10" t="s">
        <v>486</v>
      </c>
      <c r="C321" s="10">
        <v>2014.0</v>
      </c>
      <c r="D321" s="10">
        <v>3.0</v>
      </c>
      <c r="E321" s="10">
        <v>40.0</v>
      </c>
      <c r="F321" s="38">
        <v>20.0714373</v>
      </c>
    </row>
    <row r="322">
      <c r="A322" s="37" t="s">
        <v>11</v>
      </c>
      <c r="B322" s="10" t="s">
        <v>477</v>
      </c>
      <c r="C322" s="10">
        <v>2014.0</v>
      </c>
      <c r="D322" s="10">
        <v>3.0</v>
      </c>
      <c r="E322" s="10">
        <v>40.0</v>
      </c>
      <c r="F322" s="38">
        <v>20.0597307</v>
      </c>
    </row>
    <row r="323">
      <c r="A323" s="37" t="s">
        <v>4</v>
      </c>
      <c r="B323" s="10" t="s">
        <v>472</v>
      </c>
      <c r="C323" s="10">
        <v>2014.0</v>
      </c>
      <c r="D323" s="10">
        <v>3.0</v>
      </c>
      <c r="E323" s="10">
        <v>40.0</v>
      </c>
      <c r="F323" s="38">
        <v>19.9802478</v>
      </c>
    </row>
    <row r="324">
      <c r="A324" s="37" t="s">
        <v>8</v>
      </c>
      <c r="B324" s="10" t="s">
        <v>479</v>
      </c>
      <c r="C324" s="10">
        <v>2014.0</v>
      </c>
      <c r="D324" s="10">
        <v>3.0</v>
      </c>
      <c r="E324" s="10">
        <v>40.0</v>
      </c>
      <c r="F324" s="38">
        <v>19.4703622</v>
      </c>
    </row>
    <row r="325">
      <c r="A325" s="37" t="s">
        <v>28</v>
      </c>
      <c r="B325" s="10" t="s">
        <v>496</v>
      </c>
      <c r="C325" s="10">
        <v>2014.0</v>
      </c>
      <c r="D325" s="10">
        <v>3.0</v>
      </c>
      <c r="E325" s="10">
        <v>40.0</v>
      </c>
      <c r="F325" s="38">
        <v>18.8447756</v>
      </c>
    </row>
    <row r="326">
      <c r="A326" s="37" t="s">
        <v>22</v>
      </c>
      <c r="B326" s="10" t="s">
        <v>491</v>
      </c>
      <c r="C326" s="10">
        <v>2014.0</v>
      </c>
      <c r="D326" s="10">
        <v>3.0</v>
      </c>
      <c r="E326" s="10">
        <v>40.0</v>
      </c>
      <c r="F326" s="38">
        <v>18.6179363</v>
      </c>
    </row>
    <row r="327">
      <c r="A327" s="37" t="s">
        <v>3</v>
      </c>
      <c r="B327" s="10" t="s">
        <v>489</v>
      </c>
      <c r="C327" s="10">
        <v>2014.0</v>
      </c>
      <c r="D327" s="10">
        <v>3.0</v>
      </c>
      <c r="E327" s="10">
        <v>40.0</v>
      </c>
      <c r="F327" s="38">
        <v>18.1392659</v>
      </c>
    </row>
    <row r="328">
      <c r="A328" s="37" t="s">
        <v>5</v>
      </c>
      <c r="B328" s="10" t="s">
        <v>473</v>
      </c>
      <c r="C328" s="10">
        <v>2014.0</v>
      </c>
      <c r="D328" s="10">
        <v>3.0</v>
      </c>
      <c r="E328" s="10">
        <v>40.0</v>
      </c>
      <c r="F328" s="38">
        <v>17.2126635</v>
      </c>
    </row>
    <row r="329">
      <c r="A329" s="37" t="s">
        <v>29</v>
      </c>
      <c r="B329" s="10" t="s">
        <v>498</v>
      </c>
      <c r="C329" s="10">
        <v>2014.0</v>
      </c>
      <c r="D329" s="10">
        <v>3.0</v>
      </c>
      <c r="E329" s="10">
        <v>40.0</v>
      </c>
      <c r="F329" s="38">
        <v>16.0086019</v>
      </c>
    </row>
    <row r="330">
      <c r="A330" s="37" t="s">
        <v>6</v>
      </c>
      <c r="B330" s="10" t="s">
        <v>474</v>
      </c>
      <c r="C330" s="10">
        <v>2014.0</v>
      </c>
      <c r="D330" s="10">
        <v>3.0</v>
      </c>
      <c r="E330" s="10">
        <v>40.0</v>
      </c>
      <c r="F330" s="38">
        <v>15.3322444</v>
      </c>
    </row>
    <row r="331">
      <c r="A331" s="37" t="s">
        <v>12</v>
      </c>
      <c r="B331" s="10" t="s">
        <v>476</v>
      </c>
      <c r="C331" s="10">
        <v>2014.0</v>
      </c>
      <c r="D331" s="10">
        <v>3.0</v>
      </c>
      <c r="E331" s="10">
        <v>40.0</v>
      </c>
      <c r="F331" s="38">
        <v>13.6976778</v>
      </c>
    </row>
    <row r="332">
      <c r="A332" s="37" t="s">
        <v>10</v>
      </c>
      <c r="B332" s="10" t="s">
        <v>478</v>
      </c>
      <c r="C332" s="10">
        <v>2015.0</v>
      </c>
      <c r="D332" s="10">
        <v>3.0</v>
      </c>
      <c r="E332" s="10">
        <v>40.0</v>
      </c>
      <c r="F332" s="38">
        <v>39.7502531</v>
      </c>
    </row>
    <row r="333">
      <c r="A333" s="37" t="s">
        <v>23</v>
      </c>
      <c r="B333" s="10" t="s">
        <v>492</v>
      </c>
      <c r="C333" s="10">
        <v>2015.0</v>
      </c>
      <c r="D333" s="10">
        <v>3.0</v>
      </c>
      <c r="E333" s="10">
        <v>40.0</v>
      </c>
      <c r="F333" s="38">
        <v>38.0820925</v>
      </c>
    </row>
    <row r="334">
      <c r="A334" s="37" t="s">
        <v>15</v>
      </c>
      <c r="B334" s="10" t="s">
        <v>482</v>
      </c>
      <c r="C334" s="10">
        <v>2015.0</v>
      </c>
      <c r="D334" s="10">
        <v>3.0</v>
      </c>
      <c r="E334" s="10">
        <v>40.0</v>
      </c>
      <c r="F334" s="38">
        <v>37.2792575</v>
      </c>
    </row>
    <row r="335">
      <c r="A335" s="37" t="s">
        <v>35</v>
      </c>
      <c r="B335" s="10" t="s">
        <v>504</v>
      </c>
      <c r="C335" s="10">
        <v>2015.0</v>
      </c>
      <c r="D335" s="10">
        <v>3.0</v>
      </c>
      <c r="E335" s="10">
        <v>40.0</v>
      </c>
      <c r="F335" s="38">
        <v>33.3549135</v>
      </c>
    </row>
    <row r="336">
      <c r="A336" s="37" t="s">
        <v>19</v>
      </c>
      <c r="B336" s="10" t="s">
        <v>487</v>
      </c>
      <c r="C336" s="10">
        <v>2015.0</v>
      </c>
      <c r="D336" s="10">
        <v>3.0</v>
      </c>
      <c r="E336" s="10">
        <v>40.0</v>
      </c>
      <c r="F336" s="38">
        <v>30.0210073</v>
      </c>
    </row>
    <row r="337">
      <c r="A337" s="37" t="s">
        <v>7</v>
      </c>
      <c r="B337" s="10" t="s">
        <v>475</v>
      </c>
      <c r="C337" s="10">
        <v>2015.0</v>
      </c>
      <c r="D337" s="10">
        <v>3.0</v>
      </c>
      <c r="E337" s="10">
        <v>40.0</v>
      </c>
      <c r="F337" s="38">
        <v>28.1501701</v>
      </c>
    </row>
    <row r="338">
      <c r="A338" s="37" t="s">
        <v>33</v>
      </c>
      <c r="B338" s="10" t="s">
        <v>502</v>
      </c>
      <c r="C338" s="10">
        <v>2015.0</v>
      </c>
      <c r="D338" s="10">
        <v>3.0</v>
      </c>
      <c r="E338" s="10">
        <v>40.0</v>
      </c>
      <c r="F338" s="38">
        <v>27.1721218</v>
      </c>
    </row>
    <row r="339">
      <c r="A339" s="37" t="s">
        <v>24</v>
      </c>
      <c r="B339" s="10" t="s">
        <v>493</v>
      </c>
      <c r="C339" s="10">
        <v>2015.0</v>
      </c>
      <c r="D339" s="10">
        <v>3.0</v>
      </c>
      <c r="E339" s="10">
        <v>40.0</v>
      </c>
      <c r="F339" s="38">
        <v>25.8385268</v>
      </c>
    </row>
    <row r="340">
      <c r="A340" s="37" t="s">
        <v>13</v>
      </c>
      <c r="B340" s="10" t="s">
        <v>481</v>
      </c>
      <c r="C340" s="10">
        <v>2015.0</v>
      </c>
      <c r="D340" s="10">
        <v>3.0</v>
      </c>
      <c r="E340" s="10">
        <v>40.0</v>
      </c>
      <c r="F340" s="38">
        <v>25.3028394</v>
      </c>
    </row>
    <row r="341">
      <c r="A341" s="37" t="s">
        <v>14</v>
      </c>
      <c r="B341" s="10" t="s">
        <v>483</v>
      </c>
      <c r="C341" s="10">
        <v>2015.0</v>
      </c>
      <c r="D341" s="10">
        <v>3.0</v>
      </c>
      <c r="E341" s="10">
        <v>40.0</v>
      </c>
      <c r="F341" s="38">
        <v>24.0416937</v>
      </c>
    </row>
    <row r="342">
      <c r="A342" s="37" t="s">
        <v>27</v>
      </c>
      <c r="B342" s="10" t="s">
        <v>497</v>
      </c>
      <c r="C342" s="10">
        <v>2015.0</v>
      </c>
      <c r="D342" s="10">
        <v>3.0</v>
      </c>
      <c r="E342" s="10">
        <v>40.0</v>
      </c>
      <c r="F342" s="38">
        <v>24.0003286</v>
      </c>
    </row>
    <row r="343">
      <c r="A343" s="37" t="s">
        <v>30</v>
      </c>
      <c r="B343" s="10" t="s">
        <v>499</v>
      </c>
      <c r="C343" s="10">
        <v>2015.0</v>
      </c>
      <c r="D343" s="10">
        <v>3.0</v>
      </c>
      <c r="E343" s="10">
        <v>40.0</v>
      </c>
      <c r="F343" s="38">
        <v>23.2829195</v>
      </c>
    </row>
    <row r="344">
      <c r="A344" s="37" t="s">
        <v>32</v>
      </c>
      <c r="B344" s="10" t="s">
        <v>501</v>
      </c>
      <c r="C344" s="10">
        <v>2015.0</v>
      </c>
      <c r="D344" s="10">
        <v>3.0</v>
      </c>
      <c r="E344" s="10">
        <v>40.0</v>
      </c>
      <c r="F344" s="38">
        <v>23.1615685</v>
      </c>
    </row>
    <row r="345">
      <c r="A345" s="37" t="s">
        <v>20</v>
      </c>
      <c r="B345" s="10" t="s">
        <v>488</v>
      </c>
      <c r="C345" s="10">
        <v>2015.0</v>
      </c>
      <c r="D345" s="10">
        <v>3.0</v>
      </c>
      <c r="E345" s="10">
        <v>40.0</v>
      </c>
      <c r="F345" s="38">
        <v>22.669515</v>
      </c>
    </row>
    <row r="346">
      <c r="A346" s="37" t="s">
        <v>11</v>
      </c>
      <c r="B346" s="10" t="s">
        <v>477</v>
      </c>
      <c r="C346" s="10">
        <v>2015.0</v>
      </c>
      <c r="D346" s="10">
        <v>3.0</v>
      </c>
      <c r="E346" s="10">
        <v>40.0</v>
      </c>
      <c r="F346" s="38">
        <v>22.551473</v>
      </c>
    </row>
    <row r="347">
      <c r="A347" s="37" t="s">
        <v>21</v>
      </c>
      <c r="B347" s="10" t="s">
        <v>490</v>
      </c>
      <c r="C347" s="10">
        <v>2015.0</v>
      </c>
      <c r="D347" s="10">
        <v>3.0</v>
      </c>
      <c r="E347" s="10">
        <v>40.0</v>
      </c>
      <c r="F347" s="38">
        <v>22.5228869</v>
      </c>
    </row>
    <row r="348">
      <c r="A348" s="37" t="s">
        <v>16</v>
      </c>
      <c r="B348" s="10" t="s">
        <v>484</v>
      </c>
      <c r="C348" s="10">
        <v>2015.0</v>
      </c>
      <c r="D348" s="10">
        <v>3.0</v>
      </c>
      <c r="E348" s="10">
        <v>40.0</v>
      </c>
      <c r="F348" s="38">
        <v>22.2534366</v>
      </c>
    </row>
    <row r="349">
      <c r="A349" s="37" t="s">
        <v>25</v>
      </c>
      <c r="B349" s="10" t="s">
        <v>494</v>
      </c>
      <c r="C349" s="10">
        <v>2015.0</v>
      </c>
      <c r="D349" s="10">
        <v>3.0</v>
      </c>
      <c r="E349" s="10">
        <v>40.0</v>
      </c>
      <c r="F349" s="38">
        <v>21.3048506</v>
      </c>
    </row>
    <row r="350">
      <c r="A350" s="37" t="s">
        <v>8</v>
      </c>
      <c r="B350" s="10" t="s">
        <v>479</v>
      </c>
      <c r="C350" s="10">
        <v>2015.0</v>
      </c>
      <c r="D350" s="10">
        <v>3.0</v>
      </c>
      <c r="E350" s="10">
        <v>40.0</v>
      </c>
      <c r="F350" s="38">
        <v>20.5355843</v>
      </c>
    </row>
    <row r="351">
      <c r="A351" s="37" t="s">
        <v>31</v>
      </c>
      <c r="B351" s="10" t="s">
        <v>500</v>
      </c>
      <c r="C351" s="10">
        <v>2015.0</v>
      </c>
      <c r="D351" s="10">
        <v>3.0</v>
      </c>
      <c r="E351" s="10">
        <v>40.0</v>
      </c>
      <c r="F351" s="38">
        <v>20.5230565</v>
      </c>
    </row>
    <row r="352">
      <c r="A352" s="37" t="s">
        <v>26</v>
      </c>
      <c r="B352" s="10" t="s">
        <v>495</v>
      </c>
      <c r="C352" s="10">
        <v>2015.0</v>
      </c>
      <c r="D352" s="10">
        <v>3.0</v>
      </c>
      <c r="E352" s="10">
        <v>40.0</v>
      </c>
      <c r="F352" s="38">
        <v>20.4921222</v>
      </c>
    </row>
    <row r="353">
      <c r="A353" s="37" t="s">
        <v>34</v>
      </c>
      <c r="B353" s="10" t="s">
        <v>503</v>
      </c>
      <c r="C353" s="10">
        <v>2015.0</v>
      </c>
      <c r="D353" s="10">
        <v>3.0</v>
      </c>
      <c r="E353" s="10">
        <v>40.0</v>
      </c>
      <c r="F353" s="38">
        <v>20.299642</v>
      </c>
    </row>
    <row r="354">
      <c r="A354" s="37" t="s">
        <v>4</v>
      </c>
      <c r="B354" s="10" t="s">
        <v>472</v>
      </c>
      <c r="C354" s="10">
        <v>2015.0</v>
      </c>
      <c r="D354" s="10">
        <v>3.0</v>
      </c>
      <c r="E354" s="10">
        <v>40.0</v>
      </c>
      <c r="F354" s="38">
        <v>19.5904737</v>
      </c>
    </row>
    <row r="355">
      <c r="A355" s="37" t="s">
        <v>17</v>
      </c>
      <c r="B355" s="10" t="s">
        <v>485</v>
      </c>
      <c r="C355" s="10">
        <v>2015.0</v>
      </c>
      <c r="D355" s="10">
        <v>3.0</v>
      </c>
      <c r="E355" s="10">
        <v>40.0</v>
      </c>
      <c r="F355" s="38">
        <v>19.4951044</v>
      </c>
    </row>
    <row r="356">
      <c r="A356" s="37" t="s">
        <v>18</v>
      </c>
      <c r="B356" s="10" t="s">
        <v>486</v>
      </c>
      <c r="C356" s="10">
        <v>2015.0</v>
      </c>
      <c r="D356" s="10">
        <v>3.0</v>
      </c>
      <c r="E356" s="10">
        <v>40.0</v>
      </c>
      <c r="F356" s="38">
        <v>18.7001062</v>
      </c>
    </row>
    <row r="357">
      <c r="A357" s="37" t="s">
        <v>9</v>
      </c>
      <c r="B357" s="10" t="s">
        <v>480</v>
      </c>
      <c r="C357" s="10">
        <v>2015.0</v>
      </c>
      <c r="D357" s="10">
        <v>3.0</v>
      </c>
      <c r="E357" s="10">
        <v>40.0</v>
      </c>
      <c r="F357" s="38">
        <v>17.9410606</v>
      </c>
    </row>
    <row r="358">
      <c r="A358" s="37" t="s">
        <v>3</v>
      </c>
      <c r="B358" s="10" t="s">
        <v>489</v>
      </c>
      <c r="C358" s="10">
        <v>2015.0</v>
      </c>
      <c r="D358" s="10">
        <v>3.0</v>
      </c>
      <c r="E358" s="10">
        <v>40.0</v>
      </c>
      <c r="F358" s="38">
        <v>17.8207496</v>
      </c>
    </row>
    <row r="359">
      <c r="A359" s="37" t="s">
        <v>29</v>
      </c>
      <c r="B359" s="10" t="s">
        <v>498</v>
      </c>
      <c r="C359" s="10">
        <v>2015.0</v>
      </c>
      <c r="D359" s="10">
        <v>3.0</v>
      </c>
      <c r="E359" s="10">
        <v>40.0</v>
      </c>
      <c r="F359" s="38">
        <v>17.4487947</v>
      </c>
    </row>
    <row r="360">
      <c r="A360" s="37" t="s">
        <v>22</v>
      </c>
      <c r="B360" s="10" t="s">
        <v>491</v>
      </c>
      <c r="C360" s="10">
        <v>2015.0</v>
      </c>
      <c r="D360" s="10">
        <v>3.0</v>
      </c>
      <c r="E360" s="10">
        <v>40.0</v>
      </c>
      <c r="F360" s="38">
        <v>17.3514627</v>
      </c>
    </row>
    <row r="361">
      <c r="A361" s="37" t="s">
        <v>5</v>
      </c>
      <c r="B361" s="10" t="s">
        <v>473</v>
      </c>
      <c r="C361" s="10">
        <v>2015.0</v>
      </c>
      <c r="D361" s="10">
        <v>3.0</v>
      </c>
      <c r="E361" s="10">
        <v>40.0</v>
      </c>
      <c r="F361" s="38">
        <v>16.9431801</v>
      </c>
    </row>
    <row r="362">
      <c r="A362" s="37" t="s">
        <v>6</v>
      </c>
      <c r="B362" s="10" t="s">
        <v>474</v>
      </c>
      <c r="C362" s="10">
        <v>2015.0</v>
      </c>
      <c r="D362" s="10">
        <v>3.0</v>
      </c>
      <c r="E362" s="10">
        <v>40.0</v>
      </c>
      <c r="F362" s="38">
        <v>16.0840365</v>
      </c>
    </row>
    <row r="363">
      <c r="A363" s="37" t="s">
        <v>28</v>
      </c>
      <c r="B363" s="10" t="s">
        <v>496</v>
      </c>
      <c r="C363" s="10">
        <v>2015.0</v>
      </c>
      <c r="D363" s="10">
        <v>3.0</v>
      </c>
      <c r="E363" s="10">
        <v>40.0</v>
      </c>
      <c r="F363" s="38">
        <v>15.9365533</v>
      </c>
    </row>
    <row r="364">
      <c r="A364" s="37" t="s">
        <v>12</v>
      </c>
      <c r="B364" s="10" t="s">
        <v>476</v>
      </c>
      <c r="C364" s="10">
        <v>2015.0</v>
      </c>
      <c r="D364" s="10">
        <v>3.0</v>
      </c>
      <c r="E364" s="10">
        <v>40.0</v>
      </c>
      <c r="F364" s="38">
        <v>13.7528398</v>
      </c>
    </row>
    <row r="365">
      <c r="A365" s="37" t="s">
        <v>23</v>
      </c>
      <c r="B365" s="10" t="s">
        <v>492</v>
      </c>
      <c r="C365" s="10">
        <v>2016.0</v>
      </c>
      <c r="D365" s="10">
        <v>3.0</v>
      </c>
      <c r="E365" s="10">
        <v>40.0</v>
      </c>
      <c r="F365" s="38">
        <v>39.4596577</v>
      </c>
    </row>
    <row r="366">
      <c r="A366" s="37" t="s">
        <v>15</v>
      </c>
      <c r="B366" s="10" t="s">
        <v>482</v>
      </c>
      <c r="C366" s="10">
        <v>2016.0</v>
      </c>
      <c r="D366" s="10">
        <v>3.0</v>
      </c>
      <c r="E366" s="10">
        <v>40.0</v>
      </c>
      <c r="F366" s="38">
        <v>39.2485692</v>
      </c>
    </row>
    <row r="367">
      <c r="A367" s="37" t="s">
        <v>10</v>
      </c>
      <c r="B367" s="10" t="s">
        <v>478</v>
      </c>
      <c r="C367" s="10">
        <v>2016.0</v>
      </c>
      <c r="D367" s="10">
        <v>3.0</v>
      </c>
      <c r="E367" s="10">
        <v>40.0</v>
      </c>
      <c r="F367" s="38">
        <v>38.7956485</v>
      </c>
    </row>
    <row r="368">
      <c r="A368" s="37" t="s">
        <v>35</v>
      </c>
      <c r="B368" s="10" t="s">
        <v>504</v>
      </c>
      <c r="C368" s="10">
        <v>2016.0</v>
      </c>
      <c r="D368" s="10">
        <v>3.0</v>
      </c>
      <c r="E368" s="10">
        <v>40.0</v>
      </c>
      <c r="F368" s="38">
        <v>32.1857721</v>
      </c>
    </row>
    <row r="369">
      <c r="A369" s="37" t="s">
        <v>19</v>
      </c>
      <c r="B369" s="10" t="s">
        <v>487</v>
      </c>
      <c r="C369" s="10">
        <v>2016.0</v>
      </c>
      <c r="D369" s="10">
        <v>3.0</v>
      </c>
      <c r="E369" s="10">
        <v>40.0</v>
      </c>
      <c r="F369" s="38">
        <v>28.847733</v>
      </c>
    </row>
    <row r="370">
      <c r="A370" s="37" t="s">
        <v>33</v>
      </c>
      <c r="B370" s="10" t="s">
        <v>502</v>
      </c>
      <c r="C370" s="10">
        <v>2016.0</v>
      </c>
      <c r="D370" s="10">
        <v>3.0</v>
      </c>
      <c r="E370" s="10">
        <v>40.0</v>
      </c>
      <c r="F370" s="38">
        <v>27.2377716</v>
      </c>
    </row>
    <row r="371">
      <c r="A371" s="37" t="s">
        <v>30</v>
      </c>
      <c r="B371" s="10" t="s">
        <v>499</v>
      </c>
      <c r="C371" s="10">
        <v>2016.0</v>
      </c>
      <c r="D371" s="10">
        <v>3.0</v>
      </c>
      <c r="E371" s="10">
        <v>40.0</v>
      </c>
      <c r="F371" s="38">
        <v>26.9729587</v>
      </c>
    </row>
    <row r="372">
      <c r="A372" s="37" t="s">
        <v>7</v>
      </c>
      <c r="B372" s="10" t="s">
        <v>475</v>
      </c>
      <c r="C372" s="10">
        <v>2016.0</v>
      </c>
      <c r="D372" s="10">
        <v>3.0</v>
      </c>
      <c r="E372" s="10">
        <v>40.0</v>
      </c>
      <c r="F372" s="38">
        <v>26.7257507</v>
      </c>
    </row>
    <row r="373">
      <c r="A373" s="37" t="s">
        <v>24</v>
      </c>
      <c r="B373" s="10" t="s">
        <v>493</v>
      </c>
      <c r="C373" s="10">
        <v>2016.0</v>
      </c>
      <c r="D373" s="10">
        <v>3.0</v>
      </c>
      <c r="E373" s="10">
        <v>40.0</v>
      </c>
      <c r="F373" s="38">
        <v>26.3374038</v>
      </c>
    </row>
    <row r="374">
      <c r="A374" s="37" t="s">
        <v>27</v>
      </c>
      <c r="B374" s="10" t="s">
        <v>497</v>
      </c>
      <c r="C374" s="10">
        <v>2016.0</v>
      </c>
      <c r="D374" s="10">
        <v>3.0</v>
      </c>
      <c r="E374" s="10">
        <v>40.0</v>
      </c>
      <c r="F374" s="38">
        <v>25.45524</v>
      </c>
    </row>
    <row r="375">
      <c r="A375" s="37" t="s">
        <v>13</v>
      </c>
      <c r="B375" s="10" t="s">
        <v>481</v>
      </c>
      <c r="C375" s="10">
        <v>2016.0</v>
      </c>
      <c r="D375" s="10">
        <v>3.0</v>
      </c>
      <c r="E375" s="10">
        <v>40.0</v>
      </c>
      <c r="F375" s="38">
        <v>23.7186005</v>
      </c>
    </row>
    <row r="376">
      <c r="A376" s="37" t="s">
        <v>32</v>
      </c>
      <c r="B376" s="10" t="s">
        <v>501</v>
      </c>
      <c r="C376" s="10">
        <v>2016.0</v>
      </c>
      <c r="D376" s="10">
        <v>3.0</v>
      </c>
      <c r="E376" s="10">
        <v>40.0</v>
      </c>
      <c r="F376" s="38">
        <v>23.4168962</v>
      </c>
    </row>
    <row r="377">
      <c r="A377" s="37" t="s">
        <v>34</v>
      </c>
      <c r="B377" s="10" t="s">
        <v>503</v>
      </c>
      <c r="C377" s="10">
        <v>2016.0</v>
      </c>
      <c r="D377" s="10">
        <v>3.0</v>
      </c>
      <c r="E377" s="10">
        <v>40.0</v>
      </c>
      <c r="F377" s="38">
        <v>23.1343459</v>
      </c>
    </row>
    <row r="378">
      <c r="A378" s="37" t="s">
        <v>21</v>
      </c>
      <c r="B378" s="10" t="s">
        <v>490</v>
      </c>
      <c r="C378" s="10">
        <v>2016.0</v>
      </c>
      <c r="D378" s="10">
        <v>3.0</v>
      </c>
      <c r="E378" s="10">
        <v>40.0</v>
      </c>
      <c r="F378" s="38">
        <v>22.7199431</v>
      </c>
    </row>
    <row r="379">
      <c r="A379" s="37" t="s">
        <v>16</v>
      </c>
      <c r="B379" s="10" t="s">
        <v>484</v>
      </c>
      <c r="C379" s="10">
        <v>2016.0</v>
      </c>
      <c r="D379" s="10">
        <v>3.0</v>
      </c>
      <c r="E379" s="10">
        <v>40.0</v>
      </c>
      <c r="F379" s="38">
        <v>22.3326414</v>
      </c>
    </row>
    <row r="380">
      <c r="A380" s="37" t="s">
        <v>20</v>
      </c>
      <c r="B380" s="10" t="s">
        <v>488</v>
      </c>
      <c r="C380" s="10">
        <v>2016.0</v>
      </c>
      <c r="D380" s="10">
        <v>3.0</v>
      </c>
      <c r="E380" s="10">
        <v>40.0</v>
      </c>
      <c r="F380" s="38">
        <v>21.5618407</v>
      </c>
    </row>
    <row r="381">
      <c r="A381" s="37" t="s">
        <v>8</v>
      </c>
      <c r="B381" s="10" t="s">
        <v>479</v>
      </c>
      <c r="C381" s="10">
        <v>2016.0</v>
      </c>
      <c r="D381" s="10">
        <v>3.0</v>
      </c>
      <c r="E381" s="10">
        <v>40.0</v>
      </c>
      <c r="F381" s="38">
        <v>21.1463624</v>
      </c>
    </row>
    <row r="382">
      <c r="A382" s="37" t="s">
        <v>14</v>
      </c>
      <c r="B382" s="10" t="s">
        <v>483</v>
      </c>
      <c r="C382" s="10">
        <v>2016.0</v>
      </c>
      <c r="D382" s="10">
        <v>3.0</v>
      </c>
      <c r="E382" s="10">
        <v>40.0</v>
      </c>
      <c r="F382" s="38">
        <v>20.9829044</v>
      </c>
    </row>
    <row r="383">
      <c r="A383" s="37" t="s">
        <v>4</v>
      </c>
      <c r="B383" s="10" t="s">
        <v>472</v>
      </c>
      <c r="C383" s="10">
        <v>2016.0</v>
      </c>
      <c r="D383" s="10">
        <v>3.0</v>
      </c>
      <c r="E383" s="10">
        <v>40.0</v>
      </c>
      <c r="F383" s="38">
        <v>20.5160319</v>
      </c>
    </row>
    <row r="384">
      <c r="A384" s="37" t="s">
        <v>31</v>
      </c>
      <c r="B384" s="10" t="s">
        <v>500</v>
      </c>
      <c r="C384" s="10">
        <v>2016.0</v>
      </c>
      <c r="D384" s="10">
        <v>3.0</v>
      </c>
      <c r="E384" s="10">
        <v>40.0</v>
      </c>
      <c r="F384" s="38">
        <v>19.9553769</v>
      </c>
    </row>
    <row r="385">
      <c r="A385" s="37" t="s">
        <v>9</v>
      </c>
      <c r="B385" s="10" t="s">
        <v>480</v>
      </c>
      <c r="C385" s="10">
        <v>2016.0</v>
      </c>
      <c r="D385" s="10">
        <v>3.0</v>
      </c>
      <c r="E385" s="10">
        <v>40.0</v>
      </c>
      <c r="F385" s="38">
        <v>19.3768355</v>
      </c>
    </row>
    <row r="386">
      <c r="A386" s="37" t="s">
        <v>18</v>
      </c>
      <c r="B386" s="10" t="s">
        <v>486</v>
      </c>
      <c r="C386" s="10">
        <v>2016.0</v>
      </c>
      <c r="D386" s="10">
        <v>3.0</v>
      </c>
      <c r="E386" s="10">
        <v>40.0</v>
      </c>
      <c r="F386" s="38">
        <v>19.2356183</v>
      </c>
    </row>
    <row r="387">
      <c r="A387" s="37" t="s">
        <v>25</v>
      </c>
      <c r="B387" s="10" t="s">
        <v>494</v>
      </c>
      <c r="C387" s="10">
        <v>2016.0</v>
      </c>
      <c r="D387" s="10">
        <v>3.0</v>
      </c>
      <c r="E387" s="10">
        <v>40.0</v>
      </c>
      <c r="F387" s="38">
        <v>18.9786989</v>
      </c>
    </row>
    <row r="388">
      <c r="A388" s="37" t="s">
        <v>11</v>
      </c>
      <c r="B388" s="10" t="s">
        <v>477</v>
      </c>
      <c r="C388" s="10">
        <v>2016.0</v>
      </c>
      <c r="D388" s="10">
        <v>3.0</v>
      </c>
      <c r="E388" s="10">
        <v>40.0</v>
      </c>
      <c r="F388" s="38">
        <v>18.8744316</v>
      </c>
    </row>
    <row r="389">
      <c r="A389" s="37" t="s">
        <v>26</v>
      </c>
      <c r="B389" s="10" t="s">
        <v>495</v>
      </c>
      <c r="C389" s="10">
        <v>2016.0</v>
      </c>
      <c r="D389" s="10">
        <v>3.0</v>
      </c>
      <c r="E389" s="10">
        <v>40.0</v>
      </c>
      <c r="F389" s="38">
        <v>18.5617359</v>
      </c>
    </row>
    <row r="390">
      <c r="A390" s="37" t="s">
        <v>28</v>
      </c>
      <c r="B390" s="10" t="s">
        <v>496</v>
      </c>
      <c r="C390" s="10">
        <v>2016.0</v>
      </c>
      <c r="D390" s="10">
        <v>3.0</v>
      </c>
      <c r="E390" s="10">
        <v>40.0</v>
      </c>
      <c r="F390" s="38">
        <v>18.3469767</v>
      </c>
    </row>
    <row r="391">
      <c r="A391" s="37" t="s">
        <v>17</v>
      </c>
      <c r="B391" s="10" t="s">
        <v>485</v>
      </c>
      <c r="C391" s="10">
        <v>2016.0</v>
      </c>
      <c r="D391" s="10">
        <v>3.0</v>
      </c>
      <c r="E391" s="10">
        <v>40.0</v>
      </c>
      <c r="F391" s="38">
        <v>18.2426954</v>
      </c>
    </row>
    <row r="392">
      <c r="A392" s="37" t="s">
        <v>22</v>
      </c>
      <c r="B392" s="10" t="s">
        <v>491</v>
      </c>
      <c r="C392" s="10">
        <v>2016.0</v>
      </c>
      <c r="D392" s="10">
        <v>3.0</v>
      </c>
      <c r="E392" s="10">
        <v>40.0</v>
      </c>
      <c r="F392" s="38">
        <v>18.0624115</v>
      </c>
    </row>
    <row r="393">
      <c r="A393" s="37" t="s">
        <v>3</v>
      </c>
      <c r="B393" s="10" t="s">
        <v>489</v>
      </c>
      <c r="C393" s="10">
        <v>2016.0</v>
      </c>
      <c r="D393" s="10">
        <v>3.0</v>
      </c>
      <c r="E393" s="10">
        <v>40.0</v>
      </c>
      <c r="F393" s="38">
        <v>17.938454</v>
      </c>
    </row>
    <row r="394">
      <c r="A394" s="37" t="s">
        <v>29</v>
      </c>
      <c r="B394" s="10" t="s">
        <v>498</v>
      </c>
      <c r="C394" s="10">
        <v>2016.0</v>
      </c>
      <c r="D394" s="10">
        <v>3.0</v>
      </c>
      <c r="E394" s="10">
        <v>40.0</v>
      </c>
      <c r="F394" s="38">
        <v>17.3317492</v>
      </c>
    </row>
    <row r="395">
      <c r="A395" s="37" t="s">
        <v>6</v>
      </c>
      <c r="B395" s="10" t="s">
        <v>474</v>
      </c>
      <c r="C395" s="10">
        <v>2016.0</v>
      </c>
      <c r="D395" s="10">
        <v>3.0</v>
      </c>
      <c r="E395" s="10">
        <v>40.0</v>
      </c>
      <c r="F395" s="38">
        <v>17.1716757</v>
      </c>
    </row>
    <row r="396">
      <c r="A396" s="37" t="s">
        <v>5</v>
      </c>
      <c r="B396" s="10" t="s">
        <v>473</v>
      </c>
      <c r="C396" s="10">
        <v>2016.0</v>
      </c>
      <c r="D396" s="10">
        <v>3.0</v>
      </c>
      <c r="E396" s="10">
        <v>40.0</v>
      </c>
      <c r="F396" s="38">
        <v>15.4621738</v>
      </c>
    </row>
    <row r="397">
      <c r="A397" s="37" t="s">
        <v>12</v>
      </c>
      <c r="B397" s="10" t="s">
        <v>476</v>
      </c>
      <c r="C397" s="10">
        <v>2016.0</v>
      </c>
      <c r="D397" s="10">
        <v>3.0</v>
      </c>
      <c r="E397" s="10">
        <v>40.0</v>
      </c>
      <c r="F397" s="38">
        <v>12.495241</v>
      </c>
    </row>
    <row r="398">
      <c r="A398" s="37" t="s">
        <v>10</v>
      </c>
      <c r="B398" s="10" t="s">
        <v>478</v>
      </c>
      <c r="C398" s="10">
        <v>2017.0</v>
      </c>
      <c r="D398" s="10">
        <v>3.0</v>
      </c>
      <c r="E398" s="10">
        <v>40.0</v>
      </c>
      <c r="F398" s="38">
        <v>40.794371</v>
      </c>
    </row>
    <row r="399">
      <c r="A399" s="37" t="s">
        <v>15</v>
      </c>
      <c r="B399" s="10" t="s">
        <v>482</v>
      </c>
      <c r="C399" s="10">
        <v>2017.0</v>
      </c>
      <c r="D399" s="10">
        <v>3.0</v>
      </c>
      <c r="E399" s="10">
        <v>40.0</v>
      </c>
      <c r="F399" s="38">
        <v>37.4126895</v>
      </c>
    </row>
    <row r="400">
      <c r="A400" s="37" t="s">
        <v>23</v>
      </c>
      <c r="B400" s="10" t="s">
        <v>492</v>
      </c>
      <c r="C400" s="10">
        <v>2017.0</v>
      </c>
      <c r="D400" s="10">
        <v>3.0</v>
      </c>
      <c r="E400" s="10">
        <v>40.0</v>
      </c>
      <c r="F400" s="38">
        <v>34.4625552</v>
      </c>
    </row>
    <row r="401">
      <c r="A401" s="37" t="s">
        <v>35</v>
      </c>
      <c r="B401" s="10" t="s">
        <v>504</v>
      </c>
      <c r="C401" s="10">
        <v>2017.0</v>
      </c>
      <c r="D401" s="10">
        <v>3.0</v>
      </c>
      <c r="E401" s="10">
        <v>40.0</v>
      </c>
      <c r="F401" s="38">
        <v>29.4751029</v>
      </c>
    </row>
    <row r="402">
      <c r="A402" s="37" t="s">
        <v>30</v>
      </c>
      <c r="B402" s="10" t="s">
        <v>499</v>
      </c>
      <c r="C402" s="10">
        <v>2017.0</v>
      </c>
      <c r="D402" s="10">
        <v>3.0</v>
      </c>
      <c r="E402" s="10">
        <v>40.0</v>
      </c>
      <c r="F402" s="38">
        <v>26.681926</v>
      </c>
    </row>
    <row r="403">
      <c r="A403" s="37" t="s">
        <v>16</v>
      </c>
      <c r="B403" s="10" t="s">
        <v>484</v>
      </c>
      <c r="C403" s="10">
        <v>2017.0</v>
      </c>
      <c r="D403" s="10">
        <v>3.0</v>
      </c>
      <c r="E403" s="10">
        <v>40.0</v>
      </c>
      <c r="F403" s="38">
        <v>26.2599502</v>
      </c>
    </row>
    <row r="404">
      <c r="A404" s="37" t="s">
        <v>7</v>
      </c>
      <c r="B404" s="10" t="s">
        <v>475</v>
      </c>
      <c r="C404" s="10">
        <v>2017.0</v>
      </c>
      <c r="D404" s="10">
        <v>3.0</v>
      </c>
      <c r="E404" s="10">
        <v>40.0</v>
      </c>
      <c r="F404" s="38">
        <v>25.4246295</v>
      </c>
    </row>
    <row r="405">
      <c r="A405" s="37" t="s">
        <v>33</v>
      </c>
      <c r="B405" s="10" t="s">
        <v>502</v>
      </c>
      <c r="C405" s="10">
        <v>2017.0</v>
      </c>
      <c r="D405" s="10">
        <v>3.0</v>
      </c>
      <c r="E405" s="10">
        <v>40.0</v>
      </c>
      <c r="F405" s="38">
        <v>25.3844015</v>
      </c>
    </row>
    <row r="406">
      <c r="A406" s="37" t="s">
        <v>24</v>
      </c>
      <c r="B406" s="10" t="s">
        <v>493</v>
      </c>
      <c r="C406" s="10">
        <v>2017.0</v>
      </c>
      <c r="D406" s="10">
        <v>3.0</v>
      </c>
      <c r="E406" s="10">
        <v>40.0</v>
      </c>
      <c r="F406" s="38">
        <v>25.2384789</v>
      </c>
    </row>
    <row r="407">
      <c r="A407" s="37" t="s">
        <v>27</v>
      </c>
      <c r="B407" s="10" t="s">
        <v>497</v>
      </c>
      <c r="C407" s="10">
        <v>2017.0</v>
      </c>
      <c r="D407" s="10">
        <v>3.0</v>
      </c>
      <c r="E407" s="10">
        <v>40.0</v>
      </c>
      <c r="F407" s="38">
        <v>24.8641063</v>
      </c>
    </row>
    <row r="408">
      <c r="A408" s="37" t="s">
        <v>19</v>
      </c>
      <c r="B408" s="10" t="s">
        <v>487</v>
      </c>
      <c r="C408" s="10">
        <v>2017.0</v>
      </c>
      <c r="D408" s="10">
        <v>3.0</v>
      </c>
      <c r="E408" s="10">
        <v>40.0</v>
      </c>
      <c r="F408" s="38">
        <v>24.599964</v>
      </c>
    </row>
    <row r="409">
      <c r="A409" s="37" t="s">
        <v>20</v>
      </c>
      <c r="B409" s="10" t="s">
        <v>488</v>
      </c>
      <c r="C409" s="10">
        <v>2017.0</v>
      </c>
      <c r="D409" s="10">
        <v>3.0</v>
      </c>
      <c r="E409" s="10">
        <v>40.0</v>
      </c>
      <c r="F409" s="38">
        <v>23.4390571</v>
      </c>
    </row>
    <row r="410">
      <c r="A410" s="37" t="s">
        <v>13</v>
      </c>
      <c r="B410" s="10" t="s">
        <v>481</v>
      </c>
      <c r="C410" s="10">
        <v>2017.0</v>
      </c>
      <c r="D410" s="10">
        <v>3.0</v>
      </c>
      <c r="E410" s="10">
        <v>40.0</v>
      </c>
      <c r="F410" s="38">
        <v>22.6884492</v>
      </c>
    </row>
    <row r="411">
      <c r="A411" s="37" t="s">
        <v>32</v>
      </c>
      <c r="B411" s="10" t="s">
        <v>501</v>
      </c>
      <c r="C411" s="10">
        <v>2017.0</v>
      </c>
      <c r="D411" s="10">
        <v>3.0</v>
      </c>
      <c r="E411" s="10">
        <v>40.0</v>
      </c>
      <c r="F411" s="38">
        <v>21.8337604</v>
      </c>
    </row>
    <row r="412">
      <c r="A412" s="37" t="s">
        <v>14</v>
      </c>
      <c r="B412" s="10" t="s">
        <v>483</v>
      </c>
      <c r="C412" s="10">
        <v>2017.0</v>
      </c>
      <c r="D412" s="10">
        <v>3.0</v>
      </c>
      <c r="E412" s="10">
        <v>40.0</v>
      </c>
      <c r="F412" s="38">
        <v>21.8019245</v>
      </c>
    </row>
    <row r="413">
      <c r="A413" s="37" t="s">
        <v>34</v>
      </c>
      <c r="B413" s="10" t="s">
        <v>503</v>
      </c>
      <c r="C413" s="10">
        <v>2017.0</v>
      </c>
      <c r="D413" s="10">
        <v>3.0</v>
      </c>
      <c r="E413" s="10">
        <v>40.0</v>
      </c>
      <c r="F413" s="38">
        <v>19.9051794</v>
      </c>
    </row>
    <row r="414">
      <c r="A414" s="37" t="s">
        <v>21</v>
      </c>
      <c r="B414" s="10" t="s">
        <v>490</v>
      </c>
      <c r="C414" s="10">
        <v>2017.0</v>
      </c>
      <c r="D414" s="10">
        <v>3.0</v>
      </c>
      <c r="E414" s="10">
        <v>40.0</v>
      </c>
      <c r="F414" s="38">
        <v>19.5576365</v>
      </c>
    </row>
    <row r="415">
      <c r="A415" s="37" t="s">
        <v>9</v>
      </c>
      <c r="B415" s="10" t="s">
        <v>480</v>
      </c>
      <c r="C415" s="10">
        <v>2017.0</v>
      </c>
      <c r="D415" s="10">
        <v>3.0</v>
      </c>
      <c r="E415" s="10">
        <v>40.0</v>
      </c>
      <c r="F415" s="38">
        <v>19.2641528</v>
      </c>
    </row>
    <row r="416">
      <c r="A416" s="37" t="s">
        <v>17</v>
      </c>
      <c r="B416" s="10" t="s">
        <v>485</v>
      </c>
      <c r="C416" s="10">
        <v>2017.0</v>
      </c>
      <c r="D416" s="10">
        <v>3.0</v>
      </c>
      <c r="E416" s="10">
        <v>40.0</v>
      </c>
      <c r="F416" s="38">
        <v>19.1077829</v>
      </c>
    </row>
    <row r="417">
      <c r="A417" s="37" t="s">
        <v>26</v>
      </c>
      <c r="B417" s="10" t="s">
        <v>495</v>
      </c>
      <c r="C417" s="10">
        <v>2017.0</v>
      </c>
      <c r="D417" s="10">
        <v>3.0</v>
      </c>
      <c r="E417" s="10">
        <v>40.0</v>
      </c>
      <c r="F417" s="38">
        <v>19.0672337</v>
      </c>
    </row>
    <row r="418">
      <c r="A418" s="37" t="s">
        <v>25</v>
      </c>
      <c r="B418" s="10" t="s">
        <v>494</v>
      </c>
      <c r="C418" s="10">
        <v>2017.0</v>
      </c>
      <c r="D418" s="10">
        <v>3.0</v>
      </c>
      <c r="E418" s="10">
        <v>40.0</v>
      </c>
      <c r="F418" s="38">
        <v>19.0649408</v>
      </c>
    </row>
    <row r="419">
      <c r="A419" s="37" t="s">
        <v>11</v>
      </c>
      <c r="B419" s="10" t="s">
        <v>477</v>
      </c>
      <c r="C419" s="10">
        <v>2017.0</v>
      </c>
      <c r="D419" s="10">
        <v>3.0</v>
      </c>
      <c r="E419" s="10">
        <v>40.0</v>
      </c>
      <c r="F419" s="38">
        <v>18.9769061</v>
      </c>
    </row>
    <row r="420">
      <c r="A420" s="37" t="s">
        <v>18</v>
      </c>
      <c r="B420" s="10" t="s">
        <v>486</v>
      </c>
      <c r="C420" s="10">
        <v>2017.0</v>
      </c>
      <c r="D420" s="10">
        <v>3.0</v>
      </c>
      <c r="E420" s="10">
        <v>40.0</v>
      </c>
      <c r="F420" s="38">
        <v>18.9323473</v>
      </c>
    </row>
    <row r="421">
      <c r="A421" s="37" t="s">
        <v>31</v>
      </c>
      <c r="B421" s="10" t="s">
        <v>500</v>
      </c>
      <c r="C421" s="10">
        <v>2017.0</v>
      </c>
      <c r="D421" s="10">
        <v>3.0</v>
      </c>
      <c r="E421" s="10">
        <v>40.0</v>
      </c>
      <c r="F421" s="38">
        <v>18.8963531</v>
      </c>
    </row>
    <row r="422">
      <c r="A422" s="37" t="s">
        <v>4</v>
      </c>
      <c r="B422" s="10" t="s">
        <v>472</v>
      </c>
      <c r="C422" s="10">
        <v>2017.0</v>
      </c>
      <c r="D422" s="10">
        <v>3.0</v>
      </c>
      <c r="E422" s="10">
        <v>40.0</v>
      </c>
      <c r="F422" s="38">
        <v>18.7190548</v>
      </c>
    </row>
    <row r="423">
      <c r="A423" s="37" t="s">
        <v>8</v>
      </c>
      <c r="B423" s="10" t="s">
        <v>479</v>
      </c>
      <c r="C423" s="10">
        <v>2017.0</v>
      </c>
      <c r="D423" s="10">
        <v>3.0</v>
      </c>
      <c r="E423" s="10">
        <v>40.0</v>
      </c>
      <c r="F423" s="38">
        <v>17.8036484</v>
      </c>
    </row>
    <row r="424">
      <c r="A424" s="37" t="s">
        <v>3</v>
      </c>
      <c r="B424" s="10" t="s">
        <v>489</v>
      </c>
      <c r="C424" s="10">
        <v>2017.0</v>
      </c>
      <c r="D424" s="10">
        <v>3.0</v>
      </c>
      <c r="E424" s="10">
        <v>40.0</v>
      </c>
      <c r="F424" s="38">
        <v>17.6734524</v>
      </c>
    </row>
    <row r="425">
      <c r="A425" s="37" t="s">
        <v>22</v>
      </c>
      <c r="B425" s="10" t="s">
        <v>491</v>
      </c>
      <c r="C425" s="10">
        <v>2017.0</v>
      </c>
      <c r="D425" s="10">
        <v>3.0</v>
      </c>
      <c r="E425" s="10">
        <v>40.0</v>
      </c>
      <c r="F425" s="38">
        <v>17.1609876</v>
      </c>
    </row>
    <row r="426">
      <c r="A426" s="37" t="s">
        <v>28</v>
      </c>
      <c r="B426" s="10" t="s">
        <v>496</v>
      </c>
      <c r="C426" s="10">
        <v>2017.0</v>
      </c>
      <c r="D426" s="10">
        <v>3.0</v>
      </c>
      <c r="E426" s="10">
        <v>40.0</v>
      </c>
      <c r="F426" s="38">
        <v>17.0281248</v>
      </c>
    </row>
    <row r="427">
      <c r="A427" s="37" t="s">
        <v>29</v>
      </c>
      <c r="B427" s="10" t="s">
        <v>498</v>
      </c>
      <c r="C427" s="10">
        <v>2017.0</v>
      </c>
      <c r="D427" s="10">
        <v>3.0</v>
      </c>
      <c r="E427" s="10">
        <v>40.0</v>
      </c>
      <c r="F427" s="38">
        <v>16.3986929</v>
      </c>
    </row>
    <row r="428">
      <c r="A428" s="37" t="s">
        <v>5</v>
      </c>
      <c r="B428" s="10" t="s">
        <v>473</v>
      </c>
      <c r="C428" s="10">
        <v>2017.0</v>
      </c>
      <c r="D428" s="10">
        <v>3.0</v>
      </c>
      <c r="E428" s="10">
        <v>40.0</v>
      </c>
      <c r="F428" s="38">
        <v>15.6658581</v>
      </c>
    </row>
    <row r="429">
      <c r="A429" s="37" t="s">
        <v>12</v>
      </c>
      <c r="B429" s="10" t="s">
        <v>476</v>
      </c>
      <c r="C429" s="10">
        <v>2017.0</v>
      </c>
      <c r="D429" s="10">
        <v>3.0</v>
      </c>
      <c r="E429" s="10">
        <v>40.0</v>
      </c>
      <c r="F429" s="38">
        <v>12.447836</v>
      </c>
    </row>
    <row r="430">
      <c r="A430" s="37" t="s">
        <v>6</v>
      </c>
      <c r="B430" s="10" t="s">
        <v>474</v>
      </c>
      <c r="C430" s="10">
        <v>2017.0</v>
      </c>
      <c r="D430" s="10">
        <v>3.0</v>
      </c>
      <c r="E430" s="10">
        <v>40.0</v>
      </c>
      <c r="F430" s="38">
        <v>12.4237047</v>
      </c>
    </row>
    <row r="431">
      <c r="A431" s="37" t="s">
        <v>10</v>
      </c>
      <c r="B431" s="10" t="s">
        <v>478</v>
      </c>
      <c r="C431" s="10">
        <v>2018.0</v>
      </c>
      <c r="D431" s="10">
        <v>3.0</v>
      </c>
      <c r="E431" s="10">
        <v>40.0</v>
      </c>
      <c r="F431" s="38">
        <v>40.6595879</v>
      </c>
    </row>
    <row r="432">
      <c r="A432" s="37" t="s">
        <v>15</v>
      </c>
      <c r="B432" s="10" t="s">
        <v>482</v>
      </c>
      <c r="C432" s="10">
        <v>2018.0</v>
      </c>
      <c r="D432" s="10">
        <v>3.0</v>
      </c>
      <c r="E432" s="10">
        <v>40.0</v>
      </c>
      <c r="F432" s="38">
        <v>39.7086194</v>
      </c>
    </row>
    <row r="433">
      <c r="A433" s="37" t="s">
        <v>23</v>
      </c>
      <c r="B433" s="10" t="s">
        <v>492</v>
      </c>
      <c r="C433" s="10">
        <v>2018.0</v>
      </c>
      <c r="D433" s="10">
        <v>3.0</v>
      </c>
      <c r="E433" s="10">
        <v>40.0</v>
      </c>
      <c r="F433" s="38">
        <v>39.3647172</v>
      </c>
    </row>
    <row r="434">
      <c r="A434" s="37" t="s">
        <v>35</v>
      </c>
      <c r="B434" s="10" t="s">
        <v>504</v>
      </c>
      <c r="C434" s="10">
        <v>2018.0</v>
      </c>
      <c r="D434" s="10">
        <v>3.0</v>
      </c>
      <c r="E434" s="10">
        <v>40.0</v>
      </c>
      <c r="F434" s="38">
        <v>27.9164464</v>
      </c>
    </row>
    <row r="435">
      <c r="A435" s="37" t="s">
        <v>24</v>
      </c>
      <c r="B435" s="10" t="s">
        <v>493</v>
      </c>
      <c r="C435" s="10">
        <v>2018.0</v>
      </c>
      <c r="D435" s="10">
        <v>3.0</v>
      </c>
      <c r="E435" s="10">
        <v>40.0</v>
      </c>
      <c r="F435" s="38">
        <v>27.0663021</v>
      </c>
    </row>
    <row r="436">
      <c r="A436" s="37" t="s">
        <v>19</v>
      </c>
      <c r="B436" s="10" t="s">
        <v>487</v>
      </c>
      <c r="C436" s="10">
        <v>2018.0</v>
      </c>
      <c r="D436" s="10">
        <v>3.0</v>
      </c>
      <c r="E436" s="10">
        <v>40.0</v>
      </c>
      <c r="F436" s="38">
        <v>26.5504899</v>
      </c>
    </row>
    <row r="437">
      <c r="A437" s="37" t="s">
        <v>7</v>
      </c>
      <c r="B437" s="10" t="s">
        <v>475</v>
      </c>
      <c r="C437" s="10">
        <v>2018.0</v>
      </c>
      <c r="D437" s="10">
        <v>3.0</v>
      </c>
      <c r="E437" s="10">
        <v>40.0</v>
      </c>
      <c r="F437" s="38">
        <v>26.1055079</v>
      </c>
    </row>
    <row r="438">
      <c r="A438" s="37" t="s">
        <v>33</v>
      </c>
      <c r="B438" s="10" t="s">
        <v>502</v>
      </c>
      <c r="C438" s="10">
        <v>2018.0</v>
      </c>
      <c r="D438" s="10">
        <v>3.0</v>
      </c>
      <c r="E438" s="10">
        <v>40.0</v>
      </c>
      <c r="F438" s="38">
        <v>25.799597</v>
      </c>
    </row>
    <row r="439">
      <c r="A439" s="37" t="s">
        <v>27</v>
      </c>
      <c r="B439" s="10" t="s">
        <v>497</v>
      </c>
      <c r="C439" s="10">
        <v>2018.0</v>
      </c>
      <c r="D439" s="10">
        <v>3.0</v>
      </c>
      <c r="E439" s="10">
        <v>40.0</v>
      </c>
      <c r="F439" s="38">
        <v>25.1323599</v>
      </c>
    </row>
    <row r="440">
      <c r="A440" s="37" t="s">
        <v>30</v>
      </c>
      <c r="B440" s="10" t="s">
        <v>499</v>
      </c>
      <c r="C440" s="10">
        <v>2018.0</v>
      </c>
      <c r="D440" s="10">
        <v>3.0</v>
      </c>
      <c r="E440" s="10">
        <v>40.0</v>
      </c>
      <c r="F440" s="38">
        <v>24.9108891</v>
      </c>
    </row>
    <row r="441">
      <c r="A441" s="37" t="s">
        <v>16</v>
      </c>
      <c r="B441" s="10" t="s">
        <v>484</v>
      </c>
      <c r="C441" s="10">
        <v>2018.0</v>
      </c>
      <c r="D441" s="10">
        <v>3.0</v>
      </c>
      <c r="E441" s="10">
        <v>40.0</v>
      </c>
      <c r="F441" s="38">
        <v>24.3270735</v>
      </c>
    </row>
    <row r="442">
      <c r="A442" s="37" t="s">
        <v>20</v>
      </c>
      <c r="B442" s="10" t="s">
        <v>488</v>
      </c>
      <c r="C442" s="10">
        <v>2018.0</v>
      </c>
      <c r="D442" s="10">
        <v>3.0</v>
      </c>
      <c r="E442" s="10">
        <v>40.0</v>
      </c>
      <c r="F442" s="38">
        <v>23.2976385</v>
      </c>
    </row>
    <row r="443">
      <c r="A443" s="37" t="s">
        <v>21</v>
      </c>
      <c r="B443" s="10" t="s">
        <v>490</v>
      </c>
      <c r="C443" s="10">
        <v>2018.0</v>
      </c>
      <c r="D443" s="10">
        <v>3.0</v>
      </c>
      <c r="E443" s="10">
        <v>40.0</v>
      </c>
      <c r="F443" s="38">
        <v>22.9637244</v>
      </c>
    </row>
    <row r="444">
      <c r="A444" s="37" t="s">
        <v>14</v>
      </c>
      <c r="B444" s="10" t="s">
        <v>483</v>
      </c>
      <c r="C444" s="10">
        <v>2018.0</v>
      </c>
      <c r="D444" s="10">
        <v>3.0</v>
      </c>
      <c r="E444" s="10">
        <v>40.0</v>
      </c>
      <c r="F444" s="38">
        <v>22.2656121</v>
      </c>
    </row>
    <row r="445">
      <c r="A445" s="37" t="s">
        <v>13</v>
      </c>
      <c r="B445" s="10" t="s">
        <v>481</v>
      </c>
      <c r="C445" s="10">
        <v>2018.0</v>
      </c>
      <c r="D445" s="10">
        <v>3.0</v>
      </c>
      <c r="E445" s="10">
        <v>40.0</v>
      </c>
      <c r="F445" s="38">
        <v>21.7774939</v>
      </c>
    </row>
    <row r="446">
      <c r="A446" s="37" t="s">
        <v>32</v>
      </c>
      <c r="B446" s="10" t="s">
        <v>501</v>
      </c>
      <c r="C446" s="10">
        <v>2018.0</v>
      </c>
      <c r="D446" s="10">
        <v>3.0</v>
      </c>
      <c r="E446" s="10">
        <v>40.0</v>
      </c>
      <c r="F446" s="38">
        <v>21.2967208</v>
      </c>
    </row>
    <row r="447">
      <c r="A447" s="37" t="s">
        <v>34</v>
      </c>
      <c r="B447" s="10" t="s">
        <v>503</v>
      </c>
      <c r="C447" s="10">
        <v>2018.0</v>
      </c>
      <c r="D447" s="10">
        <v>3.0</v>
      </c>
      <c r="E447" s="10">
        <v>40.0</v>
      </c>
      <c r="F447" s="38">
        <v>21.2309321</v>
      </c>
    </row>
    <row r="448">
      <c r="A448" s="37" t="s">
        <v>31</v>
      </c>
      <c r="B448" s="10" t="s">
        <v>500</v>
      </c>
      <c r="C448" s="10">
        <v>2018.0</v>
      </c>
      <c r="D448" s="10">
        <v>3.0</v>
      </c>
      <c r="E448" s="10">
        <v>40.0</v>
      </c>
      <c r="F448" s="38">
        <v>19.320443</v>
      </c>
    </row>
    <row r="449">
      <c r="A449" s="37" t="s">
        <v>8</v>
      </c>
      <c r="B449" s="10" t="s">
        <v>479</v>
      </c>
      <c r="C449" s="10">
        <v>2018.0</v>
      </c>
      <c r="D449" s="10">
        <v>3.0</v>
      </c>
      <c r="E449" s="10">
        <v>40.0</v>
      </c>
      <c r="F449" s="38">
        <v>18.988071</v>
      </c>
    </row>
    <row r="450">
      <c r="A450" s="37" t="s">
        <v>26</v>
      </c>
      <c r="B450" s="10" t="s">
        <v>495</v>
      </c>
      <c r="C450" s="10">
        <v>2018.0</v>
      </c>
      <c r="D450" s="10">
        <v>3.0</v>
      </c>
      <c r="E450" s="10">
        <v>40.0</v>
      </c>
      <c r="F450" s="38">
        <v>18.6257224</v>
      </c>
    </row>
    <row r="451">
      <c r="A451" s="37" t="s">
        <v>4</v>
      </c>
      <c r="B451" s="10" t="s">
        <v>472</v>
      </c>
      <c r="C451" s="10">
        <v>2018.0</v>
      </c>
      <c r="D451" s="10">
        <v>3.0</v>
      </c>
      <c r="E451" s="10">
        <v>40.0</v>
      </c>
      <c r="F451" s="38">
        <v>17.7559461</v>
      </c>
    </row>
    <row r="452">
      <c r="A452" s="37" t="s">
        <v>17</v>
      </c>
      <c r="B452" s="10" t="s">
        <v>485</v>
      </c>
      <c r="C452" s="10">
        <v>2018.0</v>
      </c>
      <c r="D452" s="10">
        <v>3.0</v>
      </c>
      <c r="E452" s="10">
        <v>40.0</v>
      </c>
      <c r="F452" s="38">
        <v>17.4490229</v>
      </c>
    </row>
    <row r="453">
      <c r="A453" s="37" t="s">
        <v>3</v>
      </c>
      <c r="B453" s="10" t="s">
        <v>489</v>
      </c>
      <c r="C453" s="10">
        <v>2018.0</v>
      </c>
      <c r="D453" s="10">
        <v>3.0</v>
      </c>
      <c r="E453" s="10">
        <v>40.0</v>
      </c>
      <c r="F453" s="38">
        <v>17.3129618</v>
      </c>
    </row>
    <row r="454">
      <c r="A454" s="37" t="s">
        <v>9</v>
      </c>
      <c r="B454" s="10" t="s">
        <v>480</v>
      </c>
      <c r="C454" s="10">
        <v>2018.0</v>
      </c>
      <c r="D454" s="10">
        <v>3.0</v>
      </c>
      <c r="E454" s="10">
        <v>40.0</v>
      </c>
      <c r="F454" s="38">
        <v>17.2433599</v>
      </c>
    </row>
    <row r="455">
      <c r="A455" s="37" t="s">
        <v>18</v>
      </c>
      <c r="B455" s="10" t="s">
        <v>486</v>
      </c>
      <c r="C455" s="10">
        <v>2018.0</v>
      </c>
      <c r="D455" s="10">
        <v>3.0</v>
      </c>
      <c r="E455" s="10">
        <v>40.0</v>
      </c>
      <c r="F455" s="38">
        <v>17.0838627</v>
      </c>
    </row>
    <row r="456">
      <c r="A456" s="37" t="s">
        <v>25</v>
      </c>
      <c r="B456" s="10" t="s">
        <v>494</v>
      </c>
      <c r="C456" s="10">
        <v>2018.0</v>
      </c>
      <c r="D456" s="10">
        <v>3.0</v>
      </c>
      <c r="E456" s="10">
        <v>40.0</v>
      </c>
      <c r="F456" s="38">
        <v>16.214457</v>
      </c>
    </row>
    <row r="457">
      <c r="A457" s="37" t="s">
        <v>29</v>
      </c>
      <c r="B457" s="10" t="s">
        <v>498</v>
      </c>
      <c r="C457" s="10">
        <v>2018.0</v>
      </c>
      <c r="D457" s="10">
        <v>3.0</v>
      </c>
      <c r="E457" s="10">
        <v>40.0</v>
      </c>
      <c r="F457" s="38">
        <v>15.8915666</v>
      </c>
    </row>
    <row r="458">
      <c r="A458" s="37" t="s">
        <v>22</v>
      </c>
      <c r="B458" s="10" t="s">
        <v>491</v>
      </c>
      <c r="C458" s="10">
        <v>2018.0</v>
      </c>
      <c r="D458" s="10">
        <v>3.0</v>
      </c>
      <c r="E458" s="10">
        <v>40.0</v>
      </c>
      <c r="F458" s="38">
        <v>15.8674319</v>
      </c>
    </row>
    <row r="459">
      <c r="A459" s="37" t="s">
        <v>28</v>
      </c>
      <c r="B459" s="10" t="s">
        <v>496</v>
      </c>
      <c r="C459" s="10">
        <v>2018.0</v>
      </c>
      <c r="D459" s="10">
        <v>3.0</v>
      </c>
      <c r="E459" s="10">
        <v>40.0</v>
      </c>
      <c r="F459" s="38">
        <v>15.6629639</v>
      </c>
    </row>
    <row r="460">
      <c r="A460" s="37" t="s">
        <v>5</v>
      </c>
      <c r="B460" s="10" t="s">
        <v>473</v>
      </c>
      <c r="C460" s="10">
        <v>2018.0</v>
      </c>
      <c r="D460" s="10">
        <v>3.0</v>
      </c>
      <c r="E460" s="10">
        <v>40.0</v>
      </c>
      <c r="F460" s="38">
        <v>15.6242961</v>
      </c>
    </row>
    <row r="461">
      <c r="A461" s="37" t="s">
        <v>11</v>
      </c>
      <c r="B461" s="10" t="s">
        <v>477</v>
      </c>
      <c r="C461" s="10">
        <v>2018.0</v>
      </c>
      <c r="D461" s="10">
        <v>3.0</v>
      </c>
      <c r="E461" s="10">
        <v>40.0</v>
      </c>
      <c r="F461" s="38">
        <v>15.2815504</v>
      </c>
    </row>
    <row r="462">
      <c r="A462" s="37" t="s">
        <v>6</v>
      </c>
      <c r="B462" s="10" t="s">
        <v>474</v>
      </c>
      <c r="C462" s="10">
        <v>2018.0</v>
      </c>
      <c r="D462" s="10">
        <v>3.0</v>
      </c>
      <c r="E462" s="10">
        <v>40.0</v>
      </c>
      <c r="F462" s="38">
        <v>14.2402929</v>
      </c>
    </row>
    <row r="463">
      <c r="A463" s="37" t="s">
        <v>12</v>
      </c>
      <c r="B463" s="10" t="s">
        <v>476</v>
      </c>
      <c r="C463" s="10">
        <v>2018.0</v>
      </c>
      <c r="D463" s="10">
        <v>3.0</v>
      </c>
      <c r="E463" s="10">
        <v>40.0</v>
      </c>
      <c r="F463" s="38">
        <v>11.4881764</v>
      </c>
    </row>
    <row r="464">
      <c r="A464" s="37" t="s">
        <v>10</v>
      </c>
      <c r="B464" s="10" t="s">
        <v>478</v>
      </c>
      <c r="C464" s="10">
        <v>2019.0</v>
      </c>
      <c r="D464" s="10">
        <v>3.0</v>
      </c>
      <c r="E464" s="10">
        <v>40.0</v>
      </c>
      <c r="F464" s="38">
        <v>43.1355806</v>
      </c>
    </row>
    <row r="465">
      <c r="A465" s="37" t="s">
        <v>15</v>
      </c>
      <c r="B465" s="10" t="s">
        <v>482</v>
      </c>
      <c r="C465" s="10">
        <v>2019.0</v>
      </c>
      <c r="D465" s="10">
        <v>3.0</v>
      </c>
      <c r="E465" s="10">
        <v>40.0</v>
      </c>
      <c r="F465" s="38">
        <v>38.054079</v>
      </c>
    </row>
    <row r="466">
      <c r="A466" s="37" t="s">
        <v>23</v>
      </c>
      <c r="B466" s="10" t="s">
        <v>492</v>
      </c>
      <c r="C466" s="10">
        <v>2019.0</v>
      </c>
      <c r="D466" s="10">
        <v>3.0</v>
      </c>
      <c r="E466" s="10">
        <v>40.0</v>
      </c>
      <c r="F466" s="38">
        <v>34.8048661</v>
      </c>
    </row>
    <row r="467">
      <c r="A467" s="37" t="s">
        <v>35</v>
      </c>
      <c r="B467" s="10" t="s">
        <v>504</v>
      </c>
      <c r="C467" s="10">
        <v>2019.0</v>
      </c>
      <c r="D467" s="10">
        <v>3.0</v>
      </c>
      <c r="E467" s="10">
        <v>40.0</v>
      </c>
      <c r="F467" s="38">
        <v>27.5218397</v>
      </c>
    </row>
    <row r="468">
      <c r="A468" s="37" t="s">
        <v>24</v>
      </c>
      <c r="B468" s="10" t="s">
        <v>493</v>
      </c>
      <c r="C468" s="10">
        <v>2019.0</v>
      </c>
      <c r="D468" s="10">
        <v>3.0</v>
      </c>
      <c r="E468" s="10">
        <v>40.0</v>
      </c>
      <c r="F468" s="38">
        <v>27.4394561</v>
      </c>
    </row>
    <row r="469">
      <c r="A469" s="37" t="s">
        <v>33</v>
      </c>
      <c r="B469" s="10" t="s">
        <v>502</v>
      </c>
      <c r="C469" s="10">
        <v>2019.0</v>
      </c>
      <c r="D469" s="10">
        <v>3.0</v>
      </c>
      <c r="E469" s="10">
        <v>40.0</v>
      </c>
      <c r="F469" s="38">
        <v>26.5552372</v>
      </c>
    </row>
    <row r="470">
      <c r="A470" s="37" t="s">
        <v>7</v>
      </c>
      <c r="B470" s="10" t="s">
        <v>475</v>
      </c>
      <c r="C470" s="10">
        <v>2019.0</v>
      </c>
      <c r="D470" s="10">
        <v>3.0</v>
      </c>
      <c r="E470" s="10">
        <v>40.0</v>
      </c>
      <c r="F470" s="38">
        <v>26.2702167</v>
      </c>
    </row>
    <row r="471">
      <c r="A471" s="37" t="s">
        <v>14</v>
      </c>
      <c r="B471" s="10" t="s">
        <v>483</v>
      </c>
      <c r="C471" s="10">
        <v>2019.0</v>
      </c>
      <c r="D471" s="10">
        <v>3.0</v>
      </c>
      <c r="E471" s="10">
        <v>40.0</v>
      </c>
      <c r="F471" s="38">
        <v>24.4977276</v>
      </c>
    </row>
    <row r="472">
      <c r="A472" s="37" t="s">
        <v>30</v>
      </c>
      <c r="B472" s="10" t="s">
        <v>499</v>
      </c>
      <c r="C472" s="10">
        <v>2019.0</v>
      </c>
      <c r="D472" s="10">
        <v>3.0</v>
      </c>
      <c r="E472" s="10">
        <v>40.0</v>
      </c>
      <c r="F472" s="38">
        <v>23.873165</v>
      </c>
    </row>
    <row r="473">
      <c r="A473" s="37" t="s">
        <v>19</v>
      </c>
      <c r="B473" s="10" t="s">
        <v>487</v>
      </c>
      <c r="C473" s="10">
        <v>2019.0</v>
      </c>
      <c r="D473" s="10">
        <v>3.0</v>
      </c>
      <c r="E473" s="10">
        <v>40.0</v>
      </c>
      <c r="F473" s="38">
        <v>23.6191976</v>
      </c>
    </row>
    <row r="474">
      <c r="A474" s="37" t="s">
        <v>27</v>
      </c>
      <c r="B474" s="10" t="s">
        <v>497</v>
      </c>
      <c r="C474" s="10">
        <v>2019.0</v>
      </c>
      <c r="D474" s="10">
        <v>3.0</v>
      </c>
      <c r="E474" s="10">
        <v>40.0</v>
      </c>
      <c r="F474" s="38">
        <v>23.3707452</v>
      </c>
    </row>
    <row r="475">
      <c r="A475" s="37" t="s">
        <v>21</v>
      </c>
      <c r="B475" s="10" t="s">
        <v>490</v>
      </c>
      <c r="C475" s="10">
        <v>2019.0</v>
      </c>
      <c r="D475" s="10">
        <v>3.0</v>
      </c>
      <c r="E475" s="10">
        <v>40.0</v>
      </c>
      <c r="F475" s="38">
        <v>22.3528944</v>
      </c>
    </row>
    <row r="476">
      <c r="A476" s="37" t="s">
        <v>32</v>
      </c>
      <c r="B476" s="10" t="s">
        <v>501</v>
      </c>
      <c r="C476" s="10">
        <v>2019.0</v>
      </c>
      <c r="D476" s="10">
        <v>3.0</v>
      </c>
      <c r="E476" s="10">
        <v>40.0</v>
      </c>
      <c r="F476" s="38">
        <v>22.1715581</v>
      </c>
    </row>
    <row r="477">
      <c r="A477" s="37" t="s">
        <v>16</v>
      </c>
      <c r="B477" s="10" t="s">
        <v>484</v>
      </c>
      <c r="C477" s="10">
        <v>2019.0</v>
      </c>
      <c r="D477" s="10">
        <v>3.0</v>
      </c>
      <c r="E477" s="10">
        <v>40.0</v>
      </c>
      <c r="F477" s="38">
        <v>21.9234825</v>
      </c>
    </row>
    <row r="478">
      <c r="A478" s="37" t="s">
        <v>13</v>
      </c>
      <c r="B478" s="10" t="s">
        <v>481</v>
      </c>
      <c r="C478" s="10">
        <v>2019.0</v>
      </c>
      <c r="D478" s="10">
        <v>3.0</v>
      </c>
      <c r="E478" s="10">
        <v>40.0</v>
      </c>
      <c r="F478" s="38">
        <v>19.8724831</v>
      </c>
    </row>
    <row r="479">
      <c r="A479" s="37" t="s">
        <v>31</v>
      </c>
      <c r="B479" s="10" t="s">
        <v>500</v>
      </c>
      <c r="C479" s="10">
        <v>2019.0</v>
      </c>
      <c r="D479" s="10">
        <v>3.0</v>
      </c>
      <c r="E479" s="10">
        <v>40.0</v>
      </c>
      <c r="F479" s="38">
        <v>19.8477526</v>
      </c>
    </row>
    <row r="480">
      <c r="A480" s="37" t="s">
        <v>20</v>
      </c>
      <c r="B480" s="10" t="s">
        <v>488</v>
      </c>
      <c r="C480" s="10">
        <v>2019.0</v>
      </c>
      <c r="D480" s="10">
        <v>3.0</v>
      </c>
      <c r="E480" s="10">
        <v>40.0</v>
      </c>
      <c r="F480" s="38">
        <v>19.5768956</v>
      </c>
    </row>
    <row r="481">
      <c r="A481" s="37" t="s">
        <v>34</v>
      </c>
      <c r="B481" s="10" t="s">
        <v>503</v>
      </c>
      <c r="C481" s="10">
        <v>2019.0</v>
      </c>
      <c r="D481" s="10">
        <v>3.0</v>
      </c>
      <c r="E481" s="10">
        <v>40.0</v>
      </c>
      <c r="F481" s="38">
        <v>19.3414191</v>
      </c>
    </row>
    <row r="482">
      <c r="A482" s="37" t="s">
        <v>9</v>
      </c>
      <c r="B482" s="10" t="s">
        <v>480</v>
      </c>
      <c r="C482" s="10">
        <v>2019.0</v>
      </c>
      <c r="D482" s="10">
        <v>3.0</v>
      </c>
      <c r="E482" s="10">
        <v>40.0</v>
      </c>
      <c r="F482" s="38">
        <v>18.5648683</v>
      </c>
    </row>
    <row r="483">
      <c r="A483" s="37" t="s">
        <v>18</v>
      </c>
      <c r="B483" s="10" t="s">
        <v>486</v>
      </c>
      <c r="C483" s="10">
        <v>2019.0</v>
      </c>
      <c r="D483" s="10">
        <v>3.0</v>
      </c>
      <c r="E483" s="10">
        <v>40.0</v>
      </c>
      <c r="F483" s="38">
        <v>18.2179112</v>
      </c>
    </row>
    <row r="484">
      <c r="A484" s="37" t="s">
        <v>25</v>
      </c>
      <c r="B484" s="10" t="s">
        <v>494</v>
      </c>
      <c r="C484" s="10">
        <v>2019.0</v>
      </c>
      <c r="D484" s="10">
        <v>3.0</v>
      </c>
      <c r="E484" s="10">
        <v>40.0</v>
      </c>
      <c r="F484" s="38">
        <v>18.0971901</v>
      </c>
    </row>
    <row r="485">
      <c r="A485" s="37" t="s">
        <v>4</v>
      </c>
      <c r="B485" s="10" t="s">
        <v>472</v>
      </c>
      <c r="C485" s="10">
        <v>2019.0</v>
      </c>
      <c r="D485" s="10">
        <v>3.0</v>
      </c>
      <c r="E485" s="10">
        <v>40.0</v>
      </c>
      <c r="F485" s="38">
        <v>17.804791</v>
      </c>
    </row>
    <row r="486">
      <c r="A486" s="37" t="s">
        <v>11</v>
      </c>
      <c r="B486" s="10" t="s">
        <v>477</v>
      </c>
      <c r="C486" s="10">
        <v>2019.0</v>
      </c>
      <c r="D486" s="10">
        <v>3.0</v>
      </c>
      <c r="E486" s="10">
        <v>40.0</v>
      </c>
      <c r="F486" s="38">
        <v>17.6136492</v>
      </c>
    </row>
    <row r="487">
      <c r="A487" s="37" t="s">
        <v>29</v>
      </c>
      <c r="B487" s="10" t="s">
        <v>498</v>
      </c>
      <c r="C487" s="10">
        <v>2019.0</v>
      </c>
      <c r="D487" s="10">
        <v>3.0</v>
      </c>
      <c r="E487" s="10">
        <v>40.0</v>
      </c>
      <c r="F487" s="38">
        <v>17.3711862</v>
      </c>
    </row>
    <row r="488">
      <c r="A488" s="37" t="s">
        <v>3</v>
      </c>
      <c r="B488" s="10" t="s">
        <v>489</v>
      </c>
      <c r="C488" s="10">
        <v>2019.0</v>
      </c>
      <c r="D488" s="10">
        <v>3.0</v>
      </c>
      <c r="E488" s="10">
        <v>40.0</v>
      </c>
      <c r="F488" s="38">
        <v>17.1655958</v>
      </c>
    </row>
    <row r="489">
      <c r="A489" s="37" t="s">
        <v>28</v>
      </c>
      <c r="B489" s="10" t="s">
        <v>496</v>
      </c>
      <c r="C489" s="10">
        <v>2019.0</v>
      </c>
      <c r="D489" s="10">
        <v>3.0</v>
      </c>
      <c r="E489" s="10">
        <v>40.0</v>
      </c>
      <c r="F489" s="38">
        <v>17.1254707</v>
      </c>
    </row>
    <row r="490">
      <c r="A490" s="37" t="s">
        <v>26</v>
      </c>
      <c r="B490" s="10" t="s">
        <v>495</v>
      </c>
      <c r="C490" s="10">
        <v>2019.0</v>
      </c>
      <c r="D490" s="10">
        <v>3.0</v>
      </c>
      <c r="E490" s="10">
        <v>40.0</v>
      </c>
      <c r="F490" s="38">
        <v>16.763143</v>
      </c>
    </row>
    <row r="491">
      <c r="A491" s="37" t="s">
        <v>17</v>
      </c>
      <c r="B491" s="10" t="s">
        <v>485</v>
      </c>
      <c r="C491" s="10">
        <v>2019.0</v>
      </c>
      <c r="D491" s="10">
        <v>3.0</v>
      </c>
      <c r="E491" s="10">
        <v>40.0</v>
      </c>
      <c r="F491" s="38">
        <v>16.6104511</v>
      </c>
    </row>
    <row r="492">
      <c r="A492" s="37" t="s">
        <v>8</v>
      </c>
      <c r="B492" s="10" t="s">
        <v>479</v>
      </c>
      <c r="C492" s="10">
        <v>2019.0</v>
      </c>
      <c r="D492" s="10">
        <v>3.0</v>
      </c>
      <c r="E492" s="10">
        <v>40.0</v>
      </c>
      <c r="F492" s="38">
        <v>16.3189052</v>
      </c>
    </row>
    <row r="493">
      <c r="A493" s="37" t="s">
        <v>22</v>
      </c>
      <c r="B493" s="10" t="s">
        <v>491</v>
      </c>
      <c r="C493" s="10">
        <v>2019.0</v>
      </c>
      <c r="D493" s="10">
        <v>3.0</v>
      </c>
      <c r="E493" s="10">
        <v>40.0</v>
      </c>
      <c r="F493" s="38">
        <v>15.8917312</v>
      </c>
    </row>
    <row r="494">
      <c r="A494" s="37" t="s">
        <v>5</v>
      </c>
      <c r="B494" s="10" t="s">
        <v>473</v>
      </c>
      <c r="C494" s="10">
        <v>2019.0</v>
      </c>
      <c r="D494" s="10">
        <v>3.0</v>
      </c>
      <c r="E494" s="10">
        <v>40.0</v>
      </c>
      <c r="F494" s="38">
        <v>14.8083025</v>
      </c>
    </row>
    <row r="495">
      <c r="A495" s="37" t="s">
        <v>6</v>
      </c>
      <c r="B495" s="10" t="s">
        <v>474</v>
      </c>
      <c r="C495" s="10">
        <v>2019.0</v>
      </c>
      <c r="D495" s="10">
        <v>3.0</v>
      </c>
      <c r="E495" s="10">
        <v>40.0</v>
      </c>
      <c r="F495" s="38">
        <v>13.7889998</v>
      </c>
    </row>
    <row r="496">
      <c r="A496" s="37" t="s">
        <v>12</v>
      </c>
      <c r="B496" s="10" t="s">
        <v>476</v>
      </c>
      <c r="C496" s="10">
        <v>2019.0</v>
      </c>
      <c r="D496" s="10">
        <v>3.0</v>
      </c>
      <c r="E496" s="10">
        <v>40.0</v>
      </c>
      <c r="F496" s="38">
        <v>13.6974522</v>
      </c>
    </row>
    <row r="497">
      <c r="A497" s="37" t="s">
        <v>10</v>
      </c>
      <c r="B497" s="10" t="s">
        <v>478</v>
      </c>
      <c r="C497" s="10">
        <v>2020.0</v>
      </c>
      <c r="D497" s="10">
        <v>3.0</v>
      </c>
      <c r="E497" s="10">
        <v>40.0</v>
      </c>
      <c r="F497" s="38">
        <v>40.8375442</v>
      </c>
    </row>
    <row r="498">
      <c r="A498" s="37" t="s">
        <v>15</v>
      </c>
      <c r="B498" s="10" t="s">
        <v>482</v>
      </c>
      <c r="C498" s="10">
        <v>2020.0</v>
      </c>
      <c r="D498" s="10">
        <v>3.0</v>
      </c>
      <c r="E498" s="10">
        <v>40.0</v>
      </c>
      <c r="F498" s="38">
        <v>33.0293404</v>
      </c>
    </row>
    <row r="499">
      <c r="A499" s="37" t="s">
        <v>23</v>
      </c>
      <c r="B499" s="10" t="s">
        <v>492</v>
      </c>
      <c r="C499" s="10">
        <v>2020.0</v>
      </c>
      <c r="D499" s="10">
        <v>3.0</v>
      </c>
      <c r="E499" s="10">
        <v>40.0</v>
      </c>
      <c r="F499" s="38">
        <v>31.4911426</v>
      </c>
    </row>
    <row r="500">
      <c r="A500" s="37" t="s">
        <v>35</v>
      </c>
      <c r="B500" s="10" t="s">
        <v>504</v>
      </c>
      <c r="C500" s="10">
        <v>2020.0</v>
      </c>
      <c r="D500" s="10">
        <v>3.0</v>
      </c>
      <c r="E500" s="10">
        <v>40.0</v>
      </c>
      <c r="F500" s="38">
        <v>27.3176217</v>
      </c>
    </row>
    <row r="501">
      <c r="A501" s="37" t="s">
        <v>24</v>
      </c>
      <c r="B501" s="10" t="s">
        <v>493</v>
      </c>
      <c r="C501" s="10">
        <v>2020.0</v>
      </c>
      <c r="D501" s="10">
        <v>3.0</v>
      </c>
      <c r="E501" s="10">
        <v>40.0</v>
      </c>
      <c r="F501" s="38">
        <v>25.6152443</v>
      </c>
    </row>
    <row r="502">
      <c r="A502" s="37" t="s">
        <v>19</v>
      </c>
      <c r="B502" s="10" t="s">
        <v>487</v>
      </c>
      <c r="C502" s="10">
        <v>2020.0</v>
      </c>
      <c r="D502" s="10">
        <v>3.0</v>
      </c>
      <c r="E502" s="10">
        <v>40.0</v>
      </c>
      <c r="F502" s="38">
        <v>25.1965544</v>
      </c>
    </row>
    <row r="503">
      <c r="A503" s="37" t="s">
        <v>7</v>
      </c>
      <c r="B503" s="10" t="s">
        <v>475</v>
      </c>
      <c r="C503" s="10">
        <v>2020.0</v>
      </c>
      <c r="D503" s="10">
        <v>3.0</v>
      </c>
      <c r="E503" s="10">
        <v>40.0</v>
      </c>
      <c r="F503" s="38">
        <v>25.0291991</v>
      </c>
    </row>
    <row r="504">
      <c r="A504" s="37" t="s">
        <v>33</v>
      </c>
      <c r="B504" s="10" t="s">
        <v>502</v>
      </c>
      <c r="C504" s="10">
        <v>2020.0</v>
      </c>
      <c r="D504" s="10">
        <v>3.0</v>
      </c>
      <c r="E504" s="10">
        <v>40.0</v>
      </c>
      <c r="F504" s="38">
        <v>24.7953299</v>
      </c>
    </row>
    <row r="505">
      <c r="A505" s="37" t="s">
        <v>16</v>
      </c>
      <c r="B505" s="10" t="s">
        <v>484</v>
      </c>
      <c r="C505" s="10">
        <v>2020.0</v>
      </c>
      <c r="D505" s="10">
        <v>3.0</v>
      </c>
      <c r="E505" s="10">
        <v>40.0</v>
      </c>
      <c r="F505" s="38">
        <v>23.2738368</v>
      </c>
    </row>
    <row r="506">
      <c r="A506" s="37" t="s">
        <v>27</v>
      </c>
      <c r="B506" s="10" t="s">
        <v>497</v>
      </c>
      <c r="C506" s="10">
        <v>2020.0</v>
      </c>
      <c r="D506" s="10">
        <v>3.0</v>
      </c>
      <c r="E506" s="10">
        <v>40.0</v>
      </c>
      <c r="F506" s="38">
        <v>23.2589091</v>
      </c>
    </row>
    <row r="507">
      <c r="A507" s="37" t="s">
        <v>14</v>
      </c>
      <c r="B507" s="10" t="s">
        <v>483</v>
      </c>
      <c r="C507" s="10">
        <v>2020.0</v>
      </c>
      <c r="D507" s="10">
        <v>3.0</v>
      </c>
      <c r="E507" s="10">
        <v>40.0</v>
      </c>
      <c r="F507" s="38">
        <v>21.7442947</v>
      </c>
    </row>
    <row r="508">
      <c r="A508" s="37" t="s">
        <v>32</v>
      </c>
      <c r="B508" s="10" t="s">
        <v>501</v>
      </c>
      <c r="C508" s="10">
        <v>2020.0</v>
      </c>
      <c r="D508" s="10">
        <v>3.0</v>
      </c>
      <c r="E508" s="10">
        <v>40.0</v>
      </c>
      <c r="F508" s="38">
        <v>20.7237067</v>
      </c>
    </row>
    <row r="509">
      <c r="A509" s="37" t="s">
        <v>30</v>
      </c>
      <c r="B509" s="10" t="s">
        <v>499</v>
      </c>
      <c r="C509" s="10">
        <v>2020.0</v>
      </c>
      <c r="D509" s="10">
        <v>3.0</v>
      </c>
      <c r="E509" s="10">
        <v>40.0</v>
      </c>
      <c r="F509" s="38">
        <v>20.3881738</v>
      </c>
    </row>
    <row r="510">
      <c r="A510" s="37" t="s">
        <v>21</v>
      </c>
      <c r="B510" s="10" t="s">
        <v>490</v>
      </c>
      <c r="C510" s="10">
        <v>2020.0</v>
      </c>
      <c r="D510" s="10">
        <v>3.0</v>
      </c>
      <c r="E510" s="10">
        <v>40.0</v>
      </c>
      <c r="F510" s="38">
        <v>20.3443166</v>
      </c>
    </row>
    <row r="511">
      <c r="A511" s="37" t="s">
        <v>13</v>
      </c>
      <c r="B511" s="10" t="s">
        <v>481</v>
      </c>
      <c r="C511" s="10">
        <v>2020.0</v>
      </c>
      <c r="D511" s="10">
        <v>3.0</v>
      </c>
      <c r="E511" s="10">
        <v>40.0</v>
      </c>
      <c r="F511" s="38">
        <v>20.3181198</v>
      </c>
    </row>
    <row r="512">
      <c r="A512" s="37" t="s">
        <v>20</v>
      </c>
      <c r="B512" s="10" t="s">
        <v>488</v>
      </c>
      <c r="C512" s="10">
        <v>2020.0</v>
      </c>
      <c r="D512" s="10">
        <v>3.0</v>
      </c>
      <c r="E512" s="10">
        <v>40.0</v>
      </c>
      <c r="F512" s="38">
        <v>19.9929443</v>
      </c>
    </row>
    <row r="513">
      <c r="A513" s="37" t="s">
        <v>26</v>
      </c>
      <c r="B513" s="10" t="s">
        <v>495</v>
      </c>
      <c r="C513" s="10">
        <v>2020.0</v>
      </c>
      <c r="D513" s="10">
        <v>3.0</v>
      </c>
      <c r="E513" s="10">
        <v>40.0</v>
      </c>
      <c r="F513" s="38">
        <v>19.0222238</v>
      </c>
    </row>
    <row r="514">
      <c r="A514" s="37" t="s">
        <v>18</v>
      </c>
      <c r="B514" s="10" t="s">
        <v>486</v>
      </c>
      <c r="C514" s="10">
        <v>2020.0</v>
      </c>
      <c r="D514" s="10">
        <v>3.0</v>
      </c>
      <c r="E514" s="10">
        <v>40.0</v>
      </c>
      <c r="F514" s="38">
        <v>18.3818817</v>
      </c>
    </row>
    <row r="515">
      <c r="A515" s="37" t="s">
        <v>34</v>
      </c>
      <c r="B515" s="10" t="s">
        <v>503</v>
      </c>
      <c r="C515" s="10">
        <v>2020.0</v>
      </c>
      <c r="D515" s="10">
        <v>3.0</v>
      </c>
      <c r="E515" s="10">
        <v>40.0</v>
      </c>
      <c r="F515" s="38">
        <v>18.0059799</v>
      </c>
    </row>
    <row r="516">
      <c r="A516" s="37" t="s">
        <v>11</v>
      </c>
      <c r="B516" s="10" t="s">
        <v>477</v>
      </c>
      <c r="C516" s="10">
        <v>2020.0</v>
      </c>
      <c r="D516" s="10">
        <v>3.0</v>
      </c>
      <c r="E516" s="10">
        <v>40.0</v>
      </c>
      <c r="F516" s="38">
        <v>17.2527407</v>
      </c>
    </row>
    <row r="517">
      <c r="A517" s="37" t="s">
        <v>25</v>
      </c>
      <c r="B517" s="10" t="s">
        <v>494</v>
      </c>
      <c r="C517" s="10">
        <v>2020.0</v>
      </c>
      <c r="D517" s="10">
        <v>3.0</v>
      </c>
      <c r="E517" s="10">
        <v>40.0</v>
      </c>
      <c r="F517" s="38">
        <v>17.1914347</v>
      </c>
    </row>
    <row r="518">
      <c r="A518" s="37" t="s">
        <v>4</v>
      </c>
      <c r="B518" s="10" t="s">
        <v>472</v>
      </c>
      <c r="C518" s="10">
        <v>2020.0</v>
      </c>
      <c r="D518" s="10">
        <v>3.0</v>
      </c>
      <c r="E518" s="10">
        <v>40.0</v>
      </c>
      <c r="F518" s="38">
        <v>16.9171084</v>
      </c>
    </row>
    <row r="519">
      <c r="A519" s="37" t="s">
        <v>8</v>
      </c>
      <c r="B519" s="10" t="s">
        <v>479</v>
      </c>
      <c r="C519" s="10">
        <v>2020.0</v>
      </c>
      <c r="D519" s="10">
        <v>3.0</v>
      </c>
      <c r="E519" s="10">
        <v>40.0</v>
      </c>
      <c r="F519" s="38">
        <v>16.7926568</v>
      </c>
    </row>
    <row r="520">
      <c r="A520" s="37" t="s">
        <v>3</v>
      </c>
      <c r="B520" s="10" t="s">
        <v>489</v>
      </c>
      <c r="C520" s="10">
        <v>2020.0</v>
      </c>
      <c r="D520" s="10">
        <v>3.0</v>
      </c>
      <c r="E520" s="10">
        <v>40.0</v>
      </c>
      <c r="F520" s="38">
        <v>16.5600401</v>
      </c>
    </row>
    <row r="521">
      <c r="A521" s="37" t="s">
        <v>17</v>
      </c>
      <c r="B521" s="10" t="s">
        <v>485</v>
      </c>
      <c r="C521" s="10">
        <v>2020.0</v>
      </c>
      <c r="D521" s="10">
        <v>3.0</v>
      </c>
      <c r="E521" s="10">
        <v>40.0</v>
      </c>
      <c r="F521" s="38">
        <v>16.4967368</v>
      </c>
    </row>
    <row r="522">
      <c r="A522" s="37" t="s">
        <v>22</v>
      </c>
      <c r="B522" s="10" t="s">
        <v>491</v>
      </c>
      <c r="C522" s="10">
        <v>2020.0</v>
      </c>
      <c r="D522" s="10">
        <v>3.0</v>
      </c>
      <c r="E522" s="10">
        <v>40.0</v>
      </c>
      <c r="F522" s="38">
        <v>15.9229656</v>
      </c>
    </row>
    <row r="523">
      <c r="A523" s="37" t="s">
        <v>29</v>
      </c>
      <c r="B523" s="10" t="s">
        <v>498</v>
      </c>
      <c r="C523" s="10">
        <v>2020.0</v>
      </c>
      <c r="D523" s="10">
        <v>3.0</v>
      </c>
      <c r="E523" s="10">
        <v>40.0</v>
      </c>
      <c r="F523" s="38">
        <v>15.864328</v>
      </c>
    </row>
    <row r="524">
      <c r="A524" s="37" t="s">
        <v>9</v>
      </c>
      <c r="B524" s="10" t="s">
        <v>480</v>
      </c>
      <c r="C524" s="10">
        <v>2020.0</v>
      </c>
      <c r="D524" s="10">
        <v>3.0</v>
      </c>
      <c r="E524" s="10">
        <v>40.0</v>
      </c>
      <c r="F524" s="38">
        <v>15.7115768</v>
      </c>
    </row>
    <row r="525">
      <c r="A525" s="37" t="s">
        <v>31</v>
      </c>
      <c r="B525" s="10" t="s">
        <v>500</v>
      </c>
      <c r="C525" s="10">
        <v>2020.0</v>
      </c>
      <c r="D525" s="10">
        <v>3.0</v>
      </c>
      <c r="E525" s="10">
        <v>40.0</v>
      </c>
      <c r="F525" s="38">
        <v>15.2292254</v>
      </c>
    </row>
    <row r="526">
      <c r="A526" s="37" t="s">
        <v>28</v>
      </c>
      <c r="B526" s="10" t="s">
        <v>496</v>
      </c>
      <c r="C526" s="10">
        <v>2020.0</v>
      </c>
      <c r="D526" s="10">
        <v>3.0</v>
      </c>
      <c r="E526" s="10">
        <v>40.0</v>
      </c>
      <c r="F526" s="38">
        <v>14.5037324</v>
      </c>
    </row>
    <row r="527">
      <c r="A527" s="37" t="s">
        <v>5</v>
      </c>
      <c r="B527" s="10" t="s">
        <v>473</v>
      </c>
      <c r="C527" s="10">
        <v>2020.0</v>
      </c>
      <c r="D527" s="10">
        <v>3.0</v>
      </c>
      <c r="E527" s="10">
        <v>40.0</v>
      </c>
      <c r="F527" s="38">
        <v>14.1945222</v>
      </c>
    </row>
    <row r="528">
      <c r="A528" s="37" t="s">
        <v>12</v>
      </c>
      <c r="B528" s="10" t="s">
        <v>476</v>
      </c>
      <c r="C528" s="10">
        <v>2020.0</v>
      </c>
      <c r="D528" s="10">
        <v>3.0</v>
      </c>
      <c r="E528" s="10">
        <v>40.0</v>
      </c>
      <c r="F528" s="38">
        <v>13.9764431</v>
      </c>
    </row>
    <row r="529">
      <c r="A529" s="37" t="s">
        <v>6</v>
      </c>
      <c r="B529" s="10" t="s">
        <v>474</v>
      </c>
      <c r="C529" s="10">
        <v>2020.0</v>
      </c>
      <c r="D529" s="10">
        <v>3.0</v>
      </c>
      <c r="E529" s="10">
        <v>40.0</v>
      </c>
      <c r="F529" s="38">
        <v>13.6791072</v>
      </c>
    </row>
    <row r="530">
      <c r="A530" s="37" t="s">
        <v>10</v>
      </c>
      <c r="B530" s="10" t="s">
        <v>478</v>
      </c>
      <c r="C530" s="10">
        <v>2021.0</v>
      </c>
      <c r="D530" s="10">
        <v>3.0</v>
      </c>
      <c r="E530" s="10">
        <v>40.0</v>
      </c>
      <c r="F530" s="38">
        <v>40.3327651</v>
      </c>
    </row>
    <row r="531">
      <c r="A531" s="37" t="s">
        <v>15</v>
      </c>
      <c r="B531" s="10" t="s">
        <v>482</v>
      </c>
      <c r="C531" s="10">
        <v>2021.0</v>
      </c>
      <c r="D531" s="10">
        <v>3.0</v>
      </c>
      <c r="E531" s="10">
        <v>40.0</v>
      </c>
      <c r="F531" s="38">
        <v>35.9866044</v>
      </c>
    </row>
    <row r="532">
      <c r="A532" s="37" t="s">
        <v>23</v>
      </c>
      <c r="B532" s="10" t="s">
        <v>492</v>
      </c>
      <c r="C532" s="10">
        <v>2021.0</v>
      </c>
      <c r="D532" s="10">
        <v>3.0</v>
      </c>
      <c r="E532" s="10">
        <v>40.0</v>
      </c>
      <c r="F532" s="38">
        <v>33.5344345</v>
      </c>
    </row>
    <row r="533">
      <c r="A533" s="37" t="s">
        <v>33</v>
      </c>
      <c r="B533" s="10" t="s">
        <v>502</v>
      </c>
      <c r="C533" s="10">
        <v>2021.0</v>
      </c>
      <c r="D533" s="10">
        <v>3.0</v>
      </c>
      <c r="E533" s="10">
        <v>40.0</v>
      </c>
      <c r="F533" s="38">
        <v>28.2061863</v>
      </c>
    </row>
    <row r="534">
      <c r="A534" s="37" t="s">
        <v>27</v>
      </c>
      <c r="B534" s="10" t="s">
        <v>497</v>
      </c>
      <c r="C534" s="10">
        <v>2021.0</v>
      </c>
      <c r="D534" s="10">
        <v>3.0</v>
      </c>
      <c r="E534" s="10">
        <v>40.0</v>
      </c>
      <c r="F534" s="38">
        <v>26.4262233</v>
      </c>
    </row>
    <row r="535">
      <c r="A535" s="37" t="s">
        <v>7</v>
      </c>
      <c r="B535" s="10" t="s">
        <v>475</v>
      </c>
      <c r="C535" s="10">
        <v>2021.0</v>
      </c>
      <c r="D535" s="10">
        <v>3.0</v>
      </c>
      <c r="E535" s="10">
        <v>40.0</v>
      </c>
      <c r="F535" s="38">
        <v>25.2652742</v>
      </c>
    </row>
    <row r="536">
      <c r="A536" s="37" t="s">
        <v>32</v>
      </c>
      <c r="B536" s="10" t="s">
        <v>501</v>
      </c>
      <c r="C536" s="10">
        <v>2021.0</v>
      </c>
      <c r="D536" s="10">
        <v>3.0</v>
      </c>
      <c r="E536" s="10">
        <v>40.0</v>
      </c>
      <c r="F536" s="38">
        <v>23.1632928</v>
      </c>
    </row>
    <row r="537">
      <c r="A537" s="37" t="s">
        <v>14</v>
      </c>
      <c r="B537" s="10" t="s">
        <v>483</v>
      </c>
      <c r="C537" s="10">
        <v>2021.0</v>
      </c>
      <c r="D537" s="10">
        <v>3.0</v>
      </c>
      <c r="E537" s="10">
        <v>40.0</v>
      </c>
      <c r="F537" s="38">
        <v>23.0626668</v>
      </c>
    </row>
    <row r="538">
      <c r="A538" s="37" t="s">
        <v>24</v>
      </c>
      <c r="B538" s="10" t="s">
        <v>493</v>
      </c>
      <c r="C538" s="10">
        <v>2021.0</v>
      </c>
      <c r="D538" s="10">
        <v>3.0</v>
      </c>
      <c r="E538" s="10">
        <v>40.0</v>
      </c>
      <c r="F538" s="38">
        <v>23.0502957</v>
      </c>
    </row>
    <row r="539">
      <c r="A539" s="37" t="s">
        <v>35</v>
      </c>
      <c r="B539" s="10" t="s">
        <v>504</v>
      </c>
      <c r="C539" s="10">
        <v>2021.0</v>
      </c>
      <c r="D539" s="10">
        <v>3.0</v>
      </c>
      <c r="E539" s="10">
        <v>40.0</v>
      </c>
      <c r="F539" s="38">
        <v>23.0337844</v>
      </c>
    </row>
    <row r="540">
      <c r="A540" s="37" t="s">
        <v>19</v>
      </c>
      <c r="B540" s="10" t="s">
        <v>487</v>
      </c>
      <c r="C540" s="10">
        <v>2021.0</v>
      </c>
      <c r="D540" s="10">
        <v>3.0</v>
      </c>
      <c r="E540" s="10">
        <v>40.0</v>
      </c>
      <c r="F540" s="38">
        <v>22.8836056</v>
      </c>
    </row>
    <row r="541">
      <c r="A541" s="37" t="s">
        <v>16</v>
      </c>
      <c r="B541" s="10" t="s">
        <v>484</v>
      </c>
      <c r="C541" s="10">
        <v>2021.0</v>
      </c>
      <c r="D541" s="10">
        <v>3.0</v>
      </c>
      <c r="E541" s="10">
        <v>40.0</v>
      </c>
      <c r="F541" s="38">
        <v>21.942961</v>
      </c>
    </row>
    <row r="542">
      <c r="A542" s="37" t="s">
        <v>13</v>
      </c>
      <c r="B542" s="10" t="s">
        <v>481</v>
      </c>
      <c r="C542" s="10">
        <v>2021.0</v>
      </c>
      <c r="D542" s="10">
        <v>3.0</v>
      </c>
      <c r="E542" s="10">
        <v>40.0</v>
      </c>
      <c r="F542" s="38">
        <v>21.6918828</v>
      </c>
    </row>
    <row r="543">
      <c r="A543" s="37" t="s">
        <v>20</v>
      </c>
      <c r="B543" s="10" t="s">
        <v>488</v>
      </c>
      <c r="C543" s="10">
        <v>2021.0</v>
      </c>
      <c r="D543" s="10">
        <v>3.0</v>
      </c>
      <c r="E543" s="10">
        <v>40.0</v>
      </c>
      <c r="F543" s="38">
        <v>21.674158</v>
      </c>
    </row>
    <row r="544">
      <c r="A544" s="37" t="s">
        <v>26</v>
      </c>
      <c r="B544" s="10" t="s">
        <v>495</v>
      </c>
      <c r="C544" s="10">
        <v>2021.0</v>
      </c>
      <c r="D544" s="10">
        <v>3.0</v>
      </c>
      <c r="E544" s="10">
        <v>40.0</v>
      </c>
      <c r="F544" s="38">
        <v>21.1456569</v>
      </c>
    </row>
    <row r="545">
      <c r="A545" s="37" t="s">
        <v>25</v>
      </c>
      <c r="B545" s="10" t="s">
        <v>494</v>
      </c>
      <c r="C545" s="10">
        <v>2021.0</v>
      </c>
      <c r="D545" s="10">
        <v>3.0</v>
      </c>
      <c r="E545" s="10">
        <v>40.0</v>
      </c>
      <c r="F545" s="38">
        <v>21.0930872</v>
      </c>
    </row>
    <row r="546">
      <c r="A546" s="37" t="s">
        <v>21</v>
      </c>
      <c r="B546" s="10" t="s">
        <v>490</v>
      </c>
      <c r="C546" s="10">
        <v>2021.0</v>
      </c>
      <c r="D546" s="10">
        <v>3.0</v>
      </c>
      <c r="E546" s="10">
        <v>40.0</v>
      </c>
      <c r="F546" s="38">
        <v>20.9645047</v>
      </c>
    </row>
    <row r="547">
      <c r="A547" s="37" t="s">
        <v>30</v>
      </c>
      <c r="B547" s="10" t="s">
        <v>499</v>
      </c>
      <c r="C547" s="10">
        <v>2021.0</v>
      </c>
      <c r="D547" s="10">
        <v>3.0</v>
      </c>
      <c r="E547" s="10">
        <v>40.0</v>
      </c>
      <c r="F547" s="38">
        <v>19.9876054</v>
      </c>
    </row>
    <row r="548">
      <c r="A548" s="37" t="s">
        <v>8</v>
      </c>
      <c r="B548" s="10" t="s">
        <v>479</v>
      </c>
      <c r="C548" s="10">
        <v>2021.0</v>
      </c>
      <c r="D548" s="10">
        <v>3.0</v>
      </c>
      <c r="E548" s="10">
        <v>40.0</v>
      </c>
      <c r="F548" s="38">
        <v>19.3022685</v>
      </c>
    </row>
    <row r="549">
      <c r="A549" s="37" t="s">
        <v>18</v>
      </c>
      <c r="B549" s="10" t="s">
        <v>486</v>
      </c>
      <c r="C549" s="10">
        <v>2021.0</v>
      </c>
      <c r="D549" s="10">
        <v>3.0</v>
      </c>
      <c r="E549" s="10">
        <v>40.0</v>
      </c>
      <c r="F549" s="38">
        <v>18.9663466</v>
      </c>
    </row>
    <row r="550">
      <c r="A550" s="37" t="s">
        <v>31</v>
      </c>
      <c r="B550" s="10" t="s">
        <v>500</v>
      </c>
      <c r="C550" s="10">
        <v>2021.0</v>
      </c>
      <c r="D550" s="10">
        <v>3.0</v>
      </c>
      <c r="E550" s="10">
        <v>40.0</v>
      </c>
      <c r="F550" s="38">
        <v>18.6311024</v>
      </c>
    </row>
    <row r="551">
      <c r="A551" s="37" t="s">
        <v>4</v>
      </c>
      <c r="B551" s="10" t="s">
        <v>472</v>
      </c>
      <c r="C551" s="10">
        <v>2021.0</v>
      </c>
      <c r="D551" s="10">
        <v>3.0</v>
      </c>
      <c r="E551" s="10">
        <v>40.0</v>
      </c>
      <c r="F551" s="38">
        <v>18.5662378</v>
      </c>
    </row>
    <row r="552">
      <c r="A552" s="37" t="s">
        <v>11</v>
      </c>
      <c r="B552" s="10" t="s">
        <v>477</v>
      </c>
      <c r="C552" s="10">
        <v>2021.0</v>
      </c>
      <c r="D552" s="10">
        <v>3.0</v>
      </c>
      <c r="E552" s="10">
        <v>40.0</v>
      </c>
      <c r="F552" s="38">
        <v>18.4584857</v>
      </c>
    </row>
    <row r="553">
      <c r="A553" s="37" t="s">
        <v>22</v>
      </c>
      <c r="B553" s="10" t="s">
        <v>491</v>
      </c>
      <c r="C553" s="10">
        <v>2021.0</v>
      </c>
      <c r="D553" s="10">
        <v>3.0</v>
      </c>
      <c r="E553" s="10">
        <v>40.0</v>
      </c>
      <c r="F553" s="38">
        <v>17.9756433</v>
      </c>
    </row>
    <row r="554">
      <c r="A554" s="37" t="s">
        <v>3</v>
      </c>
      <c r="B554" s="10" t="s">
        <v>489</v>
      </c>
      <c r="C554" s="10">
        <v>2021.0</v>
      </c>
      <c r="D554" s="10">
        <v>3.0</v>
      </c>
      <c r="E554" s="10">
        <v>40.0</v>
      </c>
      <c r="F554" s="38">
        <v>17.6716784</v>
      </c>
    </row>
    <row r="555">
      <c r="A555" s="37" t="s">
        <v>9</v>
      </c>
      <c r="B555" s="10" t="s">
        <v>480</v>
      </c>
      <c r="C555" s="10">
        <v>2021.0</v>
      </c>
      <c r="D555" s="10">
        <v>3.0</v>
      </c>
      <c r="E555" s="10">
        <v>40.0</v>
      </c>
      <c r="F555" s="38">
        <v>17.4775196</v>
      </c>
    </row>
    <row r="556">
      <c r="A556" s="37" t="s">
        <v>5</v>
      </c>
      <c r="B556" s="10" t="s">
        <v>473</v>
      </c>
      <c r="C556" s="10">
        <v>2021.0</v>
      </c>
      <c r="D556" s="10">
        <v>3.0</v>
      </c>
      <c r="E556" s="10">
        <v>40.0</v>
      </c>
      <c r="F556" s="38">
        <v>16.8703447</v>
      </c>
    </row>
    <row r="557">
      <c r="A557" s="37" t="s">
        <v>6</v>
      </c>
      <c r="B557" s="10" t="s">
        <v>474</v>
      </c>
      <c r="C557" s="10">
        <v>2021.0</v>
      </c>
      <c r="D557" s="10">
        <v>3.0</v>
      </c>
      <c r="E557" s="10">
        <v>40.0</v>
      </c>
      <c r="F557" s="38">
        <v>16.8447911</v>
      </c>
    </row>
    <row r="558">
      <c r="A558" s="37" t="s">
        <v>17</v>
      </c>
      <c r="B558" s="10" t="s">
        <v>485</v>
      </c>
      <c r="C558" s="10">
        <v>2021.0</v>
      </c>
      <c r="D558" s="10">
        <v>3.0</v>
      </c>
      <c r="E558" s="10">
        <v>40.0</v>
      </c>
      <c r="F558" s="38">
        <v>16.5637652</v>
      </c>
    </row>
    <row r="559">
      <c r="A559" s="37" t="s">
        <v>12</v>
      </c>
      <c r="B559" s="10" t="s">
        <v>476</v>
      </c>
      <c r="C559" s="10">
        <v>2021.0</v>
      </c>
      <c r="D559" s="10">
        <v>3.0</v>
      </c>
      <c r="E559" s="10">
        <v>40.0</v>
      </c>
      <c r="F559" s="38">
        <v>16.5410528</v>
      </c>
    </row>
    <row r="560">
      <c r="A560" s="37" t="s">
        <v>34</v>
      </c>
      <c r="B560" s="10" t="s">
        <v>503</v>
      </c>
      <c r="C560" s="10">
        <v>2021.0</v>
      </c>
      <c r="D560" s="10">
        <v>3.0</v>
      </c>
      <c r="E560" s="10">
        <v>40.0</v>
      </c>
      <c r="F560" s="38">
        <v>15.9785581</v>
      </c>
    </row>
    <row r="561">
      <c r="A561" s="37" t="s">
        <v>28</v>
      </c>
      <c r="B561" s="10" t="s">
        <v>496</v>
      </c>
      <c r="C561" s="10">
        <v>2021.0</v>
      </c>
      <c r="D561" s="10">
        <v>3.0</v>
      </c>
      <c r="E561" s="10">
        <v>40.0</v>
      </c>
      <c r="F561" s="38">
        <v>14.651085</v>
      </c>
    </row>
    <row r="562">
      <c r="A562" s="37" t="s">
        <v>29</v>
      </c>
      <c r="B562" s="10" t="s">
        <v>498</v>
      </c>
      <c r="C562" s="10">
        <v>2021.0</v>
      </c>
      <c r="D562" s="10">
        <v>3.0</v>
      </c>
      <c r="E562" s="10">
        <v>40.0</v>
      </c>
      <c r="F562" s="38">
        <v>14.3239242</v>
      </c>
    </row>
    <row r="563">
      <c r="A563" s="37" t="s">
        <v>10</v>
      </c>
      <c r="B563" s="10" t="s">
        <v>478</v>
      </c>
      <c r="C563" s="10">
        <v>2022.0</v>
      </c>
      <c r="D563" s="10">
        <v>3.0</v>
      </c>
      <c r="E563" s="10">
        <v>40.0</v>
      </c>
      <c r="F563" s="38">
        <v>39.8910391</v>
      </c>
    </row>
    <row r="564">
      <c r="A564" s="37" t="s">
        <v>15</v>
      </c>
      <c r="B564" s="10" t="s">
        <v>482</v>
      </c>
      <c r="C564" s="10">
        <v>2022.0</v>
      </c>
      <c r="D564" s="10">
        <v>3.0</v>
      </c>
      <c r="E564" s="10">
        <v>40.0</v>
      </c>
      <c r="F564" s="38">
        <v>38.2549056</v>
      </c>
    </row>
    <row r="565">
      <c r="A565" s="37" t="s">
        <v>23</v>
      </c>
      <c r="B565" s="10" t="s">
        <v>492</v>
      </c>
      <c r="C565" s="10">
        <v>2022.0</v>
      </c>
      <c r="D565" s="10">
        <v>3.0</v>
      </c>
      <c r="E565" s="10">
        <v>40.0</v>
      </c>
      <c r="F565" s="38">
        <v>30.8914707</v>
      </c>
    </row>
    <row r="566">
      <c r="A566" s="37" t="s">
        <v>35</v>
      </c>
      <c r="B566" s="10" t="s">
        <v>504</v>
      </c>
      <c r="C566" s="10">
        <v>2022.0</v>
      </c>
      <c r="D566" s="10">
        <v>3.0</v>
      </c>
      <c r="E566" s="10">
        <v>40.0</v>
      </c>
      <c r="F566" s="38">
        <v>26.5797584</v>
      </c>
    </row>
    <row r="567">
      <c r="A567" s="37" t="s">
        <v>33</v>
      </c>
      <c r="B567" s="10" t="s">
        <v>502</v>
      </c>
      <c r="C567" s="10">
        <v>2022.0</v>
      </c>
      <c r="D567" s="10">
        <v>3.0</v>
      </c>
      <c r="E567" s="10">
        <v>40.0</v>
      </c>
      <c r="F567" s="38">
        <v>26.4426719</v>
      </c>
    </row>
    <row r="568">
      <c r="A568" s="37" t="s">
        <v>24</v>
      </c>
      <c r="B568" s="10" t="s">
        <v>493</v>
      </c>
      <c r="C568" s="10">
        <v>2022.0</v>
      </c>
      <c r="D568" s="10">
        <v>3.0</v>
      </c>
      <c r="E568" s="10">
        <v>40.0</v>
      </c>
      <c r="F568" s="38">
        <v>24.2104975</v>
      </c>
    </row>
    <row r="569">
      <c r="A569" s="37" t="s">
        <v>30</v>
      </c>
      <c r="B569" s="10" t="s">
        <v>499</v>
      </c>
      <c r="C569" s="10">
        <v>2022.0</v>
      </c>
      <c r="D569" s="10">
        <v>3.0</v>
      </c>
      <c r="E569" s="10">
        <v>40.0</v>
      </c>
      <c r="F569" s="38">
        <v>24.0350908</v>
      </c>
    </row>
    <row r="570">
      <c r="A570" s="37" t="s">
        <v>27</v>
      </c>
      <c r="B570" s="10" t="s">
        <v>497</v>
      </c>
      <c r="C570" s="10">
        <v>2022.0</v>
      </c>
      <c r="D570" s="10">
        <v>3.0</v>
      </c>
      <c r="E570" s="10">
        <v>40.0</v>
      </c>
      <c r="F570" s="38">
        <v>23.8074012</v>
      </c>
    </row>
    <row r="571">
      <c r="A571" s="37" t="s">
        <v>19</v>
      </c>
      <c r="B571" s="10" t="s">
        <v>487</v>
      </c>
      <c r="C571" s="10">
        <v>2022.0</v>
      </c>
      <c r="D571" s="10">
        <v>3.0</v>
      </c>
      <c r="E571" s="10">
        <v>40.0</v>
      </c>
      <c r="F571" s="38">
        <v>22.1180623</v>
      </c>
    </row>
    <row r="572">
      <c r="A572" s="37" t="s">
        <v>14</v>
      </c>
      <c r="B572" s="10" t="s">
        <v>483</v>
      </c>
      <c r="C572" s="10">
        <v>2022.0</v>
      </c>
      <c r="D572" s="10">
        <v>3.0</v>
      </c>
      <c r="E572" s="10">
        <v>40.0</v>
      </c>
      <c r="F572" s="38">
        <v>21.5080793</v>
      </c>
    </row>
    <row r="573">
      <c r="A573" s="37" t="s">
        <v>13</v>
      </c>
      <c r="B573" s="10" t="s">
        <v>481</v>
      </c>
      <c r="C573" s="10">
        <v>2022.0</v>
      </c>
      <c r="D573" s="10">
        <v>3.0</v>
      </c>
      <c r="E573" s="10">
        <v>40.0</v>
      </c>
      <c r="F573" s="38">
        <v>21.4180718</v>
      </c>
    </row>
    <row r="574">
      <c r="A574" s="37" t="s">
        <v>7</v>
      </c>
      <c r="B574" s="10" t="s">
        <v>475</v>
      </c>
      <c r="C574" s="10">
        <v>2022.0</v>
      </c>
      <c r="D574" s="10">
        <v>3.0</v>
      </c>
      <c r="E574" s="10">
        <v>40.0</v>
      </c>
      <c r="F574" s="38">
        <v>21.2842064</v>
      </c>
    </row>
    <row r="575">
      <c r="A575" s="37" t="s">
        <v>16</v>
      </c>
      <c r="B575" s="10" t="s">
        <v>484</v>
      </c>
      <c r="C575" s="10">
        <v>2022.0</v>
      </c>
      <c r="D575" s="10">
        <v>3.0</v>
      </c>
      <c r="E575" s="10">
        <v>40.0</v>
      </c>
      <c r="F575" s="38">
        <v>21.1076462</v>
      </c>
    </row>
    <row r="576">
      <c r="A576" s="37" t="s">
        <v>20</v>
      </c>
      <c r="B576" s="10" t="s">
        <v>488</v>
      </c>
      <c r="C576" s="10">
        <v>2022.0</v>
      </c>
      <c r="D576" s="10">
        <v>3.0</v>
      </c>
      <c r="E576" s="10">
        <v>40.0</v>
      </c>
      <c r="F576" s="38">
        <v>20.9546956</v>
      </c>
    </row>
    <row r="577">
      <c r="A577" s="37" t="s">
        <v>32</v>
      </c>
      <c r="B577" s="10" t="s">
        <v>501</v>
      </c>
      <c r="C577" s="10">
        <v>2022.0</v>
      </c>
      <c r="D577" s="10">
        <v>3.0</v>
      </c>
      <c r="E577" s="10">
        <v>40.0</v>
      </c>
      <c r="F577" s="38">
        <v>20.5986945</v>
      </c>
    </row>
    <row r="578">
      <c r="A578" s="37" t="s">
        <v>34</v>
      </c>
      <c r="B578" s="10" t="s">
        <v>503</v>
      </c>
      <c r="C578" s="10">
        <v>2022.0</v>
      </c>
      <c r="D578" s="10">
        <v>3.0</v>
      </c>
      <c r="E578" s="10">
        <v>40.0</v>
      </c>
      <c r="F578" s="38">
        <v>19.2887878</v>
      </c>
    </row>
    <row r="579">
      <c r="A579" s="37" t="s">
        <v>21</v>
      </c>
      <c r="B579" s="10" t="s">
        <v>490</v>
      </c>
      <c r="C579" s="10">
        <v>2022.0</v>
      </c>
      <c r="D579" s="10">
        <v>3.0</v>
      </c>
      <c r="E579" s="10">
        <v>40.0</v>
      </c>
      <c r="F579" s="38">
        <v>18.7923374</v>
      </c>
    </row>
    <row r="580">
      <c r="A580" s="37" t="s">
        <v>4</v>
      </c>
      <c r="B580" s="10" t="s">
        <v>472</v>
      </c>
      <c r="C580" s="10">
        <v>2022.0</v>
      </c>
      <c r="D580" s="10">
        <v>3.0</v>
      </c>
      <c r="E580" s="10">
        <v>40.0</v>
      </c>
      <c r="F580" s="38">
        <v>18.6868124</v>
      </c>
    </row>
    <row r="581">
      <c r="A581" s="37" t="s">
        <v>28</v>
      </c>
      <c r="B581" s="10" t="s">
        <v>496</v>
      </c>
      <c r="C581" s="10">
        <v>2022.0</v>
      </c>
      <c r="D581" s="10">
        <v>3.0</v>
      </c>
      <c r="E581" s="10">
        <v>40.0</v>
      </c>
      <c r="F581" s="38">
        <v>18.6823312</v>
      </c>
    </row>
    <row r="582">
      <c r="A582" s="37" t="s">
        <v>25</v>
      </c>
      <c r="B582" s="10" t="s">
        <v>494</v>
      </c>
      <c r="C582" s="10">
        <v>2022.0</v>
      </c>
      <c r="D582" s="10">
        <v>3.0</v>
      </c>
      <c r="E582" s="10">
        <v>40.0</v>
      </c>
      <c r="F582" s="38">
        <v>17.8382005</v>
      </c>
    </row>
    <row r="583">
      <c r="A583" s="37" t="s">
        <v>31</v>
      </c>
      <c r="B583" s="10" t="s">
        <v>500</v>
      </c>
      <c r="C583" s="10">
        <v>2022.0</v>
      </c>
      <c r="D583" s="10">
        <v>3.0</v>
      </c>
      <c r="E583" s="10">
        <v>40.0</v>
      </c>
      <c r="F583" s="38">
        <v>17.2547362</v>
      </c>
    </row>
    <row r="584">
      <c r="A584" s="37" t="s">
        <v>11</v>
      </c>
      <c r="B584" s="10" t="s">
        <v>477</v>
      </c>
      <c r="C584" s="10">
        <v>2022.0</v>
      </c>
      <c r="D584" s="10">
        <v>3.0</v>
      </c>
      <c r="E584" s="10">
        <v>40.0</v>
      </c>
      <c r="F584" s="38">
        <v>17.0841589</v>
      </c>
    </row>
    <row r="585">
      <c r="A585" s="37" t="s">
        <v>29</v>
      </c>
      <c r="B585" s="10" t="s">
        <v>498</v>
      </c>
      <c r="C585" s="10">
        <v>2022.0</v>
      </c>
      <c r="D585" s="10">
        <v>3.0</v>
      </c>
      <c r="E585" s="10">
        <v>40.0</v>
      </c>
      <c r="F585" s="38">
        <v>17.037818</v>
      </c>
    </row>
    <row r="586">
      <c r="A586" s="37" t="s">
        <v>26</v>
      </c>
      <c r="B586" s="10" t="s">
        <v>495</v>
      </c>
      <c r="C586" s="10">
        <v>2022.0</v>
      </c>
      <c r="D586" s="10">
        <v>3.0</v>
      </c>
      <c r="E586" s="10">
        <v>40.0</v>
      </c>
      <c r="F586" s="38">
        <v>16.9157501</v>
      </c>
    </row>
    <row r="587">
      <c r="A587" s="37" t="s">
        <v>3</v>
      </c>
      <c r="B587" s="10" t="s">
        <v>489</v>
      </c>
      <c r="C587" s="10">
        <v>2022.0</v>
      </c>
      <c r="D587" s="10">
        <v>3.0</v>
      </c>
      <c r="E587" s="10">
        <v>40.0</v>
      </c>
      <c r="F587" s="38">
        <v>16.5558881</v>
      </c>
    </row>
    <row r="588">
      <c r="A588" s="37" t="s">
        <v>18</v>
      </c>
      <c r="B588" s="10" t="s">
        <v>486</v>
      </c>
      <c r="C588" s="10">
        <v>2022.0</v>
      </c>
      <c r="D588" s="10">
        <v>3.0</v>
      </c>
      <c r="E588" s="10">
        <v>40.0</v>
      </c>
      <c r="F588" s="38">
        <v>16.3007915</v>
      </c>
    </row>
    <row r="589">
      <c r="A589" s="37" t="s">
        <v>8</v>
      </c>
      <c r="B589" s="10" t="s">
        <v>479</v>
      </c>
      <c r="C589" s="10">
        <v>2022.0</v>
      </c>
      <c r="D589" s="10">
        <v>3.0</v>
      </c>
      <c r="E589" s="10">
        <v>40.0</v>
      </c>
      <c r="F589" s="38">
        <v>15.8881587</v>
      </c>
    </row>
    <row r="590">
      <c r="A590" s="37" t="s">
        <v>5</v>
      </c>
      <c r="B590" s="10" t="s">
        <v>473</v>
      </c>
      <c r="C590" s="10">
        <v>2022.0</v>
      </c>
      <c r="D590" s="10">
        <v>3.0</v>
      </c>
      <c r="E590" s="10">
        <v>40.0</v>
      </c>
      <c r="F590" s="38">
        <v>15.7358592</v>
      </c>
    </row>
    <row r="591">
      <c r="A591" s="37" t="s">
        <v>22</v>
      </c>
      <c r="B591" s="10" t="s">
        <v>491</v>
      </c>
      <c r="C591" s="10">
        <v>2022.0</v>
      </c>
      <c r="D591" s="10">
        <v>3.0</v>
      </c>
      <c r="E591" s="10">
        <v>40.0</v>
      </c>
      <c r="F591" s="38">
        <v>15.686599</v>
      </c>
    </row>
    <row r="592">
      <c r="A592" s="37" t="s">
        <v>17</v>
      </c>
      <c r="B592" s="10" t="s">
        <v>485</v>
      </c>
      <c r="C592" s="10">
        <v>2022.0</v>
      </c>
      <c r="D592" s="10">
        <v>3.0</v>
      </c>
      <c r="E592" s="10">
        <v>40.0</v>
      </c>
      <c r="F592" s="38">
        <v>15.0935924</v>
      </c>
    </row>
    <row r="593">
      <c r="A593" s="37" t="s">
        <v>9</v>
      </c>
      <c r="B593" s="10" t="s">
        <v>480</v>
      </c>
      <c r="C593" s="10">
        <v>2022.0</v>
      </c>
      <c r="D593" s="10">
        <v>3.0</v>
      </c>
      <c r="E593" s="10">
        <v>40.0</v>
      </c>
      <c r="F593" s="38">
        <v>15.0777476</v>
      </c>
    </row>
    <row r="594">
      <c r="A594" s="37" t="s">
        <v>6</v>
      </c>
      <c r="B594" s="10" t="s">
        <v>474</v>
      </c>
      <c r="C594" s="10">
        <v>2022.0</v>
      </c>
      <c r="D594" s="10">
        <v>3.0</v>
      </c>
      <c r="E594" s="10">
        <v>40.0</v>
      </c>
      <c r="F594" s="38">
        <v>14.5877816</v>
      </c>
    </row>
    <row r="595">
      <c r="A595" s="37" t="s">
        <v>12</v>
      </c>
      <c r="B595" s="10" t="s">
        <v>476</v>
      </c>
      <c r="C595" s="10">
        <v>2022.0</v>
      </c>
      <c r="D595" s="10">
        <v>3.0</v>
      </c>
      <c r="E595" s="10">
        <v>40.0</v>
      </c>
      <c r="F595" s="38">
        <v>13.1428301</v>
      </c>
    </row>
    <row r="596">
      <c r="A596" s="37" t="s">
        <v>10</v>
      </c>
      <c r="B596" s="10" t="s">
        <v>478</v>
      </c>
      <c r="C596" s="10">
        <v>2023.0</v>
      </c>
      <c r="D596" s="10">
        <v>3.0</v>
      </c>
      <c r="E596" s="10">
        <v>40.0</v>
      </c>
      <c r="F596" s="38">
        <v>40.122194</v>
      </c>
    </row>
    <row r="597">
      <c r="A597" s="37" t="s">
        <v>15</v>
      </c>
      <c r="B597" s="10" t="s">
        <v>482</v>
      </c>
      <c r="C597" s="10">
        <v>2023.0</v>
      </c>
      <c r="D597" s="10">
        <v>3.0</v>
      </c>
      <c r="E597" s="10">
        <v>40.0</v>
      </c>
      <c r="F597" s="38">
        <v>36.7816423</v>
      </c>
    </row>
    <row r="598">
      <c r="A598" s="37" t="s">
        <v>23</v>
      </c>
      <c r="B598" s="10" t="s">
        <v>492</v>
      </c>
      <c r="C598" s="10">
        <v>2023.0</v>
      </c>
      <c r="D598" s="10">
        <v>3.0</v>
      </c>
      <c r="E598" s="10">
        <v>40.0</v>
      </c>
      <c r="F598" s="38">
        <v>31.3931717</v>
      </c>
    </row>
    <row r="599">
      <c r="A599" s="37" t="s">
        <v>35</v>
      </c>
      <c r="B599" s="10" t="s">
        <v>504</v>
      </c>
      <c r="C599" s="10">
        <v>2023.0</v>
      </c>
      <c r="D599" s="10">
        <v>3.0</v>
      </c>
      <c r="E599" s="10">
        <v>40.0</v>
      </c>
      <c r="F599" s="38">
        <v>25.30316</v>
      </c>
    </row>
    <row r="600">
      <c r="A600" s="37" t="s">
        <v>7</v>
      </c>
      <c r="B600" s="10" t="s">
        <v>475</v>
      </c>
      <c r="C600" s="10">
        <v>2023.0</v>
      </c>
      <c r="D600" s="10">
        <v>3.0</v>
      </c>
      <c r="E600" s="10">
        <v>40.0</v>
      </c>
      <c r="F600" s="38">
        <v>24.1533745</v>
      </c>
    </row>
    <row r="601">
      <c r="A601" s="37" t="s">
        <v>19</v>
      </c>
      <c r="B601" s="10" t="s">
        <v>487</v>
      </c>
      <c r="C601" s="10">
        <v>2023.0</v>
      </c>
      <c r="D601" s="10">
        <v>3.0</v>
      </c>
      <c r="E601" s="10">
        <v>40.0</v>
      </c>
      <c r="F601" s="38">
        <v>23.7612641</v>
      </c>
    </row>
    <row r="602">
      <c r="A602" s="37" t="s">
        <v>33</v>
      </c>
      <c r="B602" s="10" t="s">
        <v>502</v>
      </c>
      <c r="C602" s="10">
        <v>2023.0</v>
      </c>
      <c r="D602" s="10">
        <v>3.0</v>
      </c>
      <c r="E602" s="10">
        <v>40.0</v>
      </c>
      <c r="F602" s="38">
        <v>22.9502604</v>
      </c>
    </row>
    <row r="603">
      <c r="A603" s="37" t="s">
        <v>27</v>
      </c>
      <c r="B603" s="10" t="s">
        <v>497</v>
      </c>
      <c r="C603" s="10">
        <v>2023.0</v>
      </c>
      <c r="D603" s="10">
        <v>3.0</v>
      </c>
      <c r="E603" s="10">
        <v>40.0</v>
      </c>
      <c r="F603" s="38">
        <v>22.3331949</v>
      </c>
    </row>
    <row r="604">
      <c r="A604" s="37" t="s">
        <v>30</v>
      </c>
      <c r="B604" s="10" t="s">
        <v>499</v>
      </c>
      <c r="C604" s="10">
        <v>2023.0</v>
      </c>
      <c r="D604" s="10">
        <v>3.0</v>
      </c>
      <c r="E604" s="10">
        <v>40.0</v>
      </c>
      <c r="F604" s="38">
        <v>21.8535901</v>
      </c>
    </row>
    <row r="605">
      <c r="A605" s="37" t="s">
        <v>14</v>
      </c>
      <c r="B605" s="10" t="s">
        <v>483</v>
      </c>
      <c r="C605" s="10">
        <v>2023.0</v>
      </c>
      <c r="D605" s="10">
        <v>3.0</v>
      </c>
      <c r="E605" s="10">
        <v>40.0</v>
      </c>
      <c r="F605" s="38">
        <v>20.9867163</v>
      </c>
    </row>
    <row r="606">
      <c r="A606" s="37" t="s">
        <v>24</v>
      </c>
      <c r="B606" s="10" t="s">
        <v>493</v>
      </c>
      <c r="C606" s="10">
        <v>2023.0</v>
      </c>
      <c r="D606" s="10">
        <v>3.0</v>
      </c>
      <c r="E606" s="10">
        <v>40.0</v>
      </c>
      <c r="F606" s="38">
        <v>20.4581674</v>
      </c>
    </row>
    <row r="607">
      <c r="A607" s="37" t="s">
        <v>21</v>
      </c>
      <c r="B607" s="10" t="s">
        <v>490</v>
      </c>
      <c r="C607" s="10">
        <v>2023.0</v>
      </c>
      <c r="D607" s="10">
        <v>3.0</v>
      </c>
      <c r="E607" s="10">
        <v>40.0</v>
      </c>
      <c r="F607" s="38">
        <v>20.3548305</v>
      </c>
    </row>
    <row r="608">
      <c r="A608" s="37" t="s">
        <v>32</v>
      </c>
      <c r="B608" s="10" t="s">
        <v>501</v>
      </c>
      <c r="C608" s="10">
        <v>2023.0</v>
      </c>
      <c r="D608" s="10">
        <v>3.0</v>
      </c>
      <c r="E608" s="10">
        <v>40.0</v>
      </c>
      <c r="F608" s="38">
        <v>19.4575086</v>
      </c>
    </row>
    <row r="609">
      <c r="A609" s="37" t="s">
        <v>31</v>
      </c>
      <c r="B609" s="10" t="s">
        <v>500</v>
      </c>
      <c r="C609" s="10">
        <v>2023.0</v>
      </c>
      <c r="D609" s="10">
        <v>3.0</v>
      </c>
      <c r="E609" s="10">
        <v>40.0</v>
      </c>
      <c r="F609" s="38">
        <v>18.2373252</v>
      </c>
    </row>
    <row r="610">
      <c r="A610" s="37" t="s">
        <v>13</v>
      </c>
      <c r="B610" s="10" t="s">
        <v>481</v>
      </c>
      <c r="C610" s="10">
        <v>2023.0</v>
      </c>
      <c r="D610" s="10">
        <v>3.0</v>
      </c>
      <c r="E610" s="10">
        <v>40.0</v>
      </c>
      <c r="F610" s="38">
        <v>18.0938586</v>
      </c>
    </row>
    <row r="611">
      <c r="A611" s="37" t="s">
        <v>20</v>
      </c>
      <c r="B611" s="10" t="s">
        <v>488</v>
      </c>
      <c r="C611" s="10">
        <v>2023.0</v>
      </c>
      <c r="D611" s="10">
        <v>3.0</v>
      </c>
      <c r="E611" s="10">
        <v>40.0</v>
      </c>
      <c r="F611" s="38">
        <v>17.9964974</v>
      </c>
    </row>
    <row r="612">
      <c r="A612" s="37" t="s">
        <v>34</v>
      </c>
      <c r="B612" s="10" t="s">
        <v>503</v>
      </c>
      <c r="C612" s="10">
        <v>2023.0</v>
      </c>
      <c r="D612" s="10">
        <v>3.0</v>
      </c>
      <c r="E612" s="10">
        <v>40.0</v>
      </c>
      <c r="F612" s="38">
        <v>17.7083852</v>
      </c>
    </row>
    <row r="613">
      <c r="A613" s="37" t="s">
        <v>9</v>
      </c>
      <c r="B613" s="10" t="s">
        <v>480</v>
      </c>
      <c r="C613" s="10">
        <v>2023.0</v>
      </c>
      <c r="D613" s="10">
        <v>3.0</v>
      </c>
      <c r="E613" s="10">
        <v>40.0</v>
      </c>
      <c r="F613" s="38">
        <v>17.560854</v>
      </c>
    </row>
    <row r="614">
      <c r="A614" s="37" t="s">
        <v>16</v>
      </c>
      <c r="B614" s="10" t="s">
        <v>484</v>
      </c>
      <c r="C614" s="10">
        <v>2023.0</v>
      </c>
      <c r="D614" s="10">
        <v>3.0</v>
      </c>
      <c r="E614" s="10">
        <v>40.0</v>
      </c>
      <c r="F614" s="38">
        <v>17.4172913</v>
      </c>
    </row>
    <row r="615">
      <c r="A615" s="37" t="s">
        <v>25</v>
      </c>
      <c r="B615" s="10" t="s">
        <v>494</v>
      </c>
      <c r="C615" s="10">
        <v>2023.0</v>
      </c>
      <c r="D615" s="10">
        <v>3.0</v>
      </c>
      <c r="E615" s="10">
        <v>40.0</v>
      </c>
      <c r="F615" s="38">
        <v>17.1346012</v>
      </c>
    </row>
    <row r="616">
      <c r="A616" s="37" t="s">
        <v>4</v>
      </c>
      <c r="B616" s="10" t="s">
        <v>472</v>
      </c>
      <c r="C616" s="10">
        <v>2023.0</v>
      </c>
      <c r="D616" s="10">
        <v>3.0</v>
      </c>
      <c r="E616" s="10">
        <v>40.0</v>
      </c>
      <c r="F616" s="38">
        <v>16.8132071</v>
      </c>
    </row>
    <row r="617">
      <c r="A617" s="37" t="s">
        <v>11</v>
      </c>
      <c r="B617" s="10" t="s">
        <v>477</v>
      </c>
      <c r="C617" s="10">
        <v>2023.0</v>
      </c>
      <c r="D617" s="10">
        <v>3.0</v>
      </c>
      <c r="E617" s="10">
        <v>40.0</v>
      </c>
      <c r="F617" s="38">
        <v>16.6427877</v>
      </c>
    </row>
    <row r="618">
      <c r="A618" s="37" t="s">
        <v>18</v>
      </c>
      <c r="B618" s="10" t="s">
        <v>486</v>
      </c>
      <c r="C618" s="10">
        <v>2023.0</v>
      </c>
      <c r="D618" s="10">
        <v>3.0</v>
      </c>
      <c r="E618" s="10">
        <v>40.0</v>
      </c>
      <c r="F618" s="38">
        <v>16.4034607</v>
      </c>
    </row>
    <row r="619">
      <c r="A619" s="37" t="s">
        <v>17</v>
      </c>
      <c r="B619" s="10" t="s">
        <v>485</v>
      </c>
      <c r="C619" s="10">
        <v>2023.0</v>
      </c>
      <c r="D619" s="10">
        <v>3.0</v>
      </c>
      <c r="E619" s="10">
        <v>40.0</v>
      </c>
      <c r="F619" s="38">
        <v>16.3582554</v>
      </c>
    </row>
    <row r="620">
      <c r="A620" s="37" t="s">
        <v>22</v>
      </c>
      <c r="B620" s="10" t="s">
        <v>491</v>
      </c>
      <c r="C620" s="10">
        <v>2023.0</v>
      </c>
      <c r="D620" s="10">
        <v>3.0</v>
      </c>
      <c r="E620" s="10">
        <v>40.0</v>
      </c>
      <c r="F620" s="38">
        <v>15.818618</v>
      </c>
    </row>
    <row r="621">
      <c r="A621" s="37" t="s">
        <v>29</v>
      </c>
      <c r="B621" s="10" t="s">
        <v>498</v>
      </c>
      <c r="C621" s="10">
        <v>2023.0</v>
      </c>
      <c r="D621" s="10">
        <v>3.0</v>
      </c>
      <c r="E621" s="10">
        <v>40.0</v>
      </c>
      <c r="F621" s="38">
        <v>15.7753055</v>
      </c>
    </row>
    <row r="622">
      <c r="A622" s="37" t="s">
        <v>3</v>
      </c>
      <c r="B622" s="10" t="s">
        <v>489</v>
      </c>
      <c r="C622" s="10">
        <v>2023.0</v>
      </c>
      <c r="D622" s="10">
        <v>3.0</v>
      </c>
      <c r="E622" s="10">
        <v>40.0</v>
      </c>
      <c r="F622" s="38">
        <v>15.6495636</v>
      </c>
    </row>
    <row r="623">
      <c r="A623" s="37" t="s">
        <v>26</v>
      </c>
      <c r="B623" s="10" t="s">
        <v>495</v>
      </c>
      <c r="C623" s="10">
        <v>2023.0</v>
      </c>
      <c r="D623" s="10">
        <v>3.0</v>
      </c>
      <c r="E623" s="10">
        <v>40.0</v>
      </c>
      <c r="F623" s="38">
        <v>15.1152856</v>
      </c>
    </row>
    <row r="624">
      <c r="A624" s="37" t="s">
        <v>8</v>
      </c>
      <c r="B624" s="10" t="s">
        <v>479</v>
      </c>
      <c r="C624" s="10">
        <v>2023.0</v>
      </c>
      <c r="D624" s="10">
        <v>3.0</v>
      </c>
      <c r="E624" s="10">
        <v>40.0</v>
      </c>
      <c r="F624" s="38">
        <v>15.0442556</v>
      </c>
    </row>
    <row r="625">
      <c r="A625" s="37" t="s">
        <v>6</v>
      </c>
      <c r="B625" s="10" t="s">
        <v>474</v>
      </c>
      <c r="C625" s="10">
        <v>2023.0</v>
      </c>
      <c r="D625" s="10">
        <v>3.0</v>
      </c>
      <c r="E625" s="10">
        <v>40.0</v>
      </c>
      <c r="F625" s="38">
        <v>14.5589607</v>
      </c>
    </row>
    <row r="626">
      <c r="A626" s="37" t="s">
        <v>28</v>
      </c>
      <c r="B626" s="10" t="s">
        <v>496</v>
      </c>
      <c r="C626" s="10">
        <v>2023.0</v>
      </c>
      <c r="D626" s="10">
        <v>3.0</v>
      </c>
      <c r="E626" s="10">
        <v>40.0</v>
      </c>
      <c r="F626" s="38">
        <v>14.3673401</v>
      </c>
    </row>
    <row r="627">
      <c r="A627" s="37" t="s">
        <v>5</v>
      </c>
      <c r="B627" s="10" t="s">
        <v>473</v>
      </c>
      <c r="C627" s="10">
        <v>2023.0</v>
      </c>
      <c r="D627" s="10">
        <v>3.0</v>
      </c>
      <c r="E627" s="10">
        <v>40.0</v>
      </c>
      <c r="F627" s="38">
        <v>13.0205218</v>
      </c>
    </row>
    <row r="628">
      <c r="A628" s="37" t="s">
        <v>12</v>
      </c>
      <c r="B628" s="10" t="s">
        <v>476</v>
      </c>
      <c r="C628" s="10">
        <v>2023.0</v>
      </c>
      <c r="D628" s="10">
        <v>3.0</v>
      </c>
      <c r="E628" s="10">
        <v>40.0</v>
      </c>
      <c r="F628" s="38">
        <v>12.8654505</v>
      </c>
    </row>
    <row r="629">
      <c r="A629" s="37" t="s">
        <v>3</v>
      </c>
      <c r="B629" s="10" t="s">
        <v>489</v>
      </c>
      <c r="C629" s="7">
        <v>2024.0</v>
      </c>
      <c r="D629" s="10">
        <v>3.0</v>
      </c>
      <c r="E629" s="10">
        <v>40.0</v>
      </c>
      <c r="F629" s="38">
        <v>14.54606</v>
      </c>
    </row>
    <row r="630">
      <c r="A630" s="37" t="s">
        <v>4</v>
      </c>
      <c r="B630" s="10" t="s">
        <v>472</v>
      </c>
      <c r="C630" s="7">
        <v>2024.0</v>
      </c>
      <c r="D630" s="10">
        <v>3.0</v>
      </c>
      <c r="E630" s="10">
        <v>40.0</v>
      </c>
      <c r="F630" s="38">
        <v>14.47454</v>
      </c>
    </row>
    <row r="631">
      <c r="A631" s="37" t="s">
        <v>5</v>
      </c>
      <c r="B631" s="10" t="s">
        <v>473</v>
      </c>
      <c r="C631" s="7">
        <v>2024.0</v>
      </c>
      <c r="D631" s="10">
        <v>3.0</v>
      </c>
      <c r="E631" s="10">
        <v>40.0</v>
      </c>
      <c r="F631" s="38">
        <v>12.70666</v>
      </c>
    </row>
    <row r="632">
      <c r="A632" s="37" t="s">
        <v>6</v>
      </c>
      <c r="B632" s="10" t="s">
        <v>474</v>
      </c>
      <c r="C632" s="7">
        <v>2024.0</v>
      </c>
      <c r="D632" s="10">
        <v>3.0</v>
      </c>
      <c r="E632" s="10">
        <v>40.0</v>
      </c>
      <c r="F632" s="38">
        <v>14.08165</v>
      </c>
    </row>
    <row r="633">
      <c r="A633" s="37" t="s">
        <v>7</v>
      </c>
      <c r="B633" s="10" t="s">
        <v>475</v>
      </c>
      <c r="C633" s="7">
        <v>2024.0</v>
      </c>
      <c r="D633" s="10">
        <v>3.0</v>
      </c>
      <c r="E633" s="10">
        <v>40.0</v>
      </c>
      <c r="F633" s="38">
        <v>19.92204</v>
      </c>
    </row>
    <row r="634">
      <c r="A634" s="37" t="s">
        <v>8</v>
      </c>
      <c r="B634" s="10" t="s">
        <v>479</v>
      </c>
      <c r="C634" s="7">
        <v>2024.0</v>
      </c>
      <c r="D634" s="10">
        <v>3.0</v>
      </c>
      <c r="E634" s="10">
        <v>40.0</v>
      </c>
      <c r="F634" s="38">
        <v>17.00609</v>
      </c>
    </row>
    <row r="635">
      <c r="A635" s="37" t="s">
        <v>9</v>
      </c>
      <c r="B635" s="10" t="s">
        <v>480</v>
      </c>
      <c r="C635" s="7">
        <v>2024.0</v>
      </c>
      <c r="D635" s="10">
        <v>3.0</v>
      </c>
      <c r="E635" s="10">
        <v>40.0</v>
      </c>
      <c r="F635" s="38">
        <v>16.11049</v>
      </c>
    </row>
    <row r="636">
      <c r="A636" s="37" t="s">
        <v>10</v>
      </c>
      <c r="B636" s="10" t="s">
        <v>478</v>
      </c>
      <c r="C636" s="7">
        <v>2024.0</v>
      </c>
      <c r="D636" s="10">
        <v>3.0</v>
      </c>
      <c r="E636" s="10">
        <v>40.0</v>
      </c>
      <c r="F636" s="38">
        <v>38.07858</v>
      </c>
    </row>
    <row r="637">
      <c r="A637" s="37" t="s">
        <v>11</v>
      </c>
      <c r="B637" s="10" t="s">
        <v>477</v>
      </c>
      <c r="C637" s="7">
        <v>2024.0</v>
      </c>
      <c r="D637" s="10">
        <v>3.0</v>
      </c>
      <c r="E637" s="10">
        <v>40.0</v>
      </c>
      <c r="F637" s="38">
        <v>16.56344</v>
      </c>
    </row>
    <row r="638">
      <c r="A638" s="37" t="s">
        <v>12</v>
      </c>
      <c r="B638" s="10" t="s">
        <v>476</v>
      </c>
      <c r="C638" s="7">
        <v>2024.0</v>
      </c>
      <c r="D638" s="10">
        <v>3.0</v>
      </c>
      <c r="E638" s="10">
        <v>40.0</v>
      </c>
      <c r="F638" s="38">
        <v>11.17639</v>
      </c>
    </row>
    <row r="639">
      <c r="A639" s="37" t="s">
        <v>13</v>
      </c>
      <c r="B639" s="10" t="s">
        <v>481</v>
      </c>
      <c r="C639" s="7">
        <v>2024.0</v>
      </c>
      <c r="D639" s="10">
        <v>3.0</v>
      </c>
      <c r="E639" s="10">
        <v>40.0</v>
      </c>
      <c r="F639" s="38">
        <v>20.05133</v>
      </c>
    </row>
    <row r="640">
      <c r="A640" s="37" t="s">
        <v>14</v>
      </c>
      <c r="B640" s="10" t="s">
        <v>483</v>
      </c>
      <c r="C640" s="7">
        <v>2024.0</v>
      </c>
      <c r="D640" s="10">
        <v>3.0</v>
      </c>
      <c r="E640" s="10">
        <v>40.0</v>
      </c>
      <c r="F640" s="38">
        <v>20.59413</v>
      </c>
    </row>
    <row r="641">
      <c r="A641" s="37" t="s">
        <v>15</v>
      </c>
      <c r="B641" s="10" t="s">
        <v>482</v>
      </c>
      <c r="C641" s="7">
        <v>2024.0</v>
      </c>
      <c r="D641" s="10">
        <v>3.0</v>
      </c>
      <c r="E641" s="10">
        <v>40.0</v>
      </c>
      <c r="F641" s="38">
        <v>31.5792</v>
      </c>
    </row>
    <row r="642">
      <c r="A642" s="37" t="s">
        <v>16</v>
      </c>
      <c r="B642" s="10" t="s">
        <v>484</v>
      </c>
      <c r="C642" s="7">
        <v>2024.0</v>
      </c>
      <c r="D642" s="10">
        <v>3.0</v>
      </c>
      <c r="E642" s="10">
        <v>40.0</v>
      </c>
      <c r="F642" s="38">
        <v>17.38513</v>
      </c>
    </row>
    <row r="643">
      <c r="A643" s="37" t="s">
        <v>17</v>
      </c>
      <c r="B643" s="10" t="s">
        <v>485</v>
      </c>
      <c r="C643" s="7">
        <v>2024.0</v>
      </c>
      <c r="D643" s="10">
        <v>3.0</v>
      </c>
      <c r="E643" s="10">
        <v>40.0</v>
      </c>
      <c r="F643" s="38">
        <v>15.402</v>
      </c>
    </row>
    <row r="644">
      <c r="A644" s="37" t="s">
        <v>18</v>
      </c>
      <c r="B644" s="10" t="s">
        <v>486</v>
      </c>
      <c r="C644" s="7">
        <v>2024.0</v>
      </c>
      <c r="D644" s="10">
        <v>3.0</v>
      </c>
      <c r="E644" s="10">
        <v>40.0</v>
      </c>
      <c r="F644" s="38">
        <v>14.00564</v>
      </c>
    </row>
    <row r="645">
      <c r="A645" s="37" t="s">
        <v>19</v>
      </c>
      <c r="B645" s="10" t="s">
        <v>487</v>
      </c>
      <c r="C645" s="7">
        <v>2024.0</v>
      </c>
      <c r="D645" s="10">
        <v>3.0</v>
      </c>
      <c r="E645" s="10">
        <v>40.0</v>
      </c>
      <c r="F645" s="38">
        <v>19.56597</v>
      </c>
    </row>
    <row r="646">
      <c r="A646" s="37" t="s">
        <v>20</v>
      </c>
      <c r="B646" s="10" t="s">
        <v>488</v>
      </c>
      <c r="C646" s="7">
        <v>2024.0</v>
      </c>
      <c r="D646" s="10">
        <v>3.0</v>
      </c>
      <c r="E646" s="10">
        <v>40.0</v>
      </c>
      <c r="F646" s="38">
        <v>20.56925</v>
      </c>
    </row>
    <row r="647">
      <c r="A647" s="37" t="s">
        <v>21</v>
      </c>
      <c r="B647" s="10" t="s">
        <v>490</v>
      </c>
      <c r="C647" s="7">
        <v>2024.0</v>
      </c>
      <c r="D647" s="10">
        <v>3.0</v>
      </c>
      <c r="E647" s="10">
        <v>40.0</v>
      </c>
      <c r="F647" s="38">
        <v>16.92622</v>
      </c>
    </row>
    <row r="648">
      <c r="A648" s="37" t="s">
        <v>22</v>
      </c>
      <c r="B648" s="10" t="s">
        <v>491</v>
      </c>
      <c r="C648" s="7">
        <v>2024.0</v>
      </c>
      <c r="D648" s="10">
        <v>3.0</v>
      </c>
      <c r="E648" s="10">
        <v>40.0</v>
      </c>
      <c r="F648" s="38">
        <v>13.60177</v>
      </c>
    </row>
    <row r="649">
      <c r="A649" s="37" t="s">
        <v>23</v>
      </c>
      <c r="B649" s="10" t="s">
        <v>492</v>
      </c>
      <c r="C649" s="7">
        <v>2024.0</v>
      </c>
      <c r="D649" s="10">
        <v>3.0</v>
      </c>
      <c r="E649" s="10">
        <v>40.0</v>
      </c>
      <c r="F649" s="38">
        <v>34.96116</v>
      </c>
    </row>
    <row r="650">
      <c r="A650" s="37" t="s">
        <v>24</v>
      </c>
      <c r="B650" s="10" t="s">
        <v>493</v>
      </c>
      <c r="C650" s="7">
        <v>2024.0</v>
      </c>
      <c r="D650" s="10">
        <v>3.0</v>
      </c>
      <c r="E650" s="10">
        <v>40.0</v>
      </c>
      <c r="F650" s="38">
        <v>21.21847</v>
      </c>
    </row>
    <row r="651">
      <c r="A651" s="37" t="s">
        <v>25</v>
      </c>
      <c r="B651" s="10" t="s">
        <v>494</v>
      </c>
      <c r="C651" s="7">
        <v>2024.0</v>
      </c>
      <c r="D651" s="10">
        <v>3.0</v>
      </c>
      <c r="E651" s="10">
        <v>40.0</v>
      </c>
      <c r="F651" s="38">
        <v>15.53492</v>
      </c>
    </row>
    <row r="652">
      <c r="A652" s="37" t="s">
        <v>26</v>
      </c>
      <c r="B652" s="10" t="s">
        <v>495</v>
      </c>
      <c r="C652" s="7">
        <v>2024.0</v>
      </c>
      <c r="D652" s="10">
        <v>3.0</v>
      </c>
      <c r="E652" s="10">
        <v>40.0</v>
      </c>
      <c r="F652" s="38">
        <v>15.25152</v>
      </c>
    </row>
    <row r="653">
      <c r="A653" s="37" t="s">
        <v>27</v>
      </c>
      <c r="B653" s="10" t="s">
        <v>497</v>
      </c>
      <c r="C653" s="7">
        <v>2024.0</v>
      </c>
      <c r="D653" s="10">
        <v>3.0</v>
      </c>
      <c r="E653" s="10">
        <v>40.0</v>
      </c>
      <c r="F653" s="38">
        <v>21.22648</v>
      </c>
    </row>
    <row r="654">
      <c r="A654" s="37" t="s">
        <v>28</v>
      </c>
      <c r="B654" s="10" t="s">
        <v>496</v>
      </c>
      <c r="C654" s="7">
        <v>2024.0</v>
      </c>
      <c r="D654" s="10">
        <v>3.0</v>
      </c>
      <c r="E654" s="10">
        <v>40.0</v>
      </c>
      <c r="F654" s="38">
        <v>13.67093</v>
      </c>
    </row>
    <row r="655">
      <c r="A655" s="37" t="s">
        <v>29</v>
      </c>
      <c r="B655" s="10" t="s">
        <v>498</v>
      </c>
      <c r="C655" s="7">
        <v>2024.0</v>
      </c>
      <c r="D655" s="10">
        <v>3.0</v>
      </c>
      <c r="E655" s="10">
        <v>40.0</v>
      </c>
      <c r="F655" s="38">
        <v>12.81071</v>
      </c>
    </row>
    <row r="656">
      <c r="A656" s="37" t="s">
        <v>30</v>
      </c>
      <c r="B656" s="10" t="s">
        <v>499</v>
      </c>
      <c r="C656" s="7">
        <v>2024.0</v>
      </c>
      <c r="D656" s="10">
        <v>3.0</v>
      </c>
      <c r="E656" s="10">
        <v>40.0</v>
      </c>
      <c r="F656" s="38">
        <v>22.5269</v>
      </c>
    </row>
    <row r="657">
      <c r="A657" s="37" t="s">
        <v>31</v>
      </c>
      <c r="B657" s="10" t="s">
        <v>500</v>
      </c>
      <c r="C657" s="7">
        <v>2024.0</v>
      </c>
      <c r="D657" s="10">
        <v>3.0</v>
      </c>
      <c r="E657" s="10">
        <v>40.0</v>
      </c>
      <c r="F657" s="38">
        <v>14.98509</v>
      </c>
    </row>
    <row r="658">
      <c r="A658" s="37" t="s">
        <v>32</v>
      </c>
      <c r="B658" s="10" t="s">
        <v>501</v>
      </c>
      <c r="C658" s="7">
        <v>2024.0</v>
      </c>
      <c r="D658" s="10">
        <v>3.0</v>
      </c>
      <c r="E658" s="10">
        <v>40.0</v>
      </c>
      <c r="F658" s="38">
        <v>19.71172</v>
      </c>
    </row>
    <row r="659">
      <c r="A659" s="37" t="s">
        <v>33</v>
      </c>
      <c r="B659" s="10" t="s">
        <v>502</v>
      </c>
      <c r="C659" s="7">
        <v>2024.0</v>
      </c>
      <c r="D659" s="10">
        <v>3.0</v>
      </c>
      <c r="E659" s="10">
        <v>40.0</v>
      </c>
      <c r="F659" s="38">
        <v>23.57884</v>
      </c>
    </row>
    <row r="660">
      <c r="A660" s="37" t="s">
        <v>34</v>
      </c>
      <c r="B660" s="10" t="s">
        <v>503</v>
      </c>
      <c r="C660" s="7">
        <v>2024.0</v>
      </c>
      <c r="D660" s="10">
        <v>3.0</v>
      </c>
      <c r="E660" s="10">
        <v>40.0</v>
      </c>
      <c r="F660" s="38">
        <v>15.52511</v>
      </c>
    </row>
    <row r="661">
      <c r="A661" s="37" t="s">
        <v>35</v>
      </c>
      <c r="B661" s="10" t="s">
        <v>504</v>
      </c>
      <c r="C661" s="7">
        <v>2024.0</v>
      </c>
      <c r="D661" s="10">
        <v>3.0</v>
      </c>
      <c r="E661" s="10">
        <v>40.0</v>
      </c>
      <c r="F661" s="38">
        <v>25.01839</v>
      </c>
    </row>
    <row r="662">
      <c r="A662" s="37" t="s">
        <v>3</v>
      </c>
      <c r="B662" s="10" t="s">
        <v>489</v>
      </c>
      <c r="C662" s="10">
        <v>2025.0</v>
      </c>
      <c r="D662" s="10">
        <v>3.0</v>
      </c>
      <c r="E662" s="10">
        <v>40.0</v>
      </c>
      <c r="F662" s="38">
        <v>15.4426691</v>
      </c>
    </row>
    <row r="663">
      <c r="A663" s="37" t="s">
        <v>4</v>
      </c>
      <c r="B663" s="10" t="s">
        <v>472</v>
      </c>
      <c r="C663" s="10">
        <v>2025.0</v>
      </c>
      <c r="D663" s="10">
        <v>3.0</v>
      </c>
      <c r="E663" s="10">
        <v>40.0</v>
      </c>
      <c r="F663" s="38">
        <v>15.5072597</v>
      </c>
    </row>
    <row r="664">
      <c r="A664" s="37" t="s">
        <v>5</v>
      </c>
      <c r="B664" s="10" t="s">
        <v>473</v>
      </c>
      <c r="C664" s="10">
        <v>2025.0</v>
      </c>
      <c r="D664" s="10">
        <v>3.0</v>
      </c>
      <c r="E664" s="10">
        <v>40.0</v>
      </c>
      <c r="F664" s="38">
        <v>13.7757024</v>
      </c>
    </row>
    <row r="665">
      <c r="A665" s="37" t="s">
        <v>6</v>
      </c>
      <c r="B665" s="10" t="s">
        <v>474</v>
      </c>
      <c r="C665" s="10">
        <v>2025.0</v>
      </c>
      <c r="D665" s="10">
        <v>3.0</v>
      </c>
      <c r="E665" s="10">
        <v>40.0</v>
      </c>
      <c r="F665" s="38">
        <v>14.7706017</v>
      </c>
    </row>
    <row r="666">
      <c r="A666" s="37" t="s">
        <v>7</v>
      </c>
      <c r="B666" s="10" t="s">
        <v>475</v>
      </c>
      <c r="C666" s="10">
        <v>2025.0</v>
      </c>
      <c r="D666" s="10">
        <v>3.0</v>
      </c>
      <c r="E666" s="10">
        <v>40.0</v>
      </c>
      <c r="F666" s="38">
        <v>21.135726</v>
      </c>
    </row>
    <row r="667">
      <c r="A667" s="37" t="s">
        <v>8</v>
      </c>
      <c r="B667" s="10" t="s">
        <v>479</v>
      </c>
      <c r="C667" s="10">
        <v>2025.0</v>
      </c>
      <c r="D667" s="10">
        <v>3.0</v>
      </c>
      <c r="E667" s="10">
        <v>40.0</v>
      </c>
      <c r="F667" s="38">
        <v>14.7580937</v>
      </c>
    </row>
    <row r="668">
      <c r="A668" s="37" t="s">
        <v>9</v>
      </c>
      <c r="B668" s="10" t="s">
        <v>480</v>
      </c>
      <c r="C668" s="10">
        <v>2025.0</v>
      </c>
      <c r="D668" s="10">
        <v>3.0</v>
      </c>
      <c r="E668" s="10">
        <v>40.0</v>
      </c>
      <c r="F668" s="38">
        <v>14.4287167</v>
      </c>
    </row>
    <row r="669">
      <c r="A669" s="37" t="s">
        <v>10</v>
      </c>
      <c r="B669" s="10" t="s">
        <v>478</v>
      </c>
      <c r="C669" s="10">
        <v>2025.0</v>
      </c>
      <c r="D669" s="10">
        <v>3.0</v>
      </c>
      <c r="E669" s="10">
        <v>40.0</v>
      </c>
      <c r="F669" s="38">
        <v>36.9324763</v>
      </c>
    </row>
    <row r="670">
      <c r="A670" s="37" t="s">
        <v>11</v>
      </c>
      <c r="B670" s="10" t="s">
        <v>477</v>
      </c>
      <c r="C670" s="10">
        <v>2025.0</v>
      </c>
      <c r="D670" s="10">
        <v>3.0</v>
      </c>
      <c r="E670" s="10">
        <v>40.0</v>
      </c>
      <c r="F670" s="38">
        <v>16.1762933</v>
      </c>
    </row>
    <row r="671">
      <c r="A671" s="37" t="s">
        <v>12</v>
      </c>
      <c r="B671" s="10" t="s">
        <v>476</v>
      </c>
      <c r="C671" s="10">
        <v>2025.0</v>
      </c>
      <c r="D671" s="10">
        <v>3.0</v>
      </c>
      <c r="E671" s="10">
        <v>40.0</v>
      </c>
      <c r="F671" s="38">
        <v>11.806242</v>
      </c>
    </row>
    <row r="672">
      <c r="A672" s="37" t="s">
        <v>13</v>
      </c>
      <c r="B672" s="10" t="s">
        <v>481</v>
      </c>
      <c r="C672" s="10">
        <v>2025.0</v>
      </c>
      <c r="D672" s="10">
        <v>3.0</v>
      </c>
      <c r="E672" s="10">
        <v>40.0</v>
      </c>
      <c r="F672" s="38">
        <v>19.6742882</v>
      </c>
    </row>
    <row r="673">
      <c r="A673" s="37" t="s">
        <v>14</v>
      </c>
      <c r="B673" s="10" t="s">
        <v>483</v>
      </c>
      <c r="C673" s="10">
        <v>2025.0</v>
      </c>
      <c r="D673" s="10">
        <v>3.0</v>
      </c>
      <c r="E673" s="10">
        <v>40.0</v>
      </c>
      <c r="F673" s="38">
        <v>20.8301006</v>
      </c>
    </row>
    <row r="674">
      <c r="A674" s="37" t="s">
        <v>15</v>
      </c>
      <c r="B674" s="10" t="s">
        <v>482</v>
      </c>
      <c r="C674" s="10">
        <v>2025.0</v>
      </c>
      <c r="D674" s="10">
        <v>3.0</v>
      </c>
      <c r="E674" s="10">
        <v>40.0</v>
      </c>
      <c r="F674" s="38">
        <v>33.5516734</v>
      </c>
    </row>
    <row r="675">
      <c r="A675" s="37" t="s">
        <v>16</v>
      </c>
      <c r="B675" s="10" t="s">
        <v>484</v>
      </c>
      <c r="C675" s="10">
        <v>2025.0</v>
      </c>
      <c r="D675" s="10">
        <v>3.0</v>
      </c>
      <c r="E675" s="10">
        <v>40.0</v>
      </c>
      <c r="F675" s="38">
        <v>19.2334223</v>
      </c>
    </row>
    <row r="676">
      <c r="A676" s="37" t="s">
        <v>17</v>
      </c>
      <c r="B676" s="10" t="s">
        <v>485</v>
      </c>
      <c r="C676" s="10">
        <v>2025.0</v>
      </c>
      <c r="D676" s="10">
        <v>3.0</v>
      </c>
      <c r="E676" s="10">
        <v>40.0</v>
      </c>
      <c r="F676" s="38">
        <v>15.2247721</v>
      </c>
    </row>
    <row r="677">
      <c r="A677" s="37" t="s">
        <v>18</v>
      </c>
      <c r="B677" s="10" t="s">
        <v>486</v>
      </c>
      <c r="C677" s="10">
        <v>2025.0</v>
      </c>
      <c r="D677" s="10">
        <v>3.0</v>
      </c>
      <c r="E677" s="10">
        <v>40.0</v>
      </c>
      <c r="F677" s="38">
        <v>14.8383031</v>
      </c>
    </row>
    <row r="678">
      <c r="A678" s="37" t="s">
        <v>19</v>
      </c>
      <c r="B678" s="10" t="s">
        <v>487</v>
      </c>
      <c r="C678" s="10">
        <v>2025.0</v>
      </c>
      <c r="D678" s="10">
        <v>3.0</v>
      </c>
      <c r="E678" s="10">
        <v>40.0</v>
      </c>
      <c r="F678" s="38">
        <v>20.2580856</v>
      </c>
    </row>
    <row r="679">
      <c r="A679" s="37" t="s">
        <v>20</v>
      </c>
      <c r="B679" s="10" t="s">
        <v>488</v>
      </c>
      <c r="C679" s="10">
        <v>2025.0</v>
      </c>
      <c r="D679" s="10">
        <v>3.0</v>
      </c>
      <c r="E679" s="10">
        <v>40.0</v>
      </c>
      <c r="F679" s="38">
        <v>16.2153466</v>
      </c>
    </row>
    <row r="680">
      <c r="A680" s="37" t="s">
        <v>21</v>
      </c>
      <c r="B680" s="10" t="s">
        <v>490</v>
      </c>
      <c r="C680" s="10">
        <v>2025.0</v>
      </c>
      <c r="D680" s="10">
        <v>3.0</v>
      </c>
      <c r="E680" s="10">
        <v>40.0</v>
      </c>
      <c r="F680" s="38">
        <v>17.9002665</v>
      </c>
    </row>
    <row r="681">
      <c r="A681" s="37" t="s">
        <v>22</v>
      </c>
      <c r="B681" s="10" t="s">
        <v>491</v>
      </c>
      <c r="C681" s="10">
        <v>2025.0</v>
      </c>
      <c r="D681" s="10">
        <v>3.0</v>
      </c>
      <c r="E681" s="10">
        <v>40.0</v>
      </c>
      <c r="F681" s="38">
        <v>15.8647869</v>
      </c>
    </row>
    <row r="682">
      <c r="A682" s="37" t="s">
        <v>23</v>
      </c>
      <c r="B682" s="10" t="s">
        <v>492</v>
      </c>
      <c r="C682" s="10">
        <v>2025.0</v>
      </c>
      <c r="D682" s="10">
        <v>3.0</v>
      </c>
      <c r="E682" s="10">
        <v>40.0</v>
      </c>
      <c r="F682" s="38">
        <v>30.5791576</v>
      </c>
    </row>
    <row r="683">
      <c r="A683" s="37" t="s">
        <v>24</v>
      </c>
      <c r="B683" s="10" t="s">
        <v>493</v>
      </c>
      <c r="C683" s="10">
        <v>2025.0</v>
      </c>
      <c r="D683" s="10">
        <v>3.0</v>
      </c>
      <c r="E683" s="10">
        <v>40.0</v>
      </c>
      <c r="F683" s="38">
        <v>21.9718601</v>
      </c>
    </row>
    <row r="684">
      <c r="A684" s="37" t="s">
        <v>25</v>
      </c>
      <c r="B684" s="10" t="s">
        <v>494</v>
      </c>
      <c r="C684" s="10">
        <v>2025.0</v>
      </c>
      <c r="D684" s="10">
        <v>3.0</v>
      </c>
      <c r="E684" s="10">
        <v>40.0</v>
      </c>
      <c r="F684" s="38">
        <v>14.4690597</v>
      </c>
    </row>
    <row r="685">
      <c r="A685" s="37" t="s">
        <v>26</v>
      </c>
      <c r="B685" s="10" t="s">
        <v>495</v>
      </c>
      <c r="C685" s="10">
        <v>2025.0</v>
      </c>
      <c r="D685" s="10">
        <v>3.0</v>
      </c>
      <c r="E685" s="10">
        <v>40.0</v>
      </c>
      <c r="F685" s="38">
        <v>16.3123618</v>
      </c>
    </row>
    <row r="686">
      <c r="A686" s="37" t="s">
        <v>27</v>
      </c>
      <c r="B686" s="10" t="s">
        <v>497</v>
      </c>
      <c r="C686" s="10">
        <v>2025.0</v>
      </c>
      <c r="D686" s="10">
        <v>3.0</v>
      </c>
      <c r="E686" s="10">
        <v>40.0</v>
      </c>
      <c r="F686" s="38">
        <v>20.1449858</v>
      </c>
    </row>
    <row r="687">
      <c r="A687" s="37" t="s">
        <v>28</v>
      </c>
      <c r="B687" s="10" t="s">
        <v>496</v>
      </c>
      <c r="C687" s="10">
        <v>2025.0</v>
      </c>
      <c r="D687" s="10">
        <v>3.0</v>
      </c>
      <c r="E687" s="10">
        <v>40.0</v>
      </c>
      <c r="F687" s="38">
        <v>13.2818307</v>
      </c>
    </row>
    <row r="688">
      <c r="A688" s="37" t="s">
        <v>29</v>
      </c>
      <c r="B688" s="10" t="s">
        <v>498</v>
      </c>
      <c r="C688" s="10">
        <v>2025.0</v>
      </c>
      <c r="D688" s="10">
        <v>3.0</v>
      </c>
      <c r="E688" s="10">
        <v>40.0</v>
      </c>
      <c r="F688" s="38">
        <v>16.0472144</v>
      </c>
    </row>
    <row r="689">
      <c r="A689" s="37" t="s">
        <v>30</v>
      </c>
      <c r="B689" s="10" t="s">
        <v>499</v>
      </c>
      <c r="C689" s="10">
        <v>2025.0</v>
      </c>
      <c r="D689" s="10">
        <v>3.0</v>
      </c>
      <c r="E689" s="10">
        <v>40.0</v>
      </c>
      <c r="F689" s="38">
        <v>21.479314</v>
      </c>
    </row>
    <row r="690">
      <c r="A690" s="37" t="s">
        <v>31</v>
      </c>
      <c r="B690" s="10" t="s">
        <v>500</v>
      </c>
      <c r="C690" s="10">
        <v>2025.0</v>
      </c>
      <c r="D690" s="10">
        <v>3.0</v>
      </c>
      <c r="E690" s="10">
        <v>40.0</v>
      </c>
      <c r="F690" s="38">
        <v>17.5245036</v>
      </c>
    </row>
    <row r="691">
      <c r="A691" s="37" t="s">
        <v>32</v>
      </c>
      <c r="B691" s="10" t="s">
        <v>501</v>
      </c>
      <c r="C691" s="10">
        <v>2025.0</v>
      </c>
      <c r="D691" s="10">
        <v>3.0</v>
      </c>
      <c r="E691" s="10">
        <v>40.0</v>
      </c>
      <c r="F691" s="38">
        <v>18.861048</v>
      </c>
    </row>
    <row r="692">
      <c r="A692" s="37" t="s">
        <v>33</v>
      </c>
      <c r="B692" s="10" t="s">
        <v>502</v>
      </c>
      <c r="C692" s="10">
        <v>2025.0</v>
      </c>
      <c r="D692" s="10">
        <v>3.0</v>
      </c>
      <c r="E692" s="10">
        <v>40.0</v>
      </c>
      <c r="F692" s="38">
        <v>25.8895858</v>
      </c>
    </row>
    <row r="693">
      <c r="A693" s="37" t="s">
        <v>34</v>
      </c>
      <c r="B693" s="10" t="s">
        <v>503</v>
      </c>
      <c r="C693" s="10">
        <v>2025.0</v>
      </c>
      <c r="D693" s="10">
        <v>3.0</v>
      </c>
      <c r="E693" s="10">
        <v>40.0</v>
      </c>
      <c r="F693" s="38">
        <v>15.1475518</v>
      </c>
    </row>
    <row r="694">
      <c r="A694" s="37" t="s">
        <v>35</v>
      </c>
      <c r="B694" s="10" t="s">
        <v>504</v>
      </c>
      <c r="C694" s="10">
        <v>2025.0</v>
      </c>
      <c r="D694" s="10">
        <v>3.0</v>
      </c>
      <c r="E694" s="10">
        <v>40.0</v>
      </c>
      <c r="F694" s="38">
        <v>24.8081572</v>
      </c>
    </row>
    <row r="695">
      <c r="A695" s="160"/>
      <c r="B695" s="161"/>
    </row>
    <row r="696">
      <c r="A696" s="160"/>
      <c r="B696" s="161"/>
    </row>
    <row r="697">
      <c r="A697" s="160"/>
      <c r="B697" s="161"/>
    </row>
    <row r="698">
      <c r="A698" s="160"/>
      <c r="B698" s="161"/>
    </row>
    <row r="699">
      <c r="A699" s="160"/>
      <c r="B699" s="161"/>
    </row>
    <row r="700">
      <c r="A700" s="160"/>
      <c r="B700" s="161"/>
    </row>
    <row r="701">
      <c r="A701" s="160"/>
      <c r="B701" s="161"/>
    </row>
    <row r="702">
      <c r="A702" s="160"/>
      <c r="B702" s="161"/>
    </row>
    <row r="703">
      <c r="A703" s="160"/>
      <c r="B703" s="161"/>
    </row>
    <row r="704">
      <c r="A704" s="160"/>
      <c r="B704" s="161"/>
    </row>
    <row r="705">
      <c r="A705" s="160"/>
      <c r="B705" s="161"/>
    </row>
    <row r="706">
      <c r="A706" s="160"/>
      <c r="B706" s="161"/>
    </row>
    <row r="707">
      <c r="A707" s="160"/>
      <c r="B707" s="161"/>
    </row>
    <row r="708">
      <c r="A708" s="160"/>
      <c r="B708" s="161"/>
    </row>
    <row r="709">
      <c r="A709" s="160"/>
      <c r="B709" s="161"/>
    </row>
    <row r="710">
      <c r="A710" s="160"/>
      <c r="B710" s="161"/>
    </row>
    <row r="711">
      <c r="A711" s="160"/>
      <c r="B711" s="161"/>
    </row>
    <row r="712">
      <c r="A712" s="160"/>
      <c r="B712" s="161"/>
    </row>
    <row r="713">
      <c r="A713" s="160"/>
      <c r="B713" s="161"/>
    </row>
    <row r="714">
      <c r="A714" s="160"/>
      <c r="B714" s="161"/>
    </row>
    <row r="715">
      <c r="A715" s="160"/>
      <c r="B715" s="161"/>
    </row>
    <row r="716">
      <c r="A716" s="160"/>
      <c r="B716" s="161"/>
    </row>
    <row r="717">
      <c r="A717" s="160"/>
      <c r="B717" s="161"/>
    </row>
    <row r="718">
      <c r="A718" s="160"/>
      <c r="B718" s="161"/>
    </row>
    <row r="719">
      <c r="A719" s="160"/>
      <c r="B719" s="161"/>
    </row>
    <row r="720">
      <c r="A720" s="160"/>
      <c r="B720" s="161"/>
    </row>
    <row r="721">
      <c r="A721" s="160"/>
      <c r="B721" s="161"/>
    </row>
    <row r="722">
      <c r="A722" s="160"/>
      <c r="B722" s="161"/>
    </row>
    <row r="723">
      <c r="A723" s="160"/>
      <c r="B723" s="161"/>
    </row>
    <row r="724">
      <c r="A724" s="160"/>
      <c r="B724" s="161"/>
    </row>
    <row r="725">
      <c r="A725" s="160"/>
      <c r="B725" s="161"/>
    </row>
    <row r="726">
      <c r="A726" s="160"/>
      <c r="B726" s="161"/>
    </row>
    <row r="727">
      <c r="A727" s="160"/>
      <c r="B727" s="161"/>
    </row>
    <row r="728">
      <c r="A728" s="26"/>
      <c r="B728" s="27"/>
    </row>
    <row r="729">
      <c r="A729" s="26"/>
      <c r="B729" s="27"/>
    </row>
    <row r="730">
      <c r="A730" s="26"/>
      <c r="B730" s="27"/>
    </row>
    <row r="731">
      <c r="A731" s="26"/>
      <c r="B731" s="27"/>
    </row>
    <row r="732">
      <c r="A732" s="26"/>
      <c r="B732" s="27"/>
    </row>
    <row r="733">
      <c r="A733" s="26"/>
      <c r="B733" s="27"/>
    </row>
    <row r="734">
      <c r="A734" s="26"/>
      <c r="B734" s="27"/>
    </row>
    <row r="735">
      <c r="A735" s="26"/>
      <c r="B735" s="27"/>
    </row>
    <row r="736">
      <c r="A736" s="26"/>
      <c r="B736" s="27"/>
    </row>
    <row r="737">
      <c r="A737" s="26"/>
      <c r="B737" s="27"/>
    </row>
    <row r="738">
      <c r="A738" s="26"/>
      <c r="B738" s="27"/>
    </row>
    <row r="739">
      <c r="A739" s="26"/>
      <c r="B739" s="27"/>
    </row>
    <row r="740">
      <c r="A740" s="26"/>
      <c r="B740" s="27"/>
    </row>
    <row r="741">
      <c r="A741" s="26"/>
      <c r="B741" s="27"/>
    </row>
    <row r="742">
      <c r="A742" s="26"/>
      <c r="B742" s="27"/>
    </row>
    <row r="743">
      <c r="A743" s="26"/>
      <c r="B743" s="27"/>
    </row>
    <row r="744">
      <c r="A744" s="26"/>
      <c r="B744" s="27"/>
    </row>
    <row r="745">
      <c r="A745" s="26"/>
      <c r="B745" s="27"/>
    </row>
    <row r="746">
      <c r="A746" s="26"/>
      <c r="B746" s="27"/>
    </row>
    <row r="747">
      <c r="A747" s="26"/>
      <c r="B747" s="27"/>
    </row>
    <row r="748">
      <c r="A748" s="26"/>
      <c r="B748" s="27"/>
    </row>
    <row r="749">
      <c r="A749" s="26"/>
      <c r="B749" s="27"/>
    </row>
    <row r="750">
      <c r="A750" s="26"/>
      <c r="B750" s="27"/>
    </row>
    <row r="751">
      <c r="A751" s="26"/>
      <c r="B751" s="27"/>
    </row>
    <row r="752">
      <c r="A752" s="26"/>
      <c r="B752" s="27"/>
    </row>
    <row r="753">
      <c r="A753" s="26"/>
      <c r="B753" s="27"/>
    </row>
    <row r="754">
      <c r="A754" s="26"/>
      <c r="B754" s="27"/>
    </row>
    <row r="755">
      <c r="A755" s="26"/>
      <c r="B755" s="27"/>
    </row>
    <row r="756">
      <c r="A756" s="26"/>
      <c r="B756" s="27"/>
    </row>
    <row r="757">
      <c r="A757" s="26"/>
      <c r="B757" s="27"/>
    </row>
    <row r="758">
      <c r="A758" s="26"/>
      <c r="B758" s="27"/>
    </row>
    <row r="759">
      <c r="A759" s="26"/>
      <c r="B759" s="27"/>
    </row>
    <row r="760">
      <c r="A760" s="26"/>
      <c r="B760" s="27"/>
    </row>
    <row r="761">
      <c r="A761" s="160"/>
      <c r="B761" s="161"/>
    </row>
    <row r="762">
      <c r="A762" s="160"/>
      <c r="B762" s="161"/>
    </row>
    <row r="763">
      <c r="A763" s="160"/>
      <c r="B763" s="161"/>
    </row>
    <row r="764">
      <c r="A764" s="160"/>
      <c r="B764" s="161"/>
    </row>
    <row r="765">
      <c r="A765" s="160"/>
      <c r="B765" s="161"/>
    </row>
    <row r="766">
      <c r="A766" s="160"/>
      <c r="B766" s="161"/>
    </row>
    <row r="767">
      <c r="A767" s="160"/>
      <c r="B767" s="161"/>
    </row>
    <row r="768">
      <c r="A768" s="160"/>
      <c r="B768" s="161"/>
    </row>
    <row r="769">
      <c r="A769" s="160"/>
      <c r="B769" s="161"/>
    </row>
    <row r="770">
      <c r="A770" s="160"/>
      <c r="B770" s="161"/>
    </row>
    <row r="771">
      <c r="A771" s="160"/>
      <c r="B771" s="161"/>
    </row>
    <row r="772">
      <c r="A772" s="160"/>
      <c r="B772" s="161"/>
    </row>
    <row r="773">
      <c r="A773" s="160"/>
      <c r="B773" s="161"/>
    </row>
    <row r="774">
      <c r="A774" s="160"/>
      <c r="B774" s="161"/>
    </row>
    <row r="775">
      <c r="A775" s="160"/>
      <c r="B775" s="161"/>
    </row>
    <row r="776">
      <c r="A776" s="160"/>
      <c r="B776" s="161"/>
    </row>
    <row r="777">
      <c r="A777" s="160"/>
      <c r="B777" s="161"/>
    </row>
    <row r="778">
      <c r="A778" s="160"/>
      <c r="B778" s="161"/>
    </row>
    <row r="779">
      <c r="A779" s="160"/>
      <c r="B779" s="161"/>
    </row>
    <row r="780">
      <c r="A780" s="160"/>
      <c r="B780" s="161"/>
    </row>
    <row r="781">
      <c r="A781" s="160"/>
      <c r="B781" s="161"/>
    </row>
    <row r="782">
      <c r="A782" s="160"/>
      <c r="B782" s="161"/>
    </row>
    <row r="783">
      <c r="A783" s="160"/>
      <c r="B783" s="161"/>
    </row>
    <row r="784">
      <c r="A784" s="160"/>
      <c r="B784" s="161"/>
    </row>
    <row r="785">
      <c r="A785" s="160"/>
      <c r="B785" s="161"/>
    </row>
    <row r="786">
      <c r="A786" s="160"/>
      <c r="B786" s="161"/>
    </row>
    <row r="787">
      <c r="A787" s="160"/>
      <c r="B787" s="161"/>
    </row>
    <row r="788">
      <c r="A788" s="160"/>
      <c r="B788" s="161"/>
    </row>
    <row r="789">
      <c r="A789" s="160"/>
      <c r="B789" s="161"/>
    </row>
    <row r="790">
      <c r="A790" s="160"/>
      <c r="B790" s="161"/>
    </row>
    <row r="791">
      <c r="A791" s="160"/>
      <c r="B791" s="161"/>
    </row>
    <row r="792">
      <c r="A792" s="160"/>
      <c r="B792" s="161"/>
    </row>
    <row r="793">
      <c r="A793" s="160"/>
      <c r="B793" s="161"/>
    </row>
    <row r="794">
      <c r="A794" s="160"/>
      <c r="B794" s="161"/>
    </row>
    <row r="795">
      <c r="A795" s="160"/>
      <c r="B795" s="161"/>
    </row>
    <row r="796">
      <c r="A796" s="160"/>
      <c r="B796" s="161"/>
    </row>
    <row r="797">
      <c r="A797" s="160"/>
      <c r="B797" s="161"/>
    </row>
    <row r="798">
      <c r="A798" s="160"/>
      <c r="B798" s="161"/>
    </row>
    <row r="799">
      <c r="A799" s="160"/>
      <c r="B799" s="161"/>
    </row>
    <row r="800">
      <c r="A800" s="160"/>
      <c r="B800" s="161"/>
    </row>
    <row r="801">
      <c r="A801" s="160"/>
      <c r="B801" s="161"/>
    </row>
    <row r="802">
      <c r="A802" s="160"/>
      <c r="B802" s="161"/>
    </row>
    <row r="803">
      <c r="A803" s="160"/>
      <c r="B803" s="161"/>
    </row>
    <row r="804">
      <c r="A804" s="160"/>
      <c r="B804" s="161"/>
    </row>
    <row r="805">
      <c r="A805" s="160"/>
      <c r="B805" s="161"/>
    </row>
    <row r="806">
      <c r="A806" s="160"/>
      <c r="B806" s="161"/>
    </row>
    <row r="807">
      <c r="A807" s="160"/>
      <c r="B807" s="161"/>
    </row>
    <row r="808">
      <c r="A808" s="160"/>
      <c r="B808" s="161"/>
    </row>
    <row r="809">
      <c r="A809" s="160"/>
      <c r="B809" s="161"/>
    </row>
    <row r="810">
      <c r="A810" s="160"/>
      <c r="B810" s="161"/>
    </row>
    <row r="811">
      <c r="A811" s="160"/>
      <c r="B811" s="161"/>
    </row>
    <row r="812">
      <c r="A812" s="160"/>
      <c r="B812" s="161"/>
    </row>
    <row r="813">
      <c r="A813" s="160"/>
      <c r="B813" s="161"/>
    </row>
    <row r="814">
      <c r="A814" s="160"/>
      <c r="B814" s="161"/>
    </row>
    <row r="815">
      <c r="A815" s="160"/>
      <c r="B815" s="161"/>
    </row>
    <row r="816">
      <c r="A816" s="160"/>
      <c r="B816" s="161"/>
    </row>
    <row r="817">
      <c r="A817" s="160"/>
      <c r="B817" s="161"/>
    </row>
    <row r="818">
      <c r="A818" s="160"/>
      <c r="B818" s="161"/>
    </row>
    <row r="819">
      <c r="A819" s="160"/>
      <c r="B819" s="161"/>
    </row>
    <row r="820">
      <c r="A820" s="160"/>
      <c r="B820" s="161"/>
    </row>
    <row r="821">
      <c r="A821" s="160"/>
      <c r="B821" s="161"/>
    </row>
    <row r="822">
      <c r="A822" s="160"/>
      <c r="B822" s="161"/>
    </row>
    <row r="823">
      <c r="A823" s="160"/>
      <c r="B823" s="161"/>
    </row>
    <row r="824">
      <c r="A824" s="160"/>
      <c r="B824" s="161"/>
    </row>
    <row r="825">
      <c r="A825" s="160"/>
      <c r="B825" s="161"/>
    </row>
    <row r="826">
      <c r="A826" s="160"/>
      <c r="B826" s="161"/>
    </row>
    <row r="827">
      <c r="A827" s="160"/>
      <c r="B827" s="161"/>
    </row>
    <row r="828">
      <c r="A828" s="160"/>
      <c r="B828" s="161"/>
    </row>
    <row r="829">
      <c r="A829" s="160"/>
      <c r="B829" s="161"/>
    </row>
    <row r="830">
      <c r="A830" s="160"/>
      <c r="B830" s="161"/>
    </row>
    <row r="831">
      <c r="A831" s="160"/>
      <c r="B831" s="161"/>
    </row>
    <row r="832">
      <c r="A832" s="160"/>
      <c r="B832" s="161"/>
    </row>
    <row r="833">
      <c r="A833" s="160"/>
      <c r="B833" s="161"/>
    </row>
    <row r="834">
      <c r="A834" s="160"/>
      <c r="B834" s="161"/>
    </row>
    <row r="835">
      <c r="A835" s="160"/>
      <c r="B835" s="161"/>
    </row>
    <row r="836">
      <c r="A836" s="160"/>
      <c r="B836" s="161"/>
    </row>
    <row r="837">
      <c r="A837" s="160"/>
      <c r="B837" s="161"/>
    </row>
    <row r="838">
      <c r="A838" s="160"/>
      <c r="B838" s="161"/>
    </row>
    <row r="839">
      <c r="A839" s="160"/>
      <c r="B839" s="161"/>
    </row>
    <row r="840">
      <c r="A840" s="160"/>
      <c r="B840" s="161"/>
    </row>
    <row r="841">
      <c r="A841" s="160"/>
      <c r="B841" s="161"/>
    </row>
    <row r="842">
      <c r="A842" s="160"/>
      <c r="B842" s="161"/>
    </row>
    <row r="843">
      <c r="A843" s="160"/>
      <c r="B843" s="161"/>
    </row>
    <row r="844">
      <c r="A844" s="160"/>
      <c r="B844" s="161"/>
    </row>
    <row r="845">
      <c r="A845" s="160"/>
      <c r="B845" s="161"/>
    </row>
    <row r="846">
      <c r="A846" s="160"/>
      <c r="B846" s="161"/>
    </row>
    <row r="847">
      <c r="A847" s="160"/>
      <c r="B847" s="161"/>
    </row>
    <row r="848">
      <c r="A848" s="160"/>
      <c r="B848" s="161"/>
    </row>
    <row r="849">
      <c r="A849" s="160"/>
      <c r="B849" s="161"/>
    </row>
    <row r="850">
      <c r="A850" s="160"/>
      <c r="B850" s="161"/>
    </row>
    <row r="851">
      <c r="A851" s="160"/>
      <c r="B851" s="161"/>
    </row>
    <row r="852">
      <c r="A852" s="160"/>
      <c r="B852" s="161"/>
    </row>
    <row r="853">
      <c r="A853" s="160"/>
      <c r="B853" s="161"/>
    </row>
    <row r="854">
      <c r="A854" s="160"/>
      <c r="B854" s="161"/>
    </row>
    <row r="855">
      <c r="A855" s="160"/>
      <c r="B855" s="161"/>
    </row>
    <row r="856">
      <c r="A856" s="160"/>
      <c r="B856" s="161"/>
    </row>
    <row r="857">
      <c r="A857" s="160"/>
      <c r="B857" s="161"/>
    </row>
    <row r="858">
      <c r="A858" s="160"/>
      <c r="B858" s="161"/>
    </row>
    <row r="859">
      <c r="A859" s="160"/>
      <c r="B859" s="161"/>
    </row>
    <row r="860">
      <c r="A860" s="160"/>
      <c r="B860" s="161"/>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162" t="s">
        <v>471</v>
      </c>
    </row>
    <row r="2">
      <c r="A2" s="91" t="s">
        <v>3</v>
      </c>
      <c r="B2" s="27" t="s">
        <v>489</v>
      </c>
      <c r="C2" s="7">
        <v>2010.0</v>
      </c>
      <c r="D2" s="9" t="s">
        <v>6</v>
      </c>
      <c r="E2" s="9" t="s">
        <v>369</v>
      </c>
      <c r="F2" s="82">
        <v>18.8</v>
      </c>
    </row>
    <row r="3">
      <c r="A3" s="91" t="s">
        <v>4</v>
      </c>
      <c r="B3" s="27" t="s">
        <v>472</v>
      </c>
      <c r="C3" s="7">
        <v>2010.0</v>
      </c>
      <c r="D3" s="9" t="s">
        <v>6</v>
      </c>
      <c r="E3" s="9" t="s">
        <v>369</v>
      </c>
      <c r="F3" s="82">
        <v>18.4</v>
      </c>
    </row>
    <row r="4">
      <c r="A4" s="27" t="s">
        <v>5</v>
      </c>
      <c r="B4" s="27" t="s">
        <v>473</v>
      </c>
      <c r="C4" s="7">
        <v>2010.0</v>
      </c>
      <c r="D4" s="9" t="s">
        <v>6</v>
      </c>
      <c r="E4" s="9" t="s">
        <v>369</v>
      </c>
      <c r="F4" s="82">
        <v>20.3</v>
      </c>
    </row>
    <row r="5">
      <c r="A5" s="27" t="s">
        <v>6</v>
      </c>
      <c r="B5" s="27" t="s">
        <v>474</v>
      </c>
      <c r="C5" s="7">
        <v>2010.0</v>
      </c>
      <c r="D5" s="9" t="s">
        <v>6</v>
      </c>
      <c r="E5" s="9" t="s">
        <v>369</v>
      </c>
      <c r="F5" s="82">
        <v>19.7</v>
      </c>
    </row>
    <row r="6">
      <c r="A6" s="27" t="s">
        <v>7</v>
      </c>
      <c r="B6" s="27" t="s">
        <v>475</v>
      </c>
      <c r="C6" s="7">
        <v>2010.0</v>
      </c>
      <c r="D6" s="9" t="s">
        <v>6</v>
      </c>
      <c r="E6" s="9" t="s">
        <v>369</v>
      </c>
      <c r="F6" s="82">
        <v>20.2</v>
      </c>
    </row>
    <row r="7">
      <c r="A7" s="27" t="s">
        <v>8</v>
      </c>
      <c r="B7" s="27" t="s">
        <v>479</v>
      </c>
      <c r="C7" s="7">
        <v>2010.0</v>
      </c>
      <c r="D7" s="9" t="s">
        <v>6</v>
      </c>
      <c r="E7" s="9" t="s">
        <v>369</v>
      </c>
      <c r="F7" s="82">
        <v>21.8</v>
      </c>
    </row>
    <row r="8">
      <c r="A8" s="27" t="s">
        <v>9</v>
      </c>
      <c r="B8" s="27" t="s">
        <v>480</v>
      </c>
      <c r="C8" s="7">
        <v>2010.0</v>
      </c>
      <c r="D8" s="9" t="s">
        <v>6</v>
      </c>
      <c r="E8" s="9" t="s">
        <v>369</v>
      </c>
      <c r="F8" s="82">
        <v>19.6</v>
      </c>
    </row>
    <row r="9">
      <c r="A9" s="27" t="s">
        <v>10</v>
      </c>
      <c r="B9" s="27" t="s">
        <v>478</v>
      </c>
      <c r="C9" s="7">
        <v>2010.0</v>
      </c>
      <c r="D9" s="9" t="s">
        <v>6</v>
      </c>
      <c r="E9" s="9" t="s">
        <v>369</v>
      </c>
      <c r="F9" s="82">
        <v>18.8</v>
      </c>
    </row>
    <row r="10">
      <c r="A10" s="27" t="s">
        <v>11</v>
      </c>
      <c r="B10" s="27" t="s">
        <v>477</v>
      </c>
      <c r="C10" s="7">
        <v>2010.0</v>
      </c>
      <c r="D10" s="9" t="s">
        <v>6</v>
      </c>
      <c r="E10" s="9" t="s">
        <v>369</v>
      </c>
      <c r="F10" s="82">
        <v>23.0</v>
      </c>
    </row>
    <row r="11">
      <c r="A11" s="27" t="s">
        <v>12</v>
      </c>
      <c r="B11" s="27" t="s">
        <v>476</v>
      </c>
      <c r="C11" s="7">
        <v>2010.0</v>
      </c>
      <c r="D11" s="9" t="s">
        <v>6</v>
      </c>
      <c r="E11" s="9" t="s">
        <v>369</v>
      </c>
      <c r="F11" s="82">
        <v>16.5</v>
      </c>
    </row>
    <row r="12">
      <c r="A12" s="27" t="s">
        <v>13</v>
      </c>
      <c r="B12" s="27" t="s">
        <v>481</v>
      </c>
      <c r="C12" s="7">
        <v>2010.0</v>
      </c>
      <c r="D12" s="9" t="s">
        <v>6</v>
      </c>
      <c r="E12" s="9" t="s">
        <v>369</v>
      </c>
      <c r="F12" s="82">
        <v>21.4</v>
      </c>
    </row>
    <row r="13">
      <c r="A13" s="27" t="s">
        <v>14</v>
      </c>
      <c r="B13" s="27" t="s">
        <v>483</v>
      </c>
      <c r="C13" s="7">
        <v>2010.0</v>
      </c>
      <c r="D13" s="9" t="s">
        <v>6</v>
      </c>
      <c r="E13" s="9" t="s">
        <v>369</v>
      </c>
      <c r="F13" s="82">
        <v>17.6</v>
      </c>
    </row>
    <row r="14">
      <c r="A14" s="27" t="s">
        <v>15</v>
      </c>
      <c r="B14" s="27" t="s">
        <v>482</v>
      </c>
      <c r="C14" s="7">
        <v>2010.0</v>
      </c>
      <c r="D14" s="9" t="s">
        <v>6</v>
      </c>
      <c r="E14" s="9" t="s">
        <v>369</v>
      </c>
      <c r="F14" s="82">
        <v>19.6</v>
      </c>
    </row>
    <row r="15">
      <c r="A15" s="27" t="s">
        <v>16</v>
      </c>
      <c r="B15" s="27" t="s">
        <v>484</v>
      </c>
      <c r="C15" s="7">
        <v>2010.0</v>
      </c>
      <c r="D15" s="9" t="s">
        <v>6</v>
      </c>
      <c r="E15" s="9" t="s">
        <v>369</v>
      </c>
      <c r="F15" s="82">
        <v>19.5</v>
      </c>
    </row>
    <row r="16">
      <c r="A16" s="27" t="s">
        <v>17</v>
      </c>
      <c r="B16" s="27" t="s">
        <v>485</v>
      </c>
      <c r="C16" s="7">
        <v>2010.0</v>
      </c>
      <c r="D16" s="9" t="s">
        <v>6</v>
      </c>
      <c r="E16" s="9" t="s">
        <v>369</v>
      </c>
      <c r="F16" s="82">
        <v>17.2</v>
      </c>
    </row>
    <row r="17">
      <c r="A17" s="27" t="s">
        <v>18</v>
      </c>
      <c r="B17" s="27" t="s">
        <v>486</v>
      </c>
      <c r="C17" s="7">
        <v>2010.0</v>
      </c>
      <c r="D17" s="9" t="s">
        <v>6</v>
      </c>
      <c r="E17" s="9" t="s">
        <v>369</v>
      </c>
      <c r="F17" s="82">
        <v>18.8</v>
      </c>
    </row>
    <row r="18">
      <c r="A18" s="27" t="s">
        <v>19</v>
      </c>
      <c r="B18" s="27" t="s">
        <v>487</v>
      </c>
      <c r="C18" s="7">
        <v>2010.0</v>
      </c>
      <c r="D18" s="9" t="s">
        <v>6</v>
      </c>
      <c r="E18" s="9" t="s">
        <v>369</v>
      </c>
      <c r="F18" s="82">
        <v>18.9</v>
      </c>
    </row>
    <row r="19">
      <c r="A19" s="27" t="s">
        <v>20</v>
      </c>
      <c r="B19" s="27" t="s">
        <v>488</v>
      </c>
      <c r="C19" s="7">
        <v>2010.0</v>
      </c>
      <c r="D19" s="9" t="s">
        <v>6</v>
      </c>
      <c r="E19" s="9" t="s">
        <v>369</v>
      </c>
      <c r="F19" s="82">
        <v>18.8</v>
      </c>
    </row>
    <row r="20">
      <c r="A20" s="27" t="s">
        <v>21</v>
      </c>
      <c r="B20" s="27" t="s">
        <v>490</v>
      </c>
      <c r="C20" s="7">
        <v>2010.0</v>
      </c>
      <c r="D20" s="9" t="s">
        <v>6</v>
      </c>
      <c r="E20" s="9" t="s">
        <v>369</v>
      </c>
      <c r="F20" s="82">
        <v>21.0</v>
      </c>
    </row>
    <row r="21">
      <c r="A21" s="27" t="s">
        <v>22</v>
      </c>
      <c r="B21" s="27" t="s">
        <v>491</v>
      </c>
      <c r="C21" s="7">
        <v>2010.0</v>
      </c>
      <c r="D21" s="9" t="s">
        <v>6</v>
      </c>
      <c r="E21" s="9" t="s">
        <v>369</v>
      </c>
      <c r="F21" s="82">
        <v>16.9</v>
      </c>
    </row>
    <row r="22">
      <c r="A22" s="27" t="s">
        <v>23</v>
      </c>
      <c r="B22" s="27" t="s">
        <v>492</v>
      </c>
      <c r="C22" s="7">
        <v>2010.0</v>
      </c>
      <c r="D22" s="9" t="s">
        <v>6</v>
      </c>
      <c r="E22" s="9" t="s">
        <v>369</v>
      </c>
      <c r="F22" s="82">
        <v>18.4</v>
      </c>
    </row>
    <row r="23">
      <c r="A23" s="27" t="s">
        <v>24</v>
      </c>
      <c r="B23" s="27" t="s">
        <v>493</v>
      </c>
      <c r="C23" s="7">
        <v>2010.0</v>
      </c>
      <c r="D23" s="9" t="s">
        <v>6</v>
      </c>
      <c r="E23" s="9" t="s">
        <v>369</v>
      </c>
      <c r="F23" s="82">
        <v>18.2</v>
      </c>
    </row>
    <row r="24">
      <c r="A24" s="27" t="s">
        <v>25</v>
      </c>
      <c r="B24" s="27" t="s">
        <v>494</v>
      </c>
      <c r="C24" s="7">
        <v>2010.0</v>
      </c>
      <c r="D24" s="9" t="s">
        <v>6</v>
      </c>
      <c r="E24" s="9" t="s">
        <v>369</v>
      </c>
      <c r="F24" s="82">
        <v>16.7</v>
      </c>
    </row>
    <row r="25">
      <c r="A25" s="27" t="s">
        <v>26</v>
      </c>
      <c r="B25" s="27" t="s">
        <v>495</v>
      </c>
      <c r="C25" s="7">
        <v>2010.0</v>
      </c>
      <c r="D25" s="9" t="s">
        <v>6</v>
      </c>
      <c r="E25" s="9" t="s">
        <v>369</v>
      </c>
      <c r="F25" s="82">
        <v>18.1</v>
      </c>
    </row>
    <row r="26">
      <c r="A26" s="27" t="s">
        <v>27</v>
      </c>
      <c r="B26" s="27" t="s">
        <v>497</v>
      </c>
      <c r="C26" s="7">
        <v>2010.0</v>
      </c>
      <c r="D26" s="9" t="s">
        <v>6</v>
      </c>
      <c r="E26" s="9" t="s">
        <v>369</v>
      </c>
      <c r="F26" s="82">
        <v>19.4</v>
      </c>
    </row>
    <row r="27">
      <c r="A27" s="27" t="s">
        <v>28</v>
      </c>
      <c r="B27" s="27" t="s">
        <v>496</v>
      </c>
      <c r="C27" s="7">
        <v>2010.0</v>
      </c>
      <c r="D27" s="9" t="s">
        <v>6</v>
      </c>
      <c r="E27" s="9" t="s">
        <v>369</v>
      </c>
      <c r="F27" s="82">
        <v>20.8</v>
      </c>
    </row>
    <row r="28">
      <c r="A28" s="27" t="s">
        <v>29</v>
      </c>
      <c r="B28" s="27" t="s">
        <v>498</v>
      </c>
      <c r="C28" s="7">
        <v>2010.0</v>
      </c>
      <c r="D28" s="9" t="s">
        <v>6</v>
      </c>
      <c r="E28" s="9" t="s">
        <v>369</v>
      </c>
      <c r="F28" s="82">
        <v>20.0</v>
      </c>
    </row>
    <row r="29">
      <c r="A29" s="27" t="s">
        <v>30</v>
      </c>
      <c r="B29" s="27" t="s">
        <v>499</v>
      </c>
      <c r="C29" s="7">
        <v>2010.0</v>
      </c>
      <c r="D29" s="9" t="s">
        <v>6</v>
      </c>
      <c r="E29" s="9" t="s">
        <v>369</v>
      </c>
      <c r="F29" s="82">
        <v>18.0</v>
      </c>
    </row>
    <row r="30">
      <c r="A30" s="27" t="s">
        <v>31</v>
      </c>
      <c r="B30" s="27" t="s">
        <v>500</v>
      </c>
      <c r="C30" s="7">
        <v>2010.0</v>
      </c>
      <c r="D30" s="9" t="s">
        <v>6</v>
      </c>
      <c r="E30" s="9" t="s">
        <v>369</v>
      </c>
      <c r="F30" s="82">
        <v>18.9</v>
      </c>
    </row>
    <row r="31">
      <c r="A31" s="27" t="s">
        <v>32</v>
      </c>
      <c r="B31" s="27" t="s">
        <v>501</v>
      </c>
      <c r="C31" s="7">
        <v>2010.0</v>
      </c>
      <c r="D31" s="9" t="s">
        <v>6</v>
      </c>
      <c r="E31" s="9" t="s">
        <v>369</v>
      </c>
      <c r="F31" s="82">
        <v>18.7</v>
      </c>
    </row>
    <row r="32">
      <c r="A32" s="27" t="s">
        <v>33</v>
      </c>
      <c r="B32" s="27" t="s">
        <v>502</v>
      </c>
      <c r="C32" s="7">
        <v>2010.0</v>
      </c>
      <c r="D32" s="9" t="s">
        <v>6</v>
      </c>
      <c r="E32" s="9" t="s">
        <v>369</v>
      </c>
      <c r="F32" s="82">
        <v>19.8</v>
      </c>
    </row>
    <row r="33">
      <c r="A33" s="27" t="s">
        <v>34</v>
      </c>
      <c r="B33" s="27" t="s">
        <v>503</v>
      </c>
      <c r="C33" s="7">
        <v>2010.0</v>
      </c>
      <c r="D33" s="9" t="s">
        <v>6</v>
      </c>
      <c r="E33" s="9" t="s">
        <v>369</v>
      </c>
      <c r="F33" s="82">
        <v>17.9</v>
      </c>
    </row>
    <row r="34">
      <c r="A34" s="27" t="s">
        <v>35</v>
      </c>
      <c r="B34" s="27" t="s">
        <v>504</v>
      </c>
      <c r="C34" s="7">
        <v>2010.0</v>
      </c>
      <c r="D34" s="9" t="s">
        <v>6</v>
      </c>
      <c r="E34" s="9" t="s">
        <v>369</v>
      </c>
      <c r="F34" s="82">
        <v>18.9</v>
      </c>
    </row>
    <row r="35">
      <c r="A35" s="91" t="s">
        <v>3</v>
      </c>
      <c r="B35" s="27" t="s">
        <v>489</v>
      </c>
      <c r="C35" s="7">
        <v>2011.0</v>
      </c>
      <c r="D35" s="9" t="s">
        <v>6</v>
      </c>
      <c r="E35" s="9" t="s">
        <v>369</v>
      </c>
      <c r="F35" s="82">
        <v>19.2</v>
      </c>
    </row>
    <row r="36">
      <c r="A36" s="91" t="s">
        <v>4</v>
      </c>
      <c r="B36" s="27" t="s">
        <v>472</v>
      </c>
      <c r="C36" s="7">
        <v>2011.0</v>
      </c>
      <c r="D36" s="9" t="s">
        <v>6</v>
      </c>
      <c r="E36" s="9" t="s">
        <v>369</v>
      </c>
      <c r="F36" s="82">
        <v>18.9</v>
      </c>
    </row>
    <row r="37">
      <c r="A37" s="27" t="s">
        <v>5</v>
      </c>
      <c r="B37" s="27" t="s">
        <v>473</v>
      </c>
      <c r="C37" s="7">
        <v>2011.0</v>
      </c>
      <c r="D37" s="9" t="s">
        <v>6</v>
      </c>
      <c r="E37" s="9" t="s">
        <v>369</v>
      </c>
      <c r="F37" s="82">
        <v>20.6</v>
      </c>
    </row>
    <row r="38">
      <c r="A38" s="27" t="s">
        <v>6</v>
      </c>
      <c r="B38" s="27" t="s">
        <v>474</v>
      </c>
      <c r="C38" s="7">
        <v>2011.0</v>
      </c>
      <c r="D38" s="9" t="s">
        <v>6</v>
      </c>
      <c r="E38" s="9" t="s">
        <v>369</v>
      </c>
      <c r="F38" s="82">
        <v>19.1</v>
      </c>
    </row>
    <row r="39">
      <c r="A39" s="27" t="s">
        <v>7</v>
      </c>
      <c r="B39" s="27" t="s">
        <v>475</v>
      </c>
      <c r="C39" s="7">
        <v>2011.0</v>
      </c>
      <c r="D39" s="9" t="s">
        <v>6</v>
      </c>
      <c r="E39" s="9" t="s">
        <v>369</v>
      </c>
      <c r="F39" s="82">
        <v>21.0</v>
      </c>
    </row>
    <row r="40">
      <c r="A40" s="27" t="s">
        <v>8</v>
      </c>
      <c r="B40" s="27" t="s">
        <v>479</v>
      </c>
      <c r="C40" s="7">
        <v>2011.0</v>
      </c>
      <c r="D40" s="9" t="s">
        <v>6</v>
      </c>
      <c r="E40" s="9" t="s">
        <v>369</v>
      </c>
      <c r="F40" s="82">
        <v>22.7</v>
      </c>
    </row>
    <row r="41">
      <c r="A41" s="27" t="s">
        <v>9</v>
      </c>
      <c r="B41" s="27" t="s">
        <v>480</v>
      </c>
      <c r="C41" s="7">
        <v>2011.0</v>
      </c>
      <c r="D41" s="9" t="s">
        <v>6</v>
      </c>
      <c r="E41" s="9" t="s">
        <v>369</v>
      </c>
      <c r="F41" s="82">
        <v>18.8</v>
      </c>
    </row>
    <row r="42">
      <c r="A42" s="27" t="s">
        <v>10</v>
      </c>
      <c r="B42" s="27" t="s">
        <v>478</v>
      </c>
      <c r="C42" s="7">
        <v>2011.0</v>
      </c>
      <c r="D42" s="9" t="s">
        <v>6</v>
      </c>
      <c r="E42" s="9" t="s">
        <v>369</v>
      </c>
      <c r="F42" s="82">
        <v>19.5</v>
      </c>
    </row>
    <row r="43">
      <c r="A43" s="27" t="s">
        <v>11</v>
      </c>
      <c r="B43" s="27" t="s">
        <v>477</v>
      </c>
      <c r="C43" s="7">
        <v>2011.0</v>
      </c>
      <c r="D43" s="9" t="s">
        <v>6</v>
      </c>
      <c r="E43" s="9" t="s">
        <v>369</v>
      </c>
      <c r="F43" s="82">
        <v>23.2</v>
      </c>
    </row>
    <row r="44">
      <c r="A44" s="27" t="s">
        <v>12</v>
      </c>
      <c r="B44" s="27" t="s">
        <v>476</v>
      </c>
      <c r="C44" s="7">
        <v>2011.0</v>
      </c>
      <c r="D44" s="9" t="s">
        <v>6</v>
      </c>
      <c r="E44" s="9" t="s">
        <v>369</v>
      </c>
      <c r="F44" s="82">
        <v>16.6</v>
      </c>
    </row>
    <row r="45">
      <c r="A45" s="27" t="s">
        <v>13</v>
      </c>
      <c r="B45" s="27" t="s">
        <v>481</v>
      </c>
      <c r="C45" s="7">
        <v>2011.0</v>
      </c>
      <c r="D45" s="9" t="s">
        <v>6</v>
      </c>
      <c r="E45" s="9" t="s">
        <v>369</v>
      </c>
      <c r="F45" s="82">
        <v>21.6</v>
      </c>
    </row>
    <row r="46">
      <c r="A46" s="27" t="s">
        <v>14</v>
      </c>
      <c r="B46" s="27" t="s">
        <v>483</v>
      </c>
      <c r="C46" s="7">
        <v>2011.0</v>
      </c>
      <c r="D46" s="9" t="s">
        <v>6</v>
      </c>
      <c r="E46" s="9" t="s">
        <v>369</v>
      </c>
      <c r="F46" s="82">
        <v>18.2</v>
      </c>
    </row>
    <row r="47">
      <c r="A47" s="27" t="s">
        <v>15</v>
      </c>
      <c r="B47" s="27" t="s">
        <v>482</v>
      </c>
      <c r="C47" s="7">
        <v>2011.0</v>
      </c>
      <c r="D47" s="9" t="s">
        <v>6</v>
      </c>
      <c r="E47" s="9" t="s">
        <v>369</v>
      </c>
      <c r="F47" s="82">
        <v>21.1</v>
      </c>
    </row>
    <row r="48">
      <c r="A48" s="27" t="s">
        <v>16</v>
      </c>
      <c r="B48" s="27" t="s">
        <v>484</v>
      </c>
      <c r="C48" s="7">
        <v>2011.0</v>
      </c>
      <c r="D48" s="9" t="s">
        <v>6</v>
      </c>
      <c r="E48" s="9" t="s">
        <v>369</v>
      </c>
      <c r="F48" s="82">
        <v>19.4</v>
      </c>
    </row>
    <row r="49">
      <c r="A49" s="27" t="s">
        <v>17</v>
      </c>
      <c r="B49" s="27" t="s">
        <v>485</v>
      </c>
      <c r="C49" s="7">
        <v>2011.0</v>
      </c>
      <c r="D49" s="9" t="s">
        <v>6</v>
      </c>
      <c r="E49" s="9" t="s">
        <v>369</v>
      </c>
      <c r="F49" s="82">
        <v>17.7</v>
      </c>
    </row>
    <row r="50">
      <c r="A50" s="27" t="s">
        <v>18</v>
      </c>
      <c r="B50" s="27" t="s">
        <v>486</v>
      </c>
      <c r="C50" s="7">
        <v>2011.0</v>
      </c>
      <c r="D50" s="9" t="s">
        <v>6</v>
      </c>
      <c r="E50" s="9" t="s">
        <v>369</v>
      </c>
      <c r="F50" s="82">
        <v>18.8</v>
      </c>
    </row>
    <row r="51">
      <c r="A51" s="27" t="s">
        <v>19</v>
      </c>
      <c r="B51" s="27" t="s">
        <v>487</v>
      </c>
      <c r="C51" s="7">
        <v>2011.0</v>
      </c>
      <c r="D51" s="9" t="s">
        <v>6</v>
      </c>
      <c r="E51" s="9" t="s">
        <v>369</v>
      </c>
      <c r="F51" s="82">
        <v>19.1</v>
      </c>
    </row>
    <row r="52">
      <c r="A52" s="27" t="s">
        <v>20</v>
      </c>
      <c r="B52" s="27" t="s">
        <v>488</v>
      </c>
      <c r="C52" s="7">
        <v>2011.0</v>
      </c>
      <c r="D52" s="9" t="s">
        <v>6</v>
      </c>
      <c r="E52" s="9" t="s">
        <v>369</v>
      </c>
      <c r="F52" s="82">
        <v>20.2</v>
      </c>
    </row>
    <row r="53">
      <c r="A53" s="27" t="s">
        <v>21</v>
      </c>
      <c r="B53" s="27" t="s">
        <v>490</v>
      </c>
      <c r="C53" s="7">
        <v>2011.0</v>
      </c>
      <c r="D53" s="9" t="s">
        <v>6</v>
      </c>
      <c r="E53" s="9" t="s">
        <v>369</v>
      </c>
      <c r="F53" s="82">
        <v>21.7</v>
      </c>
    </row>
    <row r="54">
      <c r="A54" s="27" t="s">
        <v>22</v>
      </c>
      <c r="B54" s="27" t="s">
        <v>491</v>
      </c>
      <c r="C54" s="7">
        <v>2011.0</v>
      </c>
      <c r="D54" s="9" t="s">
        <v>6</v>
      </c>
      <c r="E54" s="9" t="s">
        <v>369</v>
      </c>
      <c r="F54" s="82">
        <v>17.1</v>
      </c>
    </row>
    <row r="55">
      <c r="A55" s="27" t="s">
        <v>23</v>
      </c>
      <c r="B55" s="27" t="s">
        <v>492</v>
      </c>
      <c r="C55" s="7">
        <v>2011.0</v>
      </c>
      <c r="D55" s="9" t="s">
        <v>6</v>
      </c>
      <c r="E55" s="9" t="s">
        <v>369</v>
      </c>
      <c r="F55" s="82">
        <v>19.0</v>
      </c>
    </row>
    <row r="56">
      <c r="A56" s="27" t="s">
        <v>24</v>
      </c>
      <c r="B56" s="27" t="s">
        <v>493</v>
      </c>
      <c r="C56" s="7">
        <v>2011.0</v>
      </c>
      <c r="D56" s="9" t="s">
        <v>6</v>
      </c>
      <c r="E56" s="9" t="s">
        <v>369</v>
      </c>
      <c r="F56" s="82">
        <v>18.9</v>
      </c>
    </row>
    <row r="57">
      <c r="A57" s="27" t="s">
        <v>25</v>
      </c>
      <c r="B57" s="27" t="s">
        <v>494</v>
      </c>
      <c r="C57" s="7">
        <v>2011.0</v>
      </c>
      <c r="D57" s="9" t="s">
        <v>6</v>
      </c>
      <c r="E57" s="9" t="s">
        <v>369</v>
      </c>
      <c r="F57" s="82">
        <v>17.1</v>
      </c>
    </row>
    <row r="58">
      <c r="A58" s="27" t="s">
        <v>26</v>
      </c>
      <c r="B58" s="27" t="s">
        <v>495</v>
      </c>
      <c r="C58" s="7">
        <v>2011.0</v>
      </c>
      <c r="D58" s="9" t="s">
        <v>6</v>
      </c>
      <c r="E58" s="9" t="s">
        <v>369</v>
      </c>
      <c r="F58" s="82">
        <v>18.5</v>
      </c>
    </row>
    <row r="59">
      <c r="A59" s="27" t="s">
        <v>27</v>
      </c>
      <c r="B59" s="27" t="s">
        <v>497</v>
      </c>
      <c r="C59" s="7">
        <v>2011.0</v>
      </c>
      <c r="D59" s="9" t="s">
        <v>6</v>
      </c>
      <c r="E59" s="9" t="s">
        <v>369</v>
      </c>
      <c r="F59" s="82">
        <v>19.3</v>
      </c>
    </row>
    <row r="60">
      <c r="A60" s="27" t="s">
        <v>28</v>
      </c>
      <c r="B60" s="27" t="s">
        <v>496</v>
      </c>
      <c r="C60" s="7">
        <v>2011.0</v>
      </c>
      <c r="D60" s="9" t="s">
        <v>6</v>
      </c>
      <c r="E60" s="9" t="s">
        <v>369</v>
      </c>
      <c r="F60" s="82">
        <v>20.6</v>
      </c>
    </row>
    <row r="61">
      <c r="A61" s="27" t="s">
        <v>29</v>
      </c>
      <c r="B61" s="27" t="s">
        <v>498</v>
      </c>
      <c r="C61" s="7">
        <v>2011.0</v>
      </c>
      <c r="D61" s="9" t="s">
        <v>6</v>
      </c>
      <c r="E61" s="9" t="s">
        <v>369</v>
      </c>
      <c r="F61" s="82">
        <v>20.6</v>
      </c>
    </row>
    <row r="62">
      <c r="A62" s="27" t="s">
        <v>30</v>
      </c>
      <c r="B62" s="27" t="s">
        <v>499</v>
      </c>
      <c r="C62" s="7">
        <v>2011.0</v>
      </c>
      <c r="D62" s="9" t="s">
        <v>6</v>
      </c>
      <c r="E62" s="9" t="s">
        <v>369</v>
      </c>
      <c r="F62" s="82">
        <v>18.2</v>
      </c>
    </row>
    <row r="63">
      <c r="A63" s="27" t="s">
        <v>31</v>
      </c>
      <c r="B63" s="27" t="s">
        <v>500</v>
      </c>
      <c r="C63" s="7">
        <v>2011.0</v>
      </c>
      <c r="D63" s="9" t="s">
        <v>6</v>
      </c>
      <c r="E63" s="9" t="s">
        <v>369</v>
      </c>
      <c r="F63" s="82">
        <v>19.3</v>
      </c>
    </row>
    <row r="64">
      <c r="A64" s="27" t="s">
        <v>32</v>
      </c>
      <c r="B64" s="27" t="s">
        <v>501</v>
      </c>
      <c r="C64" s="7">
        <v>2011.0</v>
      </c>
      <c r="D64" s="9" t="s">
        <v>6</v>
      </c>
      <c r="E64" s="9" t="s">
        <v>369</v>
      </c>
      <c r="F64" s="82">
        <v>18.9</v>
      </c>
    </row>
    <row r="65">
      <c r="A65" s="27" t="s">
        <v>33</v>
      </c>
      <c r="B65" s="27" t="s">
        <v>502</v>
      </c>
      <c r="C65" s="7">
        <v>2011.0</v>
      </c>
      <c r="D65" s="9" t="s">
        <v>6</v>
      </c>
      <c r="E65" s="9" t="s">
        <v>369</v>
      </c>
      <c r="F65" s="82">
        <v>20.2</v>
      </c>
    </row>
    <row r="66">
      <c r="A66" s="27" t="s">
        <v>34</v>
      </c>
      <c r="B66" s="27" t="s">
        <v>503</v>
      </c>
      <c r="C66" s="7">
        <v>2011.0</v>
      </c>
      <c r="D66" s="9" t="s">
        <v>6</v>
      </c>
      <c r="E66" s="9" t="s">
        <v>369</v>
      </c>
      <c r="F66" s="82">
        <v>17.7</v>
      </c>
    </row>
    <row r="67">
      <c r="A67" s="27" t="s">
        <v>35</v>
      </c>
      <c r="B67" s="27" t="s">
        <v>504</v>
      </c>
      <c r="C67" s="7">
        <v>2011.0</v>
      </c>
      <c r="D67" s="9" t="s">
        <v>6</v>
      </c>
      <c r="E67" s="9" t="s">
        <v>369</v>
      </c>
      <c r="F67" s="82">
        <v>19.0</v>
      </c>
    </row>
    <row r="68">
      <c r="A68" s="91" t="s">
        <v>3</v>
      </c>
      <c r="B68" s="27" t="s">
        <v>489</v>
      </c>
      <c r="C68" s="7">
        <v>2012.0</v>
      </c>
      <c r="D68" s="9" t="s">
        <v>6</v>
      </c>
      <c r="E68" s="9" t="s">
        <v>369</v>
      </c>
      <c r="F68" s="82">
        <v>19.4</v>
      </c>
    </row>
    <row r="69">
      <c r="A69" s="91" t="s">
        <v>4</v>
      </c>
      <c r="B69" s="27" t="s">
        <v>472</v>
      </c>
      <c r="C69" s="7">
        <v>2012.0</v>
      </c>
      <c r="D69" s="9" t="s">
        <v>6</v>
      </c>
      <c r="E69" s="9" t="s">
        <v>369</v>
      </c>
      <c r="F69" s="82">
        <v>18.9</v>
      </c>
    </row>
    <row r="70">
      <c r="A70" s="27" t="s">
        <v>5</v>
      </c>
      <c r="B70" s="27" t="s">
        <v>473</v>
      </c>
      <c r="C70" s="7">
        <v>2012.0</v>
      </c>
      <c r="D70" s="9" t="s">
        <v>6</v>
      </c>
      <c r="E70" s="9" t="s">
        <v>369</v>
      </c>
      <c r="F70" s="82">
        <v>20.0</v>
      </c>
    </row>
    <row r="71">
      <c r="A71" s="27" t="s">
        <v>6</v>
      </c>
      <c r="B71" s="27" t="s">
        <v>474</v>
      </c>
      <c r="C71" s="7">
        <v>2012.0</v>
      </c>
      <c r="D71" s="9" t="s">
        <v>6</v>
      </c>
      <c r="E71" s="9" t="s">
        <v>369</v>
      </c>
      <c r="F71" s="82">
        <v>18.7</v>
      </c>
    </row>
    <row r="72">
      <c r="A72" s="27" t="s">
        <v>7</v>
      </c>
      <c r="B72" s="27" t="s">
        <v>475</v>
      </c>
      <c r="C72" s="7">
        <v>2012.0</v>
      </c>
      <c r="D72" s="9" t="s">
        <v>6</v>
      </c>
      <c r="E72" s="9" t="s">
        <v>369</v>
      </c>
      <c r="F72" s="82">
        <v>19.9</v>
      </c>
    </row>
    <row r="73">
      <c r="A73" s="27" t="s">
        <v>8</v>
      </c>
      <c r="B73" s="27" t="s">
        <v>479</v>
      </c>
      <c r="C73" s="7">
        <v>2012.0</v>
      </c>
      <c r="D73" s="9" t="s">
        <v>6</v>
      </c>
      <c r="E73" s="9" t="s">
        <v>369</v>
      </c>
      <c r="F73" s="82">
        <v>23.1</v>
      </c>
    </row>
    <row r="74">
      <c r="A74" s="27" t="s">
        <v>9</v>
      </c>
      <c r="B74" s="27" t="s">
        <v>480</v>
      </c>
      <c r="C74" s="7">
        <v>2012.0</v>
      </c>
      <c r="D74" s="9" t="s">
        <v>6</v>
      </c>
      <c r="E74" s="9" t="s">
        <v>369</v>
      </c>
      <c r="F74" s="82">
        <v>19.2</v>
      </c>
    </row>
    <row r="75">
      <c r="A75" s="27" t="s">
        <v>10</v>
      </c>
      <c r="B75" s="27" t="s">
        <v>478</v>
      </c>
      <c r="C75" s="7">
        <v>2012.0</v>
      </c>
      <c r="D75" s="9" t="s">
        <v>6</v>
      </c>
      <c r="E75" s="9" t="s">
        <v>369</v>
      </c>
      <c r="F75" s="82">
        <v>19.9</v>
      </c>
    </row>
    <row r="76">
      <c r="A76" s="27" t="s">
        <v>11</v>
      </c>
      <c r="B76" s="27" t="s">
        <v>477</v>
      </c>
      <c r="C76" s="7">
        <v>2012.0</v>
      </c>
      <c r="D76" s="9" t="s">
        <v>6</v>
      </c>
      <c r="E76" s="9" t="s">
        <v>369</v>
      </c>
      <c r="F76" s="82">
        <v>23.0</v>
      </c>
    </row>
    <row r="77">
      <c r="A77" s="27" t="s">
        <v>12</v>
      </c>
      <c r="B77" s="27" t="s">
        <v>476</v>
      </c>
      <c r="C77" s="7">
        <v>2012.0</v>
      </c>
      <c r="D77" s="9" t="s">
        <v>6</v>
      </c>
      <c r="E77" s="9" t="s">
        <v>369</v>
      </c>
      <c r="F77" s="82">
        <v>16.6</v>
      </c>
    </row>
    <row r="78">
      <c r="A78" s="27" t="s">
        <v>13</v>
      </c>
      <c r="B78" s="27" t="s">
        <v>481</v>
      </c>
      <c r="C78" s="7">
        <v>2012.0</v>
      </c>
      <c r="D78" s="9" t="s">
        <v>6</v>
      </c>
      <c r="E78" s="9" t="s">
        <v>369</v>
      </c>
      <c r="F78" s="82">
        <v>21.9</v>
      </c>
    </row>
    <row r="79">
      <c r="A79" s="27" t="s">
        <v>14</v>
      </c>
      <c r="B79" s="27" t="s">
        <v>483</v>
      </c>
      <c r="C79" s="7">
        <v>2012.0</v>
      </c>
      <c r="D79" s="9" t="s">
        <v>6</v>
      </c>
      <c r="E79" s="9" t="s">
        <v>369</v>
      </c>
      <c r="F79" s="82">
        <v>18.4</v>
      </c>
    </row>
    <row r="80">
      <c r="A80" s="27" t="s">
        <v>15</v>
      </c>
      <c r="B80" s="27" t="s">
        <v>482</v>
      </c>
      <c r="C80" s="7">
        <v>2012.0</v>
      </c>
      <c r="D80" s="9" t="s">
        <v>6</v>
      </c>
      <c r="E80" s="9" t="s">
        <v>369</v>
      </c>
      <c r="F80" s="82">
        <v>21.0</v>
      </c>
    </row>
    <row r="81">
      <c r="A81" s="27" t="s">
        <v>16</v>
      </c>
      <c r="B81" s="27" t="s">
        <v>484</v>
      </c>
      <c r="C81" s="7">
        <v>2012.0</v>
      </c>
      <c r="D81" s="9" t="s">
        <v>6</v>
      </c>
      <c r="E81" s="9" t="s">
        <v>369</v>
      </c>
      <c r="F81" s="82">
        <v>19.8</v>
      </c>
    </row>
    <row r="82">
      <c r="A82" s="27" t="s">
        <v>17</v>
      </c>
      <c r="B82" s="27" t="s">
        <v>485</v>
      </c>
      <c r="C82" s="7">
        <v>2012.0</v>
      </c>
      <c r="D82" s="9" t="s">
        <v>6</v>
      </c>
      <c r="E82" s="9" t="s">
        <v>369</v>
      </c>
      <c r="F82" s="82">
        <v>17.6</v>
      </c>
    </row>
    <row r="83">
      <c r="A83" s="27" t="s">
        <v>18</v>
      </c>
      <c r="B83" s="27" t="s">
        <v>486</v>
      </c>
      <c r="C83" s="7">
        <v>2012.0</v>
      </c>
      <c r="D83" s="9" t="s">
        <v>6</v>
      </c>
      <c r="E83" s="9" t="s">
        <v>369</v>
      </c>
      <c r="F83" s="82">
        <v>19.9</v>
      </c>
    </row>
    <row r="84">
      <c r="A84" s="27" t="s">
        <v>19</v>
      </c>
      <c r="B84" s="27" t="s">
        <v>487</v>
      </c>
      <c r="C84" s="7">
        <v>2012.0</v>
      </c>
      <c r="D84" s="9" t="s">
        <v>6</v>
      </c>
      <c r="E84" s="9" t="s">
        <v>369</v>
      </c>
      <c r="F84" s="82">
        <v>19.3</v>
      </c>
    </row>
    <row r="85">
      <c r="A85" s="27" t="s">
        <v>20</v>
      </c>
      <c r="B85" s="27" t="s">
        <v>488</v>
      </c>
      <c r="C85" s="7">
        <v>2012.0</v>
      </c>
      <c r="D85" s="9" t="s">
        <v>6</v>
      </c>
      <c r="E85" s="9" t="s">
        <v>369</v>
      </c>
      <c r="F85" s="82">
        <v>19.1</v>
      </c>
    </row>
    <row r="86">
      <c r="A86" s="27" t="s">
        <v>21</v>
      </c>
      <c r="B86" s="27" t="s">
        <v>490</v>
      </c>
      <c r="C86" s="7">
        <v>2012.0</v>
      </c>
      <c r="D86" s="9" t="s">
        <v>6</v>
      </c>
      <c r="E86" s="9" t="s">
        <v>369</v>
      </c>
      <c r="F86" s="82">
        <v>21.6</v>
      </c>
    </row>
    <row r="87">
      <c r="A87" s="27" t="s">
        <v>22</v>
      </c>
      <c r="B87" s="27" t="s">
        <v>491</v>
      </c>
      <c r="C87" s="7">
        <v>2012.0</v>
      </c>
      <c r="D87" s="9" t="s">
        <v>6</v>
      </c>
      <c r="E87" s="9" t="s">
        <v>369</v>
      </c>
      <c r="F87" s="82">
        <v>17.6</v>
      </c>
    </row>
    <row r="88">
      <c r="A88" s="27" t="s">
        <v>23</v>
      </c>
      <c r="B88" s="27" t="s">
        <v>492</v>
      </c>
      <c r="C88" s="7">
        <v>2012.0</v>
      </c>
      <c r="D88" s="9" t="s">
        <v>6</v>
      </c>
      <c r="E88" s="9" t="s">
        <v>369</v>
      </c>
      <c r="F88" s="82">
        <v>19.1</v>
      </c>
    </row>
    <row r="89">
      <c r="A89" s="27" t="s">
        <v>24</v>
      </c>
      <c r="B89" s="27" t="s">
        <v>493</v>
      </c>
      <c r="C89" s="7">
        <v>2012.0</v>
      </c>
      <c r="D89" s="9" t="s">
        <v>6</v>
      </c>
      <c r="E89" s="9" t="s">
        <v>369</v>
      </c>
      <c r="F89" s="82">
        <v>19.1</v>
      </c>
    </row>
    <row r="90">
      <c r="A90" s="27" t="s">
        <v>25</v>
      </c>
      <c r="B90" s="27" t="s">
        <v>494</v>
      </c>
      <c r="C90" s="7">
        <v>2012.0</v>
      </c>
      <c r="D90" s="9" t="s">
        <v>6</v>
      </c>
      <c r="E90" s="9" t="s">
        <v>369</v>
      </c>
      <c r="F90" s="82">
        <v>17.0</v>
      </c>
    </row>
    <row r="91">
      <c r="A91" s="27" t="s">
        <v>26</v>
      </c>
      <c r="B91" s="27" t="s">
        <v>495</v>
      </c>
      <c r="C91" s="7">
        <v>2012.0</v>
      </c>
      <c r="D91" s="9" t="s">
        <v>6</v>
      </c>
      <c r="E91" s="9" t="s">
        <v>369</v>
      </c>
      <c r="F91" s="82">
        <v>17.6</v>
      </c>
    </row>
    <row r="92">
      <c r="A92" s="27" t="s">
        <v>27</v>
      </c>
      <c r="B92" s="27" t="s">
        <v>497</v>
      </c>
      <c r="C92" s="7">
        <v>2012.0</v>
      </c>
      <c r="D92" s="9" t="s">
        <v>6</v>
      </c>
      <c r="E92" s="9" t="s">
        <v>369</v>
      </c>
      <c r="F92" s="82">
        <v>19.7</v>
      </c>
    </row>
    <row r="93">
      <c r="A93" s="27" t="s">
        <v>28</v>
      </c>
      <c r="B93" s="27" t="s">
        <v>496</v>
      </c>
      <c r="C93" s="7">
        <v>2012.0</v>
      </c>
      <c r="D93" s="9" t="s">
        <v>6</v>
      </c>
      <c r="E93" s="9" t="s">
        <v>369</v>
      </c>
      <c r="F93" s="82">
        <v>20.4</v>
      </c>
    </row>
    <row r="94">
      <c r="A94" s="27" t="s">
        <v>29</v>
      </c>
      <c r="B94" s="27" t="s">
        <v>498</v>
      </c>
      <c r="C94" s="7">
        <v>2012.0</v>
      </c>
      <c r="D94" s="9" t="s">
        <v>6</v>
      </c>
      <c r="E94" s="9" t="s">
        <v>369</v>
      </c>
      <c r="F94" s="82">
        <v>20.5</v>
      </c>
    </row>
    <row r="95">
      <c r="A95" s="27" t="s">
        <v>30</v>
      </c>
      <c r="B95" s="27" t="s">
        <v>499</v>
      </c>
      <c r="C95" s="7">
        <v>2012.0</v>
      </c>
      <c r="D95" s="9" t="s">
        <v>6</v>
      </c>
      <c r="E95" s="9" t="s">
        <v>369</v>
      </c>
      <c r="F95" s="82">
        <v>18.1</v>
      </c>
    </row>
    <row r="96">
      <c r="A96" s="27" t="s">
        <v>31</v>
      </c>
      <c r="B96" s="27" t="s">
        <v>500</v>
      </c>
      <c r="C96" s="7">
        <v>2012.0</v>
      </c>
      <c r="D96" s="9" t="s">
        <v>6</v>
      </c>
      <c r="E96" s="9" t="s">
        <v>369</v>
      </c>
      <c r="F96" s="82">
        <v>19.5</v>
      </c>
    </row>
    <row r="97">
      <c r="A97" s="27" t="s">
        <v>32</v>
      </c>
      <c r="B97" s="27" t="s">
        <v>501</v>
      </c>
      <c r="C97" s="7">
        <v>2012.0</v>
      </c>
      <c r="D97" s="9" t="s">
        <v>6</v>
      </c>
      <c r="E97" s="9" t="s">
        <v>369</v>
      </c>
      <c r="F97" s="82">
        <v>19.5</v>
      </c>
    </row>
    <row r="98">
      <c r="A98" s="27" t="s">
        <v>33</v>
      </c>
      <c r="B98" s="27" t="s">
        <v>502</v>
      </c>
      <c r="C98" s="7">
        <v>2012.0</v>
      </c>
      <c r="D98" s="9" t="s">
        <v>6</v>
      </c>
      <c r="E98" s="9" t="s">
        <v>369</v>
      </c>
      <c r="F98" s="82">
        <v>20.2</v>
      </c>
    </row>
    <row r="99">
      <c r="A99" s="27" t="s">
        <v>34</v>
      </c>
      <c r="B99" s="27" t="s">
        <v>503</v>
      </c>
      <c r="C99" s="7">
        <v>2012.0</v>
      </c>
      <c r="D99" s="9" t="s">
        <v>6</v>
      </c>
      <c r="E99" s="9" t="s">
        <v>369</v>
      </c>
      <c r="F99" s="82">
        <v>17.7</v>
      </c>
    </row>
    <row r="100">
      <c r="A100" s="27" t="s">
        <v>35</v>
      </c>
      <c r="B100" s="27" t="s">
        <v>504</v>
      </c>
      <c r="C100" s="7">
        <v>2012.0</v>
      </c>
      <c r="D100" s="9" t="s">
        <v>6</v>
      </c>
      <c r="E100" s="9" t="s">
        <v>369</v>
      </c>
      <c r="F100" s="82">
        <v>19.0</v>
      </c>
    </row>
    <row r="101">
      <c r="A101" s="91" t="s">
        <v>3</v>
      </c>
      <c r="B101" s="27" t="s">
        <v>489</v>
      </c>
      <c r="C101" s="7">
        <v>2013.0</v>
      </c>
      <c r="D101" s="9" t="s">
        <v>6</v>
      </c>
      <c r="E101" s="9" t="s">
        <v>369</v>
      </c>
      <c r="F101" s="82">
        <v>19.4</v>
      </c>
    </row>
    <row r="102">
      <c r="A102" s="91" t="s">
        <v>4</v>
      </c>
      <c r="B102" s="27" t="s">
        <v>472</v>
      </c>
      <c r="C102" s="7">
        <v>2013.0</v>
      </c>
      <c r="D102" s="9" t="s">
        <v>6</v>
      </c>
      <c r="E102" s="9" t="s">
        <v>369</v>
      </c>
      <c r="F102" s="82">
        <v>18.8</v>
      </c>
    </row>
    <row r="103">
      <c r="A103" s="27" t="s">
        <v>5</v>
      </c>
      <c r="B103" s="27" t="s">
        <v>473</v>
      </c>
      <c r="C103" s="7">
        <v>2013.0</v>
      </c>
      <c r="D103" s="9" t="s">
        <v>6</v>
      </c>
      <c r="E103" s="9" t="s">
        <v>369</v>
      </c>
      <c r="F103" s="82">
        <v>19.8</v>
      </c>
    </row>
    <row r="104">
      <c r="A104" s="27" t="s">
        <v>6</v>
      </c>
      <c r="B104" s="27" t="s">
        <v>474</v>
      </c>
      <c r="C104" s="7">
        <v>2013.0</v>
      </c>
      <c r="D104" s="9" t="s">
        <v>6</v>
      </c>
      <c r="E104" s="9" t="s">
        <v>369</v>
      </c>
      <c r="F104" s="82">
        <v>17.9</v>
      </c>
    </row>
    <row r="105">
      <c r="A105" s="27" t="s">
        <v>7</v>
      </c>
      <c r="B105" s="27" t="s">
        <v>475</v>
      </c>
      <c r="C105" s="7">
        <v>2013.0</v>
      </c>
      <c r="D105" s="9" t="s">
        <v>6</v>
      </c>
      <c r="E105" s="9" t="s">
        <v>369</v>
      </c>
      <c r="F105" s="82">
        <v>20.1</v>
      </c>
    </row>
    <row r="106">
      <c r="A106" s="27" t="s">
        <v>8</v>
      </c>
      <c r="B106" s="27" t="s">
        <v>479</v>
      </c>
      <c r="C106" s="7">
        <v>2013.0</v>
      </c>
      <c r="D106" s="9" t="s">
        <v>6</v>
      </c>
      <c r="E106" s="9" t="s">
        <v>369</v>
      </c>
      <c r="F106" s="82">
        <v>23.1</v>
      </c>
    </row>
    <row r="107">
      <c r="A107" s="27" t="s">
        <v>9</v>
      </c>
      <c r="B107" s="27" t="s">
        <v>480</v>
      </c>
      <c r="C107" s="7">
        <v>2013.0</v>
      </c>
      <c r="D107" s="9" t="s">
        <v>6</v>
      </c>
      <c r="E107" s="9" t="s">
        <v>369</v>
      </c>
      <c r="F107" s="82">
        <v>19.1</v>
      </c>
    </row>
    <row r="108">
      <c r="A108" s="27" t="s">
        <v>10</v>
      </c>
      <c r="B108" s="27" t="s">
        <v>478</v>
      </c>
      <c r="C108" s="7">
        <v>2013.0</v>
      </c>
      <c r="D108" s="9" t="s">
        <v>6</v>
      </c>
      <c r="E108" s="9" t="s">
        <v>369</v>
      </c>
      <c r="F108" s="82">
        <v>20.1</v>
      </c>
    </row>
    <row r="109">
      <c r="A109" s="27" t="s">
        <v>11</v>
      </c>
      <c r="B109" s="27" t="s">
        <v>477</v>
      </c>
      <c r="C109" s="7">
        <v>2013.0</v>
      </c>
      <c r="D109" s="9" t="s">
        <v>6</v>
      </c>
      <c r="E109" s="9" t="s">
        <v>369</v>
      </c>
      <c r="F109" s="82">
        <v>22.3</v>
      </c>
    </row>
    <row r="110">
      <c r="A110" s="27" t="s">
        <v>12</v>
      </c>
      <c r="B110" s="27" t="s">
        <v>476</v>
      </c>
      <c r="C110" s="7">
        <v>2013.0</v>
      </c>
      <c r="D110" s="9" t="s">
        <v>6</v>
      </c>
      <c r="E110" s="9" t="s">
        <v>369</v>
      </c>
      <c r="F110" s="82">
        <v>16.4</v>
      </c>
    </row>
    <row r="111">
      <c r="A111" s="27" t="s">
        <v>13</v>
      </c>
      <c r="B111" s="27" t="s">
        <v>481</v>
      </c>
      <c r="C111" s="7">
        <v>2013.0</v>
      </c>
      <c r="D111" s="9" t="s">
        <v>6</v>
      </c>
      <c r="E111" s="9" t="s">
        <v>369</v>
      </c>
      <c r="F111" s="82">
        <v>21.6</v>
      </c>
    </row>
    <row r="112">
      <c r="A112" s="27" t="s">
        <v>14</v>
      </c>
      <c r="B112" s="27" t="s">
        <v>483</v>
      </c>
      <c r="C112" s="7">
        <v>2013.0</v>
      </c>
      <c r="D112" s="9" t="s">
        <v>6</v>
      </c>
      <c r="E112" s="9" t="s">
        <v>369</v>
      </c>
      <c r="F112" s="82">
        <v>18.9</v>
      </c>
    </row>
    <row r="113">
      <c r="A113" s="27" t="s">
        <v>15</v>
      </c>
      <c r="B113" s="27" t="s">
        <v>482</v>
      </c>
      <c r="C113" s="7">
        <v>2013.0</v>
      </c>
      <c r="D113" s="9" t="s">
        <v>6</v>
      </c>
      <c r="E113" s="9" t="s">
        <v>369</v>
      </c>
      <c r="F113" s="82">
        <v>21.3</v>
      </c>
    </row>
    <row r="114">
      <c r="A114" s="27" t="s">
        <v>16</v>
      </c>
      <c r="B114" s="27" t="s">
        <v>484</v>
      </c>
      <c r="C114" s="7">
        <v>2013.0</v>
      </c>
      <c r="D114" s="9" t="s">
        <v>6</v>
      </c>
      <c r="E114" s="9" t="s">
        <v>369</v>
      </c>
      <c r="F114" s="82">
        <v>20.0</v>
      </c>
    </row>
    <row r="115">
      <c r="A115" s="27" t="s">
        <v>17</v>
      </c>
      <c r="B115" s="27" t="s">
        <v>485</v>
      </c>
      <c r="C115" s="7">
        <v>2013.0</v>
      </c>
      <c r="D115" s="9" t="s">
        <v>6</v>
      </c>
      <c r="E115" s="9" t="s">
        <v>369</v>
      </c>
      <c r="F115" s="82">
        <v>18.0</v>
      </c>
    </row>
    <row r="116">
      <c r="A116" s="27" t="s">
        <v>18</v>
      </c>
      <c r="B116" s="27" t="s">
        <v>486</v>
      </c>
      <c r="C116" s="7">
        <v>2013.0</v>
      </c>
      <c r="D116" s="9" t="s">
        <v>6</v>
      </c>
      <c r="E116" s="9" t="s">
        <v>369</v>
      </c>
      <c r="F116" s="82">
        <v>19.4</v>
      </c>
    </row>
    <row r="117">
      <c r="A117" s="27" t="s">
        <v>19</v>
      </c>
      <c r="B117" s="27" t="s">
        <v>487</v>
      </c>
      <c r="C117" s="7">
        <v>2013.0</v>
      </c>
      <c r="D117" s="9" t="s">
        <v>6</v>
      </c>
      <c r="E117" s="9" t="s">
        <v>369</v>
      </c>
      <c r="F117" s="82">
        <v>19.4</v>
      </c>
    </row>
    <row r="118">
      <c r="A118" s="27" t="s">
        <v>20</v>
      </c>
      <c r="B118" s="27" t="s">
        <v>488</v>
      </c>
      <c r="C118" s="7">
        <v>2013.0</v>
      </c>
      <c r="D118" s="9" t="s">
        <v>6</v>
      </c>
      <c r="E118" s="9" t="s">
        <v>369</v>
      </c>
      <c r="F118" s="82">
        <v>19.9</v>
      </c>
    </row>
    <row r="119">
      <c r="A119" s="27" t="s">
        <v>21</v>
      </c>
      <c r="B119" s="27" t="s">
        <v>490</v>
      </c>
      <c r="C119" s="7">
        <v>2013.0</v>
      </c>
      <c r="D119" s="9" t="s">
        <v>6</v>
      </c>
      <c r="E119" s="9" t="s">
        <v>369</v>
      </c>
      <c r="F119" s="82">
        <v>21.9</v>
      </c>
    </row>
    <row r="120">
      <c r="A120" s="27" t="s">
        <v>22</v>
      </c>
      <c r="B120" s="27" t="s">
        <v>491</v>
      </c>
      <c r="C120" s="7">
        <v>2013.0</v>
      </c>
      <c r="D120" s="9" t="s">
        <v>6</v>
      </c>
      <c r="E120" s="9" t="s">
        <v>369</v>
      </c>
      <c r="F120" s="82">
        <v>17.6</v>
      </c>
    </row>
    <row r="121">
      <c r="A121" s="27" t="s">
        <v>23</v>
      </c>
      <c r="B121" s="27" t="s">
        <v>492</v>
      </c>
      <c r="C121" s="7">
        <v>2013.0</v>
      </c>
      <c r="D121" s="9" t="s">
        <v>6</v>
      </c>
      <c r="E121" s="9" t="s">
        <v>369</v>
      </c>
      <c r="F121" s="82">
        <v>18.9</v>
      </c>
    </row>
    <row r="122">
      <c r="A122" s="27" t="s">
        <v>24</v>
      </c>
      <c r="B122" s="27" t="s">
        <v>493</v>
      </c>
      <c r="C122" s="7">
        <v>2013.0</v>
      </c>
      <c r="D122" s="9" t="s">
        <v>6</v>
      </c>
      <c r="E122" s="9" t="s">
        <v>369</v>
      </c>
      <c r="F122" s="82">
        <v>19.1</v>
      </c>
    </row>
    <row r="123">
      <c r="A123" s="27" t="s">
        <v>25</v>
      </c>
      <c r="B123" s="27" t="s">
        <v>494</v>
      </c>
      <c r="C123" s="7">
        <v>2013.0</v>
      </c>
      <c r="D123" s="9" t="s">
        <v>6</v>
      </c>
      <c r="E123" s="9" t="s">
        <v>369</v>
      </c>
      <c r="F123" s="82">
        <v>17.3</v>
      </c>
    </row>
    <row r="124">
      <c r="A124" s="27" t="s">
        <v>26</v>
      </c>
      <c r="B124" s="27" t="s">
        <v>495</v>
      </c>
      <c r="C124" s="7">
        <v>2013.0</v>
      </c>
      <c r="D124" s="9" t="s">
        <v>6</v>
      </c>
      <c r="E124" s="9" t="s">
        <v>369</v>
      </c>
      <c r="F124" s="82">
        <v>17.7</v>
      </c>
    </row>
    <row r="125">
      <c r="A125" s="27" t="s">
        <v>27</v>
      </c>
      <c r="B125" s="27" t="s">
        <v>497</v>
      </c>
      <c r="C125" s="7">
        <v>2013.0</v>
      </c>
      <c r="D125" s="9" t="s">
        <v>6</v>
      </c>
      <c r="E125" s="9" t="s">
        <v>369</v>
      </c>
      <c r="F125" s="82">
        <v>19.6</v>
      </c>
    </row>
    <row r="126">
      <c r="A126" s="27" t="s">
        <v>28</v>
      </c>
      <c r="B126" s="27" t="s">
        <v>496</v>
      </c>
      <c r="C126" s="7">
        <v>2013.0</v>
      </c>
      <c r="D126" s="9" t="s">
        <v>6</v>
      </c>
      <c r="E126" s="9" t="s">
        <v>369</v>
      </c>
      <c r="F126" s="82">
        <v>19.9</v>
      </c>
    </row>
    <row r="127">
      <c r="A127" s="27" t="s">
        <v>29</v>
      </c>
      <c r="B127" s="27" t="s">
        <v>498</v>
      </c>
      <c r="C127" s="7">
        <v>2013.0</v>
      </c>
      <c r="D127" s="9" t="s">
        <v>6</v>
      </c>
      <c r="E127" s="9" t="s">
        <v>369</v>
      </c>
      <c r="F127" s="82">
        <v>20.6</v>
      </c>
    </row>
    <row r="128">
      <c r="A128" s="27" t="s">
        <v>30</v>
      </c>
      <c r="B128" s="27" t="s">
        <v>499</v>
      </c>
      <c r="C128" s="7">
        <v>2013.0</v>
      </c>
      <c r="D128" s="9" t="s">
        <v>6</v>
      </c>
      <c r="E128" s="9" t="s">
        <v>369</v>
      </c>
      <c r="F128" s="82">
        <v>19.6</v>
      </c>
    </row>
    <row r="129">
      <c r="A129" s="27" t="s">
        <v>31</v>
      </c>
      <c r="B129" s="27" t="s">
        <v>500</v>
      </c>
      <c r="C129" s="7">
        <v>2013.0</v>
      </c>
      <c r="D129" s="9" t="s">
        <v>6</v>
      </c>
      <c r="E129" s="9" t="s">
        <v>369</v>
      </c>
      <c r="F129" s="82">
        <v>19.1</v>
      </c>
    </row>
    <row r="130">
      <c r="A130" s="27" t="s">
        <v>32</v>
      </c>
      <c r="B130" s="27" t="s">
        <v>501</v>
      </c>
      <c r="C130" s="7">
        <v>2013.0</v>
      </c>
      <c r="D130" s="9" t="s">
        <v>6</v>
      </c>
      <c r="E130" s="9" t="s">
        <v>369</v>
      </c>
      <c r="F130" s="82">
        <v>19.7</v>
      </c>
    </row>
    <row r="131">
      <c r="A131" s="27" t="s">
        <v>33</v>
      </c>
      <c r="B131" s="27" t="s">
        <v>502</v>
      </c>
      <c r="C131" s="7">
        <v>2013.0</v>
      </c>
      <c r="D131" s="9" t="s">
        <v>6</v>
      </c>
      <c r="E131" s="9" t="s">
        <v>369</v>
      </c>
      <c r="F131" s="82">
        <v>20.2</v>
      </c>
    </row>
    <row r="132">
      <c r="A132" s="27" t="s">
        <v>34</v>
      </c>
      <c r="B132" s="27" t="s">
        <v>503</v>
      </c>
      <c r="C132" s="7">
        <v>2013.0</v>
      </c>
      <c r="D132" s="9" t="s">
        <v>6</v>
      </c>
      <c r="E132" s="9" t="s">
        <v>369</v>
      </c>
      <c r="F132" s="82">
        <v>18.3</v>
      </c>
    </row>
    <row r="133">
      <c r="A133" s="27" t="s">
        <v>35</v>
      </c>
      <c r="B133" s="27" t="s">
        <v>504</v>
      </c>
      <c r="C133" s="7">
        <v>2013.0</v>
      </c>
      <c r="D133" s="9" t="s">
        <v>6</v>
      </c>
      <c r="E133" s="9" t="s">
        <v>369</v>
      </c>
      <c r="F133" s="82">
        <v>18.8</v>
      </c>
    </row>
    <row r="134">
      <c r="A134" s="91" t="s">
        <v>3</v>
      </c>
      <c r="B134" s="27" t="s">
        <v>489</v>
      </c>
      <c r="C134" s="7">
        <v>2014.0</v>
      </c>
      <c r="D134" s="9" t="s">
        <v>6</v>
      </c>
      <c r="E134" s="9" t="s">
        <v>369</v>
      </c>
      <c r="F134" s="82">
        <v>19.2</v>
      </c>
    </row>
    <row r="135">
      <c r="A135" s="91" t="s">
        <v>4</v>
      </c>
      <c r="B135" s="27" t="s">
        <v>472</v>
      </c>
      <c r="C135" s="7">
        <v>2014.0</v>
      </c>
      <c r="D135" s="9" t="s">
        <v>6</v>
      </c>
      <c r="E135" s="9" t="s">
        <v>369</v>
      </c>
      <c r="F135" s="82">
        <v>19.8</v>
      </c>
    </row>
    <row r="136">
      <c r="A136" s="27" t="s">
        <v>5</v>
      </c>
      <c r="B136" s="27" t="s">
        <v>473</v>
      </c>
      <c r="C136" s="7">
        <v>2014.0</v>
      </c>
      <c r="D136" s="9" t="s">
        <v>6</v>
      </c>
      <c r="E136" s="9" t="s">
        <v>369</v>
      </c>
      <c r="F136" s="82">
        <v>20.0</v>
      </c>
    </row>
    <row r="137">
      <c r="A137" s="27" t="s">
        <v>6</v>
      </c>
      <c r="B137" s="27" t="s">
        <v>474</v>
      </c>
      <c r="C137" s="7">
        <v>2014.0</v>
      </c>
      <c r="D137" s="9" t="s">
        <v>6</v>
      </c>
      <c r="E137" s="9" t="s">
        <v>369</v>
      </c>
      <c r="F137" s="82">
        <v>18.1</v>
      </c>
    </row>
    <row r="138">
      <c r="A138" s="27" t="s">
        <v>7</v>
      </c>
      <c r="B138" s="27" t="s">
        <v>475</v>
      </c>
      <c r="C138" s="7">
        <v>2014.0</v>
      </c>
      <c r="D138" s="9" t="s">
        <v>6</v>
      </c>
      <c r="E138" s="9" t="s">
        <v>369</v>
      </c>
      <c r="F138" s="82">
        <v>20.2</v>
      </c>
    </row>
    <row r="139">
      <c r="A139" s="27" t="s">
        <v>8</v>
      </c>
      <c r="B139" s="27" t="s">
        <v>479</v>
      </c>
      <c r="C139" s="7">
        <v>2014.0</v>
      </c>
      <c r="D139" s="9" t="s">
        <v>6</v>
      </c>
      <c r="E139" s="9" t="s">
        <v>369</v>
      </c>
      <c r="F139" s="82">
        <v>22.6</v>
      </c>
    </row>
    <row r="140">
      <c r="A140" s="27" t="s">
        <v>9</v>
      </c>
      <c r="B140" s="27" t="s">
        <v>480</v>
      </c>
      <c r="C140" s="7">
        <v>2014.0</v>
      </c>
      <c r="D140" s="9" t="s">
        <v>6</v>
      </c>
      <c r="E140" s="9" t="s">
        <v>369</v>
      </c>
      <c r="F140" s="82">
        <v>19.0</v>
      </c>
    </row>
    <row r="141">
      <c r="A141" s="27" t="s">
        <v>10</v>
      </c>
      <c r="B141" s="27" t="s">
        <v>478</v>
      </c>
      <c r="C141" s="7">
        <v>2014.0</v>
      </c>
      <c r="D141" s="9" t="s">
        <v>6</v>
      </c>
      <c r="E141" s="9" t="s">
        <v>369</v>
      </c>
      <c r="F141" s="82">
        <v>20.1</v>
      </c>
    </row>
    <row r="142">
      <c r="A142" s="27" t="s">
        <v>11</v>
      </c>
      <c r="B142" s="27" t="s">
        <v>477</v>
      </c>
      <c r="C142" s="7">
        <v>2014.0</v>
      </c>
      <c r="D142" s="9" t="s">
        <v>6</v>
      </c>
      <c r="E142" s="9" t="s">
        <v>369</v>
      </c>
      <c r="F142" s="82">
        <v>22.5</v>
      </c>
    </row>
    <row r="143">
      <c r="A143" s="27" t="s">
        <v>12</v>
      </c>
      <c r="B143" s="27" t="s">
        <v>476</v>
      </c>
      <c r="C143" s="7">
        <v>2014.0</v>
      </c>
      <c r="D143" s="9" t="s">
        <v>6</v>
      </c>
      <c r="E143" s="9" t="s">
        <v>369</v>
      </c>
      <c r="F143" s="82">
        <v>15.8</v>
      </c>
    </row>
    <row r="144">
      <c r="A144" s="27" t="s">
        <v>13</v>
      </c>
      <c r="B144" s="27" t="s">
        <v>481</v>
      </c>
      <c r="C144" s="7">
        <v>2014.0</v>
      </c>
      <c r="D144" s="9" t="s">
        <v>6</v>
      </c>
      <c r="E144" s="9" t="s">
        <v>369</v>
      </c>
      <c r="F144" s="82">
        <v>21.1</v>
      </c>
    </row>
    <row r="145">
      <c r="A145" s="27" t="s">
        <v>14</v>
      </c>
      <c r="B145" s="27" t="s">
        <v>483</v>
      </c>
      <c r="C145" s="7">
        <v>2014.0</v>
      </c>
      <c r="D145" s="9" t="s">
        <v>6</v>
      </c>
      <c r="E145" s="9" t="s">
        <v>369</v>
      </c>
      <c r="F145" s="82">
        <v>18.7</v>
      </c>
    </row>
    <row r="146">
      <c r="A146" s="27" t="s">
        <v>15</v>
      </c>
      <c r="B146" s="27" t="s">
        <v>482</v>
      </c>
      <c r="C146" s="7">
        <v>2014.0</v>
      </c>
      <c r="D146" s="9" t="s">
        <v>6</v>
      </c>
      <c r="E146" s="9" t="s">
        <v>369</v>
      </c>
      <c r="F146" s="82">
        <v>21.6</v>
      </c>
    </row>
    <row r="147">
      <c r="A147" s="27" t="s">
        <v>16</v>
      </c>
      <c r="B147" s="27" t="s">
        <v>484</v>
      </c>
      <c r="C147" s="7">
        <v>2014.0</v>
      </c>
      <c r="D147" s="9" t="s">
        <v>6</v>
      </c>
      <c r="E147" s="9" t="s">
        <v>369</v>
      </c>
      <c r="F147" s="82">
        <v>19.1</v>
      </c>
    </row>
    <row r="148">
      <c r="A148" s="27" t="s">
        <v>17</v>
      </c>
      <c r="B148" s="27" t="s">
        <v>485</v>
      </c>
      <c r="C148" s="7">
        <v>2014.0</v>
      </c>
      <c r="D148" s="9" t="s">
        <v>6</v>
      </c>
      <c r="E148" s="9" t="s">
        <v>369</v>
      </c>
      <c r="F148" s="82">
        <v>17.7</v>
      </c>
    </row>
    <row r="149">
      <c r="A149" s="27" t="s">
        <v>18</v>
      </c>
      <c r="B149" s="27" t="s">
        <v>486</v>
      </c>
      <c r="C149" s="7">
        <v>2014.0</v>
      </c>
      <c r="D149" s="9" t="s">
        <v>6</v>
      </c>
      <c r="E149" s="9" t="s">
        <v>369</v>
      </c>
      <c r="F149" s="82">
        <v>19.1</v>
      </c>
    </row>
    <row r="150">
      <c r="A150" s="27" t="s">
        <v>19</v>
      </c>
      <c r="B150" s="27" t="s">
        <v>487</v>
      </c>
      <c r="C150" s="7">
        <v>2014.0</v>
      </c>
      <c r="D150" s="9" t="s">
        <v>6</v>
      </c>
      <c r="E150" s="9" t="s">
        <v>369</v>
      </c>
      <c r="F150" s="82">
        <v>19.1</v>
      </c>
    </row>
    <row r="151">
      <c r="A151" s="27" t="s">
        <v>20</v>
      </c>
      <c r="B151" s="27" t="s">
        <v>488</v>
      </c>
      <c r="C151" s="7">
        <v>2014.0</v>
      </c>
      <c r="D151" s="9" t="s">
        <v>6</v>
      </c>
      <c r="E151" s="9" t="s">
        <v>369</v>
      </c>
      <c r="F151" s="82">
        <v>19.5</v>
      </c>
    </row>
    <row r="152">
      <c r="A152" s="27" t="s">
        <v>21</v>
      </c>
      <c r="B152" s="27" t="s">
        <v>490</v>
      </c>
      <c r="C152" s="7">
        <v>2014.0</v>
      </c>
      <c r="D152" s="9" t="s">
        <v>6</v>
      </c>
      <c r="E152" s="9" t="s">
        <v>369</v>
      </c>
      <c r="F152" s="82">
        <v>20.4</v>
      </c>
    </row>
    <row r="153">
      <c r="A153" s="27" t="s">
        <v>22</v>
      </c>
      <c r="B153" s="27" t="s">
        <v>491</v>
      </c>
      <c r="C153" s="7">
        <v>2014.0</v>
      </c>
      <c r="D153" s="9" t="s">
        <v>6</v>
      </c>
      <c r="E153" s="9" t="s">
        <v>369</v>
      </c>
      <c r="F153" s="82">
        <v>17.2</v>
      </c>
    </row>
    <row r="154">
      <c r="A154" s="27" t="s">
        <v>23</v>
      </c>
      <c r="B154" s="27" t="s">
        <v>492</v>
      </c>
      <c r="C154" s="7">
        <v>2014.0</v>
      </c>
      <c r="D154" s="9" t="s">
        <v>6</v>
      </c>
      <c r="E154" s="9" t="s">
        <v>369</v>
      </c>
      <c r="F154" s="82">
        <v>19.2</v>
      </c>
    </row>
    <row r="155">
      <c r="A155" s="27" t="s">
        <v>24</v>
      </c>
      <c r="B155" s="27" t="s">
        <v>493</v>
      </c>
      <c r="C155" s="7">
        <v>2014.0</v>
      </c>
      <c r="D155" s="9" t="s">
        <v>6</v>
      </c>
      <c r="E155" s="9" t="s">
        <v>369</v>
      </c>
      <c r="F155" s="82">
        <v>19.2</v>
      </c>
    </row>
    <row r="156">
      <c r="A156" s="27" t="s">
        <v>25</v>
      </c>
      <c r="B156" s="27" t="s">
        <v>494</v>
      </c>
      <c r="C156" s="7">
        <v>2014.0</v>
      </c>
      <c r="D156" s="9" t="s">
        <v>6</v>
      </c>
      <c r="E156" s="9" t="s">
        <v>369</v>
      </c>
      <c r="F156" s="82">
        <v>16.8</v>
      </c>
    </row>
    <row r="157">
      <c r="A157" s="27" t="s">
        <v>26</v>
      </c>
      <c r="B157" s="27" t="s">
        <v>495</v>
      </c>
      <c r="C157" s="7">
        <v>2014.0</v>
      </c>
      <c r="D157" s="9" t="s">
        <v>6</v>
      </c>
      <c r="E157" s="9" t="s">
        <v>369</v>
      </c>
      <c r="F157" s="82">
        <v>18.0</v>
      </c>
    </row>
    <row r="158">
      <c r="A158" s="27" t="s">
        <v>27</v>
      </c>
      <c r="B158" s="27" t="s">
        <v>497</v>
      </c>
      <c r="C158" s="7">
        <v>2014.0</v>
      </c>
      <c r="D158" s="9" t="s">
        <v>6</v>
      </c>
      <c r="E158" s="9" t="s">
        <v>369</v>
      </c>
      <c r="F158" s="82">
        <v>18.6</v>
      </c>
    </row>
    <row r="159">
      <c r="A159" s="27" t="s">
        <v>28</v>
      </c>
      <c r="B159" s="27" t="s">
        <v>496</v>
      </c>
      <c r="C159" s="7">
        <v>2014.0</v>
      </c>
      <c r="D159" s="9" t="s">
        <v>6</v>
      </c>
      <c r="E159" s="9" t="s">
        <v>369</v>
      </c>
      <c r="F159" s="82">
        <v>20.2</v>
      </c>
    </row>
    <row r="160">
      <c r="A160" s="27" t="s">
        <v>29</v>
      </c>
      <c r="B160" s="27" t="s">
        <v>498</v>
      </c>
      <c r="C160" s="7">
        <v>2014.0</v>
      </c>
      <c r="D160" s="9" t="s">
        <v>6</v>
      </c>
      <c r="E160" s="9" t="s">
        <v>369</v>
      </c>
      <c r="F160" s="82">
        <v>20.3</v>
      </c>
    </row>
    <row r="161">
      <c r="A161" s="27" t="s">
        <v>30</v>
      </c>
      <c r="B161" s="27" t="s">
        <v>499</v>
      </c>
      <c r="C161" s="7">
        <v>2014.0</v>
      </c>
      <c r="D161" s="9" t="s">
        <v>6</v>
      </c>
      <c r="E161" s="9" t="s">
        <v>369</v>
      </c>
      <c r="F161" s="82">
        <v>20.3</v>
      </c>
    </row>
    <row r="162">
      <c r="A162" s="27" t="s">
        <v>31</v>
      </c>
      <c r="B162" s="27" t="s">
        <v>500</v>
      </c>
      <c r="C162" s="7">
        <v>2014.0</v>
      </c>
      <c r="D162" s="9" t="s">
        <v>6</v>
      </c>
      <c r="E162" s="9" t="s">
        <v>369</v>
      </c>
      <c r="F162" s="82">
        <v>18.5</v>
      </c>
    </row>
    <row r="163">
      <c r="A163" s="27" t="s">
        <v>32</v>
      </c>
      <c r="B163" s="27" t="s">
        <v>501</v>
      </c>
      <c r="C163" s="7">
        <v>2014.0</v>
      </c>
      <c r="D163" s="9" t="s">
        <v>6</v>
      </c>
      <c r="E163" s="9" t="s">
        <v>369</v>
      </c>
      <c r="F163" s="82">
        <v>19.9</v>
      </c>
    </row>
    <row r="164">
      <c r="A164" s="27" t="s">
        <v>33</v>
      </c>
      <c r="B164" s="27" t="s">
        <v>502</v>
      </c>
      <c r="C164" s="7">
        <v>2014.0</v>
      </c>
      <c r="D164" s="9" t="s">
        <v>6</v>
      </c>
      <c r="E164" s="9" t="s">
        <v>369</v>
      </c>
      <c r="F164" s="82">
        <v>19.9</v>
      </c>
    </row>
    <row r="165">
      <c r="A165" s="27" t="s">
        <v>34</v>
      </c>
      <c r="B165" s="27" t="s">
        <v>503</v>
      </c>
      <c r="C165" s="7">
        <v>2014.0</v>
      </c>
      <c r="D165" s="9" t="s">
        <v>6</v>
      </c>
      <c r="E165" s="9" t="s">
        <v>369</v>
      </c>
      <c r="F165" s="82">
        <v>18.2</v>
      </c>
    </row>
    <row r="166">
      <c r="A166" s="27" t="s">
        <v>35</v>
      </c>
      <c r="B166" s="27" t="s">
        <v>504</v>
      </c>
      <c r="C166" s="7">
        <v>2014.0</v>
      </c>
      <c r="D166" s="9" t="s">
        <v>6</v>
      </c>
      <c r="E166" s="9" t="s">
        <v>369</v>
      </c>
      <c r="F166" s="82">
        <v>18.5</v>
      </c>
    </row>
    <row r="167">
      <c r="A167" s="91" t="s">
        <v>3</v>
      </c>
      <c r="B167" s="27" t="s">
        <v>489</v>
      </c>
      <c r="C167" s="7">
        <v>2015.0</v>
      </c>
      <c r="D167" s="9" t="s">
        <v>6</v>
      </c>
      <c r="E167" s="9" t="s">
        <v>369</v>
      </c>
      <c r="F167" s="82">
        <v>18.2</v>
      </c>
    </row>
    <row r="168">
      <c r="A168" s="91" t="s">
        <v>4</v>
      </c>
      <c r="B168" s="27" t="s">
        <v>472</v>
      </c>
      <c r="C168" s="7">
        <v>2015.0</v>
      </c>
      <c r="D168" s="9" t="s">
        <v>6</v>
      </c>
      <c r="E168" s="9" t="s">
        <v>369</v>
      </c>
      <c r="F168" s="82">
        <v>17.8</v>
      </c>
    </row>
    <row r="169">
      <c r="A169" s="27" t="s">
        <v>5</v>
      </c>
      <c r="B169" s="27" t="s">
        <v>473</v>
      </c>
      <c r="C169" s="7">
        <v>2015.0</v>
      </c>
      <c r="D169" s="9" t="s">
        <v>6</v>
      </c>
      <c r="E169" s="9" t="s">
        <v>369</v>
      </c>
      <c r="F169" s="82">
        <v>18.9</v>
      </c>
    </row>
    <row r="170">
      <c r="A170" s="27" t="s">
        <v>6</v>
      </c>
      <c r="B170" s="27" t="s">
        <v>474</v>
      </c>
      <c r="C170" s="7">
        <v>2015.0</v>
      </c>
      <c r="D170" s="9" t="s">
        <v>6</v>
      </c>
      <c r="E170" s="9" t="s">
        <v>369</v>
      </c>
      <c r="F170" s="82">
        <v>16.7</v>
      </c>
    </row>
    <row r="171">
      <c r="A171" s="27" t="s">
        <v>7</v>
      </c>
      <c r="B171" s="27" t="s">
        <v>475</v>
      </c>
      <c r="C171" s="7">
        <v>2015.0</v>
      </c>
      <c r="D171" s="9" t="s">
        <v>6</v>
      </c>
      <c r="E171" s="9" t="s">
        <v>369</v>
      </c>
      <c r="F171" s="82">
        <v>19.4</v>
      </c>
    </row>
    <row r="172">
      <c r="A172" s="27" t="s">
        <v>8</v>
      </c>
      <c r="B172" s="27" t="s">
        <v>479</v>
      </c>
      <c r="C172" s="7">
        <v>2015.0</v>
      </c>
      <c r="D172" s="9" t="s">
        <v>6</v>
      </c>
      <c r="E172" s="9" t="s">
        <v>369</v>
      </c>
      <c r="F172" s="82">
        <v>22.0</v>
      </c>
    </row>
    <row r="173">
      <c r="A173" s="27" t="s">
        <v>9</v>
      </c>
      <c r="B173" s="27" t="s">
        <v>480</v>
      </c>
      <c r="C173" s="7">
        <v>2015.0</v>
      </c>
      <c r="D173" s="9" t="s">
        <v>6</v>
      </c>
      <c r="E173" s="9" t="s">
        <v>369</v>
      </c>
      <c r="F173" s="82">
        <v>17.2</v>
      </c>
    </row>
    <row r="174">
      <c r="A174" s="27" t="s">
        <v>10</v>
      </c>
      <c r="B174" s="27" t="s">
        <v>478</v>
      </c>
      <c r="C174" s="7">
        <v>2015.0</v>
      </c>
      <c r="D174" s="9" t="s">
        <v>6</v>
      </c>
      <c r="E174" s="9" t="s">
        <v>369</v>
      </c>
      <c r="F174" s="82">
        <v>18.4</v>
      </c>
    </row>
    <row r="175">
      <c r="A175" s="27" t="s">
        <v>11</v>
      </c>
      <c r="B175" s="27" t="s">
        <v>477</v>
      </c>
      <c r="C175" s="7">
        <v>2015.0</v>
      </c>
      <c r="D175" s="9" t="s">
        <v>6</v>
      </c>
      <c r="E175" s="9" t="s">
        <v>369</v>
      </c>
      <c r="F175" s="82">
        <v>21.4</v>
      </c>
    </row>
    <row r="176">
      <c r="A176" s="27" t="s">
        <v>12</v>
      </c>
      <c r="B176" s="27" t="s">
        <v>476</v>
      </c>
      <c r="C176" s="7">
        <v>2015.0</v>
      </c>
      <c r="D176" s="9" t="s">
        <v>6</v>
      </c>
      <c r="E176" s="9" t="s">
        <v>369</v>
      </c>
      <c r="F176" s="82">
        <v>14.4</v>
      </c>
    </row>
    <row r="177">
      <c r="A177" s="27" t="s">
        <v>13</v>
      </c>
      <c r="B177" s="27" t="s">
        <v>481</v>
      </c>
      <c r="C177" s="7">
        <v>2015.0</v>
      </c>
      <c r="D177" s="9" t="s">
        <v>6</v>
      </c>
      <c r="E177" s="9" t="s">
        <v>369</v>
      </c>
      <c r="F177" s="82">
        <v>21.0</v>
      </c>
    </row>
    <row r="178">
      <c r="A178" s="27" t="s">
        <v>14</v>
      </c>
      <c r="B178" s="27" t="s">
        <v>483</v>
      </c>
      <c r="C178" s="7">
        <v>2015.0</v>
      </c>
      <c r="D178" s="9" t="s">
        <v>6</v>
      </c>
      <c r="E178" s="9" t="s">
        <v>369</v>
      </c>
      <c r="F178" s="82">
        <v>17.7</v>
      </c>
    </row>
    <row r="179">
      <c r="A179" s="27" t="s">
        <v>15</v>
      </c>
      <c r="B179" s="27" t="s">
        <v>482</v>
      </c>
      <c r="C179" s="7">
        <v>2015.0</v>
      </c>
      <c r="D179" s="9" t="s">
        <v>6</v>
      </c>
      <c r="E179" s="9" t="s">
        <v>369</v>
      </c>
      <c r="F179" s="82">
        <v>20.4</v>
      </c>
    </row>
    <row r="180">
      <c r="A180" s="27" t="s">
        <v>16</v>
      </c>
      <c r="B180" s="27" t="s">
        <v>484</v>
      </c>
      <c r="C180" s="7">
        <v>2015.0</v>
      </c>
      <c r="D180" s="9" t="s">
        <v>6</v>
      </c>
      <c r="E180" s="9" t="s">
        <v>369</v>
      </c>
      <c r="F180" s="82">
        <v>18.6</v>
      </c>
    </row>
    <row r="181">
      <c r="A181" s="27" t="s">
        <v>17</v>
      </c>
      <c r="B181" s="27" t="s">
        <v>485</v>
      </c>
      <c r="C181" s="7">
        <v>2015.0</v>
      </c>
      <c r="D181" s="9" t="s">
        <v>6</v>
      </c>
      <c r="E181" s="9" t="s">
        <v>369</v>
      </c>
      <c r="F181" s="82">
        <v>16.7</v>
      </c>
    </row>
    <row r="182">
      <c r="A182" s="27" t="s">
        <v>18</v>
      </c>
      <c r="B182" s="27" t="s">
        <v>486</v>
      </c>
      <c r="C182" s="7">
        <v>2015.0</v>
      </c>
      <c r="D182" s="9" t="s">
        <v>6</v>
      </c>
      <c r="E182" s="9" t="s">
        <v>369</v>
      </c>
      <c r="F182" s="82">
        <v>18.2</v>
      </c>
    </row>
    <row r="183">
      <c r="A183" s="27" t="s">
        <v>19</v>
      </c>
      <c r="B183" s="27" t="s">
        <v>487</v>
      </c>
      <c r="C183" s="7">
        <v>2015.0</v>
      </c>
      <c r="D183" s="9" t="s">
        <v>6</v>
      </c>
      <c r="E183" s="9" t="s">
        <v>369</v>
      </c>
      <c r="F183" s="82">
        <v>18.6</v>
      </c>
    </row>
    <row r="184">
      <c r="A184" s="27" t="s">
        <v>20</v>
      </c>
      <c r="B184" s="27" t="s">
        <v>488</v>
      </c>
      <c r="C184" s="7">
        <v>2015.0</v>
      </c>
      <c r="D184" s="9" t="s">
        <v>6</v>
      </c>
      <c r="E184" s="9" t="s">
        <v>369</v>
      </c>
      <c r="F184" s="82">
        <v>18.6</v>
      </c>
    </row>
    <row r="185">
      <c r="A185" s="27" t="s">
        <v>21</v>
      </c>
      <c r="B185" s="27" t="s">
        <v>490</v>
      </c>
      <c r="C185" s="7">
        <v>2015.0</v>
      </c>
      <c r="D185" s="9" t="s">
        <v>6</v>
      </c>
      <c r="E185" s="9" t="s">
        <v>369</v>
      </c>
      <c r="F185" s="82">
        <v>19.1</v>
      </c>
    </row>
    <row r="186">
      <c r="A186" s="27" t="s">
        <v>22</v>
      </c>
      <c r="B186" s="27" t="s">
        <v>491</v>
      </c>
      <c r="C186" s="7">
        <v>2015.0</v>
      </c>
      <c r="D186" s="9" t="s">
        <v>6</v>
      </c>
      <c r="E186" s="9" t="s">
        <v>369</v>
      </c>
      <c r="F186" s="82">
        <v>16.1</v>
      </c>
    </row>
    <row r="187">
      <c r="A187" s="27" t="s">
        <v>23</v>
      </c>
      <c r="B187" s="27" t="s">
        <v>492</v>
      </c>
      <c r="C187" s="7">
        <v>2015.0</v>
      </c>
      <c r="D187" s="9" t="s">
        <v>6</v>
      </c>
      <c r="E187" s="9" t="s">
        <v>369</v>
      </c>
      <c r="F187" s="82">
        <v>17.5</v>
      </c>
    </row>
    <row r="188">
      <c r="A188" s="27" t="s">
        <v>24</v>
      </c>
      <c r="B188" s="27" t="s">
        <v>493</v>
      </c>
      <c r="C188" s="7">
        <v>2015.0</v>
      </c>
      <c r="D188" s="9" t="s">
        <v>6</v>
      </c>
      <c r="E188" s="9" t="s">
        <v>369</v>
      </c>
      <c r="F188" s="82">
        <v>19.1</v>
      </c>
    </row>
    <row r="189">
      <c r="A189" s="27" t="s">
        <v>25</v>
      </c>
      <c r="B189" s="27" t="s">
        <v>494</v>
      </c>
      <c r="C189" s="7">
        <v>2015.0</v>
      </c>
      <c r="D189" s="9" t="s">
        <v>6</v>
      </c>
      <c r="E189" s="9" t="s">
        <v>369</v>
      </c>
      <c r="F189" s="82">
        <v>15.5</v>
      </c>
    </row>
    <row r="190">
      <c r="A190" s="27" t="s">
        <v>26</v>
      </c>
      <c r="B190" s="27" t="s">
        <v>495</v>
      </c>
      <c r="C190" s="7">
        <v>2015.0</v>
      </c>
      <c r="D190" s="9" t="s">
        <v>6</v>
      </c>
      <c r="E190" s="9" t="s">
        <v>369</v>
      </c>
      <c r="F190" s="82">
        <v>16.8</v>
      </c>
    </row>
    <row r="191">
      <c r="A191" s="27" t="s">
        <v>27</v>
      </c>
      <c r="B191" s="27" t="s">
        <v>497</v>
      </c>
      <c r="C191" s="7">
        <v>2015.0</v>
      </c>
      <c r="D191" s="9" t="s">
        <v>6</v>
      </c>
      <c r="E191" s="9" t="s">
        <v>369</v>
      </c>
      <c r="F191" s="82">
        <v>18.3</v>
      </c>
    </row>
    <row r="192">
      <c r="A192" s="27" t="s">
        <v>28</v>
      </c>
      <c r="B192" s="27" t="s">
        <v>496</v>
      </c>
      <c r="C192" s="7">
        <v>2015.0</v>
      </c>
      <c r="D192" s="9" t="s">
        <v>6</v>
      </c>
      <c r="E192" s="9" t="s">
        <v>369</v>
      </c>
      <c r="F192" s="82">
        <v>18.6</v>
      </c>
    </row>
    <row r="193">
      <c r="A193" s="27" t="s">
        <v>29</v>
      </c>
      <c r="B193" s="27" t="s">
        <v>498</v>
      </c>
      <c r="C193" s="7">
        <v>2015.0</v>
      </c>
      <c r="D193" s="9" t="s">
        <v>6</v>
      </c>
      <c r="E193" s="9" t="s">
        <v>369</v>
      </c>
      <c r="F193" s="82">
        <v>19.3</v>
      </c>
    </row>
    <row r="194">
      <c r="A194" s="27" t="s">
        <v>30</v>
      </c>
      <c r="B194" s="27" t="s">
        <v>499</v>
      </c>
      <c r="C194" s="7">
        <v>2015.0</v>
      </c>
      <c r="D194" s="9" t="s">
        <v>6</v>
      </c>
      <c r="E194" s="9" t="s">
        <v>369</v>
      </c>
      <c r="F194" s="82">
        <v>19.5</v>
      </c>
    </row>
    <row r="195">
      <c r="A195" s="27" t="s">
        <v>31</v>
      </c>
      <c r="B195" s="27" t="s">
        <v>500</v>
      </c>
      <c r="C195" s="7">
        <v>2015.0</v>
      </c>
      <c r="D195" s="9" t="s">
        <v>6</v>
      </c>
      <c r="E195" s="9" t="s">
        <v>369</v>
      </c>
      <c r="F195" s="82">
        <v>17.9</v>
      </c>
    </row>
    <row r="196">
      <c r="A196" s="27" t="s">
        <v>32</v>
      </c>
      <c r="B196" s="27" t="s">
        <v>501</v>
      </c>
      <c r="C196" s="7">
        <v>2015.0</v>
      </c>
      <c r="D196" s="9" t="s">
        <v>6</v>
      </c>
      <c r="E196" s="9" t="s">
        <v>369</v>
      </c>
      <c r="F196" s="82">
        <v>19.6</v>
      </c>
    </row>
    <row r="197">
      <c r="A197" s="27" t="s">
        <v>33</v>
      </c>
      <c r="B197" s="27" t="s">
        <v>502</v>
      </c>
      <c r="C197" s="7">
        <v>2015.0</v>
      </c>
      <c r="D197" s="9" t="s">
        <v>6</v>
      </c>
      <c r="E197" s="9" t="s">
        <v>369</v>
      </c>
      <c r="F197" s="82">
        <v>18.7</v>
      </c>
    </row>
    <row r="198">
      <c r="A198" s="27" t="s">
        <v>34</v>
      </c>
      <c r="B198" s="27" t="s">
        <v>503</v>
      </c>
      <c r="C198" s="7">
        <v>2015.0</v>
      </c>
      <c r="D198" s="9" t="s">
        <v>6</v>
      </c>
      <c r="E198" s="9" t="s">
        <v>369</v>
      </c>
      <c r="F198" s="82">
        <v>17.2</v>
      </c>
    </row>
    <row r="199">
      <c r="A199" s="27" t="s">
        <v>35</v>
      </c>
      <c r="B199" s="27" t="s">
        <v>504</v>
      </c>
      <c r="C199" s="7">
        <v>2015.0</v>
      </c>
      <c r="D199" s="9" t="s">
        <v>6</v>
      </c>
      <c r="E199" s="9" t="s">
        <v>369</v>
      </c>
      <c r="F199" s="82">
        <v>18.3</v>
      </c>
    </row>
    <row r="200">
      <c r="A200" s="91" t="s">
        <v>3</v>
      </c>
      <c r="B200" s="27" t="s">
        <v>489</v>
      </c>
      <c r="C200" s="7">
        <v>2016.0</v>
      </c>
      <c r="D200" s="9" t="s">
        <v>6</v>
      </c>
      <c r="E200" s="9" t="s">
        <v>369</v>
      </c>
      <c r="F200" s="82">
        <v>17.8</v>
      </c>
    </row>
    <row r="201">
      <c r="A201" s="91" t="s">
        <v>4</v>
      </c>
      <c r="B201" s="27" t="s">
        <v>472</v>
      </c>
      <c r="C201" s="7">
        <v>2016.0</v>
      </c>
      <c r="D201" s="9" t="s">
        <v>6</v>
      </c>
      <c r="E201" s="9" t="s">
        <v>369</v>
      </c>
      <c r="F201" s="82">
        <v>17.3</v>
      </c>
    </row>
    <row r="202">
      <c r="A202" s="27" t="s">
        <v>5</v>
      </c>
      <c r="B202" s="27" t="s">
        <v>473</v>
      </c>
      <c r="C202" s="7">
        <v>2016.0</v>
      </c>
      <c r="D202" s="9" t="s">
        <v>6</v>
      </c>
      <c r="E202" s="9" t="s">
        <v>369</v>
      </c>
      <c r="F202" s="82">
        <v>18.8</v>
      </c>
    </row>
    <row r="203">
      <c r="A203" s="27" t="s">
        <v>6</v>
      </c>
      <c r="B203" s="27" t="s">
        <v>474</v>
      </c>
      <c r="C203" s="7">
        <v>2016.0</v>
      </c>
      <c r="D203" s="9" t="s">
        <v>6</v>
      </c>
      <c r="E203" s="9" t="s">
        <v>369</v>
      </c>
      <c r="F203" s="82">
        <v>16.5</v>
      </c>
    </row>
    <row r="204">
      <c r="A204" s="27" t="s">
        <v>7</v>
      </c>
      <c r="B204" s="27" t="s">
        <v>475</v>
      </c>
      <c r="C204" s="7">
        <v>2016.0</v>
      </c>
      <c r="D204" s="9" t="s">
        <v>6</v>
      </c>
      <c r="E204" s="9" t="s">
        <v>369</v>
      </c>
      <c r="F204" s="82">
        <v>18.6</v>
      </c>
    </row>
    <row r="205">
      <c r="A205" s="27" t="s">
        <v>8</v>
      </c>
      <c r="B205" s="27" t="s">
        <v>479</v>
      </c>
      <c r="C205" s="7">
        <v>2016.0</v>
      </c>
      <c r="D205" s="9" t="s">
        <v>6</v>
      </c>
      <c r="E205" s="9" t="s">
        <v>369</v>
      </c>
      <c r="F205" s="82">
        <v>21.7</v>
      </c>
    </row>
    <row r="206">
      <c r="A206" s="27" t="s">
        <v>9</v>
      </c>
      <c r="B206" s="27" t="s">
        <v>480</v>
      </c>
      <c r="C206" s="7">
        <v>2016.0</v>
      </c>
      <c r="D206" s="9" t="s">
        <v>6</v>
      </c>
      <c r="E206" s="9" t="s">
        <v>369</v>
      </c>
      <c r="F206" s="82">
        <v>16.5</v>
      </c>
    </row>
    <row r="207">
      <c r="A207" s="27" t="s">
        <v>10</v>
      </c>
      <c r="B207" s="27" t="s">
        <v>478</v>
      </c>
      <c r="C207" s="7">
        <v>2016.0</v>
      </c>
      <c r="D207" s="9" t="s">
        <v>6</v>
      </c>
      <c r="E207" s="9" t="s">
        <v>369</v>
      </c>
      <c r="F207" s="82">
        <v>18.7</v>
      </c>
    </row>
    <row r="208">
      <c r="A208" s="27" t="s">
        <v>11</v>
      </c>
      <c r="B208" s="27" t="s">
        <v>477</v>
      </c>
      <c r="C208" s="7">
        <v>2016.0</v>
      </c>
      <c r="D208" s="9" t="s">
        <v>6</v>
      </c>
      <c r="E208" s="9" t="s">
        <v>369</v>
      </c>
      <c r="F208" s="82">
        <v>20.9</v>
      </c>
    </row>
    <row r="209">
      <c r="A209" s="27" t="s">
        <v>12</v>
      </c>
      <c r="B209" s="27" t="s">
        <v>476</v>
      </c>
      <c r="C209" s="7">
        <v>2016.0</v>
      </c>
      <c r="D209" s="9" t="s">
        <v>6</v>
      </c>
      <c r="E209" s="9" t="s">
        <v>369</v>
      </c>
      <c r="F209" s="82">
        <v>13.9</v>
      </c>
    </row>
    <row r="210">
      <c r="A210" s="27" t="s">
        <v>13</v>
      </c>
      <c r="B210" s="27" t="s">
        <v>481</v>
      </c>
      <c r="C210" s="7">
        <v>2016.0</v>
      </c>
      <c r="D210" s="9" t="s">
        <v>6</v>
      </c>
      <c r="E210" s="9" t="s">
        <v>369</v>
      </c>
      <c r="F210" s="82">
        <v>20.4</v>
      </c>
    </row>
    <row r="211">
      <c r="A211" s="27" t="s">
        <v>14</v>
      </c>
      <c r="B211" s="27" t="s">
        <v>483</v>
      </c>
      <c r="C211" s="7">
        <v>2016.0</v>
      </c>
      <c r="D211" s="9" t="s">
        <v>6</v>
      </c>
      <c r="E211" s="9" t="s">
        <v>369</v>
      </c>
      <c r="F211" s="82">
        <v>17.5</v>
      </c>
    </row>
    <row r="212">
      <c r="A212" s="27" t="s">
        <v>15</v>
      </c>
      <c r="B212" s="27" t="s">
        <v>482</v>
      </c>
      <c r="C212" s="7">
        <v>2016.0</v>
      </c>
      <c r="D212" s="9" t="s">
        <v>6</v>
      </c>
      <c r="E212" s="9" t="s">
        <v>369</v>
      </c>
      <c r="F212" s="82">
        <v>19.8</v>
      </c>
    </row>
    <row r="213">
      <c r="A213" s="27" t="s">
        <v>16</v>
      </c>
      <c r="B213" s="27" t="s">
        <v>484</v>
      </c>
      <c r="C213" s="7">
        <v>2016.0</v>
      </c>
      <c r="D213" s="9" t="s">
        <v>6</v>
      </c>
      <c r="E213" s="9" t="s">
        <v>369</v>
      </c>
      <c r="F213" s="82">
        <v>17.4</v>
      </c>
    </row>
    <row r="214">
      <c r="A214" s="27" t="s">
        <v>17</v>
      </c>
      <c r="B214" s="27" t="s">
        <v>485</v>
      </c>
      <c r="C214" s="7">
        <v>2016.0</v>
      </c>
      <c r="D214" s="9" t="s">
        <v>6</v>
      </c>
      <c r="E214" s="9" t="s">
        <v>369</v>
      </c>
      <c r="F214" s="82">
        <v>16.8</v>
      </c>
    </row>
    <row r="215">
      <c r="A215" s="27" t="s">
        <v>18</v>
      </c>
      <c r="B215" s="27" t="s">
        <v>486</v>
      </c>
      <c r="C215" s="7">
        <v>2016.0</v>
      </c>
      <c r="D215" s="9" t="s">
        <v>6</v>
      </c>
      <c r="E215" s="9" t="s">
        <v>369</v>
      </c>
      <c r="F215" s="82">
        <v>18.0</v>
      </c>
    </row>
    <row r="216">
      <c r="A216" s="27" t="s">
        <v>19</v>
      </c>
      <c r="B216" s="27" t="s">
        <v>487</v>
      </c>
      <c r="C216" s="7">
        <v>2016.0</v>
      </c>
      <c r="D216" s="9" t="s">
        <v>6</v>
      </c>
      <c r="E216" s="9" t="s">
        <v>369</v>
      </c>
      <c r="F216" s="82">
        <v>18.6</v>
      </c>
    </row>
    <row r="217">
      <c r="A217" s="27" t="s">
        <v>20</v>
      </c>
      <c r="B217" s="27" t="s">
        <v>488</v>
      </c>
      <c r="C217" s="7">
        <v>2016.0</v>
      </c>
      <c r="D217" s="9" t="s">
        <v>6</v>
      </c>
      <c r="E217" s="9" t="s">
        <v>369</v>
      </c>
      <c r="F217" s="82">
        <v>18.4</v>
      </c>
    </row>
    <row r="218">
      <c r="A218" s="27" t="s">
        <v>21</v>
      </c>
      <c r="B218" s="27" t="s">
        <v>490</v>
      </c>
      <c r="C218" s="7">
        <v>2016.0</v>
      </c>
      <c r="D218" s="9" t="s">
        <v>6</v>
      </c>
      <c r="E218" s="9" t="s">
        <v>369</v>
      </c>
      <c r="F218" s="82">
        <v>18.7</v>
      </c>
    </row>
    <row r="219">
      <c r="A219" s="27" t="s">
        <v>22</v>
      </c>
      <c r="B219" s="27" t="s">
        <v>491</v>
      </c>
      <c r="C219" s="7">
        <v>2016.0</v>
      </c>
      <c r="D219" s="9" t="s">
        <v>6</v>
      </c>
      <c r="E219" s="9" t="s">
        <v>369</v>
      </c>
      <c r="F219" s="82">
        <v>15.5</v>
      </c>
    </row>
    <row r="220">
      <c r="A220" s="27" t="s">
        <v>23</v>
      </c>
      <c r="B220" s="27" t="s">
        <v>492</v>
      </c>
      <c r="C220" s="7">
        <v>2016.0</v>
      </c>
      <c r="D220" s="9" t="s">
        <v>6</v>
      </c>
      <c r="E220" s="9" t="s">
        <v>369</v>
      </c>
      <c r="F220" s="82">
        <v>17.0</v>
      </c>
    </row>
    <row r="221">
      <c r="A221" s="27" t="s">
        <v>24</v>
      </c>
      <c r="B221" s="27" t="s">
        <v>493</v>
      </c>
      <c r="C221" s="7">
        <v>2016.0</v>
      </c>
      <c r="D221" s="9" t="s">
        <v>6</v>
      </c>
      <c r="E221" s="9" t="s">
        <v>369</v>
      </c>
      <c r="F221" s="82">
        <v>18.5</v>
      </c>
    </row>
    <row r="222">
      <c r="A222" s="27" t="s">
        <v>25</v>
      </c>
      <c r="B222" s="27" t="s">
        <v>494</v>
      </c>
      <c r="C222" s="7">
        <v>2016.0</v>
      </c>
      <c r="D222" s="9" t="s">
        <v>6</v>
      </c>
      <c r="E222" s="9" t="s">
        <v>369</v>
      </c>
      <c r="F222" s="82">
        <v>15.4</v>
      </c>
    </row>
    <row r="223">
      <c r="A223" s="27" t="s">
        <v>26</v>
      </c>
      <c r="B223" s="27" t="s">
        <v>495</v>
      </c>
      <c r="C223" s="7">
        <v>2016.0</v>
      </c>
      <c r="D223" s="9" t="s">
        <v>6</v>
      </c>
      <c r="E223" s="9" t="s">
        <v>369</v>
      </c>
      <c r="F223" s="82">
        <v>15.8</v>
      </c>
    </row>
    <row r="224">
      <c r="A224" s="27" t="s">
        <v>27</v>
      </c>
      <c r="B224" s="27" t="s">
        <v>497</v>
      </c>
      <c r="C224" s="7">
        <v>2016.0</v>
      </c>
      <c r="D224" s="9" t="s">
        <v>6</v>
      </c>
      <c r="E224" s="9" t="s">
        <v>369</v>
      </c>
      <c r="F224" s="82">
        <v>17.3</v>
      </c>
    </row>
    <row r="225">
      <c r="A225" s="27" t="s">
        <v>28</v>
      </c>
      <c r="B225" s="27" t="s">
        <v>496</v>
      </c>
      <c r="C225" s="7">
        <v>2016.0</v>
      </c>
      <c r="D225" s="9" t="s">
        <v>6</v>
      </c>
      <c r="E225" s="9" t="s">
        <v>369</v>
      </c>
      <c r="F225" s="82">
        <v>17.6</v>
      </c>
    </row>
    <row r="226">
      <c r="A226" s="27" t="s">
        <v>29</v>
      </c>
      <c r="B226" s="27" t="s">
        <v>498</v>
      </c>
      <c r="C226" s="7">
        <v>2016.0</v>
      </c>
      <c r="D226" s="9" t="s">
        <v>6</v>
      </c>
      <c r="E226" s="9" t="s">
        <v>369</v>
      </c>
      <c r="F226" s="82">
        <v>18.8</v>
      </c>
    </row>
    <row r="227">
      <c r="A227" s="27" t="s">
        <v>30</v>
      </c>
      <c r="B227" s="27" t="s">
        <v>499</v>
      </c>
      <c r="C227" s="7">
        <v>2016.0</v>
      </c>
      <c r="D227" s="9" t="s">
        <v>6</v>
      </c>
      <c r="E227" s="9" t="s">
        <v>369</v>
      </c>
      <c r="F227" s="82">
        <v>18.6</v>
      </c>
    </row>
    <row r="228">
      <c r="A228" s="27" t="s">
        <v>31</v>
      </c>
      <c r="B228" s="27" t="s">
        <v>500</v>
      </c>
      <c r="C228" s="7">
        <v>2016.0</v>
      </c>
      <c r="D228" s="9" t="s">
        <v>6</v>
      </c>
      <c r="E228" s="9" t="s">
        <v>369</v>
      </c>
      <c r="F228" s="82">
        <v>17.6</v>
      </c>
    </row>
    <row r="229">
      <c r="A229" s="27" t="s">
        <v>32</v>
      </c>
      <c r="B229" s="27" t="s">
        <v>501</v>
      </c>
      <c r="C229" s="7">
        <v>2016.0</v>
      </c>
      <c r="D229" s="9" t="s">
        <v>6</v>
      </c>
      <c r="E229" s="9" t="s">
        <v>369</v>
      </c>
      <c r="F229" s="82">
        <v>19.2</v>
      </c>
    </row>
    <row r="230">
      <c r="A230" s="27" t="s">
        <v>33</v>
      </c>
      <c r="B230" s="27" t="s">
        <v>502</v>
      </c>
      <c r="C230" s="7">
        <v>2016.0</v>
      </c>
      <c r="D230" s="9" t="s">
        <v>6</v>
      </c>
      <c r="E230" s="9" t="s">
        <v>369</v>
      </c>
      <c r="F230" s="82">
        <v>18.6</v>
      </c>
    </row>
    <row r="231">
      <c r="A231" s="27" t="s">
        <v>34</v>
      </c>
      <c r="B231" s="27" t="s">
        <v>503</v>
      </c>
      <c r="C231" s="7">
        <v>2016.0</v>
      </c>
      <c r="D231" s="9" t="s">
        <v>6</v>
      </c>
      <c r="E231" s="9" t="s">
        <v>369</v>
      </c>
      <c r="F231" s="82">
        <v>17.0</v>
      </c>
    </row>
    <row r="232">
      <c r="A232" s="27" t="s">
        <v>35</v>
      </c>
      <c r="B232" s="27" t="s">
        <v>504</v>
      </c>
      <c r="C232" s="7">
        <v>2016.0</v>
      </c>
      <c r="D232" s="9" t="s">
        <v>6</v>
      </c>
      <c r="E232" s="9" t="s">
        <v>369</v>
      </c>
      <c r="F232" s="82">
        <v>17.8</v>
      </c>
    </row>
    <row r="233">
      <c r="A233" s="91" t="s">
        <v>3</v>
      </c>
      <c r="B233" s="27" t="s">
        <v>489</v>
      </c>
      <c r="C233" s="7">
        <v>2017.0</v>
      </c>
      <c r="D233" s="9" t="s">
        <v>6</v>
      </c>
      <c r="E233" s="9" t="s">
        <v>369</v>
      </c>
      <c r="F233" s="82">
        <v>17.9</v>
      </c>
    </row>
    <row r="234">
      <c r="A234" s="91" t="s">
        <v>4</v>
      </c>
      <c r="B234" s="27" t="s">
        <v>472</v>
      </c>
      <c r="C234" s="7">
        <v>2017.0</v>
      </c>
      <c r="D234" s="9" t="s">
        <v>6</v>
      </c>
      <c r="E234" s="9" t="s">
        <v>369</v>
      </c>
      <c r="F234" s="82">
        <v>18.2</v>
      </c>
    </row>
    <row r="235">
      <c r="A235" s="27" t="s">
        <v>5</v>
      </c>
      <c r="B235" s="27" t="s">
        <v>473</v>
      </c>
      <c r="C235" s="7">
        <v>2017.0</v>
      </c>
      <c r="D235" s="9" t="s">
        <v>6</v>
      </c>
      <c r="E235" s="9" t="s">
        <v>369</v>
      </c>
      <c r="F235" s="82">
        <v>18.9</v>
      </c>
    </row>
    <row r="236">
      <c r="A236" s="27" t="s">
        <v>6</v>
      </c>
      <c r="B236" s="27" t="s">
        <v>474</v>
      </c>
      <c r="C236" s="7">
        <v>2017.0</v>
      </c>
      <c r="D236" s="9" t="s">
        <v>6</v>
      </c>
      <c r="E236" s="9" t="s">
        <v>369</v>
      </c>
      <c r="F236" s="82">
        <v>16.2</v>
      </c>
    </row>
    <row r="237">
      <c r="A237" s="27" t="s">
        <v>7</v>
      </c>
      <c r="B237" s="27" t="s">
        <v>475</v>
      </c>
      <c r="C237" s="7">
        <v>2017.0</v>
      </c>
      <c r="D237" s="9" t="s">
        <v>6</v>
      </c>
      <c r="E237" s="9" t="s">
        <v>369</v>
      </c>
      <c r="F237" s="82">
        <v>18.0</v>
      </c>
    </row>
    <row r="238">
      <c r="A238" s="27" t="s">
        <v>8</v>
      </c>
      <c r="B238" s="27" t="s">
        <v>479</v>
      </c>
      <c r="C238" s="7">
        <v>2017.0</v>
      </c>
      <c r="D238" s="9" t="s">
        <v>6</v>
      </c>
      <c r="E238" s="9" t="s">
        <v>369</v>
      </c>
      <c r="F238" s="82">
        <v>20.8</v>
      </c>
    </row>
    <row r="239">
      <c r="A239" s="27" t="s">
        <v>9</v>
      </c>
      <c r="B239" s="27" t="s">
        <v>480</v>
      </c>
      <c r="C239" s="7">
        <v>2017.0</v>
      </c>
      <c r="D239" s="9" t="s">
        <v>6</v>
      </c>
      <c r="E239" s="9" t="s">
        <v>369</v>
      </c>
      <c r="F239" s="82">
        <v>16.6</v>
      </c>
    </row>
    <row r="240">
      <c r="A240" s="27" t="s">
        <v>10</v>
      </c>
      <c r="B240" s="27" t="s">
        <v>478</v>
      </c>
      <c r="C240" s="7">
        <v>2017.0</v>
      </c>
      <c r="D240" s="9" t="s">
        <v>6</v>
      </c>
      <c r="E240" s="9" t="s">
        <v>369</v>
      </c>
      <c r="F240" s="82">
        <v>18.3</v>
      </c>
    </row>
    <row r="241">
      <c r="A241" s="27" t="s">
        <v>11</v>
      </c>
      <c r="B241" s="27" t="s">
        <v>477</v>
      </c>
      <c r="C241" s="7">
        <v>2017.0</v>
      </c>
      <c r="D241" s="9" t="s">
        <v>6</v>
      </c>
      <c r="E241" s="9" t="s">
        <v>369</v>
      </c>
      <c r="F241" s="82">
        <v>21.4</v>
      </c>
    </row>
    <row r="242">
      <c r="A242" s="27" t="s">
        <v>12</v>
      </c>
      <c r="B242" s="27" t="s">
        <v>476</v>
      </c>
      <c r="C242" s="7">
        <v>2017.0</v>
      </c>
      <c r="D242" s="9" t="s">
        <v>6</v>
      </c>
      <c r="E242" s="9" t="s">
        <v>369</v>
      </c>
      <c r="F242" s="82">
        <v>13.5</v>
      </c>
    </row>
    <row r="243">
      <c r="A243" s="27" t="s">
        <v>13</v>
      </c>
      <c r="B243" s="27" t="s">
        <v>481</v>
      </c>
      <c r="C243" s="7">
        <v>2017.0</v>
      </c>
      <c r="D243" s="9" t="s">
        <v>6</v>
      </c>
      <c r="E243" s="9" t="s">
        <v>369</v>
      </c>
      <c r="F243" s="82">
        <v>20.2</v>
      </c>
    </row>
    <row r="244">
      <c r="A244" s="27" t="s">
        <v>14</v>
      </c>
      <c r="B244" s="27" t="s">
        <v>483</v>
      </c>
      <c r="C244" s="7">
        <v>2017.0</v>
      </c>
      <c r="D244" s="9" t="s">
        <v>6</v>
      </c>
      <c r="E244" s="9" t="s">
        <v>369</v>
      </c>
      <c r="F244" s="82">
        <v>17.8</v>
      </c>
    </row>
    <row r="245">
      <c r="A245" s="27" t="s">
        <v>15</v>
      </c>
      <c r="B245" s="27" t="s">
        <v>482</v>
      </c>
      <c r="C245" s="7">
        <v>2017.0</v>
      </c>
      <c r="D245" s="9" t="s">
        <v>6</v>
      </c>
      <c r="E245" s="9" t="s">
        <v>369</v>
      </c>
      <c r="F245" s="82">
        <v>19.6</v>
      </c>
    </row>
    <row r="246">
      <c r="A246" s="27" t="s">
        <v>16</v>
      </c>
      <c r="B246" s="27" t="s">
        <v>484</v>
      </c>
      <c r="C246" s="7">
        <v>2017.0</v>
      </c>
      <c r="D246" s="9" t="s">
        <v>6</v>
      </c>
      <c r="E246" s="9" t="s">
        <v>369</v>
      </c>
      <c r="F246" s="82">
        <v>18.1</v>
      </c>
    </row>
    <row r="247">
      <c r="A247" s="27" t="s">
        <v>17</v>
      </c>
      <c r="B247" s="27" t="s">
        <v>485</v>
      </c>
      <c r="C247" s="7">
        <v>2017.0</v>
      </c>
      <c r="D247" s="9" t="s">
        <v>6</v>
      </c>
      <c r="E247" s="9" t="s">
        <v>369</v>
      </c>
      <c r="F247" s="82">
        <v>17.2</v>
      </c>
    </row>
    <row r="248">
      <c r="A248" s="27" t="s">
        <v>18</v>
      </c>
      <c r="B248" s="27" t="s">
        <v>486</v>
      </c>
      <c r="C248" s="7">
        <v>2017.0</v>
      </c>
      <c r="D248" s="9" t="s">
        <v>6</v>
      </c>
      <c r="E248" s="9" t="s">
        <v>369</v>
      </c>
      <c r="F248" s="82">
        <v>17.9</v>
      </c>
    </row>
    <row r="249">
      <c r="A249" s="27" t="s">
        <v>19</v>
      </c>
      <c r="B249" s="27" t="s">
        <v>487</v>
      </c>
      <c r="C249" s="7">
        <v>2017.0</v>
      </c>
      <c r="D249" s="9" t="s">
        <v>6</v>
      </c>
      <c r="E249" s="9" t="s">
        <v>369</v>
      </c>
      <c r="F249" s="82">
        <v>18.5</v>
      </c>
    </row>
    <row r="250">
      <c r="A250" s="27" t="s">
        <v>20</v>
      </c>
      <c r="B250" s="27" t="s">
        <v>488</v>
      </c>
      <c r="C250" s="7">
        <v>2017.0</v>
      </c>
      <c r="D250" s="9" t="s">
        <v>6</v>
      </c>
      <c r="E250" s="9" t="s">
        <v>369</v>
      </c>
      <c r="F250" s="82">
        <v>17.8</v>
      </c>
    </row>
    <row r="251">
      <c r="A251" s="27" t="s">
        <v>21</v>
      </c>
      <c r="B251" s="27" t="s">
        <v>490</v>
      </c>
      <c r="C251" s="7">
        <v>2017.0</v>
      </c>
      <c r="D251" s="9" t="s">
        <v>6</v>
      </c>
      <c r="E251" s="9" t="s">
        <v>369</v>
      </c>
      <c r="F251" s="82">
        <v>18.9</v>
      </c>
    </row>
    <row r="252">
      <c r="A252" s="27" t="s">
        <v>22</v>
      </c>
      <c r="B252" s="27" t="s">
        <v>491</v>
      </c>
      <c r="C252" s="7">
        <v>2017.0</v>
      </c>
      <c r="D252" s="9" t="s">
        <v>6</v>
      </c>
      <c r="E252" s="9" t="s">
        <v>369</v>
      </c>
      <c r="F252" s="82">
        <v>15.6</v>
      </c>
    </row>
    <row r="253">
      <c r="A253" s="27" t="s">
        <v>23</v>
      </c>
      <c r="B253" s="27" t="s">
        <v>492</v>
      </c>
      <c r="C253" s="7">
        <v>2017.0</v>
      </c>
      <c r="D253" s="9" t="s">
        <v>6</v>
      </c>
      <c r="E253" s="9" t="s">
        <v>369</v>
      </c>
      <c r="F253" s="82">
        <v>16.8</v>
      </c>
    </row>
    <row r="254">
      <c r="A254" s="27" t="s">
        <v>24</v>
      </c>
      <c r="B254" s="27" t="s">
        <v>493</v>
      </c>
      <c r="C254" s="7">
        <v>2017.0</v>
      </c>
      <c r="D254" s="9" t="s">
        <v>6</v>
      </c>
      <c r="E254" s="9" t="s">
        <v>369</v>
      </c>
      <c r="F254" s="82">
        <v>18.8</v>
      </c>
    </row>
    <row r="255">
      <c r="A255" s="27" t="s">
        <v>25</v>
      </c>
      <c r="B255" s="27" t="s">
        <v>494</v>
      </c>
      <c r="C255" s="7">
        <v>2017.0</v>
      </c>
      <c r="D255" s="9" t="s">
        <v>6</v>
      </c>
      <c r="E255" s="9" t="s">
        <v>369</v>
      </c>
      <c r="F255" s="82">
        <v>15.1</v>
      </c>
    </row>
    <row r="256">
      <c r="A256" s="27" t="s">
        <v>26</v>
      </c>
      <c r="B256" s="27" t="s">
        <v>495</v>
      </c>
      <c r="C256" s="7">
        <v>2017.0</v>
      </c>
      <c r="D256" s="9" t="s">
        <v>6</v>
      </c>
      <c r="E256" s="9" t="s">
        <v>369</v>
      </c>
      <c r="F256" s="82">
        <v>14.7</v>
      </c>
    </row>
    <row r="257">
      <c r="A257" s="27" t="s">
        <v>27</v>
      </c>
      <c r="B257" s="27" t="s">
        <v>497</v>
      </c>
      <c r="C257" s="7">
        <v>2017.0</v>
      </c>
      <c r="D257" s="9" t="s">
        <v>6</v>
      </c>
      <c r="E257" s="9" t="s">
        <v>369</v>
      </c>
      <c r="F257" s="82">
        <v>17.7</v>
      </c>
    </row>
    <row r="258">
      <c r="A258" s="27" t="s">
        <v>28</v>
      </c>
      <c r="B258" s="27" t="s">
        <v>496</v>
      </c>
      <c r="C258" s="7">
        <v>2017.0</v>
      </c>
      <c r="D258" s="9" t="s">
        <v>6</v>
      </c>
      <c r="E258" s="9" t="s">
        <v>369</v>
      </c>
      <c r="F258" s="82">
        <v>17.9</v>
      </c>
    </row>
    <row r="259">
      <c r="A259" s="27" t="s">
        <v>29</v>
      </c>
      <c r="B259" s="27" t="s">
        <v>498</v>
      </c>
      <c r="C259" s="7">
        <v>2017.0</v>
      </c>
      <c r="D259" s="9" t="s">
        <v>6</v>
      </c>
      <c r="E259" s="9" t="s">
        <v>369</v>
      </c>
      <c r="F259" s="82">
        <v>18.8</v>
      </c>
    </row>
    <row r="260">
      <c r="A260" s="27" t="s">
        <v>30</v>
      </c>
      <c r="B260" s="27" t="s">
        <v>499</v>
      </c>
      <c r="C260" s="7">
        <v>2017.0</v>
      </c>
      <c r="D260" s="9" t="s">
        <v>6</v>
      </c>
      <c r="E260" s="9" t="s">
        <v>369</v>
      </c>
      <c r="F260" s="82">
        <v>18.8</v>
      </c>
    </row>
    <row r="261">
      <c r="A261" s="27" t="s">
        <v>31</v>
      </c>
      <c r="B261" s="27" t="s">
        <v>500</v>
      </c>
      <c r="C261" s="7">
        <v>2017.0</v>
      </c>
      <c r="D261" s="9" t="s">
        <v>6</v>
      </c>
      <c r="E261" s="9" t="s">
        <v>369</v>
      </c>
      <c r="F261" s="82">
        <v>17.6</v>
      </c>
    </row>
    <row r="262">
      <c r="A262" s="27" t="s">
        <v>32</v>
      </c>
      <c r="B262" s="27" t="s">
        <v>501</v>
      </c>
      <c r="C262" s="7">
        <v>2017.0</v>
      </c>
      <c r="D262" s="9" t="s">
        <v>6</v>
      </c>
      <c r="E262" s="9" t="s">
        <v>369</v>
      </c>
      <c r="F262" s="82">
        <v>19.7</v>
      </c>
    </row>
    <row r="263">
      <c r="A263" s="27" t="s">
        <v>33</v>
      </c>
      <c r="B263" s="27" t="s">
        <v>502</v>
      </c>
      <c r="C263" s="7">
        <v>2017.0</v>
      </c>
      <c r="D263" s="9" t="s">
        <v>6</v>
      </c>
      <c r="E263" s="9" t="s">
        <v>369</v>
      </c>
      <c r="F263" s="82">
        <v>18.8</v>
      </c>
    </row>
    <row r="264">
      <c r="A264" s="27" t="s">
        <v>34</v>
      </c>
      <c r="B264" s="27" t="s">
        <v>503</v>
      </c>
      <c r="C264" s="7">
        <v>2017.0</v>
      </c>
      <c r="D264" s="9" t="s">
        <v>6</v>
      </c>
      <c r="E264" s="9" t="s">
        <v>369</v>
      </c>
      <c r="F264" s="82">
        <v>17.2</v>
      </c>
    </row>
    <row r="265">
      <c r="A265" s="27" t="s">
        <v>35</v>
      </c>
      <c r="B265" s="27" t="s">
        <v>504</v>
      </c>
      <c r="C265" s="7">
        <v>2017.0</v>
      </c>
      <c r="D265" s="9" t="s">
        <v>6</v>
      </c>
      <c r="E265" s="9" t="s">
        <v>369</v>
      </c>
      <c r="F265" s="82">
        <v>18.3</v>
      </c>
    </row>
    <row r="266">
      <c r="A266" s="91" t="s">
        <v>3</v>
      </c>
      <c r="B266" s="27" t="s">
        <v>489</v>
      </c>
      <c r="C266" s="7">
        <v>2018.0</v>
      </c>
      <c r="D266" s="9" t="s">
        <v>6</v>
      </c>
      <c r="E266" s="9" t="s">
        <v>369</v>
      </c>
      <c r="F266" s="82">
        <v>17.5</v>
      </c>
    </row>
    <row r="267">
      <c r="A267" s="91" t="s">
        <v>4</v>
      </c>
      <c r="B267" s="27" t="s">
        <v>472</v>
      </c>
      <c r="C267" s="7">
        <v>2018.0</v>
      </c>
      <c r="D267" s="9" t="s">
        <v>6</v>
      </c>
      <c r="E267" s="9" t="s">
        <v>369</v>
      </c>
      <c r="F267" s="82">
        <v>18.4</v>
      </c>
    </row>
    <row r="268">
      <c r="A268" s="27" t="s">
        <v>5</v>
      </c>
      <c r="B268" s="27" t="s">
        <v>473</v>
      </c>
      <c r="C268" s="7">
        <v>2018.0</v>
      </c>
      <c r="D268" s="9" t="s">
        <v>6</v>
      </c>
      <c r="E268" s="9" t="s">
        <v>369</v>
      </c>
      <c r="F268" s="82">
        <v>18.0</v>
      </c>
    </row>
    <row r="269">
      <c r="A269" s="27" t="s">
        <v>6</v>
      </c>
      <c r="B269" s="27" t="s">
        <v>474</v>
      </c>
      <c r="C269" s="7">
        <v>2018.0</v>
      </c>
      <c r="D269" s="9" t="s">
        <v>6</v>
      </c>
      <c r="E269" s="9" t="s">
        <v>369</v>
      </c>
      <c r="F269" s="82">
        <v>15.5</v>
      </c>
    </row>
    <row r="270">
      <c r="A270" s="27" t="s">
        <v>7</v>
      </c>
      <c r="B270" s="27" t="s">
        <v>475</v>
      </c>
      <c r="C270" s="7">
        <v>2018.0</v>
      </c>
      <c r="D270" s="9" t="s">
        <v>6</v>
      </c>
      <c r="E270" s="9" t="s">
        <v>369</v>
      </c>
      <c r="F270" s="82">
        <v>17.6</v>
      </c>
    </row>
    <row r="271">
      <c r="A271" s="27" t="s">
        <v>8</v>
      </c>
      <c r="B271" s="27" t="s">
        <v>479</v>
      </c>
      <c r="C271" s="7">
        <v>2018.0</v>
      </c>
      <c r="D271" s="9" t="s">
        <v>6</v>
      </c>
      <c r="E271" s="9" t="s">
        <v>369</v>
      </c>
      <c r="F271" s="82">
        <v>20.5</v>
      </c>
    </row>
    <row r="272">
      <c r="A272" s="27" t="s">
        <v>9</v>
      </c>
      <c r="B272" s="27" t="s">
        <v>480</v>
      </c>
      <c r="C272" s="7">
        <v>2018.0</v>
      </c>
      <c r="D272" s="9" t="s">
        <v>6</v>
      </c>
      <c r="E272" s="9" t="s">
        <v>369</v>
      </c>
      <c r="F272" s="82">
        <v>16.8</v>
      </c>
    </row>
    <row r="273">
      <c r="A273" s="27" t="s">
        <v>10</v>
      </c>
      <c r="B273" s="27" t="s">
        <v>478</v>
      </c>
      <c r="C273" s="7">
        <v>2018.0</v>
      </c>
      <c r="D273" s="9" t="s">
        <v>6</v>
      </c>
      <c r="E273" s="9" t="s">
        <v>369</v>
      </c>
      <c r="F273" s="82">
        <v>18.2</v>
      </c>
    </row>
    <row r="274">
      <c r="A274" s="27" t="s">
        <v>11</v>
      </c>
      <c r="B274" s="27" t="s">
        <v>477</v>
      </c>
      <c r="C274" s="7">
        <v>2018.0</v>
      </c>
      <c r="D274" s="9" t="s">
        <v>6</v>
      </c>
      <c r="E274" s="9" t="s">
        <v>369</v>
      </c>
      <c r="F274" s="82">
        <v>20.4</v>
      </c>
    </row>
    <row r="275">
      <c r="A275" s="27" t="s">
        <v>12</v>
      </c>
      <c r="B275" s="27" t="s">
        <v>476</v>
      </c>
      <c r="C275" s="7">
        <v>2018.0</v>
      </c>
      <c r="D275" s="9" t="s">
        <v>6</v>
      </c>
      <c r="E275" s="9" t="s">
        <v>369</v>
      </c>
      <c r="F275" s="82">
        <v>12.9</v>
      </c>
    </row>
    <row r="276">
      <c r="A276" s="27" t="s">
        <v>13</v>
      </c>
      <c r="B276" s="27" t="s">
        <v>481</v>
      </c>
      <c r="C276" s="7">
        <v>2018.0</v>
      </c>
      <c r="D276" s="9" t="s">
        <v>6</v>
      </c>
      <c r="E276" s="9" t="s">
        <v>369</v>
      </c>
      <c r="F276" s="82">
        <v>19.8</v>
      </c>
    </row>
    <row r="277">
      <c r="A277" s="27" t="s">
        <v>14</v>
      </c>
      <c r="B277" s="27" t="s">
        <v>483</v>
      </c>
      <c r="C277" s="7">
        <v>2018.0</v>
      </c>
      <c r="D277" s="9" t="s">
        <v>6</v>
      </c>
      <c r="E277" s="9" t="s">
        <v>369</v>
      </c>
      <c r="F277" s="82">
        <v>17.5</v>
      </c>
    </row>
    <row r="278">
      <c r="A278" s="27" t="s">
        <v>15</v>
      </c>
      <c r="B278" s="27" t="s">
        <v>482</v>
      </c>
      <c r="C278" s="7">
        <v>2018.0</v>
      </c>
      <c r="D278" s="9" t="s">
        <v>6</v>
      </c>
      <c r="E278" s="9" t="s">
        <v>369</v>
      </c>
      <c r="F278" s="82">
        <v>19.5</v>
      </c>
    </row>
    <row r="279">
      <c r="A279" s="27" t="s">
        <v>16</v>
      </c>
      <c r="B279" s="27" t="s">
        <v>484</v>
      </c>
      <c r="C279" s="7">
        <v>2018.0</v>
      </c>
      <c r="D279" s="9" t="s">
        <v>6</v>
      </c>
      <c r="E279" s="9" t="s">
        <v>369</v>
      </c>
      <c r="F279" s="82">
        <v>17.9</v>
      </c>
    </row>
    <row r="280">
      <c r="A280" s="27" t="s">
        <v>17</v>
      </c>
      <c r="B280" s="27" t="s">
        <v>485</v>
      </c>
      <c r="C280" s="7">
        <v>2018.0</v>
      </c>
      <c r="D280" s="9" t="s">
        <v>6</v>
      </c>
      <c r="E280" s="9" t="s">
        <v>369</v>
      </c>
      <c r="F280" s="82">
        <v>16.1</v>
      </c>
    </row>
    <row r="281">
      <c r="A281" s="27" t="s">
        <v>18</v>
      </c>
      <c r="B281" s="27" t="s">
        <v>486</v>
      </c>
      <c r="C281" s="7">
        <v>2018.0</v>
      </c>
      <c r="D281" s="9" t="s">
        <v>6</v>
      </c>
      <c r="E281" s="9" t="s">
        <v>369</v>
      </c>
      <c r="F281" s="82">
        <v>18.0</v>
      </c>
    </row>
    <row r="282">
      <c r="A282" s="27" t="s">
        <v>19</v>
      </c>
      <c r="B282" s="27" t="s">
        <v>487</v>
      </c>
      <c r="C282" s="7">
        <v>2018.0</v>
      </c>
      <c r="D282" s="9" t="s">
        <v>6</v>
      </c>
      <c r="E282" s="9" t="s">
        <v>369</v>
      </c>
      <c r="F282" s="82">
        <v>18.2</v>
      </c>
    </row>
    <row r="283">
      <c r="A283" s="27" t="s">
        <v>20</v>
      </c>
      <c r="B283" s="27" t="s">
        <v>488</v>
      </c>
      <c r="C283" s="7">
        <v>2018.0</v>
      </c>
      <c r="D283" s="9" t="s">
        <v>6</v>
      </c>
      <c r="E283" s="9" t="s">
        <v>369</v>
      </c>
      <c r="F283" s="82">
        <v>17.0</v>
      </c>
    </row>
    <row r="284">
      <c r="A284" s="27" t="s">
        <v>21</v>
      </c>
      <c r="B284" s="27" t="s">
        <v>490</v>
      </c>
      <c r="C284" s="7">
        <v>2018.0</v>
      </c>
      <c r="D284" s="9" t="s">
        <v>6</v>
      </c>
      <c r="E284" s="9" t="s">
        <v>369</v>
      </c>
      <c r="F284" s="82">
        <v>18.8</v>
      </c>
    </row>
    <row r="285">
      <c r="A285" s="27" t="s">
        <v>22</v>
      </c>
      <c r="B285" s="27" t="s">
        <v>491</v>
      </c>
      <c r="C285" s="7">
        <v>2018.0</v>
      </c>
      <c r="D285" s="9" t="s">
        <v>6</v>
      </c>
      <c r="E285" s="9" t="s">
        <v>369</v>
      </c>
      <c r="F285" s="82">
        <v>15.7</v>
      </c>
    </row>
    <row r="286">
      <c r="A286" s="27" t="s">
        <v>23</v>
      </c>
      <c r="B286" s="27" t="s">
        <v>492</v>
      </c>
      <c r="C286" s="7">
        <v>2018.0</v>
      </c>
      <c r="D286" s="9" t="s">
        <v>6</v>
      </c>
      <c r="E286" s="9" t="s">
        <v>369</v>
      </c>
      <c r="F286" s="82">
        <v>15.9</v>
      </c>
    </row>
    <row r="287">
      <c r="A287" s="27" t="s">
        <v>24</v>
      </c>
      <c r="B287" s="27" t="s">
        <v>493</v>
      </c>
      <c r="C287" s="7">
        <v>2018.0</v>
      </c>
      <c r="D287" s="9" t="s">
        <v>6</v>
      </c>
      <c r="E287" s="9" t="s">
        <v>369</v>
      </c>
      <c r="F287" s="82">
        <v>18.6</v>
      </c>
    </row>
    <row r="288">
      <c r="A288" s="27" t="s">
        <v>25</v>
      </c>
      <c r="B288" s="27" t="s">
        <v>494</v>
      </c>
      <c r="C288" s="7">
        <v>2018.0</v>
      </c>
      <c r="D288" s="9" t="s">
        <v>6</v>
      </c>
      <c r="E288" s="9" t="s">
        <v>369</v>
      </c>
      <c r="F288" s="82">
        <v>15.0</v>
      </c>
    </row>
    <row r="289">
      <c r="A289" s="27" t="s">
        <v>26</v>
      </c>
      <c r="B289" s="27" t="s">
        <v>495</v>
      </c>
      <c r="C289" s="7">
        <v>2018.0</v>
      </c>
      <c r="D289" s="9" t="s">
        <v>6</v>
      </c>
      <c r="E289" s="9" t="s">
        <v>369</v>
      </c>
      <c r="F289" s="82">
        <v>14.7</v>
      </c>
    </row>
    <row r="290">
      <c r="A290" s="27" t="s">
        <v>27</v>
      </c>
      <c r="B290" s="27" t="s">
        <v>497</v>
      </c>
      <c r="C290" s="7">
        <v>2018.0</v>
      </c>
      <c r="D290" s="9" t="s">
        <v>6</v>
      </c>
      <c r="E290" s="9" t="s">
        <v>369</v>
      </c>
      <c r="F290" s="82">
        <v>17.3</v>
      </c>
    </row>
    <row r="291">
      <c r="A291" s="27" t="s">
        <v>28</v>
      </c>
      <c r="B291" s="27" t="s">
        <v>496</v>
      </c>
      <c r="C291" s="7">
        <v>2018.0</v>
      </c>
      <c r="D291" s="9" t="s">
        <v>6</v>
      </c>
      <c r="E291" s="9" t="s">
        <v>369</v>
      </c>
      <c r="F291" s="82">
        <v>17.2</v>
      </c>
    </row>
    <row r="292">
      <c r="A292" s="27" t="s">
        <v>29</v>
      </c>
      <c r="B292" s="27" t="s">
        <v>498</v>
      </c>
      <c r="C292" s="7">
        <v>2018.0</v>
      </c>
      <c r="D292" s="9" t="s">
        <v>6</v>
      </c>
      <c r="E292" s="9" t="s">
        <v>369</v>
      </c>
      <c r="F292" s="82">
        <v>18.3</v>
      </c>
    </row>
    <row r="293">
      <c r="A293" s="27" t="s">
        <v>30</v>
      </c>
      <c r="B293" s="27" t="s">
        <v>499</v>
      </c>
      <c r="C293" s="7">
        <v>2018.0</v>
      </c>
      <c r="D293" s="9" t="s">
        <v>6</v>
      </c>
      <c r="E293" s="9" t="s">
        <v>369</v>
      </c>
      <c r="F293" s="82">
        <v>17.7</v>
      </c>
    </row>
    <row r="294">
      <c r="A294" s="27" t="s">
        <v>31</v>
      </c>
      <c r="B294" s="27" t="s">
        <v>500</v>
      </c>
      <c r="C294" s="7">
        <v>2018.0</v>
      </c>
      <c r="D294" s="9" t="s">
        <v>6</v>
      </c>
      <c r="E294" s="9" t="s">
        <v>369</v>
      </c>
      <c r="F294" s="82">
        <v>17.0</v>
      </c>
    </row>
    <row r="295">
      <c r="A295" s="27" t="s">
        <v>32</v>
      </c>
      <c r="B295" s="27" t="s">
        <v>501</v>
      </c>
      <c r="C295" s="7">
        <v>2018.0</v>
      </c>
      <c r="D295" s="9" t="s">
        <v>6</v>
      </c>
      <c r="E295" s="9" t="s">
        <v>369</v>
      </c>
      <c r="F295" s="82">
        <v>19.6</v>
      </c>
    </row>
    <row r="296">
      <c r="A296" s="27" t="s">
        <v>33</v>
      </c>
      <c r="B296" s="27" t="s">
        <v>502</v>
      </c>
      <c r="C296" s="7">
        <v>2018.0</v>
      </c>
      <c r="D296" s="9" t="s">
        <v>6</v>
      </c>
      <c r="E296" s="9" t="s">
        <v>369</v>
      </c>
      <c r="F296" s="82">
        <v>18.8</v>
      </c>
    </row>
    <row r="297">
      <c r="A297" s="27" t="s">
        <v>34</v>
      </c>
      <c r="B297" s="27" t="s">
        <v>503</v>
      </c>
      <c r="C297" s="7">
        <v>2018.0</v>
      </c>
      <c r="D297" s="9" t="s">
        <v>6</v>
      </c>
      <c r="E297" s="9" t="s">
        <v>369</v>
      </c>
      <c r="F297" s="82">
        <v>16.4</v>
      </c>
    </row>
    <row r="298">
      <c r="A298" s="27" t="s">
        <v>35</v>
      </c>
      <c r="B298" s="27" t="s">
        <v>504</v>
      </c>
      <c r="C298" s="7">
        <v>2018.0</v>
      </c>
      <c r="D298" s="9" t="s">
        <v>6</v>
      </c>
      <c r="E298" s="9" t="s">
        <v>369</v>
      </c>
      <c r="F298" s="82">
        <v>17.9</v>
      </c>
    </row>
    <row r="299">
      <c r="A299" s="91" t="s">
        <v>3</v>
      </c>
      <c r="B299" s="27" t="s">
        <v>489</v>
      </c>
      <c r="C299" s="7">
        <v>2019.0</v>
      </c>
      <c r="D299" s="9" t="s">
        <v>6</v>
      </c>
      <c r="E299" s="9" t="s">
        <v>369</v>
      </c>
      <c r="F299" s="82">
        <v>17.0</v>
      </c>
    </row>
    <row r="300">
      <c r="A300" s="91" t="s">
        <v>4</v>
      </c>
      <c r="B300" s="27" t="s">
        <v>472</v>
      </c>
      <c r="C300" s="7">
        <v>2019.0</v>
      </c>
      <c r="D300" s="9" t="s">
        <v>6</v>
      </c>
      <c r="E300" s="9" t="s">
        <v>369</v>
      </c>
      <c r="F300" s="82">
        <v>17.2</v>
      </c>
    </row>
    <row r="301">
      <c r="A301" s="27" t="s">
        <v>5</v>
      </c>
      <c r="B301" s="27" t="s">
        <v>473</v>
      </c>
      <c r="C301" s="7">
        <v>2019.0</v>
      </c>
      <c r="D301" s="9" t="s">
        <v>6</v>
      </c>
      <c r="E301" s="9" t="s">
        <v>369</v>
      </c>
      <c r="F301" s="82">
        <v>17.3</v>
      </c>
    </row>
    <row r="302">
      <c r="A302" s="27" t="s">
        <v>6</v>
      </c>
      <c r="B302" s="27" t="s">
        <v>474</v>
      </c>
      <c r="C302" s="7">
        <v>2019.0</v>
      </c>
      <c r="D302" s="9" t="s">
        <v>6</v>
      </c>
      <c r="E302" s="9" t="s">
        <v>369</v>
      </c>
      <c r="F302" s="82">
        <v>13.9</v>
      </c>
    </row>
    <row r="303">
      <c r="A303" s="27" t="s">
        <v>7</v>
      </c>
      <c r="B303" s="27" t="s">
        <v>475</v>
      </c>
      <c r="C303" s="7">
        <v>2019.0</v>
      </c>
      <c r="D303" s="9" t="s">
        <v>6</v>
      </c>
      <c r="E303" s="9" t="s">
        <v>369</v>
      </c>
      <c r="F303" s="82">
        <v>16.8</v>
      </c>
    </row>
    <row r="304">
      <c r="A304" s="27" t="s">
        <v>8</v>
      </c>
      <c r="B304" s="27" t="s">
        <v>479</v>
      </c>
      <c r="C304" s="7">
        <v>2019.0</v>
      </c>
      <c r="D304" s="9" t="s">
        <v>6</v>
      </c>
      <c r="E304" s="9" t="s">
        <v>369</v>
      </c>
      <c r="F304" s="82">
        <v>19.0</v>
      </c>
    </row>
    <row r="305">
      <c r="A305" s="27" t="s">
        <v>9</v>
      </c>
      <c r="B305" s="27" t="s">
        <v>480</v>
      </c>
      <c r="C305" s="7">
        <v>2019.0</v>
      </c>
      <c r="D305" s="9" t="s">
        <v>6</v>
      </c>
      <c r="E305" s="9" t="s">
        <v>369</v>
      </c>
      <c r="F305" s="82">
        <v>15.3</v>
      </c>
    </row>
    <row r="306">
      <c r="A306" s="27" t="s">
        <v>10</v>
      </c>
      <c r="B306" s="27" t="s">
        <v>478</v>
      </c>
      <c r="C306" s="7">
        <v>2019.0</v>
      </c>
      <c r="D306" s="9" t="s">
        <v>6</v>
      </c>
      <c r="E306" s="9" t="s">
        <v>369</v>
      </c>
      <c r="F306" s="82">
        <v>18.8</v>
      </c>
    </row>
    <row r="307">
      <c r="A307" s="27" t="s">
        <v>11</v>
      </c>
      <c r="B307" s="27" t="s">
        <v>477</v>
      </c>
      <c r="C307" s="7">
        <v>2019.0</v>
      </c>
      <c r="D307" s="9" t="s">
        <v>6</v>
      </c>
      <c r="E307" s="9" t="s">
        <v>369</v>
      </c>
      <c r="F307" s="82">
        <v>19.8</v>
      </c>
    </row>
    <row r="308">
      <c r="A308" s="27" t="s">
        <v>12</v>
      </c>
      <c r="B308" s="27" t="s">
        <v>476</v>
      </c>
      <c r="C308" s="7">
        <v>2019.0</v>
      </c>
      <c r="D308" s="9" t="s">
        <v>6</v>
      </c>
      <c r="E308" s="9" t="s">
        <v>369</v>
      </c>
      <c r="F308" s="82">
        <v>12.3</v>
      </c>
    </row>
    <row r="309">
      <c r="A309" s="27" t="s">
        <v>13</v>
      </c>
      <c r="B309" s="27" t="s">
        <v>481</v>
      </c>
      <c r="C309" s="7">
        <v>2019.0</v>
      </c>
      <c r="D309" s="9" t="s">
        <v>6</v>
      </c>
      <c r="E309" s="9" t="s">
        <v>369</v>
      </c>
      <c r="F309" s="82">
        <v>18.6</v>
      </c>
    </row>
    <row r="310">
      <c r="A310" s="27" t="s">
        <v>14</v>
      </c>
      <c r="B310" s="27" t="s">
        <v>483</v>
      </c>
      <c r="C310" s="7">
        <v>2019.0</v>
      </c>
      <c r="D310" s="9" t="s">
        <v>6</v>
      </c>
      <c r="E310" s="9" t="s">
        <v>369</v>
      </c>
      <c r="F310" s="82">
        <v>16.7</v>
      </c>
    </row>
    <row r="311">
      <c r="A311" s="27" t="s">
        <v>15</v>
      </c>
      <c r="B311" s="27" t="s">
        <v>482</v>
      </c>
      <c r="C311" s="7">
        <v>2019.0</v>
      </c>
      <c r="D311" s="9" t="s">
        <v>6</v>
      </c>
      <c r="E311" s="9" t="s">
        <v>369</v>
      </c>
      <c r="F311" s="82">
        <v>19.7</v>
      </c>
    </row>
    <row r="312">
      <c r="A312" s="27" t="s">
        <v>16</v>
      </c>
      <c r="B312" s="27" t="s">
        <v>484</v>
      </c>
      <c r="C312" s="7">
        <v>2019.0</v>
      </c>
      <c r="D312" s="9" t="s">
        <v>6</v>
      </c>
      <c r="E312" s="9" t="s">
        <v>369</v>
      </c>
      <c r="F312" s="82">
        <v>17.8</v>
      </c>
    </row>
    <row r="313">
      <c r="A313" s="27" t="s">
        <v>17</v>
      </c>
      <c r="B313" s="27" t="s">
        <v>485</v>
      </c>
      <c r="C313" s="7">
        <v>2019.0</v>
      </c>
      <c r="D313" s="9" t="s">
        <v>6</v>
      </c>
      <c r="E313" s="9" t="s">
        <v>369</v>
      </c>
      <c r="F313" s="82">
        <v>15.5</v>
      </c>
    </row>
    <row r="314">
      <c r="A314" s="27" t="s">
        <v>18</v>
      </c>
      <c r="B314" s="27" t="s">
        <v>486</v>
      </c>
      <c r="C314" s="7">
        <v>2019.0</v>
      </c>
      <c r="D314" s="9" t="s">
        <v>6</v>
      </c>
      <c r="E314" s="9" t="s">
        <v>369</v>
      </c>
      <c r="F314" s="82">
        <v>17.1</v>
      </c>
    </row>
    <row r="315">
      <c r="A315" s="27" t="s">
        <v>19</v>
      </c>
      <c r="B315" s="27" t="s">
        <v>487</v>
      </c>
      <c r="C315" s="7">
        <v>2019.0</v>
      </c>
      <c r="D315" s="9" t="s">
        <v>6</v>
      </c>
      <c r="E315" s="9" t="s">
        <v>369</v>
      </c>
      <c r="F315" s="82">
        <v>17.6</v>
      </c>
    </row>
    <row r="316">
      <c r="A316" s="27" t="s">
        <v>20</v>
      </c>
      <c r="B316" s="27" t="s">
        <v>488</v>
      </c>
      <c r="C316" s="7">
        <v>2019.0</v>
      </c>
      <c r="D316" s="9" t="s">
        <v>6</v>
      </c>
      <c r="E316" s="9" t="s">
        <v>369</v>
      </c>
      <c r="F316" s="82">
        <v>16.7</v>
      </c>
    </row>
    <row r="317">
      <c r="A317" s="27" t="s">
        <v>21</v>
      </c>
      <c r="B317" s="27" t="s">
        <v>490</v>
      </c>
      <c r="C317" s="7">
        <v>2019.0</v>
      </c>
      <c r="D317" s="9" t="s">
        <v>6</v>
      </c>
      <c r="E317" s="9" t="s">
        <v>369</v>
      </c>
      <c r="F317" s="82">
        <v>17.5</v>
      </c>
    </row>
    <row r="318">
      <c r="A318" s="27" t="s">
        <v>22</v>
      </c>
      <c r="B318" s="27" t="s">
        <v>491</v>
      </c>
      <c r="C318" s="7">
        <v>2019.0</v>
      </c>
      <c r="D318" s="9" t="s">
        <v>6</v>
      </c>
      <c r="E318" s="9" t="s">
        <v>369</v>
      </c>
      <c r="F318" s="82">
        <v>15.2</v>
      </c>
    </row>
    <row r="319">
      <c r="A319" s="27" t="s">
        <v>23</v>
      </c>
      <c r="B319" s="27" t="s">
        <v>492</v>
      </c>
      <c r="C319" s="7">
        <v>2019.0</v>
      </c>
      <c r="D319" s="9" t="s">
        <v>6</v>
      </c>
      <c r="E319" s="9" t="s">
        <v>369</v>
      </c>
      <c r="F319" s="82">
        <v>16.5</v>
      </c>
    </row>
    <row r="320">
      <c r="A320" s="27" t="s">
        <v>24</v>
      </c>
      <c r="B320" s="27" t="s">
        <v>493</v>
      </c>
      <c r="C320" s="7">
        <v>2019.0</v>
      </c>
      <c r="D320" s="9" t="s">
        <v>6</v>
      </c>
      <c r="E320" s="9" t="s">
        <v>369</v>
      </c>
      <c r="F320" s="82">
        <v>18.4</v>
      </c>
    </row>
    <row r="321">
      <c r="A321" s="27" t="s">
        <v>25</v>
      </c>
      <c r="B321" s="27" t="s">
        <v>494</v>
      </c>
      <c r="C321" s="7">
        <v>2019.0</v>
      </c>
      <c r="D321" s="9" t="s">
        <v>6</v>
      </c>
      <c r="E321" s="9" t="s">
        <v>369</v>
      </c>
      <c r="F321" s="82">
        <v>14.2</v>
      </c>
    </row>
    <row r="322">
      <c r="A322" s="27" t="s">
        <v>26</v>
      </c>
      <c r="B322" s="27" t="s">
        <v>495</v>
      </c>
      <c r="C322" s="7">
        <v>2019.0</v>
      </c>
      <c r="D322" s="9" t="s">
        <v>6</v>
      </c>
      <c r="E322" s="9" t="s">
        <v>369</v>
      </c>
      <c r="F322" s="82">
        <v>15.0</v>
      </c>
    </row>
    <row r="323">
      <c r="A323" s="27" t="s">
        <v>27</v>
      </c>
      <c r="B323" s="27" t="s">
        <v>497</v>
      </c>
      <c r="C323" s="7">
        <v>2019.0</v>
      </c>
      <c r="D323" s="9" t="s">
        <v>6</v>
      </c>
      <c r="E323" s="9" t="s">
        <v>369</v>
      </c>
      <c r="F323" s="82">
        <v>16.3</v>
      </c>
    </row>
    <row r="324">
      <c r="A324" s="27" t="s">
        <v>28</v>
      </c>
      <c r="B324" s="27" t="s">
        <v>496</v>
      </c>
      <c r="C324" s="7">
        <v>2019.0</v>
      </c>
      <c r="D324" s="9" t="s">
        <v>6</v>
      </c>
      <c r="E324" s="9" t="s">
        <v>369</v>
      </c>
      <c r="F324" s="82">
        <v>16.6</v>
      </c>
    </row>
    <row r="325">
      <c r="A325" s="27" t="s">
        <v>29</v>
      </c>
      <c r="B325" s="27" t="s">
        <v>498</v>
      </c>
      <c r="C325" s="7">
        <v>2019.0</v>
      </c>
      <c r="D325" s="9" t="s">
        <v>6</v>
      </c>
      <c r="E325" s="9" t="s">
        <v>369</v>
      </c>
      <c r="F325" s="82">
        <v>17.8</v>
      </c>
    </row>
    <row r="326">
      <c r="A326" s="27" t="s">
        <v>30</v>
      </c>
      <c r="B326" s="27" t="s">
        <v>499</v>
      </c>
      <c r="C326" s="7">
        <v>2019.0</v>
      </c>
      <c r="D326" s="9" t="s">
        <v>6</v>
      </c>
      <c r="E326" s="9" t="s">
        <v>369</v>
      </c>
      <c r="F326" s="82">
        <v>17.9</v>
      </c>
    </row>
    <row r="327">
      <c r="A327" s="27" t="s">
        <v>31</v>
      </c>
      <c r="B327" s="27" t="s">
        <v>500</v>
      </c>
      <c r="C327" s="7">
        <v>2019.0</v>
      </c>
      <c r="D327" s="9" t="s">
        <v>6</v>
      </c>
      <c r="E327" s="9" t="s">
        <v>369</v>
      </c>
      <c r="F327" s="82">
        <v>15.7</v>
      </c>
    </row>
    <row r="328">
      <c r="A328" s="27" t="s">
        <v>32</v>
      </c>
      <c r="B328" s="27" t="s">
        <v>501</v>
      </c>
      <c r="C328" s="7">
        <v>2019.0</v>
      </c>
      <c r="D328" s="9" t="s">
        <v>6</v>
      </c>
      <c r="E328" s="9" t="s">
        <v>369</v>
      </c>
      <c r="F328" s="82">
        <v>18.6</v>
      </c>
    </row>
    <row r="329">
      <c r="A329" s="27" t="s">
        <v>33</v>
      </c>
      <c r="B329" s="27" t="s">
        <v>502</v>
      </c>
      <c r="C329" s="7">
        <v>2019.0</v>
      </c>
      <c r="D329" s="9" t="s">
        <v>6</v>
      </c>
      <c r="E329" s="9" t="s">
        <v>369</v>
      </c>
      <c r="F329" s="82">
        <v>18.6</v>
      </c>
    </row>
    <row r="330">
      <c r="A330" s="27" t="s">
        <v>34</v>
      </c>
      <c r="B330" s="27" t="s">
        <v>503</v>
      </c>
      <c r="C330" s="7">
        <v>2019.0</v>
      </c>
      <c r="D330" s="9" t="s">
        <v>6</v>
      </c>
      <c r="E330" s="9" t="s">
        <v>369</v>
      </c>
      <c r="F330" s="82">
        <v>16.0</v>
      </c>
    </row>
    <row r="331">
      <c r="A331" s="27" t="s">
        <v>35</v>
      </c>
      <c r="B331" s="27" t="s">
        <v>504</v>
      </c>
      <c r="C331" s="7">
        <v>2019.0</v>
      </c>
      <c r="D331" s="9" t="s">
        <v>6</v>
      </c>
      <c r="E331" s="9" t="s">
        <v>369</v>
      </c>
      <c r="F331" s="82">
        <v>16.8</v>
      </c>
    </row>
    <row r="332">
      <c r="A332" s="91" t="s">
        <v>3</v>
      </c>
      <c r="B332" s="27" t="s">
        <v>489</v>
      </c>
      <c r="C332" s="7">
        <v>2020.0</v>
      </c>
      <c r="D332" s="9" t="s">
        <v>6</v>
      </c>
      <c r="E332" s="9" t="s">
        <v>369</v>
      </c>
      <c r="F332" s="82">
        <v>15.1</v>
      </c>
    </row>
    <row r="333">
      <c r="A333" s="91" t="s">
        <v>4</v>
      </c>
      <c r="B333" s="27" t="s">
        <v>472</v>
      </c>
      <c r="C333" s="7">
        <v>2020.0</v>
      </c>
      <c r="D333" s="9" t="s">
        <v>6</v>
      </c>
      <c r="E333" s="9" t="s">
        <v>369</v>
      </c>
      <c r="F333" s="82">
        <v>15.5</v>
      </c>
    </row>
    <row r="334">
      <c r="A334" s="27" t="s">
        <v>5</v>
      </c>
      <c r="B334" s="27" t="s">
        <v>473</v>
      </c>
      <c r="C334" s="7">
        <v>2020.0</v>
      </c>
      <c r="D334" s="9" t="s">
        <v>6</v>
      </c>
      <c r="E334" s="9" t="s">
        <v>369</v>
      </c>
      <c r="F334" s="82">
        <v>13.3</v>
      </c>
    </row>
    <row r="335">
      <c r="A335" s="27" t="s">
        <v>6</v>
      </c>
      <c r="B335" s="27" t="s">
        <v>474</v>
      </c>
      <c r="C335" s="7">
        <v>2020.0</v>
      </c>
      <c r="D335" s="9" t="s">
        <v>6</v>
      </c>
      <c r="E335" s="9" t="s">
        <v>369</v>
      </c>
      <c r="F335" s="82">
        <v>12.8</v>
      </c>
    </row>
    <row r="336">
      <c r="A336" s="27" t="s">
        <v>7</v>
      </c>
      <c r="B336" s="27" t="s">
        <v>475</v>
      </c>
      <c r="C336" s="7">
        <v>2020.0</v>
      </c>
      <c r="D336" s="9" t="s">
        <v>6</v>
      </c>
      <c r="E336" s="9" t="s">
        <v>369</v>
      </c>
      <c r="F336" s="82">
        <v>13.1</v>
      </c>
    </row>
    <row r="337">
      <c r="A337" s="27" t="s">
        <v>8</v>
      </c>
      <c r="B337" s="27" t="s">
        <v>479</v>
      </c>
      <c r="C337" s="7">
        <v>2020.0</v>
      </c>
      <c r="D337" s="9" t="s">
        <v>6</v>
      </c>
      <c r="E337" s="9" t="s">
        <v>369</v>
      </c>
      <c r="F337" s="82">
        <v>17.2</v>
      </c>
    </row>
    <row r="338">
      <c r="A338" s="27" t="s">
        <v>9</v>
      </c>
      <c r="B338" s="27" t="s">
        <v>480</v>
      </c>
      <c r="C338" s="7">
        <v>2020.0</v>
      </c>
      <c r="D338" s="9" t="s">
        <v>6</v>
      </c>
      <c r="E338" s="9" t="s">
        <v>369</v>
      </c>
      <c r="F338" s="82">
        <v>14.9</v>
      </c>
    </row>
    <row r="339">
      <c r="A339" s="27" t="s">
        <v>10</v>
      </c>
      <c r="B339" s="27" t="s">
        <v>478</v>
      </c>
      <c r="C339" s="7">
        <v>2020.0</v>
      </c>
      <c r="D339" s="9" t="s">
        <v>6</v>
      </c>
      <c r="E339" s="9" t="s">
        <v>369</v>
      </c>
      <c r="F339" s="82">
        <v>17.1</v>
      </c>
    </row>
    <row r="340">
      <c r="A340" s="27" t="s">
        <v>11</v>
      </c>
      <c r="B340" s="27" t="s">
        <v>477</v>
      </c>
      <c r="C340" s="7">
        <v>2020.0</v>
      </c>
      <c r="D340" s="9" t="s">
        <v>6</v>
      </c>
      <c r="E340" s="9" t="s">
        <v>369</v>
      </c>
      <c r="F340" s="82">
        <v>17.6</v>
      </c>
    </row>
    <row r="341">
      <c r="A341" s="27" t="s">
        <v>12</v>
      </c>
      <c r="B341" s="27" t="s">
        <v>476</v>
      </c>
      <c r="C341" s="7">
        <v>2020.0</v>
      </c>
      <c r="D341" s="9" t="s">
        <v>6</v>
      </c>
      <c r="E341" s="9" t="s">
        <v>369</v>
      </c>
      <c r="F341" s="82">
        <v>9.7</v>
      </c>
    </row>
    <row r="342">
      <c r="A342" s="27" t="s">
        <v>13</v>
      </c>
      <c r="B342" s="27" t="s">
        <v>481</v>
      </c>
      <c r="C342" s="7">
        <v>2020.0</v>
      </c>
      <c r="D342" s="9" t="s">
        <v>6</v>
      </c>
      <c r="E342" s="9" t="s">
        <v>369</v>
      </c>
      <c r="F342" s="82">
        <v>17.2</v>
      </c>
    </row>
    <row r="343">
      <c r="A343" s="27" t="s">
        <v>14</v>
      </c>
      <c r="B343" s="27" t="s">
        <v>483</v>
      </c>
      <c r="C343" s="7">
        <v>2020.0</v>
      </c>
      <c r="D343" s="9" t="s">
        <v>6</v>
      </c>
      <c r="E343" s="9" t="s">
        <v>369</v>
      </c>
      <c r="F343" s="82">
        <v>14.0</v>
      </c>
    </row>
    <row r="344">
      <c r="A344" s="27" t="s">
        <v>15</v>
      </c>
      <c r="B344" s="27" t="s">
        <v>482</v>
      </c>
      <c r="C344" s="7">
        <v>2020.0</v>
      </c>
      <c r="D344" s="9" t="s">
        <v>6</v>
      </c>
      <c r="E344" s="9" t="s">
        <v>369</v>
      </c>
      <c r="F344" s="82">
        <v>18.2</v>
      </c>
    </row>
    <row r="345">
      <c r="A345" s="27" t="s">
        <v>16</v>
      </c>
      <c r="B345" s="27" t="s">
        <v>484</v>
      </c>
      <c r="C345" s="7">
        <v>2020.0</v>
      </c>
      <c r="D345" s="9" t="s">
        <v>6</v>
      </c>
      <c r="E345" s="9" t="s">
        <v>369</v>
      </c>
      <c r="F345" s="82">
        <v>16.0</v>
      </c>
    </row>
    <row r="346">
      <c r="A346" s="27" t="s">
        <v>17</v>
      </c>
      <c r="B346" s="27" t="s">
        <v>485</v>
      </c>
      <c r="C346" s="7">
        <v>2020.0</v>
      </c>
      <c r="D346" s="9" t="s">
        <v>6</v>
      </c>
      <c r="E346" s="9" t="s">
        <v>369</v>
      </c>
      <c r="F346" s="82">
        <v>13.6</v>
      </c>
    </row>
    <row r="347">
      <c r="A347" s="27" t="s">
        <v>18</v>
      </c>
      <c r="B347" s="27" t="s">
        <v>486</v>
      </c>
      <c r="C347" s="7">
        <v>2020.0</v>
      </c>
      <c r="D347" s="9" t="s">
        <v>6</v>
      </c>
      <c r="E347" s="9" t="s">
        <v>369</v>
      </c>
      <c r="F347" s="82">
        <v>15.0</v>
      </c>
    </row>
    <row r="348">
      <c r="A348" s="27" t="s">
        <v>19</v>
      </c>
      <c r="B348" s="27" t="s">
        <v>487</v>
      </c>
      <c r="C348" s="7">
        <v>2020.0</v>
      </c>
      <c r="D348" s="9" t="s">
        <v>6</v>
      </c>
      <c r="E348" s="9" t="s">
        <v>369</v>
      </c>
      <c r="F348" s="82">
        <v>15.8</v>
      </c>
    </row>
    <row r="349">
      <c r="A349" s="27" t="s">
        <v>20</v>
      </c>
      <c r="B349" s="27" t="s">
        <v>488</v>
      </c>
      <c r="C349" s="7">
        <v>2020.0</v>
      </c>
      <c r="D349" s="9" t="s">
        <v>6</v>
      </c>
      <c r="E349" s="9" t="s">
        <v>369</v>
      </c>
      <c r="F349" s="82">
        <v>15.0</v>
      </c>
    </row>
    <row r="350">
      <c r="A350" s="27" t="s">
        <v>21</v>
      </c>
      <c r="B350" s="27" t="s">
        <v>490</v>
      </c>
      <c r="C350" s="7">
        <v>2020.0</v>
      </c>
      <c r="D350" s="9" t="s">
        <v>6</v>
      </c>
      <c r="E350" s="9" t="s">
        <v>369</v>
      </c>
      <c r="F350" s="82">
        <v>17.0</v>
      </c>
    </row>
    <row r="351">
      <c r="A351" s="27" t="s">
        <v>22</v>
      </c>
      <c r="B351" s="27" t="s">
        <v>491</v>
      </c>
      <c r="C351" s="7">
        <v>2020.0</v>
      </c>
      <c r="D351" s="9" t="s">
        <v>6</v>
      </c>
      <c r="E351" s="9" t="s">
        <v>369</v>
      </c>
      <c r="F351" s="82">
        <v>12.9</v>
      </c>
    </row>
    <row r="352">
      <c r="A352" s="27" t="s">
        <v>23</v>
      </c>
      <c r="B352" s="27" t="s">
        <v>492</v>
      </c>
      <c r="C352" s="7">
        <v>2020.0</v>
      </c>
      <c r="D352" s="9" t="s">
        <v>6</v>
      </c>
      <c r="E352" s="9" t="s">
        <v>369</v>
      </c>
      <c r="F352" s="82">
        <v>14.6</v>
      </c>
    </row>
    <row r="353">
      <c r="A353" s="27" t="s">
        <v>24</v>
      </c>
      <c r="B353" s="27" t="s">
        <v>493</v>
      </c>
      <c r="C353" s="7">
        <v>2020.0</v>
      </c>
      <c r="D353" s="9" t="s">
        <v>6</v>
      </c>
      <c r="E353" s="9" t="s">
        <v>369</v>
      </c>
      <c r="F353" s="82">
        <v>17.3</v>
      </c>
    </row>
    <row r="354">
      <c r="A354" s="27" t="s">
        <v>25</v>
      </c>
      <c r="B354" s="27" t="s">
        <v>494</v>
      </c>
      <c r="C354" s="7">
        <v>2020.0</v>
      </c>
      <c r="D354" s="9" t="s">
        <v>6</v>
      </c>
      <c r="E354" s="9" t="s">
        <v>369</v>
      </c>
      <c r="F354" s="82">
        <v>12.8</v>
      </c>
    </row>
    <row r="355">
      <c r="A355" s="27" t="s">
        <v>26</v>
      </c>
      <c r="B355" s="27" t="s">
        <v>495</v>
      </c>
      <c r="C355" s="7">
        <v>2020.0</v>
      </c>
      <c r="D355" s="9" t="s">
        <v>6</v>
      </c>
      <c r="E355" s="9" t="s">
        <v>369</v>
      </c>
      <c r="F355" s="82">
        <v>12.2</v>
      </c>
    </row>
    <row r="356">
      <c r="A356" s="27" t="s">
        <v>27</v>
      </c>
      <c r="B356" s="27" t="s">
        <v>497</v>
      </c>
      <c r="C356" s="7">
        <v>2020.0</v>
      </c>
      <c r="D356" s="9" t="s">
        <v>6</v>
      </c>
      <c r="E356" s="9" t="s">
        <v>369</v>
      </c>
      <c r="F356" s="82">
        <v>14.6</v>
      </c>
    </row>
    <row r="357">
      <c r="A357" s="27" t="s">
        <v>28</v>
      </c>
      <c r="B357" s="27" t="s">
        <v>496</v>
      </c>
      <c r="C357" s="7">
        <v>2020.0</v>
      </c>
      <c r="D357" s="9" t="s">
        <v>6</v>
      </c>
      <c r="E357" s="9" t="s">
        <v>369</v>
      </c>
      <c r="F357" s="82">
        <v>14.3</v>
      </c>
    </row>
    <row r="358">
      <c r="A358" s="27" t="s">
        <v>29</v>
      </c>
      <c r="B358" s="27" t="s">
        <v>498</v>
      </c>
      <c r="C358" s="7">
        <v>2020.0</v>
      </c>
      <c r="D358" s="9" t="s">
        <v>6</v>
      </c>
      <c r="E358" s="9" t="s">
        <v>369</v>
      </c>
      <c r="F358" s="82">
        <v>14.2</v>
      </c>
    </row>
    <row r="359">
      <c r="A359" s="27" t="s">
        <v>30</v>
      </c>
      <c r="B359" s="27" t="s">
        <v>499</v>
      </c>
      <c r="C359" s="7">
        <v>2020.0</v>
      </c>
      <c r="D359" s="9" t="s">
        <v>6</v>
      </c>
      <c r="E359" s="9" t="s">
        <v>369</v>
      </c>
      <c r="F359" s="82">
        <v>16.2</v>
      </c>
    </row>
    <row r="360">
      <c r="A360" s="27" t="s">
        <v>31</v>
      </c>
      <c r="B360" s="27" t="s">
        <v>500</v>
      </c>
      <c r="C360" s="7">
        <v>2020.0</v>
      </c>
      <c r="D360" s="9" t="s">
        <v>6</v>
      </c>
      <c r="E360" s="9" t="s">
        <v>369</v>
      </c>
      <c r="F360" s="82">
        <v>13.8</v>
      </c>
    </row>
    <row r="361">
      <c r="A361" s="27" t="s">
        <v>32</v>
      </c>
      <c r="B361" s="27" t="s">
        <v>501</v>
      </c>
      <c r="C361" s="7">
        <v>2020.0</v>
      </c>
      <c r="D361" s="9" t="s">
        <v>6</v>
      </c>
      <c r="E361" s="9" t="s">
        <v>369</v>
      </c>
      <c r="F361" s="82">
        <v>17.3</v>
      </c>
    </row>
    <row r="362">
      <c r="A362" s="27" t="s">
        <v>33</v>
      </c>
      <c r="B362" s="27" t="s">
        <v>502</v>
      </c>
      <c r="C362" s="7">
        <v>2020.0</v>
      </c>
      <c r="D362" s="9" t="s">
        <v>6</v>
      </c>
      <c r="E362" s="9" t="s">
        <v>369</v>
      </c>
      <c r="F362" s="82">
        <v>16.4</v>
      </c>
    </row>
    <row r="363">
      <c r="A363" s="27" t="s">
        <v>34</v>
      </c>
      <c r="B363" s="27" t="s">
        <v>503</v>
      </c>
      <c r="C363" s="7">
        <v>2020.0</v>
      </c>
      <c r="D363" s="9" t="s">
        <v>6</v>
      </c>
      <c r="E363" s="9" t="s">
        <v>369</v>
      </c>
      <c r="F363" s="82">
        <v>14.4</v>
      </c>
    </row>
    <row r="364">
      <c r="A364" s="27" t="s">
        <v>35</v>
      </c>
      <c r="B364" s="27" t="s">
        <v>504</v>
      </c>
      <c r="C364" s="7">
        <v>2020.0</v>
      </c>
      <c r="D364" s="9" t="s">
        <v>6</v>
      </c>
      <c r="E364" s="9" t="s">
        <v>369</v>
      </c>
      <c r="F364" s="82">
        <v>15.7</v>
      </c>
    </row>
    <row r="365">
      <c r="A365" s="91" t="s">
        <v>3</v>
      </c>
      <c r="B365" s="27" t="s">
        <v>489</v>
      </c>
      <c r="C365" s="7">
        <v>2021.0</v>
      </c>
      <c r="D365" s="9" t="s">
        <v>6</v>
      </c>
      <c r="E365" s="9" t="s">
        <v>369</v>
      </c>
      <c r="F365" s="82">
        <v>15.3</v>
      </c>
    </row>
    <row r="366">
      <c r="A366" s="91" t="s">
        <v>4</v>
      </c>
      <c r="B366" s="27" t="s">
        <v>472</v>
      </c>
      <c r="C366" s="7">
        <v>2021.0</v>
      </c>
      <c r="D366" s="9" t="s">
        <v>6</v>
      </c>
      <c r="E366" s="9" t="s">
        <v>369</v>
      </c>
      <c r="F366" s="82">
        <v>16.0</v>
      </c>
    </row>
    <row r="367">
      <c r="A367" s="27" t="s">
        <v>5</v>
      </c>
      <c r="B367" s="27" t="s">
        <v>473</v>
      </c>
      <c r="C367" s="7">
        <v>2021.0</v>
      </c>
      <c r="D367" s="9" t="s">
        <v>6</v>
      </c>
      <c r="E367" s="9" t="s">
        <v>369</v>
      </c>
      <c r="F367" s="82">
        <v>13.3</v>
      </c>
    </row>
    <row r="368">
      <c r="A368" s="27" t="s">
        <v>6</v>
      </c>
      <c r="B368" s="27" t="s">
        <v>474</v>
      </c>
      <c r="C368" s="7">
        <v>2021.0</v>
      </c>
      <c r="D368" s="9" t="s">
        <v>6</v>
      </c>
      <c r="E368" s="9" t="s">
        <v>369</v>
      </c>
      <c r="F368" s="82">
        <v>13.2</v>
      </c>
    </row>
    <row r="369">
      <c r="A369" s="27" t="s">
        <v>7</v>
      </c>
      <c r="B369" s="27" t="s">
        <v>475</v>
      </c>
      <c r="C369" s="7">
        <v>2021.0</v>
      </c>
      <c r="D369" s="9" t="s">
        <v>6</v>
      </c>
      <c r="E369" s="9" t="s">
        <v>369</v>
      </c>
      <c r="F369" s="82">
        <v>13.6</v>
      </c>
    </row>
    <row r="370">
      <c r="A370" s="27" t="s">
        <v>8</v>
      </c>
      <c r="B370" s="27" t="s">
        <v>479</v>
      </c>
      <c r="C370" s="7">
        <v>2021.0</v>
      </c>
      <c r="D370" s="9" t="s">
        <v>6</v>
      </c>
      <c r="E370" s="9" t="s">
        <v>369</v>
      </c>
      <c r="F370" s="82">
        <v>16.6</v>
      </c>
    </row>
    <row r="371">
      <c r="A371" s="27" t="s">
        <v>9</v>
      </c>
      <c r="B371" s="27" t="s">
        <v>480</v>
      </c>
      <c r="C371" s="7">
        <v>2021.0</v>
      </c>
      <c r="D371" s="9" t="s">
        <v>6</v>
      </c>
      <c r="E371" s="9" t="s">
        <v>369</v>
      </c>
      <c r="F371" s="82">
        <v>13.6</v>
      </c>
    </row>
    <row r="372">
      <c r="A372" s="27" t="s">
        <v>10</v>
      </c>
      <c r="B372" s="27" t="s">
        <v>478</v>
      </c>
      <c r="C372" s="7">
        <v>2021.0</v>
      </c>
      <c r="D372" s="9" t="s">
        <v>6</v>
      </c>
      <c r="E372" s="9" t="s">
        <v>369</v>
      </c>
      <c r="F372" s="82">
        <v>17.4</v>
      </c>
    </row>
    <row r="373">
      <c r="A373" s="27" t="s">
        <v>11</v>
      </c>
      <c r="B373" s="27" t="s">
        <v>477</v>
      </c>
      <c r="C373" s="7">
        <v>2021.0</v>
      </c>
      <c r="D373" s="9" t="s">
        <v>6</v>
      </c>
      <c r="E373" s="9" t="s">
        <v>369</v>
      </c>
      <c r="F373" s="82">
        <v>18.2</v>
      </c>
    </row>
    <row r="374">
      <c r="A374" s="27" t="s">
        <v>12</v>
      </c>
      <c r="B374" s="27" t="s">
        <v>476</v>
      </c>
      <c r="C374" s="7">
        <v>2021.0</v>
      </c>
      <c r="D374" s="9" t="s">
        <v>6</v>
      </c>
      <c r="E374" s="9" t="s">
        <v>369</v>
      </c>
      <c r="F374" s="82">
        <v>10.6</v>
      </c>
    </row>
    <row r="375">
      <c r="A375" s="27" t="s">
        <v>13</v>
      </c>
      <c r="B375" s="27" t="s">
        <v>481</v>
      </c>
      <c r="C375" s="7">
        <v>2021.0</v>
      </c>
      <c r="D375" s="9" t="s">
        <v>6</v>
      </c>
      <c r="E375" s="9" t="s">
        <v>369</v>
      </c>
      <c r="F375" s="82">
        <v>17.6</v>
      </c>
    </row>
    <row r="376">
      <c r="A376" s="27" t="s">
        <v>14</v>
      </c>
      <c r="B376" s="27" t="s">
        <v>483</v>
      </c>
      <c r="C376" s="7">
        <v>2021.0</v>
      </c>
      <c r="D376" s="9" t="s">
        <v>6</v>
      </c>
      <c r="E376" s="9" t="s">
        <v>369</v>
      </c>
      <c r="F376" s="82">
        <v>15.9</v>
      </c>
    </row>
    <row r="377">
      <c r="A377" s="27" t="s">
        <v>15</v>
      </c>
      <c r="B377" s="27" t="s">
        <v>482</v>
      </c>
      <c r="C377" s="7">
        <v>2021.0</v>
      </c>
      <c r="D377" s="9" t="s">
        <v>6</v>
      </c>
      <c r="E377" s="9" t="s">
        <v>369</v>
      </c>
      <c r="F377" s="82">
        <v>18.0</v>
      </c>
    </row>
    <row r="378">
      <c r="A378" s="27" t="s">
        <v>16</v>
      </c>
      <c r="B378" s="27" t="s">
        <v>484</v>
      </c>
      <c r="C378" s="7">
        <v>2021.0</v>
      </c>
      <c r="D378" s="9" t="s">
        <v>6</v>
      </c>
      <c r="E378" s="9" t="s">
        <v>369</v>
      </c>
      <c r="F378" s="82">
        <v>15.1</v>
      </c>
    </row>
    <row r="379">
      <c r="A379" s="27" t="s">
        <v>17</v>
      </c>
      <c r="B379" s="27" t="s">
        <v>485</v>
      </c>
      <c r="C379" s="7">
        <v>2021.0</v>
      </c>
      <c r="D379" s="9" t="s">
        <v>6</v>
      </c>
      <c r="E379" s="9" t="s">
        <v>369</v>
      </c>
      <c r="F379" s="82">
        <v>14.0</v>
      </c>
    </row>
    <row r="380">
      <c r="A380" s="27" t="s">
        <v>18</v>
      </c>
      <c r="B380" s="27" t="s">
        <v>486</v>
      </c>
      <c r="C380" s="7">
        <v>2021.0</v>
      </c>
      <c r="D380" s="9" t="s">
        <v>6</v>
      </c>
      <c r="E380" s="9" t="s">
        <v>369</v>
      </c>
      <c r="F380" s="82">
        <v>15.0</v>
      </c>
    </row>
    <row r="381">
      <c r="A381" s="27" t="s">
        <v>19</v>
      </c>
      <c r="B381" s="27" t="s">
        <v>487</v>
      </c>
      <c r="C381" s="7">
        <v>2021.0</v>
      </c>
      <c r="D381" s="9" t="s">
        <v>6</v>
      </c>
      <c r="E381" s="9" t="s">
        <v>369</v>
      </c>
      <c r="F381" s="82">
        <v>15.8</v>
      </c>
    </row>
    <row r="382">
      <c r="A382" s="27" t="s">
        <v>20</v>
      </c>
      <c r="B382" s="27" t="s">
        <v>488</v>
      </c>
      <c r="C382" s="7">
        <v>2021.0</v>
      </c>
      <c r="D382" s="9" t="s">
        <v>6</v>
      </c>
      <c r="E382" s="9" t="s">
        <v>369</v>
      </c>
      <c r="F382" s="82">
        <v>14.9</v>
      </c>
    </row>
    <row r="383">
      <c r="A383" s="27" t="s">
        <v>21</v>
      </c>
      <c r="B383" s="27" t="s">
        <v>490</v>
      </c>
      <c r="C383" s="7">
        <v>2021.0</v>
      </c>
      <c r="D383" s="9" t="s">
        <v>6</v>
      </c>
      <c r="E383" s="9" t="s">
        <v>369</v>
      </c>
      <c r="F383" s="82">
        <v>15.6</v>
      </c>
    </row>
    <row r="384">
      <c r="A384" s="27" t="s">
        <v>22</v>
      </c>
      <c r="B384" s="27" t="s">
        <v>491</v>
      </c>
      <c r="C384" s="7">
        <v>2021.0</v>
      </c>
      <c r="D384" s="9" t="s">
        <v>6</v>
      </c>
      <c r="E384" s="9" t="s">
        <v>369</v>
      </c>
      <c r="F384" s="82">
        <v>12.7</v>
      </c>
    </row>
    <row r="385">
      <c r="A385" s="27" t="s">
        <v>23</v>
      </c>
      <c r="B385" s="27" t="s">
        <v>492</v>
      </c>
      <c r="C385" s="7">
        <v>2021.0</v>
      </c>
      <c r="D385" s="9" t="s">
        <v>6</v>
      </c>
      <c r="E385" s="9" t="s">
        <v>369</v>
      </c>
      <c r="F385" s="82">
        <v>16.0</v>
      </c>
    </row>
    <row r="386">
      <c r="A386" s="27" t="s">
        <v>24</v>
      </c>
      <c r="B386" s="27" t="s">
        <v>493</v>
      </c>
      <c r="C386" s="7">
        <v>2021.0</v>
      </c>
      <c r="D386" s="9" t="s">
        <v>6</v>
      </c>
      <c r="E386" s="9" t="s">
        <v>369</v>
      </c>
      <c r="F386" s="82">
        <v>17.5</v>
      </c>
    </row>
    <row r="387">
      <c r="A387" s="27" t="s">
        <v>25</v>
      </c>
      <c r="B387" s="27" t="s">
        <v>494</v>
      </c>
      <c r="C387" s="7">
        <v>2021.0</v>
      </c>
      <c r="D387" s="9" t="s">
        <v>6</v>
      </c>
      <c r="E387" s="9" t="s">
        <v>369</v>
      </c>
      <c r="F387" s="82">
        <v>12.7</v>
      </c>
    </row>
    <row r="388">
      <c r="A388" s="27" t="s">
        <v>26</v>
      </c>
      <c r="B388" s="27" t="s">
        <v>495</v>
      </c>
      <c r="C388" s="7">
        <v>2021.0</v>
      </c>
      <c r="D388" s="9" t="s">
        <v>6</v>
      </c>
      <c r="E388" s="9" t="s">
        <v>369</v>
      </c>
      <c r="F388" s="82">
        <v>13.6</v>
      </c>
    </row>
    <row r="389">
      <c r="A389" s="27" t="s">
        <v>27</v>
      </c>
      <c r="B389" s="27" t="s">
        <v>497</v>
      </c>
      <c r="C389" s="7">
        <v>2021.0</v>
      </c>
      <c r="D389" s="9" t="s">
        <v>6</v>
      </c>
      <c r="E389" s="9" t="s">
        <v>369</v>
      </c>
      <c r="F389" s="82">
        <v>14.8</v>
      </c>
    </row>
    <row r="390">
      <c r="A390" s="27" t="s">
        <v>28</v>
      </c>
      <c r="B390" s="27" t="s">
        <v>496</v>
      </c>
      <c r="C390" s="7">
        <v>2021.0</v>
      </c>
      <c r="D390" s="9" t="s">
        <v>6</v>
      </c>
      <c r="E390" s="9" t="s">
        <v>369</v>
      </c>
      <c r="F390" s="82">
        <v>14.8</v>
      </c>
    </row>
    <row r="391">
      <c r="A391" s="27" t="s">
        <v>29</v>
      </c>
      <c r="B391" s="27" t="s">
        <v>498</v>
      </c>
      <c r="C391" s="7">
        <v>2021.0</v>
      </c>
      <c r="D391" s="9" t="s">
        <v>6</v>
      </c>
      <c r="E391" s="9" t="s">
        <v>369</v>
      </c>
      <c r="F391" s="82">
        <v>14.5</v>
      </c>
    </row>
    <row r="392">
      <c r="A392" s="27" t="s">
        <v>30</v>
      </c>
      <c r="B392" s="27" t="s">
        <v>499</v>
      </c>
      <c r="C392" s="7">
        <v>2021.0</v>
      </c>
      <c r="D392" s="9" t="s">
        <v>6</v>
      </c>
      <c r="E392" s="9" t="s">
        <v>369</v>
      </c>
      <c r="F392" s="82">
        <v>16.0</v>
      </c>
    </row>
    <row r="393">
      <c r="A393" s="27" t="s">
        <v>31</v>
      </c>
      <c r="B393" s="27" t="s">
        <v>500</v>
      </c>
      <c r="C393" s="7">
        <v>2021.0</v>
      </c>
      <c r="D393" s="9" t="s">
        <v>6</v>
      </c>
      <c r="E393" s="9" t="s">
        <v>369</v>
      </c>
      <c r="F393" s="82">
        <v>13.7</v>
      </c>
    </row>
    <row r="394">
      <c r="A394" s="27" t="s">
        <v>32</v>
      </c>
      <c r="B394" s="27" t="s">
        <v>501</v>
      </c>
      <c r="C394" s="7">
        <v>2021.0</v>
      </c>
      <c r="D394" s="9" t="s">
        <v>6</v>
      </c>
      <c r="E394" s="9" t="s">
        <v>369</v>
      </c>
      <c r="F394" s="82">
        <v>17.0</v>
      </c>
    </row>
    <row r="395">
      <c r="A395" s="27" t="s">
        <v>33</v>
      </c>
      <c r="B395" s="27" t="s">
        <v>502</v>
      </c>
      <c r="C395" s="7">
        <v>2021.0</v>
      </c>
      <c r="D395" s="9" t="s">
        <v>6</v>
      </c>
      <c r="E395" s="9" t="s">
        <v>369</v>
      </c>
      <c r="F395" s="82">
        <v>16.9</v>
      </c>
    </row>
    <row r="396">
      <c r="A396" s="27" t="s">
        <v>34</v>
      </c>
      <c r="B396" s="27" t="s">
        <v>503</v>
      </c>
      <c r="C396" s="7">
        <v>2021.0</v>
      </c>
      <c r="D396" s="9" t="s">
        <v>6</v>
      </c>
      <c r="E396" s="9" t="s">
        <v>369</v>
      </c>
      <c r="F396" s="82">
        <v>14.3</v>
      </c>
    </row>
    <row r="397">
      <c r="A397" s="27" t="s">
        <v>35</v>
      </c>
      <c r="B397" s="27" t="s">
        <v>504</v>
      </c>
      <c r="C397" s="7">
        <v>2021.0</v>
      </c>
      <c r="D397" s="9" t="s">
        <v>6</v>
      </c>
      <c r="E397" s="9" t="s">
        <v>369</v>
      </c>
      <c r="F397" s="82">
        <v>15.7</v>
      </c>
    </row>
    <row r="398">
      <c r="A398" s="91" t="s">
        <v>3</v>
      </c>
      <c r="B398" s="27" t="s">
        <v>489</v>
      </c>
      <c r="C398" s="7">
        <v>2022.0</v>
      </c>
      <c r="D398" s="9" t="s">
        <v>6</v>
      </c>
      <c r="E398" s="9" t="s">
        <v>369</v>
      </c>
      <c r="F398" s="163">
        <v>15.1</v>
      </c>
    </row>
    <row r="399">
      <c r="A399" s="91" t="s">
        <v>4</v>
      </c>
      <c r="B399" s="27" t="s">
        <v>472</v>
      </c>
      <c r="C399" s="7">
        <v>2022.0</v>
      </c>
      <c r="D399" s="9" t="s">
        <v>6</v>
      </c>
      <c r="E399" s="9" t="s">
        <v>369</v>
      </c>
      <c r="F399" s="163">
        <v>15.8</v>
      </c>
    </row>
    <row r="400">
      <c r="A400" s="27" t="s">
        <v>5</v>
      </c>
      <c r="B400" s="27" t="s">
        <v>473</v>
      </c>
      <c r="C400" s="7">
        <v>2022.0</v>
      </c>
      <c r="D400" s="9" t="s">
        <v>6</v>
      </c>
      <c r="E400" s="9" t="s">
        <v>369</v>
      </c>
      <c r="F400" s="163">
        <v>13.1</v>
      </c>
    </row>
    <row r="401">
      <c r="A401" s="27" t="s">
        <v>6</v>
      </c>
      <c r="B401" s="27" t="s">
        <v>474</v>
      </c>
      <c r="C401" s="7">
        <v>2022.0</v>
      </c>
      <c r="D401" s="9" t="s">
        <v>6</v>
      </c>
      <c r="E401" s="9" t="s">
        <v>369</v>
      </c>
      <c r="F401" s="163">
        <v>12.6</v>
      </c>
    </row>
    <row r="402">
      <c r="A402" s="27" t="s">
        <v>7</v>
      </c>
      <c r="B402" s="27" t="s">
        <v>475</v>
      </c>
      <c r="C402" s="7">
        <v>2022.0</v>
      </c>
      <c r="D402" s="9" t="s">
        <v>6</v>
      </c>
      <c r="E402" s="9" t="s">
        <v>369</v>
      </c>
      <c r="F402" s="163">
        <v>14.1</v>
      </c>
    </row>
    <row r="403">
      <c r="A403" s="27" t="s">
        <v>8</v>
      </c>
      <c r="B403" s="27" t="s">
        <v>479</v>
      </c>
      <c r="C403" s="7">
        <v>2022.0</v>
      </c>
      <c r="D403" s="9" t="s">
        <v>6</v>
      </c>
      <c r="E403" s="9" t="s">
        <v>369</v>
      </c>
      <c r="F403" s="163">
        <v>15.2</v>
      </c>
    </row>
    <row r="404">
      <c r="A404" s="27" t="s">
        <v>9</v>
      </c>
      <c r="B404" s="27" t="s">
        <v>480</v>
      </c>
      <c r="C404" s="7">
        <v>2022.0</v>
      </c>
      <c r="D404" s="9" t="s">
        <v>6</v>
      </c>
      <c r="E404" s="9" t="s">
        <v>369</v>
      </c>
      <c r="F404" s="163">
        <v>13.3</v>
      </c>
    </row>
    <row r="405">
      <c r="A405" s="27" t="s">
        <v>10</v>
      </c>
      <c r="B405" s="27" t="s">
        <v>478</v>
      </c>
      <c r="C405" s="7">
        <v>2022.0</v>
      </c>
      <c r="D405" s="9" t="s">
        <v>6</v>
      </c>
      <c r="E405" s="9" t="s">
        <v>369</v>
      </c>
      <c r="F405" s="163">
        <v>18.0</v>
      </c>
    </row>
    <row r="406">
      <c r="A406" s="27" t="s">
        <v>11</v>
      </c>
      <c r="B406" s="27" t="s">
        <v>477</v>
      </c>
      <c r="C406" s="7">
        <v>2022.0</v>
      </c>
      <c r="D406" s="9" t="s">
        <v>6</v>
      </c>
      <c r="E406" s="9" t="s">
        <v>369</v>
      </c>
      <c r="F406" s="163">
        <v>17.6</v>
      </c>
    </row>
    <row r="407">
      <c r="A407" s="27" t="s">
        <v>12</v>
      </c>
      <c r="B407" s="27" t="s">
        <v>476</v>
      </c>
      <c r="C407" s="7">
        <v>2022.0</v>
      </c>
      <c r="D407" s="9" t="s">
        <v>6</v>
      </c>
      <c r="E407" s="9" t="s">
        <v>369</v>
      </c>
      <c r="F407" s="163">
        <v>10.5</v>
      </c>
    </row>
    <row r="408">
      <c r="A408" s="27" t="s">
        <v>13</v>
      </c>
      <c r="B408" s="27" t="s">
        <v>481</v>
      </c>
      <c r="C408" s="7">
        <v>2022.0</v>
      </c>
      <c r="D408" s="9" t="s">
        <v>6</v>
      </c>
      <c r="E408" s="9" t="s">
        <v>369</v>
      </c>
      <c r="F408" s="163">
        <v>16.4</v>
      </c>
    </row>
    <row r="409">
      <c r="A409" s="27" t="s">
        <v>14</v>
      </c>
      <c r="B409" s="27" t="s">
        <v>483</v>
      </c>
      <c r="C409" s="7">
        <v>2022.0</v>
      </c>
      <c r="D409" s="9" t="s">
        <v>6</v>
      </c>
      <c r="E409" s="9" t="s">
        <v>369</v>
      </c>
      <c r="F409" s="163">
        <v>15.0</v>
      </c>
    </row>
    <row r="410">
      <c r="A410" s="27" t="s">
        <v>15</v>
      </c>
      <c r="B410" s="27" t="s">
        <v>482</v>
      </c>
      <c r="C410" s="7">
        <v>2022.0</v>
      </c>
      <c r="D410" s="9" t="s">
        <v>6</v>
      </c>
      <c r="E410" s="9" t="s">
        <v>369</v>
      </c>
      <c r="F410" s="163">
        <v>18.2</v>
      </c>
    </row>
    <row r="411">
      <c r="A411" s="27" t="s">
        <v>16</v>
      </c>
      <c r="B411" s="27" t="s">
        <v>484</v>
      </c>
      <c r="C411" s="7">
        <v>2022.0</v>
      </c>
      <c r="D411" s="9" t="s">
        <v>6</v>
      </c>
      <c r="E411" s="9" t="s">
        <v>369</v>
      </c>
      <c r="F411" s="163">
        <v>14.5</v>
      </c>
    </row>
    <row r="412">
      <c r="A412" s="27" t="s">
        <v>17</v>
      </c>
      <c r="B412" s="27" t="s">
        <v>485</v>
      </c>
      <c r="C412" s="7">
        <v>2022.0</v>
      </c>
      <c r="D412" s="9" t="s">
        <v>6</v>
      </c>
      <c r="E412" s="9" t="s">
        <v>369</v>
      </c>
      <c r="F412" s="163">
        <v>13.9</v>
      </c>
    </row>
    <row r="413">
      <c r="A413" s="27" t="s">
        <v>18</v>
      </c>
      <c r="B413" s="27" t="s">
        <v>486</v>
      </c>
      <c r="C413" s="7">
        <v>2022.0</v>
      </c>
      <c r="D413" s="9" t="s">
        <v>6</v>
      </c>
      <c r="E413" s="9" t="s">
        <v>369</v>
      </c>
      <c r="F413" s="163">
        <v>15.1</v>
      </c>
    </row>
    <row r="414">
      <c r="A414" s="27" t="s">
        <v>19</v>
      </c>
      <c r="B414" s="27" t="s">
        <v>487</v>
      </c>
      <c r="C414" s="7">
        <v>2022.0</v>
      </c>
      <c r="D414" s="9" t="s">
        <v>6</v>
      </c>
      <c r="E414" s="9" t="s">
        <v>369</v>
      </c>
      <c r="F414" s="163">
        <v>15.9</v>
      </c>
    </row>
    <row r="415">
      <c r="A415" s="27" t="s">
        <v>20</v>
      </c>
      <c r="B415" s="27" t="s">
        <v>488</v>
      </c>
      <c r="C415" s="7">
        <v>2022.0</v>
      </c>
      <c r="D415" s="9" t="s">
        <v>6</v>
      </c>
      <c r="E415" s="9" t="s">
        <v>369</v>
      </c>
      <c r="F415" s="163">
        <v>14.8</v>
      </c>
    </row>
    <row r="416">
      <c r="A416" s="27" t="s">
        <v>21</v>
      </c>
      <c r="B416" s="27" t="s">
        <v>490</v>
      </c>
      <c r="C416" s="7">
        <v>2022.0</v>
      </c>
      <c r="D416" s="9" t="s">
        <v>6</v>
      </c>
      <c r="E416" s="9" t="s">
        <v>369</v>
      </c>
      <c r="F416" s="163">
        <v>16.1</v>
      </c>
    </row>
    <row r="417">
      <c r="A417" s="27" t="s">
        <v>22</v>
      </c>
      <c r="B417" s="27" t="s">
        <v>491</v>
      </c>
      <c r="C417" s="7">
        <v>2022.0</v>
      </c>
      <c r="D417" s="9" t="s">
        <v>6</v>
      </c>
      <c r="E417" s="9" t="s">
        <v>369</v>
      </c>
      <c r="F417" s="163">
        <v>12.4</v>
      </c>
    </row>
    <row r="418">
      <c r="A418" s="27" t="s">
        <v>23</v>
      </c>
      <c r="B418" s="27" t="s">
        <v>492</v>
      </c>
      <c r="C418" s="7">
        <v>2022.0</v>
      </c>
      <c r="D418" s="9" t="s">
        <v>6</v>
      </c>
      <c r="E418" s="9" t="s">
        <v>369</v>
      </c>
      <c r="F418" s="163">
        <v>15.9</v>
      </c>
    </row>
    <row r="419">
      <c r="A419" s="27" t="s">
        <v>24</v>
      </c>
      <c r="B419" s="27" t="s">
        <v>493</v>
      </c>
      <c r="C419" s="7">
        <v>2022.0</v>
      </c>
      <c r="D419" s="9" t="s">
        <v>6</v>
      </c>
      <c r="E419" s="9" t="s">
        <v>369</v>
      </c>
      <c r="F419" s="163">
        <v>16.9</v>
      </c>
    </row>
    <row r="420">
      <c r="A420" s="27" t="s">
        <v>25</v>
      </c>
      <c r="B420" s="27" t="s">
        <v>494</v>
      </c>
      <c r="C420" s="7">
        <v>2022.0</v>
      </c>
      <c r="D420" s="9" t="s">
        <v>6</v>
      </c>
      <c r="E420" s="9" t="s">
        <v>369</v>
      </c>
      <c r="F420" s="163">
        <v>12.1</v>
      </c>
    </row>
    <row r="421">
      <c r="A421" s="27" t="s">
        <v>26</v>
      </c>
      <c r="B421" s="27" t="s">
        <v>495</v>
      </c>
      <c r="C421" s="7">
        <v>2022.0</v>
      </c>
      <c r="D421" s="9" t="s">
        <v>6</v>
      </c>
      <c r="E421" s="9" t="s">
        <v>369</v>
      </c>
      <c r="F421" s="163">
        <v>13.1</v>
      </c>
    </row>
    <row r="422">
      <c r="A422" s="27" t="s">
        <v>27</v>
      </c>
      <c r="B422" s="27" t="s">
        <v>497</v>
      </c>
      <c r="C422" s="7">
        <v>2022.0</v>
      </c>
      <c r="D422" s="9" t="s">
        <v>6</v>
      </c>
      <c r="E422" s="9" t="s">
        <v>369</v>
      </c>
      <c r="F422" s="163">
        <v>14.1</v>
      </c>
    </row>
    <row r="423">
      <c r="A423" s="27" t="s">
        <v>28</v>
      </c>
      <c r="B423" s="27" t="s">
        <v>496</v>
      </c>
      <c r="C423" s="7">
        <v>2022.0</v>
      </c>
      <c r="D423" s="9" t="s">
        <v>6</v>
      </c>
      <c r="E423" s="9" t="s">
        <v>369</v>
      </c>
      <c r="F423" s="163">
        <v>14.3</v>
      </c>
    </row>
    <row r="424">
      <c r="A424" s="27" t="s">
        <v>29</v>
      </c>
      <c r="B424" s="27" t="s">
        <v>498</v>
      </c>
      <c r="C424" s="7">
        <v>2022.0</v>
      </c>
      <c r="D424" s="9" t="s">
        <v>6</v>
      </c>
      <c r="E424" s="9" t="s">
        <v>369</v>
      </c>
      <c r="F424" s="163">
        <v>14.6</v>
      </c>
    </row>
    <row r="425">
      <c r="A425" s="27" t="s">
        <v>30</v>
      </c>
      <c r="B425" s="27" t="s">
        <v>499</v>
      </c>
      <c r="C425" s="7">
        <v>2022.0</v>
      </c>
      <c r="D425" s="9" t="s">
        <v>6</v>
      </c>
      <c r="E425" s="9" t="s">
        <v>369</v>
      </c>
      <c r="F425" s="163">
        <v>16.7</v>
      </c>
    </row>
    <row r="426">
      <c r="A426" s="27" t="s">
        <v>31</v>
      </c>
      <c r="B426" s="27" t="s">
        <v>500</v>
      </c>
      <c r="C426" s="7">
        <v>2022.0</v>
      </c>
      <c r="D426" s="9" t="s">
        <v>6</v>
      </c>
      <c r="E426" s="9" t="s">
        <v>369</v>
      </c>
      <c r="F426" s="163">
        <v>13.4</v>
      </c>
    </row>
    <row r="427">
      <c r="A427" s="27" t="s">
        <v>32</v>
      </c>
      <c r="B427" s="27" t="s">
        <v>501</v>
      </c>
      <c r="C427" s="7">
        <v>2022.0</v>
      </c>
      <c r="D427" s="9" t="s">
        <v>6</v>
      </c>
      <c r="E427" s="9" t="s">
        <v>369</v>
      </c>
      <c r="F427" s="163">
        <v>15.8</v>
      </c>
    </row>
    <row r="428">
      <c r="A428" s="27" t="s">
        <v>33</v>
      </c>
      <c r="B428" s="27" t="s">
        <v>502</v>
      </c>
      <c r="C428" s="7">
        <v>2022.0</v>
      </c>
      <c r="D428" s="9" t="s">
        <v>6</v>
      </c>
      <c r="E428" s="9" t="s">
        <v>369</v>
      </c>
      <c r="F428" s="163">
        <v>16.7</v>
      </c>
    </row>
    <row r="429">
      <c r="A429" s="27" t="s">
        <v>34</v>
      </c>
      <c r="B429" s="27" t="s">
        <v>503</v>
      </c>
      <c r="C429" s="7">
        <v>2022.0</v>
      </c>
      <c r="D429" s="9" t="s">
        <v>6</v>
      </c>
      <c r="E429" s="9" t="s">
        <v>369</v>
      </c>
      <c r="F429" s="163">
        <v>13.6</v>
      </c>
    </row>
    <row r="430">
      <c r="A430" s="27" t="s">
        <v>35</v>
      </c>
      <c r="B430" s="27" t="s">
        <v>504</v>
      </c>
      <c r="C430" s="7">
        <v>2022.0</v>
      </c>
      <c r="D430" s="9" t="s">
        <v>6</v>
      </c>
      <c r="E430" s="9" t="s">
        <v>369</v>
      </c>
      <c r="F430" s="163">
        <v>14.3</v>
      </c>
    </row>
    <row r="431">
      <c r="A431" s="91" t="s">
        <v>3</v>
      </c>
      <c r="B431" s="27" t="s">
        <v>489</v>
      </c>
      <c r="C431" s="7">
        <v>2023.0</v>
      </c>
      <c r="D431" s="9" t="s">
        <v>6</v>
      </c>
      <c r="E431" s="9" t="s">
        <v>369</v>
      </c>
      <c r="F431" s="164">
        <v>14.8</v>
      </c>
    </row>
    <row r="432">
      <c r="A432" s="91" t="s">
        <v>4</v>
      </c>
      <c r="B432" s="27" t="s">
        <v>472</v>
      </c>
      <c r="C432" s="7">
        <v>2023.0</v>
      </c>
      <c r="D432" s="9" t="s">
        <v>6</v>
      </c>
      <c r="E432" s="9" t="s">
        <v>369</v>
      </c>
      <c r="F432" s="164">
        <v>15.0</v>
      </c>
    </row>
    <row r="433">
      <c r="A433" s="27" t="s">
        <v>5</v>
      </c>
      <c r="B433" s="27" t="s">
        <v>473</v>
      </c>
      <c r="C433" s="7">
        <v>2023.0</v>
      </c>
      <c r="D433" s="9" t="s">
        <v>6</v>
      </c>
      <c r="E433" s="9" t="s">
        <v>369</v>
      </c>
      <c r="F433" s="164">
        <v>12.6</v>
      </c>
    </row>
    <row r="434">
      <c r="A434" s="27" t="s">
        <v>6</v>
      </c>
      <c r="B434" s="27" t="s">
        <v>474</v>
      </c>
      <c r="C434" s="7">
        <v>2023.0</v>
      </c>
      <c r="D434" s="9" t="s">
        <v>6</v>
      </c>
      <c r="E434" s="9" t="s">
        <v>369</v>
      </c>
      <c r="F434" s="164">
        <v>11.7</v>
      </c>
    </row>
    <row r="435">
      <c r="A435" s="27" t="s">
        <v>7</v>
      </c>
      <c r="B435" s="27" t="s">
        <v>475</v>
      </c>
      <c r="C435" s="7">
        <v>2023.0</v>
      </c>
      <c r="D435" s="9" t="s">
        <v>6</v>
      </c>
      <c r="E435" s="9" t="s">
        <v>369</v>
      </c>
      <c r="F435" s="164">
        <v>14.7</v>
      </c>
    </row>
    <row r="436">
      <c r="A436" s="27" t="s">
        <v>8</v>
      </c>
      <c r="B436" s="27" t="s">
        <v>479</v>
      </c>
      <c r="C436" s="7">
        <v>2023.0</v>
      </c>
      <c r="D436" s="9" t="s">
        <v>6</v>
      </c>
      <c r="E436" s="9" t="s">
        <v>369</v>
      </c>
      <c r="F436" s="164">
        <v>15.3</v>
      </c>
    </row>
    <row r="437">
      <c r="A437" s="27" t="s">
        <v>9</v>
      </c>
      <c r="B437" s="27" t="s">
        <v>480</v>
      </c>
      <c r="C437" s="7">
        <v>2023.0</v>
      </c>
      <c r="D437" s="9" t="s">
        <v>6</v>
      </c>
      <c r="E437" s="9" t="s">
        <v>369</v>
      </c>
      <c r="F437" s="164">
        <v>13.3</v>
      </c>
    </row>
    <row r="438">
      <c r="A438" s="27" t="s">
        <v>10</v>
      </c>
      <c r="B438" s="27" t="s">
        <v>478</v>
      </c>
      <c r="C438" s="7">
        <v>2023.0</v>
      </c>
      <c r="D438" s="9" t="s">
        <v>6</v>
      </c>
      <c r="E438" s="9" t="s">
        <v>369</v>
      </c>
      <c r="F438" s="164">
        <v>18.1</v>
      </c>
    </row>
    <row r="439">
      <c r="A439" s="27" t="s">
        <v>11</v>
      </c>
      <c r="B439" s="27" t="s">
        <v>477</v>
      </c>
      <c r="C439" s="7">
        <v>2023.0</v>
      </c>
      <c r="D439" s="9" t="s">
        <v>6</v>
      </c>
      <c r="E439" s="9" t="s">
        <v>369</v>
      </c>
      <c r="F439" s="164">
        <v>16.9</v>
      </c>
    </row>
    <row r="440">
      <c r="A440" s="27" t="s">
        <v>12</v>
      </c>
      <c r="B440" s="27" t="s">
        <v>476</v>
      </c>
      <c r="C440" s="7">
        <v>2023.0</v>
      </c>
      <c r="D440" s="9" t="s">
        <v>6</v>
      </c>
      <c r="E440" s="9" t="s">
        <v>369</v>
      </c>
      <c r="F440" s="164">
        <v>10.3</v>
      </c>
    </row>
    <row r="441">
      <c r="A441" s="27" t="s">
        <v>13</v>
      </c>
      <c r="B441" s="27" t="s">
        <v>481</v>
      </c>
      <c r="C441" s="7">
        <v>2023.0</v>
      </c>
      <c r="D441" s="9" t="s">
        <v>6</v>
      </c>
      <c r="E441" s="9" t="s">
        <v>369</v>
      </c>
      <c r="F441" s="164">
        <v>15.8</v>
      </c>
    </row>
    <row r="442">
      <c r="A442" s="27" t="s">
        <v>14</v>
      </c>
      <c r="B442" s="27" t="s">
        <v>483</v>
      </c>
      <c r="C442" s="7">
        <v>2023.0</v>
      </c>
      <c r="D442" s="9" t="s">
        <v>6</v>
      </c>
      <c r="E442" s="9" t="s">
        <v>369</v>
      </c>
      <c r="F442" s="164">
        <v>14.9</v>
      </c>
    </row>
    <row r="443">
      <c r="A443" s="27" t="s">
        <v>15</v>
      </c>
      <c r="B443" s="27" t="s">
        <v>482</v>
      </c>
      <c r="C443" s="7">
        <v>2023.0</v>
      </c>
      <c r="D443" s="9" t="s">
        <v>6</v>
      </c>
      <c r="E443" s="9" t="s">
        <v>369</v>
      </c>
      <c r="F443" s="164">
        <v>17.6</v>
      </c>
    </row>
    <row r="444">
      <c r="A444" s="27" t="s">
        <v>16</v>
      </c>
      <c r="B444" s="27" t="s">
        <v>484</v>
      </c>
      <c r="C444" s="7">
        <v>2023.0</v>
      </c>
      <c r="D444" s="9" t="s">
        <v>6</v>
      </c>
      <c r="E444" s="9" t="s">
        <v>369</v>
      </c>
      <c r="F444" s="164">
        <v>13.9</v>
      </c>
    </row>
    <row r="445">
      <c r="A445" s="27" t="s">
        <v>17</v>
      </c>
      <c r="B445" s="27" t="s">
        <v>485</v>
      </c>
      <c r="C445" s="7">
        <v>2023.0</v>
      </c>
      <c r="D445" s="9" t="s">
        <v>6</v>
      </c>
      <c r="E445" s="9" t="s">
        <v>369</v>
      </c>
      <c r="F445" s="164">
        <v>13.9</v>
      </c>
    </row>
    <row r="446">
      <c r="A446" s="27" t="s">
        <v>18</v>
      </c>
      <c r="B446" s="27" t="s">
        <v>486</v>
      </c>
      <c r="C446" s="7">
        <v>2023.0</v>
      </c>
      <c r="D446" s="9" t="s">
        <v>6</v>
      </c>
      <c r="E446" s="9" t="s">
        <v>369</v>
      </c>
      <c r="F446" s="164">
        <v>14.9</v>
      </c>
    </row>
    <row r="447">
      <c r="A447" s="27" t="s">
        <v>19</v>
      </c>
      <c r="B447" s="27" t="s">
        <v>487</v>
      </c>
      <c r="C447" s="7">
        <v>2023.0</v>
      </c>
      <c r="D447" s="9" t="s">
        <v>6</v>
      </c>
      <c r="E447" s="9" t="s">
        <v>369</v>
      </c>
      <c r="F447" s="164">
        <v>15.9</v>
      </c>
    </row>
    <row r="448">
      <c r="A448" s="27" t="s">
        <v>20</v>
      </c>
      <c r="B448" s="27" t="s">
        <v>488</v>
      </c>
      <c r="C448" s="7">
        <v>2023.0</v>
      </c>
      <c r="D448" s="9" t="s">
        <v>6</v>
      </c>
      <c r="E448" s="9" t="s">
        <v>369</v>
      </c>
      <c r="F448" s="164">
        <v>14.9</v>
      </c>
    </row>
    <row r="449">
      <c r="A449" s="27" t="s">
        <v>21</v>
      </c>
      <c r="B449" s="27" t="s">
        <v>490</v>
      </c>
      <c r="C449" s="7">
        <v>2023.0</v>
      </c>
      <c r="D449" s="9" t="s">
        <v>6</v>
      </c>
      <c r="E449" s="9" t="s">
        <v>369</v>
      </c>
      <c r="F449" s="164">
        <v>16.0</v>
      </c>
    </row>
    <row r="450">
      <c r="A450" s="27" t="s">
        <v>22</v>
      </c>
      <c r="B450" s="27" t="s">
        <v>491</v>
      </c>
      <c r="C450" s="7">
        <v>2023.0</v>
      </c>
      <c r="D450" s="9" t="s">
        <v>6</v>
      </c>
      <c r="E450" s="9" t="s">
        <v>369</v>
      </c>
      <c r="F450" s="164">
        <v>12.0</v>
      </c>
    </row>
    <row r="451">
      <c r="A451" s="27" t="s">
        <v>23</v>
      </c>
      <c r="B451" s="27" t="s">
        <v>492</v>
      </c>
      <c r="C451" s="7">
        <v>2023.0</v>
      </c>
      <c r="D451" s="9" t="s">
        <v>6</v>
      </c>
      <c r="E451" s="9" t="s">
        <v>369</v>
      </c>
      <c r="F451" s="164">
        <v>16.7</v>
      </c>
    </row>
    <row r="452">
      <c r="A452" s="27" t="s">
        <v>24</v>
      </c>
      <c r="B452" s="27" t="s">
        <v>493</v>
      </c>
      <c r="C452" s="7">
        <v>2023.0</v>
      </c>
      <c r="D452" s="9" t="s">
        <v>6</v>
      </c>
      <c r="E452" s="9" t="s">
        <v>369</v>
      </c>
      <c r="F452" s="164">
        <v>16.5</v>
      </c>
    </row>
    <row r="453">
      <c r="A453" s="27" t="s">
        <v>25</v>
      </c>
      <c r="B453" s="27" t="s">
        <v>494</v>
      </c>
      <c r="C453" s="7">
        <v>2023.0</v>
      </c>
      <c r="D453" s="9" t="s">
        <v>6</v>
      </c>
      <c r="E453" s="9" t="s">
        <v>369</v>
      </c>
      <c r="F453" s="164">
        <v>11.9</v>
      </c>
    </row>
    <row r="454">
      <c r="A454" s="27" t="s">
        <v>26</v>
      </c>
      <c r="B454" s="27" t="s">
        <v>495</v>
      </c>
      <c r="C454" s="7">
        <v>2023.0</v>
      </c>
      <c r="D454" s="9" t="s">
        <v>6</v>
      </c>
      <c r="E454" s="9" t="s">
        <v>369</v>
      </c>
      <c r="F454" s="164">
        <v>12.9</v>
      </c>
    </row>
    <row r="455">
      <c r="A455" s="27" t="s">
        <v>27</v>
      </c>
      <c r="B455" s="27" t="s">
        <v>497</v>
      </c>
      <c r="C455" s="7">
        <v>2023.0</v>
      </c>
      <c r="D455" s="9" t="s">
        <v>6</v>
      </c>
      <c r="E455" s="9" t="s">
        <v>369</v>
      </c>
      <c r="F455" s="164">
        <v>14.0</v>
      </c>
    </row>
    <row r="456">
      <c r="A456" s="27" t="s">
        <v>28</v>
      </c>
      <c r="B456" s="27" t="s">
        <v>496</v>
      </c>
      <c r="C456" s="7">
        <v>2023.0</v>
      </c>
      <c r="D456" s="9" t="s">
        <v>6</v>
      </c>
      <c r="E456" s="9" t="s">
        <v>369</v>
      </c>
      <c r="F456" s="164">
        <v>12.9</v>
      </c>
    </row>
    <row r="457">
      <c r="A457" s="27" t="s">
        <v>29</v>
      </c>
      <c r="B457" s="27" t="s">
        <v>498</v>
      </c>
      <c r="C457" s="7">
        <v>2023.0</v>
      </c>
      <c r="D457" s="9" t="s">
        <v>6</v>
      </c>
      <c r="E457" s="9" t="s">
        <v>369</v>
      </c>
      <c r="F457" s="164">
        <v>14.6</v>
      </c>
    </row>
    <row r="458">
      <c r="A458" s="27" t="s">
        <v>30</v>
      </c>
      <c r="B458" s="27" t="s">
        <v>499</v>
      </c>
      <c r="C458" s="7">
        <v>2023.0</v>
      </c>
      <c r="D458" s="9" t="s">
        <v>6</v>
      </c>
      <c r="E458" s="9" t="s">
        <v>369</v>
      </c>
      <c r="F458" s="164">
        <v>15.7</v>
      </c>
    </row>
    <row r="459">
      <c r="A459" s="27" t="s">
        <v>31</v>
      </c>
      <c r="B459" s="27" t="s">
        <v>500</v>
      </c>
      <c r="C459" s="7">
        <v>2023.0</v>
      </c>
      <c r="D459" s="9" t="s">
        <v>6</v>
      </c>
      <c r="E459" s="9" t="s">
        <v>369</v>
      </c>
      <c r="F459" s="164">
        <v>13.3</v>
      </c>
    </row>
    <row r="460">
      <c r="A460" s="27" t="s">
        <v>32</v>
      </c>
      <c r="B460" s="27" t="s">
        <v>501</v>
      </c>
      <c r="C460" s="7">
        <v>2023.0</v>
      </c>
      <c r="D460" s="9" t="s">
        <v>6</v>
      </c>
      <c r="E460" s="9" t="s">
        <v>369</v>
      </c>
      <c r="F460" s="164">
        <v>15.4</v>
      </c>
    </row>
    <row r="461">
      <c r="A461" s="27" t="s">
        <v>33</v>
      </c>
      <c r="B461" s="27" t="s">
        <v>502</v>
      </c>
      <c r="C461" s="7">
        <v>2023.0</v>
      </c>
      <c r="D461" s="9" t="s">
        <v>6</v>
      </c>
      <c r="E461" s="9" t="s">
        <v>369</v>
      </c>
      <c r="F461" s="164">
        <v>16.0</v>
      </c>
    </row>
    <row r="462">
      <c r="A462" s="27" t="s">
        <v>34</v>
      </c>
      <c r="B462" s="27" t="s">
        <v>503</v>
      </c>
      <c r="C462" s="7">
        <v>2023.0</v>
      </c>
      <c r="D462" s="9" t="s">
        <v>6</v>
      </c>
      <c r="E462" s="9" t="s">
        <v>369</v>
      </c>
      <c r="F462" s="164">
        <v>14.0</v>
      </c>
    </row>
    <row r="463">
      <c r="A463" s="27" t="s">
        <v>35</v>
      </c>
      <c r="B463" s="27" t="s">
        <v>504</v>
      </c>
      <c r="C463" s="7">
        <v>2023.0</v>
      </c>
      <c r="D463" s="9" t="s">
        <v>6</v>
      </c>
      <c r="E463" s="9" t="s">
        <v>369</v>
      </c>
      <c r="F463" s="164">
        <v>14.9</v>
      </c>
    </row>
    <row r="464">
      <c r="A464" s="91" t="s">
        <v>3</v>
      </c>
      <c r="B464" s="27" t="s">
        <v>489</v>
      </c>
      <c r="C464" s="7">
        <v>2024.0</v>
      </c>
      <c r="D464" s="9" t="s">
        <v>6</v>
      </c>
      <c r="E464" s="9" t="s">
        <v>369</v>
      </c>
      <c r="F464" s="165">
        <v>14.6</v>
      </c>
    </row>
    <row r="465">
      <c r="A465" s="91" t="s">
        <v>4</v>
      </c>
      <c r="B465" s="27" t="s">
        <v>472</v>
      </c>
      <c r="C465" s="7">
        <v>2024.0</v>
      </c>
      <c r="D465" s="9" t="s">
        <v>6</v>
      </c>
      <c r="E465" s="9" t="s">
        <v>369</v>
      </c>
      <c r="F465" s="165">
        <v>14.0</v>
      </c>
    </row>
    <row r="466">
      <c r="A466" s="27" t="s">
        <v>5</v>
      </c>
      <c r="B466" s="27" t="s">
        <v>473</v>
      </c>
      <c r="C466" s="7">
        <v>2024.0</v>
      </c>
      <c r="D466" s="9" t="s">
        <v>6</v>
      </c>
      <c r="E466" s="9" t="s">
        <v>369</v>
      </c>
      <c r="F466" s="165">
        <v>11.2</v>
      </c>
    </row>
    <row r="467">
      <c r="A467" s="27" t="s">
        <v>6</v>
      </c>
      <c r="B467" s="27" t="s">
        <v>474</v>
      </c>
      <c r="C467" s="7">
        <v>2024.0</v>
      </c>
      <c r="D467" s="9" t="s">
        <v>6</v>
      </c>
      <c r="E467" s="9" t="s">
        <v>369</v>
      </c>
      <c r="F467" s="165">
        <v>12.1</v>
      </c>
    </row>
    <row r="468">
      <c r="A468" s="27" t="s">
        <v>7</v>
      </c>
      <c r="B468" s="27" t="s">
        <v>475</v>
      </c>
      <c r="C468" s="7">
        <v>2024.0</v>
      </c>
      <c r="D468" s="9" t="s">
        <v>6</v>
      </c>
      <c r="E468" s="9" t="s">
        <v>369</v>
      </c>
      <c r="F468" s="165">
        <v>14.4</v>
      </c>
    </row>
    <row r="469">
      <c r="A469" s="27" t="s">
        <v>8</v>
      </c>
      <c r="B469" s="27" t="s">
        <v>479</v>
      </c>
      <c r="C469" s="7">
        <v>2024.0</v>
      </c>
      <c r="D469" s="9" t="s">
        <v>6</v>
      </c>
      <c r="E469" s="9" t="s">
        <v>369</v>
      </c>
      <c r="F469" s="165">
        <v>15.7</v>
      </c>
    </row>
    <row r="470">
      <c r="A470" s="27" t="s">
        <v>9</v>
      </c>
      <c r="B470" s="27" t="s">
        <v>480</v>
      </c>
      <c r="C470" s="7">
        <v>2024.0</v>
      </c>
      <c r="D470" s="9" t="s">
        <v>6</v>
      </c>
      <c r="E470" s="9" t="s">
        <v>369</v>
      </c>
      <c r="F470" s="165">
        <v>12.9</v>
      </c>
    </row>
    <row r="471">
      <c r="A471" s="27" t="s">
        <v>10</v>
      </c>
      <c r="B471" s="27" t="s">
        <v>478</v>
      </c>
      <c r="C471" s="7">
        <v>2024.0</v>
      </c>
      <c r="D471" s="9" t="s">
        <v>6</v>
      </c>
      <c r="E471" s="9" t="s">
        <v>369</v>
      </c>
      <c r="F471" s="165">
        <v>18.3</v>
      </c>
    </row>
    <row r="472">
      <c r="A472" s="27" t="s">
        <v>11</v>
      </c>
      <c r="B472" s="27" t="s">
        <v>477</v>
      </c>
      <c r="C472" s="7">
        <v>2024.0</v>
      </c>
      <c r="D472" s="9" t="s">
        <v>6</v>
      </c>
      <c r="E472" s="9" t="s">
        <v>369</v>
      </c>
      <c r="F472" s="165">
        <v>17.7</v>
      </c>
    </row>
    <row r="473">
      <c r="A473" s="27" t="s">
        <v>12</v>
      </c>
      <c r="B473" s="27" t="s">
        <v>476</v>
      </c>
      <c r="C473" s="7">
        <v>2024.0</v>
      </c>
      <c r="D473" s="9" t="s">
        <v>6</v>
      </c>
      <c r="E473" s="9" t="s">
        <v>369</v>
      </c>
      <c r="F473" s="165">
        <v>10.2</v>
      </c>
    </row>
    <row r="474">
      <c r="A474" s="27" t="s">
        <v>13</v>
      </c>
      <c r="B474" s="27" t="s">
        <v>481</v>
      </c>
      <c r="C474" s="7">
        <v>2024.0</v>
      </c>
      <c r="D474" s="9" t="s">
        <v>6</v>
      </c>
      <c r="E474" s="9" t="s">
        <v>369</v>
      </c>
      <c r="F474" s="165">
        <v>15.8</v>
      </c>
    </row>
    <row r="475">
      <c r="A475" s="27" t="s">
        <v>14</v>
      </c>
      <c r="B475" s="27" t="s">
        <v>483</v>
      </c>
      <c r="C475" s="7">
        <v>2024.0</v>
      </c>
      <c r="D475" s="9" t="s">
        <v>6</v>
      </c>
      <c r="E475" s="9" t="s">
        <v>369</v>
      </c>
      <c r="F475" s="165">
        <v>14.6</v>
      </c>
    </row>
    <row r="476">
      <c r="A476" s="27" t="s">
        <v>15</v>
      </c>
      <c r="B476" s="27" t="s">
        <v>482</v>
      </c>
      <c r="C476" s="7">
        <v>2024.0</v>
      </c>
      <c r="D476" s="9" t="s">
        <v>6</v>
      </c>
      <c r="E476" s="9" t="s">
        <v>369</v>
      </c>
      <c r="F476" s="165">
        <v>17.1</v>
      </c>
    </row>
    <row r="477">
      <c r="A477" s="27" t="s">
        <v>16</v>
      </c>
      <c r="B477" s="27" t="s">
        <v>484</v>
      </c>
      <c r="C477" s="7">
        <v>2024.0</v>
      </c>
      <c r="D477" s="9" t="s">
        <v>6</v>
      </c>
      <c r="E477" s="9" t="s">
        <v>369</v>
      </c>
      <c r="F477" s="165">
        <v>14.1</v>
      </c>
    </row>
    <row r="478">
      <c r="A478" s="27" t="s">
        <v>17</v>
      </c>
      <c r="B478" s="27" t="s">
        <v>485</v>
      </c>
      <c r="C478" s="7">
        <v>2024.0</v>
      </c>
      <c r="D478" s="9" t="s">
        <v>6</v>
      </c>
      <c r="E478" s="9" t="s">
        <v>369</v>
      </c>
      <c r="F478" s="165">
        <v>13.7</v>
      </c>
    </row>
    <row r="479">
      <c r="A479" s="27" t="s">
        <v>18</v>
      </c>
      <c r="B479" s="27" t="s">
        <v>486</v>
      </c>
      <c r="C479" s="7">
        <v>2024.0</v>
      </c>
      <c r="D479" s="9" t="s">
        <v>6</v>
      </c>
      <c r="E479" s="9" t="s">
        <v>369</v>
      </c>
      <c r="F479" s="165">
        <v>14.9</v>
      </c>
    </row>
    <row r="480">
      <c r="A480" s="27" t="s">
        <v>19</v>
      </c>
      <c r="B480" s="27" t="s">
        <v>487</v>
      </c>
      <c r="C480" s="7">
        <v>2024.0</v>
      </c>
      <c r="D480" s="9" t="s">
        <v>6</v>
      </c>
      <c r="E480" s="9" t="s">
        <v>369</v>
      </c>
      <c r="F480" s="165">
        <v>15.3</v>
      </c>
    </row>
    <row r="481">
      <c r="A481" s="27" t="s">
        <v>20</v>
      </c>
      <c r="B481" s="27" t="s">
        <v>488</v>
      </c>
      <c r="C481" s="7">
        <v>2024.0</v>
      </c>
      <c r="D481" s="9" t="s">
        <v>6</v>
      </c>
      <c r="E481" s="9" t="s">
        <v>369</v>
      </c>
      <c r="F481" s="165">
        <v>14.3</v>
      </c>
    </row>
    <row r="482">
      <c r="A482" s="27" t="s">
        <v>21</v>
      </c>
      <c r="B482" s="27" t="s">
        <v>490</v>
      </c>
      <c r="C482" s="7">
        <v>2024.0</v>
      </c>
      <c r="D482" s="9" t="s">
        <v>6</v>
      </c>
      <c r="E482" s="9" t="s">
        <v>369</v>
      </c>
      <c r="F482" s="165">
        <v>16.2</v>
      </c>
    </row>
    <row r="483">
      <c r="A483" s="27" t="s">
        <v>22</v>
      </c>
      <c r="B483" s="27" t="s">
        <v>491</v>
      </c>
      <c r="C483" s="7">
        <v>2024.0</v>
      </c>
      <c r="D483" s="9" t="s">
        <v>6</v>
      </c>
      <c r="E483" s="9" t="s">
        <v>369</v>
      </c>
      <c r="F483" s="165">
        <v>11.1</v>
      </c>
    </row>
    <row r="484">
      <c r="A484" s="27" t="s">
        <v>23</v>
      </c>
      <c r="B484" s="27" t="s">
        <v>492</v>
      </c>
      <c r="C484" s="7">
        <v>2024.0</v>
      </c>
      <c r="D484" s="9" t="s">
        <v>6</v>
      </c>
      <c r="E484" s="9" t="s">
        <v>369</v>
      </c>
      <c r="F484" s="165">
        <v>16.6</v>
      </c>
    </row>
    <row r="485">
      <c r="A485" s="27" t="s">
        <v>24</v>
      </c>
      <c r="B485" s="27" t="s">
        <v>493</v>
      </c>
      <c r="C485" s="7">
        <v>2024.0</v>
      </c>
      <c r="D485" s="9" t="s">
        <v>6</v>
      </c>
      <c r="E485" s="9" t="s">
        <v>369</v>
      </c>
      <c r="F485" s="165">
        <v>16.3</v>
      </c>
    </row>
    <row r="486">
      <c r="A486" s="27" t="s">
        <v>25</v>
      </c>
      <c r="B486" s="27" t="s">
        <v>494</v>
      </c>
      <c r="C486" s="7">
        <v>2024.0</v>
      </c>
      <c r="D486" s="9" t="s">
        <v>6</v>
      </c>
      <c r="E486" s="9" t="s">
        <v>369</v>
      </c>
      <c r="F486" s="165">
        <v>11.7</v>
      </c>
    </row>
    <row r="487">
      <c r="A487" s="27" t="s">
        <v>26</v>
      </c>
      <c r="B487" s="27" t="s">
        <v>495</v>
      </c>
      <c r="C487" s="7">
        <v>2024.0</v>
      </c>
      <c r="D487" s="9" t="s">
        <v>6</v>
      </c>
      <c r="E487" s="9" t="s">
        <v>369</v>
      </c>
      <c r="F487" s="165">
        <v>11.5</v>
      </c>
    </row>
    <row r="488">
      <c r="A488" s="27" t="s">
        <v>27</v>
      </c>
      <c r="B488" s="27" t="s">
        <v>497</v>
      </c>
      <c r="C488" s="7">
        <v>2024.0</v>
      </c>
      <c r="D488" s="9" t="s">
        <v>6</v>
      </c>
      <c r="E488" s="9" t="s">
        <v>369</v>
      </c>
      <c r="F488" s="165">
        <v>13.7</v>
      </c>
    </row>
    <row r="489">
      <c r="A489" s="27" t="s">
        <v>28</v>
      </c>
      <c r="B489" s="27" t="s">
        <v>496</v>
      </c>
      <c r="C489" s="7">
        <v>2024.0</v>
      </c>
      <c r="D489" s="9" t="s">
        <v>6</v>
      </c>
      <c r="E489" s="9" t="s">
        <v>369</v>
      </c>
      <c r="F489" s="165">
        <v>11.8</v>
      </c>
    </row>
    <row r="490">
      <c r="A490" s="27" t="s">
        <v>29</v>
      </c>
      <c r="B490" s="27" t="s">
        <v>498</v>
      </c>
      <c r="C490" s="7">
        <v>2024.0</v>
      </c>
      <c r="D490" s="9" t="s">
        <v>6</v>
      </c>
      <c r="E490" s="9" t="s">
        <v>369</v>
      </c>
      <c r="F490" s="165">
        <v>14.7</v>
      </c>
    </row>
    <row r="491">
      <c r="A491" s="27" t="s">
        <v>30</v>
      </c>
      <c r="B491" s="27" t="s">
        <v>499</v>
      </c>
      <c r="C491" s="7">
        <v>2024.0</v>
      </c>
      <c r="D491" s="9" t="s">
        <v>6</v>
      </c>
      <c r="E491" s="9" t="s">
        <v>369</v>
      </c>
      <c r="F491" s="165">
        <v>15.1</v>
      </c>
    </row>
    <row r="492">
      <c r="A492" s="27" t="s">
        <v>31</v>
      </c>
      <c r="B492" s="27" t="s">
        <v>500</v>
      </c>
      <c r="C492" s="7">
        <v>2024.0</v>
      </c>
      <c r="D492" s="9" t="s">
        <v>6</v>
      </c>
      <c r="E492" s="9" t="s">
        <v>369</v>
      </c>
      <c r="F492" s="165">
        <v>13.4</v>
      </c>
    </row>
    <row r="493">
      <c r="A493" s="27" t="s">
        <v>32</v>
      </c>
      <c r="B493" s="27" t="s">
        <v>501</v>
      </c>
      <c r="C493" s="7">
        <v>2024.0</v>
      </c>
      <c r="D493" s="9" t="s">
        <v>6</v>
      </c>
      <c r="E493" s="9" t="s">
        <v>369</v>
      </c>
      <c r="F493" s="165">
        <v>15.9</v>
      </c>
    </row>
    <row r="494">
      <c r="A494" s="27" t="s">
        <v>33</v>
      </c>
      <c r="B494" s="27" t="s">
        <v>502</v>
      </c>
      <c r="C494" s="7">
        <v>2024.0</v>
      </c>
      <c r="D494" s="9" t="s">
        <v>6</v>
      </c>
      <c r="E494" s="9" t="s">
        <v>369</v>
      </c>
      <c r="F494" s="165">
        <v>15.7</v>
      </c>
    </row>
    <row r="495">
      <c r="A495" s="27" t="s">
        <v>34</v>
      </c>
      <c r="B495" s="27" t="s">
        <v>503</v>
      </c>
      <c r="C495" s="7">
        <v>2024.0</v>
      </c>
      <c r="D495" s="9" t="s">
        <v>6</v>
      </c>
      <c r="E495" s="9" t="s">
        <v>369</v>
      </c>
      <c r="F495" s="165">
        <v>13.5</v>
      </c>
    </row>
    <row r="496">
      <c r="A496" s="27" t="s">
        <v>35</v>
      </c>
      <c r="B496" s="27" t="s">
        <v>504</v>
      </c>
      <c r="C496" s="7">
        <v>2024.0</v>
      </c>
      <c r="D496" s="9" t="s">
        <v>6</v>
      </c>
      <c r="E496" s="9" t="s">
        <v>369</v>
      </c>
      <c r="F496" s="165">
        <v>14.6</v>
      </c>
    </row>
    <row r="497">
      <c r="F497" s="166"/>
    </row>
    <row r="498">
      <c r="F498" s="166"/>
    </row>
    <row r="499">
      <c r="F499" s="166"/>
    </row>
    <row r="500">
      <c r="F500" s="166"/>
    </row>
    <row r="501">
      <c r="F501" s="166"/>
    </row>
    <row r="502">
      <c r="F502" s="166"/>
    </row>
    <row r="503">
      <c r="F503" s="166"/>
    </row>
    <row r="504">
      <c r="F504" s="166"/>
    </row>
    <row r="505">
      <c r="F505" s="166"/>
    </row>
    <row r="506">
      <c r="F506" s="166"/>
    </row>
    <row r="507">
      <c r="F507" s="167"/>
    </row>
    <row r="508">
      <c r="F508" s="167"/>
    </row>
    <row r="509">
      <c r="F509" s="167"/>
    </row>
    <row r="510">
      <c r="F510" s="167"/>
    </row>
    <row r="511">
      <c r="F511" s="167"/>
    </row>
    <row r="512">
      <c r="F512" s="167"/>
    </row>
    <row r="513">
      <c r="F513" s="167"/>
    </row>
    <row r="514">
      <c r="F514" s="167"/>
    </row>
    <row r="515">
      <c r="F515" s="167"/>
    </row>
    <row r="516">
      <c r="F516" s="167"/>
    </row>
    <row r="517">
      <c r="F517" s="167"/>
    </row>
    <row r="518">
      <c r="F518" s="167"/>
    </row>
    <row r="519">
      <c r="F519" s="167"/>
    </row>
    <row r="520">
      <c r="F520" s="167"/>
    </row>
    <row r="521">
      <c r="F521" s="167"/>
    </row>
    <row r="522">
      <c r="F522" s="167"/>
    </row>
    <row r="523">
      <c r="F523" s="167"/>
    </row>
    <row r="524">
      <c r="F524" s="167"/>
    </row>
    <row r="525">
      <c r="F525" s="167"/>
    </row>
    <row r="526">
      <c r="F526" s="167"/>
    </row>
    <row r="527">
      <c r="F527" s="167"/>
    </row>
    <row r="528">
      <c r="F528" s="167"/>
    </row>
    <row r="529">
      <c r="F529" s="167"/>
    </row>
    <row r="530">
      <c r="F530" s="167"/>
    </row>
    <row r="531">
      <c r="F531" s="167"/>
    </row>
    <row r="532">
      <c r="F532" s="167"/>
    </row>
    <row r="533">
      <c r="F533" s="167"/>
    </row>
    <row r="534">
      <c r="F534" s="167"/>
    </row>
    <row r="535">
      <c r="F535" s="167"/>
    </row>
    <row r="536">
      <c r="F536" s="167"/>
    </row>
    <row r="537">
      <c r="F537" s="167"/>
    </row>
    <row r="538">
      <c r="F538" s="167"/>
    </row>
    <row r="539">
      <c r="F539" s="167"/>
    </row>
    <row r="540">
      <c r="F540" s="167"/>
    </row>
    <row r="541">
      <c r="F541" s="167"/>
    </row>
    <row r="542">
      <c r="F542" s="167"/>
    </row>
    <row r="543">
      <c r="F543" s="167"/>
    </row>
    <row r="544">
      <c r="F544" s="167"/>
    </row>
    <row r="545">
      <c r="F545" s="167"/>
    </row>
    <row r="546">
      <c r="F546" s="167"/>
    </row>
    <row r="547">
      <c r="F547" s="167"/>
    </row>
    <row r="548">
      <c r="F548" s="167"/>
    </row>
    <row r="549">
      <c r="F549" s="167"/>
    </row>
    <row r="550">
      <c r="F550" s="167"/>
    </row>
    <row r="551">
      <c r="F551" s="167"/>
    </row>
    <row r="552">
      <c r="F552" s="167"/>
    </row>
    <row r="553">
      <c r="F553" s="167"/>
    </row>
    <row r="554">
      <c r="F554" s="167"/>
    </row>
    <row r="555">
      <c r="F555" s="167"/>
    </row>
    <row r="556">
      <c r="F556" s="167"/>
    </row>
    <row r="557">
      <c r="F557" s="167"/>
    </row>
    <row r="558">
      <c r="F558" s="167"/>
    </row>
    <row r="559">
      <c r="F559" s="167"/>
    </row>
    <row r="560">
      <c r="F560" s="167"/>
    </row>
    <row r="561">
      <c r="F561" s="167"/>
    </row>
    <row r="562">
      <c r="F562" s="167"/>
    </row>
    <row r="563">
      <c r="F563" s="167"/>
    </row>
    <row r="564">
      <c r="F564" s="167"/>
    </row>
    <row r="565">
      <c r="F565" s="167"/>
    </row>
    <row r="566">
      <c r="F566" s="167"/>
    </row>
    <row r="567">
      <c r="F567" s="167"/>
    </row>
    <row r="568">
      <c r="F568" s="167"/>
    </row>
    <row r="569">
      <c r="F569" s="167"/>
    </row>
    <row r="570">
      <c r="F570" s="167"/>
    </row>
    <row r="571">
      <c r="F571" s="167"/>
    </row>
    <row r="572">
      <c r="F572" s="167"/>
    </row>
    <row r="573">
      <c r="F573" s="167"/>
    </row>
    <row r="574">
      <c r="F574" s="167"/>
    </row>
    <row r="575">
      <c r="F575" s="167"/>
    </row>
    <row r="576">
      <c r="F576" s="167"/>
    </row>
    <row r="577">
      <c r="F577" s="167"/>
    </row>
    <row r="578">
      <c r="F578" s="167"/>
    </row>
    <row r="579">
      <c r="F579" s="167"/>
    </row>
    <row r="580">
      <c r="F580" s="167"/>
    </row>
    <row r="581">
      <c r="F581" s="167"/>
    </row>
    <row r="582">
      <c r="F582" s="167"/>
    </row>
    <row r="583">
      <c r="F583" s="167"/>
    </row>
    <row r="584">
      <c r="F584" s="167"/>
    </row>
    <row r="585">
      <c r="F585" s="167"/>
    </row>
    <row r="586">
      <c r="F586" s="167"/>
    </row>
    <row r="587">
      <c r="F587" s="167"/>
    </row>
    <row r="588">
      <c r="F588" s="167"/>
    </row>
    <row r="589">
      <c r="F589" s="167"/>
    </row>
    <row r="590">
      <c r="F590" s="167"/>
    </row>
    <row r="591">
      <c r="F591" s="167"/>
    </row>
    <row r="592">
      <c r="F592" s="167"/>
    </row>
    <row r="593">
      <c r="F593" s="167"/>
    </row>
    <row r="594">
      <c r="F594" s="167"/>
    </row>
    <row r="595">
      <c r="F595" s="167"/>
    </row>
    <row r="596">
      <c r="F596" s="167"/>
    </row>
    <row r="597">
      <c r="F597" s="167"/>
    </row>
    <row r="598">
      <c r="F598" s="167"/>
    </row>
    <row r="599">
      <c r="F599" s="167"/>
    </row>
    <row r="600">
      <c r="F600" s="167"/>
    </row>
    <row r="601">
      <c r="F601" s="167"/>
    </row>
    <row r="602">
      <c r="F602" s="167"/>
    </row>
    <row r="603">
      <c r="F603" s="167"/>
    </row>
    <row r="604">
      <c r="F604" s="167"/>
    </row>
    <row r="605">
      <c r="F605" s="167"/>
    </row>
    <row r="606">
      <c r="F606" s="167"/>
    </row>
    <row r="607">
      <c r="F607" s="167"/>
    </row>
    <row r="608">
      <c r="F608" s="167"/>
    </row>
    <row r="609">
      <c r="F609" s="167"/>
    </row>
    <row r="610">
      <c r="F610" s="167"/>
    </row>
    <row r="611">
      <c r="F611" s="167"/>
    </row>
    <row r="612">
      <c r="F612" s="167"/>
    </row>
    <row r="613">
      <c r="F613" s="167"/>
    </row>
    <row r="614">
      <c r="F614" s="167"/>
    </row>
    <row r="615">
      <c r="F615" s="167"/>
    </row>
    <row r="616">
      <c r="F616" s="167"/>
    </row>
    <row r="617">
      <c r="F617" s="167"/>
    </row>
    <row r="618">
      <c r="F618" s="167"/>
    </row>
    <row r="619">
      <c r="F619" s="167"/>
    </row>
    <row r="620">
      <c r="F620" s="167"/>
    </row>
    <row r="621">
      <c r="F621" s="167"/>
    </row>
    <row r="622">
      <c r="F622" s="167"/>
    </row>
    <row r="623">
      <c r="F623" s="167"/>
    </row>
    <row r="624">
      <c r="F624" s="167"/>
    </row>
    <row r="625">
      <c r="F625" s="167"/>
    </row>
    <row r="626">
      <c r="F626" s="167"/>
    </row>
    <row r="627">
      <c r="F627" s="167"/>
    </row>
    <row r="628">
      <c r="F628" s="167"/>
    </row>
    <row r="629">
      <c r="F629" s="167"/>
    </row>
    <row r="630">
      <c r="F630" s="167"/>
    </row>
    <row r="631">
      <c r="F631" s="167"/>
    </row>
    <row r="632">
      <c r="F632" s="167"/>
    </row>
    <row r="633">
      <c r="F633" s="167"/>
    </row>
    <row r="634">
      <c r="F634" s="167"/>
    </row>
    <row r="635">
      <c r="F635" s="167"/>
    </row>
    <row r="636">
      <c r="F636" s="167"/>
    </row>
    <row r="637">
      <c r="F637" s="167"/>
    </row>
    <row r="638">
      <c r="F638" s="167"/>
    </row>
    <row r="639">
      <c r="F639" s="167"/>
    </row>
    <row r="640">
      <c r="F640" s="167"/>
    </row>
    <row r="641">
      <c r="F641" s="167"/>
    </row>
    <row r="642">
      <c r="F642" s="167"/>
    </row>
    <row r="643">
      <c r="F643" s="167"/>
    </row>
    <row r="644">
      <c r="F644" s="167"/>
    </row>
    <row r="645">
      <c r="F645" s="167"/>
    </row>
    <row r="646">
      <c r="F646" s="167"/>
    </row>
    <row r="647">
      <c r="F647" s="167"/>
    </row>
    <row r="648">
      <c r="F648" s="167"/>
    </row>
    <row r="649">
      <c r="F649" s="167"/>
    </row>
    <row r="650">
      <c r="F650" s="167"/>
    </row>
    <row r="651">
      <c r="F651" s="167"/>
    </row>
    <row r="652">
      <c r="F652" s="167"/>
    </row>
    <row r="653">
      <c r="F653" s="167"/>
    </row>
    <row r="654">
      <c r="F654" s="167"/>
    </row>
    <row r="655">
      <c r="F655" s="167"/>
    </row>
    <row r="656">
      <c r="F656" s="167"/>
    </row>
    <row r="657">
      <c r="F657" s="167"/>
    </row>
    <row r="658">
      <c r="F658" s="167"/>
    </row>
    <row r="659">
      <c r="F659" s="167"/>
    </row>
    <row r="660">
      <c r="F660" s="167"/>
    </row>
    <row r="661">
      <c r="F661" s="167"/>
    </row>
    <row r="662">
      <c r="F662" s="167"/>
    </row>
    <row r="663">
      <c r="F663" s="167"/>
    </row>
    <row r="664">
      <c r="F664" s="167"/>
    </row>
    <row r="665">
      <c r="F665" s="167"/>
    </row>
    <row r="666">
      <c r="F666" s="167"/>
    </row>
    <row r="667">
      <c r="F667" s="167"/>
    </row>
    <row r="668">
      <c r="F668" s="167"/>
    </row>
    <row r="669">
      <c r="F669" s="167"/>
    </row>
    <row r="670">
      <c r="F670" s="167"/>
    </row>
    <row r="671">
      <c r="F671" s="167"/>
    </row>
    <row r="672">
      <c r="F672" s="167"/>
    </row>
    <row r="673">
      <c r="F673" s="167"/>
    </row>
    <row r="674">
      <c r="F674" s="167"/>
    </row>
    <row r="675">
      <c r="F675" s="167"/>
    </row>
    <row r="676">
      <c r="F676" s="167"/>
    </row>
    <row r="677">
      <c r="F677" s="167"/>
    </row>
    <row r="678">
      <c r="F678" s="167"/>
    </row>
    <row r="679">
      <c r="F679" s="167"/>
    </row>
    <row r="680">
      <c r="F680" s="167"/>
    </row>
    <row r="681">
      <c r="F681" s="167"/>
    </row>
    <row r="682">
      <c r="F682" s="167"/>
    </row>
    <row r="683">
      <c r="F683" s="167"/>
    </row>
    <row r="684">
      <c r="F684" s="167"/>
    </row>
    <row r="685">
      <c r="F685" s="167"/>
    </row>
    <row r="686">
      <c r="F686" s="167"/>
    </row>
    <row r="687">
      <c r="F687" s="167"/>
    </row>
    <row r="688">
      <c r="F688" s="167"/>
    </row>
    <row r="689">
      <c r="F689" s="167"/>
    </row>
    <row r="690">
      <c r="F690" s="167"/>
    </row>
    <row r="691">
      <c r="F691" s="167"/>
    </row>
    <row r="692">
      <c r="F692" s="167"/>
    </row>
    <row r="693">
      <c r="F693" s="167"/>
    </row>
    <row r="694">
      <c r="F694" s="167"/>
    </row>
    <row r="695">
      <c r="F695" s="167"/>
    </row>
    <row r="696">
      <c r="F696" s="167"/>
    </row>
    <row r="697">
      <c r="F697" s="167"/>
    </row>
    <row r="698">
      <c r="F698" s="167"/>
    </row>
    <row r="699">
      <c r="F699" s="167"/>
    </row>
    <row r="700">
      <c r="F700" s="167"/>
    </row>
    <row r="701">
      <c r="F701" s="167"/>
    </row>
    <row r="702">
      <c r="F702" s="167"/>
    </row>
    <row r="703">
      <c r="F703" s="167"/>
    </row>
    <row r="704">
      <c r="F704" s="167"/>
    </row>
    <row r="705">
      <c r="F705" s="167"/>
    </row>
    <row r="706">
      <c r="F706" s="167"/>
    </row>
    <row r="707">
      <c r="F707" s="167"/>
    </row>
    <row r="708">
      <c r="F708" s="167"/>
    </row>
    <row r="709">
      <c r="F709" s="167"/>
    </row>
    <row r="710">
      <c r="F710" s="167"/>
    </row>
    <row r="711">
      <c r="F711" s="167"/>
    </row>
    <row r="712">
      <c r="F712" s="167"/>
    </row>
    <row r="713">
      <c r="F713" s="167"/>
    </row>
    <row r="714">
      <c r="F714" s="167"/>
    </row>
    <row r="715">
      <c r="F715" s="167"/>
    </row>
    <row r="716">
      <c r="F716" s="167"/>
    </row>
    <row r="717">
      <c r="F717" s="167"/>
    </row>
    <row r="718">
      <c r="F718" s="167"/>
    </row>
    <row r="719">
      <c r="F719" s="167"/>
    </row>
    <row r="720">
      <c r="F720" s="167"/>
    </row>
    <row r="721">
      <c r="F721" s="167"/>
    </row>
    <row r="722">
      <c r="F722" s="167"/>
    </row>
    <row r="723">
      <c r="F723" s="167"/>
    </row>
    <row r="724">
      <c r="F724" s="167"/>
    </row>
    <row r="725">
      <c r="F725" s="167"/>
    </row>
    <row r="726">
      <c r="F726" s="167"/>
    </row>
    <row r="727">
      <c r="F727" s="167"/>
    </row>
    <row r="728">
      <c r="F728" s="167"/>
    </row>
    <row r="729">
      <c r="F729" s="167"/>
    </row>
    <row r="730">
      <c r="F730" s="167"/>
    </row>
    <row r="731">
      <c r="F731" s="167"/>
    </row>
    <row r="732">
      <c r="F732" s="167"/>
    </row>
    <row r="733">
      <c r="F733" s="167"/>
    </row>
    <row r="734">
      <c r="F734" s="167"/>
    </row>
    <row r="735">
      <c r="F735" s="167"/>
    </row>
    <row r="736">
      <c r="F736" s="167"/>
    </row>
    <row r="737">
      <c r="F737" s="167"/>
    </row>
    <row r="738">
      <c r="F738" s="167"/>
    </row>
    <row r="739">
      <c r="F739" s="167"/>
    </row>
    <row r="740">
      <c r="F740" s="167"/>
    </row>
    <row r="741">
      <c r="F741" s="167"/>
    </row>
    <row r="742">
      <c r="F742" s="167"/>
    </row>
    <row r="743">
      <c r="F743" s="167"/>
    </row>
    <row r="744">
      <c r="F744" s="167"/>
    </row>
    <row r="745">
      <c r="F745" s="167"/>
    </row>
    <row r="746">
      <c r="F746" s="167"/>
    </row>
    <row r="747">
      <c r="F747" s="167"/>
    </row>
    <row r="748">
      <c r="F748" s="167"/>
    </row>
    <row r="749">
      <c r="F749" s="167"/>
    </row>
    <row r="750">
      <c r="F750" s="167"/>
    </row>
    <row r="751">
      <c r="F751" s="167"/>
    </row>
    <row r="752">
      <c r="F752" s="167"/>
    </row>
    <row r="753">
      <c r="F753" s="167"/>
    </row>
    <row r="754">
      <c r="F754" s="167"/>
    </row>
    <row r="755">
      <c r="F755" s="167"/>
    </row>
    <row r="756">
      <c r="F756" s="167"/>
    </row>
    <row r="757">
      <c r="F757" s="167"/>
    </row>
    <row r="758">
      <c r="F758" s="167"/>
    </row>
    <row r="759">
      <c r="F759" s="167"/>
    </row>
    <row r="760">
      <c r="F760" s="167"/>
    </row>
    <row r="761">
      <c r="F761" s="167"/>
    </row>
    <row r="762">
      <c r="F762" s="167"/>
    </row>
    <row r="763">
      <c r="F763" s="167"/>
    </row>
    <row r="764">
      <c r="F764" s="167"/>
    </row>
    <row r="765">
      <c r="F765" s="167"/>
    </row>
    <row r="766">
      <c r="F766" s="167"/>
    </row>
    <row r="767">
      <c r="F767" s="167"/>
    </row>
    <row r="768">
      <c r="F768" s="167"/>
    </row>
    <row r="769">
      <c r="F769" s="167"/>
    </row>
    <row r="770">
      <c r="F770" s="167"/>
    </row>
    <row r="771">
      <c r="F771" s="167"/>
    </row>
    <row r="772">
      <c r="F772" s="167"/>
    </row>
    <row r="773">
      <c r="F773" s="167"/>
    </row>
    <row r="774">
      <c r="F774" s="167"/>
    </row>
    <row r="775">
      <c r="F775" s="167"/>
    </row>
    <row r="776">
      <c r="F776" s="167"/>
    </row>
    <row r="777">
      <c r="F777" s="167"/>
    </row>
    <row r="778">
      <c r="F778" s="167"/>
    </row>
    <row r="779">
      <c r="F779" s="167"/>
    </row>
    <row r="780">
      <c r="F780" s="167"/>
    </row>
    <row r="781">
      <c r="F781" s="167"/>
    </row>
    <row r="782">
      <c r="F782" s="167"/>
    </row>
    <row r="783">
      <c r="F783" s="167"/>
    </row>
    <row r="784">
      <c r="F784" s="167"/>
    </row>
    <row r="785">
      <c r="F785" s="167"/>
    </row>
    <row r="786">
      <c r="F786" s="167"/>
    </row>
    <row r="787">
      <c r="F787" s="167"/>
    </row>
    <row r="788">
      <c r="F788" s="167"/>
    </row>
    <row r="789">
      <c r="F789" s="167"/>
    </row>
    <row r="790">
      <c r="F790" s="167"/>
    </row>
    <row r="791">
      <c r="F791" s="167"/>
    </row>
    <row r="792">
      <c r="F792" s="167"/>
    </row>
    <row r="793">
      <c r="F793" s="167"/>
    </row>
    <row r="794">
      <c r="F794" s="167"/>
    </row>
    <row r="795">
      <c r="F795" s="167"/>
    </row>
    <row r="796">
      <c r="F796" s="167"/>
    </row>
    <row r="797">
      <c r="F797" s="167"/>
    </row>
    <row r="798">
      <c r="F798" s="167"/>
    </row>
    <row r="799">
      <c r="F799" s="167"/>
    </row>
    <row r="800">
      <c r="F800" s="167"/>
    </row>
    <row r="801">
      <c r="F801" s="167"/>
    </row>
    <row r="802">
      <c r="F802" s="167"/>
    </row>
    <row r="803">
      <c r="F803" s="167"/>
    </row>
    <row r="804">
      <c r="F804" s="167"/>
    </row>
    <row r="805">
      <c r="F805" s="167"/>
    </row>
    <row r="806">
      <c r="F806" s="167"/>
    </row>
    <row r="807">
      <c r="F807" s="167"/>
    </row>
    <row r="808">
      <c r="F808" s="167"/>
    </row>
    <row r="809">
      <c r="F809" s="167"/>
    </row>
    <row r="810">
      <c r="F810" s="167"/>
    </row>
    <row r="811">
      <c r="F811" s="167"/>
    </row>
    <row r="812">
      <c r="F812" s="167"/>
    </row>
    <row r="813">
      <c r="F813" s="167"/>
    </row>
    <row r="814">
      <c r="F814" s="167"/>
    </row>
    <row r="815">
      <c r="F815" s="167"/>
    </row>
    <row r="816">
      <c r="F816" s="167"/>
    </row>
    <row r="817">
      <c r="F817" s="167"/>
    </row>
    <row r="818">
      <c r="F818" s="167"/>
    </row>
    <row r="819">
      <c r="F819" s="167"/>
    </row>
    <row r="820">
      <c r="F820" s="167"/>
    </row>
    <row r="821">
      <c r="F821" s="167"/>
    </row>
    <row r="822">
      <c r="F822" s="167"/>
    </row>
    <row r="823">
      <c r="F823" s="167"/>
    </row>
    <row r="824">
      <c r="F824" s="167"/>
    </row>
    <row r="825">
      <c r="F825" s="167"/>
    </row>
    <row r="826">
      <c r="F826" s="167"/>
    </row>
    <row r="827">
      <c r="F827" s="167"/>
    </row>
    <row r="828">
      <c r="F828" s="167"/>
    </row>
    <row r="829">
      <c r="F829" s="167"/>
    </row>
    <row r="830">
      <c r="F830" s="167"/>
    </row>
    <row r="831">
      <c r="F831" s="167"/>
    </row>
    <row r="832">
      <c r="F832" s="167"/>
    </row>
    <row r="833">
      <c r="F833" s="167"/>
    </row>
    <row r="834">
      <c r="F834" s="167"/>
    </row>
    <row r="835">
      <c r="F835" s="167"/>
    </row>
    <row r="836">
      <c r="F836" s="167"/>
    </row>
    <row r="837">
      <c r="F837" s="167"/>
    </row>
    <row r="838">
      <c r="F838" s="167"/>
    </row>
    <row r="839">
      <c r="F839" s="167"/>
    </row>
    <row r="840">
      <c r="F840" s="167"/>
    </row>
    <row r="841">
      <c r="F841" s="167"/>
    </row>
    <row r="842">
      <c r="F842" s="167"/>
    </row>
    <row r="843">
      <c r="F843" s="167"/>
    </row>
    <row r="844">
      <c r="F844" s="167"/>
    </row>
    <row r="845">
      <c r="F845" s="167"/>
    </row>
    <row r="846">
      <c r="F846" s="167"/>
    </row>
    <row r="847">
      <c r="F847" s="167"/>
    </row>
    <row r="848">
      <c r="F848" s="167"/>
    </row>
    <row r="849">
      <c r="F849" s="167"/>
    </row>
    <row r="850">
      <c r="F850" s="167"/>
    </row>
    <row r="851">
      <c r="F851" s="167"/>
    </row>
    <row r="852">
      <c r="F852" s="167"/>
    </row>
    <row r="853">
      <c r="F853" s="167"/>
    </row>
    <row r="854">
      <c r="F854" s="167"/>
    </row>
    <row r="855">
      <c r="F855" s="167"/>
    </row>
    <row r="856">
      <c r="F856" s="167"/>
    </row>
    <row r="857">
      <c r="F857" s="167"/>
    </row>
    <row r="858">
      <c r="F858" s="167"/>
    </row>
    <row r="859">
      <c r="F859" s="167"/>
    </row>
    <row r="860">
      <c r="F860" s="167"/>
    </row>
    <row r="861">
      <c r="F861" s="167"/>
    </row>
    <row r="862">
      <c r="F862" s="167"/>
    </row>
    <row r="863">
      <c r="F863" s="167"/>
    </row>
    <row r="864">
      <c r="F864" s="167"/>
    </row>
    <row r="865">
      <c r="F865" s="167"/>
    </row>
    <row r="866">
      <c r="F866" s="167"/>
    </row>
    <row r="867">
      <c r="F867" s="167"/>
    </row>
    <row r="868">
      <c r="F868" s="167"/>
    </row>
    <row r="869">
      <c r="F869" s="167"/>
    </row>
    <row r="870">
      <c r="F870" s="167"/>
    </row>
    <row r="871">
      <c r="F871" s="167"/>
    </row>
    <row r="872">
      <c r="F872" s="167"/>
    </row>
    <row r="873">
      <c r="F873" s="167"/>
    </row>
    <row r="874">
      <c r="F874" s="167"/>
    </row>
    <row r="875">
      <c r="F875" s="167"/>
    </row>
    <row r="876">
      <c r="F876" s="167"/>
    </row>
    <row r="877">
      <c r="F877" s="167"/>
    </row>
    <row r="878">
      <c r="F878" s="167"/>
    </row>
    <row r="879">
      <c r="F879" s="167"/>
    </row>
    <row r="880">
      <c r="F880" s="167"/>
    </row>
    <row r="881">
      <c r="F881" s="167"/>
    </row>
    <row r="882">
      <c r="F882" s="167"/>
    </row>
    <row r="883">
      <c r="F883" s="167"/>
    </row>
    <row r="884">
      <c r="F884" s="167"/>
    </row>
    <row r="885">
      <c r="F885" s="167"/>
    </row>
    <row r="886">
      <c r="F886" s="167"/>
    </row>
    <row r="887">
      <c r="F887" s="167"/>
    </row>
    <row r="888">
      <c r="F888" s="167"/>
    </row>
    <row r="889">
      <c r="F889" s="167"/>
    </row>
    <row r="890">
      <c r="F890" s="167"/>
    </row>
    <row r="891">
      <c r="F891" s="167"/>
    </row>
    <row r="892">
      <c r="F892" s="167"/>
    </row>
    <row r="893">
      <c r="F893" s="167"/>
    </row>
    <row r="894">
      <c r="F894" s="167"/>
    </row>
    <row r="895">
      <c r="F895" s="167"/>
    </row>
    <row r="896">
      <c r="F896" s="167"/>
    </row>
    <row r="897">
      <c r="F897" s="167"/>
    </row>
    <row r="898">
      <c r="F898" s="167"/>
    </row>
    <row r="899">
      <c r="F899" s="167"/>
    </row>
    <row r="900">
      <c r="F900" s="167"/>
    </row>
    <row r="901">
      <c r="F901" s="167"/>
    </row>
    <row r="902">
      <c r="F902" s="167"/>
    </row>
    <row r="903">
      <c r="F903" s="167"/>
    </row>
    <row r="904">
      <c r="F904" s="167"/>
    </row>
    <row r="905">
      <c r="F905" s="167"/>
    </row>
    <row r="906">
      <c r="F906" s="167"/>
    </row>
    <row r="907">
      <c r="F907" s="167"/>
    </row>
    <row r="908">
      <c r="F908" s="167"/>
    </row>
    <row r="909">
      <c r="F909" s="167"/>
    </row>
    <row r="910">
      <c r="F910" s="167"/>
    </row>
    <row r="911">
      <c r="F911" s="167"/>
    </row>
    <row r="912">
      <c r="F912" s="167"/>
    </row>
    <row r="913">
      <c r="F913" s="167"/>
    </row>
    <row r="914">
      <c r="F914" s="167"/>
    </row>
    <row r="915">
      <c r="F915" s="167"/>
    </row>
    <row r="916">
      <c r="F916" s="167"/>
    </row>
    <row r="917">
      <c r="F917" s="167"/>
    </row>
    <row r="918">
      <c r="F918" s="167"/>
    </row>
    <row r="919">
      <c r="F919" s="167"/>
    </row>
    <row r="920">
      <c r="F920" s="167"/>
    </row>
    <row r="921">
      <c r="F921" s="167"/>
    </row>
    <row r="922">
      <c r="F922" s="167"/>
    </row>
    <row r="923">
      <c r="F923" s="167"/>
    </row>
    <row r="924">
      <c r="F924" s="167"/>
    </row>
    <row r="925">
      <c r="F925" s="167"/>
    </row>
    <row r="926">
      <c r="F926" s="167"/>
    </row>
    <row r="927">
      <c r="F927" s="167"/>
    </row>
    <row r="928">
      <c r="F928" s="167"/>
    </row>
    <row r="929">
      <c r="F929" s="167"/>
    </row>
    <row r="930">
      <c r="F930" s="167"/>
    </row>
    <row r="931">
      <c r="F931" s="167"/>
    </row>
    <row r="932">
      <c r="F932" s="167"/>
    </row>
    <row r="933">
      <c r="F933" s="167"/>
    </row>
    <row r="934">
      <c r="F934" s="167"/>
    </row>
    <row r="935">
      <c r="F935" s="167"/>
    </row>
    <row r="936">
      <c r="F936" s="167"/>
    </row>
    <row r="937">
      <c r="F937" s="167"/>
    </row>
    <row r="938">
      <c r="F938" s="167"/>
    </row>
    <row r="939">
      <c r="F939" s="167"/>
    </row>
    <row r="940">
      <c r="F940" s="167"/>
    </row>
    <row r="941">
      <c r="F941" s="167"/>
    </row>
    <row r="942">
      <c r="F942" s="167"/>
    </row>
    <row r="943">
      <c r="F943" s="167"/>
    </row>
    <row r="944">
      <c r="F944" s="167"/>
    </row>
    <row r="945">
      <c r="F945" s="167"/>
    </row>
    <row r="946">
      <c r="F946" s="167"/>
    </row>
    <row r="947">
      <c r="F947" s="167"/>
    </row>
    <row r="948">
      <c r="F948" s="167"/>
    </row>
    <row r="949">
      <c r="F949" s="167"/>
    </row>
    <row r="950">
      <c r="F950" s="167"/>
    </row>
    <row r="951">
      <c r="F951" s="167"/>
    </row>
    <row r="952">
      <c r="F952" s="167"/>
    </row>
    <row r="953">
      <c r="F953" s="167"/>
    </row>
    <row r="954">
      <c r="F954" s="167"/>
    </row>
    <row r="955">
      <c r="F955" s="167"/>
    </row>
    <row r="956">
      <c r="F956" s="167"/>
    </row>
    <row r="957">
      <c r="F957" s="167"/>
    </row>
    <row r="958">
      <c r="F958" s="167"/>
    </row>
    <row r="959">
      <c r="F959" s="167"/>
    </row>
    <row r="960">
      <c r="F960" s="167"/>
    </row>
    <row r="961">
      <c r="F961" s="167"/>
    </row>
    <row r="962">
      <c r="F962" s="167"/>
    </row>
    <row r="963">
      <c r="F963" s="167"/>
    </row>
    <row r="964">
      <c r="F964" s="167"/>
    </row>
    <row r="965">
      <c r="F965" s="167"/>
    </row>
    <row r="966">
      <c r="F966" s="167"/>
    </row>
    <row r="967">
      <c r="F967" s="167"/>
    </row>
    <row r="968">
      <c r="F968" s="167"/>
    </row>
    <row r="969">
      <c r="F969" s="167"/>
    </row>
    <row r="970">
      <c r="F970" s="167"/>
    </row>
    <row r="971">
      <c r="F971" s="167"/>
    </row>
    <row r="972">
      <c r="F972" s="167"/>
    </row>
    <row r="973">
      <c r="F973" s="167"/>
    </row>
    <row r="974">
      <c r="F974" s="167"/>
    </row>
    <row r="975">
      <c r="F975" s="167"/>
    </row>
    <row r="976">
      <c r="F976" s="167"/>
    </row>
    <row r="977">
      <c r="F977" s="167"/>
    </row>
    <row r="978">
      <c r="F978" s="167"/>
    </row>
    <row r="979">
      <c r="F979" s="167"/>
    </row>
    <row r="980">
      <c r="F980" s="167"/>
    </row>
    <row r="981">
      <c r="F981" s="167"/>
    </row>
    <row r="982">
      <c r="F982" s="167"/>
    </row>
    <row r="983">
      <c r="F983" s="167"/>
    </row>
    <row r="984">
      <c r="F984" s="167"/>
    </row>
    <row r="985">
      <c r="F985" s="167"/>
    </row>
    <row r="986">
      <c r="F986" s="167"/>
    </row>
    <row r="987">
      <c r="F987" s="167"/>
    </row>
    <row r="988">
      <c r="F988" s="167"/>
    </row>
    <row r="989">
      <c r="F989" s="167"/>
    </row>
    <row r="990">
      <c r="F990" s="167"/>
    </row>
    <row r="991">
      <c r="F991" s="167"/>
    </row>
    <row r="992">
      <c r="F992" s="167"/>
    </row>
    <row r="993">
      <c r="F993" s="167"/>
    </row>
    <row r="994">
      <c r="F994" s="167"/>
    </row>
    <row r="995">
      <c r="F995" s="167"/>
    </row>
    <row r="996">
      <c r="F996" s="167"/>
    </row>
    <row r="997">
      <c r="F997" s="167"/>
    </row>
    <row r="998">
      <c r="F998" s="167"/>
    </row>
    <row r="999">
      <c r="F999" s="167"/>
    </row>
    <row r="1000">
      <c r="F1000" s="167"/>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168" t="s">
        <v>471</v>
      </c>
    </row>
    <row r="2" hidden="1">
      <c r="A2" s="91" t="s">
        <v>3</v>
      </c>
      <c r="B2" s="27" t="s">
        <v>489</v>
      </c>
      <c r="C2" s="7">
        <v>2013.0</v>
      </c>
      <c r="D2" s="9" t="s">
        <v>6</v>
      </c>
      <c r="E2" s="9" t="s">
        <v>376</v>
      </c>
      <c r="F2" s="169">
        <v>24724.0</v>
      </c>
    </row>
    <row r="3" hidden="1">
      <c r="A3" s="91" t="s">
        <v>3</v>
      </c>
      <c r="B3" s="27" t="s">
        <v>489</v>
      </c>
      <c r="C3" s="7">
        <v>2015.0</v>
      </c>
      <c r="D3" s="7" t="s">
        <v>6</v>
      </c>
      <c r="E3" s="7" t="s">
        <v>376</v>
      </c>
      <c r="F3" s="169">
        <v>30097.0</v>
      </c>
    </row>
    <row r="4" hidden="1">
      <c r="A4" s="91" t="s">
        <v>3</v>
      </c>
      <c r="B4" s="27" t="s">
        <v>489</v>
      </c>
      <c r="C4" s="7">
        <v>2017.0</v>
      </c>
      <c r="D4" s="7" t="s">
        <v>6</v>
      </c>
      <c r="E4" s="7" t="s">
        <v>376</v>
      </c>
      <c r="F4" s="169">
        <v>25541.0</v>
      </c>
    </row>
    <row r="5" hidden="1">
      <c r="A5" s="91" t="s">
        <v>3</v>
      </c>
      <c r="B5" s="27" t="s">
        <v>489</v>
      </c>
      <c r="C5" s="7">
        <v>2019.0</v>
      </c>
      <c r="D5" s="7" t="s">
        <v>6</v>
      </c>
      <c r="E5" s="7" t="s">
        <v>376</v>
      </c>
      <c r="F5" s="169">
        <v>30455.6779</v>
      </c>
    </row>
    <row r="6">
      <c r="A6" s="91" t="s">
        <v>3</v>
      </c>
      <c r="B6" s="27" t="s">
        <v>489</v>
      </c>
      <c r="C6" s="7">
        <v>2021.0</v>
      </c>
      <c r="D6" s="7" t="s">
        <v>6</v>
      </c>
      <c r="E6" s="7" t="s">
        <v>376</v>
      </c>
      <c r="F6" s="170">
        <v>25994.9115</v>
      </c>
    </row>
    <row r="7" hidden="1">
      <c r="A7" s="91" t="s">
        <v>4</v>
      </c>
      <c r="B7" s="27" t="s">
        <v>472</v>
      </c>
      <c r="C7" s="7">
        <v>2013.0</v>
      </c>
      <c r="D7" s="9" t="s">
        <v>6</v>
      </c>
      <c r="E7" s="9" t="s">
        <v>376</v>
      </c>
      <c r="F7" s="169">
        <v>8456.0</v>
      </c>
    </row>
    <row r="8" hidden="1">
      <c r="A8" s="91" t="s">
        <v>4</v>
      </c>
      <c r="B8" s="27" t="s">
        <v>472</v>
      </c>
      <c r="C8" s="7">
        <v>2015.0</v>
      </c>
      <c r="D8" s="7" t="s">
        <v>6</v>
      </c>
      <c r="E8" s="7" t="s">
        <v>376</v>
      </c>
      <c r="F8" s="169">
        <v>20186.0</v>
      </c>
    </row>
    <row r="9" hidden="1">
      <c r="A9" s="91" t="s">
        <v>4</v>
      </c>
      <c r="B9" s="27" t="s">
        <v>472</v>
      </c>
      <c r="C9" s="7">
        <v>2017.0</v>
      </c>
      <c r="D9" s="7" t="s">
        <v>6</v>
      </c>
      <c r="E9" s="7" t="s">
        <v>376</v>
      </c>
      <c r="F9" s="169">
        <v>24443.0</v>
      </c>
    </row>
    <row r="10" hidden="1">
      <c r="A10" s="91" t="s">
        <v>4</v>
      </c>
      <c r="B10" s="27" t="s">
        <v>472</v>
      </c>
      <c r="C10" s="7">
        <v>2019.0</v>
      </c>
      <c r="D10" s="7" t="s">
        <v>6</v>
      </c>
      <c r="E10" s="7" t="s">
        <v>376</v>
      </c>
      <c r="F10" s="169">
        <v>25935.2909</v>
      </c>
    </row>
    <row r="11">
      <c r="A11" s="91" t="s">
        <v>4</v>
      </c>
      <c r="B11" s="27" t="s">
        <v>472</v>
      </c>
      <c r="C11" s="7">
        <v>2021.0</v>
      </c>
      <c r="D11" s="7" t="s">
        <v>6</v>
      </c>
      <c r="E11" s="7" t="s">
        <v>376</v>
      </c>
      <c r="F11" s="170">
        <v>19821.2243</v>
      </c>
    </row>
    <row r="12" hidden="1">
      <c r="A12" s="27" t="s">
        <v>5</v>
      </c>
      <c r="B12" s="27" t="s">
        <v>473</v>
      </c>
      <c r="C12" s="7">
        <v>2013.0</v>
      </c>
      <c r="D12" s="7" t="s">
        <v>6</v>
      </c>
      <c r="E12" s="7" t="s">
        <v>376</v>
      </c>
      <c r="F12" s="169">
        <v>36112.0</v>
      </c>
    </row>
    <row r="13" hidden="1">
      <c r="A13" s="27" t="s">
        <v>5</v>
      </c>
      <c r="B13" s="27" t="s">
        <v>473</v>
      </c>
      <c r="C13" s="7">
        <v>2015.0</v>
      </c>
      <c r="D13" s="7" t="s">
        <v>6</v>
      </c>
      <c r="E13" s="7" t="s">
        <v>376</v>
      </c>
      <c r="F13" s="169">
        <v>24351.0</v>
      </c>
    </row>
    <row r="14" hidden="1">
      <c r="A14" s="27" t="s">
        <v>5</v>
      </c>
      <c r="B14" s="27" t="s">
        <v>473</v>
      </c>
      <c r="C14" s="7">
        <v>2017.0</v>
      </c>
      <c r="D14" s="7" t="s">
        <v>6</v>
      </c>
      <c r="E14" s="7" t="s">
        <v>376</v>
      </c>
      <c r="F14" s="169">
        <v>19467.0</v>
      </c>
    </row>
    <row r="15" hidden="1">
      <c r="A15" s="27" t="s">
        <v>5</v>
      </c>
      <c r="B15" s="27" t="s">
        <v>473</v>
      </c>
      <c r="C15" s="7">
        <v>2019.0</v>
      </c>
      <c r="D15" s="7" t="s">
        <v>6</v>
      </c>
      <c r="E15" s="7" t="s">
        <v>376</v>
      </c>
      <c r="F15" s="169">
        <v>20368.7176</v>
      </c>
    </row>
    <row r="16">
      <c r="A16" s="27" t="s">
        <v>5</v>
      </c>
      <c r="B16" s="27" t="s">
        <v>473</v>
      </c>
      <c r="C16" s="7">
        <v>2021.0</v>
      </c>
      <c r="D16" s="7" t="s">
        <v>6</v>
      </c>
      <c r="E16" s="7" t="s">
        <v>376</v>
      </c>
      <c r="F16" s="170">
        <v>30567.3052</v>
      </c>
    </row>
    <row r="17" hidden="1">
      <c r="A17" s="27" t="s">
        <v>6</v>
      </c>
      <c r="B17" s="27" t="s">
        <v>474</v>
      </c>
      <c r="C17" s="7">
        <v>2013.0</v>
      </c>
      <c r="D17" s="7" t="s">
        <v>6</v>
      </c>
      <c r="E17" s="7" t="s">
        <v>376</v>
      </c>
      <c r="F17" s="169">
        <v>9463.0</v>
      </c>
    </row>
    <row r="18" hidden="1">
      <c r="A18" s="27" t="s">
        <v>6</v>
      </c>
      <c r="B18" s="27" t="s">
        <v>474</v>
      </c>
      <c r="C18" s="7">
        <v>2015.0</v>
      </c>
      <c r="D18" s="7" t="s">
        <v>6</v>
      </c>
      <c r="E18" s="7" t="s">
        <v>376</v>
      </c>
      <c r="F18" s="169">
        <v>31604.0</v>
      </c>
    </row>
    <row r="19" hidden="1">
      <c r="A19" s="27" t="s">
        <v>6</v>
      </c>
      <c r="B19" s="27" t="s">
        <v>474</v>
      </c>
      <c r="C19" s="7">
        <v>2017.0</v>
      </c>
      <c r="D19" s="7" t="s">
        <v>6</v>
      </c>
      <c r="E19" s="7" t="s">
        <v>376</v>
      </c>
      <c r="F19" s="169">
        <v>22469.0</v>
      </c>
    </row>
    <row r="20" hidden="1">
      <c r="A20" s="27" t="s">
        <v>6</v>
      </c>
      <c r="B20" s="27" t="s">
        <v>474</v>
      </c>
      <c r="C20" s="7">
        <v>2019.0</v>
      </c>
      <c r="D20" s="7" t="s">
        <v>6</v>
      </c>
      <c r="E20" s="7" t="s">
        <v>376</v>
      </c>
      <c r="F20" s="169">
        <v>11975.0896</v>
      </c>
    </row>
    <row r="21">
      <c r="A21" s="27" t="s">
        <v>6</v>
      </c>
      <c r="B21" s="27" t="s">
        <v>474</v>
      </c>
      <c r="C21" s="7">
        <v>2021.0</v>
      </c>
      <c r="D21" s="7" t="s">
        <v>6</v>
      </c>
      <c r="E21" s="7" t="s">
        <v>376</v>
      </c>
      <c r="F21" s="170">
        <v>8226.01705</v>
      </c>
    </row>
    <row r="22" hidden="1">
      <c r="A22" s="27" t="s">
        <v>7</v>
      </c>
      <c r="B22" s="27" t="s">
        <v>475</v>
      </c>
      <c r="C22" s="7">
        <v>2013.0</v>
      </c>
      <c r="D22" s="7" t="s">
        <v>6</v>
      </c>
      <c r="E22" s="7" t="s">
        <v>376</v>
      </c>
      <c r="F22" s="169">
        <v>15268.0</v>
      </c>
    </row>
    <row r="23" hidden="1">
      <c r="A23" s="27" t="s">
        <v>7</v>
      </c>
      <c r="B23" s="27" t="s">
        <v>475</v>
      </c>
      <c r="C23" s="7">
        <v>2015.0</v>
      </c>
      <c r="D23" s="7" t="s">
        <v>6</v>
      </c>
      <c r="E23" s="7" t="s">
        <v>376</v>
      </c>
      <c r="F23" s="171">
        <v>17460.0</v>
      </c>
    </row>
    <row r="24" hidden="1">
      <c r="A24" s="27" t="s">
        <v>7</v>
      </c>
      <c r="B24" s="27" t="s">
        <v>475</v>
      </c>
      <c r="C24" s="7">
        <v>2017.0</v>
      </c>
      <c r="D24" s="7" t="s">
        <v>6</v>
      </c>
      <c r="E24" s="7" t="s">
        <v>376</v>
      </c>
      <c r="F24" s="169">
        <v>27698.0</v>
      </c>
    </row>
    <row r="25" hidden="1">
      <c r="A25" s="27" t="s">
        <v>7</v>
      </c>
      <c r="B25" s="27" t="s">
        <v>475</v>
      </c>
      <c r="C25" s="7">
        <v>2019.0</v>
      </c>
      <c r="D25" s="7" t="s">
        <v>6</v>
      </c>
      <c r="E25" s="7" t="s">
        <v>376</v>
      </c>
      <c r="F25" s="169">
        <v>23586.9485</v>
      </c>
    </row>
    <row r="26">
      <c r="A26" s="27" t="s">
        <v>7</v>
      </c>
      <c r="B26" s="27" t="s">
        <v>475</v>
      </c>
      <c r="C26" s="7">
        <v>2021.0</v>
      </c>
      <c r="D26" s="7" t="s">
        <v>6</v>
      </c>
      <c r="E26" s="7" t="s">
        <v>376</v>
      </c>
      <c r="F26" s="170">
        <v>20586.4487</v>
      </c>
    </row>
    <row r="27" hidden="1">
      <c r="A27" s="27" t="s">
        <v>8</v>
      </c>
      <c r="B27" s="27" t="s">
        <v>479</v>
      </c>
      <c r="C27" s="7">
        <v>2013.0</v>
      </c>
      <c r="D27" s="7" t="s">
        <v>6</v>
      </c>
      <c r="E27" s="7" t="s">
        <v>376</v>
      </c>
      <c r="F27" s="169">
        <v>22349.0</v>
      </c>
    </row>
    <row r="28" hidden="1">
      <c r="A28" s="27" t="s">
        <v>8</v>
      </c>
      <c r="B28" s="27" t="s">
        <v>479</v>
      </c>
      <c r="C28" s="7">
        <v>2015.0</v>
      </c>
      <c r="D28" s="7" t="s">
        <v>6</v>
      </c>
      <c r="E28" s="7" t="s">
        <v>376</v>
      </c>
      <c r="F28" s="171">
        <v>20350.0</v>
      </c>
    </row>
    <row r="29" hidden="1">
      <c r="A29" s="27" t="s">
        <v>8</v>
      </c>
      <c r="B29" s="27" t="s">
        <v>479</v>
      </c>
      <c r="C29" s="7">
        <v>2017.0</v>
      </c>
      <c r="D29" s="7" t="s">
        <v>6</v>
      </c>
      <c r="E29" s="7" t="s">
        <v>376</v>
      </c>
      <c r="F29" s="169">
        <v>22455.0</v>
      </c>
    </row>
    <row r="30" hidden="1">
      <c r="A30" s="27" t="s">
        <v>8</v>
      </c>
      <c r="B30" s="27" t="s">
        <v>479</v>
      </c>
      <c r="C30" s="7">
        <v>2019.0</v>
      </c>
      <c r="D30" s="7" t="s">
        <v>6</v>
      </c>
      <c r="E30" s="7" t="s">
        <v>376</v>
      </c>
      <c r="F30" s="169">
        <v>50306.5942</v>
      </c>
    </row>
    <row r="31">
      <c r="A31" s="27" t="s">
        <v>8</v>
      </c>
      <c r="B31" s="27" t="s">
        <v>479</v>
      </c>
      <c r="C31" s="7">
        <v>2021.0</v>
      </c>
      <c r="D31" s="7" t="s">
        <v>6</v>
      </c>
      <c r="E31" s="7" t="s">
        <v>376</v>
      </c>
      <c r="F31" s="170">
        <v>27589.2836</v>
      </c>
    </row>
    <row r="32" hidden="1">
      <c r="A32" s="27" t="s">
        <v>9</v>
      </c>
      <c r="B32" s="27" t="s">
        <v>480</v>
      </c>
      <c r="C32" s="7">
        <v>2013.0</v>
      </c>
      <c r="D32" s="7" t="s">
        <v>6</v>
      </c>
      <c r="E32" s="7" t="s">
        <v>376</v>
      </c>
      <c r="F32" s="169">
        <v>10687.0</v>
      </c>
    </row>
    <row r="33" hidden="1">
      <c r="A33" s="27" t="s">
        <v>9</v>
      </c>
      <c r="B33" s="27" t="s">
        <v>480</v>
      </c>
      <c r="C33" s="7">
        <v>2015.0</v>
      </c>
      <c r="D33" s="7" t="s">
        <v>6</v>
      </c>
      <c r="E33" s="7" t="s">
        <v>376</v>
      </c>
      <c r="F33" s="171">
        <v>9230.0</v>
      </c>
    </row>
    <row r="34" hidden="1">
      <c r="A34" s="27" t="s">
        <v>9</v>
      </c>
      <c r="B34" s="27" t="s">
        <v>480</v>
      </c>
      <c r="C34" s="7">
        <v>2017.0</v>
      </c>
      <c r="D34" s="7" t="s">
        <v>6</v>
      </c>
      <c r="E34" s="7" t="s">
        <v>376</v>
      </c>
      <c r="F34" s="169">
        <v>12601.0</v>
      </c>
    </row>
    <row r="35" hidden="1">
      <c r="A35" s="27" t="s">
        <v>9</v>
      </c>
      <c r="B35" s="27" t="s">
        <v>480</v>
      </c>
      <c r="C35" s="7">
        <v>2019.0</v>
      </c>
      <c r="D35" s="7" t="s">
        <v>6</v>
      </c>
      <c r="E35" s="7" t="s">
        <v>376</v>
      </c>
      <c r="F35" s="169">
        <v>9937.87927</v>
      </c>
    </row>
    <row r="36">
      <c r="A36" s="27" t="s">
        <v>9</v>
      </c>
      <c r="B36" s="27" t="s">
        <v>480</v>
      </c>
      <c r="C36" s="7">
        <v>2021.0</v>
      </c>
      <c r="D36" s="7" t="s">
        <v>6</v>
      </c>
      <c r="E36" s="7" t="s">
        <v>376</v>
      </c>
      <c r="F36" s="170">
        <v>8919.87469</v>
      </c>
      <c r="H36" s="62"/>
      <c r="I36" s="61"/>
      <c r="J36" s="62"/>
      <c r="K36" s="62"/>
      <c r="L36" s="62"/>
    </row>
    <row r="37" hidden="1">
      <c r="A37" s="27" t="s">
        <v>10</v>
      </c>
      <c r="B37" s="27" t="s">
        <v>478</v>
      </c>
      <c r="C37" s="7">
        <v>2013.0</v>
      </c>
      <c r="D37" s="7" t="s">
        <v>6</v>
      </c>
      <c r="E37" s="7" t="s">
        <v>376</v>
      </c>
      <c r="F37" s="169">
        <v>11298.0</v>
      </c>
      <c r="H37" s="62"/>
      <c r="I37" s="61"/>
      <c r="J37" s="62"/>
      <c r="K37" s="62"/>
      <c r="L37" s="62"/>
    </row>
    <row r="38" hidden="1">
      <c r="A38" s="27" t="s">
        <v>10</v>
      </c>
      <c r="B38" s="27" t="s">
        <v>478</v>
      </c>
      <c r="C38" s="7">
        <v>2015.0</v>
      </c>
      <c r="D38" s="7" t="s">
        <v>6</v>
      </c>
      <c r="E38" s="7" t="s">
        <v>376</v>
      </c>
      <c r="F38" s="171">
        <v>14116.0</v>
      </c>
      <c r="H38" s="62"/>
      <c r="I38" s="61"/>
      <c r="J38" s="62"/>
      <c r="K38" s="62"/>
      <c r="L38" s="62"/>
    </row>
    <row r="39" hidden="1">
      <c r="A39" s="27" t="s">
        <v>10</v>
      </c>
      <c r="B39" s="27" t="s">
        <v>478</v>
      </c>
      <c r="C39" s="7">
        <v>2017.0</v>
      </c>
      <c r="D39" s="7" t="s">
        <v>6</v>
      </c>
      <c r="E39" s="7" t="s">
        <v>376</v>
      </c>
      <c r="F39" s="169">
        <v>21173.0</v>
      </c>
      <c r="H39" s="62"/>
      <c r="I39" s="61"/>
      <c r="J39" s="62"/>
      <c r="K39" s="62"/>
      <c r="L39" s="62"/>
    </row>
    <row r="40" hidden="1">
      <c r="A40" s="27" t="s">
        <v>10</v>
      </c>
      <c r="B40" s="27" t="s">
        <v>478</v>
      </c>
      <c r="C40" s="7">
        <v>2019.0</v>
      </c>
      <c r="D40" s="7" t="s">
        <v>6</v>
      </c>
      <c r="E40" s="7" t="s">
        <v>376</v>
      </c>
      <c r="F40" s="169">
        <v>23975.0048</v>
      </c>
      <c r="H40" s="62"/>
      <c r="I40" s="61"/>
      <c r="J40" s="62"/>
      <c r="K40" s="62"/>
      <c r="L40" s="62"/>
    </row>
    <row r="41">
      <c r="A41" s="27" t="s">
        <v>10</v>
      </c>
      <c r="B41" s="27" t="s">
        <v>478</v>
      </c>
      <c r="C41" s="7">
        <v>2021.0</v>
      </c>
      <c r="D41" s="7" t="s">
        <v>6</v>
      </c>
      <c r="E41" s="7" t="s">
        <v>376</v>
      </c>
      <c r="F41" s="170">
        <v>16697.6129</v>
      </c>
      <c r="H41" s="62"/>
      <c r="I41" s="61"/>
      <c r="J41" s="62"/>
      <c r="K41" s="62"/>
      <c r="L41" s="62"/>
    </row>
    <row r="42" hidden="1">
      <c r="A42" s="27" t="s">
        <v>11</v>
      </c>
      <c r="B42" s="27" t="s">
        <v>477</v>
      </c>
      <c r="C42" s="7">
        <v>2013.0</v>
      </c>
      <c r="D42" s="7" t="s">
        <v>6</v>
      </c>
      <c r="E42" s="7" t="s">
        <v>376</v>
      </c>
      <c r="F42" s="169">
        <v>44006.0</v>
      </c>
      <c r="H42" s="62"/>
      <c r="I42" s="61"/>
      <c r="J42" s="62"/>
      <c r="K42" s="62"/>
      <c r="L42" s="62"/>
    </row>
    <row r="43" hidden="1">
      <c r="A43" s="27" t="s">
        <v>11</v>
      </c>
      <c r="B43" s="27" t="s">
        <v>477</v>
      </c>
      <c r="C43" s="7">
        <v>2015.0</v>
      </c>
      <c r="D43" s="7" t="s">
        <v>6</v>
      </c>
      <c r="E43" s="7" t="s">
        <v>376</v>
      </c>
      <c r="F43" s="171">
        <v>36472.0</v>
      </c>
      <c r="H43" s="62"/>
      <c r="I43" s="61"/>
      <c r="J43" s="62"/>
      <c r="K43" s="62"/>
      <c r="L43" s="62"/>
    </row>
    <row r="44" hidden="1">
      <c r="A44" s="27" t="s">
        <v>11</v>
      </c>
      <c r="B44" s="27" t="s">
        <v>477</v>
      </c>
      <c r="C44" s="7">
        <v>2017.0</v>
      </c>
      <c r="D44" s="7" t="s">
        <v>6</v>
      </c>
      <c r="E44" s="7" t="s">
        <v>376</v>
      </c>
      <c r="F44" s="169">
        <v>40673.0</v>
      </c>
      <c r="H44" s="62"/>
      <c r="I44" s="61"/>
      <c r="J44" s="62"/>
      <c r="K44" s="62"/>
      <c r="L44" s="62"/>
    </row>
    <row r="45" hidden="1">
      <c r="A45" s="27" t="s">
        <v>11</v>
      </c>
      <c r="B45" s="27" t="s">
        <v>477</v>
      </c>
      <c r="C45" s="7">
        <v>2019.0</v>
      </c>
      <c r="D45" s="7" t="s">
        <v>6</v>
      </c>
      <c r="E45" s="7" t="s">
        <v>376</v>
      </c>
      <c r="F45" s="169">
        <v>19926.0635</v>
      </c>
      <c r="H45" s="62"/>
      <c r="I45" s="61"/>
      <c r="J45" s="62"/>
      <c r="K45" s="62"/>
      <c r="L45" s="62"/>
    </row>
    <row r="46">
      <c r="A46" s="27" t="s">
        <v>11</v>
      </c>
      <c r="B46" s="27" t="s">
        <v>477</v>
      </c>
      <c r="C46" s="7">
        <v>2021.0</v>
      </c>
      <c r="D46" s="7" t="s">
        <v>6</v>
      </c>
      <c r="E46" s="7" t="s">
        <v>376</v>
      </c>
      <c r="F46" s="170">
        <v>15368.1313</v>
      </c>
      <c r="H46" s="62"/>
      <c r="I46" s="61"/>
      <c r="J46" s="62"/>
      <c r="K46" s="62"/>
      <c r="L46" s="62"/>
    </row>
    <row r="47" hidden="1">
      <c r="A47" s="27" t="s">
        <v>12</v>
      </c>
      <c r="B47" s="27" t="s">
        <v>476</v>
      </c>
      <c r="C47" s="7">
        <v>2013.0</v>
      </c>
      <c r="D47" s="7" t="s">
        <v>6</v>
      </c>
      <c r="E47" s="7" t="s">
        <v>376</v>
      </c>
      <c r="F47" s="169">
        <v>30891.0</v>
      </c>
      <c r="H47" s="62"/>
      <c r="I47" s="61"/>
      <c r="J47" s="62"/>
      <c r="K47" s="62"/>
      <c r="L47" s="62"/>
    </row>
    <row r="48" hidden="1">
      <c r="A48" s="27" t="s">
        <v>12</v>
      </c>
      <c r="B48" s="27" t="s">
        <v>476</v>
      </c>
      <c r="C48" s="7">
        <v>2015.0</v>
      </c>
      <c r="D48" s="7" t="s">
        <v>6</v>
      </c>
      <c r="E48" s="7" t="s">
        <v>376</v>
      </c>
      <c r="F48" s="171">
        <v>25889.0</v>
      </c>
      <c r="H48" s="62"/>
      <c r="I48" s="61"/>
      <c r="J48" s="62"/>
      <c r="K48" s="62"/>
      <c r="L48" s="62"/>
    </row>
    <row r="49" hidden="1">
      <c r="A49" s="27" t="s">
        <v>12</v>
      </c>
      <c r="B49" s="27" t="s">
        <v>476</v>
      </c>
      <c r="C49" s="7">
        <v>2017.0</v>
      </c>
      <c r="D49" s="7" t="s">
        <v>6</v>
      </c>
      <c r="E49" s="7" t="s">
        <v>376</v>
      </c>
      <c r="F49" s="169">
        <v>34111.0</v>
      </c>
      <c r="H49" s="62"/>
      <c r="I49" s="61"/>
      <c r="J49" s="62"/>
      <c r="K49" s="62"/>
      <c r="L49" s="62"/>
    </row>
    <row r="50" hidden="1">
      <c r="A50" s="27" t="s">
        <v>12</v>
      </c>
      <c r="B50" s="27" t="s">
        <v>476</v>
      </c>
      <c r="C50" s="7">
        <v>2019.0</v>
      </c>
      <c r="D50" s="7" t="s">
        <v>6</v>
      </c>
      <c r="E50" s="7" t="s">
        <v>376</v>
      </c>
      <c r="F50" s="169">
        <v>47834.4718</v>
      </c>
      <c r="H50" s="62"/>
      <c r="I50" s="61"/>
      <c r="J50" s="62"/>
      <c r="K50" s="62"/>
      <c r="L50" s="62"/>
    </row>
    <row r="51">
      <c r="A51" s="27" t="s">
        <v>12</v>
      </c>
      <c r="B51" s="27" t="s">
        <v>476</v>
      </c>
      <c r="C51" s="7">
        <v>2021.0</v>
      </c>
      <c r="D51" s="7" t="s">
        <v>6</v>
      </c>
      <c r="E51" s="7" t="s">
        <v>376</v>
      </c>
      <c r="F51" s="170">
        <v>25771.4844</v>
      </c>
      <c r="H51" s="62"/>
      <c r="I51" s="61"/>
      <c r="J51" s="62"/>
      <c r="K51" s="62"/>
      <c r="L51" s="62"/>
    </row>
    <row r="52" hidden="1">
      <c r="A52" s="27" t="s">
        <v>13</v>
      </c>
      <c r="B52" s="27" t="s">
        <v>481</v>
      </c>
      <c r="C52" s="7">
        <v>2013.0</v>
      </c>
      <c r="D52" s="7" t="s">
        <v>6</v>
      </c>
      <c r="E52" s="7" t="s">
        <v>376</v>
      </c>
      <c r="F52" s="169">
        <v>9570.0</v>
      </c>
      <c r="H52" s="62"/>
      <c r="I52" s="61"/>
      <c r="J52" s="62"/>
      <c r="K52" s="62"/>
      <c r="L52" s="62"/>
    </row>
    <row r="53" hidden="1">
      <c r="A53" s="27" t="s">
        <v>13</v>
      </c>
      <c r="B53" s="27" t="s">
        <v>481</v>
      </c>
      <c r="C53" s="7">
        <v>2015.0</v>
      </c>
      <c r="D53" s="7" t="s">
        <v>6</v>
      </c>
      <c r="E53" s="7" t="s">
        <v>376</v>
      </c>
      <c r="F53" s="171">
        <v>23365.0</v>
      </c>
      <c r="H53" s="62"/>
      <c r="I53" s="61"/>
      <c r="J53" s="62"/>
      <c r="K53" s="62"/>
      <c r="L53" s="62"/>
    </row>
    <row r="54" hidden="1">
      <c r="A54" s="27" t="s">
        <v>13</v>
      </c>
      <c r="B54" s="27" t="s">
        <v>481</v>
      </c>
      <c r="C54" s="7">
        <v>2017.0</v>
      </c>
      <c r="D54" s="7" t="s">
        <v>6</v>
      </c>
      <c r="E54" s="7" t="s">
        <v>376</v>
      </c>
      <c r="F54" s="169">
        <v>46676.0</v>
      </c>
      <c r="H54" s="62"/>
      <c r="I54" s="61"/>
      <c r="J54" s="62"/>
      <c r="K54" s="62"/>
      <c r="L54" s="62"/>
    </row>
    <row r="55" hidden="1">
      <c r="A55" s="27" t="s">
        <v>13</v>
      </c>
      <c r="B55" s="27" t="s">
        <v>481</v>
      </c>
      <c r="C55" s="7">
        <v>2019.0</v>
      </c>
      <c r="D55" s="7" t="s">
        <v>6</v>
      </c>
      <c r="E55" s="7" t="s">
        <v>376</v>
      </c>
      <c r="F55" s="169">
        <v>55192.2318</v>
      </c>
      <c r="H55" s="62"/>
      <c r="I55" s="61"/>
      <c r="J55" s="62"/>
      <c r="K55" s="62"/>
      <c r="L55" s="62"/>
    </row>
    <row r="56">
      <c r="A56" s="27" t="s">
        <v>13</v>
      </c>
      <c r="B56" s="27" t="s">
        <v>481</v>
      </c>
      <c r="C56" s="7">
        <v>2021.0</v>
      </c>
      <c r="D56" s="7" t="s">
        <v>6</v>
      </c>
      <c r="E56" s="7" t="s">
        <v>376</v>
      </c>
      <c r="F56" s="170">
        <v>50884.6672</v>
      </c>
      <c r="H56" s="62"/>
      <c r="I56" s="61"/>
      <c r="J56" s="62"/>
      <c r="K56" s="62"/>
      <c r="L56" s="62"/>
    </row>
    <row r="57" hidden="1">
      <c r="A57" s="27" t="s">
        <v>14</v>
      </c>
      <c r="B57" s="27" t="s">
        <v>483</v>
      </c>
      <c r="C57" s="7">
        <v>2013.0</v>
      </c>
      <c r="D57" s="7" t="s">
        <v>6</v>
      </c>
      <c r="E57" s="7" t="s">
        <v>376</v>
      </c>
      <c r="F57" s="169">
        <v>28422.0</v>
      </c>
      <c r="H57" s="62"/>
      <c r="I57" s="61"/>
      <c r="J57" s="62"/>
      <c r="K57" s="62"/>
      <c r="L57" s="62"/>
    </row>
    <row r="58" hidden="1">
      <c r="A58" s="27" t="s">
        <v>14</v>
      </c>
      <c r="B58" s="27" t="s">
        <v>483</v>
      </c>
      <c r="C58" s="7">
        <v>2015.0</v>
      </c>
      <c r="D58" s="7" t="s">
        <v>6</v>
      </c>
      <c r="E58" s="7" t="s">
        <v>376</v>
      </c>
      <c r="F58" s="171">
        <v>17259.0</v>
      </c>
      <c r="H58" s="62"/>
      <c r="I58" s="61"/>
      <c r="J58" s="62"/>
      <c r="K58" s="62"/>
      <c r="L58" s="62"/>
    </row>
    <row r="59" hidden="1">
      <c r="A59" s="27" t="s">
        <v>14</v>
      </c>
      <c r="B59" s="27" t="s">
        <v>483</v>
      </c>
      <c r="C59" s="7">
        <v>2017.0</v>
      </c>
      <c r="D59" s="7" t="s">
        <v>6</v>
      </c>
      <c r="E59" s="7" t="s">
        <v>376</v>
      </c>
      <c r="F59" s="169">
        <v>13245.0</v>
      </c>
      <c r="H59" s="62"/>
      <c r="I59" s="61"/>
      <c r="J59" s="62"/>
      <c r="K59" s="62"/>
      <c r="L59" s="62"/>
    </row>
    <row r="60" hidden="1">
      <c r="A60" s="27" t="s">
        <v>14</v>
      </c>
      <c r="B60" s="27" t="s">
        <v>483</v>
      </c>
      <c r="C60" s="7">
        <v>2019.0</v>
      </c>
      <c r="D60" s="7" t="s">
        <v>6</v>
      </c>
      <c r="E60" s="7" t="s">
        <v>376</v>
      </c>
      <c r="F60" s="169">
        <v>34593.0676</v>
      </c>
      <c r="H60" s="62"/>
      <c r="I60" s="61"/>
      <c r="J60" s="62"/>
      <c r="K60" s="62"/>
      <c r="L60" s="62"/>
    </row>
    <row r="61">
      <c r="A61" s="27" t="s">
        <v>14</v>
      </c>
      <c r="B61" s="27" t="s">
        <v>483</v>
      </c>
      <c r="C61" s="7">
        <v>2021.0</v>
      </c>
      <c r="D61" s="7" t="s">
        <v>6</v>
      </c>
      <c r="E61" s="7" t="s">
        <v>376</v>
      </c>
      <c r="F61" s="170">
        <v>24185.4242</v>
      </c>
      <c r="H61" s="62"/>
      <c r="I61" s="61"/>
      <c r="J61" s="62"/>
      <c r="K61" s="62"/>
      <c r="L61" s="62"/>
    </row>
    <row r="62" hidden="1">
      <c r="A62" s="27" t="s">
        <v>15</v>
      </c>
      <c r="B62" s="27" t="s">
        <v>482</v>
      </c>
      <c r="C62" s="7">
        <v>2013.0</v>
      </c>
      <c r="D62" s="7" t="s">
        <v>6</v>
      </c>
      <c r="E62" s="7" t="s">
        <v>376</v>
      </c>
      <c r="F62" s="169">
        <v>31384.0</v>
      </c>
      <c r="H62" s="62"/>
    </row>
    <row r="63" hidden="1">
      <c r="A63" s="27" t="s">
        <v>15</v>
      </c>
      <c r="B63" s="27" t="s">
        <v>482</v>
      </c>
      <c r="C63" s="7">
        <v>2015.0</v>
      </c>
      <c r="D63" s="7" t="s">
        <v>6</v>
      </c>
      <c r="E63" s="7" t="s">
        <v>376</v>
      </c>
      <c r="F63" s="171">
        <v>14819.0</v>
      </c>
    </row>
    <row r="64" hidden="1">
      <c r="A64" s="27" t="s">
        <v>15</v>
      </c>
      <c r="B64" s="27" t="s">
        <v>482</v>
      </c>
      <c r="C64" s="7">
        <v>2017.0</v>
      </c>
      <c r="D64" s="7" t="s">
        <v>6</v>
      </c>
      <c r="E64" s="7" t="s">
        <v>376</v>
      </c>
      <c r="F64" s="169">
        <v>22613.0</v>
      </c>
    </row>
    <row r="65" hidden="1">
      <c r="A65" s="27" t="s">
        <v>15</v>
      </c>
      <c r="B65" s="27" t="s">
        <v>482</v>
      </c>
      <c r="C65" s="7">
        <v>2019.0</v>
      </c>
      <c r="D65" s="7" t="s">
        <v>6</v>
      </c>
      <c r="E65" s="7" t="s">
        <v>376</v>
      </c>
      <c r="F65" s="169">
        <v>54500.6521</v>
      </c>
    </row>
    <row r="66">
      <c r="A66" s="27" t="s">
        <v>15</v>
      </c>
      <c r="B66" s="27" t="s">
        <v>482</v>
      </c>
      <c r="C66" s="7">
        <v>2021.0</v>
      </c>
      <c r="D66" s="7" t="s">
        <v>6</v>
      </c>
      <c r="E66" s="7" t="s">
        <v>376</v>
      </c>
      <c r="F66" s="170">
        <v>24373.0196</v>
      </c>
    </row>
    <row r="67" hidden="1">
      <c r="A67" s="27" t="s">
        <v>16</v>
      </c>
      <c r="B67" s="27" t="s">
        <v>484</v>
      </c>
      <c r="C67" s="7">
        <v>2013.0</v>
      </c>
      <c r="D67" s="7" t="s">
        <v>6</v>
      </c>
      <c r="E67" s="7" t="s">
        <v>376</v>
      </c>
      <c r="F67" s="169">
        <v>13027.0</v>
      </c>
    </row>
    <row r="68" hidden="1">
      <c r="A68" s="27" t="s">
        <v>16</v>
      </c>
      <c r="B68" s="27" t="s">
        <v>484</v>
      </c>
      <c r="C68" s="7">
        <v>2015.0</v>
      </c>
      <c r="D68" s="7" t="s">
        <v>6</v>
      </c>
      <c r="E68" s="7" t="s">
        <v>376</v>
      </c>
      <c r="F68" s="171">
        <v>26962.0</v>
      </c>
    </row>
    <row r="69" hidden="1">
      <c r="A69" s="27" t="s">
        <v>16</v>
      </c>
      <c r="B69" s="27" t="s">
        <v>484</v>
      </c>
      <c r="C69" s="7">
        <v>2017.0</v>
      </c>
      <c r="D69" s="7" t="s">
        <v>6</v>
      </c>
      <c r="E69" s="7" t="s">
        <v>376</v>
      </c>
      <c r="F69" s="169">
        <v>24552.0</v>
      </c>
    </row>
    <row r="70" hidden="1">
      <c r="A70" s="27" t="s">
        <v>16</v>
      </c>
      <c r="B70" s="27" t="s">
        <v>484</v>
      </c>
      <c r="C70" s="7">
        <v>2019.0</v>
      </c>
      <c r="D70" s="7" t="s">
        <v>6</v>
      </c>
      <c r="E70" s="7" t="s">
        <v>376</v>
      </c>
      <c r="F70" s="169">
        <v>16402.2442</v>
      </c>
    </row>
    <row r="71">
      <c r="A71" s="27" t="s">
        <v>16</v>
      </c>
      <c r="B71" s="27" t="s">
        <v>484</v>
      </c>
      <c r="C71" s="7">
        <v>2021.0</v>
      </c>
      <c r="D71" s="7" t="s">
        <v>6</v>
      </c>
      <c r="E71" s="7" t="s">
        <v>376</v>
      </c>
      <c r="F71" s="170">
        <v>11848.5775</v>
      </c>
    </row>
    <row r="72" hidden="1">
      <c r="A72" s="27" t="s">
        <v>17</v>
      </c>
      <c r="B72" s="27" t="s">
        <v>485</v>
      </c>
      <c r="C72" s="7">
        <v>2013.0</v>
      </c>
      <c r="D72" s="7" t="s">
        <v>6</v>
      </c>
      <c r="E72" s="7" t="s">
        <v>376</v>
      </c>
      <c r="F72" s="169">
        <v>13027.0</v>
      </c>
    </row>
    <row r="73" hidden="1">
      <c r="A73" s="27" t="s">
        <v>17</v>
      </c>
      <c r="B73" s="27" t="s">
        <v>485</v>
      </c>
      <c r="C73" s="7">
        <v>2015.0</v>
      </c>
      <c r="D73" s="7" t="s">
        <v>6</v>
      </c>
      <c r="E73" s="7" t="s">
        <v>376</v>
      </c>
      <c r="F73" s="171">
        <v>22332.0</v>
      </c>
    </row>
    <row r="74" hidden="1">
      <c r="A74" s="27" t="s">
        <v>17</v>
      </c>
      <c r="B74" s="27" t="s">
        <v>485</v>
      </c>
      <c r="C74" s="7">
        <v>2017.0</v>
      </c>
      <c r="D74" s="7" t="s">
        <v>6</v>
      </c>
      <c r="E74" s="7" t="s">
        <v>376</v>
      </c>
      <c r="F74" s="169">
        <v>25129.0</v>
      </c>
    </row>
    <row r="75" hidden="1">
      <c r="A75" s="27" t="s">
        <v>17</v>
      </c>
      <c r="B75" s="27" t="s">
        <v>485</v>
      </c>
      <c r="C75" s="7">
        <v>2019.0</v>
      </c>
      <c r="D75" s="7" t="s">
        <v>6</v>
      </c>
      <c r="E75" s="7" t="s">
        <v>376</v>
      </c>
      <c r="F75" s="169">
        <v>34544.6346</v>
      </c>
    </row>
    <row r="76">
      <c r="A76" s="27" t="s">
        <v>17</v>
      </c>
      <c r="B76" s="27" t="s">
        <v>485</v>
      </c>
      <c r="C76" s="7">
        <v>2021.0</v>
      </c>
      <c r="D76" s="7" t="s">
        <v>6</v>
      </c>
      <c r="E76" s="7" t="s">
        <v>376</v>
      </c>
      <c r="F76" s="170">
        <v>16496.9572</v>
      </c>
    </row>
    <row r="77" hidden="1">
      <c r="A77" s="27" t="s">
        <v>18</v>
      </c>
      <c r="B77" s="27" t="s">
        <v>486</v>
      </c>
      <c r="C77" s="7">
        <v>2013.0</v>
      </c>
      <c r="D77" s="7" t="s">
        <v>6</v>
      </c>
      <c r="E77" s="7" t="s">
        <v>376</v>
      </c>
      <c r="F77" s="169">
        <v>24824.0</v>
      </c>
    </row>
    <row r="78" hidden="1">
      <c r="A78" s="27" t="s">
        <v>18</v>
      </c>
      <c r="B78" s="27" t="s">
        <v>486</v>
      </c>
      <c r="C78" s="7">
        <v>2015.0</v>
      </c>
      <c r="D78" s="7" t="s">
        <v>6</v>
      </c>
      <c r="E78" s="7" t="s">
        <v>376</v>
      </c>
      <c r="F78" s="171">
        <v>62160.0</v>
      </c>
    </row>
    <row r="79" hidden="1">
      <c r="A79" s="27" t="s">
        <v>18</v>
      </c>
      <c r="B79" s="27" t="s">
        <v>486</v>
      </c>
      <c r="C79" s="7">
        <v>2017.0</v>
      </c>
      <c r="D79" s="7" t="s">
        <v>6</v>
      </c>
      <c r="E79" s="7" t="s">
        <v>376</v>
      </c>
      <c r="F79" s="169">
        <v>21124.0</v>
      </c>
    </row>
    <row r="80" hidden="1">
      <c r="A80" s="27" t="s">
        <v>18</v>
      </c>
      <c r="B80" s="27" t="s">
        <v>486</v>
      </c>
      <c r="C80" s="7">
        <v>2019.0</v>
      </c>
      <c r="D80" s="7" t="s">
        <v>6</v>
      </c>
      <c r="E80" s="7" t="s">
        <v>376</v>
      </c>
      <c r="F80" s="169">
        <v>33712.5311</v>
      </c>
    </row>
    <row r="81">
      <c r="A81" s="27" t="s">
        <v>18</v>
      </c>
      <c r="B81" s="27" t="s">
        <v>486</v>
      </c>
      <c r="C81" s="7">
        <v>2021.0</v>
      </c>
      <c r="D81" s="7" t="s">
        <v>6</v>
      </c>
      <c r="E81" s="7" t="s">
        <v>376</v>
      </c>
      <c r="F81" s="170">
        <v>32905.6828</v>
      </c>
    </row>
    <row r="82" hidden="1">
      <c r="A82" s="27" t="s">
        <v>19</v>
      </c>
      <c r="B82" s="27" t="s">
        <v>487</v>
      </c>
      <c r="C82" s="7">
        <v>2013.0</v>
      </c>
      <c r="D82" s="7" t="s">
        <v>6</v>
      </c>
      <c r="E82" s="7" t="s">
        <v>376</v>
      </c>
      <c r="F82" s="169">
        <v>20752.0</v>
      </c>
    </row>
    <row r="83" hidden="1">
      <c r="A83" s="27" t="s">
        <v>19</v>
      </c>
      <c r="B83" s="27" t="s">
        <v>487</v>
      </c>
      <c r="C83" s="7">
        <v>2015.0</v>
      </c>
      <c r="D83" s="7" t="s">
        <v>6</v>
      </c>
      <c r="E83" s="7" t="s">
        <v>376</v>
      </c>
      <c r="F83" s="171">
        <v>29144.0</v>
      </c>
    </row>
    <row r="84" hidden="1">
      <c r="A84" s="27" t="s">
        <v>19</v>
      </c>
      <c r="B84" s="27" t="s">
        <v>487</v>
      </c>
      <c r="C84" s="7">
        <v>2017.0</v>
      </c>
      <c r="D84" s="7" t="s">
        <v>6</v>
      </c>
      <c r="E84" s="7" t="s">
        <v>376</v>
      </c>
      <c r="F84" s="169">
        <v>26727.0</v>
      </c>
    </row>
    <row r="85" hidden="1">
      <c r="A85" s="27" t="s">
        <v>19</v>
      </c>
      <c r="B85" s="27" t="s">
        <v>487</v>
      </c>
      <c r="C85" s="7">
        <v>2019.0</v>
      </c>
      <c r="D85" s="7" t="s">
        <v>6</v>
      </c>
      <c r="E85" s="7" t="s">
        <v>376</v>
      </c>
      <c r="F85" s="169">
        <v>21043.4696</v>
      </c>
    </row>
    <row r="86">
      <c r="A86" s="27" t="s">
        <v>19</v>
      </c>
      <c r="B86" s="27" t="s">
        <v>487</v>
      </c>
      <c r="C86" s="7">
        <v>2021.0</v>
      </c>
      <c r="D86" s="7" t="s">
        <v>6</v>
      </c>
      <c r="E86" s="7" t="s">
        <v>376</v>
      </c>
      <c r="F86" s="170">
        <v>29716.4284</v>
      </c>
    </row>
    <row r="87" hidden="1">
      <c r="A87" s="27" t="s">
        <v>20</v>
      </c>
      <c r="B87" s="27" t="s">
        <v>488</v>
      </c>
      <c r="C87" s="7">
        <v>2013.0</v>
      </c>
      <c r="D87" s="7" t="s">
        <v>6</v>
      </c>
      <c r="E87" s="7" t="s">
        <v>376</v>
      </c>
      <c r="F87" s="169">
        <v>41501.0</v>
      </c>
    </row>
    <row r="88" hidden="1">
      <c r="A88" s="27" t="s">
        <v>20</v>
      </c>
      <c r="B88" s="27" t="s">
        <v>488</v>
      </c>
      <c r="C88" s="7">
        <v>2015.0</v>
      </c>
      <c r="D88" s="7" t="s">
        <v>6</v>
      </c>
      <c r="E88" s="7" t="s">
        <v>376</v>
      </c>
      <c r="F88" s="171">
        <v>29740.0</v>
      </c>
    </row>
    <row r="89" hidden="1">
      <c r="A89" s="27" t="s">
        <v>20</v>
      </c>
      <c r="B89" s="27" t="s">
        <v>488</v>
      </c>
      <c r="C89" s="7">
        <v>2017.0</v>
      </c>
      <c r="D89" s="7" t="s">
        <v>6</v>
      </c>
      <c r="E89" s="7" t="s">
        <v>376</v>
      </c>
      <c r="F89" s="169">
        <v>29689.0</v>
      </c>
    </row>
    <row r="90" hidden="1">
      <c r="A90" s="27" t="s">
        <v>20</v>
      </c>
      <c r="B90" s="27" t="s">
        <v>488</v>
      </c>
      <c r="C90" s="7">
        <v>2019.0</v>
      </c>
      <c r="D90" s="7" t="s">
        <v>6</v>
      </c>
      <c r="E90" s="7" t="s">
        <v>376</v>
      </c>
      <c r="F90" s="169">
        <v>32094.6533</v>
      </c>
    </row>
    <row r="91">
      <c r="A91" s="27" t="s">
        <v>20</v>
      </c>
      <c r="B91" s="27" t="s">
        <v>488</v>
      </c>
      <c r="C91" s="7">
        <v>2021.0</v>
      </c>
      <c r="D91" s="7" t="s">
        <v>6</v>
      </c>
      <c r="E91" s="7" t="s">
        <v>376</v>
      </c>
      <c r="F91" s="170">
        <v>23344.8949</v>
      </c>
    </row>
    <row r="92" hidden="1">
      <c r="A92" s="27" t="s">
        <v>21</v>
      </c>
      <c r="B92" s="27" t="s">
        <v>490</v>
      </c>
      <c r="C92" s="7">
        <v>2013.0</v>
      </c>
      <c r="D92" s="7" t="s">
        <v>6</v>
      </c>
      <c r="E92" s="7" t="s">
        <v>376</v>
      </c>
      <c r="F92" s="169">
        <v>16824.0</v>
      </c>
    </row>
    <row r="93" hidden="1">
      <c r="A93" s="27" t="s">
        <v>21</v>
      </c>
      <c r="B93" s="27" t="s">
        <v>490</v>
      </c>
      <c r="C93" s="7">
        <v>2015.0</v>
      </c>
      <c r="D93" s="7" t="s">
        <v>6</v>
      </c>
      <c r="E93" s="7" t="s">
        <v>376</v>
      </c>
      <c r="F93" s="171">
        <v>9879.0</v>
      </c>
    </row>
    <row r="94" hidden="1">
      <c r="A94" s="27" t="s">
        <v>21</v>
      </c>
      <c r="B94" s="27" t="s">
        <v>490</v>
      </c>
      <c r="C94" s="7">
        <v>2017.0</v>
      </c>
      <c r="D94" s="7" t="s">
        <v>6</v>
      </c>
      <c r="E94" s="7" t="s">
        <v>376</v>
      </c>
      <c r="F94" s="169">
        <v>21640.0</v>
      </c>
    </row>
    <row r="95" hidden="1">
      <c r="A95" s="27" t="s">
        <v>21</v>
      </c>
      <c r="B95" s="27" t="s">
        <v>490</v>
      </c>
      <c r="C95" s="7">
        <v>2019.0</v>
      </c>
      <c r="D95" s="7" t="s">
        <v>6</v>
      </c>
      <c r="E95" s="7" t="s">
        <v>376</v>
      </c>
      <c r="F95" s="169">
        <v>24257.1004</v>
      </c>
    </row>
    <row r="96">
      <c r="A96" s="27" t="s">
        <v>21</v>
      </c>
      <c r="B96" s="27" t="s">
        <v>490</v>
      </c>
      <c r="C96" s="7">
        <v>2021.0</v>
      </c>
      <c r="D96" s="7" t="s">
        <v>6</v>
      </c>
      <c r="E96" s="7" t="s">
        <v>376</v>
      </c>
      <c r="F96" s="170">
        <v>19650.7106</v>
      </c>
    </row>
    <row r="97" hidden="1">
      <c r="A97" s="27" t="s">
        <v>22</v>
      </c>
      <c r="B97" s="27" t="s">
        <v>491</v>
      </c>
      <c r="C97" s="7">
        <v>2013.0</v>
      </c>
      <c r="D97" s="7" t="s">
        <v>6</v>
      </c>
      <c r="E97" s="7" t="s">
        <v>376</v>
      </c>
      <c r="F97" s="169">
        <v>8745.0</v>
      </c>
    </row>
    <row r="98" hidden="1">
      <c r="A98" s="27" t="s">
        <v>22</v>
      </c>
      <c r="B98" s="27" t="s">
        <v>491</v>
      </c>
      <c r="C98" s="7">
        <v>2015.0</v>
      </c>
      <c r="D98" s="7" t="s">
        <v>6</v>
      </c>
      <c r="E98" s="7" t="s">
        <v>376</v>
      </c>
      <c r="F98" s="171">
        <v>16292.0</v>
      </c>
    </row>
    <row r="99" hidden="1">
      <c r="A99" s="27" t="s">
        <v>22</v>
      </c>
      <c r="B99" s="27" t="s">
        <v>491</v>
      </c>
      <c r="C99" s="7">
        <v>2017.0</v>
      </c>
      <c r="D99" s="7" t="s">
        <v>6</v>
      </c>
      <c r="E99" s="7" t="s">
        <v>376</v>
      </c>
      <c r="F99" s="169">
        <v>22559.0</v>
      </c>
    </row>
    <row r="100" hidden="1">
      <c r="A100" s="27" t="s">
        <v>22</v>
      </c>
      <c r="B100" s="27" t="s">
        <v>491</v>
      </c>
      <c r="C100" s="7">
        <v>2019.0</v>
      </c>
      <c r="D100" s="7" t="s">
        <v>6</v>
      </c>
      <c r="E100" s="7" t="s">
        <v>376</v>
      </c>
      <c r="F100" s="169">
        <v>14394.0044</v>
      </c>
    </row>
    <row r="101">
      <c r="A101" s="27" t="s">
        <v>22</v>
      </c>
      <c r="B101" s="27" t="s">
        <v>491</v>
      </c>
      <c r="C101" s="7">
        <v>2021.0</v>
      </c>
      <c r="D101" s="7" t="s">
        <v>6</v>
      </c>
      <c r="E101" s="7" t="s">
        <v>376</v>
      </c>
      <c r="F101" s="170">
        <v>18684.235</v>
      </c>
    </row>
    <row r="102" hidden="1">
      <c r="A102" s="27" t="s">
        <v>23</v>
      </c>
      <c r="B102" s="27" t="s">
        <v>492</v>
      </c>
      <c r="C102" s="7">
        <v>2013.0</v>
      </c>
      <c r="D102" s="7" t="s">
        <v>6</v>
      </c>
      <c r="E102" s="7" t="s">
        <v>376</v>
      </c>
      <c r="F102" s="169">
        <v>27195.0</v>
      </c>
    </row>
    <row r="103" hidden="1">
      <c r="A103" s="27" t="s">
        <v>23</v>
      </c>
      <c r="B103" s="27" t="s">
        <v>492</v>
      </c>
      <c r="C103" s="7">
        <v>2015.0</v>
      </c>
      <c r="D103" s="7" t="s">
        <v>6</v>
      </c>
      <c r="E103" s="7" t="s">
        <v>376</v>
      </c>
      <c r="F103" s="171">
        <v>19414.0</v>
      </c>
    </row>
    <row r="104" hidden="1">
      <c r="A104" s="27" t="s">
        <v>23</v>
      </c>
      <c r="B104" s="27" t="s">
        <v>492</v>
      </c>
      <c r="C104" s="7">
        <v>2017.0</v>
      </c>
      <c r="D104" s="7" t="s">
        <v>6</v>
      </c>
      <c r="E104" s="7" t="s">
        <v>376</v>
      </c>
      <c r="F104" s="169">
        <v>24780.0</v>
      </c>
    </row>
    <row r="105" hidden="1">
      <c r="A105" s="27" t="s">
        <v>23</v>
      </c>
      <c r="B105" s="27" t="s">
        <v>492</v>
      </c>
      <c r="C105" s="7">
        <v>2019.0</v>
      </c>
      <c r="D105" s="7" t="s">
        <v>6</v>
      </c>
      <c r="E105" s="7" t="s">
        <v>376</v>
      </c>
      <c r="F105" s="169">
        <v>24777.6318</v>
      </c>
    </row>
    <row r="106">
      <c r="A106" s="27" t="s">
        <v>23</v>
      </c>
      <c r="B106" s="27" t="s">
        <v>492</v>
      </c>
      <c r="C106" s="7">
        <v>2021.0</v>
      </c>
      <c r="D106" s="7" t="s">
        <v>6</v>
      </c>
      <c r="E106" s="7" t="s">
        <v>376</v>
      </c>
      <c r="F106" s="170">
        <v>27484.3532</v>
      </c>
    </row>
    <row r="107" hidden="1">
      <c r="A107" s="27" t="s">
        <v>24</v>
      </c>
      <c r="B107" s="27" t="s">
        <v>493</v>
      </c>
      <c r="C107" s="7">
        <v>2013.0</v>
      </c>
      <c r="D107" s="7" t="s">
        <v>6</v>
      </c>
      <c r="E107" s="7" t="s">
        <v>376</v>
      </c>
      <c r="F107" s="169">
        <v>39890.0</v>
      </c>
    </row>
    <row r="108" hidden="1">
      <c r="A108" s="27" t="s">
        <v>24</v>
      </c>
      <c r="B108" s="27" t="s">
        <v>493</v>
      </c>
      <c r="C108" s="7">
        <v>2015.0</v>
      </c>
      <c r="D108" s="7" t="s">
        <v>6</v>
      </c>
      <c r="E108" s="7" t="s">
        <v>376</v>
      </c>
      <c r="F108" s="171">
        <v>28296.0</v>
      </c>
    </row>
    <row r="109" hidden="1">
      <c r="A109" s="27" t="s">
        <v>24</v>
      </c>
      <c r="B109" s="27" t="s">
        <v>493</v>
      </c>
      <c r="C109" s="7">
        <v>2017.0</v>
      </c>
      <c r="D109" s="7" t="s">
        <v>6</v>
      </c>
      <c r="E109" s="7" t="s">
        <v>376</v>
      </c>
      <c r="F109" s="169">
        <v>13406.0</v>
      </c>
    </row>
    <row r="110" hidden="1">
      <c r="A110" s="27" t="s">
        <v>24</v>
      </c>
      <c r="B110" s="27" t="s">
        <v>493</v>
      </c>
      <c r="C110" s="7">
        <v>2019.0</v>
      </c>
      <c r="D110" s="7" t="s">
        <v>6</v>
      </c>
      <c r="E110" s="7" t="s">
        <v>376</v>
      </c>
      <c r="F110" s="169">
        <v>26887.9455</v>
      </c>
    </row>
    <row r="111">
      <c r="A111" s="27" t="s">
        <v>24</v>
      </c>
      <c r="B111" s="27" t="s">
        <v>493</v>
      </c>
      <c r="C111" s="7">
        <v>2021.0</v>
      </c>
      <c r="D111" s="7" t="s">
        <v>6</v>
      </c>
      <c r="E111" s="7" t="s">
        <v>376</v>
      </c>
      <c r="F111" s="170">
        <v>37895.7065</v>
      </c>
    </row>
    <row r="112" hidden="1">
      <c r="A112" s="27" t="s">
        <v>25</v>
      </c>
      <c r="B112" s="27" t="s">
        <v>494</v>
      </c>
      <c r="C112" s="7">
        <v>2013.0</v>
      </c>
      <c r="D112" s="7" t="s">
        <v>6</v>
      </c>
      <c r="E112" s="7" t="s">
        <v>376</v>
      </c>
      <c r="F112" s="169">
        <v>12877.0</v>
      </c>
    </row>
    <row r="113" hidden="1">
      <c r="A113" s="27" t="s">
        <v>25</v>
      </c>
      <c r="B113" s="27" t="s">
        <v>494</v>
      </c>
      <c r="C113" s="7">
        <v>2015.0</v>
      </c>
      <c r="D113" s="7" t="s">
        <v>6</v>
      </c>
      <c r="E113" s="7" t="s">
        <v>376</v>
      </c>
      <c r="F113" s="171">
        <v>28905.0</v>
      </c>
    </row>
    <row r="114" hidden="1">
      <c r="A114" s="27" t="s">
        <v>25</v>
      </c>
      <c r="B114" s="27" t="s">
        <v>494</v>
      </c>
      <c r="C114" s="7">
        <v>2017.0</v>
      </c>
      <c r="D114" s="7" t="s">
        <v>6</v>
      </c>
      <c r="E114" s="7" t="s">
        <v>376</v>
      </c>
      <c r="F114" s="169">
        <v>20663.0</v>
      </c>
    </row>
    <row r="115" hidden="1">
      <c r="A115" s="27" t="s">
        <v>25</v>
      </c>
      <c r="B115" s="27" t="s">
        <v>494</v>
      </c>
      <c r="C115" s="7">
        <v>2019.0</v>
      </c>
      <c r="D115" s="7" t="s">
        <v>6</v>
      </c>
      <c r="E115" s="7" t="s">
        <v>376</v>
      </c>
      <c r="F115" s="169">
        <v>17205.4106</v>
      </c>
    </row>
    <row r="116">
      <c r="A116" s="27" t="s">
        <v>25</v>
      </c>
      <c r="B116" s="27" t="s">
        <v>494</v>
      </c>
      <c r="C116" s="7">
        <v>2021.0</v>
      </c>
      <c r="D116" s="7" t="s">
        <v>6</v>
      </c>
      <c r="E116" s="7" t="s">
        <v>376</v>
      </c>
      <c r="F116" s="170">
        <v>21849.0318</v>
      </c>
    </row>
    <row r="117" hidden="1">
      <c r="A117" s="27" t="s">
        <v>26</v>
      </c>
      <c r="B117" s="27" t="s">
        <v>495</v>
      </c>
      <c r="C117" s="7">
        <v>2013.0</v>
      </c>
      <c r="D117" s="7" t="s">
        <v>6</v>
      </c>
      <c r="E117" s="7" t="s">
        <v>376</v>
      </c>
      <c r="F117" s="169">
        <v>37310.0</v>
      </c>
    </row>
    <row r="118" hidden="1">
      <c r="A118" s="27" t="s">
        <v>26</v>
      </c>
      <c r="B118" s="27" t="s">
        <v>495</v>
      </c>
      <c r="C118" s="7">
        <v>2015.0</v>
      </c>
      <c r="D118" s="7" t="s">
        <v>6</v>
      </c>
      <c r="E118" s="7" t="s">
        <v>376</v>
      </c>
      <c r="F118" s="171">
        <v>18186.0</v>
      </c>
    </row>
    <row r="119" hidden="1">
      <c r="A119" s="27" t="s">
        <v>26</v>
      </c>
      <c r="B119" s="27" t="s">
        <v>495</v>
      </c>
      <c r="C119" s="7">
        <v>2017.0</v>
      </c>
      <c r="D119" s="7" t="s">
        <v>6</v>
      </c>
      <c r="E119" s="7" t="s">
        <v>376</v>
      </c>
      <c r="F119" s="169">
        <v>22046.0</v>
      </c>
    </row>
    <row r="120" hidden="1">
      <c r="A120" s="27" t="s">
        <v>26</v>
      </c>
      <c r="B120" s="27" t="s">
        <v>495</v>
      </c>
      <c r="C120" s="7">
        <v>2019.0</v>
      </c>
      <c r="D120" s="7" t="s">
        <v>6</v>
      </c>
      <c r="E120" s="7" t="s">
        <v>376</v>
      </c>
      <c r="F120" s="169">
        <v>35363.7599</v>
      </c>
    </row>
    <row r="121">
      <c r="A121" s="27" t="s">
        <v>26</v>
      </c>
      <c r="B121" s="27" t="s">
        <v>495</v>
      </c>
      <c r="C121" s="7">
        <v>2021.0</v>
      </c>
      <c r="D121" s="7" t="s">
        <v>6</v>
      </c>
      <c r="E121" s="7" t="s">
        <v>376</v>
      </c>
      <c r="F121" s="170">
        <v>31389.2109</v>
      </c>
    </row>
    <row r="122" hidden="1">
      <c r="A122" s="27" t="s">
        <v>27</v>
      </c>
      <c r="B122" s="27" t="s">
        <v>497</v>
      </c>
      <c r="C122" s="7">
        <v>2013.0</v>
      </c>
      <c r="D122" s="7" t="s">
        <v>6</v>
      </c>
      <c r="E122" s="7" t="s">
        <v>376</v>
      </c>
      <c r="F122" s="169">
        <v>31904.0</v>
      </c>
    </row>
    <row r="123" hidden="1">
      <c r="A123" s="27" t="s">
        <v>27</v>
      </c>
      <c r="B123" s="27" t="s">
        <v>497</v>
      </c>
      <c r="C123" s="7">
        <v>2015.0</v>
      </c>
      <c r="D123" s="7" t="s">
        <v>6</v>
      </c>
      <c r="E123" s="7" t="s">
        <v>376</v>
      </c>
      <c r="F123" s="169">
        <v>15684.0</v>
      </c>
    </row>
    <row r="124" hidden="1">
      <c r="A124" s="27" t="s">
        <v>27</v>
      </c>
      <c r="B124" s="27" t="s">
        <v>497</v>
      </c>
      <c r="C124" s="7">
        <v>2017.0</v>
      </c>
      <c r="D124" s="7" t="s">
        <v>6</v>
      </c>
      <c r="E124" s="7" t="s">
        <v>376</v>
      </c>
      <c r="F124" s="169">
        <v>28007.0</v>
      </c>
    </row>
    <row r="125" hidden="1">
      <c r="A125" s="27" t="s">
        <v>27</v>
      </c>
      <c r="B125" s="27" t="s">
        <v>497</v>
      </c>
      <c r="C125" s="7">
        <v>2019.0</v>
      </c>
      <c r="D125" s="7" t="s">
        <v>6</v>
      </c>
      <c r="E125" s="7" t="s">
        <v>376</v>
      </c>
      <c r="F125" s="169">
        <v>29300.7891</v>
      </c>
    </row>
    <row r="126">
      <c r="A126" s="27" t="s">
        <v>27</v>
      </c>
      <c r="B126" s="27" t="s">
        <v>497</v>
      </c>
      <c r="C126" s="7">
        <v>2021.0</v>
      </c>
      <c r="D126" s="7" t="s">
        <v>6</v>
      </c>
      <c r="E126" s="7" t="s">
        <v>376</v>
      </c>
      <c r="F126" s="170">
        <v>18732.3643</v>
      </c>
    </row>
    <row r="127" hidden="1">
      <c r="A127" s="27" t="s">
        <v>28</v>
      </c>
      <c r="B127" s="27" t="s">
        <v>496</v>
      </c>
      <c r="C127" s="7">
        <v>2013.0</v>
      </c>
      <c r="D127" s="7" t="s">
        <v>6</v>
      </c>
      <c r="E127" s="7" t="s">
        <v>376</v>
      </c>
      <c r="F127" s="169">
        <v>20045.0</v>
      </c>
    </row>
    <row r="128" hidden="1">
      <c r="A128" s="27" t="s">
        <v>28</v>
      </c>
      <c r="B128" s="27" t="s">
        <v>496</v>
      </c>
      <c r="C128" s="7">
        <v>2015.0</v>
      </c>
      <c r="D128" s="7" t="s">
        <v>6</v>
      </c>
      <c r="E128" s="7" t="s">
        <v>376</v>
      </c>
      <c r="F128" s="171">
        <v>58232.0</v>
      </c>
    </row>
    <row r="129" hidden="1">
      <c r="A129" s="27" t="s">
        <v>28</v>
      </c>
      <c r="B129" s="27" t="s">
        <v>496</v>
      </c>
      <c r="C129" s="7">
        <v>2017.0</v>
      </c>
      <c r="D129" s="7" t="s">
        <v>6</v>
      </c>
      <c r="E129" s="7" t="s">
        <v>376</v>
      </c>
      <c r="F129" s="169">
        <v>40682.0</v>
      </c>
    </row>
    <row r="130" hidden="1">
      <c r="A130" s="27" t="s">
        <v>28</v>
      </c>
      <c r="B130" s="27" t="s">
        <v>496</v>
      </c>
      <c r="C130" s="7">
        <v>2019.0</v>
      </c>
      <c r="D130" s="7" t="s">
        <v>6</v>
      </c>
      <c r="E130" s="7" t="s">
        <v>376</v>
      </c>
      <c r="F130" s="169">
        <v>22204.3656</v>
      </c>
    </row>
    <row r="131">
      <c r="A131" s="27" t="s">
        <v>28</v>
      </c>
      <c r="B131" s="27" t="s">
        <v>496</v>
      </c>
      <c r="C131" s="7">
        <v>2021.0</v>
      </c>
      <c r="D131" s="7" t="s">
        <v>6</v>
      </c>
      <c r="E131" s="7" t="s">
        <v>376</v>
      </c>
      <c r="F131" s="170">
        <v>21065.4637</v>
      </c>
    </row>
    <row r="132" hidden="1">
      <c r="A132" s="27" t="s">
        <v>29</v>
      </c>
      <c r="B132" s="27" t="s">
        <v>498</v>
      </c>
      <c r="C132" s="7">
        <v>2013.0</v>
      </c>
      <c r="D132" s="7" t="s">
        <v>6</v>
      </c>
      <c r="E132" s="7" t="s">
        <v>376</v>
      </c>
      <c r="F132" s="169">
        <v>9458.0</v>
      </c>
    </row>
    <row r="133" hidden="1">
      <c r="A133" s="27" t="s">
        <v>29</v>
      </c>
      <c r="B133" s="27" t="s">
        <v>498</v>
      </c>
      <c r="C133" s="7">
        <v>2015.0</v>
      </c>
      <c r="D133" s="7" t="s">
        <v>6</v>
      </c>
      <c r="E133" s="7" t="s">
        <v>376</v>
      </c>
      <c r="F133" s="171">
        <v>33256.0</v>
      </c>
    </row>
    <row r="134" hidden="1">
      <c r="A134" s="27" t="s">
        <v>29</v>
      </c>
      <c r="B134" s="27" t="s">
        <v>498</v>
      </c>
      <c r="C134" s="7">
        <v>2017.0</v>
      </c>
      <c r="D134" s="7" t="s">
        <v>6</v>
      </c>
      <c r="E134" s="7" t="s">
        <v>376</v>
      </c>
      <c r="F134" s="169">
        <v>61652.0</v>
      </c>
    </row>
    <row r="135" hidden="1">
      <c r="A135" s="27" t="s">
        <v>29</v>
      </c>
      <c r="B135" s="27" t="s">
        <v>498</v>
      </c>
      <c r="C135" s="7">
        <v>2019.0</v>
      </c>
      <c r="D135" s="7" t="s">
        <v>6</v>
      </c>
      <c r="E135" s="7" t="s">
        <v>376</v>
      </c>
      <c r="F135" s="169">
        <v>24220.8706</v>
      </c>
    </row>
    <row r="136">
      <c r="A136" s="27" t="s">
        <v>29</v>
      </c>
      <c r="B136" s="27" t="s">
        <v>498</v>
      </c>
      <c r="C136" s="7">
        <v>2021.0</v>
      </c>
      <c r="D136" s="7" t="s">
        <v>6</v>
      </c>
      <c r="E136" s="7" t="s">
        <v>376</v>
      </c>
      <c r="F136" s="170">
        <v>31883.4846</v>
      </c>
    </row>
    <row r="137" hidden="1">
      <c r="A137" s="27" t="s">
        <v>30</v>
      </c>
      <c r="B137" s="27" t="s">
        <v>499</v>
      </c>
      <c r="C137" s="7">
        <v>2013.0</v>
      </c>
      <c r="D137" s="7" t="s">
        <v>6</v>
      </c>
      <c r="E137" s="7" t="s">
        <v>376</v>
      </c>
      <c r="F137" s="169">
        <v>20115.0</v>
      </c>
    </row>
    <row r="138" hidden="1">
      <c r="A138" s="27" t="s">
        <v>30</v>
      </c>
      <c r="B138" s="27" t="s">
        <v>499</v>
      </c>
      <c r="C138" s="7">
        <v>2015.0</v>
      </c>
      <c r="D138" s="7" t="s">
        <v>6</v>
      </c>
      <c r="E138" s="7" t="s">
        <v>376</v>
      </c>
      <c r="F138" s="169">
        <v>16343.0</v>
      </c>
    </row>
    <row r="139" hidden="1">
      <c r="A139" s="27" t="s">
        <v>30</v>
      </c>
      <c r="B139" s="27" t="s">
        <v>499</v>
      </c>
      <c r="C139" s="7">
        <v>2017.0</v>
      </c>
      <c r="D139" s="7" t="s">
        <v>6</v>
      </c>
      <c r="E139" s="7" t="s">
        <v>376</v>
      </c>
      <c r="F139" s="169">
        <v>26861.0</v>
      </c>
    </row>
    <row r="140" hidden="1">
      <c r="A140" s="27" t="s">
        <v>30</v>
      </c>
      <c r="B140" s="27" t="s">
        <v>499</v>
      </c>
      <c r="C140" s="7">
        <v>2019.0</v>
      </c>
      <c r="D140" s="7" t="s">
        <v>6</v>
      </c>
      <c r="E140" s="7" t="s">
        <v>376</v>
      </c>
      <c r="F140" s="169">
        <v>18353.7793</v>
      </c>
    </row>
    <row r="141">
      <c r="A141" s="27" t="s">
        <v>30</v>
      </c>
      <c r="B141" s="27" t="s">
        <v>499</v>
      </c>
      <c r="C141" s="7">
        <v>2021.0</v>
      </c>
      <c r="D141" s="7" t="s">
        <v>6</v>
      </c>
      <c r="E141" s="7" t="s">
        <v>376</v>
      </c>
      <c r="F141" s="170">
        <v>25277.3383</v>
      </c>
    </row>
    <row r="142" hidden="1">
      <c r="A142" s="27" t="s">
        <v>31</v>
      </c>
      <c r="B142" s="27" t="s">
        <v>500</v>
      </c>
      <c r="C142" s="7">
        <v>2013.0</v>
      </c>
      <c r="D142" s="7" t="s">
        <v>6</v>
      </c>
      <c r="E142" s="7" t="s">
        <v>376</v>
      </c>
      <c r="F142" s="169">
        <v>11274.0</v>
      </c>
    </row>
    <row r="143" hidden="1">
      <c r="A143" s="27" t="s">
        <v>31</v>
      </c>
      <c r="B143" s="27" t="s">
        <v>500</v>
      </c>
      <c r="C143" s="7">
        <v>2015.0</v>
      </c>
      <c r="D143" s="7" t="s">
        <v>6</v>
      </c>
      <c r="E143" s="7" t="s">
        <v>376</v>
      </c>
      <c r="F143" s="169">
        <v>10441.0</v>
      </c>
    </row>
    <row r="144" hidden="1">
      <c r="A144" s="27" t="s">
        <v>31</v>
      </c>
      <c r="B144" s="27" t="s">
        <v>500</v>
      </c>
      <c r="C144" s="7">
        <v>2017.0</v>
      </c>
      <c r="D144" s="7" t="s">
        <v>6</v>
      </c>
      <c r="E144" s="7" t="s">
        <v>376</v>
      </c>
      <c r="F144" s="169">
        <v>17083.0</v>
      </c>
    </row>
    <row r="145" hidden="1">
      <c r="A145" s="27" t="s">
        <v>31</v>
      </c>
      <c r="B145" s="27" t="s">
        <v>500</v>
      </c>
      <c r="C145" s="7">
        <v>2019.0</v>
      </c>
      <c r="D145" s="7" t="s">
        <v>6</v>
      </c>
      <c r="E145" s="7" t="s">
        <v>376</v>
      </c>
      <c r="F145" s="169">
        <v>13218.2717</v>
      </c>
    </row>
    <row r="146">
      <c r="A146" s="27" t="s">
        <v>31</v>
      </c>
      <c r="B146" s="27" t="s">
        <v>500</v>
      </c>
      <c r="C146" s="7">
        <v>2021.0</v>
      </c>
      <c r="D146" s="7" t="s">
        <v>6</v>
      </c>
      <c r="E146" s="7" t="s">
        <v>376</v>
      </c>
      <c r="F146" s="170">
        <v>14570.5128</v>
      </c>
    </row>
    <row r="147" hidden="1">
      <c r="A147" s="27" t="s">
        <v>32</v>
      </c>
      <c r="B147" s="27" t="s">
        <v>501</v>
      </c>
      <c r="C147" s="7">
        <v>2013.0</v>
      </c>
      <c r="D147" s="7" t="s">
        <v>6</v>
      </c>
      <c r="E147" s="7" t="s">
        <v>376</v>
      </c>
      <c r="F147" s="169">
        <v>21718.0</v>
      </c>
    </row>
    <row r="148" hidden="1">
      <c r="A148" s="27" t="s">
        <v>32</v>
      </c>
      <c r="B148" s="27" t="s">
        <v>501</v>
      </c>
      <c r="C148" s="7">
        <v>2015.0</v>
      </c>
      <c r="D148" s="7" t="s">
        <v>6</v>
      </c>
      <c r="E148" s="7" t="s">
        <v>376</v>
      </c>
      <c r="F148" s="169">
        <v>28711.0</v>
      </c>
    </row>
    <row r="149" hidden="1">
      <c r="A149" s="27" t="s">
        <v>32</v>
      </c>
      <c r="B149" s="27" t="s">
        <v>501</v>
      </c>
      <c r="C149" s="7">
        <v>2017.0</v>
      </c>
      <c r="D149" s="7" t="s">
        <v>6</v>
      </c>
      <c r="E149" s="7" t="s">
        <v>376</v>
      </c>
      <c r="F149" s="169">
        <v>23364.0</v>
      </c>
    </row>
    <row r="150" hidden="1">
      <c r="A150" s="27" t="s">
        <v>32</v>
      </c>
      <c r="B150" s="27" t="s">
        <v>501</v>
      </c>
      <c r="C150" s="7">
        <v>2019.0</v>
      </c>
      <c r="D150" s="7" t="s">
        <v>6</v>
      </c>
      <c r="E150" s="7" t="s">
        <v>376</v>
      </c>
      <c r="F150" s="169">
        <v>19396.0243</v>
      </c>
    </row>
    <row r="151">
      <c r="A151" s="27" t="s">
        <v>32</v>
      </c>
      <c r="B151" s="27" t="s">
        <v>501</v>
      </c>
      <c r="C151" s="7">
        <v>2021.0</v>
      </c>
      <c r="D151" s="7" t="s">
        <v>6</v>
      </c>
      <c r="E151" s="7" t="s">
        <v>376</v>
      </c>
      <c r="F151" s="170">
        <v>30006.5315</v>
      </c>
    </row>
    <row r="152" hidden="1">
      <c r="A152" s="27" t="s">
        <v>33</v>
      </c>
      <c r="B152" s="27" t="s">
        <v>502</v>
      </c>
      <c r="C152" s="7">
        <v>2013.0</v>
      </c>
      <c r="D152" s="7" t="s">
        <v>6</v>
      </c>
      <c r="E152" s="7" t="s">
        <v>376</v>
      </c>
      <c r="F152" s="169">
        <v>14843.0</v>
      </c>
    </row>
    <row r="153" hidden="1">
      <c r="A153" s="27" t="s">
        <v>33</v>
      </c>
      <c r="B153" s="27" t="s">
        <v>502</v>
      </c>
      <c r="C153" s="7">
        <v>2015.0</v>
      </c>
      <c r="D153" s="7" t="s">
        <v>6</v>
      </c>
      <c r="E153" s="7" t="s">
        <v>376</v>
      </c>
      <c r="F153" s="169">
        <v>10461.0</v>
      </c>
    </row>
    <row r="154" hidden="1">
      <c r="A154" s="27" t="s">
        <v>33</v>
      </c>
      <c r="B154" s="27" t="s">
        <v>502</v>
      </c>
      <c r="C154" s="7">
        <v>2017.0</v>
      </c>
      <c r="D154" s="7" t="s">
        <v>6</v>
      </c>
      <c r="E154" s="7" t="s">
        <v>376</v>
      </c>
      <c r="F154" s="169">
        <v>14277.0</v>
      </c>
    </row>
    <row r="155" hidden="1">
      <c r="A155" s="27" t="s">
        <v>33</v>
      </c>
      <c r="B155" s="27" t="s">
        <v>502</v>
      </c>
      <c r="C155" s="7">
        <v>2019.0</v>
      </c>
      <c r="D155" s="7" t="s">
        <v>6</v>
      </c>
      <c r="E155" s="7" t="s">
        <v>376</v>
      </c>
      <c r="F155" s="169">
        <v>18421.8825</v>
      </c>
    </row>
    <row r="156">
      <c r="A156" s="27" t="s">
        <v>33</v>
      </c>
      <c r="B156" s="27" t="s">
        <v>502</v>
      </c>
      <c r="C156" s="7">
        <v>2021.0</v>
      </c>
      <c r="D156" s="7" t="s">
        <v>6</v>
      </c>
      <c r="E156" s="7" t="s">
        <v>376</v>
      </c>
      <c r="F156" s="170">
        <v>39296.2978</v>
      </c>
    </row>
    <row r="157" hidden="1">
      <c r="A157" s="27" t="s">
        <v>34</v>
      </c>
      <c r="B157" s="27" t="s">
        <v>503</v>
      </c>
      <c r="C157" s="7">
        <v>2013.0</v>
      </c>
      <c r="D157" s="7" t="s">
        <v>6</v>
      </c>
      <c r="E157" s="7" t="s">
        <v>376</v>
      </c>
      <c r="F157" s="169">
        <v>18505.0</v>
      </c>
    </row>
    <row r="158" hidden="1">
      <c r="A158" s="27" t="s">
        <v>34</v>
      </c>
      <c r="B158" s="27" t="s">
        <v>503</v>
      </c>
      <c r="C158" s="7">
        <v>2015.0</v>
      </c>
      <c r="D158" s="7" t="s">
        <v>6</v>
      </c>
      <c r="E158" s="7" t="s">
        <v>376</v>
      </c>
      <c r="F158" s="169">
        <v>21584.0</v>
      </c>
    </row>
    <row r="159" hidden="1">
      <c r="A159" s="27" t="s">
        <v>34</v>
      </c>
      <c r="B159" s="27" t="s">
        <v>503</v>
      </c>
      <c r="C159" s="7">
        <v>2017.0</v>
      </c>
      <c r="D159" s="7" t="s">
        <v>6</v>
      </c>
      <c r="E159" s="7" t="s">
        <v>376</v>
      </c>
      <c r="F159" s="169">
        <v>19158.0</v>
      </c>
    </row>
    <row r="160" hidden="1">
      <c r="A160" s="27" t="s">
        <v>34</v>
      </c>
      <c r="B160" s="27" t="s">
        <v>503</v>
      </c>
      <c r="C160" s="7">
        <v>2019.0</v>
      </c>
      <c r="D160" s="7" t="s">
        <v>6</v>
      </c>
      <c r="E160" s="7" t="s">
        <v>376</v>
      </c>
      <c r="F160" s="169">
        <v>23083.0153</v>
      </c>
    </row>
    <row r="161">
      <c r="A161" s="27" t="s">
        <v>34</v>
      </c>
      <c r="B161" s="27" t="s">
        <v>503</v>
      </c>
      <c r="C161" s="7">
        <v>2021.0</v>
      </c>
      <c r="D161" s="7" t="s">
        <v>6</v>
      </c>
      <c r="E161" s="7" t="s">
        <v>376</v>
      </c>
      <c r="F161" s="170">
        <v>19495.2551</v>
      </c>
    </row>
    <row r="162" hidden="1">
      <c r="A162" s="27" t="s">
        <v>35</v>
      </c>
      <c r="B162" s="27" t="s">
        <v>504</v>
      </c>
      <c r="C162" s="7">
        <v>2013.0</v>
      </c>
      <c r="D162" s="7" t="s">
        <v>6</v>
      </c>
      <c r="E162" s="7" t="s">
        <v>376</v>
      </c>
      <c r="F162" s="169">
        <v>26729.0</v>
      </c>
    </row>
    <row r="163" hidden="1">
      <c r="A163" s="27" t="s">
        <v>35</v>
      </c>
      <c r="B163" s="27" t="s">
        <v>504</v>
      </c>
      <c r="C163" s="7">
        <v>2015.0</v>
      </c>
      <c r="D163" s="7" t="s">
        <v>6</v>
      </c>
      <c r="E163" s="7" t="s">
        <v>376</v>
      </c>
      <c r="F163" s="169">
        <v>13252.0</v>
      </c>
    </row>
    <row r="164" hidden="1">
      <c r="A164" s="27" t="s">
        <v>35</v>
      </c>
      <c r="B164" s="27" t="s">
        <v>504</v>
      </c>
      <c r="C164" s="7">
        <v>2017.0</v>
      </c>
      <c r="D164" s="7" t="s">
        <v>6</v>
      </c>
      <c r="E164" s="7" t="s">
        <v>376</v>
      </c>
      <c r="F164" s="169">
        <v>14721.0</v>
      </c>
    </row>
    <row r="165" hidden="1">
      <c r="A165" s="27" t="s">
        <v>35</v>
      </c>
      <c r="B165" s="27" t="s">
        <v>504</v>
      </c>
      <c r="C165" s="7">
        <v>2019.0</v>
      </c>
      <c r="D165" s="7" t="s">
        <v>6</v>
      </c>
      <c r="E165" s="7" t="s">
        <v>376</v>
      </c>
      <c r="F165" s="169">
        <v>9693.24428</v>
      </c>
    </row>
    <row r="166">
      <c r="A166" s="27" t="s">
        <v>35</v>
      </c>
      <c r="B166" s="27" t="s">
        <v>504</v>
      </c>
      <c r="C166" s="7">
        <v>2021.0</v>
      </c>
      <c r="D166" s="7" t="s">
        <v>6</v>
      </c>
      <c r="E166" s="7" t="s">
        <v>376</v>
      </c>
      <c r="F166" s="170">
        <v>12218.554</v>
      </c>
    </row>
    <row r="167">
      <c r="A167" s="91" t="s">
        <v>3</v>
      </c>
      <c r="B167" s="27" t="s">
        <v>489</v>
      </c>
      <c r="C167" s="7">
        <v>2023.0</v>
      </c>
      <c r="D167" s="7" t="s">
        <v>6</v>
      </c>
      <c r="E167" s="7" t="s">
        <v>376</v>
      </c>
      <c r="F167" s="172">
        <v>25394.0</v>
      </c>
      <c r="H167" s="173"/>
      <c r="I167" s="174"/>
    </row>
    <row r="168">
      <c r="A168" s="91" t="s">
        <v>4</v>
      </c>
      <c r="B168" s="27" t="s">
        <v>472</v>
      </c>
      <c r="C168" s="7">
        <v>2023.0</v>
      </c>
      <c r="D168" s="7" t="s">
        <v>6</v>
      </c>
      <c r="E168" s="7" t="s">
        <v>376</v>
      </c>
      <c r="F168" s="172">
        <v>18678.0</v>
      </c>
      <c r="H168" s="175"/>
      <c r="I168" s="176"/>
    </row>
    <row r="169">
      <c r="A169" s="27" t="s">
        <v>5</v>
      </c>
      <c r="B169" s="27" t="s">
        <v>473</v>
      </c>
      <c r="C169" s="7">
        <v>2023.0</v>
      </c>
      <c r="D169" s="7" t="s">
        <v>6</v>
      </c>
      <c r="E169" s="7" t="s">
        <v>376</v>
      </c>
      <c r="F169" s="172">
        <v>21608.0</v>
      </c>
      <c r="H169" s="175"/>
      <c r="I169" s="176"/>
    </row>
    <row r="170">
      <c r="A170" s="27" t="s">
        <v>6</v>
      </c>
      <c r="B170" s="27" t="s">
        <v>474</v>
      </c>
      <c r="C170" s="7">
        <v>2023.0</v>
      </c>
      <c r="D170" s="7" t="s">
        <v>6</v>
      </c>
      <c r="E170" s="7" t="s">
        <v>376</v>
      </c>
      <c r="F170" s="172">
        <v>14820.0</v>
      </c>
      <c r="H170" s="175"/>
      <c r="I170" s="176"/>
    </row>
    <row r="171">
      <c r="A171" s="27" t="s">
        <v>7</v>
      </c>
      <c r="B171" s="27" t="s">
        <v>475</v>
      </c>
      <c r="C171" s="7">
        <v>2023.0</v>
      </c>
      <c r="D171" s="7" t="s">
        <v>6</v>
      </c>
      <c r="E171" s="7" t="s">
        <v>376</v>
      </c>
      <c r="F171" s="172">
        <v>15659.0</v>
      </c>
      <c r="H171" s="175"/>
      <c r="I171" s="176"/>
    </row>
    <row r="172">
      <c r="A172" s="27" t="s">
        <v>8</v>
      </c>
      <c r="B172" s="27" t="s">
        <v>479</v>
      </c>
      <c r="C172" s="7">
        <v>2023.0</v>
      </c>
      <c r="D172" s="7" t="s">
        <v>6</v>
      </c>
      <c r="E172" s="7" t="s">
        <v>376</v>
      </c>
      <c r="F172" s="172">
        <v>20289.0</v>
      </c>
      <c r="H172" s="175"/>
      <c r="I172" s="176"/>
    </row>
    <row r="173">
      <c r="A173" s="27" t="s">
        <v>9</v>
      </c>
      <c r="B173" s="27" t="s">
        <v>480</v>
      </c>
      <c r="C173" s="7">
        <v>2023.0</v>
      </c>
      <c r="D173" s="7" t="s">
        <v>6</v>
      </c>
      <c r="E173" s="7" t="s">
        <v>376</v>
      </c>
      <c r="F173" s="172">
        <v>16249.0</v>
      </c>
      <c r="H173" s="175"/>
      <c r="I173" s="176"/>
    </row>
    <row r="174">
      <c r="A174" s="27" t="s">
        <v>10</v>
      </c>
      <c r="B174" s="27" t="s">
        <v>478</v>
      </c>
      <c r="C174" s="7">
        <v>2023.0</v>
      </c>
      <c r="D174" s="7" t="s">
        <v>6</v>
      </c>
      <c r="E174" s="7" t="s">
        <v>376</v>
      </c>
      <c r="F174" s="172">
        <v>18289.0</v>
      </c>
      <c r="H174" s="175"/>
      <c r="I174" s="176"/>
    </row>
    <row r="175">
      <c r="A175" s="27" t="s">
        <v>11</v>
      </c>
      <c r="B175" s="27" t="s">
        <v>477</v>
      </c>
      <c r="C175" s="7">
        <v>2023.0</v>
      </c>
      <c r="D175" s="7" t="s">
        <v>6</v>
      </c>
      <c r="E175" s="7" t="s">
        <v>376</v>
      </c>
      <c r="F175" s="172">
        <v>31904.0</v>
      </c>
      <c r="H175" s="175"/>
      <c r="I175" s="176"/>
    </row>
    <row r="176">
      <c r="A176" s="27" t="s">
        <v>12</v>
      </c>
      <c r="B176" s="27" t="s">
        <v>476</v>
      </c>
      <c r="C176" s="7">
        <v>2023.0</v>
      </c>
      <c r="D176" s="7" t="s">
        <v>6</v>
      </c>
      <c r="E176" s="7" t="s">
        <v>376</v>
      </c>
      <c r="F176" s="172">
        <v>28777.0</v>
      </c>
      <c r="H176" s="175"/>
      <c r="I176" s="176"/>
    </row>
    <row r="177">
      <c r="A177" s="27" t="s">
        <v>13</v>
      </c>
      <c r="B177" s="27" t="s">
        <v>481</v>
      </c>
      <c r="C177" s="7">
        <v>2023.0</v>
      </c>
      <c r="D177" s="7" t="s">
        <v>6</v>
      </c>
      <c r="E177" s="7" t="s">
        <v>376</v>
      </c>
      <c r="F177" s="172">
        <v>32460.0</v>
      </c>
      <c r="H177" s="175"/>
      <c r="I177" s="176"/>
    </row>
    <row r="178">
      <c r="A178" s="27" t="s">
        <v>14</v>
      </c>
      <c r="B178" s="27" t="s">
        <v>483</v>
      </c>
      <c r="C178" s="7">
        <v>2023.0</v>
      </c>
      <c r="D178" s="7" t="s">
        <v>6</v>
      </c>
      <c r="E178" s="7" t="s">
        <v>376</v>
      </c>
      <c r="F178" s="172">
        <v>27642.0</v>
      </c>
      <c r="H178" s="175"/>
      <c r="I178" s="176"/>
    </row>
    <row r="179">
      <c r="A179" s="27" t="s">
        <v>15</v>
      </c>
      <c r="B179" s="27" t="s">
        <v>482</v>
      </c>
      <c r="C179" s="7">
        <v>2023.0</v>
      </c>
      <c r="D179" s="7" t="s">
        <v>6</v>
      </c>
      <c r="E179" s="7" t="s">
        <v>376</v>
      </c>
      <c r="F179" s="172">
        <v>45215.0</v>
      </c>
      <c r="H179" s="175"/>
      <c r="I179" s="176"/>
    </row>
    <row r="180">
      <c r="A180" s="27" t="s">
        <v>16</v>
      </c>
      <c r="B180" s="27" t="s">
        <v>484</v>
      </c>
      <c r="C180" s="7">
        <v>2023.0</v>
      </c>
      <c r="D180" s="7" t="s">
        <v>6</v>
      </c>
      <c r="E180" s="7" t="s">
        <v>376</v>
      </c>
      <c r="F180" s="172">
        <v>30353.0</v>
      </c>
      <c r="H180" s="175"/>
      <c r="I180" s="176"/>
    </row>
    <row r="181">
      <c r="A181" s="27" t="s">
        <v>17</v>
      </c>
      <c r="B181" s="27" t="s">
        <v>485</v>
      </c>
      <c r="C181" s="7">
        <v>2023.0</v>
      </c>
      <c r="D181" s="7" t="s">
        <v>6</v>
      </c>
      <c r="E181" s="7" t="s">
        <v>376</v>
      </c>
      <c r="F181" s="172">
        <v>24391.0</v>
      </c>
      <c r="H181" s="175"/>
      <c r="I181" s="176"/>
    </row>
    <row r="182">
      <c r="A182" s="27" t="s">
        <v>18</v>
      </c>
      <c r="B182" s="27" t="s">
        <v>486</v>
      </c>
      <c r="C182" s="7">
        <v>2023.0</v>
      </c>
      <c r="D182" s="7" t="s">
        <v>6</v>
      </c>
      <c r="E182" s="7" t="s">
        <v>376</v>
      </c>
      <c r="F182" s="172">
        <v>25856.0</v>
      </c>
      <c r="H182" s="175"/>
      <c r="I182" s="176"/>
    </row>
    <row r="183">
      <c r="A183" s="27" t="s">
        <v>19</v>
      </c>
      <c r="B183" s="27" t="s">
        <v>487</v>
      </c>
      <c r="C183" s="7">
        <v>2023.0</v>
      </c>
      <c r="D183" s="7" t="s">
        <v>6</v>
      </c>
      <c r="E183" s="7" t="s">
        <v>376</v>
      </c>
      <c r="F183" s="172">
        <v>21413.0</v>
      </c>
      <c r="H183" s="175"/>
      <c r="I183" s="176"/>
    </row>
    <row r="184">
      <c r="A184" s="27" t="s">
        <v>20</v>
      </c>
      <c r="B184" s="27" t="s">
        <v>488</v>
      </c>
      <c r="C184" s="7">
        <v>2023.0</v>
      </c>
      <c r="D184" s="7" t="s">
        <v>6</v>
      </c>
      <c r="E184" s="7" t="s">
        <v>376</v>
      </c>
      <c r="F184" s="172">
        <v>23742.0</v>
      </c>
      <c r="H184" s="175"/>
      <c r="I184" s="176"/>
    </row>
    <row r="185">
      <c r="A185" s="27" t="s">
        <v>21</v>
      </c>
      <c r="B185" s="27" t="s">
        <v>490</v>
      </c>
      <c r="C185" s="7">
        <v>2023.0</v>
      </c>
      <c r="D185" s="7" t="s">
        <v>6</v>
      </c>
      <c r="E185" s="7" t="s">
        <v>376</v>
      </c>
      <c r="F185" s="172">
        <v>15529.0</v>
      </c>
      <c r="H185" s="175"/>
      <c r="I185" s="176"/>
    </row>
    <row r="186">
      <c r="A186" s="27" t="s">
        <v>22</v>
      </c>
      <c r="B186" s="27" t="s">
        <v>491</v>
      </c>
      <c r="C186" s="7">
        <v>2023.0</v>
      </c>
      <c r="D186" s="7" t="s">
        <v>6</v>
      </c>
      <c r="E186" s="7" t="s">
        <v>376</v>
      </c>
      <c r="F186" s="172">
        <v>24116.0</v>
      </c>
      <c r="H186" s="175"/>
      <c r="I186" s="176"/>
    </row>
    <row r="187">
      <c r="A187" s="27" t="s">
        <v>23</v>
      </c>
      <c r="B187" s="27" t="s">
        <v>492</v>
      </c>
      <c r="C187" s="7">
        <v>2023.0</v>
      </c>
      <c r="D187" s="7" t="s">
        <v>6</v>
      </c>
      <c r="E187" s="7" t="s">
        <v>376</v>
      </c>
      <c r="F187" s="172">
        <v>27315.0</v>
      </c>
      <c r="H187" s="175"/>
      <c r="I187" s="176"/>
    </row>
    <row r="188">
      <c r="A188" s="27" t="s">
        <v>24</v>
      </c>
      <c r="B188" s="27" t="s">
        <v>493</v>
      </c>
      <c r="C188" s="7">
        <v>2023.0</v>
      </c>
      <c r="D188" s="7" t="s">
        <v>6</v>
      </c>
      <c r="E188" s="7" t="s">
        <v>376</v>
      </c>
      <c r="F188" s="172">
        <v>19491.0</v>
      </c>
      <c r="H188" s="175"/>
      <c r="I188" s="176"/>
    </row>
    <row r="189">
      <c r="A189" s="27" t="s">
        <v>25</v>
      </c>
      <c r="B189" s="27" t="s">
        <v>494</v>
      </c>
      <c r="C189" s="7">
        <v>2023.0</v>
      </c>
      <c r="D189" s="7" t="s">
        <v>6</v>
      </c>
      <c r="E189" s="7" t="s">
        <v>376</v>
      </c>
      <c r="F189" s="172">
        <v>25822.0</v>
      </c>
      <c r="H189" s="175"/>
      <c r="I189" s="176"/>
    </row>
    <row r="190">
      <c r="A190" s="27" t="s">
        <v>26</v>
      </c>
      <c r="B190" s="27" t="s">
        <v>495</v>
      </c>
      <c r="C190" s="7">
        <v>2023.0</v>
      </c>
      <c r="D190" s="7" t="s">
        <v>6</v>
      </c>
      <c r="E190" s="7" t="s">
        <v>376</v>
      </c>
      <c r="F190" s="172">
        <v>25624.0</v>
      </c>
      <c r="H190" s="175"/>
      <c r="I190" s="176"/>
    </row>
    <row r="191">
      <c r="A191" s="27" t="s">
        <v>27</v>
      </c>
      <c r="B191" s="27" t="s">
        <v>497</v>
      </c>
      <c r="C191" s="7">
        <v>2023.0</v>
      </c>
      <c r="D191" s="7" t="s">
        <v>6</v>
      </c>
      <c r="E191" s="7" t="s">
        <v>376</v>
      </c>
      <c r="F191" s="172">
        <v>27001.0</v>
      </c>
      <c r="H191" s="175"/>
      <c r="I191" s="176"/>
    </row>
    <row r="192">
      <c r="A192" s="27" t="s">
        <v>28</v>
      </c>
      <c r="B192" s="27" t="s">
        <v>496</v>
      </c>
      <c r="C192" s="7">
        <v>2023.0</v>
      </c>
      <c r="D192" s="7" t="s">
        <v>6</v>
      </c>
      <c r="E192" s="7" t="s">
        <v>376</v>
      </c>
      <c r="F192" s="172">
        <v>29554.0</v>
      </c>
      <c r="H192" s="175"/>
      <c r="I192" s="176"/>
    </row>
    <row r="193">
      <c r="A193" s="27" t="s">
        <v>29</v>
      </c>
      <c r="B193" s="27" t="s">
        <v>498</v>
      </c>
      <c r="C193" s="7">
        <v>2023.0</v>
      </c>
      <c r="D193" s="7" t="s">
        <v>6</v>
      </c>
      <c r="E193" s="7" t="s">
        <v>376</v>
      </c>
      <c r="F193" s="172">
        <v>36279.0</v>
      </c>
      <c r="H193" s="175"/>
      <c r="I193" s="176"/>
    </row>
    <row r="194">
      <c r="A194" s="27" t="s">
        <v>30</v>
      </c>
      <c r="B194" s="27" t="s">
        <v>499</v>
      </c>
      <c r="C194" s="7">
        <v>2023.0</v>
      </c>
      <c r="D194" s="7" t="s">
        <v>6</v>
      </c>
      <c r="E194" s="7" t="s">
        <v>376</v>
      </c>
      <c r="F194" s="172">
        <v>31308.0</v>
      </c>
      <c r="H194" s="175"/>
      <c r="I194" s="176"/>
    </row>
    <row r="195">
      <c r="A195" s="27" t="s">
        <v>31</v>
      </c>
      <c r="B195" s="27" t="s">
        <v>500</v>
      </c>
      <c r="C195" s="7">
        <v>2023.0</v>
      </c>
      <c r="D195" s="7" t="s">
        <v>6</v>
      </c>
      <c r="E195" s="7" t="s">
        <v>376</v>
      </c>
      <c r="F195" s="172">
        <v>18671.0</v>
      </c>
      <c r="H195" s="175"/>
      <c r="I195" s="176"/>
    </row>
    <row r="196">
      <c r="A196" s="27" t="s">
        <v>32</v>
      </c>
      <c r="B196" s="27" t="s">
        <v>501</v>
      </c>
      <c r="C196" s="7">
        <v>2023.0</v>
      </c>
      <c r="D196" s="7" t="s">
        <v>6</v>
      </c>
      <c r="E196" s="7" t="s">
        <v>376</v>
      </c>
      <c r="F196" s="172">
        <v>24548.0</v>
      </c>
      <c r="H196" s="175"/>
      <c r="I196" s="176"/>
    </row>
    <row r="197">
      <c r="A197" s="27" t="s">
        <v>33</v>
      </c>
      <c r="B197" s="27" t="s">
        <v>502</v>
      </c>
      <c r="C197" s="7">
        <v>2023.0</v>
      </c>
      <c r="D197" s="7" t="s">
        <v>6</v>
      </c>
      <c r="E197" s="7" t="s">
        <v>376</v>
      </c>
      <c r="F197" s="172">
        <v>26199.0</v>
      </c>
      <c r="H197" s="175"/>
      <c r="I197" s="176"/>
    </row>
    <row r="198">
      <c r="A198" s="27" t="s">
        <v>34</v>
      </c>
      <c r="B198" s="27" t="s">
        <v>503</v>
      </c>
      <c r="C198" s="7">
        <v>2023.0</v>
      </c>
      <c r="D198" s="7" t="s">
        <v>6</v>
      </c>
      <c r="E198" s="7" t="s">
        <v>376</v>
      </c>
      <c r="F198" s="172">
        <v>16184.0</v>
      </c>
      <c r="H198" s="175"/>
      <c r="I198" s="176"/>
    </row>
    <row r="199">
      <c r="A199" s="27" t="s">
        <v>35</v>
      </c>
      <c r="B199" s="27" t="s">
        <v>504</v>
      </c>
      <c r="C199" s="7">
        <v>2023.0</v>
      </c>
      <c r="D199" s="7" t="s">
        <v>6</v>
      </c>
      <c r="E199" s="7" t="s">
        <v>376</v>
      </c>
      <c r="F199" s="172">
        <v>24534.0</v>
      </c>
      <c r="H199" s="175"/>
      <c r="I199" s="177"/>
    </row>
    <row r="200">
      <c r="F200" s="178"/>
    </row>
    <row r="201">
      <c r="F201" s="178"/>
    </row>
    <row r="202">
      <c r="F202" s="178"/>
    </row>
    <row r="203">
      <c r="F203" s="178"/>
    </row>
    <row r="204">
      <c r="F204" s="178"/>
    </row>
    <row r="205">
      <c r="F205" s="178"/>
    </row>
    <row r="206">
      <c r="F206" s="178"/>
    </row>
    <row r="207">
      <c r="F207" s="178"/>
    </row>
    <row r="208">
      <c r="F208" s="178"/>
    </row>
    <row r="209">
      <c r="F209" s="178"/>
    </row>
    <row r="210">
      <c r="F210" s="178"/>
    </row>
    <row r="211">
      <c r="F211" s="178"/>
    </row>
    <row r="212">
      <c r="F212" s="178"/>
    </row>
    <row r="213">
      <c r="F213" s="178"/>
    </row>
    <row r="214">
      <c r="F214" s="178"/>
    </row>
    <row r="215">
      <c r="F215" s="178"/>
    </row>
    <row r="216">
      <c r="F216" s="178"/>
    </row>
    <row r="217">
      <c r="F217" s="178"/>
    </row>
    <row r="218">
      <c r="F218" s="178"/>
    </row>
    <row r="219">
      <c r="F219" s="178"/>
    </row>
    <row r="220">
      <c r="F220" s="178"/>
    </row>
    <row r="221">
      <c r="F221" s="178"/>
    </row>
    <row r="222">
      <c r="F222" s="178"/>
    </row>
    <row r="223">
      <c r="F223" s="178"/>
    </row>
    <row r="224">
      <c r="F224" s="178"/>
    </row>
    <row r="225">
      <c r="F225" s="178"/>
    </row>
    <row r="226">
      <c r="F226" s="178"/>
    </row>
    <row r="227">
      <c r="F227" s="178"/>
    </row>
    <row r="228">
      <c r="F228" s="178"/>
    </row>
    <row r="229">
      <c r="F229" s="178"/>
    </row>
    <row r="230">
      <c r="F230" s="178"/>
    </row>
    <row r="231">
      <c r="F231" s="178"/>
    </row>
    <row r="232">
      <c r="F232" s="178"/>
    </row>
    <row r="233">
      <c r="F233" s="178"/>
    </row>
    <row r="234">
      <c r="F234" s="178"/>
    </row>
    <row r="235">
      <c r="F235" s="178"/>
    </row>
    <row r="236">
      <c r="F236" s="178"/>
    </row>
    <row r="237">
      <c r="F237" s="178"/>
    </row>
    <row r="238">
      <c r="F238" s="178"/>
    </row>
    <row r="239">
      <c r="F239" s="178"/>
    </row>
    <row r="240">
      <c r="F240" s="178"/>
    </row>
    <row r="241">
      <c r="F241" s="178"/>
    </row>
    <row r="242">
      <c r="F242" s="178"/>
    </row>
    <row r="243">
      <c r="F243" s="178"/>
    </row>
    <row r="244">
      <c r="F244" s="178"/>
    </row>
    <row r="245">
      <c r="F245" s="178"/>
    </row>
    <row r="246">
      <c r="F246" s="178"/>
    </row>
    <row r="247">
      <c r="F247" s="178"/>
    </row>
    <row r="248">
      <c r="F248" s="178"/>
    </row>
    <row r="249">
      <c r="F249" s="178"/>
    </row>
    <row r="250">
      <c r="F250" s="178"/>
    </row>
    <row r="251">
      <c r="F251" s="178"/>
    </row>
    <row r="252">
      <c r="F252" s="178"/>
    </row>
    <row r="253">
      <c r="F253" s="178"/>
    </row>
    <row r="254">
      <c r="F254" s="178"/>
    </row>
    <row r="255">
      <c r="F255" s="178"/>
    </row>
    <row r="256">
      <c r="F256" s="178"/>
    </row>
    <row r="257">
      <c r="F257" s="178"/>
    </row>
    <row r="258">
      <c r="F258" s="178"/>
    </row>
    <row r="259">
      <c r="F259" s="178"/>
    </row>
    <row r="260">
      <c r="F260" s="178"/>
    </row>
    <row r="261">
      <c r="F261" s="178"/>
    </row>
    <row r="262">
      <c r="F262" s="178"/>
    </row>
    <row r="263">
      <c r="F263" s="178"/>
    </row>
    <row r="264">
      <c r="F264" s="178"/>
    </row>
    <row r="265">
      <c r="F265" s="178"/>
    </row>
    <row r="266">
      <c r="F266" s="178"/>
    </row>
    <row r="267">
      <c r="F267" s="178"/>
    </row>
    <row r="268">
      <c r="F268" s="178"/>
    </row>
    <row r="269">
      <c r="F269" s="178"/>
    </row>
    <row r="270">
      <c r="F270" s="178"/>
    </row>
    <row r="271">
      <c r="F271" s="178"/>
    </row>
    <row r="272">
      <c r="F272" s="178"/>
    </row>
    <row r="273">
      <c r="F273" s="178"/>
    </row>
    <row r="274">
      <c r="F274" s="178"/>
    </row>
    <row r="275">
      <c r="F275" s="178"/>
    </row>
    <row r="276">
      <c r="F276" s="178"/>
    </row>
    <row r="277">
      <c r="F277" s="178"/>
    </row>
    <row r="278">
      <c r="F278" s="178"/>
    </row>
    <row r="279">
      <c r="F279" s="178"/>
    </row>
    <row r="280">
      <c r="F280" s="178"/>
    </row>
    <row r="281">
      <c r="F281" s="178"/>
    </row>
    <row r="282">
      <c r="F282" s="178"/>
    </row>
    <row r="283">
      <c r="F283" s="178"/>
    </row>
    <row r="284">
      <c r="F284" s="178"/>
    </row>
    <row r="285">
      <c r="F285" s="178"/>
    </row>
    <row r="286">
      <c r="F286" s="178"/>
    </row>
    <row r="287">
      <c r="F287" s="178"/>
    </row>
    <row r="288">
      <c r="F288" s="178"/>
    </row>
    <row r="289">
      <c r="F289" s="178"/>
    </row>
    <row r="290">
      <c r="F290" s="178"/>
    </row>
    <row r="291">
      <c r="F291" s="178"/>
    </row>
    <row r="292">
      <c r="F292" s="178"/>
    </row>
    <row r="293">
      <c r="F293" s="178"/>
    </row>
    <row r="294">
      <c r="F294" s="178"/>
    </row>
    <row r="295">
      <c r="F295" s="178"/>
    </row>
    <row r="296">
      <c r="F296" s="178"/>
    </row>
    <row r="297">
      <c r="F297" s="178"/>
    </row>
    <row r="298">
      <c r="F298" s="178"/>
    </row>
    <row r="299">
      <c r="F299" s="178"/>
    </row>
    <row r="300">
      <c r="F300" s="178"/>
    </row>
    <row r="301">
      <c r="F301" s="178"/>
    </row>
    <row r="302">
      <c r="F302" s="178"/>
    </row>
    <row r="303">
      <c r="F303" s="178"/>
    </row>
    <row r="304">
      <c r="F304" s="178"/>
    </row>
    <row r="305">
      <c r="F305" s="178"/>
    </row>
    <row r="306">
      <c r="F306" s="178"/>
    </row>
    <row r="307">
      <c r="F307" s="178"/>
    </row>
    <row r="308">
      <c r="F308" s="178"/>
    </row>
    <row r="309">
      <c r="F309" s="178"/>
    </row>
    <row r="310">
      <c r="F310" s="178"/>
    </row>
    <row r="311">
      <c r="F311" s="178"/>
    </row>
    <row r="312">
      <c r="F312" s="178"/>
    </row>
    <row r="313">
      <c r="F313" s="178"/>
    </row>
    <row r="314">
      <c r="F314" s="178"/>
    </row>
    <row r="315">
      <c r="F315" s="178"/>
    </row>
    <row r="316">
      <c r="F316" s="178"/>
    </row>
    <row r="317">
      <c r="F317" s="178"/>
    </row>
    <row r="318">
      <c r="F318" s="178"/>
    </row>
    <row r="319">
      <c r="F319" s="178"/>
    </row>
    <row r="320">
      <c r="F320" s="178"/>
    </row>
    <row r="321">
      <c r="F321" s="178"/>
    </row>
    <row r="322">
      <c r="F322" s="178"/>
    </row>
    <row r="323">
      <c r="F323" s="178"/>
    </row>
    <row r="324">
      <c r="F324" s="178"/>
    </row>
    <row r="325">
      <c r="F325" s="178"/>
    </row>
    <row r="326">
      <c r="F326" s="178"/>
    </row>
    <row r="327">
      <c r="F327" s="178"/>
    </row>
    <row r="328">
      <c r="F328" s="178"/>
    </row>
    <row r="329">
      <c r="F329" s="178"/>
    </row>
    <row r="330">
      <c r="F330" s="178"/>
    </row>
    <row r="331">
      <c r="F331" s="178"/>
    </row>
    <row r="332">
      <c r="F332" s="178"/>
    </row>
    <row r="333">
      <c r="F333" s="178"/>
    </row>
    <row r="334">
      <c r="F334" s="178"/>
    </row>
    <row r="335">
      <c r="F335" s="178"/>
    </row>
    <row r="336">
      <c r="F336" s="178"/>
    </row>
    <row r="337">
      <c r="F337" s="178"/>
    </row>
    <row r="338">
      <c r="F338" s="178"/>
    </row>
    <row r="339">
      <c r="F339" s="178"/>
    </row>
    <row r="340">
      <c r="F340" s="178"/>
    </row>
    <row r="341">
      <c r="F341" s="178"/>
    </row>
    <row r="342">
      <c r="F342" s="178"/>
    </row>
    <row r="343">
      <c r="F343" s="178"/>
    </row>
    <row r="344">
      <c r="F344" s="178"/>
    </row>
    <row r="345">
      <c r="F345" s="178"/>
    </row>
    <row r="346">
      <c r="F346" s="178"/>
    </row>
    <row r="347">
      <c r="F347" s="178"/>
    </row>
    <row r="348">
      <c r="F348" s="178"/>
    </row>
    <row r="349">
      <c r="F349" s="178"/>
    </row>
    <row r="350">
      <c r="F350" s="178"/>
    </row>
    <row r="351">
      <c r="F351" s="178"/>
    </row>
    <row r="352">
      <c r="F352" s="178"/>
    </row>
    <row r="353">
      <c r="F353" s="178"/>
    </row>
    <row r="354">
      <c r="F354" s="178"/>
    </row>
    <row r="355">
      <c r="F355" s="178"/>
    </row>
    <row r="356">
      <c r="F356" s="178"/>
    </row>
    <row r="357">
      <c r="F357" s="178"/>
    </row>
    <row r="358">
      <c r="F358" s="178"/>
    </row>
    <row r="359">
      <c r="F359" s="178"/>
    </row>
    <row r="360">
      <c r="F360" s="178"/>
    </row>
    <row r="361">
      <c r="F361" s="178"/>
    </row>
    <row r="362">
      <c r="F362" s="178"/>
    </row>
    <row r="363">
      <c r="F363" s="178"/>
    </row>
    <row r="364">
      <c r="F364" s="178"/>
    </row>
    <row r="365">
      <c r="F365" s="178"/>
    </row>
    <row r="366">
      <c r="F366" s="178"/>
    </row>
    <row r="367">
      <c r="F367" s="178"/>
    </row>
    <row r="368">
      <c r="F368" s="178"/>
    </row>
    <row r="369">
      <c r="F369" s="178"/>
    </row>
    <row r="370">
      <c r="F370" s="178"/>
    </row>
    <row r="371">
      <c r="F371" s="178"/>
    </row>
    <row r="372">
      <c r="F372" s="178"/>
    </row>
    <row r="373">
      <c r="F373" s="178"/>
    </row>
    <row r="374">
      <c r="F374" s="178"/>
    </row>
    <row r="375">
      <c r="F375" s="178"/>
    </row>
    <row r="376">
      <c r="F376" s="178"/>
    </row>
    <row r="377">
      <c r="F377" s="178"/>
    </row>
    <row r="378">
      <c r="F378" s="178"/>
    </row>
    <row r="379">
      <c r="F379" s="178"/>
    </row>
    <row r="380">
      <c r="F380" s="178"/>
    </row>
    <row r="381">
      <c r="F381" s="178"/>
    </row>
    <row r="382">
      <c r="F382" s="178"/>
    </row>
    <row r="383">
      <c r="F383" s="178"/>
    </row>
    <row r="384">
      <c r="F384" s="178"/>
    </row>
    <row r="385">
      <c r="F385" s="178"/>
    </row>
    <row r="386">
      <c r="F386" s="178"/>
    </row>
    <row r="387">
      <c r="F387" s="178"/>
    </row>
    <row r="388">
      <c r="F388" s="178"/>
    </row>
    <row r="389">
      <c r="F389" s="178"/>
    </row>
    <row r="390">
      <c r="F390" s="178"/>
    </row>
    <row r="391">
      <c r="F391" s="178"/>
    </row>
    <row r="392">
      <c r="F392" s="178"/>
    </row>
    <row r="393">
      <c r="F393" s="178"/>
    </row>
    <row r="394">
      <c r="F394" s="178"/>
    </row>
    <row r="395">
      <c r="F395" s="178"/>
    </row>
    <row r="396">
      <c r="F396" s="178"/>
    </row>
    <row r="397">
      <c r="F397" s="178"/>
    </row>
    <row r="398">
      <c r="F398" s="178"/>
    </row>
    <row r="399">
      <c r="F399" s="178"/>
    </row>
    <row r="400">
      <c r="F400" s="178"/>
    </row>
    <row r="401">
      <c r="F401" s="178"/>
    </row>
    <row r="402">
      <c r="F402" s="178"/>
    </row>
    <row r="403">
      <c r="F403" s="178"/>
    </row>
    <row r="404">
      <c r="F404" s="178"/>
    </row>
    <row r="405">
      <c r="F405" s="178"/>
    </row>
    <row r="406">
      <c r="F406" s="178"/>
    </row>
    <row r="407">
      <c r="F407" s="178"/>
    </row>
    <row r="408">
      <c r="F408" s="178"/>
    </row>
    <row r="409">
      <c r="F409" s="178"/>
    </row>
    <row r="410">
      <c r="F410" s="178"/>
    </row>
    <row r="411">
      <c r="F411" s="178"/>
    </row>
    <row r="412">
      <c r="F412" s="178"/>
    </row>
    <row r="413">
      <c r="F413" s="178"/>
    </row>
    <row r="414">
      <c r="F414" s="178"/>
    </row>
    <row r="415">
      <c r="F415" s="178"/>
    </row>
    <row r="416">
      <c r="F416" s="178"/>
    </row>
    <row r="417">
      <c r="F417" s="178"/>
    </row>
    <row r="418">
      <c r="F418" s="178"/>
    </row>
    <row r="419">
      <c r="F419" s="178"/>
    </row>
    <row r="420">
      <c r="F420" s="178"/>
    </row>
    <row r="421">
      <c r="F421" s="178"/>
    </row>
    <row r="422">
      <c r="F422" s="178"/>
    </row>
    <row r="423">
      <c r="F423" s="178"/>
    </row>
    <row r="424">
      <c r="F424" s="178"/>
    </row>
    <row r="425">
      <c r="F425" s="178"/>
    </row>
    <row r="426">
      <c r="F426" s="178"/>
    </row>
    <row r="427">
      <c r="F427" s="178"/>
    </row>
    <row r="428">
      <c r="F428" s="178"/>
    </row>
    <row r="429">
      <c r="F429" s="178"/>
    </row>
    <row r="430">
      <c r="F430" s="178"/>
    </row>
    <row r="431">
      <c r="F431" s="178"/>
    </row>
    <row r="432">
      <c r="F432" s="178"/>
    </row>
    <row r="433">
      <c r="F433" s="178"/>
    </row>
    <row r="434">
      <c r="F434" s="178"/>
    </row>
    <row r="435">
      <c r="F435" s="178"/>
    </row>
    <row r="436">
      <c r="F436" s="178"/>
    </row>
    <row r="437">
      <c r="F437" s="178"/>
    </row>
    <row r="438">
      <c r="F438" s="178"/>
    </row>
    <row r="439">
      <c r="F439" s="178"/>
    </row>
    <row r="440">
      <c r="F440" s="178"/>
    </row>
    <row r="441">
      <c r="F441" s="178"/>
    </row>
    <row r="442">
      <c r="F442" s="178"/>
    </row>
    <row r="443">
      <c r="F443" s="178"/>
    </row>
    <row r="444">
      <c r="F444" s="178"/>
    </row>
    <row r="445">
      <c r="F445" s="178"/>
    </row>
    <row r="446">
      <c r="F446" s="178"/>
    </row>
    <row r="447">
      <c r="F447" s="178"/>
    </row>
    <row r="448">
      <c r="F448" s="178"/>
    </row>
    <row r="449">
      <c r="F449" s="178"/>
    </row>
    <row r="450">
      <c r="F450" s="178"/>
    </row>
    <row r="451">
      <c r="F451" s="178"/>
    </row>
    <row r="452">
      <c r="F452" s="178"/>
    </row>
    <row r="453">
      <c r="F453" s="178"/>
    </row>
    <row r="454">
      <c r="F454" s="178"/>
    </row>
    <row r="455">
      <c r="F455" s="178"/>
    </row>
    <row r="456">
      <c r="F456" s="178"/>
    </row>
    <row r="457">
      <c r="F457" s="178"/>
    </row>
    <row r="458">
      <c r="F458" s="178"/>
    </row>
    <row r="459">
      <c r="F459" s="178"/>
    </row>
    <row r="460">
      <c r="F460" s="178"/>
    </row>
    <row r="461">
      <c r="F461" s="178"/>
    </row>
    <row r="462">
      <c r="F462" s="178"/>
    </row>
    <row r="463">
      <c r="F463" s="178"/>
    </row>
    <row r="464">
      <c r="F464" s="178"/>
    </row>
    <row r="465">
      <c r="F465" s="178"/>
    </row>
    <row r="466">
      <c r="F466" s="178"/>
    </row>
    <row r="467">
      <c r="F467" s="178"/>
    </row>
    <row r="468">
      <c r="F468" s="178"/>
    </row>
    <row r="469">
      <c r="F469" s="178"/>
    </row>
    <row r="470">
      <c r="F470" s="178"/>
    </row>
    <row r="471">
      <c r="F471" s="178"/>
    </row>
    <row r="472">
      <c r="F472" s="178"/>
    </row>
    <row r="473">
      <c r="F473" s="178"/>
    </row>
    <row r="474">
      <c r="F474" s="178"/>
    </row>
    <row r="475">
      <c r="F475" s="178"/>
    </row>
    <row r="476">
      <c r="F476" s="178"/>
    </row>
    <row r="477">
      <c r="F477" s="178"/>
    </row>
    <row r="478">
      <c r="F478" s="178"/>
    </row>
    <row r="479">
      <c r="F479" s="178"/>
    </row>
    <row r="480">
      <c r="F480" s="178"/>
    </row>
    <row r="481">
      <c r="F481" s="178"/>
    </row>
    <row r="482">
      <c r="F482" s="178"/>
    </row>
    <row r="483">
      <c r="F483" s="178"/>
    </row>
    <row r="484">
      <c r="F484" s="178"/>
    </row>
    <row r="485">
      <c r="F485" s="178"/>
    </row>
    <row r="486">
      <c r="F486" s="178"/>
    </row>
    <row r="487">
      <c r="F487" s="178"/>
    </row>
    <row r="488">
      <c r="F488" s="178"/>
    </row>
    <row r="489">
      <c r="F489" s="178"/>
    </row>
    <row r="490">
      <c r="F490" s="178"/>
    </row>
    <row r="491">
      <c r="F491" s="178"/>
    </row>
    <row r="492">
      <c r="F492" s="178"/>
    </row>
    <row r="493">
      <c r="F493" s="178"/>
    </row>
    <row r="494">
      <c r="F494" s="178"/>
    </row>
    <row r="495">
      <c r="F495" s="178"/>
    </row>
    <row r="496">
      <c r="F496" s="178"/>
    </row>
    <row r="497">
      <c r="F497" s="178"/>
    </row>
    <row r="498">
      <c r="F498" s="178"/>
    </row>
    <row r="499">
      <c r="F499" s="178"/>
    </row>
    <row r="500">
      <c r="F500" s="178"/>
    </row>
    <row r="501">
      <c r="F501" s="178"/>
    </row>
    <row r="502">
      <c r="F502" s="178"/>
    </row>
    <row r="503">
      <c r="F503" s="178"/>
    </row>
    <row r="504">
      <c r="F504" s="178"/>
    </row>
    <row r="505">
      <c r="F505" s="178"/>
    </row>
    <row r="506">
      <c r="F506" s="178"/>
    </row>
    <row r="507">
      <c r="F507" s="178"/>
    </row>
    <row r="508">
      <c r="F508" s="178"/>
    </row>
    <row r="509">
      <c r="F509" s="178"/>
    </row>
    <row r="510">
      <c r="F510" s="178"/>
    </row>
    <row r="511">
      <c r="F511" s="178"/>
    </row>
    <row r="512">
      <c r="F512" s="178"/>
    </row>
    <row r="513">
      <c r="F513" s="178"/>
    </row>
    <row r="514">
      <c r="F514" s="178"/>
    </row>
    <row r="515">
      <c r="F515" s="178"/>
    </row>
    <row r="516">
      <c r="F516" s="178"/>
    </row>
    <row r="517">
      <c r="F517" s="178"/>
    </row>
    <row r="518">
      <c r="F518" s="178"/>
    </row>
    <row r="519">
      <c r="F519" s="178"/>
    </row>
    <row r="520">
      <c r="F520" s="178"/>
    </row>
    <row r="521">
      <c r="F521" s="178"/>
    </row>
    <row r="522">
      <c r="F522" s="178"/>
    </row>
    <row r="523">
      <c r="F523" s="178"/>
    </row>
    <row r="524">
      <c r="F524" s="178"/>
    </row>
    <row r="525">
      <c r="F525" s="178"/>
    </row>
    <row r="526">
      <c r="F526" s="178"/>
    </row>
    <row r="527">
      <c r="F527" s="178"/>
    </row>
    <row r="528">
      <c r="F528" s="178"/>
    </row>
    <row r="529">
      <c r="F529" s="178"/>
    </row>
    <row r="530">
      <c r="F530" s="178"/>
    </row>
    <row r="531">
      <c r="F531" s="178"/>
    </row>
    <row r="532">
      <c r="F532" s="178"/>
    </row>
    <row r="533">
      <c r="F533" s="178"/>
    </row>
    <row r="534">
      <c r="F534" s="178"/>
    </row>
    <row r="535">
      <c r="F535" s="178"/>
    </row>
    <row r="536">
      <c r="F536" s="178"/>
    </row>
    <row r="537">
      <c r="F537" s="178"/>
    </row>
    <row r="538">
      <c r="F538" s="178"/>
    </row>
    <row r="539">
      <c r="F539" s="178"/>
    </row>
    <row r="540">
      <c r="F540" s="178"/>
    </row>
    <row r="541">
      <c r="F541" s="178"/>
    </row>
    <row r="542">
      <c r="F542" s="178"/>
    </row>
    <row r="543">
      <c r="F543" s="178"/>
    </row>
    <row r="544">
      <c r="F544" s="178"/>
    </row>
    <row r="545">
      <c r="F545" s="178"/>
    </row>
    <row r="546">
      <c r="F546" s="178"/>
    </row>
    <row r="547">
      <c r="F547" s="178"/>
    </row>
    <row r="548">
      <c r="F548" s="178"/>
    </row>
    <row r="549">
      <c r="F549" s="178"/>
    </row>
    <row r="550">
      <c r="F550" s="178"/>
    </row>
    <row r="551">
      <c r="F551" s="178"/>
    </row>
    <row r="552">
      <c r="F552" s="178"/>
    </row>
    <row r="553">
      <c r="F553" s="178"/>
    </row>
    <row r="554">
      <c r="F554" s="178"/>
    </row>
    <row r="555">
      <c r="F555" s="178"/>
    </row>
    <row r="556">
      <c r="F556" s="178"/>
    </row>
    <row r="557">
      <c r="F557" s="178"/>
    </row>
    <row r="558">
      <c r="F558" s="178"/>
    </row>
    <row r="559">
      <c r="F559" s="178"/>
    </row>
    <row r="560">
      <c r="F560" s="178"/>
    </row>
    <row r="561">
      <c r="F561" s="178"/>
    </row>
    <row r="562">
      <c r="F562" s="178"/>
    </row>
    <row r="563">
      <c r="F563" s="178"/>
    </row>
    <row r="564">
      <c r="F564" s="178"/>
    </row>
    <row r="565">
      <c r="F565" s="178"/>
    </row>
    <row r="566">
      <c r="F566" s="178"/>
    </row>
    <row r="567">
      <c r="F567" s="178"/>
    </row>
    <row r="568">
      <c r="F568" s="178"/>
    </row>
    <row r="569">
      <c r="F569" s="178"/>
    </row>
    <row r="570">
      <c r="F570" s="178"/>
    </row>
    <row r="571">
      <c r="F571" s="178"/>
    </row>
    <row r="572">
      <c r="F572" s="178"/>
    </row>
    <row r="573">
      <c r="F573" s="178"/>
    </row>
    <row r="574">
      <c r="F574" s="178"/>
    </row>
    <row r="575">
      <c r="F575" s="178"/>
    </row>
    <row r="576">
      <c r="F576" s="178"/>
    </row>
    <row r="577">
      <c r="F577" s="178"/>
    </row>
    <row r="578">
      <c r="F578" s="178"/>
    </row>
    <row r="579">
      <c r="F579" s="178"/>
    </row>
    <row r="580">
      <c r="F580" s="178"/>
    </row>
    <row r="581">
      <c r="F581" s="178"/>
    </row>
    <row r="582">
      <c r="F582" s="178"/>
    </row>
    <row r="583">
      <c r="F583" s="178"/>
    </row>
    <row r="584">
      <c r="F584" s="178"/>
    </row>
    <row r="585">
      <c r="F585" s="178"/>
    </row>
    <row r="586">
      <c r="F586" s="178"/>
    </row>
    <row r="587">
      <c r="F587" s="178"/>
    </row>
    <row r="588">
      <c r="F588" s="178"/>
    </row>
    <row r="589">
      <c r="F589" s="178"/>
    </row>
    <row r="590">
      <c r="F590" s="178"/>
    </row>
    <row r="591">
      <c r="F591" s="178"/>
    </row>
    <row r="592">
      <c r="F592" s="178"/>
    </row>
    <row r="593">
      <c r="F593" s="178"/>
    </row>
    <row r="594">
      <c r="F594" s="178"/>
    </row>
    <row r="595">
      <c r="F595" s="178"/>
    </row>
    <row r="596">
      <c r="F596" s="178"/>
    </row>
    <row r="597">
      <c r="F597" s="178"/>
    </row>
    <row r="598">
      <c r="F598" s="178"/>
    </row>
    <row r="599">
      <c r="F599" s="178"/>
    </row>
    <row r="600">
      <c r="F600" s="178"/>
    </row>
    <row r="601">
      <c r="F601" s="178"/>
    </row>
    <row r="602">
      <c r="F602" s="178"/>
    </row>
    <row r="603">
      <c r="F603" s="178"/>
    </row>
    <row r="604">
      <c r="F604" s="178"/>
    </row>
    <row r="605">
      <c r="F605" s="178"/>
    </row>
    <row r="606">
      <c r="F606" s="178"/>
    </row>
    <row r="607">
      <c r="F607" s="178"/>
    </row>
    <row r="608">
      <c r="F608" s="178"/>
    </row>
    <row r="609">
      <c r="F609" s="178"/>
    </row>
    <row r="610">
      <c r="F610" s="178"/>
    </row>
    <row r="611">
      <c r="F611" s="178"/>
    </row>
    <row r="612">
      <c r="F612" s="178"/>
    </row>
    <row r="613">
      <c r="F613" s="178"/>
    </row>
    <row r="614">
      <c r="F614" s="178"/>
    </row>
    <row r="615">
      <c r="F615" s="178"/>
    </row>
    <row r="616">
      <c r="F616" s="178"/>
    </row>
    <row r="617">
      <c r="F617" s="178"/>
    </row>
    <row r="618">
      <c r="F618" s="178"/>
    </row>
    <row r="619">
      <c r="F619" s="178"/>
    </row>
    <row r="620">
      <c r="F620" s="178"/>
    </row>
    <row r="621">
      <c r="F621" s="178"/>
    </row>
    <row r="622">
      <c r="F622" s="178"/>
    </row>
    <row r="623">
      <c r="F623" s="178"/>
    </row>
    <row r="624">
      <c r="F624" s="178"/>
    </row>
    <row r="625">
      <c r="F625" s="178"/>
    </row>
    <row r="626">
      <c r="F626" s="178"/>
    </row>
    <row r="627">
      <c r="F627" s="178"/>
    </row>
    <row r="628">
      <c r="F628" s="178"/>
    </row>
    <row r="629">
      <c r="F629" s="178"/>
    </row>
    <row r="630">
      <c r="F630" s="178"/>
    </row>
    <row r="631">
      <c r="F631" s="178"/>
    </row>
    <row r="632">
      <c r="F632" s="178"/>
    </row>
    <row r="633">
      <c r="F633" s="178"/>
    </row>
    <row r="634">
      <c r="F634" s="178"/>
    </row>
    <row r="635">
      <c r="F635" s="178"/>
    </row>
    <row r="636">
      <c r="F636" s="178"/>
    </row>
    <row r="637">
      <c r="F637" s="178"/>
    </row>
    <row r="638">
      <c r="F638" s="178"/>
    </row>
    <row r="639">
      <c r="F639" s="178"/>
    </row>
    <row r="640">
      <c r="F640" s="178"/>
    </row>
    <row r="641">
      <c r="F641" s="178"/>
    </row>
    <row r="642">
      <c r="F642" s="178"/>
    </row>
    <row r="643">
      <c r="F643" s="178"/>
    </row>
    <row r="644">
      <c r="F644" s="178"/>
    </row>
    <row r="645">
      <c r="F645" s="178"/>
    </row>
    <row r="646">
      <c r="F646" s="178"/>
    </row>
    <row r="647">
      <c r="F647" s="178"/>
    </row>
    <row r="648">
      <c r="F648" s="178"/>
    </row>
    <row r="649">
      <c r="F649" s="178"/>
    </row>
    <row r="650">
      <c r="F650" s="178"/>
    </row>
    <row r="651">
      <c r="F651" s="178"/>
    </row>
    <row r="652">
      <c r="F652" s="178"/>
    </row>
    <row r="653">
      <c r="F653" s="178"/>
    </row>
    <row r="654">
      <c r="F654" s="178"/>
    </row>
    <row r="655">
      <c r="F655" s="178"/>
    </row>
    <row r="656">
      <c r="F656" s="178"/>
    </row>
    <row r="657">
      <c r="F657" s="178"/>
    </row>
    <row r="658">
      <c r="F658" s="178"/>
    </row>
    <row r="659">
      <c r="F659" s="178"/>
    </row>
    <row r="660">
      <c r="F660" s="178"/>
    </row>
    <row r="661">
      <c r="F661" s="178"/>
    </row>
    <row r="662">
      <c r="F662" s="178"/>
    </row>
    <row r="663">
      <c r="F663" s="178"/>
    </row>
    <row r="664">
      <c r="F664" s="178"/>
    </row>
    <row r="665">
      <c r="F665" s="178"/>
    </row>
    <row r="666">
      <c r="F666" s="178"/>
    </row>
    <row r="667">
      <c r="F667" s="178"/>
    </row>
    <row r="668">
      <c r="F668" s="178"/>
    </row>
    <row r="669">
      <c r="F669" s="178"/>
    </row>
    <row r="670">
      <c r="F670" s="178"/>
    </row>
    <row r="671">
      <c r="F671" s="178"/>
    </row>
    <row r="672">
      <c r="F672" s="178"/>
    </row>
    <row r="673">
      <c r="F673" s="178"/>
    </row>
    <row r="674">
      <c r="F674" s="178"/>
    </row>
    <row r="675">
      <c r="F675" s="178"/>
    </row>
    <row r="676">
      <c r="F676" s="178"/>
    </row>
    <row r="677">
      <c r="F677" s="178"/>
    </row>
    <row r="678">
      <c r="F678" s="178"/>
    </row>
    <row r="679">
      <c r="F679" s="178"/>
    </row>
    <row r="680">
      <c r="F680" s="178"/>
    </row>
    <row r="681">
      <c r="F681" s="178"/>
    </row>
    <row r="682">
      <c r="F682" s="178"/>
    </row>
    <row r="683">
      <c r="F683" s="178"/>
    </row>
    <row r="684">
      <c r="F684" s="178"/>
    </row>
    <row r="685">
      <c r="F685" s="178"/>
    </row>
    <row r="686">
      <c r="F686" s="178"/>
    </row>
    <row r="687">
      <c r="F687" s="178"/>
    </row>
    <row r="688">
      <c r="F688" s="178"/>
    </row>
    <row r="689">
      <c r="F689" s="178"/>
    </row>
    <row r="690">
      <c r="F690" s="178"/>
    </row>
    <row r="691">
      <c r="F691" s="178"/>
    </row>
    <row r="692">
      <c r="F692" s="178"/>
    </row>
    <row r="693">
      <c r="F693" s="178"/>
    </row>
    <row r="694">
      <c r="F694" s="178"/>
    </row>
    <row r="695">
      <c r="F695" s="178"/>
    </row>
    <row r="696">
      <c r="F696" s="178"/>
    </row>
    <row r="697">
      <c r="F697" s="178"/>
    </row>
    <row r="698">
      <c r="F698" s="178"/>
    </row>
    <row r="699">
      <c r="F699" s="178"/>
    </row>
    <row r="700">
      <c r="F700" s="178"/>
    </row>
    <row r="701">
      <c r="F701" s="178"/>
    </row>
    <row r="702">
      <c r="F702" s="178"/>
    </row>
    <row r="703">
      <c r="F703" s="178"/>
    </row>
    <row r="704">
      <c r="F704" s="178"/>
    </row>
    <row r="705">
      <c r="F705" s="178"/>
    </row>
    <row r="706">
      <c r="F706" s="178"/>
    </row>
    <row r="707">
      <c r="F707" s="178"/>
    </row>
    <row r="708">
      <c r="F708" s="178"/>
    </row>
    <row r="709">
      <c r="F709" s="178"/>
    </row>
    <row r="710">
      <c r="F710" s="178"/>
    </row>
    <row r="711">
      <c r="F711" s="178"/>
    </row>
    <row r="712">
      <c r="F712" s="178"/>
    </row>
    <row r="713">
      <c r="F713" s="178"/>
    </row>
    <row r="714">
      <c r="F714" s="178"/>
    </row>
    <row r="715">
      <c r="F715" s="178"/>
    </row>
    <row r="716">
      <c r="F716" s="178"/>
    </row>
    <row r="717">
      <c r="F717" s="178"/>
    </row>
    <row r="718">
      <c r="F718" s="178"/>
    </row>
    <row r="719">
      <c r="F719" s="178"/>
    </row>
    <row r="720">
      <c r="F720" s="178"/>
    </row>
    <row r="721">
      <c r="F721" s="178"/>
    </row>
    <row r="722">
      <c r="F722" s="178"/>
    </row>
    <row r="723">
      <c r="F723" s="178"/>
    </row>
    <row r="724">
      <c r="F724" s="178"/>
    </row>
    <row r="725">
      <c r="F725" s="178"/>
    </row>
    <row r="726">
      <c r="F726" s="178"/>
    </row>
    <row r="727">
      <c r="F727" s="178"/>
    </row>
    <row r="728">
      <c r="F728" s="178"/>
    </row>
    <row r="729">
      <c r="F729" s="178"/>
    </row>
    <row r="730">
      <c r="F730" s="178"/>
    </row>
    <row r="731">
      <c r="F731" s="178"/>
    </row>
    <row r="732">
      <c r="F732" s="178"/>
    </row>
    <row r="733">
      <c r="F733" s="178"/>
    </row>
    <row r="734">
      <c r="F734" s="178"/>
    </row>
    <row r="735">
      <c r="F735" s="178"/>
    </row>
    <row r="736">
      <c r="F736" s="178"/>
    </row>
    <row r="737">
      <c r="F737" s="178"/>
    </row>
    <row r="738">
      <c r="F738" s="178"/>
    </row>
    <row r="739">
      <c r="F739" s="178"/>
    </row>
    <row r="740">
      <c r="F740" s="178"/>
    </row>
    <row r="741">
      <c r="F741" s="178"/>
    </row>
    <row r="742">
      <c r="F742" s="178"/>
    </row>
    <row r="743">
      <c r="F743" s="178"/>
    </row>
    <row r="744">
      <c r="F744" s="178"/>
    </row>
    <row r="745">
      <c r="F745" s="178"/>
    </row>
    <row r="746">
      <c r="F746" s="178"/>
    </row>
    <row r="747">
      <c r="F747" s="178"/>
    </row>
    <row r="748">
      <c r="F748" s="178"/>
    </row>
    <row r="749">
      <c r="F749" s="178"/>
    </row>
    <row r="750">
      <c r="F750" s="178"/>
    </row>
    <row r="751">
      <c r="F751" s="178"/>
    </row>
    <row r="752">
      <c r="F752" s="178"/>
    </row>
    <row r="753">
      <c r="F753" s="178"/>
    </row>
    <row r="754">
      <c r="F754" s="178"/>
    </row>
    <row r="755">
      <c r="F755" s="178"/>
    </row>
    <row r="756">
      <c r="F756" s="178"/>
    </row>
    <row r="757">
      <c r="F757" s="178"/>
    </row>
    <row r="758">
      <c r="F758" s="178"/>
    </row>
    <row r="759">
      <c r="F759" s="178"/>
    </row>
    <row r="760">
      <c r="F760" s="178"/>
    </row>
    <row r="761">
      <c r="F761" s="178"/>
    </row>
    <row r="762">
      <c r="F762" s="178"/>
    </row>
    <row r="763">
      <c r="F763" s="178"/>
    </row>
    <row r="764">
      <c r="F764" s="178"/>
    </row>
    <row r="765">
      <c r="F765" s="178"/>
    </row>
    <row r="766">
      <c r="F766" s="178"/>
    </row>
    <row r="767">
      <c r="F767" s="178"/>
    </row>
    <row r="768">
      <c r="F768" s="178"/>
    </row>
    <row r="769">
      <c r="F769" s="178"/>
    </row>
    <row r="770">
      <c r="F770" s="178"/>
    </row>
    <row r="771">
      <c r="F771" s="178"/>
    </row>
    <row r="772">
      <c r="F772" s="178"/>
    </row>
    <row r="773">
      <c r="F773" s="178"/>
    </row>
    <row r="774">
      <c r="F774" s="178"/>
    </row>
    <row r="775">
      <c r="F775" s="178"/>
    </row>
    <row r="776">
      <c r="F776" s="178"/>
    </row>
    <row r="777">
      <c r="F777" s="178"/>
    </row>
    <row r="778">
      <c r="F778" s="178"/>
    </row>
    <row r="779">
      <c r="F779" s="178"/>
    </row>
    <row r="780">
      <c r="F780" s="178"/>
    </row>
    <row r="781">
      <c r="F781" s="178"/>
    </row>
    <row r="782">
      <c r="F782" s="178"/>
    </row>
    <row r="783">
      <c r="F783" s="178"/>
    </row>
    <row r="784">
      <c r="F784" s="178"/>
    </row>
    <row r="785">
      <c r="F785" s="178"/>
    </row>
    <row r="786">
      <c r="F786" s="178"/>
    </row>
    <row r="787">
      <c r="F787" s="178"/>
    </row>
    <row r="788">
      <c r="F788" s="178"/>
    </row>
    <row r="789">
      <c r="F789" s="178"/>
    </row>
    <row r="790">
      <c r="F790" s="178"/>
    </row>
    <row r="791">
      <c r="F791" s="178"/>
    </row>
    <row r="792">
      <c r="F792" s="178"/>
    </row>
    <row r="793">
      <c r="F793" s="178"/>
    </row>
    <row r="794">
      <c r="F794" s="178"/>
    </row>
    <row r="795">
      <c r="F795" s="178"/>
    </row>
    <row r="796">
      <c r="F796" s="178"/>
    </row>
    <row r="797">
      <c r="F797" s="178"/>
    </row>
    <row r="798">
      <c r="F798" s="178"/>
    </row>
    <row r="799">
      <c r="F799" s="178"/>
    </row>
    <row r="800">
      <c r="F800" s="178"/>
    </row>
    <row r="801">
      <c r="F801" s="178"/>
    </row>
    <row r="802">
      <c r="F802" s="178"/>
    </row>
    <row r="803">
      <c r="F803" s="178"/>
    </row>
    <row r="804">
      <c r="F804" s="178"/>
    </row>
    <row r="805">
      <c r="F805" s="178"/>
    </row>
    <row r="806">
      <c r="F806" s="178"/>
    </row>
    <row r="807">
      <c r="F807" s="178"/>
    </row>
    <row r="808">
      <c r="F808" s="178"/>
    </row>
    <row r="809">
      <c r="F809" s="178"/>
    </row>
    <row r="810">
      <c r="F810" s="178"/>
    </row>
    <row r="811">
      <c r="F811" s="178"/>
    </row>
    <row r="812">
      <c r="F812" s="178"/>
    </row>
    <row r="813">
      <c r="F813" s="178"/>
    </row>
    <row r="814">
      <c r="F814" s="178"/>
    </row>
    <row r="815">
      <c r="F815" s="178"/>
    </row>
    <row r="816">
      <c r="F816" s="178"/>
    </row>
    <row r="817">
      <c r="F817" s="178"/>
    </row>
    <row r="818">
      <c r="F818" s="178"/>
    </row>
    <row r="819">
      <c r="F819" s="178"/>
    </row>
    <row r="820">
      <c r="F820" s="178"/>
    </row>
    <row r="821">
      <c r="F821" s="178"/>
    </row>
    <row r="822">
      <c r="F822" s="178"/>
    </row>
    <row r="823">
      <c r="F823" s="178"/>
    </row>
    <row r="824">
      <c r="F824" s="178"/>
    </row>
    <row r="825">
      <c r="F825" s="178"/>
    </row>
    <row r="826">
      <c r="F826" s="178"/>
    </row>
    <row r="827">
      <c r="F827" s="178"/>
    </row>
    <row r="828">
      <c r="F828" s="178"/>
    </row>
    <row r="829">
      <c r="F829" s="178"/>
    </row>
    <row r="830">
      <c r="F830" s="178"/>
    </row>
    <row r="831">
      <c r="F831" s="178"/>
    </row>
    <row r="832">
      <c r="F832" s="178"/>
    </row>
    <row r="833">
      <c r="F833" s="178"/>
    </row>
    <row r="834">
      <c r="F834" s="178"/>
    </row>
    <row r="835">
      <c r="F835" s="178"/>
    </row>
    <row r="836">
      <c r="F836" s="178"/>
    </row>
    <row r="837">
      <c r="F837" s="178"/>
    </row>
    <row r="838">
      <c r="F838" s="178"/>
    </row>
    <row r="839">
      <c r="F839" s="178"/>
    </row>
    <row r="840">
      <c r="F840" s="178"/>
    </row>
    <row r="841">
      <c r="F841" s="178"/>
    </row>
    <row r="842">
      <c r="F842" s="178"/>
    </row>
    <row r="843">
      <c r="F843" s="178"/>
    </row>
    <row r="844">
      <c r="F844" s="178"/>
    </row>
    <row r="845">
      <c r="F845" s="178"/>
    </row>
    <row r="846">
      <c r="F846" s="178"/>
    </row>
    <row r="847">
      <c r="F847" s="178"/>
    </row>
    <row r="848">
      <c r="F848" s="178"/>
    </row>
    <row r="849">
      <c r="F849" s="178"/>
    </row>
    <row r="850">
      <c r="F850" s="178"/>
    </row>
    <row r="851">
      <c r="F851" s="178"/>
    </row>
    <row r="852">
      <c r="F852" s="178"/>
    </row>
    <row r="853">
      <c r="F853" s="178"/>
    </row>
    <row r="854">
      <c r="F854" s="178"/>
    </row>
    <row r="855">
      <c r="F855" s="178"/>
    </row>
    <row r="856">
      <c r="F856" s="178"/>
    </row>
    <row r="857">
      <c r="F857" s="178"/>
    </row>
    <row r="858">
      <c r="F858" s="178"/>
    </row>
    <row r="859">
      <c r="F859" s="178"/>
    </row>
    <row r="860">
      <c r="F860" s="178"/>
    </row>
    <row r="861">
      <c r="F861" s="178"/>
    </row>
    <row r="862">
      <c r="F862" s="178"/>
    </row>
    <row r="863">
      <c r="F863" s="178"/>
    </row>
    <row r="864">
      <c r="F864" s="178"/>
    </row>
    <row r="865">
      <c r="F865" s="178"/>
    </row>
    <row r="866">
      <c r="F866" s="178"/>
    </row>
    <row r="867">
      <c r="F867" s="178"/>
    </row>
    <row r="868">
      <c r="F868" s="178"/>
    </row>
    <row r="869">
      <c r="F869" s="178"/>
    </row>
    <row r="870">
      <c r="F870" s="178"/>
    </row>
    <row r="871">
      <c r="F871" s="178"/>
    </row>
    <row r="872">
      <c r="F872" s="178"/>
    </row>
    <row r="873">
      <c r="F873" s="178"/>
    </row>
    <row r="874">
      <c r="F874" s="178"/>
    </row>
    <row r="875">
      <c r="F875" s="178"/>
    </row>
    <row r="876">
      <c r="F876" s="178"/>
    </row>
    <row r="877">
      <c r="F877" s="178"/>
    </row>
    <row r="878">
      <c r="F878" s="178"/>
    </row>
    <row r="879">
      <c r="F879" s="178"/>
    </row>
    <row r="880">
      <c r="F880" s="178"/>
    </row>
    <row r="881">
      <c r="F881" s="178"/>
    </row>
    <row r="882">
      <c r="F882" s="178"/>
    </row>
    <row r="883">
      <c r="F883" s="178"/>
    </row>
    <row r="884">
      <c r="F884" s="178"/>
    </row>
    <row r="885">
      <c r="F885" s="178"/>
    </row>
    <row r="886">
      <c r="F886" s="178"/>
    </row>
    <row r="887">
      <c r="F887" s="178"/>
    </row>
    <row r="888">
      <c r="F888" s="178"/>
    </row>
    <row r="889">
      <c r="F889" s="178"/>
    </row>
    <row r="890">
      <c r="F890" s="178"/>
    </row>
    <row r="891">
      <c r="F891" s="178"/>
    </row>
    <row r="892">
      <c r="F892" s="178"/>
    </row>
    <row r="893">
      <c r="F893" s="178"/>
    </row>
    <row r="894">
      <c r="F894" s="178"/>
    </row>
    <row r="895">
      <c r="F895" s="178"/>
    </row>
    <row r="896">
      <c r="F896" s="178"/>
    </row>
    <row r="897">
      <c r="F897" s="178"/>
    </row>
    <row r="898">
      <c r="F898" s="178"/>
    </row>
    <row r="899">
      <c r="F899" s="178"/>
    </row>
    <row r="900">
      <c r="F900" s="178"/>
    </row>
    <row r="901">
      <c r="F901" s="178"/>
    </row>
    <row r="902">
      <c r="F902" s="178"/>
    </row>
    <row r="903">
      <c r="F903" s="178"/>
    </row>
    <row r="904">
      <c r="F904" s="178"/>
    </row>
    <row r="905">
      <c r="F905" s="178"/>
    </row>
    <row r="906">
      <c r="F906" s="178"/>
    </row>
    <row r="907">
      <c r="F907" s="178"/>
    </row>
    <row r="908">
      <c r="F908" s="178"/>
    </row>
    <row r="909">
      <c r="F909" s="178"/>
    </row>
    <row r="910">
      <c r="F910" s="178"/>
    </row>
    <row r="911">
      <c r="F911" s="178"/>
    </row>
    <row r="912">
      <c r="F912" s="178"/>
    </row>
    <row r="913">
      <c r="F913" s="178"/>
    </row>
    <row r="914">
      <c r="F914" s="178"/>
    </row>
    <row r="915">
      <c r="F915" s="178"/>
    </row>
    <row r="916">
      <c r="F916" s="178"/>
    </row>
    <row r="917">
      <c r="F917" s="178"/>
    </row>
    <row r="918">
      <c r="F918" s="178"/>
    </row>
    <row r="919">
      <c r="F919" s="178"/>
    </row>
    <row r="920">
      <c r="F920" s="178"/>
    </row>
    <row r="921">
      <c r="F921" s="178"/>
    </row>
    <row r="922">
      <c r="F922" s="178"/>
    </row>
    <row r="923">
      <c r="F923" s="178"/>
    </row>
    <row r="924">
      <c r="F924" s="178"/>
    </row>
    <row r="925">
      <c r="F925" s="178"/>
    </row>
    <row r="926">
      <c r="F926" s="178"/>
    </row>
    <row r="927">
      <c r="F927" s="178"/>
    </row>
    <row r="928">
      <c r="F928" s="178"/>
    </row>
    <row r="929">
      <c r="F929" s="178"/>
    </row>
    <row r="930">
      <c r="F930" s="178"/>
    </row>
    <row r="931">
      <c r="F931" s="178"/>
    </row>
    <row r="932">
      <c r="F932" s="178"/>
    </row>
    <row r="933">
      <c r="F933" s="178"/>
    </row>
    <row r="934">
      <c r="F934" s="178"/>
    </row>
    <row r="935">
      <c r="F935" s="178"/>
    </row>
    <row r="936">
      <c r="F936" s="178"/>
    </row>
    <row r="937">
      <c r="F937" s="178"/>
    </row>
    <row r="938">
      <c r="F938" s="178"/>
    </row>
    <row r="939">
      <c r="F939" s="178"/>
    </row>
    <row r="940">
      <c r="F940" s="178"/>
    </row>
    <row r="941">
      <c r="F941" s="178"/>
    </row>
    <row r="942">
      <c r="F942" s="178"/>
    </row>
    <row r="943">
      <c r="F943" s="178"/>
    </row>
    <row r="944">
      <c r="F944" s="178"/>
    </row>
    <row r="945">
      <c r="F945" s="178"/>
    </row>
    <row r="946">
      <c r="F946" s="178"/>
    </row>
    <row r="947">
      <c r="F947" s="178"/>
    </row>
    <row r="948">
      <c r="F948" s="178"/>
    </row>
    <row r="949">
      <c r="F949" s="178"/>
    </row>
    <row r="950">
      <c r="F950" s="178"/>
    </row>
    <row r="951">
      <c r="F951" s="178"/>
    </row>
    <row r="952">
      <c r="F952" s="178"/>
    </row>
    <row r="953">
      <c r="F953" s="178"/>
    </row>
    <row r="954">
      <c r="F954" s="178"/>
    </row>
    <row r="955">
      <c r="F955" s="178"/>
    </row>
    <row r="956">
      <c r="F956" s="178"/>
    </row>
    <row r="957">
      <c r="F957" s="178"/>
    </row>
    <row r="958">
      <c r="F958" s="178"/>
    </row>
    <row r="959">
      <c r="F959" s="178"/>
    </row>
    <row r="960">
      <c r="F960" s="178"/>
    </row>
    <row r="961">
      <c r="F961" s="178"/>
    </row>
    <row r="962">
      <c r="F962" s="178"/>
    </row>
    <row r="963">
      <c r="F963" s="178"/>
    </row>
    <row r="964">
      <c r="F964" s="178"/>
    </row>
    <row r="965">
      <c r="F965" s="178"/>
    </row>
    <row r="966">
      <c r="F966" s="178"/>
    </row>
    <row r="967">
      <c r="F967" s="178"/>
    </row>
    <row r="968">
      <c r="F968" s="178"/>
    </row>
    <row r="969">
      <c r="F969" s="178"/>
    </row>
    <row r="970">
      <c r="F970" s="178"/>
    </row>
    <row r="971">
      <c r="F971" s="178"/>
    </row>
    <row r="972">
      <c r="F972" s="178"/>
    </row>
    <row r="973">
      <c r="F973" s="178"/>
    </row>
    <row r="974">
      <c r="F974" s="178"/>
    </row>
    <row r="975">
      <c r="F975" s="178"/>
    </row>
    <row r="976">
      <c r="F976" s="178"/>
    </row>
    <row r="977">
      <c r="F977" s="178"/>
    </row>
    <row r="978">
      <c r="F978" s="178"/>
    </row>
    <row r="979">
      <c r="F979" s="178"/>
    </row>
    <row r="980">
      <c r="F980" s="178"/>
    </row>
    <row r="981">
      <c r="F981" s="178"/>
    </row>
    <row r="982">
      <c r="F982" s="178"/>
    </row>
    <row r="983">
      <c r="F983" s="178"/>
    </row>
    <row r="984">
      <c r="F984" s="178"/>
    </row>
    <row r="985">
      <c r="F985" s="178"/>
    </row>
    <row r="986">
      <c r="F986" s="178"/>
    </row>
    <row r="987">
      <c r="F987" s="178"/>
    </row>
    <row r="988">
      <c r="F988" s="178"/>
    </row>
    <row r="989">
      <c r="F989" s="178"/>
    </row>
    <row r="990">
      <c r="F990" s="178"/>
    </row>
    <row r="991">
      <c r="F991" s="178"/>
    </row>
    <row r="992">
      <c r="F992" s="178"/>
    </row>
    <row r="993">
      <c r="F993" s="178"/>
    </row>
    <row r="994">
      <c r="F994" s="178"/>
    </row>
    <row r="995">
      <c r="F995" s="178"/>
    </row>
    <row r="996">
      <c r="F996" s="178"/>
    </row>
    <row r="997">
      <c r="F997" s="178"/>
    </row>
    <row r="998">
      <c r="F998" s="178"/>
    </row>
    <row r="999">
      <c r="F999" s="178"/>
    </row>
    <row r="1000">
      <c r="F1000" s="178"/>
    </row>
  </sheetData>
  <autoFilter ref="$A$1:$F$199">
    <filterColumn colId="2">
      <filters>
        <filter val="2023"/>
        <filter val="2021"/>
      </filters>
    </filterColumn>
    <sortState ref="A1:F199">
      <sortCondition ref="A1:A199"/>
    </sortState>
  </autoFilter>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27" t="s">
        <v>471</v>
      </c>
    </row>
    <row r="2">
      <c r="A2" s="91" t="s">
        <v>3</v>
      </c>
      <c r="B2" s="27" t="s">
        <v>489</v>
      </c>
      <c r="C2" s="7">
        <v>2005.0</v>
      </c>
      <c r="D2" s="9" t="s">
        <v>6</v>
      </c>
      <c r="E2" s="9" t="s">
        <v>380</v>
      </c>
      <c r="F2" s="7">
        <v>59.5637572</v>
      </c>
      <c r="G2" s="179"/>
    </row>
    <row r="3">
      <c r="A3" s="91" t="s">
        <v>4</v>
      </c>
      <c r="B3" s="27" t="s">
        <v>472</v>
      </c>
      <c r="C3" s="7">
        <v>2005.0</v>
      </c>
      <c r="D3" s="9" t="s">
        <v>6</v>
      </c>
      <c r="E3" s="9" t="s">
        <v>380</v>
      </c>
      <c r="F3" s="170">
        <v>46.3208218</v>
      </c>
      <c r="G3" s="179"/>
    </row>
    <row r="4">
      <c r="A4" s="27" t="s">
        <v>5</v>
      </c>
      <c r="B4" s="27" t="s">
        <v>473</v>
      </c>
      <c r="C4" s="7">
        <v>2005.0</v>
      </c>
      <c r="D4" s="7" t="s">
        <v>6</v>
      </c>
      <c r="E4" s="7" t="s">
        <v>380</v>
      </c>
      <c r="F4" s="170">
        <v>42.6341079</v>
      </c>
      <c r="G4" s="179"/>
    </row>
    <row r="5">
      <c r="A5" s="27" t="s">
        <v>6</v>
      </c>
      <c r="B5" s="27" t="s">
        <v>474</v>
      </c>
      <c r="C5" s="7">
        <v>2005.0</v>
      </c>
      <c r="D5" s="7" t="s">
        <v>6</v>
      </c>
      <c r="E5" s="7" t="s">
        <v>380</v>
      </c>
      <c r="F5" s="170">
        <v>41.752737</v>
      </c>
      <c r="G5" s="179"/>
    </row>
    <row r="6">
      <c r="A6" s="27" t="s">
        <v>7</v>
      </c>
      <c r="B6" s="27" t="s">
        <v>475</v>
      </c>
      <c r="C6" s="7">
        <v>2005.0</v>
      </c>
      <c r="D6" s="7" t="s">
        <v>6</v>
      </c>
      <c r="E6" s="7" t="s">
        <v>380</v>
      </c>
      <c r="F6" s="170">
        <v>59.7820905</v>
      </c>
      <c r="G6" s="179"/>
    </row>
    <row r="7">
      <c r="A7" s="27" t="s">
        <v>8</v>
      </c>
      <c r="B7" s="27" t="s">
        <v>479</v>
      </c>
      <c r="C7" s="7">
        <v>2005.0</v>
      </c>
      <c r="D7" s="7" t="s">
        <v>6</v>
      </c>
      <c r="E7" s="7" t="s">
        <v>380</v>
      </c>
      <c r="F7" s="170">
        <v>40.522463</v>
      </c>
      <c r="G7" s="179"/>
    </row>
    <row r="8">
      <c r="A8" s="27" t="s">
        <v>9</v>
      </c>
      <c r="B8" s="27" t="s">
        <v>480</v>
      </c>
      <c r="C8" s="7">
        <v>2005.0</v>
      </c>
      <c r="D8" s="7" t="s">
        <v>6</v>
      </c>
      <c r="E8" s="7" t="s">
        <v>380</v>
      </c>
      <c r="F8" s="170">
        <v>51.8174682</v>
      </c>
      <c r="G8" s="179"/>
    </row>
    <row r="9">
      <c r="A9" s="27" t="s">
        <v>10</v>
      </c>
      <c r="B9" s="27" t="s">
        <v>478</v>
      </c>
      <c r="C9" s="7">
        <v>2005.0</v>
      </c>
      <c r="D9" s="7" t="s">
        <v>6</v>
      </c>
      <c r="E9" s="7" t="s">
        <v>380</v>
      </c>
      <c r="F9" s="170">
        <v>78.7233267</v>
      </c>
      <c r="G9" s="179"/>
    </row>
    <row r="10">
      <c r="A10" s="27" t="s">
        <v>11</v>
      </c>
      <c r="B10" s="27" t="s">
        <v>477</v>
      </c>
      <c r="C10" s="7">
        <v>2005.0</v>
      </c>
      <c r="D10" s="7" t="s">
        <v>6</v>
      </c>
      <c r="E10" s="7" t="s">
        <v>380</v>
      </c>
      <c r="F10" s="170">
        <v>39.4742983</v>
      </c>
      <c r="G10" s="179"/>
    </row>
    <row r="11">
      <c r="A11" s="27" t="s">
        <v>12</v>
      </c>
      <c r="B11" s="27" t="s">
        <v>476</v>
      </c>
      <c r="C11" s="7">
        <v>2005.0</v>
      </c>
      <c r="D11" s="7" t="s">
        <v>6</v>
      </c>
      <c r="E11" s="7" t="s">
        <v>380</v>
      </c>
      <c r="F11" s="170">
        <v>51.619936</v>
      </c>
      <c r="G11" s="179"/>
    </row>
    <row r="12">
      <c r="A12" s="27" t="s">
        <v>13</v>
      </c>
      <c r="B12" s="27" t="s">
        <v>481</v>
      </c>
      <c r="C12" s="7">
        <v>2005.0</v>
      </c>
      <c r="D12" s="7" t="s">
        <v>6</v>
      </c>
      <c r="E12" s="7" t="s">
        <v>380</v>
      </c>
      <c r="F12" s="170">
        <v>54.8175786</v>
      </c>
      <c r="G12" s="179"/>
    </row>
    <row r="13">
      <c r="A13" s="27" t="s">
        <v>14</v>
      </c>
      <c r="B13" s="27" t="s">
        <v>483</v>
      </c>
      <c r="C13" s="7">
        <v>2005.0</v>
      </c>
      <c r="D13" s="7" t="s">
        <v>6</v>
      </c>
      <c r="E13" s="7" t="s">
        <v>380</v>
      </c>
      <c r="F13" s="170">
        <v>62.1516731</v>
      </c>
      <c r="G13" s="179"/>
    </row>
    <row r="14">
      <c r="A14" s="27" t="s">
        <v>15</v>
      </c>
      <c r="B14" s="27" t="s">
        <v>482</v>
      </c>
      <c r="C14" s="7">
        <v>2005.0</v>
      </c>
      <c r="D14" s="7" t="s">
        <v>6</v>
      </c>
      <c r="E14" s="7" t="s">
        <v>380</v>
      </c>
      <c r="F14" s="170">
        <v>76.8593639</v>
      </c>
      <c r="G14" s="179"/>
    </row>
    <row r="15">
      <c r="A15" s="27" t="s">
        <v>16</v>
      </c>
      <c r="B15" s="27" t="s">
        <v>484</v>
      </c>
      <c r="C15" s="7">
        <v>2005.0</v>
      </c>
      <c r="D15" s="7" t="s">
        <v>6</v>
      </c>
      <c r="E15" s="7" t="s">
        <v>380</v>
      </c>
      <c r="F15" s="170">
        <v>74.4633866</v>
      </c>
      <c r="G15" s="179"/>
    </row>
    <row r="16">
      <c r="A16" s="27" t="s">
        <v>17</v>
      </c>
      <c r="B16" s="27" t="s">
        <v>485</v>
      </c>
      <c r="C16" s="7">
        <v>2005.0</v>
      </c>
      <c r="D16" s="7" t="s">
        <v>6</v>
      </c>
      <c r="E16" s="7" t="s">
        <v>380</v>
      </c>
      <c r="F16" s="170">
        <v>57.4839732</v>
      </c>
      <c r="G16" s="179"/>
    </row>
    <row r="17">
      <c r="A17" s="27" t="s">
        <v>18</v>
      </c>
      <c r="B17" s="27" t="s">
        <v>486</v>
      </c>
      <c r="C17" s="7">
        <v>2005.0</v>
      </c>
      <c r="D17" s="7" t="s">
        <v>6</v>
      </c>
      <c r="E17" s="7" t="s">
        <v>380</v>
      </c>
      <c r="F17" s="170">
        <v>59.7899206</v>
      </c>
      <c r="G17" s="179"/>
    </row>
    <row r="18">
      <c r="A18" s="27" t="s">
        <v>19</v>
      </c>
      <c r="B18" s="27" t="s">
        <v>487</v>
      </c>
      <c r="C18" s="7">
        <v>2005.0</v>
      </c>
      <c r="D18" s="7" t="s">
        <v>6</v>
      </c>
      <c r="E18" s="7" t="s">
        <v>380</v>
      </c>
      <c r="F18" s="170">
        <v>72.5204855</v>
      </c>
      <c r="G18" s="179"/>
    </row>
    <row r="19">
      <c r="A19" s="27" t="s">
        <v>20</v>
      </c>
      <c r="B19" s="27" t="s">
        <v>488</v>
      </c>
      <c r="C19" s="7">
        <v>2005.0</v>
      </c>
      <c r="D19" s="7" t="s">
        <v>6</v>
      </c>
      <c r="E19" s="7" t="s">
        <v>380</v>
      </c>
      <c r="F19" s="170">
        <v>66.6517519</v>
      </c>
      <c r="G19" s="179"/>
    </row>
    <row r="20">
      <c r="A20" s="27" t="s">
        <v>21</v>
      </c>
      <c r="B20" s="27" t="s">
        <v>490</v>
      </c>
      <c r="C20" s="7">
        <v>2005.0</v>
      </c>
      <c r="D20" s="7" t="s">
        <v>6</v>
      </c>
      <c r="E20" s="7" t="s">
        <v>380</v>
      </c>
      <c r="F20" s="170">
        <v>64.4116302</v>
      </c>
      <c r="G20" s="179"/>
    </row>
    <row r="21">
      <c r="A21" s="27" t="s">
        <v>22</v>
      </c>
      <c r="B21" s="27" t="s">
        <v>491</v>
      </c>
      <c r="C21" s="7">
        <v>2005.0</v>
      </c>
      <c r="D21" s="7" t="s">
        <v>6</v>
      </c>
      <c r="E21" s="7" t="s">
        <v>380</v>
      </c>
      <c r="F21" s="170">
        <v>41.1192693</v>
      </c>
      <c r="G21" s="179"/>
    </row>
    <row r="22">
      <c r="A22" s="27" t="s">
        <v>23</v>
      </c>
      <c r="B22" s="27" t="s">
        <v>492</v>
      </c>
      <c r="C22" s="7">
        <v>2005.0</v>
      </c>
      <c r="D22" s="7" t="s">
        <v>6</v>
      </c>
      <c r="E22" s="7" t="s">
        <v>380</v>
      </c>
      <c r="F22" s="170">
        <v>79.9232576</v>
      </c>
      <c r="G22" s="179"/>
    </row>
    <row r="23">
      <c r="A23" s="27" t="s">
        <v>24</v>
      </c>
      <c r="B23" s="27" t="s">
        <v>493</v>
      </c>
      <c r="C23" s="7">
        <v>2005.0</v>
      </c>
      <c r="D23" s="7" t="s">
        <v>6</v>
      </c>
      <c r="E23" s="7" t="s">
        <v>380</v>
      </c>
      <c r="F23" s="170">
        <v>73.8729735</v>
      </c>
      <c r="G23" s="179"/>
    </row>
    <row r="24">
      <c r="A24" s="27" t="s">
        <v>25</v>
      </c>
      <c r="B24" s="27" t="s">
        <v>494</v>
      </c>
      <c r="C24" s="7">
        <v>2005.0</v>
      </c>
      <c r="D24" s="7" t="s">
        <v>6</v>
      </c>
      <c r="E24" s="7" t="s">
        <v>380</v>
      </c>
      <c r="F24" s="170">
        <v>51.2571154</v>
      </c>
      <c r="G24" s="179"/>
    </row>
    <row r="25">
      <c r="A25" s="27" t="s">
        <v>26</v>
      </c>
      <c r="B25" s="27" t="s">
        <v>495</v>
      </c>
      <c r="C25" s="7">
        <v>2005.0</v>
      </c>
      <c r="D25" s="7" t="s">
        <v>6</v>
      </c>
      <c r="E25" s="7" t="s">
        <v>380</v>
      </c>
      <c r="F25" s="170">
        <v>49.8810166</v>
      </c>
      <c r="G25" s="179"/>
    </row>
    <row r="26">
      <c r="A26" s="27" t="s">
        <v>27</v>
      </c>
      <c r="B26" s="27" t="s">
        <v>497</v>
      </c>
      <c r="C26" s="7">
        <v>2005.0</v>
      </c>
      <c r="D26" s="7" t="s">
        <v>6</v>
      </c>
      <c r="E26" s="7" t="s">
        <v>380</v>
      </c>
      <c r="F26" s="170">
        <v>61.3126361</v>
      </c>
      <c r="G26" s="179"/>
    </row>
    <row r="27">
      <c r="A27" s="27" t="s">
        <v>28</v>
      </c>
      <c r="B27" s="27" t="s">
        <v>496</v>
      </c>
      <c r="C27" s="7">
        <v>2005.0</v>
      </c>
      <c r="D27" s="7" t="s">
        <v>6</v>
      </c>
      <c r="E27" s="7" t="s">
        <v>380</v>
      </c>
      <c r="F27" s="170">
        <v>56.2656586</v>
      </c>
      <c r="G27" s="179"/>
    </row>
    <row r="28">
      <c r="A28" s="27" t="s">
        <v>29</v>
      </c>
      <c r="B28" s="27" t="s">
        <v>498</v>
      </c>
      <c r="C28" s="7">
        <v>2005.0</v>
      </c>
      <c r="D28" s="7" t="s">
        <v>6</v>
      </c>
      <c r="E28" s="7" t="s">
        <v>380</v>
      </c>
      <c r="F28" s="170">
        <v>44.9178529</v>
      </c>
      <c r="G28" s="179"/>
    </row>
    <row r="29">
      <c r="A29" s="27" t="s">
        <v>30</v>
      </c>
      <c r="B29" s="27" t="s">
        <v>499</v>
      </c>
      <c r="C29" s="7">
        <v>2005.0</v>
      </c>
      <c r="D29" s="7" t="s">
        <v>6</v>
      </c>
      <c r="E29" s="7" t="s">
        <v>380</v>
      </c>
      <c r="F29" s="170">
        <v>64.4326523</v>
      </c>
      <c r="G29" s="179"/>
    </row>
    <row r="30">
      <c r="A30" s="27" t="s">
        <v>31</v>
      </c>
      <c r="B30" s="27" t="s">
        <v>500</v>
      </c>
      <c r="C30" s="7">
        <v>2005.0</v>
      </c>
      <c r="D30" s="7" t="s">
        <v>6</v>
      </c>
      <c r="E30" s="7" t="s">
        <v>380</v>
      </c>
      <c r="F30" s="170">
        <v>47.6547978</v>
      </c>
      <c r="G30" s="179"/>
    </row>
    <row r="31">
      <c r="A31" s="27" t="s">
        <v>32</v>
      </c>
      <c r="B31" s="27" t="s">
        <v>501</v>
      </c>
      <c r="C31" s="7">
        <v>2005.0</v>
      </c>
      <c r="D31" s="7" t="s">
        <v>6</v>
      </c>
      <c r="E31" s="7" t="s">
        <v>380</v>
      </c>
      <c r="F31" s="170">
        <v>72.6236871</v>
      </c>
      <c r="G31" s="179"/>
    </row>
    <row r="32">
      <c r="A32" s="27" t="s">
        <v>33</v>
      </c>
      <c r="B32" s="27" t="s">
        <v>502</v>
      </c>
      <c r="C32" s="7">
        <v>2005.0</v>
      </c>
      <c r="D32" s="7" t="s">
        <v>6</v>
      </c>
      <c r="E32" s="7" t="s">
        <v>380</v>
      </c>
      <c r="F32" s="170">
        <v>66.2350801</v>
      </c>
      <c r="G32" s="179"/>
    </row>
    <row r="33">
      <c r="A33" s="27" t="s">
        <v>34</v>
      </c>
      <c r="B33" s="27" t="s">
        <v>503</v>
      </c>
      <c r="C33" s="7">
        <v>2005.0</v>
      </c>
      <c r="D33" s="7" t="s">
        <v>6</v>
      </c>
      <c r="E33" s="7" t="s">
        <v>380</v>
      </c>
      <c r="F33" s="170">
        <v>61.4147089</v>
      </c>
      <c r="G33" s="179"/>
    </row>
    <row r="34">
      <c r="A34" s="27" t="s">
        <v>35</v>
      </c>
      <c r="B34" s="27" t="s">
        <v>504</v>
      </c>
      <c r="C34" s="7">
        <v>2005.0</v>
      </c>
      <c r="D34" s="7" t="s">
        <v>6</v>
      </c>
      <c r="E34" s="9" t="s">
        <v>380</v>
      </c>
      <c r="F34" s="170">
        <v>67.4481745</v>
      </c>
    </row>
    <row r="35">
      <c r="A35" s="91" t="s">
        <v>3</v>
      </c>
      <c r="B35" s="27" t="s">
        <v>489</v>
      </c>
      <c r="C35" s="7">
        <v>2006.0</v>
      </c>
      <c r="D35" s="9" t="s">
        <v>6</v>
      </c>
      <c r="E35" s="9" t="s">
        <v>380</v>
      </c>
      <c r="F35" s="7">
        <v>57.7488131</v>
      </c>
    </row>
    <row r="36">
      <c r="A36" s="91" t="s">
        <v>4</v>
      </c>
      <c r="B36" s="27" t="s">
        <v>472</v>
      </c>
      <c r="C36" s="7">
        <v>2006.0</v>
      </c>
      <c r="D36" s="9" t="s">
        <v>6</v>
      </c>
      <c r="E36" s="9" t="s">
        <v>380</v>
      </c>
      <c r="F36" s="180">
        <v>47.1529851</v>
      </c>
      <c r="G36" s="180"/>
    </row>
    <row r="37">
      <c r="A37" s="27" t="s">
        <v>5</v>
      </c>
      <c r="B37" s="27" t="s">
        <v>473</v>
      </c>
      <c r="C37" s="7">
        <v>2006.0</v>
      </c>
      <c r="D37" s="7" t="s">
        <v>6</v>
      </c>
      <c r="E37" s="7" t="s">
        <v>380</v>
      </c>
      <c r="F37" s="180">
        <v>39.586599</v>
      </c>
      <c r="G37" s="180"/>
    </row>
    <row r="38">
      <c r="A38" s="27" t="s">
        <v>6</v>
      </c>
      <c r="B38" s="27" t="s">
        <v>474</v>
      </c>
      <c r="C38" s="7">
        <v>2006.0</v>
      </c>
      <c r="D38" s="7" t="s">
        <v>6</v>
      </c>
      <c r="E38" s="7" t="s">
        <v>380</v>
      </c>
      <c r="F38" s="180">
        <v>36.1513159</v>
      </c>
      <c r="G38" s="180"/>
    </row>
    <row r="39">
      <c r="A39" s="27" t="s">
        <v>7</v>
      </c>
      <c r="B39" s="27" t="s">
        <v>475</v>
      </c>
      <c r="C39" s="7">
        <v>2006.0</v>
      </c>
      <c r="D39" s="7" t="s">
        <v>6</v>
      </c>
      <c r="E39" s="7" t="s">
        <v>380</v>
      </c>
      <c r="F39" s="180">
        <v>59.631124</v>
      </c>
      <c r="G39" s="180"/>
    </row>
    <row r="40">
      <c r="A40" s="27" t="s">
        <v>8</v>
      </c>
      <c r="B40" s="27" t="s">
        <v>479</v>
      </c>
      <c r="C40" s="7">
        <v>2006.0</v>
      </c>
      <c r="D40" s="7" t="s">
        <v>6</v>
      </c>
      <c r="E40" s="7" t="s">
        <v>380</v>
      </c>
      <c r="F40" s="180">
        <v>38.8211779</v>
      </c>
      <c r="G40" s="180"/>
    </row>
    <row r="41">
      <c r="A41" s="27" t="s">
        <v>9</v>
      </c>
      <c r="B41" s="27" t="s">
        <v>480</v>
      </c>
      <c r="C41" s="7">
        <v>2006.0</v>
      </c>
      <c r="D41" s="7" t="s">
        <v>6</v>
      </c>
      <c r="E41" s="7" t="s">
        <v>380</v>
      </c>
      <c r="F41" s="180">
        <v>51.9446015</v>
      </c>
      <c r="G41" s="180"/>
    </row>
    <row r="42">
      <c r="A42" s="27" t="s">
        <v>10</v>
      </c>
      <c r="B42" s="27" t="s">
        <v>478</v>
      </c>
      <c r="C42" s="7">
        <v>2006.0</v>
      </c>
      <c r="D42" s="7" t="s">
        <v>6</v>
      </c>
      <c r="E42" s="7" t="s">
        <v>380</v>
      </c>
      <c r="F42" s="180">
        <v>77.599351</v>
      </c>
      <c r="G42" s="180"/>
    </row>
    <row r="43">
      <c r="A43" s="27" t="s">
        <v>11</v>
      </c>
      <c r="B43" s="27" t="s">
        <v>477</v>
      </c>
      <c r="C43" s="7">
        <v>2006.0</v>
      </c>
      <c r="D43" s="7" t="s">
        <v>6</v>
      </c>
      <c r="E43" s="7" t="s">
        <v>380</v>
      </c>
      <c r="F43" s="180">
        <v>40.806155</v>
      </c>
      <c r="G43" s="180"/>
    </row>
    <row r="44">
      <c r="A44" s="27" t="s">
        <v>12</v>
      </c>
      <c r="B44" s="27" t="s">
        <v>476</v>
      </c>
      <c r="C44" s="7">
        <v>2006.0</v>
      </c>
      <c r="D44" s="7" t="s">
        <v>6</v>
      </c>
      <c r="E44" s="7" t="s">
        <v>380</v>
      </c>
      <c r="F44" s="180">
        <v>47.2311033</v>
      </c>
      <c r="G44" s="180"/>
    </row>
    <row r="45">
      <c r="A45" s="27" t="s">
        <v>13</v>
      </c>
      <c r="B45" s="27" t="s">
        <v>481</v>
      </c>
      <c r="C45" s="7">
        <v>2006.0</v>
      </c>
      <c r="D45" s="7" t="s">
        <v>6</v>
      </c>
      <c r="E45" s="7" t="s">
        <v>380</v>
      </c>
      <c r="F45" s="180">
        <v>53.7248174</v>
      </c>
      <c r="G45" s="180"/>
    </row>
    <row r="46">
      <c r="A46" s="27" t="s">
        <v>14</v>
      </c>
      <c r="B46" s="27" t="s">
        <v>483</v>
      </c>
      <c r="C46" s="7">
        <v>2006.0</v>
      </c>
      <c r="D46" s="7" t="s">
        <v>6</v>
      </c>
      <c r="E46" s="7" t="s">
        <v>380</v>
      </c>
      <c r="F46" s="180">
        <v>58.5345947</v>
      </c>
      <c r="G46" s="180"/>
    </row>
    <row r="47">
      <c r="A47" s="27" t="s">
        <v>15</v>
      </c>
      <c r="B47" s="27" t="s">
        <v>482</v>
      </c>
      <c r="C47" s="7">
        <v>2006.0</v>
      </c>
      <c r="D47" s="7" t="s">
        <v>6</v>
      </c>
      <c r="E47" s="7" t="s">
        <v>380</v>
      </c>
      <c r="F47" s="180">
        <v>76.0317122</v>
      </c>
      <c r="G47" s="180"/>
    </row>
    <row r="48">
      <c r="A48" s="27" t="s">
        <v>16</v>
      </c>
      <c r="B48" s="27" t="s">
        <v>484</v>
      </c>
      <c r="C48" s="7">
        <v>2006.0</v>
      </c>
      <c r="D48" s="7" t="s">
        <v>6</v>
      </c>
      <c r="E48" s="7" t="s">
        <v>380</v>
      </c>
      <c r="F48" s="180">
        <v>71.6153114</v>
      </c>
      <c r="G48" s="180"/>
    </row>
    <row r="49">
      <c r="A49" s="27" t="s">
        <v>17</v>
      </c>
      <c r="B49" s="27" t="s">
        <v>485</v>
      </c>
      <c r="C49" s="7">
        <v>2006.0</v>
      </c>
      <c r="D49" s="7" t="s">
        <v>6</v>
      </c>
      <c r="E49" s="7" t="s">
        <v>380</v>
      </c>
      <c r="F49" s="180">
        <v>53.7895125</v>
      </c>
      <c r="G49" s="180"/>
    </row>
    <row r="50">
      <c r="A50" s="27" t="s">
        <v>18</v>
      </c>
      <c r="B50" s="27" t="s">
        <v>486</v>
      </c>
      <c r="C50" s="7">
        <v>2006.0</v>
      </c>
      <c r="D50" s="7" t="s">
        <v>6</v>
      </c>
      <c r="E50" s="7" t="s">
        <v>380</v>
      </c>
      <c r="F50" s="180">
        <v>57.412565</v>
      </c>
      <c r="G50" s="180"/>
    </row>
    <row r="51">
      <c r="A51" s="27" t="s">
        <v>19</v>
      </c>
      <c r="B51" s="27" t="s">
        <v>487</v>
      </c>
      <c r="C51" s="7">
        <v>2006.0</v>
      </c>
      <c r="D51" s="7" t="s">
        <v>6</v>
      </c>
      <c r="E51" s="7" t="s">
        <v>380</v>
      </c>
      <c r="F51" s="180">
        <v>70.7517691</v>
      </c>
      <c r="G51" s="180"/>
    </row>
    <row r="52">
      <c r="A52" s="27" t="s">
        <v>20</v>
      </c>
      <c r="B52" s="27" t="s">
        <v>488</v>
      </c>
      <c r="C52" s="7">
        <v>2006.0</v>
      </c>
      <c r="D52" s="7" t="s">
        <v>6</v>
      </c>
      <c r="E52" s="7" t="s">
        <v>380</v>
      </c>
      <c r="F52" s="180">
        <v>66.4750268</v>
      </c>
      <c r="G52" s="180"/>
    </row>
    <row r="53">
      <c r="A53" s="27" t="s">
        <v>21</v>
      </c>
      <c r="B53" s="27" t="s">
        <v>490</v>
      </c>
      <c r="C53" s="7">
        <v>2006.0</v>
      </c>
      <c r="D53" s="7" t="s">
        <v>6</v>
      </c>
      <c r="E53" s="7" t="s">
        <v>380</v>
      </c>
      <c r="F53" s="180">
        <v>61.6127468</v>
      </c>
      <c r="G53" s="180"/>
    </row>
    <row r="54">
      <c r="A54" s="27" t="s">
        <v>22</v>
      </c>
      <c r="B54" s="27" t="s">
        <v>491</v>
      </c>
      <c r="C54" s="7">
        <v>2006.0</v>
      </c>
      <c r="D54" s="7" t="s">
        <v>6</v>
      </c>
      <c r="E54" s="7" t="s">
        <v>380</v>
      </c>
      <c r="F54" s="180">
        <v>40.6355594</v>
      </c>
      <c r="G54" s="180"/>
    </row>
    <row r="55">
      <c r="A55" s="27" t="s">
        <v>23</v>
      </c>
      <c r="B55" s="27" t="s">
        <v>492</v>
      </c>
      <c r="C55" s="7">
        <v>2006.0</v>
      </c>
      <c r="D55" s="7" t="s">
        <v>6</v>
      </c>
      <c r="E55" s="7" t="s">
        <v>380</v>
      </c>
      <c r="F55" s="180">
        <v>80.333564</v>
      </c>
      <c r="G55" s="180"/>
    </row>
    <row r="56">
      <c r="A56" s="27" t="s">
        <v>24</v>
      </c>
      <c r="B56" s="27" t="s">
        <v>493</v>
      </c>
      <c r="C56" s="7">
        <v>2006.0</v>
      </c>
      <c r="D56" s="7" t="s">
        <v>6</v>
      </c>
      <c r="E56" s="7" t="s">
        <v>380</v>
      </c>
      <c r="F56" s="180">
        <v>74.4802885</v>
      </c>
      <c r="G56" s="180"/>
    </row>
    <row r="57">
      <c r="A57" s="27" t="s">
        <v>25</v>
      </c>
      <c r="B57" s="27" t="s">
        <v>494</v>
      </c>
      <c r="C57" s="7">
        <v>2006.0</v>
      </c>
      <c r="D57" s="7" t="s">
        <v>6</v>
      </c>
      <c r="E57" s="7" t="s">
        <v>380</v>
      </c>
      <c r="F57" s="180">
        <v>48.6552147</v>
      </c>
      <c r="G57" s="180"/>
    </row>
    <row r="58">
      <c r="A58" s="27" t="s">
        <v>26</v>
      </c>
      <c r="B58" s="27" t="s">
        <v>495</v>
      </c>
      <c r="C58" s="7">
        <v>2006.0</v>
      </c>
      <c r="D58" s="7" t="s">
        <v>6</v>
      </c>
      <c r="E58" s="7" t="s">
        <v>380</v>
      </c>
      <c r="F58" s="180">
        <v>48.8959085</v>
      </c>
      <c r="G58" s="180"/>
    </row>
    <row r="59">
      <c r="A59" s="27" t="s">
        <v>27</v>
      </c>
      <c r="B59" s="27" t="s">
        <v>497</v>
      </c>
      <c r="C59" s="7">
        <v>2006.0</v>
      </c>
      <c r="D59" s="7" t="s">
        <v>6</v>
      </c>
      <c r="E59" s="7" t="s">
        <v>380</v>
      </c>
      <c r="F59" s="180">
        <v>61.9282065</v>
      </c>
      <c r="G59" s="180"/>
    </row>
    <row r="60">
      <c r="A60" s="27" t="s">
        <v>28</v>
      </c>
      <c r="B60" s="27" t="s">
        <v>496</v>
      </c>
      <c r="C60" s="7">
        <v>2006.0</v>
      </c>
      <c r="D60" s="7" t="s">
        <v>6</v>
      </c>
      <c r="E60" s="7" t="s">
        <v>380</v>
      </c>
      <c r="F60" s="180">
        <v>53.4436087</v>
      </c>
      <c r="G60" s="180"/>
    </row>
    <row r="61">
      <c r="A61" s="27" t="s">
        <v>29</v>
      </c>
      <c r="B61" s="27" t="s">
        <v>498</v>
      </c>
      <c r="C61" s="7">
        <v>2006.0</v>
      </c>
      <c r="D61" s="7" t="s">
        <v>6</v>
      </c>
      <c r="E61" s="7" t="s">
        <v>380</v>
      </c>
      <c r="F61" s="180">
        <v>42.195627</v>
      </c>
      <c r="G61" s="180"/>
    </row>
    <row r="62">
      <c r="A62" s="27" t="s">
        <v>30</v>
      </c>
      <c r="B62" s="27" t="s">
        <v>499</v>
      </c>
      <c r="C62" s="7">
        <v>2006.0</v>
      </c>
      <c r="D62" s="7" t="s">
        <v>6</v>
      </c>
      <c r="E62" s="7" t="s">
        <v>380</v>
      </c>
      <c r="F62" s="180">
        <v>60.6755908</v>
      </c>
      <c r="G62" s="180"/>
    </row>
    <row r="63">
      <c r="A63" s="27" t="s">
        <v>31</v>
      </c>
      <c r="B63" s="27" t="s">
        <v>500</v>
      </c>
      <c r="C63" s="7">
        <v>2006.0</v>
      </c>
      <c r="D63" s="7" t="s">
        <v>6</v>
      </c>
      <c r="E63" s="7" t="s">
        <v>380</v>
      </c>
      <c r="F63" s="180">
        <v>44.4597547</v>
      </c>
      <c r="G63" s="180"/>
    </row>
    <row r="64">
      <c r="A64" s="27" t="s">
        <v>32</v>
      </c>
      <c r="B64" s="27" t="s">
        <v>501</v>
      </c>
      <c r="C64" s="7">
        <v>2006.0</v>
      </c>
      <c r="D64" s="7" t="s">
        <v>6</v>
      </c>
      <c r="E64" s="7" t="s">
        <v>380</v>
      </c>
      <c r="F64" s="180">
        <v>70.5102112</v>
      </c>
      <c r="G64" s="180"/>
    </row>
    <row r="65">
      <c r="A65" s="27" t="s">
        <v>33</v>
      </c>
      <c r="B65" s="27" t="s">
        <v>502</v>
      </c>
      <c r="C65" s="7">
        <v>2006.0</v>
      </c>
      <c r="D65" s="7" t="s">
        <v>6</v>
      </c>
      <c r="E65" s="7" t="s">
        <v>380</v>
      </c>
      <c r="F65" s="180">
        <v>67.2599673</v>
      </c>
      <c r="G65" s="180"/>
    </row>
    <row r="66">
      <c r="A66" s="27" t="s">
        <v>34</v>
      </c>
      <c r="B66" s="27" t="s">
        <v>503</v>
      </c>
      <c r="C66" s="7">
        <v>2006.0</v>
      </c>
      <c r="D66" s="7" t="s">
        <v>6</v>
      </c>
      <c r="E66" s="7" t="s">
        <v>380</v>
      </c>
      <c r="F66" s="180">
        <v>61.3101721</v>
      </c>
      <c r="G66" s="180"/>
    </row>
    <row r="67">
      <c r="A67" s="27" t="s">
        <v>35</v>
      </c>
      <c r="B67" s="27" t="s">
        <v>504</v>
      </c>
      <c r="C67" s="7">
        <v>2006.0</v>
      </c>
      <c r="D67" s="7" t="s">
        <v>6</v>
      </c>
      <c r="E67" s="9" t="s">
        <v>380</v>
      </c>
      <c r="F67" s="180">
        <v>66.8545613</v>
      </c>
    </row>
    <row r="68">
      <c r="A68" s="91" t="s">
        <v>3</v>
      </c>
      <c r="B68" s="27" t="s">
        <v>489</v>
      </c>
      <c r="C68" s="7">
        <v>2007.0</v>
      </c>
      <c r="D68" s="9" t="s">
        <v>6</v>
      </c>
      <c r="E68" s="9" t="s">
        <v>380</v>
      </c>
      <c r="F68" s="181">
        <v>58.2982636</v>
      </c>
      <c r="G68" s="182"/>
    </row>
    <row r="69">
      <c r="A69" s="91" t="s">
        <v>4</v>
      </c>
      <c r="B69" s="27" t="s">
        <v>472</v>
      </c>
      <c r="C69" s="7">
        <v>2007.0</v>
      </c>
      <c r="D69" s="9" t="s">
        <v>6</v>
      </c>
      <c r="E69" s="9" t="s">
        <v>380</v>
      </c>
      <c r="F69" s="180">
        <v>47.6410297</v>
      </c>
      <c r="G69" s="182"/>
    </row>
    <row r="70">
      <c r="A70" s="27" t="s">
        <v>5</v>
      </c>
      <c r="B70" s="27" t="s">
        <v>473</v>
      </c>
      <c r="C70" s="7">
        <v>2007.0</v>
      </c>
      <c r="D70" s="7" t="s">
        <v>6</v>
      </c>
      <c r="E70" s="7" t="s">
        <v>380</v>
      </c>
      <c r="F70" s="180">
        <v>40.4204265</v>
      </c>
      <c r="G70" s="182"/>
    </row>
    <row r="71">
      <c r="A71" s="27" t="s">
        <v>6</v>
      </c>
      <c r="B71" s="27" t="s">
        <v>474</v>
      </c>
      <c r="C71" s="7">
        <v>2007.0</v>
      </c>
      <c r="D71" s="7" t="s">
        <v>6</v>
      </c>
      <c r="E71" s="7" t="s">
        <v>380</v>
      </c>
      <c r="F71" s="180">
        <v>38.8272876</v>
      </c>
      <c r="G71" s="182"/>
    </row>
    <row r="72">
      <c r="A72" s="27" t="s">
        <v>7</v>
      </c>
      <c r="B72" s="27" t="s">
        <v>475</v>
      </c>
      <c r="C72" s="7">
        <v>2007.0</v>
      </c>
      <c r="D72" s="7" t="s">
        <v>6</v>
      </c>
      <c r="E72" s="7" t="s">
        <v>380</v>
      </c>
      <c r="F72" s="180">
        <v>59.085219</v>
      </c>
      <c r="G72" s="182"/>
    </row>
    <row r="73">
      <c r="A73" s="27" t="s">
        <v>8</v>
      </c>
      <c r="B73" s="27" t="s">
        <v>479</v>
      </c>
      <c r="C73" s="7">
        <v>2007.0</v>
      </c>
      <c r="D73" s="7" t="s">
        <v>6</v>
      </c>
      <c r="E73" s="7" t="s">
        <v>380</v>
      </c>
      <c r="F73" s="180">
        <v>45.2164852</v>
      </c>
      <c r="G73" s="182"/>
    </row>
    <row r="74">
      <c r="A74" s="27" t="s">
        <v>9</v>
      </c>
      <c r="B74" s="27" t="s">
        <v>480</v>
      </c>
      <c r="C74" s="7">
        <v>2007.0</v>
      </c>
      <c r="D74" s="7" t="s">
        <v>6</v>
      </c>
      <c r="E74" s="7" t="s">
        <v>380</v>
      </c>
      <c r="F74" s="180">
        <v>50.9586653</v>
      </c>
      <c r="G74" s="182"/>
    </row>
    <row r="75">
      <c r="A75" s="27" t="s">
        <v>10</v>
      </c>
      <c r="B75" s="27" t="s">
        <v>478</v>
      </c>
      <c r="C75" s="7">
        <v>2007.0</v>
      </c>
      <c r="D75" s="7" t="s">
        <v>6</v>
      </c>
      <c r="E75" s="7" t="s">
        <v>380</v>
      </c>
      <c r="F75" s="180">
        <v>77.5560709</v>
      </c>
      <c r="G75" s="182"/>
    </row>
    <row r="76">
      <c r="A76" s="27" t="s">
        <v>11</v>
      </c>
      <c r="B76" s="27" t="s">
        <v>477</v>
      </c>
      <c r="C76" s="7">
        <v>2007.0</v>
      </c>
      <c r="D76" s="7" t="s">
        <v>6</v>
      </c>
      <c r="E76" s="7" t="s">
        <v>380</v>
      </c>
      <c r="F76" s="180">
        <v>41.6975413</v>
      </c>
      <c r="G76" s="182"/>
    </row>
    <row r="77">
      <c r="A77" s="27" t="s">
        <v>12</v>
      </c>
      <c r="B77" s="27" t="s">
        <v>476</v>
      </c>
      <c r="C77" s="7">
        <v>2007.0</v>
      </c>
      <c r="D77" s="7" t="s">
        <v>6</v>
      </c>
      <c r="E77" s="7" t="s">
        <v>380</v>
      </c>
      <c r="F77" s="180">
        <v>48.6686796</v>
      </c>
      <c r="G77" s="182"/>
    </row>
    <row r="78">
      <c r="A78" s="27" t="s">
        <v>13</v>
      </c>
      <c r="B78" s="27" t="s">
        <v>481</v>
      </c>
      <c r="C78" s="7">
        <v>2007.0</v>
      </c>
      <c r="D78" s="7" t="s">
        <v>6</v>
      </c>
      <c r="E78" s="7" t="s">
        <v>380</v>
      </c>
      <c r="F78" s="180">
        <v>50.5962725</v>
      </c>
      <c r="G78" s="182"/>
    </row>
    <row r="79">
      <c r="A79" s="27" t="s">
        <v>14</v>
      </c>
      <c r="B79" s="27" t="s">
        <v>483</v>
      </c>
      <c r="C79" s="7">
        <v>2007.0</v>
      </c>
      <c r="D79" s="7" t="s">
        <v>6</v>
      </c>
      <c r="E79" s="7" t="s">
        <v>380</v>
      </c>
      <c r="F79" s="180">
        <v>60.8145318</v>
      </c>
      <c r="G79" s="182"/>
    </row>
    <row r="80">
      <c r="A80" s="27" t="s">
        <v>15</v>
      </c>
      <c r="B80" s="27" t="s">
        <v>482</v>
      </c>
      <c r="C80" s="7">
        <v>2007.0</v>
      </c>
      <c r="D80" s="7" t="s">
        <v>6</v>
      </c>
      <c r="E80" s="7" t="s">
        <v>380</v>
      </c>
      <c r="F80" s="180">
        <v>76.3417985</v>
      </c>
      <c r="G80" s="182"/>
    </row>
    <row r="81">
      <c r="A81" s="27" t="s">
        <v>16</v>
      </c>
      <c r="B81" s="27" t="s">
        <v>484</v>
      </c>
      <c r="C81" s="7">
        <v>2007.0</v>
      </c>
      <c r="D81" s="7" t="s">
        <v>6</v>
      </c>
      <c r="E81" s="7" t="s">
        <v>380</v>
      </c>
      <c r="F81" s="180">
        <v>72.9209078</v>
      </c>
      <c r="G81" s="182"/>
    </row>
    <row r="82">
      <c r="A82" s="27" t="s">
        <v>17</v>
      </c>
      <c r="B82" s="27" t="s">
        <v>485</v>
      </c>
      <c r="C82" s="7">
        <v>2007.0</v>
      </c>
      <c r="D82" s="7" t="s">
        <v>6</v>
      </c>
      <c r="E82" s="7" t="s">
        <v>380</v>
      </c>
      <c r="F82" s="180">
        <v>53.9634358</v>
      </c>
      <c r="G82" s="182"/>
    </row>
    <row r="83">
      <c r="A83" s="27" t="s">
        <v>18</v>
      </c>
      <c r="B83" s="27" t="s">
        <v>486</v>
      </c>
      <c r="C83" s="7">
        <v>2007.0</v>
      </c>
      <c r="D83" s="7" t="s">
        <v>6</v>
      </c>
      <c r="E83" s="7" t="s">
        <v>380</v>
      </c>
      <c r="F83" s="180">
        <v>57.8209147</v>
      </c>
      <c r="G83" s="182"/>
    </row>
    <row r="84">
      <c r="A84" s="27" t="s">
        <v>19</v>
      </c>
      <c r="B84" s="27" t="s">
        <v>487</v>
      </c>
      <c r="C84" s="7">
        <v>2007.0</v>
      </c>
      <c r="D84" s="7" t="s">
        <v>6</v>
      </c>
      <c r="E84" s="7" t="s">
        <v>380</v>
      </c>
      <c r="F84" s="180">
        <v>70.8759215</v>
      </c>
      <c r="G84" s="182"/>
    </row>
    <row r="85">
      <c r="A85" s="27" t="s">
        <v>20</v>
      </c>
      <c r="B85" s="27" t="s">
        <v>488</v>
      </c>
      <c r="C85" s="7">
        <v>2007.0</v>
      </c>
      <c r="D85" s="7" t="s">
        <v>6</v>
      </c>
      <c r="E85" s="7" t="s">
        <v>380</v>
      </c>
      <c r="F85" s="180">
        <v>67.6691577</v>
      </c>
      <c r="G85" s="182"/>
    </row>
    <row r="86">
      <c r="A86" s="27" t="s">
        <v>21</v>
      </c>
      <c r="B86" s="27" t="s">
        <v>490</v>
      </c>
      <c r="C86" s="7">
        <v>2007.0</v>
      </c>
      <c r="D86" s="7" t="s">
        <v>6</v>
      </c>
      <c r="E86" s="7" t="s">
        <v>380</v>
      </c>
      <c r="F86" s="180">
        <v>63.3079937</v>
      </c>
      <c r="G86" s="182"/>
    </row>
    <row r="87">
      <c r="A87" s="27" t="s">
        <v>22</v>
      </c>
      <c r="B87" s="27" t="s">
        <v>491</v>
      </c>
      <c r="C87" s="7">
        <v>2007.0</v>
      </c>
      <c r="D87" s="7" t="s">
        <v>6</v>
      </c>
      <c r="E87" s="7" t="s">
        <v>380</v>
      </c>
      <c r="F87" s="180">
        <v>40.4626094</v>
      </c>
      <c r="G87" s="182"/>
    </row>
    <row r="88">
      <c r="A88" s="27" t="s">
        <v>23</v>
      </c>
      <c r="B88" s="27" t="s">
        <v>492</v>
      </c>
      <c r="C88" s="7">
        <v>2007.0</v>
      </c>
      <c r="D88" s="7" t="s">
        <v>6</v>
      </c>
      <c r="E88" s="7" t="s">
        <v>380</v>
      </c>
      <c r="F88" s="180">
        <v>79.8602206</v>
      </c>
      <c r="G88" s="182"/>
    </row>
    <row r="89">
      <c r="A89" s="27" t="s">
        <v>24</v>
      </c>
      <c r="B89" s="27" t="s">
        <v>493</v>
      </c>
      <c r="C89" s="7">
        <v>2007.0</v>
      </c>
      <c r="D89" s="7" t="s">
        <v>6</v>
      </c>
      <c r="E89" s="7" t="s">
        <v>380</v>
      </c>
      <c r="F89" s="180">
        <v>75.0289024</v>
      </c>
      <c r="G89" s="182"/>
    </row>
    <row r="90">
      <c r="A90" s="27" t="s">
        <v>25</v>
      </c>
      <c r="B90" s="27" t="s">
        <v>494</v>
      </c>
      <c r="C90" s="7">
        <v>2007.0</v>
      </c>
      <c r="D90" s="7" t="s">
        <v>6</v>
      </c>
      <c r="E90" s="7" t="s">
        <v>380</v>
      </c>
      <c r="F90" s="180">
        <v>48.4516713</v>
      </c>
      <c r="G90" s="182"/>
    </row>
    <row r="91">
      <c r="A91" s="27" t="s">
        <v>26</v>
      </c>
      <c r="B91" s="27" t="s">
        <v>495</v>
      </c>
      <c r="C91" s="7">
        <v>2007.0</v>
      </c>
      <c r="D91" s="7" t="s">
        <v>6</v>
      </c>
      <c r="E91" s="7" t="s">
        <v>380</v>
      </c>
      <c r="F91" s="180">
        <v>49.7121067</v>
      </c>
      <c r="G91" s="182"/>
    </row>
    <row r="92">
      <c r="A92" s="27" t="s">
        <v>27</v>
      </c>
      <c r="B92" s="27" t="s">
        <v>497</v>
      </c>
      <c r="C92" s="7">
        <v>2007.0</v>
      </c>
      <c r="D92" s="7" t="s">
        <v>6</v>
      </c>
      <c r="E92" s="7" t="s">
        <v>380</v>
      </c>
      <c r="F92" s="180">
        <v>61.364699</v>
      </c>
      <c r="G92" s="182"/>
    </row>
    <row r="93">
      <c r="A93" s="27" t="s">
        <v>28</v>
      </c>
      <c r="B93" s="27" t="s">
        <v>496</v>
      </c>
      <c r="C93" s="7">
        <v>2007.0</v>
      </c>
      <c r="D93" s="7" t="s">
        <v>6</v>
      </c>
      <c r="E93" s="7" t="s">
        <v>380</v>
      </c>
      <c r="F93" s="180">
        <v>52.4262389</v>
      </c>
      <c r="G93" s="182"/>
    </row>
    <row r="94">
      <c r="A94" s="27" t="s">
        <v>29</v>
      </c>
      <c r="B94" s="27" t="s">
        <v>498</v>
      </c>
      <c r="C94" s="7">
        <v>2007.0</v>
      </c>
      <c r="D94" s="7" t="s">
        <v>6</v>
      </c>
      <c r="E94" s="7" t="s">
        <v>380</v>
      </c>
      <c r="F94" s="180">
        <v>44.7234423</v>
      </c>
      <c r="G94" s="182"/>
    </row>
    <row r="95">
      <c r="A95" s="27" t="s">
        <v>30</v>
      </c>
      <c r="B95" s="27" t="s">
        <v>499</v>
      </c>
      <c r="C95" s="7">
        <v>2007.0</v>
      </c>
      <c r="D95" s="7" t="s">
        <v>6</v>
      </c>
      <c r="E95" s="7" t="s">
        <v>380</v>
      </c>
      <c r="F95" s="180">
        <v>62.3782176</v>
      </c>
      <c r="G95" s="182"/>
    </row>
    <row r="96">
      <c r="A96" s="27" t="s">
        <v>31</v>
      </c>
      <c r="B96" s="27" t="s">
        <v>500</v>
      </c>
      <c r="C96" s="7">
        <v>2007.0</v>
      </c>
      <c r="D96" s="7" t="s">
        <v>6</v>
      </c>
      <c r="E96" s="7" t="s">
        <v>380</v>
      </c>
      <c r="F96" s="180">
        <v>46.2159807</v>
      </c>
      <c r="G96" s="182"/>
    </row>
    <row r="97">
      <c r="A97" s="27" t="s">
        <v>32</v>
      </c>
      <c r="B97" s="27" t="s">
        <v>501</v>
      </c>
      <c r="C97" s="7">
        <v>2007.0</v>
      </c>
      <c r="D97" s="7" t="s">
        <v>6</v>
      </c>
      <c r="E97" s="7" t="s">
        <v>380</v>
      </c>
      <c r="F97" s="180">
        <v>71.1821475</v>
      </c>
      <c r="G97" s="182"/>
    </row>
    <row r="98">
      <c r="A98" s="27" t="s">
        <v>33</v>
      </c>
      <c r="B98" s="27" t="s">
        <v>502</v>
      </c>
      <c r="C98" s="7">
        <v>2007.0</v>
      </c>
      <c r="D98" s="7" t="s">
        <v>6</v>
      </c>
      <c r="E98" s="7" t="s">
        <v>380</v>
      </c>
      <c r="F98" s="180">
        <v>65.7409286</v>
      </c>
      <c r="G98" s="182"/>
    </row>
    <row r="99">
      <c r="A99" s="27" t="s">
        <v>34</v>
      </c>
      <c r="B99" s="27" t="s">
        <v>503</v>
      </c>
      <c r="C99" s="7">
        <v>2007.0</v>
      </c>
      <c r="D99" s="7" t="s">
        <v>6</v>
      </c>
      <c r="E99" s="7" t="s">
        <v>380</v>
      </c>
      <c r="F99" s="180">
        <v>62.0480945</v>
      </c>
      <c r="G99" s="182"/>
    </row>
    <row r="100">
      <c r="A100" s="27" t="s">
        <v>35</v>
      </c>
      <c r="B100" s="27" t="s">
        <v>504</v>
      </c>
      <c r="C100" s="7">
        <v>2007.0</v>
      </c>
      <c r="D100" s="7" t="s">
        <v>6</v>
      </c>
      <c r="E100" s="9" t="s">
        <v>380</v>
      </c>
      <c r="F100" s="180">
        <v>65.7678978</v>
      </c>
      <c r="G100" s="183"/>
    </row>
    <row r="101">
      <c r="A101" s="91" t="s">
        <v>3</v>
      </c>
      <c r="B101" s="27" t="s">
        <v>489</v>
      </c>
      <c r="C101" s="7">
        <v>2008.0</v>
      </c>
      <c r="D101" s="7" t="s">
        <v>6</v>
      </c>
      <c r="E101" s="7" t="s">
        <v>380</v>
      </c>
      <c r="F101" s="181">
        <v>58.46115</v>
      </c>
      <c r="G101" s="183"/>
    </row>
    <row r="102">
      <c r="A102" s="91" t="s">
        <v>4</v>
      </c>
      <c r="B102" s="27" t="s">
        <v>472</v>
      </c>
      <c r="C102" s="7">
        <v>2008.0</v>
      </c>
      <c r="D102" s="7" t="s">
        <v>6</v>
      </c>
      <c r="E102" s="7" t="s">
        <v>380</v>
      </c>
      <c r="F102" s="180">
        <v>46.8982664</v>
      </c>
      <c r="G102" s="183"/>
    </row>
    <row r="103">
      <c r="A103" s="27" t="s">
        <v>5</v>
      </c>
      <c r="B103" s="27" t="s">
        <v>473</v>
      </c>
      <c r="C103" s="7">
        <v>2008.0</v>
      </c>
      <c r="D103" s="7" t="s">
        <v>6</v>
      </c>
      <c r="E103" s="7" t="s">
        <v>380</v>
      </c>
      <c r="F103" s="180">
        <v>42.2356883</v>
      </c>
      <c r="G103" s="183"/>
    </row>
    <row r="104">
      <c r="A104" s="27" t="s">
        <v>6</v>
      </c>
      <c r="B104" s="27" t="s">
        <v>474</v>
      </c>
      <c r="C104" s="7">
        <v>2008.0</v>
      </c>
      <c r="D104" s="7" t="s">
        <v>6</v>
      </c>
      <c r="E104" s="7" t="s">
        <v>380</v>
      </c>
      <c r="F104" s="180">
        <v>40.7016842</v>
      </c>
      <c r="G104" s="183"/>
    </row>
    <row r="105">
      <c r="A105" s="27" t="s">
        <v>7</v>
      </c>
      <c r="B105" s="27" t="s">
        <v>475</v>
      </c>
      <c r="C105" s="7">
        <v>2008.0</v>
      </c>
      <c r="D105" s="7" t="s">
        <v>6</v>
      </c>
      <c r="E105" s="7" t="s">
        <v>380</v>
      </c>
      <c r="F105" s="180">
        <v>60.2233344</v>
      </c>
      <c r="G105" s="183"/>
    </row>
    <row r="106">
      <c r="A106" s="27" t="s">
        <v>8</v>
      </c>
      <c r="B106" s="27" t="s">
        <v>479</v>
      </c>
      <c r="C106" s="7">
        <v>2008.0</v>
      </c>
      <c r="D106" s="7" t="s">
        <v>6</v>
      </c>
      <c r="E106" s="7" t="s">
        <v>380</v>
      </c>
      <c r="F106" s="180">
        <v>41.9830161</v>
      </c>
      <c r="G106" s="183"/>
    </row>
    <row r="107">
      <c r="A107" s="27" t="s">
        <v>9</v>
      </c>
      <c r="B107" s="27" t="s">
        <v>480</v>
      </c>
      <c r="C107" s="7">
        <v>2008.0</v>
      </c>
      <c r="D107" s="7" t="s">
        <v>6</v>
      </c>
      <c r="E107" s="7" t="s">
        <v>380</v>
      </c>
      <c r="F107" s="180">
        <v>52.3632201</v>
      </c>
      <c r="G107" s="183"/>
    </row>
    <row r="108">
      <c r="A108" s="27" t="s">
        <v>10</v>
      </c>
      <c r="B108" s="27" t="s">
        <v>478</v>
      </c>
      <c r="C108" s="7">
        <v>2008.0</v>
      </c>
      <c r="D108" s="7" t="s">
        <v>6</v>
      </c>
      <c r="E108" s="7" t="s">
        <v>380</v>
      </c>
      <c r="F108" s="180">
        <v>76.6817106</v>
      </c>
      <c r="G108" s="183"/>
    </row>
    <row r="109">
      <c r="A109" s="27" t="s">
        <v>11</v>
      </c>
      <c r="B109" s="27" t="s">
        <v>477</v>
      </c>
      <c r="C109" s="7">
        <v>2008.0</v>
      </c>
      <c r="D109" s="7" t="s">
        <v>6</v>
      </c>
      <c r="E109" s="7" t="s">
        <v>380</v>
      </c>
      <c r="F109" s="180">
        <v>45.5176706</v>
      </c>
      <c r="G109" s="183"/>
    </row>
    <row r="110">
      <c r="A110" s="27" t="s">
        <v>12</v>
      </c>
      <c r="B110" s="27" t="s">
        <v>476</v>
      </c>
      <c r="C110" s="7">
        <v>2008.0</v>
      </c>
      <c r="D110" s="7" t="s">
        <v>6</v>
      </c>
      <c r="E110" s="7" t="s">
        <v>380</v>
      </c>
      <c r="F110" s="180">
        <v>47.8592223</v>
      </c>
      <c r="G110" s="183"/>
    </row>
    <row r="111">
      <c r="A111" s="27" t="s">
        <v>13</v>
      </c>
      <c r="B111" s="27" t="s">
        <v>481</v>
      </c>
      <c r="C111" s="7">
        <v>2008.0</v>
      </c>
      <c r="D111" s="7" t="s">
        <v>6</v>
      </c>
      <c r="E111" s="7" t="s">
        <v>380</v>
      </c>
      <c r="F111" s="180">
        <v>52.0946232</v>
      </c>
      <c r="G111" s="183"/>
    </row>
    <row r="112">
      <c r="A112" s="27" t="s">
        <v>14</v>
      </c>
      <c r="B112" s="27" t="s">
        <v>483</v>
      </c>
      <c r="C112" s="7">
        <v>2008.0</v>
      </c>
      <c r="D112" s="7" t="s">
        <v>6</v>
      </c>
      <c r="E112" s="7" t="s">
        <v>380</v>
      </c>
      <c r="F112" s="180">
        <v>61.3038804</v>
      </c>
      <c r="G112" s="183"/>
    </row>
    <row r="113">
      <c r="A113" s="27" t="s">
        <v>15</v>
      </c>
      <c r="B113" s="27" t="s">
        <v>482</v>
      </c>
      <c r="C113" s="7">
        <v>2008.0</v>
      </c>
      <c r="D113" s="7" t="s">
        <v>6</v>
      </c>
      <c r="E113" s="7" t="s">
        <v>380</v>
      </c>
      <c r="F113" s="180">
        <v>78.5527261</v>
      </c>
      <c r="G113" s="183"/>
    </row>
    <row r="114">
      <c r="A114" s="27" t="s">
        <v>16</v>
      </c>
      <c r="B114" s="27" t="s">
        <v>484</v>
      </c>
      <c r="C114" s="7">
        <v>2008.0</v>
      </c>
      <c r="D114" s="7" t="s">
        <v>6</v>
      </c>
      <c r="E114" s="7" t="s">
        <v>380</v>
      </c>
      <c r="F114" s="180">
        <v>74.481201</v>
      </c>
      <c r="G114" s="183"/>
    </row>
    <row r="115">
      <c r="A115" s="27" t="s">
        <v>17</v>
      </c>
      <c r="B115" s="27" t="s">
        <v>485</v>
      </c>
      <c r="C115" s="7">
        <v>2008.0</v>
      </c>
      <c r="D115" s="7" t="s">
        <v>6</v>
      </c>
      <c r="E115" s="7" t="s">
        <v>380</v>
      </c>
      <c r="F115" s="180">
        <v>54.1043026</v>
      </c>
      <c r="G115" s="183"/>
    </row>
    <row r="116">
      <c r="A116" s="27" t="s">
        <v>18</v>
      </c>
      <c r="B116" s="27" t="s">
        <v>486</v>
      </c>
      <c r="C116" s="7">
        <v>2008.0</v>
      </c>
      <c r="D116" s="7" t="s">
        <v>6</v>
      </c>
      <c r="E116" s="7" t="s">
        <v>380</v>
      </c>
      <c r="F116" s="180">
        <v>57.5193313</v>
      </c>
      <c r="G116" s="183"/>
    </row>
    <row r="117">
      <c r="A117" s="27" t="s">
        <v>19</v>
      </c>
      <c r="B117" s="27" t="s">
        <v>487</v>
      </c>
      <c r="C117" s="7">
        <v>2008.0</v>
      </c>
      <c r="D117" s="7" t="s">
        <v>6</v>
      </c>
      <c r="E117" s="7" t="s">
        <v>380</v>
      </c>
      <c r="F117" s="180">
        <v>68.3853662</v>
      </c>
      <c r="G117" s="183"/>
    </row>
    <row r="118">
      <c r="A118" s="27" t="s">
        <v>20</v>
      </c>
      <c r="B118" s="27" t="s">
        <v>488</v>
      </c>
      <c r="C118" s="7">
        <v>2008.0</v>
      </c>
      <c r="D118" s="7" t="s">
        <v>6</v>
      </c>
      <c r="E118" s="7" t="s">
        <v>380</v>
      </c>
      <c r="F118" s="180">
        <v>67.2226962</v>
      </c>
      <c r="G118" s="183"/>
    </row>
    <row r="119">
      <c r="A119" s="27" t="s">
        <v>21</v>
      </c>
      <c r="B119" s="27" t="s">
        <v>490</v>
      </c>
      <c r="C119" s="7">
        <v>2008.0</v>
      </c>
      <c r="D119" s="7" t="s">
        <v>6</v>
      </c>
      <c r="E119" s="7" t="s">
        <v>380</v>
      </c>
      <c r="F119" s="180">
        <v>63.1229838</v>
      </c>
      <c r="G119" s="183"/>
    </row>
    <row r="120">
      <c r="A120" s="27" t="s">
        <v>22</v>
      </c>
      <c r="B120" s="27" t="s">
        <v>491</v>
      </c>
      <c r="C120" s="7">
        <v>2008.0</v>
      </c>
      <c r="D120" s="7" t="s">
        <v>6</v>
      </c>
      <c r="E120" s="7" t="s">
        <v>380</v>
      </c>
      <c r="F120" s="180">
        <v>39.8106462</v>
      </c>
      <c r="G120" s="183"/>
    </row>
    <row r="121">
      <c r="A121" s="27" t="s">
        <v>23</v>
      </c>
      <c r="B121" s="27" t="s">
        <v>492</v>
      </c>
      <c r="C121" s="7">
        <v>2008.0</v>
      </c>
      <c r="D121" s="7" t="s">
        <v>6</v>
      </c>
      <c r="E121" s="7" t="s">
        <v>380</v>
      </c>
      <c r="F121" s="180">
        <v>81.1794141</v>
      </c>
      <c r="G121" s="183"/>
    </row>
    <row r="122">
      <c r="A122" s="27" t="s">
        <v>24</v>
      </c>
      <c r="B122" s="27" t="s">
        <v>493</v>
      </c>
      <c r="C122" s="7">
        <v>2008.0</v>
      </c>
      <c r="D122" s="7" t="s">
        <v>6</v>
      </c>
      <c r="E122" s="7" t="s">
        <v>380</v>
      </c>
      <c r="F122" s="180">
        <v>75.550502</v>
      </c>
      <c r="G122" s="183"/>
    </row>
    <row r="123">
      <c r="A123" s="27" t="s">
        <v>25</v>
      </c>
      <c r="B123" s="27" t="s">
        <v>494</v>
      </c>
      <c r="C123" s="7">
        <v>2008.0</v>
      </c>
      <c r="D123" s="7" t="s">
        <v>6</v>
      </c>
      <c r="E123" s="7" t="s">
        <v>380</v>
      </c>
      <c r="F123" s="180">
        <v>47.1571844</v>
      </c>
      <c r="G123" s="183"/>
    </row>
    <row r="124">
      <c r="A124" s="27" t="s">
        <v>26</v>
      </c>
      <c r="B124" s="27" t="s">
        <v>495</v>
      </c>
      <c r="C124" s="7">
        <v>2008.0</v>
      </c>
      <c r="D124" s="7" t="s">
        <v>6</v>
      </c>
      <c r="E124" s="7" t="s">
        <v>380</v>
      </c>
      <c r="F124" s="180">
        <v>49.4541823</v>
      </c>
      <c r="G124" s="183"/>
    </row>
    <row r="125">
      <c r="A125" s="27" t="s">
        <v>27</v>
      </c>
      <c r="B125" s="27" t="s">
        <v>497</v>
      </c>
      <c r="C125" s="7">
        <v>2008.0</v>
      </c>
      <c r="D125" s="7" t="s">
        <v>6</v>
      </c>
      <c r="E125" s="7" t="s">
        <v>380</v>
      </c>
      <c r="F125" s="180">
        <v>61.8633147</v>
      </c>
      <c r="G125" s="183"/>
    </row>
    <row r="126">
      <c r="A126" s="27" t="s">
        <v>28</v>
      </c>
      <c r="B126" s="27" t="s">
        <v>496</v>
      </c>
      <c r="C126" s="7">
        <v>2008.0</v>
      </c>
      <c r="D126" s="7" t="s">
        <v>6</v>
      </c>
      <c r="E126" s="7" t="s">
        <v>380</v>
      </c>
      <c r="F126" s="180">
        <v>52.8789733</v>
      </c>
      <c r="G126" s="183"/>
    </row>
    <row r="127">
      <c r="A127" s="27" t="s">
        <v>29</v>
      </c>
      <c r="B127" s="27" t="s">
        <v>498</v>
      </c>
      <c r="C127" s="7">
        <v>2008.0</v>
      </c>
      <c r="D127" s="7" t="s">
        <v>6</v>
      </c>
      <c r="E127" s="7" t="s">
        <v>380</v>
      </c>
      <c r="F127" s="180">
        <v>46.1046849</v>
      </c>
      <c r="G127" s="183"/>
    </row>
    <row r="128">
      <c r="A128" s="27" t="s">
        <v>30</v>
      </c>
      <c r="B128" s="27" t="s">
        <v>499</v>
      </c>
      <c r="C128" s="7">
        <v>2008.0</v>
      </c>
      <c r="D128" s="7" t="s">
        <v>6</v>
      </c>
      <c r="E128" s="7" t="s">
        <v>380</v>
      </c>
      <c r="F128" s="180">
        <v>62.1073645</v>
      </c>
      <c r="G128" s="183"/>
    </row>
    <row r="129">
      <c r="A129" s="27" t="s">
        <v>31</v>
      </c>
      <c r="B129" s="27" t="s">
        <v>500</v>
      </c>
      <c r="C129" s="7">
        <v>2008.0</v>
      </c>
      <c r="D129" s="7" t="s">
        <v>6</v>
      </c>
      <c r="E129" s="7" t="s">
        <v>380</v>
      </c>
      <c r="F129" s="180">
        <v>47.5313123</v>
      </c>
      <c r="G129" s="183"/>
    </row>
    <row r="130">
      <c r="A130" s="27" t="s">
        <v>32</v>
      </c>
      <c r="B130" s="27" t="s">
        <v>501</v>
      </c>
      <c r="C130" s="7">
        <v>2008.0</v>
      </c>
      <c r="D130" s="7" t="s">
        <v>6</v>
      </c>
      <c r="E130" s="7" t="s">
        <v>380</v>
      </c>
      <c r="F130" s="180">
        <v>72.6461342</v>
      </c>
      <c r="G130" s="183"/>
    </row>
    <row r="131">
      <c r="A131" s="27" t="s">
        <v>33</v>
      </c>
      <c r="B131" s="27" t="s">
        <v>502</v>
      </c>
      <c r="C131" s="7">
        <v>2008.0</v>
      </c>
      <c r="D131" s="7" t="s">
        <v>6</v>
      </c>
      <c r="E131" s="7" t="s">
        <v>380</v>
      </c>
      <c r="F131" s="180">
        <v>65.4466262</v>
      </c>
      <c r="G131" s="183"/>
    </row>
    <row r="132">
      <c r="A132" s="27" t="s">
        <v>34</v>
      </c>
      <c r="B132" s="27" t="s">
        <v>503</v>
      </c>
      <c r="C132" s="7">
        <v>2008.0</v>
      </c>
      <c r="D132" s="7" t="s">
        <v>6</v>
      </c>
      <c r="E132" s="7" t="s">
        <v>380</v>
      </c>
      <c r="F132" s="180">
        <v>62.3510816</v>
      </c>
      <c r="G132" s="183"/>
    </row>
    <row r="133">
      <c r="A133" s="27" t="s">
        <v>35</v>
      </c>
      <c r="B133" s="27" t="s">
        <v>504</v>
      </c>
      <c r="C133" s="7">
        <v>2008.0</v>
      </c>
      <c r="D133" s="7" t="s">
        <v>6</v>
      </c>
      <c r="E133" s="7" t="s">
        <v>380</v>
      </c>
      <c r="F133" s="180">
        <v>68.0532776</v>
      </c>
      <c r="G133" s="183"/>
    </row>
    <row r="134">
      <c r="A134" s="91" t="s">
        <v>3</v>
      </c>
      <c r="B134" s="27" t="s">
        <v>489</v>
      </c>
      <c r="C134" s="7">
        <v>2009.0</v>
      </c>
      <c r="D134" s="7" t="s">
        <v>6</v>
      </c>
      <c r="E134" s="7" t="s">
        <v>380</v>
      </c>
      <c r="F134" s="181">
        <v>60.020783</v>
      </c>
      <c r="G134" s="183"/>
    </row>
    <row r="135">
      <c r="A135" s="91" t="s">
        <v>4</v>
      </c>
      <c r="B135" s="27" t="s">
        <v>472</v>
      </c>
      <c r="C135" s="7">
        <v>2009.0</v>
      </c>
      <c r="D135" s="7" t="s">
        <v>6</v>
      </c>
      <c r="E135" s="7" t="s">
        <v>380</v>
      </c>
      <c r="F135" s="180">
        <v>49.2119614</v>
      </c>
      <c r="G135" s="183"/>
    </row>
    <row r="136">
      <c r="A136" s="27" t="s">
        <v>5</v>
      </c>
      <c r="B136" s="27" t="s">
        <v>473</v>
      </c>
      <c r="C136" s="7">
        <v>2009.0</v>
      </c>
      <c r="D136" s="7" t="s">
        <v>6</v>
      </c>
      <c r="E136" s="7" t="s">
        <v>380</v>
      </c>
      <c r="F136" s="180">
        <v>43.6975479</v>
      </c>
      <c r="G136" s="183"/>
    </row>
    <row r="137">
      <c r="A137" s="27" t="s">
        <v>6</v>
      </c>
      <c r="B137" s="27" t="s">
        <v>474</v>
      </c>
      <c r="C137" s="7">
        <v>2009.0</v>
      </c>
      <c r="D137" s="7" t="s">
        <v>6</v>
      </c>
      <c r="E137" s="7" t="s">
        <v>380</v>
      </c>
      <c r="F137" s="180">
        <v>42.9474517</v>
      </c>
      <c r="G137" s="183"/>
    </row>
    <row r="138">
      <c r="A138" s="27" t="s">
        <v>7</v>
      </c>
      <c r="B138" s="27" t="s">
        <v>475</v>
      </c>
      <c r="C138" s="7">
        <v>2009.0</v>
      </c>
      <c r="D138" s="7" t="s">
        <v>6</v>
      </c>
      <c r="E138" s="7" t="s">
        <v>380</v>
      </c>
      <c r="F138" s="180">
        <v>62.4076807</v>
      </c>
      <c r="G138" s="183"/>
    </row>
    <row r="139">
      <c r="A139" s="27" t="s">
        <v>8</v>
      </c>
      <c r="B139" s="27" t="s">
        <v>479</v>
      </c>
      <c r="C139" s="7">
        <v>2009.0</v>
      </c>
      <c r="D139" s="7" t="s">
        <v>6</v>
      </c>
      <c r="E139" s="7" t="s">
        <v>380</v>
      </c>
      <c r="F139" s="180">
        <v>44.3222719</v>
      </c>
      <c r="G139" s="183"/>
    </row>
    <row r="140">
      <c r="A140" s="27" t="s">
        <v>9</v>
      </c>
      <c r="B140" s="27" t="s">
        <v>480</v>
      </c>
      <c r="C140" s="7">
        <v>2009.0</v>
      </c>
      <c r="D140" s="7" t="s">
        <v>6</v>
      </c>
      <c r="E140" s="7" t="s">
        <v>380</v>
      </c>
      <c r="F140" s="180">
        <v>53.8995353</v>
      </c>
      <c r="G140" s="183"/>
    </row>
    <row r="141">
      <c r="A141" s="27" t="s">
        <v>10</v>
      </c>
      <c r="B141" s="27" t="s">
        <v>478</v>
      </c>
      <c r="C141" s="7">
        <v>2009.0</v>
      </c>
      <c r="D141" s="7" t="s">
        <v>6</v>
      </c>
      <c r="E141" s="7" t="s">
        <v>380</v>
      </c>
      <c r="F141" s="180">
        <v>77.4052432</v>
      </c>
      <c r="G141" s="183"/>
    </row>
    <row r="142">
      <c r="A142" s="27" t="s">
        <v>11</v>
      </c>
      <c r="B142" s="27" t="s">
        <v>477</v>
      </c>
      <c r="C142" s="7">
        <v>2009.0</v>
      </c>
      <c r="D142" s="7" t="s">
        <v>6</v>
      </c>
      <c r="E142" s="7" t="s">
        <v>380</v>
      </c>
      <c r="F142" s="180">
        <v>45.8132258</v>
      </c>
      <c r="G142" s="183"/>
    </row>
    <row r="143">
      <c r="A143" s="27" t="s">
        <v>12</v>
      </c>
      <c r="B143" s="27" t="s">
        <v>476</v>
      </c>
      <c r="C143" s="7">
        <v>2009.0</v>
      </c>
      <c r="D143" s="7" t="s">
        <v>6</v>
      </c>
      <c r="E143" s="7" t="s">
        <v>380</v>
      </c>
      <c r="F143" s="180">
        <v>49.1339627</v>
      </c>
      <c r="G143" s="183"/>
    </row>
    <row r="144">
      <c r="A144" s="27" t="s">
        <v>13</v>
      </c>
      <c r="B144" s="27" t="s">
        <v>481</v>
      </c>
      <c r="C144" s="7">
        <v>2009.0</v>
      </c>
      <c r="D144" s="7" t="s">
        <v>6</v>
      </c>
      <c r="E144" s="7" t="s">
        <v>380</v>
      </c>
      <c r="F144" s="180">
        <v>54.5218788</v>
      </c>
      <c r="G144" s="183"/>
    </row>
    <row r="145">
      <c r="A145" s="27" t="s">
        <v>14</v>
      </c>
      <c r="B145" s="27" t="s">
        <v>483</v>
      </c>
      <c r="C145" s="7">
        <v>2009.0</v>
      </c>
      <c r="D145" s="7" t="s">
        <v>6</v>
      </c>
      <c r="E145" s="7" t="s">
        <v>380</v>
      </c>
      <c r="F145" s="180">
        <v>63.5138273</v>
      </c>
      <c r="G145" s="183"/>
    </row>
    <row r="146">
      <c r="A146" s="27" t="s">
        <v>15</v>
      </c>
      <c r="B146" s="27" t="s">
        <v>482</v>
      </c>
      <c r="C146" s="7">
        <v>2009.0</v>
      </c>
      <c r="D146" s="7" t="s">
        <v>6</v>
      </c>
      <c r="E146" s="7" t="s">
        <v>380</v>
      </c>
      <c r="F146" s="180">
        <v>77.408103</v>
      </c>
      <c r="G146" s="183"/>
    </row>
    <row r="147">
      <c r="A147" s="27" t="s">
        <v>16</v>
      </c>
      <c r="B147" s="27" t="s">
        <v>484</v>
      </c>
      <c r="C147" s="7">
        <v>2009.0</v>
      </c>
      <c r="D147" s="7" t="s">
        <v>6</v>
      </c>
      <c r="E147" s="7" t="s">
        <v>380</v>
      </c>
      <c r="F147" s="180">
        <v>75.0283439</v>
      </c>
      <c r="G147" s="183"/>
    </row>
    <row r="148">
      <c r="A148" s="27" t="s">
        <v>17</v>
      </c>
      <c r="B148" s="27" t="s">
        <v>485</v>
      </c>
      <c r="C148" s="7">
        <v>2009.0</v>
      </c>
      <c r="D148" s="7" t="s">
        <v>6</v>
      </c>
      <c r="E148" s="7" t="s">
        <v>380</v>
      </c>
      <c r="F148" s="180">
        <v>56.9360972</v>
      </c>
      <c r="G148" s="183"/>
    </row>
    <row r="149">
      <c r="A149" s="27" t="s">
        <v>18</v>
      </c>
      <c r="B149" s="27" t="s">
        <v>486</v>
      </c>
      <c r="C149" s="7">
        <v>2009.0</v>
      </c>
      <c r="D149" s="7" t="s">
        <v>6</v>
      </c>
      <c r="E149" s="7" t="s">
        <v>380</v>
      </c>
      <c r="F149" s="180">
        <v>58.4828145</v>
      </c>
      <c r="G149" s="183"/>
    </row>
    <row r="150">
      <c r="A150" s="27" t="s">
        <v>19</v>
      </c>
      <c r="B150" s="27" t="s">
        <v>487</v>
      </c>
      <c r="C150" s="7">
        <v>2009.0</v>
      </c>
      <c r="D150" s="7" t="s">
        <v>6</v>
      </c>
      <c r="E150" s="7" t="s">
        <v>380</v>
      </c>
      <c r="F150" s="180">
        <v>70.8935961</v>
      </c>
      <c r="G150" s="183"/>
    </row>
    <row r="151">
      <c r="A151" s="27" t="s">
        <v>20</v>
      </c>
      <c r="B151" s="27" t="s">
        <v>488</v>
      </c>
      <c r="C151" s="7">
        <v>2009.0</v>
      </c>
      <c r="D151" s="7" t="s">
        <v>6</v>
      </c>
      <c r="E151" s="7" t="s">
        <v>380</v>
      </c>
      <c r="F151" s="180">
        <v>67.3202225</v>
      </c>
      <c r="G151" s="183"/>
    </row>
    <row r="152">
      <c r="A152" s="27" t="s">
        <v>21</v>
      </c>
      <c r="B152" s="27" t="s">
        <v>490</v>
      </c>
      <c r="C152" s="7">
        <v>2009.0</v>
      </c>
      <c r="D152" s="7" t="s">
        <v>6</v>
      </c>
      <c r="E152" s="7" t="s">
        <v>380</v>
      </c>
      <c r="F152" s="180">
        <v>64.0411487</v>
      </c>
      <c r="G152" s="183"/>
    </row>
    <row r="153">
      <c r="A153" s="27" t="s">
        <v>22</v>
      </c>
      <c r="B153" s="27" t="s">
        <v>491</v>
      </c>
      <c r="C153" s="7">
        <v>2009.0</v>
      </c>
      <c r="D153" s="7" t="s">
        <v>6</v>
      </c>
      <c r="E153" s="7" t="s">
        <v>380</v>
      </c>
      <c r="F153" s="180">
        <v>42.81161</v>
      </c>
      <c r="G153" s="183"/>
    </row>
    <row r="154">
      <c r="A154" s="27" t="s">
        <v>23</v>
      </c>
      <c r="B154" s="27" t="s">
        <v>492</v>
      </c>
      <c r="C154" s="7">
        <v>2009.0</v>
      </c>
      <c r="D154" s="7" t="s">
        <v>6</v>
      </c>
      <c r="E154" s="7" t="s">
        <v>380</v>
      </c>
      <c r="F154" s="180">
        <v>81.9704839</v>
      </c>
      <c r="G154" s="183"/>
    </row>
    <row r="155">
      <c r="A155" s="27" t="s">
        <v>24</v>
      </c>
      <c r="B155" s="27" t="s">
        <v>493</v>
      </c>
      <c r="C155" s="7">
        <v>2009.0</v>
      </c>
      <c r="D155" s="7" t="s">
        <v>6</v>
      </c>
      <c r="E155" s="7" t="s">
        <v>380</v>
      </c>
      <c r="F155" s="180">
        <v>76.8445465</v>
      </c>
      <c r="G155" s="183"/>
    </row>
    <row r="156">
      <c r="A156" s="27" t="s">
        <v>25</v>
      </c>
      <c r="B156" s="27" t="s">
        <v>494</v>
      </c>
      <c r="C156" s="7">
        <v>2009.0</v>
      </c>
      <c r="D156" s="7" t="s">
        <v>6</v>
      </c>
      <c r="E156" s="7" t="s">
        <v>380</v>
      </c>
      <c r="F156" s="180">
        <v>50.2474006</v>
      </c>
      <c r="G156" s="183"/>
    </row>
    <row r="157">
      <c r="A157" s="27" t="s">
        <v>26</v>
      </c>
      <c r="B157" s="27" t="s">
        <v>495</v>
      </c>
      <c r="C157" s="7">
        <v>2009.0</v>
      </c>
      <c r="D157" s="7" t="s">
        <v>6</v>
      </c>
      <c r="E157" s="7" t="s">
        <v>380</v>
      </c>
      <c r="F157" s="180">
        <v>51.4637655</v>
      </c>
      <c r="G157" s="183"/>
    </row>
    <row r="158">
      <c r="A158" s="27" t="s">
        <v>27</v>
      </c>
      <c r="B158" s="27" t="s">
        <v>497</v>
      </c>
      <c r="C158" s="7">
        <v>2009.0</v>
      </c>
      <c r="D158" s="7" t="s">
        <v>6</v>
      </c>
      <c r="E158" s="7" t="s">
        <v>380</v>
      </c>
      <c r="F158" s="180">
        <v>59.1133005</v>
      </c>
      <c r="G158" s="183"/>
    </row>
    <row r="159">
      <c r="A159" s="27" t="s">
        <v>28</v>
      </c>
      <c r="B159" s="27" t="s">
        <v>496</v>
      </c>
      <c r="C159" s="7">
        <v>2009.0</v>
      </c>
      <c r="D159" s="7" t="s">
        <v>6</v>
      </c>
      <c r="E159" s="7" t="s">
        <v>380</v>
      </c>
      <c r="F159" s="180">
        <v>55.2752869</v>
      </c>
      <c r="G159" s="183"/>
    </row>
    <row r="160">
      <c r="A160" s="27" t="s">
        <v>29</v>
      </c>
      <c r="B160" s="27" t="s">
        <v>498</v>
      </c>
      <c r="C160" s="7">
        <v>2009.0</v>
      </c>
      <c r="D160" s="7" t="s">
        <v>6</v>
      </c>
      <c r="E160" s="7" t="s">
        <v>380</v>
      </c>
      <c r="F160" s="180">
        <v>48.8860164</v>
      </c>
      <c r="G160" s="183"/>
    </row>
    <row r="161">
      <c r="A161" s="27" t="s">
        <v>30</v>
      </c>
      <c r="B161" s="27" t="s">
        <v>499</v>
      </c>
      <c r="C161" s="7">
        <v>2009.0</v>
      </c>
      <c r="D161" s="7" t="s">
        <v>6</v>
      </c>
      <c r="E161" s="7" t="s">
        <v>380</v>
      </c>
      <c r="F161" s="180">
        <v>64.0844662</v>
      </c>
      <c r="G161" s="183"/>
    </row>
    <row r="162">
      <c r="A162" s="27" t="s">
        <v>31</v>
      </c>
      <c r="B162" s="27" t="s">
        <v>500</v>
      </c>
      <c r="C162" s="7">
        <v>2009.0</v>
      </c>
      <c r="D162" s="7" t="s">
        <v>6</v>
      </c>
      <c r="E162" s="7" t="s">
        <v>380</v>
      </c>
      <c r="F162" s="180">
        <v>49.8343965</v>
      </c>
      <c r="G162" s="183"/>
    </row>
    <row r="163">
      <c r="A163" s="27" t="s">
        <v>32</v>
      </c>
      <c r="B163" s="27" t="s">
        <v>501</v>
      </c>
      <c r="C163" s="7">
        <v>2009.0</v>
      </c>
      <c r="D163" s="7" t="s">
        <v>6</v>
      </c>
      <c r="E163" s="7" t="s">
        <v>380</v>
      </c>
      <c r="F163" s="180">
        <v>74.8011644</v>
      </c>
      <c r="G163" s="183"/>
    </row>
    <row r="164">
      <c r="A164" s="27" t="s">
        <v>33</v>
      </c>
      <c r="B164" s="27" t="s">
        <v>502</v>
      </c>
      <c r="C164" s="7">
        <v>2009.0</v>
      </c>
      <c r="D164" s="7" t="s">
        <v>6</v>
      </c>
      <c r="E164" s="7" t="s">
        <v>380</v>
      </c>
      <c r="F164" s="180">
        <v>66.0013861</v>
      </c>
      <c r="G164" s="183"/>
    </row>
    <row r="165">
      <c r="A165" s="27" t="s">
        <v>34</v>
      </c>
      <c r="B165" s="27" t="s">
        <v>503</v>
      </c>
      <c r="C165" s="7">
        <v>2009.0</v>
      </c>
      <c r="D165" s="7" t="s">
        <v>6</v>
      </c>
      <c r="E165" s="7" t="s">
        <v>380</v>
      </c>
      <c r="F165" s="180">
        <v>63.6288077</v>
      </c>
      <c r="G165" s="183"/>
    </row>
    <row r="166">
      <c r="A166" s="27" t="s">
        <v>35</v>
      </c>
      <c r="B166" s="27" t="s">
        <v>504</v>
      </c>
      <c r="C166" s="7">
        <v>2009.0</v>
      </c>
      <c r="D166" s="7" t="s">
        <v>6</v>
      </c>
      <c r="E166" s="7" t="s">
        <v>380</v>
      </c>
      <c r="F166" s="180">
        <v>67.4280043</v>
      </c>
      <c r="G166" s="183"/>
    </row>
    <row r="167">
      <c r="A167" s="91" t="s">
        <v>3</v>
      </c>
      <c r="B167" s="27" t="s">
        <v>489</v>
      </c>
      <c r="C167" s="7">
        <v>2010.0</v>
      </c>
      <c r="D167" s="7" t="s">
        <v>6</v>
      </c>
      <c r="E167" s="7" t="s">
        <v>380</v>
      </c>
      <c r="F167" s="181">
        <v>59.2686969</v>
      </c>
      <c r="G167" s="183"/>
    </row>
    <row r="168">
      <c r="A168" s="91" t="s">
        <v>4</v>
      </c>
      <c r="B168" s="27" t="s">
        <v>472</v>
      </c>
      <c r="C168" s="7">
        <v>2010.0</v>
      </c>
      <c r="D168" s="7" t="s">
        <v>6</v>
      </c>
      <c r="E168" s="7" t="s">
        <v>380</v>
      </c>
      <c r="F168" s="180">
        <v>48.1646818</v>
      </c>
      <c r="G168" s="183"/>
    </row>
    <row r="169">
      <c r="A169" s="27" t="s">
        <v>5</v>
      </c>
      <c r="B169" s="27" t="s">
        <v>473</v>
      </c>
      <c r="C169" s="7">
        <v>2010.0</v>
      </c>
      <c r="D169" s="7" t="s">
        <v>6</v>
      </c>
      <c r="E169" s="7" t="s">
        <v>380</v>
      </c>
      <c r="F169" s="180">
        <v>44.4036547</v>
      </c>
      <c r="G169" s="183"/>
    </row>
    <row r="170">
      <c r="A170" s="27" t="s">
        <v>6</v>
      </c>
      <c r="B170" s="27" t="s">
        <v>474</v>
      </c>
      <c r="C170" s="7">
        <v>2010.0</v>
      </c>
      <c r="D170" s="7" t="s">
        <v>6</v>
      </c>
      <c r="E170" s="7" t="s">
        <v>380</v>
      </c>
      <c r="F170" s="180">
        <v>42.1213267</v>
      </c>
      <c r="G170" s="183"/>
    </row>
    <row r="171">
      <c r="A171" s="27" t="s">
        <v>7</v>
      </c>
      <c r="B171" s="27" t="s">
        <v>475</v>
      </c>
      <c r="C171" s="7">
        <v>2010.0</v>
      </c>
      <c r="D171" s="7" t="s">
        <v>6</v>
      </c>
      <c r="E171" s="7" t="s">
        <v>380</v>
      </c>
      <c r="F171" s="180">
        <v>62.5135455</v>
      </c>
      <c r="G171" s="183"/>
    </row>
    <row r="172">
      <c r="A172" s="27" t="s">
        <v>8</v>
      </c>
      <c r="B172" s="27" t="s">
        <v>479</v>
      </c>
      <c r="C172" s="7">
        <v>2010.0</v>
      </c>
      <c r="D172" s="7" t="s">
        <v>6</v>
      </c>
      <c r="E172" s="7" t="s">
        <v>380</v>
      </c>
      <c r="F172" s="180">
        <v>42.0743315</v>
      </c>
      <c r="G172" s="183"/>
    </row>
    <row r="173">
      <c r="A173" s="27" t="s">
        <v>9</v>
      </c>
      <c r="B173" s="27" t="s">
        <v>480</v>
      </c>
      <c r="C173" s="7">
        <v>2010.0</v>
      </c>
      <c r="D173" s="7" t="s">
        <v>6</v>
      </c>
      <c r="E173" s="7" t="s">
        <v>380</v>
      </c>
      <c r="F173" s="180">
        <v>55.3977433</v>
      </c>
      <c r="G173" s="183"/>
    </row>
    <row r="174">
      <c r="A174" s="27" t="s">
        <v>10</v>
      </c>
      <c r="B174" s="27" t="s">
        <v>478</v>
      </c>
      <c r="C174" s="7">
        <v>2010.0</v>
      </c>
      <c r="D174" s="7" t="s">
        <v>6</v>
      </c>
      <c r="E174" s="7" t="s">
        <v>380</v>
      </c>
      <c r="F174" s="180">
        <v>77.0047146</v>
      </c>
      <c r="G174" s="183"/>
    </row>
    <row r="175">
      <c r="A175" s="27" t="s">
        <v>11</v>
      </c>
      <c r="B175" s="27" t="s">
        <v>477</v>
      </c>
      <c r="C175" s="7">
        <v>2010.0</v>
      </c>
      <c r="D175" s="7" t="s">
        <v>6</v>
      </c>
      <c r="E175" s="7" t="s">
        <v>380</v>
      </c>
      <c r="F175" s="180">
        <v>46.8308456</v>
      </c>
      <c r="G175" s="183"/>
    </row>
    <row r="176">
      <c r="A176" s="27" t="s">
        <v>12</v>
      </c>
      <c r="B176" s="27" t="s">
        <v>476</v>
      </c>
      <c r="C176" s="7">
        <v>2010.0</v>
      </c>
      <c r="D176" s="7" t="s">
        <v>6</v>
      </c>
      <c r="E176" s="7" t="s">
        <v>380</v>
      </c>
      <c r="F176" s="180">
        <v>48.4347765</v>
      </c>
      <c r="G176" s="183"/>
    </row>
    <row r="177">
      <c r="A177" s="27" t="s">
        <v>13</v>
      </c>
      <c r="B177" s="27" t="s">
        <v>481</v>
      </c>
      <c r="C177" s="7">
        <v>2010.0</v>
      </c>
      <c r="D177" s="7" t="s">
        <v>6</v>
      </c>
      <c r="E177" s="7" t="s">
        <v>380</v>
      </c>
      <c r="F177" s="180">
        <v>55.7130264</v>
      </c>
      <c r="G177" s="183"/>
    </row>
    <row r="178">
      <c r="A178" s="27" t="s">
        <v>14</v>
      </c>
      <c r="B178" s="27" t="s">
        <v>483</v>
      </c>
      <c r="C178" s="7">
        <v>2010.0</v>
      </c>
      <c r="D178" s="7" t="s">
        <v>6</v>
      </c>
      <c r="E178" s="7" t="s">
        <v>380</v>
      </c>
      <c r="F178" s="180">
        <v>62.2900181</v>
      </c>
      <c r="G178" s="183"/>
    </row>
    <row r="179">
      <c r="A179" s="27" t="s">
        <v>15</v>
      </c>
      <c r="B179" s="27" t="s">
        <v>482</v>
      </c>
      <c r="C179" s="7">
        <v>2010.0</v>
      </c>
      <c r="D179" s="7" t="s">
        <v>6</v>
      </c>
      <c r="E179" s="7" t="s">
        <v>380</v>
      </c>
      <c r="F179" s="180">
        <v>79.508673</v>
      </c>
      <c r="G179" s="183"/>
    </row>
    <row r="180">
      <c r="A180" s="27" t="s">
        <v>16</v>
      </c>
      <c r="B180" s="27" t="s">
        <v>484</v>
      </c>
      <c r="C180" s="7">
        <v>2010.0</v>
      </c>
      <c r="D180" s="7" t="s">
        <v>6</v>
      </c>
      <c r="E180" s="7" t="s">
        <v>380</v>
      </c>
      <c r="F180" s="180">
        <v>74.4259258</v>
      </c>
      <c r="G180" s="183"/>
    </row>
    <row r="181">
      <c r="A181" s="27" t="s">
        <v>17</v>
      </c>
      <c r="B181" s="27" t="s">
        <v>485</v>
      </c>
      <c r="C181" s="7">
        <v>2010.0</v>
      </c>
      <c r="D181" s="7" t="s">
        <v>6</v>
      </c>
      <c r="E181" s="7" t="s">
        <v>380</v>
      </c>
      <c r="F181" s="180">
        <v>55.3131632</v>
      </c>
      <c r="G181" s="183"/>
    </row>
    <row r="182">
      <c r="A182" s="27" t="s">
        <v>18</v>
      </c>
      <c r="B182" s="27" t="s">
        <v>486</v>
      </c>
      <c r="C182" s="7">
        <v>2010.0</v>
      </c>
      <c r="D182" s="7" t="s">
        <v>6</v>
      </c>
      <c r="E182" s="7" t="s">
        <v>380</v>
      </c>
      <c r="F182" s="180">
        <v>57.9450867</v>
      </c>
      <c r="G182" s="183"/>
    </row>
    <row r="183">
      <c r="A183" s="27" t="s">
        <v>19</v>
      </c>
      <c r="B183" s="27" t="s">
        <v>487</v>
      </c>
      <c r="C183" s="7">
        <v>2010.0</v>
      </c>
      <c r="D183" s="7" t="s">
        <v>6</v>
      </c>
      <c r="E183" s="7" t="s">
        <v>380</v>
      </c>
      <c r="F183" s="180">
        <v>71.9151186</v>
      </c>
      <c r="G183" s="183"/>
    </row>
    <row r="184">
      <c r="A184" s="27" t="s">
        <v>20</v>
      </c>
      <c r="B184" s="27" t="s">
        <v>488</v>
      </c>
      <c r="C184" s="7">
        <v>2010.0</v>
      </c>
      <c r="D184" s="7" t="s">
        <v>6</v>
      </c>
      <c r="E184" s="7" t="s">
        <v>380</v>
      </c>
      <c r="F184" s="180">
        <v>66.5248116</v>
      </c>
      <c r="G184" s="183"/>
    </row>
    <row r="185">
      <c r="A185" s="27" t="s">
        <v>21</v>
      </c>
      <c r="B185" s="27" t="s">
        <v>490</v>
      </c>
      <c r="C185" s="7">
        <v>2010.0</v>
      </c>
      <c r="D185" s="7" t="s">
        <v>6</v>
      </c>
      <c r="E185" s="7" t="s">
        <v>380</v>
      </c>
      <c r="F185" s="180">
        <v>64.5129398</v>
      </c>
      <c r="G185" s="183"/>
    </row>
    <row r="186">
      <c r="A186" s="27" t="s">
        <v>22</v>
      </c>
      <c r="B186" s="27" t="s">
        <v>491</v>
      </c>
      <c r="C186" s="7">
        <v>2010.0</v>
      </c>
      <c r="D186" s="7" t="s">
        <v>6</v>
      </c>
      <c r="E186" s="7" t="s">
        <v>380</v>
      </c>
      <c r="F186" s="180">
        <v>40.5945178</v>
      </c>
      <c r="G186" s="183"/>
    </row>
    <row r="187">
      <c r="A187" s="27" t="s">
        <v>23</v>
      </c>
      <c r="B187" s="27" t="s">
        <v>492</v>
      </c>
      <c r="C187" s="7">
        <v>2010.0</v>
      </c>
      <c r="D187" s="7" t="s">
        <v>6</v>
      </c>
      <c r="E187" s="7" t="s">
        <v>380</v>
      </c>
      <c r="F187" s="180">
        <v>80.8973966</v>
      </c>
      <c r="G187" s="183"/>
    </row>
    <row r="188">
      <c r="A188" s="27" t="s">
        <v>24</v>
      </c>
      <c r="B188" s="27" t="s">
        <v>493</v>
      </c>
      <c r="C188" s="7">
        <v>2010.0</v>
      </c>
      <c r="D188" s="7" t="s">
        <v>6</v>
      </c>
      <c r="E188" s="7" t="s">
        <v>380</v>
      </c>
      <c r="F188" s="180">
        <v>74.221825</v>
      </c>
      <c r="G188" s="183"/>
    </row>
    <row r="189">
      <c r="A189" s="27" t="s">
        <v>25</v>
      </c>
      <c r="B189" s="27" t="s">
        <v>494</v>
      </c>
      <c r="C189" s="7">
        <v>2010.0</v>
      </c>
      <c r="D189" s="7" t="s">
        <v>6</v>
      </c>
      <c r="E189" s="7" t="s">
        <v>380</v>
      </c>
      <c r="F189" s="180">
        <v>47.571353</v>
      </c>
      <c r="G189" s="183"/>
    </row>
    <row r="190">
      <c r="A190" s="27" t="s">
        <v>26</v>
      </c>
      <c r="B190" s="27" t="s">
        <v>495</v>
      </c>
      <c r="C190" s="7">
        <v>2010.0</v>
      </c>
      <c r="D190" s="7" t="s">
        <v>6</v>
      </c>
      <c r="E190" s="7" t="s">
        <v>380</v>
      </c>
      <c r="F190" s="180">
        <v>51.2134376</v>
      </c>
      <c r="G190" s="183"/>
    </row>
    <row r="191">
      <c r="A191" s="27" t="s">
        <v>27</v>
      </c>
      <c r="B191" s="27" t="s">
        <v>497</v>
      </c>
      <c r="C191" s="7">
        <v>2010.0</v>
      </c>
      <c r="D191" s="7" t="s">
        <v>6</v>
      </c>
      <c r="E191" s="7" t="s">
        <v>380</v>
      </c>
      <c r="F191" s="180">
        <v>59.7958123</v>
      </c>
      <c r="G191" s="183"/>
    </row>
    <row r="192">
      <c r="A192" s="27" t="s">
        <v>28</v>
      </c>
      <c r="B192" s="27" t="s">
        <v>496</v>
      </c>
      <c r="C192" s="7">
        <v>2010.0</v>
      </c>
      <c r="D192" s="7" t="s">
        <v>6</v>
      </c>
      <c r="E192" s="7" t="s">
        <v>380</v>
      </c>
      <c r="F192" s="180">
        <v>52.8912675</v>
      </c>
      <c r="G192" s="183"/>
    </row>
    <row r="193">
      <c r="A193" s="27" t="s">
        <v>29</v>
      </c>
      <c r="B193" s="27" t="s">
        <v>498</v>
      </c>
      <c r="C193" s="7">
        <v>2010.0</v>
      </c>
      <c r="D193" s="7" t="s">
        <v>6</v>
      </c>
      <c r="E193" s="7" t="s">
        <v>380</v>
      </c>
      <c r="F193" s="180">
        <v>46.0778279</v>
      </c>
      <c r="G193" s="183"/>
    </row>
    <row r="194">
      <c r="A194" s="27" t="s">
        <v>30</v>
      </c>
      <c r="B194" s="27" t="s">
        <v>499</v>
      </c>
      <c r="C194" s="7">
        <v>2010.0</v>
      </c>
      <c r="D194" s="7" t="s">
        <v>6</v>
      </c>
      <c r="E194" s="7" t="s">
        <v>380</v>
      </c>
      <c r="F194" s="180">
        <v>64.9803981</v>
      </c>
      <c r="G194" s="183"/>
    </row>
    <row r="195">
      <c r="A195" s="27" t="s">
        <v>31</v>
      </c>
      <c r="B195" s="27" t="s">
        <v>500</v>
      </c>
      <c r="C195" s="7">
        <v>2010.0</v>
      </c>
      <c r="D195" s="7" t="s">
        <v>6</v>
      </c>
      <c r="E195" s="7" t="s">
        <v>380</v>
      </c>
      <c r="F195" s="180">
        <v>50.6797722</v>
      </c>
      <c r="G195" s="183"/>
    </row>
    <row r="196">
      <c r="A196" s="27" t="s">
        <v>32</v>
      </c>
      <c r="B196" s="27" t="s">
        <v>501</v>
      </c>
      <c r="C196" s="7">
        <v>2010.0</v>
      </c>
      <c r="D196" s="7" t="s">
        <v>6</v>
      </c>
      <c r="E196" s="7" t="s">
        <v>380</v>
      </c>
      <c r="F196" s="180">
        <v>73.1234541</v>
      </c>
      <c r="G196" s="183"/>
    </row>
    <row r="197">
      <c r="A197" s="27" t="s">
        <v>33</v>
      </c>
      <c r="B197" s="27" t="s">
        <v>502</v>
      </c>
      <c r="C197" s="7">
        <v>2010.0</v>
      </c>
      <c r="D197" s="7" t="s">
        <v>6</v>
      </c>
      <c r="E197" s="7" t="s">
        <v>380</v>
      </c>
      <c r="F197" s="180">
        <v>65.3525918</v>
      </c>
      <c r="G197" s="183"/>
    </row>
    <row r="198">
      <c r="A198" s="27" t="s">
        <v>34</v>
      </c>
      <c r="B198" s="27" t="s">
        <v>503</v>
      </c>
      <c r="C198" s="7">
        <v>2010.0</v>
      </c>
      <c r="D198" s="7" t="s">
        <v>6</v>
      </c>
      <c r="E198" s="7" t="s">
        <v>380</v>
      </c>
      <c r="F198" s="180">
        <v>62.8484847</v>
      </c>
      <c r="G198" s="183"/>
    </row>
    <row r="199">
      <c r="A199" s="27" t="s">
        <v>35</v>
      </c>
      <c r="B199" s="27" t="s">
        <v>504</v>
      </c>
      <c r="C199" s="7">
        <v>2010.0</v>
      </c>
      <c r="D199" s="7" t="s">
        <v>6</v>
      </c>
      <c r="E199" s="7" t="s">
        <v>380</v>
      </c>
      <c r="F199" s="180">
        <v>65.4739082</v>
      </c>
      <c r="G199" s="183"/>
    </row>
    <row r="200">
      <c r="A200" s="91" t="s">
        <v>3</v>
      </c>
      <c r="B200" s="27" t="s">
        <v>489</v>
      </c>
      <c r="C200" s="7">
        <v>2011.0</v>
      </c>
      <c r="D200" s="7" t="s">
        <v>6</v>
      </c>
      <c r="E200" s="7" t="s">
        <v>380</v>
      </c>
      <c r="F200" s="181">
        <v>59.6594622</v>
      </c>
      <c r="G200" s="183"/>
    </row>
    <row r="201">
      <c r="A201" s="91" t="s">
        <v>4</v>
      </c>
      <c r="B201" s="27" t="s">
        <v>472</v>
      </c>
      <c r="C201" s="7">
        <v>2011.0</v>
      </c>
      <c r="D201" s="7" t="s">
        <v>6</v>
      </c>
      <c r="E201" s="7" t="s">
        <v>380</v>
      </c>
      <c r="F201" s="180">
        <v>48.9946298</v>
      </c>
      <c r="G201" s="183"/>
    </row>
    <row r="202">
      <c r="A202" s="27" t="s">
        <v>5</v>
      </c>
      <c r="B202" s="27" t="s">
        <v>473</v>
      </c>
      <c r="C202" s="7">
        <v>2011.0</v>
      </c>
      <c r="D202" s="7" t="s">
        <v>6</v>
      </c>
      <c r="E202" s="7" t="s">
        <v>380</v>
      </c>
      <c r="F202" s="180">
        <v>46.8327992</v>
      </c>
      <c r="G202" s="183"/>
    </row>
    <row r="203">
      <c r="A203" s="27" t="s">
        <v>6</v>
      </c>
      <c r="B203" s="27" t="s">
        <v>474</v>
      </c>
      <c r="C203" s="7">
        <v>2011.0</v>
      </c>
      <c r="D203" s="7" t="s">
        <v>6</v>
      </c>
      <c r="E203" s="7" t="s">
        <v>380</v>
      </c>
      <c r="F203" s="180">
        <v>42.7483511</v>
      </c>
      <c r="G203" s="183"/>
    </row>
    <row r="204">
      <c r="A204" s="27" t="s">
        <v>7</v>
      </c>
      <c r="B204" s="27" t="s">
        <v>475</v>
      </c>
      <c r="C204" s="7">
        <v>2011.0</v>
      </c>
      <c r="D204" s="7" t="s">
        <v>6</v>
      </c>
      <c r="E204" s="7" t="s">
        <v>380</v>
      </c>
      <c r="F204" s="180">
        <v>62.2336775</v>
      </c>
      <c r="G204" s="183"/>
    </row>
    <row r="205">
      <c r="A205" s="27" t="s">
        <v>8</v>
      </c>
      <c r="B205" s="27" t="s">
        <v>479</v>
      </c>
      <c r="C205" s="7">
        <v>2011.0</v>
      </c>
      <c r="D205" s="7" t="s">
        <v>6</v>
      </c>
      <c r="E205" s="7" t="s">
        <v>380</v>
      </c>
      <c r="F205" s="180">
        <v>43.0248372</v>
      </c>
      <c r="G205" s="183"/>
    </row>
    <row r="206">
      <c r="A206" s="27" t="s">
        <v>9</v>
      </c>
      <c r="B206" s="27" t="s">
        <v>480</v>
      </c>
      <c r="C206" s="7">
        <v>2011.0</v>
      </c>
      <c r="D206" s="7" t="s">
        <v>6</v>
      </c>
      <c r="E206" s="7" t="s">
        <v>380</v>
      </c>
      <c r="F206" s="180">
        <v>55.1137456</v>
      </c>
      <c r="G206" s="183"/>
    </row>
    <row r="207">
      <c r="A207" s="27" t="s">
        <v>10</v>
      </c>
      <c r="B207" s="27" t="s">
        <v>478</v>
      </c>
      <c r="C207" s="7">
        <v>2011.0</v>
      </c>
      <c r="D207" s="7" t="s">
        <v>6</v>
      </c>
      <c r="E207" s="7" t="s">
        <v>380</v>
      </c>
      <c r="F207" s="180">
        <v>77.5777854</v>
      </c>
      <c r="G207" s="183"/>
    </row>
    <row r="208">
      <c r="A208" s="27" t="s">
        <v>11</v>
      </c>
      <c r="B208" s="27" t="s">
        <v>477</v>
      </c>
      <c r="C208" s="7">
        <v>2011.0</v>
      </c>
      <c r="D208" s="7" t="s">
        <v>6</v>
      </c>
      <c r="E208" s="7" t="s">
        <v>380</v>
      </c>
      <c r="F208" s="180">
        <v>44.5511122</v>
      </c>
      <c r="G208" s="183"/>
    </row>
    <row r="209">
      <c r="A209" s="27" t="s">
        <v>12</v>
      </c>
      <c r="B209" s="27" t="s">
        <v>476</v>
      </c>
      <c r="C209" s="7">
        <v>2011.0</v>
      </c>
      <c r="D209" s="7" t="s">
        <v>6</v>
      </c>
      <c r="E209" s="7" t="s">
        <v>380</v>
      </c>
      <c r="F209" s="180">
        <v>48.2218774</v>
      </c>
      <c r="G209" s="183"/>
    </row>
    <row r="210">
      <c r="A210" s="27" t="s">
        <v>13</v>
      </c>
      <c r="B210" s="27" t="s">
        <v>481</v>
      </c>
      <c r="C210" s="7">
        <v>2011.0</v>
      </c>
      <c r="D210" s="7" t="s">
        <v>6</v>
      </c>
      <c r="E210" s="7" t="s">
        <v>380</v>
      </c>
      <c r="F210" s="180">
        <v>55.1646308</v>
      </c>
      <c r="G210" s="183"/>
    </row>
    <row r="211">
      <c r="A211" s="27" t="s">
        <v>14</v>
      </c>
      <c r="B211" s="27" t="s">
        <v>483</v>
      </c>
      <c r="C211" s="7">
        <v>2011.0</v>
      </c>
      <c r="D211" s="7" t="s">
        <v>6</v>
      </c>
      <c r="E211" s="7" t="s">
        <v>380</v>
      </c>
      <c r="F211" s="180">
        <v>63.2451916</v>
      </c>
      <c r="G211" s="183"/>
    </row>
    <row r="212">
      <c r="A212" s="27" t="s">
        <v>15</v>
      </c>
      <c r="B212" s="27" t="s">
        <v>482</v>
      </c>
      <c r="C212" s="7">
        <v>2011.0</v>
      </c>
      <c r="D212" s="7" t="s">
        <v>6</v>
      </c>
      <c r="E212" s="7" t="s">
        <v>380</v>
      </c>
      <c r="F212" s="180">
        <v>80.938634</v>
      </c>
      <c r="G212" s="183"/>
    </row>
    <row r="213">
      <c r="A213" s="27" t="s">
        <v>16</v>
      </c>
      <c r="B213" s="27" t="s">
        <v>484</v>
      </c>
      <c r="C213" s="7">
        <v>2011.0</v>
      </c>
      <c r="D213" s="7" t="s">
        <v>6</v>
      </c>
      <c r="E213" s="7" t="s">
        <v>380</v>
      </c>
      <c r="F213" s="180">
        <v>74.6374229</v>
      </c>
      <c r="G213" s="183"/>
    </row>
    <row r="214">
      <c r="A214" s="27" t="s">
        <v>17</v>
      </c>
      <c r="B214" s="27" t="s">
        <v>485</v>
      </c>
      <c r="C214" s="7">
        <v>2011.0</v>
      </c>
      <c r="D214" s="7" t="s">
        <v>6</v>
      </c>
      <c r="E214" s="7" t="s">
        <v>380</v>
      </c>
      <c r="F214" s="180">
        <v>54.6132733</v>
      </c>
      <c r="G214" s="183"/>
    </row>
    <row r="215">
      <c r="A215" s="27" t="s">
        <v>18</v>
      </c>
      <c r="B215" s="27" t="s">
        <v>486</v>
      </c>
      <c r="C215" s="7">
        <v>2011.0</v>
      </c>
      <c r="D215" s="7" t="s">
        <v>6</v>
      </c>
      <c r="E215" s="7" t="s">
        <v>380</v>
      </c>
      <c r="F215" s="180">
        <v>57.4289267</v>
      </c>
      <c r="G215" s="183"/>
    </row>
    <row r="216">
      <c r="A216" s="27" t="s">
        <v>19</v>
      </c>
      <c r="B216" s="27" t="s">
        <v>487</v>
      </c>
      <c r="C216" s="7">
        <v>2011.0</v>
      </c>
      <c r="D216" s="7" t="s">
        <v>6</v>
      </c>
      <c r="E216" s="7" t="s">
        <v>380</v>
      </c>
      <c r="F216" s="180">
        <v>71.0445501</v>
      </c>
      <c r="G216" s="183"/>
    </row>
    <row r="217">
      <c r="A217" s="27" t="s">
        <v>20</v>
      </c>
      <c r="B217" s="27" t="s">
        <v>488</v>
      </c>
      <c r="C217" s="7">
        <v>2011.0</v>
      </c>
      <c r="D217" s="7" t="s">
        <v>6</v>
      </c>
      <c r="E217" s="7" t="s">
        <v>380</v>
      </c>
      <c r="F217" s="180">
        <v>65.9701922</v>
      </c>
      <c r="G217" s="183"/>
    </row>
    <row r="218">
      <c r="A218" s="27" t="s">
        <v>21</v>
      </c>
      <c r="B218" s="27" t="s">
        <v>490</v>
      </c>
      <c r="C218" s="7">
        <v>2011.0</v>
      </c>
      <c r="D218" s="7" t="s">
        <v>6</v>
      </c>
      <c r="E218" s="7" t="s">
        <v>380</v>
      </c>
      <c r="F218" s="180">
        <v>65.7819888</v>
      </c>
      <c r="G218" s="183"/>
    </row>
    <row r="219">
      <c r="A219" s="27" t="s">
        <v>22</v>
      </c>
      <c r="B219" s="27" t="s">
        <v>491</v>
      </c>
      <c r="C219" s="7">
        <v>2011.0</v>
      </c>
      <c r="D219" s="7" t="s">
        <v>6</v>
      </c>
      <c r="E219" s="7" t="s">
        <v>380</v>
      </c>
      <c r="F219" s="180">
        <v>41.9812676</v>
      </c>
      <c r="G219" s="183"/>
    </row>
    <row r="220">
      <c r="A220" s="27" t="s">
        <v>23</v>
      </c>
      <c r="B220" s="27" t="s">
        <v>492</v>
      </c>
      <c r="C220" s="7">
        <v>2011.0</v>
      </c>
      <c r="D220" s="7" t="s">
        <v>6</v>
      </c>
      <c r="E220" s="7" t="s">
        <v>380</v>
      </c>
      <c r="F220" s="180">
        <v>79.55331</v>
      </c>
      <c r="G220" s="183"/>
    </row>
    <row r="221">
      <c r="A221" s="27" t="s">
        <v>24</v>
      </c>
      <c r="B221" s="27" t="s">
        <v>493</v>
      </c>
      <c r="C221" s="7">
        <v>2011.0</v>
      </c>
      <c r="D221" s="7" t="s">
        <v>6</v>
      </c>
      <c r="E221" s="7" t="s">
        <v>380</v>
      </c>
      <c r="F221" s="180">
        <v>75.5211743</v>
      </c>
      <c r="G221" s="183"/>
    </row>
    <row r="222">
      <c r="A222" s="27" t="s">
        <v>25</v>
      </c>
      <c r="B222" s="27" t="s">
        <v>494</v>
      </c>
      <c r="C222" s="7">
        <v>2011.0</v>
      </c>
      <c r="D222" s="7" t="s">
        <v>6</v>
      </c>
      <c r="E222" s="7" t="s">
        <v>380</v>
      </c>
      <c r="F222" s="180">
        <v>50.228757</v>
      </c>
      <c r="G222" s="183"/>
    </row>
    <row r="223">
      <c r="A223" s="27" t="s">
        <v>26</v>
      </c>
      <c r="B223" s="27" t="s">
        <v>495</v>
      </c>
      <c r="C223" s="7">
        <v>2011.0</v>
      </c>
      <c r="D223" s="7" t="s">
        <v>6</v>
      </c>
      <c r="E223" s="7" t="s">
        <v>380</v>
      </c>
      <c r="F223" s="180">
        <v>50.8438949</v>
      </c>
      <c r="G223" s="183"/>
    </row>
    <row r="224">
      <c r="A224" s="27" t="s">
        <v>27</v>
      </c>
      <c r="B224" s="27" t="s">
        <v>497</v>
      </c>
      <c r="C224" s="7">
        <v>2011.0</v>
      </c>
      <c r="D224" s="7" t="s">
        <v>6</v>
      </c>
      <c r="E224" s="7" t="s">
        <v>380</v>
      </c>
      <c r="F224" s="180">
        <v>58.9177471</v>
      </c>
      <c r="G224" s="183"/>
    </row>
    <row r="225">
      <c r="A225" s="27" t="s">
        <v>28</v>
      </c>
      <c r="B225" s="27" t="s">
        <v>496</v>
      </c>
      <c r="C225" s="7">
        <v>2011.0</v>
      </c>
      <c r="D225" s="7" t="s">
        <v>6</v>
      </c>
      <c r="E225" s="7" t="s">
        <v>380</v>
      </c>
      <c r="F225" s="180">
        <v>54.4374634</v>
      </c>
      <c r="G225" s="183"/>
    </row>
    <row r="226">
      <c r="A226" s="27" t="s">
        <v>29</v>
      </c>
      <c r="B226" s="27" t="s">
        <v>498</v>
      </c>
      <c r="C226" s="7">
        <v>2011.0</v>
      </c>
      <c r="D226" s="7" t="s">
        <v>6</v>
      </c>
      <c r="E226" s="7" t="s">
        <v>380</v>
      </c>
      <c r="F226" s="180">
        <v>47.8061955</v>
      </c>
      <c r="G226" s="183"/>
    </row>
    <row r="227">
      <c r="A227" s="27" t="s">
        <v>30</v>
      </c>
      <c r="B227" s="27" t="s">
        <v>499</v>
      </c>
      <c r="C227" s="7">
        <v>2011.0</v>
      </c>
      <c r="D227" s="7" t="s">
        <v>6</v>
      </c>
      <c r="E227" s="7" t="s">
        <v>380</v>
      </c>
      <c r="F227" s="180">
        <v>64.475659</v>
      </c>
      <c r="G227" s="183"/>
    </row>
    <row r="228">
      <c r="A228" s="27" t="s">
        <v>31</v>
      </c>
      <c r="B228" s="27" t="s">
        <v>500</v>
      </c>
      <c r="C228" s="7">
        <v>2011.0</v>
      </c>
      <c r="D228" s="7" t="s">
        <v>6</v>
      </c>
      <c r="E228" s="7" t="s">
        <v>380</v>
      </c>
      <c r="F228" s="180">
        <v>52.4423186</v>
      </c>
      <c r="G228" s="183"/>
    </row>
    <row r="229">
      <c r="A229" s="27" t="s">
        <v>32</v>
      </c>
      <c r="B229" s="27" t="s">
        <v>501</v>
      </c>
      <c r="C229" s="7">
        <v>2011.0</v>
      </c>
      <c r="D229" s="7" t="s">
        <v>6</v>
      </c>
      <c r="E229" s="7" t="s">
        <v>380</v>
      </c>
      <c r="F229" s="180">
        <v>73.0913247</v>
      </c>
      <c r="G229" s="183"/>
    </row>
    <row r="230">
      <c r="A230" s="27" t="s">
        <v>33</v>
      </c>
      <c r="B230" s="27" t="s">
        <v>502</v>
      </c>
      <c r="C230" s="7">
        <v>2011.0</v>
      </c>
      <c r="D230" s="7" t="s">
        <v>6</v>
      </c>
      <c r="E230" s="7" t="s">
        <v>380</v>
      </c>
      <c r="F230" s="180">
        <v>68.1257591</v>
      </c>
      <c r="G230" s="183"/>
    </row>
    <row r="231">
      <c r="A231" s="27" t="s">
        <v>34</v>
      </c>
      <c r="B231" s="27" t="s">
        <v>503</v>
      </c>
      <c r="C231" s="7">
        <v>2011.0</v>
      </c>
      <c r="D231" s="7" t="s">
        <v>6</v>
      </c>
      <c r="E231" s="7" t="s">
        <v>380</v>
      </c>
      <c r="F231" s="180">
        <v>64.4823144</v>
      </c>
      <c r="G231" s="183"/>
    </row>
    <row r="232">
      <c r="A232" s="27" t="s">
        <v>35</v>
      </c>
      <c r="B232" s="27" t="s">
        <v>504</v>
      </c>
      <c r="C232" s="7">
        <v>2011.0</v>
      </c>
      <c r="D232" s="7" t="s">
        <v>6</v>
      </c>
      <c r="E232" s="7" t="s">
        <v>380</v>
      </c>
      <c r="F232" s="180">
        <v>64.66616</v>
      </c>
      <c r="G232" s="183"/>
    </row>
    <row r="233">
      <c r="A233" s="91" t="s">
        <v>3</v>
      </c>
      <c r="B233" s="27" t="s">
        <v>489</v>
      </c>
      <c r="C233" s="7">
        <v>2012.0</v>
      </c>
      <c r="D233" s="7" t="s">
        <v>6</v>
      </c>
      <c r="E233" s="7" t="s">
        <v>380</v>
      </c>
      <c r="F233" s="181">
        <v>59.6277527</v>
      </c>
      <c r="G233" s="183"/>
      <c r="H233" s="184"/>
    </row>
    <row r="234">
      <c r="A234" s="91" t="s">
        <v>4</v>
      </c>
      <c r="B234" s="27" t="s">
        <v>472</v>
      </c>
      <c r="C234" s="7">
        <v>2012.0</v>
      </c>
      <c r="D234" s="7" t="s">
        <v>6</v>
      </c>
      <c r="E234" s="7" t="s">
        <v>380</v>
      </c>
      <c r="F234" s="180">
        <v>49.7123743</v>
      </c>
      <c r="G234" s="183"/>
      <c r="H234" s="185"/>
    </row>
    <row r="235">
      <c r="A235" s="27" t="s">
        <v>5</v>
      </c>
      <c r="B235" s="27" t="s">
        <v>473</v>
      </c>
      <c r="C235" s="7">
        <v>2012.0</v>
      </c>
      <c r="D235" s="7" t="s">
        <v>6</v>
      </c>
      <c r="E235" s="7" t="s">
        <v>380</v>
      </c>
      <c r="F235" s="180">
        <v>45.9628101</v>
      </c>
      <c r="G235" s="183"/>
      <c r="H235" s="185"/>
    </row>
    <row r="236">
      <c r="A236" s="27" t="s">
        <v>6</v>
      </c>
      <c r="B236" s="27" t="s">
        <v>474</v>
      </c>
      <c r="C236" s="7">
        <v>2012.0</v>
      </c>
      <c r="D236" s="7" t="s">
        <v>6</v>
      </c>
      <c r="E236" s="7" t="s">
        <v>380</v>
      </c>
      <c r="F236" s="180">
        <v>41.9986568</v>
      </c>
      <c r="G236" s="183"/>
      <c r="H236" s="185"/>
    </row>
    <row r="237">
      <c r="A237" s="27" t="s">
        <v>7</v>
      </c>
      <c r="B237" s="27" t="s">
        <v>475</v>
      </c>
      <c r="C237" s="7">
        <v>2012.0</v>
      </c>
      <c r="D237" s="7" t="s">
        <v>6</v>
      </c>
      <c r="E237" s="7" t="s">
        <v>380</v>
      </c>
      <c r="F237" s="180">
        <v>62.1504796</v>
      </c>
      <c r="G237" s="183"/>
      <c r="H237" s="185"/>
    </row>
    <row r="238">
      <c r="A238" s="27" t="s">
        <v>8</v>
      </c>
      <c r="B238" s="27" t="s">
        <v>479</v>
      </c>
      <c r="C238" s="7">
        <v>2012.0</v>
      </c>
      <c r="D238" s="7" t="s">
        <v>6</v>
      </c>
      <c r="E238" s="7" t="s">
        <v>380</v>
      </c>
      <c r="F238" s="180">
        <v>43.2063549</v>
      </c>
      <c r="G238" s="183"/>
      <c r="H238" s="185"/>
    </row>
    <row r="239">
      <c r="A239" s="27" t="s">
        <v>9</v>
      </c>
      <c r="B239" s="27" t="s">
        <v>480</v>
      </c>
      <c r="C239" s="7">
        <v>2012.0</v>
      </c>
      <c r="D239" s="7" t="s">
        <v>6</v>
      </c>
      <c r="E239" s="7" t="s">
        <v>380</v>
      </c>
      <c r="F239" s="180">
        <v>55.4824942</v>
      </c>
      <c r="G239" s="183"/>
      <c r="H239" s="185"/>
    </row>
    <row r="240">
      <c r="A240" s="27" t="s">
        <v>10</v>
      </c>
      <c r="B240" s="27" t="s">
        <v>478</v>
      </c>
      <c r="C240" s="7">
        <v>2012.0</v>
      </c>
      <c r="D240" s="7" t="s">
        <v>6</v>
      </c>
      <c r="E240" s="7" t="s">
        <v>380</v>
      </c>
      <c r="F240" s="180">
        <v>77.0251666</v>
      </c>
      <c r="G240" s="183"/>
      <c r="H240" s="185"/>
    </row>
    <row r="241">
      <c r="A241" s="27" t="s">
        <v>11</v>
      </c>
      <c r="B241" s="27" t="s">
        <v>477</v>
      </c>
      <c r="C241" s="7">
        <v>2012.0</v>
      </c>
      <c r="D241" s="7" t="s">
        <v>6</v>
      </c>
      <c r="E241" s="7" t="s">
        <v>380</v>
      </c>
      <c r="F241" s="180">
        <v>42.4896147</v>
      </c>
      <c r="G241" s="183"/>
      <c r="H241" s="185"/>
    </row>
    <row r="242">
      <c r="A242" s="27" t="s">
        <v>12</v>
      </c>
      <c r="B242" s="27" t="s">
        <v>476</v>
      </c>
      <c r="C242" s="7">
        <v>2012.0</v>
      </c>
      <c r="D242" s="7" t="s">
        <v>6</v>
      </c>
      <c r="E242" s="7" t="s">
        <v>380</v>
      </c>
      <c r="F242" s="180">
        <v>49.7354252</v>
      </c>
      <c r="G242" s="183"/>
      <c r="H242" s="185"/>
    </row>
    <row r="243">
      <c r="A243" s="27" t="s">
        <v>13</v>
      </c>
      <c r="B243" s="27" t="s">
        <v>481</v>
      </c>
      <c r="C243" s="7">
        <v>2012.0</v>
      </c>
      <c r="D243" s="7" t="s">
        <v>6</v>
      </c>
      <c r="E243" s="7" t="s">
        <v>380</v>
      </c>
      <c r="F243" s="180">
        <v>57.3021175</v>
      </c>
      <c r="G243" s="183"/>
      <c r="H243" s="185"/>
    </row>
    <row r="244">
      <c r="A244" s="27" t="s">
        <v>14</v>
      </c>
      <c r="B244" s="27" t="s">
        <v>483</v>
      </c>
      <c r="C244" s="7">
        <v>2012.0</v>
      </c>
      <c r="D244" s="7" t="s">
        <v>6</v>
      </c>
      <c r="E244" s="7" t="s">
        <v>380</v>
      </c>
      <c r="F244" s="180">
        <v>63.6846565</v>
      </c>
      <c r="G244" s="183"/>
      <c r="H244" s="185"/>
    </row>
    <row r="245">
      <c r="A245" s="27" t="s">
        <v>15</v>
      </c>
      <c r="B245" s="27" t="s">
        <v>482</v>
      </c>
      <c r="C245" s="7">
        <v>2012.0</v>
      </c>
      <c r="D245" s="7" t="s">
        <v>6</v>
      </c>
      <c r="E245" s="7" t="s">
        <v>380</v>
      </c>
      <c r="F245" s="180">
        <v>79.6088293</v>
      </c>
      <c r="G245" s="183"/>
      <c r="H245" s="185"/>
    </row>
    <row r="246">
      <c r="A246" s="27" t="s">
        <v>16</v>
      </c>
      <c r="B246" s="27" t="s">
        <v>484</v>
      </c>
      <c r="C246" s="7">
        <v>2012.0</v>
      </c>
      <c r="D246" s="7" t="s">
        <v>6</v>
      </c>
      <c r="E246" s="7" t="s">
        <v>380</v>
      </c>
      <c r="F246" s="180">
        <v>74.1406331</v>
      </c>
      <c r="G246" s="183"/>
      <c r="H246" s="185"/>
    </row>
    <row r="247">
      <c r="A247" s="27" t="s">
        <v>17</v>
      </c>
      <c r="B247" s="27" t="s">
        <v>485</v>
      </c>
      <c r="C247" s="7">
        <v>2012.0</v>
      </c>
      <c r="D247" s="7" t="s">
        <v>6</v>
      </c>
      <c r="E247" s="7" t="s">
        <v>380</v>
      </c>
      <c r="F247" s="180">
        <v>56.4796121</v>
      </c>
      <c r="G247" s="183"/>
      <c r="H247" s="185"/>
    </row>
    <row r="248">
      <c r="A248" s="27" t="s">
        <v>18</v>
      </c>
      <c r="B248" s="27" t="s">
        <v>486</v>
      </c>
      <c r="C248" s="7">
        <v>2012.0</v>
      </c>
      <c r="D248" s="7" t="s">
        <v>6</v>
      </c>
      <c r="E248" s="7" t="s">
        <v>380</v>
      </c>
      <c r="F248" s="180">
        <v>58.2259476</v>
      </c>
      <c r="G248" s="183"/>
      <c r="H248" s="185"/>
    </row>
    <row r="249">
      <c r="A249" s="27" t="s">
        <v>19</v>
      </c>
      <c r="B249" s="27" t="s">
        <v>487</v>
      </c>
      <c r="C249" s="7">
        <v>2012.0</v>
      </c>
      <c r="D249" s="7" t="s">
        <v>6</v>
      </c>
      <c r="E249" s="7" t="s">
        <v>380</v>
      </c>
      <c r="F249" s="180">
        <v>71.6775884</v>
      </c>
      <c r="G249" s="183"/>
      <c r="H249" s="185"/>
    </row>
    <row r="250">
      <c r="A250" s="27" t="s">
        <v>20</v>
      </c>
      <c r="B250" s="27" t="s">
        <v>488</v>
      </c>
      <c r="C250" s="7">
        <v>2012.0</v>
      </c>
      <c r="D250" s="7" t="s">
        <v>6</v>
      </c>
      <c r="E250" s="7" t="s">
        <v>380</v>
      </c>
      <c r="F250" s="180">
        <v>66.7250806</v>
      </c>
      <c r="G250" s="183"/>
      <c r="H250" s="185"/>
    </row>
    <row r="251">
      <c r="A251" s="27" t="s">
        <v>21</v>
      </c>
      <c r="B251" s="27" t="s">
        <v>490</v>
      </c>
      <c r="C251" s="7">
        <v>2012.0</v>
      </c>
      <c r="D251" s="7" t="s">
        <v>6</v>
      </c>
      <c r="E251" s="7" t="s">
        <v>380</v>
      </c>
      <c r="F251" s="180">
        <v>65.237156</v>
      </c>
      <c r="G251" s="183"/>
      <c r="H251" s="185"/>
    </row>
    <row r="252">
      <c r="A252" s="27" t="s">
        <v>22</v>
      </c>
      <c r="B252" s="27" t="s">
        <v>491</v>
      </c>
      <c r="C252" s="7">
        <v>2012.0</v>
      </c>
      <c r="D252" s="7" t="s">
        <v>6</v>
      </c>
      <c r="E252" s="7" t="s">
        <v>380</v>
      </c>
      <c r="F252" s="180">
        <v>40.8892611</v>
      </c>
      <c r="G252" s="183"/>
      <c r="H252" s="185"/>
    </row>
    <row r="253">
      <c r="A253" s="27" t="s">
        <v>23</v>
      </c>
      <c r="B253" s="27" t="s">
        <v>492</v>
      </c>
      <c r="C253" s="7">
        <v>2012.0</v>
      </c>
      <c r="D253" s="7" t="s">
        <v>6</v>
      </c>
      <c r="E253" s="7" t="s">
        <v>380</v>
      </c>
      <c r="F253" s="180">
        <v>80.824223</v>
      </c>
      <c r="G253" s="183"/>
      <c r="H253" s="185"/>
    </row>
    <row r="254">
      <c r="A254" s="27" t="s">
        <v>24</v>
      </c>
      <c r="B254" s="27" t="s">
        <v>493</v>
      </c>
      <c r="C254" s="7">
        <v>2012.0</v>
      </c>
      <c r="D254" s="7" t="s">
        <v>6</v>
      </c>
      <c r="E254" s="7" t="s">
        <v>380</v>
      </c>
      <c r="F254" s="180">
        <v>73.7746722</v>
      </c>
      <c r="G254" s="183"/>
      <c r="H254" s="185"/>
    </row>
    <row r="255">
      <c r="A255" s="27" t="s">
        <v>25</v>
      </c>
      <c r="B255" s="27" t="s">
        <v>494</v>
      </c>
      <c r="C255" s="7">
        <v>2012.0</v>
      </c>
      <c r="D255" s="7" t="s">
        <v>6</v>
      </c>
      <c r="E255" s="7" t="s">
        <v>380</v>
      </c>
      <c r="F255" s="180">
        <v>47.8452953</v>
      </c>
      <c r="G255" s="183"/>
      <c r="H255" s="185"/>
    </row>
    <row r="256">
      <c r="A256" s="27" t="s">
        <v>26</v>
      </c>
      <c r="B256" s="27" t="s">
        <v>495</v>
      </c>
      <c r="C256" s="7">
        <v>2012.0</v>
      </c>
      <c r="D256" s="7" t="s">
        <v>6</v>
      </c>
      <c r="E256" s="7" t="s">
        <v>380</v>
      </c>
      <c r="F256" s="180">
        <v>50.9732385</v>
      </c>
      <c r="G256" s="183"/>
      <c r="H256" s="185"/>
    </row>
    <row r="257">
      <c r="A257" s="27" t="s">
        <v>27</v>
      </c>
      <c r="B257" s="27" t="s">
        <v>497</v>
      </c>
      <c r="C257" s="7">
        <v>2012.0</v>
      </c>
      <c r="D257" s="7" t="s">
        <v>6</v>
      </c>
      <c r="E257" s="7" t="s">
        <v>380</v>
      </c>
      <c r="F257" s="180">
        <v>59.1958743</v>
      </c>
      <c r="G257" s="183"/>
      <c r="H257" s="185"/>
    </row>
    <row r="258">
      <c r="A258" s="27" t="s">
        <v>28</v>
      </c>
      <c r="B258" s="27" t="s">
        <v>496</v>
      </c>
      <c r="C258" s="7">
        <v>2012.0</v>
      </c>
      <c r="D258" s="7" t="s">
        <v>6</v>
      </c>
      <c r="E258" s="7" t="s">
        <v>380</v>
      </c>
      <c r="F258" s="180">
        <v>55.0400068</v>
      </c>
      <c r="G258" s="183"/>
      <c r="H258" s="185"/>
    </row>
    <row r="259">
      <c r="A259" s="27" t="s">
        <v>29</v>
      </c>
      <c r="B259" s="27" t="s">
        <v>498</v>
      </c>
      <c r="C259" s="7">
        <v>2012.0</v>
      </c>
      <c r="D259" s="7" t="s">
        <v>6</v>
      </c>
      <c r="E259" s="7" t="s">
        <v>380</v>
      </c>
      <c r="F259" s="180">
        <v>46.2606063</v>
      </c>
      <c r="G259" s="183"/>
      <c r="H259" s="185"/>
    </row>
    <row r="260">
      <c r="A260" s="27" t="s">
        <v>30</v>
      </c>
      <c r="B260" s="27" t="s">
        <v>499</v>
      </c>
      <c r="C260" s="7">
        <v>2012.0</v>
      </c>
      <c r="D260" s="7" t="s">
        <v>6</v>
      </c>
      <c r="E260" s="7" t="s">
        <v>380</v>
      </c>
      <c r="F260" s="180">
        <v>62.3871556</v>
      </c>
      <c r="G260" s="183"/>
      <c r="H260" s="185"/>
    </row>
    <row r="261">
      <c r="A261" s="27" t="s">
        <v>31</v>
      </c>
      <c r="B261" s="27" t="s">
        <v>500</v>
      </c>
      <c r="C261" s="7">
        <v>2012.0</v>
      </c>
      <c r="D261" s="7" t="s">
        <v>6</v>
      </c>
      <c r="E261" s="7" t="s">
        <v>380</v>
      </c>
      <c r="F261" s="180">
        <v>51.7544732</v>
      </c>
      <c r="G261" s="183"/>
      <c r="H261" s="185"/>
    </row>
    <row r="262">
      <c r="A262" s="27" t="s">
        <v>32</v>
      </c>
      <c r="B262" s="27" t="s">
        <v>501</v>
      </c>
      <c r="C262" s="7">
        <v>2012.0</v>
      </c>
      <c r="D262" s="7" t="s">
        <v>6</v>
      </c>
      <c r="E262" s="7" t="s">
        <v>380</v>
      </c>
      <c r="F262" s="180">
        <v>73.122805</v>
      </c>
      <c r="G262" s="183"/>
      <c r="H262" s="185"/>
    </row>
    <row r="263">
      <c r="A263" s="27" t="s">
        <v>33</v>
      </c>
      <c r="B263" s="27" t="s">
        <v>502</v>
      </c>
      <c r="C263" s="7">
        <v>2012.0</v>
      </c>
      <c r="D263" s="7" t="s">
        <v>6</v>
      </c>
      <c r="E263" s="7" t="s">
        <v>380</v>
      </c>
      <c r="F263" s="180">
        <v>67.114205</v>
      </c>
      <c r="G263" s="183"/>
      <c r="H263" s="185"/>
    </row>
    <row r="264">
      <c r="A264" s="27" t="s">
        <v>34</v>
      </c>
      <c r="B264" s="27" t="s">
        <v>503</v>
      </c>
      <c r="C264" s="7">
        <v>2012.0</v>
      </c>
      <c r="D264" s="7" t="s">
        <v>6</v>
      </c>
      <c r="E264" s="7" t="s">
        <v>380</v>
      </c>
      <c r="F264" s="180">
        <v>65.3163218</v>
      </c>
      <c r="G264" s="183"/>
      <c r="H264" s="185"/>
    </row>
    <row r="265">
      <c r="A265" s="27" t="s">
        <v>35</v>
      </c>
      <c r="B265" s="27" t="s">
        <v>504</v>
      </c>
      <c r="C265" s="7">
        <v>2012.0</v>
      </c>
      <c r="D265" s="7" t="s">
        <v>6</v>
      </c>
      <c r="E265" s="7" t="s">
        <v>380</v>
      </c>
      <c r="F265" s="180">
        <v>65.1938713</v>
      </c>
      <c r="G265" s="183"/>
      <c r="H265" s="185"/>
    </row>
    <row r="266">
      <c r="A266" s="91" t="s">
        <v>3</v>
      </c>
      <c r="B266" s="27" t="s">
        <v>489</v>
      </c>
      <c r="C266" s="7">
        <v>2013.0</v>
      </c>
      <c r="D266" s="7" t="s">
        <v>6</v>
      </c>
      <c r="E266" s="7" t="s">
        <v>380</v>
      </c>
      <c r="F266" s="181">
        <v>58.5965222</v>
      </c>
      <c r="G266" s="183"/>
      <c r="H266" s="184"/>
    </row>
    <row r="267">
      <c r="A267" s="91" t="s">
        <v>4</v>
      </c>
      <c r="B267" s="27" t="s">
        <v>472</v>
      </c>
      <c r="C267" s="7">
        <v>2013.0</v>
      </c>
      <c r="D267" s="7" t="s">
        <v>6</v>
      </c>
      <c r="E267" s="7" t="s">
        <v>380</v>
      </c>
      <c r="F267" s="180">
        <v>49.162824</v>
      </c>
      <c r="G267" s="183"/>
      <c r="H267" s="185"/>
    </row>
    <row r="268">
      <c r="A268" s="27" t="s">
        <v>5</v>
      </c>
      <c r="B268" s="27" t="s">
        <v>473</v>
      </c>
      <c r="C268" s="7">
        <v>2013.0</v>
      </c>
      <c r="D268" s="7" t="s">
        <v>6</v>
      </c>
      <c r="E268" s="7" t="s">
        <v>380</v>
      </c>
      <c r="F268" s="180">
        <v>41.4126105</v>
      </c>
      <c r="G268" s="183"/>
      <c r="H268" s="185"/>
    </row>
    <row r="269">
      <c r="A269" s="27" t="s">
        <v>6</v>
      </c>
      <c r="B269" s="27" t="s">
        <v>474</v>
      </c>
      <c r="C269" s="7">
        <v>2013.0</v>
      </c>
      <c r="D269" s="7" t="s">
        <v>6</v>
      </c>
      <c r="E269" s="7" t="s">
        <v>380</v>
      </c>
      <c r="F269" s="180">
        <v>41.8195988</v>
      </c>
      <c r="G269" s="183"/>
      <c r="H269" s="185"/>
    </row>
    <row r="270">
      <c r="A270" s="27" t="s">
        <v>7</v>
      </c>
      <c r="B270" s="27" t="s">
        <v>475</v>
      </c>
      <c r="C270" s="7">
        <v>2013.0</v>
      </c>
      <c r="D270" s="7" t="s">
        <v>6</v>
      </c>
      <c r="E270" s="7" t="s">
        <v>380</v>
      </c>
      <c r="F270" s="180">
        <v>60.5977583</v>
      </c>
      <c r="G270" s="183"/>
      <c r="H270" s="185"/>
    </row>
    <row r="271">
      <c r="A271" s="27" t="s">
        <v>8</v>
      </c>
      <c r="B271" s="27" t="s">
        <v>479</v>
      </c>
      <c r="C271" s="7">
        <v>2013.0</v>
      </c>
      <c r="D271" s="7" t="s">
        <v>6</v>
      </c>
      <c r="E271" s="7" t="s">
        <v>380</v>
      </c>
      <c r="F271" s="180">
        <v>38.9286538</v>
      </c>
      <c r="G271" s="183"/>
      <c r="H271" s="185"/>
    </row>
    <row r="272">
      <c r="A272" s="27" t="s">
        <v>9</v>
      </c>
      <c r="B272" s="27" t="s">
        <v>480</v>
      </c>
      <c r="C272" s="7">
        <v>2013.0</v>
      </c>
      <c r="D272" s="7" t="s">
        <v>6</v>
      </c>
      <c r="E272" s="7" t="s">
        <v>380</v>
      </c>
      <c r="F272" s="180">
        <v>53.4657841</v>
      </c>
      <c r="G272" s="183"/>
      <c r="H272" s="185"/>
    </row>
    <row r="273">
      <c r="A273" s="27" t="s">
        <v>10</v>
      </c>
      <c r="B273" s="27" t="s">
        <v>478</v>
      </c>
      <c r="C273" s="7">
        <v>2013.0</v>
      </c>
      <c r="D273" s="7" t="s">
        <v>6</v>
      </c>
      <c r="E273" s="7" t="s">
        <v>380</v>
      </c>
      <c r="F273" s="180">
        <v>78.1742917</v>
      </c>
      <c r="G273" s="183"/>
      <c r="H273" s="185"/>
    </row>
    <row r="274">
      <c r="A274" s="27" t="s">
        <v>11</v>
      </c>
      <c r="B274" s="27" t="s">
        <v>477</v>
      </c>
      <c r="C274" s="7">
        <v>2013.0</v>
      </c>
      <c r="D274" s="7" t="s">
        <v>6</v>
      </c>
      <c r="E274" s="7" t="s">
        <v>380</v>
      </c>
      <c r="F274" s="180">
        <v>37.8012928</v>
      </c>
      <c r="G274" s="183"/>
      <c r="H274" s="185"/>
    </row>
    <row r="275">
      <c r="A275" s="27" t="s">
        <v>12</v>
      </c>
      <c r="B275" s="27" t="s">
        <v>476</v>
      </c>
      <c r="C275" s="7">
        <v>2013.0</v>
      </c>
      <c r="D275" s="7" t="s">
        <v>6</v>
      </c>
      <c r="E275" s="7" t="s">
        <v>380</v>
      </c>
      <c r="F275" s="180">
        <v>50.7112435</v>
      </c>
      <c r="G275" s="183"/>
      <c r="H275" s="185"/>
    </row>
    <row r="276">
      <c r="A276" s="27" t="s">
        <v>13</v>
      </c>
      <c r="B276" s="27" t="s">
        <v>481</v>
      </c>
      <c r="C276" s="7">
        <v>2013.0</v>
      </c>
      <c r="D276" s="7" t="s">
        <v>6</v>
      </c>
      <c r="E276" s="7" t="s">
        <v>380</v>
      </c>
      <c r="F276" s="180">
        <v>57.2935286</v>
      </c>
      <c r="G276" s="183"/>
      <c r="H276" s="185"/>
    </row>
    <row r="277">
      <c r="A277" s="27" t="s">
        <v>14</v>
      </c>
      <c r="B277" s="27" t="s">
        <v>483</v>
      </c>
      <c r="C277" s="7">
        <v>2013.0</v>
      </c>
      <c r="D277" s="7" t="s">
        <v>6</v>
      </c>
      <c r="E277" s="7" t="s">
        <v>380</v>
      </c>
      <c r="F277" s="180">
        <v>61.0909469</v>
      </c>
      <c r="G277" s="183"/>
      <c r="H277" s="185"/>
    </row>
    <row r="278">
      <c r="A278" s="27" t="s">
        <v>15</v>
      </c>
      <c r="B278" s="27" t="s">
        <v>482</v>
      </c>
      <c r="C278" s="7">
        <v>2013.0</v>
      </c>
      <c r="D278" s="7" t="s">
        <v>6</v>
      </c>
      <c r="E278" s="7" t="s">
        <v>380</v>
      </c>
      <c r="F278" s="180">
        <v>77.3504684</v>
      </c>
      <c r="G278" s="183"/>
      <c r="H278" s="185"/>
    </row>
    <row r="279">
      <c r="A279" s="27" t="s">
        <v>16</v>
      </c>
      <c r="B279" s="27" t="s">
        <v>484</v>
      </c>
      <c r="C279" s="7">
        <v>2013.0</v>
      </c>
      <c r="D279" s="7" t="s">
        <v>6</v>
      </c>
      <c r="E279" s="7" t="s">
        <v>380</v>
      </c>
      <c r="F279" s="180">
        <v>72.6350702</v>
      </c>
      <c r="G279" s="183"/>
      <c r="H279" s="185"/>
    </row>
    <row r="280">
      <c r="A280" s="27" t="s">
        <v>17</v>
      </c>
      <c r="B280" s="27" t="s">
        <v>485</v>
      </c>
      <c r="C280" s="7">
        <v>2013.0</v>
      </c>
      <c r="D280" s="7" t="s">
        <v>6</v>
      </c>
      <c r="E280" s="7" t="s">
        <v>380</v>
      </c>
      <c r="F280" s="180">
        <v>52.415787</v>
      </c>
      <c r="G280" s="183"/>
      <c r="H280" s="185"/>
    </row>
    <row r="281">
      <c r="A281" s="27" t="s">
        <v>18</v>
      </c>
      <c r="B281" s="27" t="s">
        <v>486</v>
      </c>
      <c r="C281" s="7">
        <v>2013.0</v>
      </c>
      <c r="D281" s="7" t="s">
        <v>6</v>
      </c>
      <c r="E281" s="7" t="s">
        <v>380</v>
      </c>
      <c r="F281" s="180">
        <v>59.186912</v>
      </c>
      <c r="G281" s="183"/>
      <c r="H281" s="185"/>
    </row>
    <row r="282">
      <c r="A282" s="27" t="s">
        <v>19</v>
      </c>
      <c r="B282" s="27" t="s">
        <v>487</v>
      </c>
      <c r="C282" s="7">
        <v>2013.0</v>
      </c>
      <c r="D282" s="7" t="s">
        <v>6</v>
      </c>
      <c r="E282" s="7" t="s">
        <v>380</v>
      </c>
      <c r="F282" s="180">
        <v>72.8827184</v>
      </c>
      <c r="G282" s="183"/>
      <c r="H282" s="185"/>
    </row>
    <row r="283">
      <c r="A283" s="27" t="s">
        <v>20</v>
      </c>
      <c r="B283" s="27" t="s">
        <v>488</v>
      </c>
      <c r="C283" s="7">
        <v>2013.0</v>
      </c>
      <c r="D283" s="7" t="s">
        <v>6</v>
      </c>
      <c r="E283" s="7" t="s">
        <v>380</v>
      </c>
      <c r="F283" s="180">
        <v>66.7491775</v>
      </c>
      <c r="G283" s="183"/>
      <c r="H283" s="185"/>
    </row>
    <row r="284">
      <c r="A284" s="27" t="s">
        <v>21</v>
      </c>
      <c r="B284" s="27" t="s">
        <v>490</v>
      </c>
      <c r="C284" s="7">
        <v>2013.0</v>
      </c>
      <c r="D284" s="7" t="s">
        <v>6</v>
      </c>
      <c r="E284" s="7" t="s">
        <v>380</v>
      </c>
      <c r="F284" s="180">
        <v>63.8054148</v>
      </c>
      <c r="G284" s="183"/>
      <c r="H284" s="185"/>
    </row>
    <row r="285">
      <c r="A285" s="27" t="s">
        <v>22</v>
      </c>
      <c r="B285" s="27" t="s">
        <v>491</v>
      </c>
      <c r="C285" s="7">
        <v>2013.0</v>
      </c>
      <c r="D285" s="7" t="s">
        <v>6</v>
      </c>
      <c r="E285" s="7" t="s">
        <v>380</v>
      </c>
      <c r="F285" s="180">
        <v>39.0633564</v>
      </c>
      <c r="G285" s="183"/>
      <c r="H285" s="185"/>
    </row>
    <row r="286">
      <c r="A286" s="27" t="s">
        <v>23</v>
      </c>
      <c r="B286" s="27" t="s">
        <v>492</v>
      </c>
      <c r="C286" s="7">
        <v>2013.0</v>
      </c>
      <c r="D286" s="7" t="s">
        <v>6</v>
      </c>
      <c r="E286" s="7" t="s">
        <v>380</v>
      </c>
      <c r="F286" s="180">
        <v>81.0509908</v>
      </c>
      <c r="G286" s="183"/>
      <c r="H286" s="185"/>
    </row>
    <row r="287">
      <c r="A287" s="27" t="s">
        <v>24</v>
      </c>
      <c r="B287" s="27" t="s">
        <v>493</v>
      </c>
      <c r="C287" s="7">
        <v>2013.0</v>
      </c>
      <c r="D287" s="7" t="s">
        <v>6</v>
      </c>
      <c r="E287" s="7" t="s">
        <v>380</v>
      </c>
      <c r="F287" s="180">
        <v>72.9646905</v>
      </c>
      <c r="G287" s="183"/>
      <c r="H287" s="185"/>
    </row>
    <row r="288">
      <c r="A288" s="27" t="s">
        <v>25</v>
      </c>
      <c r="B288" s="27" t="s">
        <v>494</v>
      </c>
      <c r="C288" s="7">
        <v>2013.0</v>
      </c>
      <c r="D288" s="7" t="s">
        <v>6</v>
      </c>
      <c r="E288" s="7" t="s">
        <v>380</v>
      </c>
      <c r="F288" s="180">
        <v>45.0812902</v>
      </c>
      <c r="G288" s="183"/>
      <c r="H288" s="185"/>
    </row>
    <row r="289">
      <c r="A289" s="27" t="s">
        <v>26</v>
      </c>
      <c r="B289" s="27" t="s">
        <v>495</v>
      </c>
      <c r="C289" s="7">
        <v>2013.0</v>
      </c>
      <c r="D289" s="7" t="s">
        <v>6</v>
      </c>
      <c r="E289" s="7" t="s">
        <v>380</v>
      </c>
      <c r="F289" s="180">
        <v>47.9658068</v>
      </c>
      <c r="G289" s="183"/>
      <c r="H289" s="185"/>
    </row>
    <row r="290">
      <c r="A290" s="27" t="s">
        <v>27</v>
      </c>
      <c r="B290" s="27" t="s">
        <v>497</v>
      </c>
      <c r="C290" s="7">
        <v>2013.0</v>
      </c>
      <c r="D290" s="7" t="s">
        <v>6</v>
      </c>
      <c r="E290" s="7" t="s">
        <v>380</v>
      </c>
      <c r="F290" s="180">
        <v>58.7492449</v>
      </c>
      <c r="G290" s="183"/>
      <c r="H290" s="185"/>
    </row>
    <row r="291">
      <c r="A291" s="27" t="s">
        <v>28</v>
      </c>
      <c r="B291" s="27" t="s">
        <v>496</v>
      </c>
      <c r="C291" s="7">
        <v>2013.0</v>
      </c>
      <c r="D291" s="7" t="s">
        <v>6</v>
      </c>
      <c r="E291" s="7" t="s">
        <v>380</v>
      </c>
      <c r="F291" s="180">
        <v>50.8825026</v>
      </c>
      <c r="G291" s="183"/>
      <c r="H291" s="185"/>
    </row>
    <row r="292">
      <c r="A292" s="27" t="s">
        <v>29</v>
      </c>
      <c r="B292" s="27" t="s">
        <v>498</v>
      </c>
      <c r="C292" s="7">
        <v>2013.0</v>
      </c>
      <c r="D292" s="7" t="s">
        <v>6</v>
      </c>
      <c r="E292" s="7" t="s">
        <v>380</v>
      </c>
      <c r="F292" s="180">
        <v>47.0224317</v>
      </c>
      <c r="G292" s="183"/>
      <c r="H292" s="185"/>
    </row>
    <row r="293">
      <c r="A293" s="27" t="s">
        <v>30</v>
      </c>
      <c r="B293" s="27" t="s">
        <v>499</v>
      </c>
      <c r="C293" s="7">
        <v>2013.0</v>
      </c>
      <c r="D293" s="7" t="s">
        <v>6</v>
      </c>
      <c r="E293" s="7" t="s">
        <v>380</v>
      </c>
      <c r="F293" s="180">
        <v>63.3874535</v>
      </c>
      <c r="G293" s="183"/>
      <c r="H293" s="185"/>
    </row>
    <row r="294">
      <c r="A294" s="27" t="s">
        <v>31</v>
      </c>
      <c r="B294" s="27" t="s">
        <v>500</v>
      </c>
      <c r="C294" s="7">
        <v>2013.0</v>
      </c>
      <c r="D294" s="7" t="s">
        <v>6</v>
      </c>
      <c r="E294" s="7" t="s">
        <v>380</v>
      </c>
      <c r="F294" s="180">
        <v>50.0072636</v>
      </c>
      <c r="G294" s="183"/>
      <c r="H294" s="185"/>
    </row>
    <row r="295">
      <c r="A295" s="27" t="s">
        <v>32</v>
      </c>
      <c r="B295" s="27" t="s">
        <v>501</v>
      </c>
      <c r="C295" s="7">
        <v>2013.0</v>
      </c>
      <c r="D295" s="7" t="s">
        <v>6</v>
      </c>
      <c r="E295" s="7" t="s">
        <v>380</v>
      </c>
      <c r="F295" s="180">
        <v>73.0420898</v>
      </c>
      <c r="G295" s="183"/>
      <c r="H295" s="185"/>
    </row>
    <row r="296">
      <c r="A296" s="27" t="s">
        <v>33</v>
      </c>
      <c r="B296" s="27" t="s">
        <v>502</v>
      </c>
      <c r="C296" s="7">
        <v>2013.0</v>
      </c>
      <c r="D296" s="7" t="s">
        <v>6</v>
      </c>
      <c r="E296" s="7" t="s">
        <v>380</v>
      </c>
      <c r="F296" s="180">
        <v>66.3755492</v>
      </c>
      <c r="G296" s="183"/>
      <c r="H296" s="185"/>
    </row>
    <row r="297">
      <c r="A297" s="27" t="s">
        <v>34</v>
      </c>
      <c r="B297" s="27" t="s">
        <v>503</v>
      </c>
      <c r="C297" s="7">
        <v>2013.0</v>
      </c>
      <c r="D297" s="7" t="s">
        <v>6</v>
      </c>
      <c r="E297" s="7" t="s">
        <v>380</v>
      </c>
      <c r="F297" s="180">
        <v>64.2455226</v>
      </c>
      <c r="G297" s="183"/>
      <c r="H297" s="185"/>
    </row>
    <row r="298">
      <c r="A298" s="27" t="s">
        <v>35</v>
      </c>
      <c r="B298" s="27" t="s">
        <v>504</v>
      </c>
      <c r="C298" s="7">
        <v>2013.0</v>
      </c>
      <c r="D298" s="7" t="s">
        <v>6</v>
      </c>
      <c r="E298" s="7" t="s">
        <v>380</v>
      </c>
      <c r="F298" s="180">
        <v>67.5551872</v>
      </c>
      <c r="G298" s="183"/>
      <c r="H298" s="185"/>
    </row>
    <row r="299">
      <c r="A299" s="91" t="s">
        <v>3</v>
      </c>
      <c r="B299" s="27" t="s">
        <v>489</v>
      </c>
      <c r="C299" s="7">
        <v>2014.0</v>
      </c>
      <c r="D299" s="7" t="s">
        <v>6</v>
      </c>
      <c r="E299" s="7" t="s">
        <v>380</v>
      </c>
      <c r="F299" s="181">
        <v>57.7726869</v>
      </c>
      <c r="G299" s="183"/>
      <c r="H299" s="184"/>
    </row>
    <row r="300">
      <c r="A300" s="91" t="s">
        <v>4</v>
      </c>
      <c r="B300" s="27" t="s">
        <v>472</v>
      </c>
      <c r="C300" s="7">
        <v>2014.0</v>
      </c>
      <c r="D300" s="7" t="s">
        <v>6</v>
      </c>
      <c r="E300" s="7" t="s">
        <v>380</v>
      </c>
      <c r="F300" s="180">
        <v>44.9088276</v>
      </c>
      <c r="G300" s="183"/>
      <c r="H300" s="185"/>
    </row>
    <row r="301">
      <c r="A301" s="27" t="s">
        <v>5</v>
      </c>
      <c r="B301" s="27" t="s">
        <v>473</v>
      </c>
      <c r="C301" s="7">
        <v>2014.0</v>
      </c>
      <c r="D301" s="7" t="s">
        <v>6</v>
      </c>
      <c r="E301" s="7" t="s">
        <v>380</v>
      </c>
      <c r="F301" s="180">
        <v>38.7226059</v>
      </c>
      <c r="G301" s="183"/>
      <c r="H301" s="185"/>
    </row>
    <row r="302">
      <c r="A302" s="27" t="s">
        <v>6</v>
      </c>
      <c r="B302" s="27" t="s">
        <v>474</v>
      </c>
      <c r="C302" s="7">
        <v>2014.0</v>
      </c>
      <c r="D302" s="7" t="s">
        <v>6</v>
      </c>
      <c r="E302" s="7" t="s">
        <v>380</v>
      </c>
      <c r="F302" s="180">
        <v>40.7166256</v>
      </c>
      <c r="G302" s="183"/>
      <c r="H302" s="185"/>
    </row>
    <row r="303">
      <c r="A303" s="27" t="s">
        <v>7</v>
      </c>
      <c r="B303" s="27" t="s">
        <v>475</v>
      </c>
      <c r="C303" s="7">
        <v>2014.0</v>
      </c>
      <c r="D303" s="7" t="s">
        <v>6</v>
      </c>
      <c r="E303" s="7" t="s">
        <v>380</v>
      </c>
      <c r="F303" s="180">
        <v>60.8979907</v>
      </c>
      <c r="G303" s="183"/>
      <c r="H303" s="185"/>
    </row>
    <row r="304">
      <c r="A304" s="27" t="s">
        <v>8</v>
      </c>
      <c r="B304" s="27" t="s">
        <v>479</v>
      </c>
      <c r="C304" s="7">
        <v>2014.0</v>
      </c>
      <c r="D304" s="7" t="s">
        <v>6</v>
      </c>
      <c r="E304" s="7" t="s">
        <v>380</v>
      </c>
      <c r="F304" s="180">
        <v>34.966612</v>
      </c>
      <c r="G304" s="183"/>
      <c r="H304" s="185"/>
    </row>
    <row r="305">
      <c r="A305" s="27" t="s">
        <v>9</v>
      </c>
      <c r="B305" s="27" t="s">
        <v>480</v>
      </c>
      <c r="C305" s="7">
        <v>2014.0</v>
      </c>
      <c r="D305" s="7" t="s">
        <v>6</v>
      </c>
      <c r="E305" s="7" t="s">
        <v>380</v>
      </c>
      <c r="F305" s="180">
        <v>53.7451723</v>
      </c>
      <c r="G305" s="183"/>
      <c r="H305" s="185"/>
    </row>
    <row r="306">
      <c r="A306" s="27" t="s">
        <v>10</v>
      </c>
      <c r="B306" s="27" t="s">
        <v>478</v>
      </c>
      <c r="C306" s="7">
        <v>2014.0</v>
      </c>
      <c r="D306" s="7" t="s">
        <v>6</v>
      </c>
      <c r="E306" s="7" t="s">
        <v>380</v>
      </c>
      <c r="F306" s="180">
        <v>78.79722</v>
      </c>
      <c r="G306" s="183"/>
      <c r="H306" s="185"/>
    </row>
    <row r="307">
      <c r="A307" s="27" t="s">
        <v>11</v>
      </c>
      <c r="B307" s="27" t="s">
        <v>477</v>
      </c>
      <c r="C307" s="7">
        <v>2014.0</v>
      </c>
      <c r="D307" s="7" t="s">
        <v>6</v>
      </c>
      <c r="E307" s="7" t="s">
        <v>380</v>
      </c>
      <c r="F307" s="180">
        <v>37.8206897</v>
      </c>
      <c r="G307" s="183"/>
      <c r="H307" s="185"/>
    </row>
    <row r="308">
      <c r="A308" s="27" t="s">
        <v>12</v>
      </c>
      <c r="B308" s="27" t="s">
        <v>476</v>
      </c>
      <c r="C308" s="7">
        <v>2014.0</v>
      </c>
      <c r="D308" s="7" t="s">
        <v>6</v>
      </c>
      <c r="E308" s="7" t="s">
        <v>380</v>
      </c>
      <c r="F308" s="180">
        <v>50.6546489</v>
      </c>
      <c r="G308" s="183"/>
      <c r="H308" s="185"/>
    </row>
    <row r="309">
      <c r="A309" s="27" t="s">
        <v>13</v>
      </c>
      <c r="B309" s="27" t="s">
        <v>481</v>
      </c>
      <c r="C309" s="7">
        <v>2014.0</v>
      </c>
      <c r="D309" s="7" t="s">
        <v>6</v>
      </c>
      <c r="E309" s="7" t="s">
        <v>380</v>
      </c>
      <c r="F309" s="180">
        <v>55.6438778</v>
      </c>
      <c r="G309" s="183"/>
      <c r="H309" s="185"/>
    </row>
    <row r="310">
      <c r="A310" s="27" t="s">
        <v>14</v>
      </c>
      <c r="B310" s="27" t="s">
        <v>483</v>
      </c>
      <c r="C310" s="7">
        <v>2014.0</v>
      </c>
      <c r="D310" s="7" t="s">
        <v>6</v>
      </c>
      <c r="E310" s="7" t="s">
        <v>380</v>
      </c>
      <c r="F310" s="180">
        <v>58.4647795</v>
      </c>
      <c r="G310" s="183"/>
      <c r="H310" s="185"/>
    </row>
    <row r="311">
      <c r="A311" s="27" t="s">
        <v>15</v>
      </c>
      <c r="B311" s="27" t="s">
        <v>482</v>
      </c>
      <c r="C311" s="7">
        <v>2014.0</v>
      </c>
      <c r="D311" s="7" t="s">
        <v>6</v>
      </c>
      <c r="E311" s="7" t="s">
        <v>380</v>
      </c>
      <c r="F311" s="180">
        <v>79.4035895</v>
      </c>
      <c r="G311" s="183"/>
      <c r="H311" s="185"/>
    </row>
    <row r="312">
      <c r="A312" s="27" t="s">
        <v>16</v>
      </c>
      <c r="B312" s="27" t="s">
        <v>484</v>
      </c>
      <c r="C312" s="7">
        <v>2014.0</v>
      </c>
      <c r="D312" s="7" t="s">
        <v>6</v>
      </c>
      <c r="E312" s="7" t="s">
        <v>380</v>
      </c>
      <c r="F312" s="180">
        <v>71.5597366</v>
      </c>
      <c r="G312" s="183"/>
      <c r="H312" s="185"/>
    </row>
    <row r="313">
      <c r="A313" s="27" t="s">
        <v>17</v>
      </c>
      <c r="B313" s="27" t="s">
        <v>485</v>
      </c>
      <c r="C313" s="7">
        <v>2014.0</v>
      </c>
      <c r="D313" s="7" t="s">
        <v>6</v>
      </c>
      <c r="E313" s="7" t="s">
        <v>380</v>
      </c>
      <c r="F313" s="180">
        <v>52.6506742</v>
      </c>
      <c r="G313" s="183"/>
      <c r="H313" s="185"/>
    </row>
    <row r="314">
      <c r="A314" s="27" t="s">
        <v>18</v>
      </c>
      <c r="B314" s="27" t="s">
        <v>486</v>
      </c>
      <c r="C314" s="7">
        <v>2014.0</v>
      </c>
      <c r="D314" s="7" t="s">
        <v>6</v>
      </c>
      <c r="E314" s="7" t="s">
        <v>380</v>
      </c>
      <c r="F314" s="180">
        <v>59.7709912</v>
      </c>
      <c r="G314" s="183"/>
      <c r="H314" s="185"/>
    </row>
    <row r="315">
      <c r="A315" s="27" t="s">
        <v>19</v>
      </c>
      <c r="B315" s="27" t="s">
        <v>487</v>
      </c>
      <c r="C315" s="7">
        <v>2014.0</v>
      </c>
      <c r="D315" s="7" t="s">
        <v>6</v>
      </c>
      <c r="E315" s="7" t="s">
        <v>380</v>
      </c>
      <c r="F315" s="180">
        <v>71.3205961</v>
      </c>
      <c r="G315" s="183"/>
      <c r="H315" s="185"/>
    </row>
    <row r="316">
      <c r="A316" s="27" t="s">
        <v>20</v>
      </c>
      <c r="B316" s="27" t="s">
        <v>488</v>
      </c>
      <c r="C316" s="7">
        <v>2014.0</v>
      </c>
      <c r="D316" s="7" t="s">
        <v>6</v>
      </c>
      <c r="E316" s="7" t="s">
        <v>380</v>
      </c>
      <c r="F316" s="180">
        <v>65.9892357</v>
      </c>
      <c r="G316" s="183"/>
      <c r="H316" s="185"/>
    </row>
    <row r="317">
      <c r="A317" s="27" t="s">
        <v>21</v>
      </c>
      <c r="B317" s="27" t="s">
        <v>490</v>
      </c>
      <c r="C317" s="7">
        <v>2014.0</v>
      </c>
      <c r="D317" s="7" t="s">
        <v>6</v>
      </c>
      <c r="E317" s="7" t="s">
        <v>380</v>
      </c>
      <c r="F317" s="180">
        <v>63.122171</v>
      </c>
      <c r="G317" s="183"/>
      <c r="H317" s="185"/>
    </row>
    <row r="318">
      <c r="A318" s="27" t="s">
        <v>22</v>
      </c>
      <c r="B318" s="27" t="s">
        <v>491</v>
      </c>
      <c r="C318" s="7">
        <v>2014.0</v>
      </c>
      <c r="D318" s="7" t="s">
        <v>6</v>
      </c>
      <c r="E318" s="7" t="s">
        <v>380</v>
      </c>
      <c r="F318" s="180">
        <v>36.9999627</v>
      </c>
      <c r="G318" s="183"/>
      <c r="H318" s="185"/>
    </row>
    <row r="319">
      <c r="A319" s="27" t="s">
        <v>23</v>
      </c>
      <c r="B319" s="27" t="s">
        <v>492</v>
      </c>
      <c r="C319" s="7">
        <v>2014.0</v>
      </c>
      <c r="D319" s="7" t="s">
        <v>6</v>
      </c>
      <c r="E319" s="7" t="s">
        <v>380</v>
      </c>
      <c r="F319" s="180">
        <v>79.5476441</v>
      </c>
      <c r="G319" s="183"/>
      <c r="H319" s="185"/>
    </row>
    <row r="320">
      <c r="A320" s="27" t="s">
        <v>24</v>
      </c>
      <c r="B320" s="27" t="s">
        <v>493</v>
      </c>
      <c r="C320" s="7">
        <v>2014.0</v>
      </c>
      <c r="D320" s="7" t="s">
        <v>6</v>
      </c>
      <c r="E320" s="7" t="s">
        <v>380</v>
      </c>
      <c r="F320" s="180">
        <v>71.9656424</v>
      </c>
      <c r="G320" s="183"/>
      <c r="H320" s="185"/>
    </row>
    <row r="321">
      <c r="A321" s="27" t="s">
        <v>25</v>
      </c>
      <c r="B321" s="27" t="s">
        <v>494</v>
      </c>
      <c r="C321" s="7">
        <v>2014.0</v>
      </c>
      <c r="D321" s="7" t="s">
        <v>6</v>
      </c>
      <c r="E321" s="7" t="s">
        <v>380</v>
      </c>
      <c r="F321" s="180">
        <v>44.2428733</v>
      </c>
      <c r="G321" s="183"/>
      <c r="H321" s="185"/>
    </row>
    <row r="322">
      <c r="A322" s="27" t="s">
        <v>26</v>
      </c>
      <c r="B322" s="27" t="s">
        <v>495</v>
      </c>
      <c r="C322" s="7">
        <v>2014.0</v>
      </c>
      <c r="D322" s="7" t="s">
        <v>6</v>
      </c>
      <c r="E322" s="7" t="s">
        <v>380</v>
      </c>
      <c r="F322" s="180">
        <v>46.0477775</v>
      </c>
      <c r="G322" s="183"/>
      <c r="H322" s="185"/>
    </row>
    <row r="323">
      <c r="A323" s="27" t="s">
        <v>27</v>
      </c>
      <c r="B323" s="27" t="s">
        <v>497</v>
      </c>
      <c r="C323" s="7">
        <v>2014.0</v>
      </c>
      <c r="D323" s="7" t="s">
        <v>6</v>
      </c>
      <c r="E323" s="7" t="s">
        <v>380</v>
      </c>
      <c r="F323" s="180">
        <v>57.4373338</v>
      </c>
      <c r="G323" s="183"/>
      <c r="H323" s="185"/>
    </row>
    <row r="324">
      <c r="A324" s="27" t="s">
        <v>28</v>
      </c>
      <c r="B324" s="27" t="s">
        <v>496</v>
      </c>
      <c r="C324" s="7">
        <v>2014.0</v>
      </c>
      <c r="D324" s="7" t="s">
        <v>6</v>
      </c>
      <c r="E324" s="7" t="s">
        <v>380</v>
      </c>
      <c r="F324" s="180">
        <v>50.7836613</v>
      </c>
      <c r="G324" s="183"/>
      <c r="H324" s="185"/>
    </row>
    <row r="325">
      <c r="A325" s="27" t="s">
        <v>29</v>
      </c>
      <c r="B325" s="27" t="s">
        <v>498</v>
      </c>
      <c r="C325" s="7">
        <v>2014.0</v>
      </c>
      <c r="D325" s="7" t="s">
        <v>6</v>
      </c>
      <c r="E325" s="7" t="s">
        <v>380</v>
      </c>
      <c r="F325" s="180">
        <v>43.5624581</v>
      </c>
      <c r="G325" s="183"/>
      <c r="H325" s="185"/>
    </row>
    <row r="326">
      <c r="A326" s="27" t="s">
        <v>30</v>
      </c>
      <c r="B326" s="27" t="s">
        <v>499</v>
      </c>
      <c r="C326" s="7">
        <v>2014.0</v>
      </c>
      <c r="D326" s="7" t="s">
        <v>6</v>
      </c>
      <c r="E326" s="7" t="s">
        <v>380</v>
      </c>
      <c r="F326" s="180">
        <v>63.7084903</v>
      </c>
      <c r="G326" s="183"/>
      <c r="H326" s="185"/>
    </row>
    <row r="327">
      <c r="A327" s="27" t="s">
        <v>31</v>
      </c>
      <c r="B327" s="27" t="s">
        <v>500</v>
      </c>
      <c r="C327" s="7">
        <v>2014.0</v>
      </c>
      <c r="D327" s="7" t="s">
        <v>6</v>
      </c>
      <c r="E327" s="7" t="s">
        <v>380</v>
      </c>
      <c r="F327" s="180">
        <v>45.516949</v>
      </c>
      <c r="G327" s="183"/>
      <c r="H327" s="185"/>
    </row>
    <row r="328">
      <c r="A328" s="27" t="s">
        <v>32</v>
      </c>
      <c r="B328" s="27" t="s">
        <v>501</v>
      </c>
      <c r="C328" s="7">
        <v>2014.0</v>
      </c>
      <c r="D328" s="7" t="s">
        <v>6</v>
      </c>
      <c r="E328" s="7" t="s">
        <v>380</v>
      </c>
      <c r="F328" s="180">
        <v>71.9309308</v>
      </c>
      <c r="G328" s="183"/>
      <c r="H328" s="185"/>
    </row>
    <row r="329">
      <c r="A329" s="27" t="s">
        <v>33</v>
      </c>
      <c r="B329" s="27" t="s">
        <v>502</v>
      </c>
      <c r="C329" s="7">
        <v>2014.0</v>
      </c>
      <c r="D329" s="7" t="s">
        <v>6</v>
      </c>
      <c r="E329" s="7" t="s">
        <v>380</v>
      </c>
      <c r="F329" s="180">
        <v>68.723477</v>
      </c>
      <c r="G329" s="183"/>
      <c r="H329" s="185"/>
    </row>
    <row r="330">
      <c r="A330" s="27" t="s">
        <v>34</v>
      </c>
      <c r="B330" s="27" t="s">
        <v>503</v>
      </c>
      <c r="C330" s="7">
        <v>2014.0</v>
      </c>
      <c r="D330" s="7" t="s">
        <v>6</v>
      </c>
      <c r="E330" s="7" t="s">
        <v>380</v>
      </c>
      <c r="F330" s="180">
        <v>62.2231205</v>
      </c>
      <c r="G330" s="183"/>
      <c r="H330" s="185"/>
    </row>
    <row r="331">
      <c r="A331" s="27" t="s">
        <v>35</v>
      </c>
      <c r="B331" s="27" t="s">
        <v>504</v>
      </c>
      <c r="C331" s="7">
        <v>2014.0</v>
      </c>
      <c r="D331" s="7" t="s">
        <v>6</v>
      </c>
      <c r="E331" s="7" t="s">
        <v>380</v>
      </c>
      <c r="F331" s="180">
        <v>65.6495327</v>
      </c>
      <c r="G331" s="183"/>
      <c r="H331" s="185"/>
    </row>
    <row r="332">
      <c r="A332" s="91" t="s">
        <v>3</v>
      </c>
      <c r="B332" s="27" t="s">
        <v>489</v>
      </c>
      <c r="C332" s="7">
        <v>2015.0</v>
      </c>
      <c r="D332" s="7" t="s">
        <v>6</v>
      </c>
      <c r="E332" s="7" t="s">
        <v>380</v>
      </c>
      <c r="F332" s="181">
        <v>58.0429402</v>
      </c>
      <c r="G332" s="183"/>
      <c r="H332" s="184"/>
    </row>
    <row r="333">
      <c r="A333" s="91" t="s">
        <v>4</v>
      </c>
      <c r="B333" s="27" t="s">
        <v>472</v>
      </c>
      <c r="C333" s="7">
        <v>2015.0</v>
      </c>
      <c r="D333" s="7" t="s">
        <v>6</v>
      </c>
      <c r="E333" s="7" t="s">
        <v>380</v>
      </c>
      <c r="F333" s="180">
        <v>43.6216916</v>
      </c>
      <c r="G333" s="183"/>
      <c r="H333" s="185"/>
    </row>
    <row r="334">
      <c r="A334" s="27" t="s">
        <v>5</v>
      </c>
      <c r="B334" s="27" t="s">
        <v>473</v>
      </c>
      <c r="C334" s="7">
        <v>2015.0</v>
      </c>
      <c r="D334" s="7" t="s">
        <v>6</v>
      </c>
      <c r="E334" s="7" t="s">
        <v>380</v>
      </c>
      <c r="F334" s="180">
        <v>41.114072</v>
      </c>
      <c r="G334" s="183"/>
      <c r="H334" s="185"/>
    </row>
    <row r="335">
      <c r="A335" s="27" t="s">
        <v>6</v>
      </c>
      <c r="B335" s="27" t="s">
        <v>474</v>
      </c>
      <c r="C335" s="7">
        <v>2015.0</v>
      </c>
      <c r="D335" s="7" t="s">
        <v>6</v>
      </c>
      <c r="E335" s="7" t="s">
        <v>380</v>
      </c>
      <c r="F335" s="180">
        <v>40.8368802</v>
      </c>
      <c r="G335" s="183"/>
      <c r="H335" s="185"/>
    </row>
    <row r="336">
      <c r="A336" s="27" t="s">
        <v>7</v>
      </c>
      <c r="B336" s="27" t="s">
        <v>475</v>
      </c>
      <c r="C336" s="7">
        <v>2015.0</v>
      </c>
      <c r="D336" s="7" t="s">
        <v>6</v>
      </c>
      <c r="E336" s="7" t="s">
        <v>380</v>
      </c>
      <c r="F336" s="180">
        <v>62.161742</v>
      </c>
      <c r="G336" s="183"/>
      <c r="H336" s="185"/>
    </row>
    <row r="337">
      <c r="A337" s="27" t="s">
        <v>8</v>
      </c>
      <c r="B337" s="27" t="s">
        <v>479</v>
      </c>
      <c r="C337" s="7">
        <v>2015.0</v>
      </c>
      <c r="D337" s="7" t="s">
        <v>6</v>
      </c>
      <c r="E337" s="7" t="s">
        <v>380</v>
      </c>
      <c r="F337" s="180">
        <v>36.6817672</v>
      </c>
      <c r="G337" s="183"/>
      <c r="H337" s="185"/>
    </row>
    <row r="338">
      <c r="A338" s="27" t="s">
        <v>9</v>
      </c>
      <c r="B338" s="27" t="s">
        <v>480</v>
      </c>
      <c r="C338" s="7">
        <v>2015.0</v>
      </c>
      <c r="D338" s="7" t="s">
        <v>6</v>
      </c>
      <c r="E338" s="7" t="s">
        <v>380</v>
      </c>
      <c r="F338" s="180">
        <v>53.7037489</v>
      </c>
      <c r="G338" s="183"/>
      <c r="H338" s="185"/>
    </row>
    <row r="339">
      <c r="A339" s="27" t="s">
        <v>10</v>
      </c>
      <c r="B339" s="27" t="s">
        <v>478</v>
      </c>
      <c r="C339" s="7">
        <v>2015.0</v>
      </c>
      <c r="D339" s="7" t="s">
        <v>6</v>
      </c>
      <c r="E339" s="7" t="s">
        <v>380</v>
      </c>
      <c r="F339" s="180">
        <v>79.1699335</v>
      </c>
      <c r="G339" s="183"/>
      <c r="H339" s="185"/>
    </row>
    <row r="340">
      <c r="A340" s="27" t="s">
        <v>11</v>
      </c>
      <c r="B340" s="27" t="s">
        <v>477</v>
      </c>
      <c r="C340" s="7">
        <v>2015.0</v>
      </c>
      <c r="D340" s="7" t="s">
        <v>6</v>
      </c>
      <c r="E340" s="7" t="s">
        <v>380</v>
      </c>
      <c r="F340" s="180">
        <v>37.6420126</v>
      </c>
      <c r="G340" s="183"/>
      <c r="H340" s="185"/>
    </row>
    <row r="341">
      <c r="A341" s="27" t="s">
        <v>12</v>
      </c>
      <c r="B341" s="27" t="s">
        <v>476</v>
      </c>
      <c r="C341" s="7">
        <v>2015.0</v>
      </c>
      <c r="D341" s="7" t="s">
        <v>6</v>
      </c>
      <c r="E341" s="7" t="s">
        <v>380</v>
      </c>
      <c r="F341" s="180">
        <v>49.2331762</v>
      </c>
      <c r="G341" s="183"/>
      <c r="H341" s="185"/>
    </row>
    <row r="342">
      <c r="A342" s="27" t="s">
        <v>13</v>
      </c>
      <c r="B342" s="27" t="s">
        <v>481</v>
      </c>
      <c r="C342" s="7">
        <v>2015.0</v>
      </c>
      <c r="D342" s="7" t="s">
        <v>6</v>
      </c>
      <c r="E342" s="7" t="s">
        <v>380</v>
      </c>
      <c r="F342" s="180">
        <v>55.725865</v>
      </c>
      <c r="G342" s="183"/>
      <c r="H342" s="185"/>
    </row>
    <row r="343">
      <c r="A343" s="27" t="s">
        <v>14</v>
      </c>
      <c r="B343" s="27" t="s">
        <v>483</v>
      </c>
      <c r="C343" s="7">
        <v>2015.0</v>
      </c>
      <c r="D343" s="7" t="s">
        <v>6</v>
      </c>
      <c r="E343" s="7" t="s">
        <v>380</v>
      </c>
      <c r="F343" s="180">
        <v>58.0101416</v>
      </c>
      <c r="G343" s="183"/>
      <c r="H343" s="185"/>
    </row>
    <row r="344">
      <c r="A344" s="27" t="s">
        <v>15</v>
      </c>
      <c r="B344" s="27" t="s">
        <v>482</v>
      </c>
      <c r="C344" s="7">
        <v>2015.0</v>
      </c>
      <c r="D344" s="7" t="s">
        <v>6</v>
      </c>
      <c r="E344" s="7" t="s">
        <v>380</v>
      </c>
      <c r="F344" s="180">
        <v>83.3680738</v>
      </c>
      <c r="G344" s="183"/>
      <c r="H344" s="185"/>
    </row>
    <row r="345">
      <c r="A345" s="27" t="s">
        <v>16</v>
      </c>
      <c r="B345" s="27" t="s">
        <v>484</v>
      </c>
      <c r="C345" s="7">
        <v>2015.0</v>
      </c>
      <c r="D345" s="7" t="s">
        <v>6</v>
      </c>
      <c r="E345" s="7" t="s">
        <v>380</v>
      </c>
      <c r="F345" s="180">
        <v>72.0534983</v>
      </c>
      <c r="G345" s="183"/>
      <c r="H345" s="185"/>
    </row>
    <row r="346">
      <c r="A346" s="27" t="s">
        <v>17</v>
      </c>
      <c r="B346" s="27" t="s">
        <v>485</v>
      </c>
      <c r="C346" s="7">
        <v>2015.0</v>
      </c>
      <c r="D346" s="7" t="s">
        <v>6</v>
      </c>
      <c r="E346" s="7" t="s">
        <v>380</v>
      </c>
      <c r="F346" s="180">
        <v>49.8714254</v>
      </c>
      <c r="G346" s="183"/>
      <c r="H346" s="185"/>
    </row>
    <row r="347">
      <c r="A347" s="27" t="s">
        <v>18</v>
      </c>
      <c r="B347" s="27" t="s">
        <v>486</v>
      </c>
      <c r="C347" s="7">
        <v>2015.0</v>
      </c>
      <c r="D347" s="7" t="s">
        <v>6</v>
      </c>
      <c r="E347" s="7" t="s">
        <v>380</v>
      </c>
      <c r="F347" s="180">
        <v>60.161189</v>
      </c>
      <c r="G347" s="183"/>
      <c r="H347" s="185"/>
    </row>
    <row r="348">
      <c r="A348" s="27" t="s">
        <v>19</v>
      </c>
      <c r="B348" s="27" t="s">
        <v>487</v>
      </c>
      <c r="C348" s="7">
        <v>2015.0</v>
      </c>
      <c r="D348" s="7" t="s">
        <v>6</v>
      </c>
      <c r="E348" s="7" t="s">
        <v>380</v>
      </c>
      <c r="F348" s="180">
        <v>70.3357462</v>
      </c>
      <c r="G348" s="183"/>
      <c r="H348" s="185"/>
    </row>
    <row r="349">
      <c r="A349" s="27" t="s">
        <v>20</v>
      </c>
      <c r="B349" s="27" t="s">
        <v>488</v>
      </c>
      <c r="C349" s="7">
        <v>2015.0</v>
      </c>
      <c r="D349" s="7" t="s">
        <v>6</v>
      </c>
      <c r="E349" s="7" t="s">
        <v>380</v>
      </c>
      <c r="F349" s="180">
        <v>67.8800446</v>
      </c>
      <c r="G349" s="183"/>
      <c r="H349" s="185"/>
    </row>
    <row r="350">
      <c r="A350" s="27" t="s">
        <v>21</v>
      </c>
      <c r="B350" s="27" t="s">
        <v>490</v>
      </c>
      <c r="C350" s="7">
        <v>2015.0</v>
      </c>
      <c r="D350" s="7" t="s">
        <v>6</v>
      </c>
      <c r="E350" s="7" t="s">
        <v>380</v>
      </c>
      <c r="F350" s="180">
        <v>62.8113349</v>
      </c>
      <c r="G350" s="183"/>
      <c r="H350" s="185"/>
    </row>
    <row r="351">
      <c r="A351" s="27" t="s">
        <v>22</v>
      </c>
      <c r="B351" s="27" t="s">
        <v>491</v>
      </c>
      <c r="C351" s="7">
        <v>2015.0</v>
      </c>
      <c r="D351" s="7" t="s">
        <v>6</v>
      </c>
      <c r="E351" s="7" t="s">
        <v>380</v>
      </c>
      <c r="F351" s="180">
        <v>36.718986</v>
      </c>
      <c r="G351" s="183"/>
      <c r="H351" s="185"/>
    </row>
    <row r="352">
      <c r="A352" s="27" t="s">
        <v>23</v>
      </c>
      <c r="B352" s="27" t="s">
        <v>492</v>
      </c>
      <c r="C352" s="7">
        <v>2015.0</v>
      </c>
      <c r="D352" s="7" t="s">
        <v>6</v>
      </c>
      <c r="E352" s="7" t="s">
        <v>380</v>
      </c>
      <c r="F352" s="180">
        <v>80.5605692</v>
      </c>
      <c r="G352" s="183"/>
      <c r="H352" s="185"/>
    </row>
    <row r="353">
      <c r="A353" s="27" t="s">
        <v>24</v>
      </c>
      <c r="B353" s="27" t="s">
        <v>493</v>
      </c>
      <c r="C353" s="7">
        <v>2015.0</v>
      </c>
      <c r="D353" s="7" t="s">
        <v>6</v>
      </c>
      <c r="E353" s="7" t="s">
        <v>380</v>
      </c>
      <c r="F353" s="180">
        <v>74.5304432</v>
      </c>
      <c r="G353" s="183"/>
      <c r="H353" s="185"/>
    </row>
    <row r="354">
      <c r="A354" s="27" t="s">
        <v>25</v>
      </c>
      <c r="B354" s="27" t="s">
        <v>494</v>
      </c>
      <c r="C354" s="7">
        <v>2015.0</v>
      </c>
      <c r="D354" s="7" t="s">
        <v>6</v>
      </c>
      <c r="E354" s="7" t="s">
        <v>380</v>
      </c>
      <c r="F354" s="180">
        <v>44.6868055</v>
      </c>
      <c r="G354" s="183"/>
      <c r="H354" s="185"/>
    </row>
    <row r="355">
      <c r="A355" s="27" t="s">
        <v>26</v>
      </c>
      <c r="B355" s="27" t="s">
        <v>495</v>
      </c>
      <c r="C355" s="7">
        <v>2015.0</v>
      </c>
      <c r="D355" s="7" t="s">
        <v>6</v>
      </c>
      <c r="E355" s="7" t="s">
        <v>380</v>
      </c>
      <c r="F355" s="180">
        <v>47.7446336</v>
      </c>
      <c r="G355" s="183"/>
      <c r="H355" s="185"/>
    </row>
    <row r="356">
      <c r="A356" s="27" t="s">
        <v>27</v>
      </c>
      <c r="B356" s="27" t="s">
        <v>497</v>
      </c>
      <c r="C356" s="7">
        <v>2015.0</v>
      </c>
      <c r="D356" s="7" t="s">
        <v>6</v>
      </c>
      <c r="E356" s="7" t="s">
        <v>380</v>
      </c>
      <c r="F356" s="180">
        <v>57.3121632</v>
      </c>
      <c r="G356" s="183"/>
      <c r="H356" s="185"/>
    </row>
    <row r="357">
      <c r="A357" s="27" t="s">
        <v>28</v>
      </c>
      <c r="B357" s="27" t="s">
        <v>496</v>
      </c>
      <c r="C357" s="7">
        <v>2015.0</v>
      </c>
      <c r="D357" s="7" t="s">
        <v>6</v>
      </c>
      <c r="E357" s="7" t="s">
        <v>380</v>
      </c>
      <c r="F357" s="180">
        <v>51.1836201</v>
      </c>
      <c r="G357" s="183"/>
      <c r="H357" s="185"/>
    </row>
    <row r="358">
      <c r="A358" s="27" t="s">
        <v>29</v>
      </c>
      <c r="B358" s="27" t="s">
        <v>498</v>
      </c>
      <c r="C358" s="7">
        <v>2015.0</v>
      </c>
      <c r="D358" s="7" t="s">
        <v>6</v>
      </c>
      <c r="E358" s="7" t="s">
        <v>380</v>
      </c>
      <c r="F358" s="180">
        <v>46.1469441</v>
      </c>
      <c r="G358" s="183"/>
      <c r="H358" s="185"/>
    </row>
    <row r="359">
      <c r="A359" s="27" t="s">
        <v>30</v>
      </c>
      <c r="B359" s="27" t="s">
        <v>499</v>
      </c>
      <c r="C359" s="7">
        <v>2015.0</v>
      </c>
      <c r="D359" s="7" t="s">
        <v>6</v>
      </c>
      <c r="E359" s="7" t="s">
        <v>380</v>
      </c>
      <c r="F359" s="180">
        <v>65.0011638</v>
      </c>
      <c r="G359" s="183"/>
      <c r="H359" s="185"/>
    </row>
    <row r="360">
      <c r="A360" s="27" t="s">
        <v>31</v>
      </c>
      <c r="B360" s="27" t="s">
        <v>500</v>
      </c>
      <c r="C360" s="7">
        <v>2015.0</v>
      </c>
      <c r="D360" s="7" t="s">
        <v>6</v>
      </c>
      <c r="E360" s="7" t="s">
        <v>380</v>
      </c>
      <c r="F360" s="180">
        <v>47.2184658</v>
      </c>
      <c r="G360" s="183"/>
      <c r="H360" s="185"/>
    </row>
    <row r="361">
      <c r="A361" s="27" t="s">
        <v>32</v>
      </c>
      <c r="B361" s="27" t="s">
        <v>501</v>
      </c>
      <c r="C361" s="7">
        <v>2015.0</v>
      </c>
      <c r="D361" s="7" t="s">
        <v>6</v>
      </c>
      <c r="E361" s="7" t="s">
        <v>380</v>
      </c>
      <c r="F361" s="180">
        <v>70.9638133</v>
      </c>
      <c r="G361" s="183"/>
      <c r="H361" s="185"/>
    </row>
    <row r="362">
      <c r="A362" s="27" t="s">
        <v>33</v>
      </c>
      <c r="B362" s="27" t="s">
        <v>502</v>
      </c>
      <c r="C362" s="7">
        <v>2015.0</v>
      </c>
      <c r="D362" s="7" t="s">
        <v>6</v>
      </c>
      <c r="E362" s="7" t="s">
        <v>380</v>
      </c>
      <c r="F362" s="180">
        <v>68.9728403</v>
      </c>
      <c r="G362" s="183"/>
      <c r="H362" s="185"/>
    </row>
    <row r="363">
      <c r="A363" s="27" t="s">
        <v>34</v>
      </c>
      <c r="B363" s="27" t="s">
        <v>503</v>
      </c>
      <c r="C363" s="7">
        <v>2015.0</v>
      </c>
      <c r="D363" s="7" t="s">
        <v>6</v>
      </c>
      <c r="E363" s="7" t="s">
        <v>380</v>
      </c>
      <c r="F363" s="180">
        <v>62.7590857</v>
      </c>
      <c r="G363" s="183"/>
      <c r="H363" s="185"/>
    </row>
    <row r="364">
      <c r="A364" s="27" t="s">
        <v>35</v>
      </c>
      <c r="B364" s="27" t="s">
        <v>504</v>
      </c>
      <c r="C364" s="7">
        <v>2015.0</v>
      </c>
      <c r="D364" s="7" t="s">
        <v>6</v>
      </c>
      <c r="E364" s="7" t="s">
        <v>380</v>
      </c>
      <c r="F364" s="180">
        <v>64.6714255</v>
      </c>
      <c r="G364" s="183"/>
      <c r="H364" s="185"/>
    </row>
    <row r="365">
      <c r="A365" s="91" t="s">
        <v>3</v>
      </c>
      <c r="B365" s="27" t="s">
        <v>489</v>
      </c>
      <c r="C365" s="7">
        <v>2016.0</v>
      </c>
      <c r="D365" s="7" t="s">
        <v>6</v>
      </c>
      <c r="E365" s="7" t="s">
        <v>380</v>
      </c>
      <c r="F365" s="181">
        <v>57.1087143</v>
      </c>
      <c r="G365" s="183"/>
      <c r="H365" s="184"/>
    </row>
    <row r="366">
      <c r="A366" s="91" t="s">
        <v>4</v>
      </c>
      <c r="B366" s="27" t="s">
        <v>472</v>
      </c>
      <c r="C366" s="7">
        <v>2016.0</v>
      </c>
      <c r="D366" s="7" t="s">
        <v>6</v>
      </c>
      <c r="E366" s="7" t="s">
        <v>380</v>
      </c>
      <c r="F366" s="180">
        <v>43.7566001</v>
      </c>
      <c r="G366" s="183"/>
      <c r="H366" s="185"/>
    </row>
    <row r="367">
      <c r="A367" s="27" t="s">
        <v>5</v>
      </c>
      <c r="B367" s="27" t="s">
        <v>473</v>
      </c>
      <c r="C367" s="7">
        <v>2016.0</v>
      </c>
      <c r="D367" s="7" t="s">
        <v>6</v>
      </c>
      <c r="E367" s="7" t="s">
        <v>380</v>
      </c>
      <c r="F367" s="180">
        <v>37.9341901</v>
      </c>
      <c r="G367" s="183"/>
      <c r="H367" s="185"/>
    </row>
    <row r="368">
      <c r="A368" s="27" t="s">
        <v>6</v>
      </c>
      <c r="B368" s="27" t="s">
        <v>474</v>
      </c>
      <c r="C368" s="7">
        <v>2016.0</v>
      </c>
      <c r="D368" s="7" t="s">
        <v>6</v>
      </c>
      <c r="E368" s="7" t="s">
        <v>380</v>
      </c>
      <c r="F368" s="180">
        <v>37.8069289</v>
      </c>
      <c r="G368" s="183"/>
      <c r="H368" s="185"/>
    </row>
    <row r="369">
      <c r="A369" s="27" t="s">
        <v>7</v>
      </c>
      <c r="B369" s="27" t="s">
        <v>475</v>
      </c>
      <c r="C369" s="7">
        <v>2016.0</v>
      </c>
      <c r="D369" s="7" t="s">
        <v>6</v>
      </c>
      <c r="E369" s="7" t="s">
        <v>380</v>
      </c>
      <c r="F369" s="180">
        <v>62.4327014</v>
      </c>
      <c r="G369" s="183"/>
      <c r="H369" s="185"/>
    </row>
    <row r="370">
      <c r="A370" s="27" t="s">
        <v>8</v>
      </c>
      <c r="B370" s="27" t="s">
        <v>479</v>
      </c>
      <c r="C370" s="7">
        <v>2016.0</v>
      </c>
      <c r="D370" s="7" t="s">
        <v>6</v>
      </c>
      <c r="E370" s="7" t="s">
        <v>380</v>
      </c>
      <c r="F370" s="180">
        <v>36.9021466</v>
      </c>
      <c r="G370" s="183"/>
      <c r="H370" s="185"/>
    </row>
    <row r="371">
      <c r="A371" s="27" t="s">
        <v>9</v>
      </c>
      <c r="B371" s="27" t="s">
        <v>480</v>
      </c>
      <c r="C371" s="7">
        <v>2016.0</v>
      </c>
      <c r="D371" s="7" t="s">
        <v>6</v>
      </c>
      <c r="E371" s="7" t="s">
        <v>380</v>
      </c>
      <c r="F371" s="180">
        <v>51.9857077</v>
      </c>
      <c r="G371" s="183"/>
      <c r="H371" s="185"/>
    </row>
    <row r="372">
      <c r="A372" s="27" t="s">
        <v>10</v>
      </c>
      <c r="B372" s="27" t="s">
        <v>478</v>
      </c>
      <c r="C372" s="7">
        <v>2016.0</v>
      </c>
      <c r="D372" s="7" t="s">
        <v>6</v>
      </c>
      <c r="E372" s="7" t="s">
        <v>380</v>
      </c>
      <c r="F372" s="180">
        <v>80.0425679</v>
      </c>
      <c r="G372" s="183"/>
      <c r="H372" s="185"/>
    </row>
    <row r="373">
      <c r="A373" s="27" t="s">
        <v>11</v>
      </c>
      <c r="B373" s="27" t="s">
        <v>477</v>
      </c>
      <c r="C373" s="7">
        <v>2016.0</v>
      </c>
      <c r="D373" s="7" t="s">
        <v>6</v>
      </c>
      <c r="E373" s="7" t="s">
        <v>380</v>
      </c>
      <c r="F373" s="180">
        <v>34.5842461</v>
      </c>
      <c r="G373" s="183"/>
      <c r="H373" s="185"/>
    </row>
    <row r="374">
      <c r="A374" s="27" t="s">
        <v>12</v>
      </c>
      <c r="B374" s="27" t="s">
        <v>476</v>
      </c>
      <c r="C374" s="7">
        <v>2016.0</v>
      </c>
      <c r="D374" s="7" t="s">
        <v>6</v>
      </c>
      <c r="E374" s="7" t="s">
        <v>380</v>
      </c>
      <c r="F374" s="180">
        <v>48.4263184</v>
      </c>
      <c r="G374" s="183"/>
      <c r="H374" s="185"/>
    </row>
    <row r="375">
      <c r="A375" s="27" t="s">
        <v>13</v>
      </c>
      <c r="B375" s="27" t="s">
        <v>481</v>
      </c>
      <c r="C375" s="7">
        <v>2016.0</v>
      </c>
      <c r="D375" s="7" t="s">
        <v>6</v>
      </c>
      <c r="E375" s="7" t="s">
        <v>380</v>
      </c>
      <c r="F375" s="180">
        <v>51.7773967</v>
      </c>
      <c r="G375" s="183"/>
      <c r="H375" s="185"/>
    </row>
    <row r="376">
      <c r="A376" s="27" t="s">
        <v>14</v>
      </c>
      <c r="B376" s="27" t="s">
        <v>483</v>
      </c>
      <c r="C376" s="7">
        <v>2016.0</v>
      </c>
      <c r="D376" s="7" t="s">
        <v>6</v>
      </c>
      <c r="E376" s="7" t="s">
        <v>380</v>
      </c>
      <c r="F376" s="180">
        <v>56.5520629</v>
      </c>
      <c r="G376" s="183"/>
      <c r="H376" s="185"/>
    </row>
    <row r="377">
      <c r="A377" s="27" t="s">
        <v>15</v>
      </c>
      <c r="B377" s="27" t="s">
        <v>482</v>
      </c>
      <c r="C377" s="7">
        <v>2016.0</v>
      </c>
      <c r="D377" s="7" t="s">
        <v>6</v>
      </c>
      <c r="E377" s="7" t="s">
        <v>380</v>
      </c>
      <c r="F377" s="180">
        <v>78.0600949</v>
      </c>
      <c r="G377" s="183"/>
      <c r="H377" s="185"/>
    </row>
    <row r="378">
      <c r="A378" s="27" t="s">
        <v>16</v>
      </c>
      <c r="B378" s="27" t="s">
        <v>484</v>
      </c>
      <c r="C378" s="7">
        <v>2016.0</v>
      </c>
      <c r="D378" s="7" t="s">
        <v>6</v>
      </c>
      <c r="E378" s="7" t="s">
        <v>380</v>
      </c>
      <c r="F378" s="180">
        <v>73.0858647</v>
      </c>
      <c r="G378" s="183"/>
      <c r="H378" s="185"/>
    </row>
    <row r="379">
      <c r="A379" s="27" t="s">
        <v>17</v>
      </c>
      <c r="B379" s="27" t="s">
        <v>485</v>
      </c>
      <c r="C379" s="7">
        <v>2016.0</v>
      </c>
      <c r="D379" s="7" t="s">
        <v>6</v>
      </c>
      <c r="E379" s="7" t="s">
        <v>380</v>
      </c>
      <c r="F379" s="180">
        <v>49.8782773</v>
      </c>
      <c r="G379" s="183"/>
      <c r="H379" s="185"/>
    </row>
    <row r="380">
      <c r="A380" s="27" t="s">
        <v>18</v>
      </c>
      <c r="B380" s="27" t="s">
        <v>486</v>
      </c>
      <c r="C380" s="7">
        <v>2016.0</v>
      </c>
      <c r="D380" s="7" t="s">
        <v>6</v>
      </c>
      <c r="E380" s="7" t="s">
        <v>380</v>
      </c>
      <c r="F380" s="180">
        <v>58.0102684</v>
      </c>
      <c r="G380" s="183"/>
      <c r="H380" s="185"/>
    </row>
    <row r="381">
      <c r="A381" s="27" t="s">
        <v>19</v>
      </c>
      <c r="B381" s="27" t="s">
        <v>487</v>
      </c>
      <c r="C381" s="7">
        <v>2016.0</v>
      </c>
      <c r="D381" s="7" t="s">
        <v>6</v>
      </c>
      <c r="E381" s="7" t="s">
        <v>380</v>
      </c>
      <c r="F381" s="180">
        <v>71.1855385</v>
      </c>
      <c r="G381" s="183"/>
      <c r="H381" s="185"/>
    </row>
    <row r="382">
      <c r="A382" s="27" t="s">
        <v>20</v>
      </c>
      <c r="B382" s="27" t="s">
        <v>488</v>
      </c>
      <c r="C382" s="7">
        <v>2016.0</v>
      </c>
      <c r="D382" s="7" t="s">
        <v>6</v>
      </c>
      <c r="E382" s="7" t="s">
        <v>380</v>
      </c>
      <c r="F382" s="180">
        <v>68.6297893</v>
      </c>
      <c r="G382" s="183"/>
      <c r="H382" s="185"/>
    </row>
    <row r="383">
      <c r="A383" s="27" t="s">
        <v>21</v>
      </c>
      <c r="B383" s="27" t="s">
        <v>490</v>
      </c>
      <c r="C383" s="7">
        <v>2016.0</v>
      </c>
      <c r="D383" s="7" t="s">
        <v>6</v>
      </c>
      <c r="E383" s="7" t="s">
        <v>380</v>
      </c>
      <c r="F383" s="180">
        <v>63.3701433</v>
      </c>
      <c r="G383" s="183"/>
      <c r="H383" s="185"/>
    </row>
    <row r="384">
      <c r="A384" s="27" t="s">
        <v>22</v>
      </c>
      <c r="B384" s="27" t="s">
        <v>491</v>
      </c>
      <c r="C384" s="7">
        <v>2016.0</v>
      </c>
      <c r="D384" s="7" t="s">
        <v>6</v>
      </c>
      <c r="E384" s="7" t="s">
        <v>380</v>
      </c>
      <c r="F384" s="180">
        <v>37.2843322</v>
      </c>
      <c r="G384" s="183"/>
      <c r="H384" s="185"/>
    </row>
    <row r="385">
      <c r="A385" s="27" t="s">
        <v>23</v>
      </c>
      <c r="B385" s="27" t="s">
        <v>492</v>
      </c>
      <c r="C385" s="7">
        <v>2016.0</v>
      </c>
      <c r="D385" s="7" t="s">
        <v>6</v>
      </c>
      <c r="E385" s="7" t="s">
        <v>380</v>
      </c>
      <c r="F385" s="180">
        <v>82.1824891</v>
      </c>
      <c r="G385" s="183"/>
      <c r="H385" s="185"/>
    </row>
    <row r="386">
      <c r="A386" s="27" t="s">
        <v>24</v>
      </c>
      <c r="B386" s="27" t="s">
        <v>493</v>
      </c>
      <c r="C386" s="7">
        <v>2016.0</v>
      </c>
      <c r="D386" s="7" t="s">
        <v>6</v>
      </c>
      <c r="E386" s="7" t="s">
        <v>380</v>
      </c>
      <c r="F386" s="180">
        <v>74.0584768</v>
      </c>
      <c r="G386" s="183"/>
      <c r="H386" s="185"/>
    </row>
    <row r="387">
      <c r="A387" s="27" t="s">
        <v>25</v>
      </c>
      <c r="B387" s="27" t="s">
        <v>494</v>
      </c>
      <c r="C387" s="7">
        <v>2016.0</v>
      </c>
      <c r="D387" s="7" t="s">
        <v>6</v>
      </c>
      <c r="E387" s="7" t="s">
        <v>380</v>
      </c>
      <c r="F387" s="180">
        <v>43.5069531</v>
      </c>
      <c r="G387" s="183"/>
      <c r="H387" s="185"/>
    </row>
    <row r="388">
      <c r="A388" s="27" t="s">
        <v>26</v>
      </c>
      <c r="B388" s="27" t="s">
        <v>495</v>
      </c>
      <c r="C388" s="7">
        <v>2016.0</v>
      </c>
      <c r="D388" s="7" t="s">
        <v>6</v>
      </c>
      <c r="E388" s="7" t="s">
        <v>380</v>
      </c>
      <c r="F388" s="180">
        <v>48.1347473</v>
      </c>
      <c r="G388" s="183"/>
      <c r="H388" s="185"/>
    </row>
    <row r="389">
      <c r="A389" s="27" t="s">
        <v>27</v>
      </c>
      <c r="B389" s="27" t="s">
        <v>497</v>
      </c>
      <c r="C389" s="7">
        <v>2016.0</v>
      </c>
      <c r="D389" s="7" t="s">
        <v>6</v>
      </c>
      <c r="E389" s="7" t="s">
        <v>380</v>
      </c>
      <c r="F389" s="180">
        <v>57.0897677</v>
      </c>
      <c r="G389" s="183"/>
      <c r="H389" s="185"/>
    </row>
    <row r="390">
      <c r="A390" s="27" t="s">
        <v>28</v>
      </c>
      <c r="B390" s="27" t="s">
        <v>496</v>
      </c>
      <c r="C390" s="7">
        <v>2016.0</v>
      </c>
      <c r="D390" s="7" t="s">
        <v>6</v>
      </c>
      <c r="E390" s="7" t="s">
        <v>380</v>
      </c>
      <c r="F390" s="180">
        <v>50.1730273</v>
      </c>
      <c r="G390" s="183"/>
      <c r="H390" s="185"/>
    </row>
    <row r="391">
      <c r="A391" s="27" t="s">
        <v>29</v>
      </c>
      <c r="B391" s="27" t="s">
        <v>498</v>
      </c>
      <c r="C391" s="7">
        <v>2016.0</v>
      </c>
      <c r="D391" s="7" t="s">
        <v>6</v>
      </c>
      <c r="E391" s="7" t="s">
        <v>380</v>
      </c>
      <c r="F391" s="180">
        <v>44.1725614</v>
      </c>
      <c r="G391" s="183"/>
      <c r="H391" s="185"/>
    </row>
    <row r="392">
      <c r="A392" s="27" t="s">
        <v>30</v>
      </c>
      <c r="B392" s="27" t="s">
        <v>499</v>
      </c>
      <c r="C392" s="7">
        <v>2016.0</v>
      </c>
      <c r="D392" s="7" t="s">
        <v>6</v>
      </c>
      <c r="E392" s="7" t="s">
        <v>380</v>
      </c>
      <c r="F392" s="180">
        <v>67.4014969</v>
      </c>
      <c r="G392" s="183"/>
      <c r="H392" s="185"/>
    </row>
    <row r="393">
      <c r="A393" s="27" t="s">
        <v>31</v>
      </c>
      <c r="B393" s="27" t="s">
        <v>500</v>
      </c>
      <c r="C393" s="7">
        <v>2016.0</v>
      </c>
      <c r="D393" s="7" t="s">
        <v>6</v>
      </c>
      <c r="E393" s="7" t="s">
        <v>380</v>
      </c>
      <c r="F393" s="180">
        <v>46.3954828</v>
      </c>
      <c r="G393" s="183"/>
      <c r="H393" s="185"/>
    </row>
    <row r="394">
      <c r="A394" s="27" t="s">
        <v>32</v>
      </c>
      <c r="B394" s="27" t="s">
        <v>501</v>
      </c>
      <c r="C394" s="7">
        <v>2016.0</v>
      </c>
      <c r="D394" s="7" t="s">
        <v>6</v>
      </c>
      <c r="E394" s="7" t="s">
        <v>380</v>
      </c>
      <c r="F394" s="180">
        <v>72.6313656</v>
      </c>
      <c r="G394" s="183"/>
      <c r="H394" s="185"/>
    </row>
    <row r="395">
      <c r="A395" s="27" t="s">
        <v>33</v>
      </c>
      <c r="B395" s="27" t="s">
        <v>502</v>
      </c>
      <c r="C395" s="7">
        <v>2016.0</v>
      </c>
      <c r="D395" s="7" t="s">
        <v>6</v>
      </c>
      <c r="E395" s="7" t="s">
        <v>380</v>
      </c>
      <c r="F395" s="180">
        <v>68.7474191</v>
      </c>
      <c r="G395" s="183"/>
      <c r="H395" s="185"/>
    </row>
    <row r="396">
      <c r="A396" s="27" t="s">
        <v>34</v>
      </c>
      <c r="B396" s="27" t="s">
        <v>503</v>
      </c>
      <c r="C396" s="7">
        <v>2016.0</v>
      </c>
      <c r="D396" s="7" t="s">
        <v>6</v>
      </c>
      <c r="E396" s="7" t="s">
        <v>380</v>
      </c>
      <c r="F396" s="180">
        <v>61.901969</v>
      </c>
      <c r="G396" s="183"/>
      <c r="H396" s="185"/>
    </row>
    <row r="397">
      <c r="A397" s="27" t="s">
        <v>35</v>
      </c>
      <c r="B397" s="27" t="s">
        <v>504</v>
      </c>
      <c r="C397" s="7">
        <v>2016.0</v>
      </c>
      <c r="D397" s="7" t="s">
        <v>6</v>
      </c>
      <c r="E397" s="7" t="s">
        <v>380</v>
      </c>
      <c r="F397" s="180">
        <v>62.3453372</v>
      </c>
      <c r="G397" s="183"/>
      <c r="H397" s="185"/>
    </row>
    <row r="398">
      <c r="A398" s="91" t="s">
        <v>3</v>
      </c>
      <c r="B398" s="27" t="s">
        <v>489</v>
      </c>
      <c r="C398" s="7">
        <v>2017.0</v>
      </c>
      <c r="D398" s="7" t="s">
        <v>6</v>
      </c>
      <c r="E398" s="7" t="s">
        <v>380</v>
      </c>
      <c r="F398" s="181">
        <v>56.8761824</v>
      </c>
      <c r="G398" s="183"/>
      <c r="H398" s="184"/>
    </row>
    <row r="399">
      <c r="A399" s="91" t="s">
        <v>4</v>
      </c>
      <c r="B399" s="27" t="s">
        <v>472</v>
      </c>
      <c r="C399" s="7">
        <v>2017.0</v>
      </c>
      <c r="D399" s="7" t="s">
        <v>6</v>
      </c>
      <c r="E399" s="7" t="s">
        <v>380</v>
      </c>
      <c r="F399" s="180">
        <v>43.8271449</v>
      </c>
      <c r="G399" s="183"/>
      <c r="H399" s="185"/>
    </row>
    <row r="400">
      <c r="A400" s="27" t="s">
        <v>5</v>
      </c>
      <c r="B400" s="27" t="s">
        <v>473</v>
      </c>
      <c r="C400" s="7">
        <v>2017.0</v>
      </c>
      <c r="D400" s="7" t="s">
        <v>6</v>
      </c>
      <c r="E400" s="7" t="s">
        <v>380</v>
      </c>
      <c r="F400" s="180">
        <v>39.3754262</v>
      </c>
      <c r="G400" s="183"/>
      <c r="H400" s="185"/>
    </row>
    <row r="401">
      <c r="A401" s="27" t="s">
        <v>6</v>
      </c>
      <c r="B401" s="27" t="s">
        <v>474</v>
      </c>
      <c r="C401" s="7">
        <v>2017.0</v>
      </c>
      <c r="D401" s="7" t="s">
        <v>6</v>
      </c>
      <c r="E401" s="7" t="s">
        <v>380</v>
      </c>
      <c r="F401" s="180">
        <v>40.5066172</v>
      </c>
      <c r="G401" s="183"/>
      <c r="H401" s="185"/>
    </row>
    <row r="402">
      <c r="A402" s="27" t="s">
        <v>7</v>
      </c>
      <c r="B402" s="27" t="s">
        <v>475</v>
      </c>
      <c r="C402" s="7">
        <v>2017.0</v>
      </c>
      <c r="D402" s="7" t="s">
        <v>6</v>
      </c>
      <c r="E402" s="7" t="s">
        <v>380</v>
      </c>
      <c r="F402" s="180">
        <v>63.4131094</v>
      </c>
      <c r="G402" s="183"/>
      <c r="H402" s="185"/>
    </row>
    <row r="403">
      <c r="A403" s="27" t="s">
        <v>8</v>
      </c>
      <c r="B403" s="27" t="s">
        <v>479</v>
      </c>
      <c r="C403" s="7">
        <v>2017.0</v>
      </c>
      <c r="D403" s="7" t="s">
        <v>6</v>
      </c>
      <c r="E403" s="7" t="s">
        <v>380</v>
      </c>
      <c r="F403" s="180">
        <v>36.7259139</v>
      </c>
      <c r="G403" s="183"/>
      <c r="H403" s="185"/>
    </row>
    <row r="404">
      <c r="A404" s="27" t="s">
        <v>9</v>
      </c>
      <c r="B404" s="27" t="s">
        <v>480</v>
      </c>
      <c r="C404" s="7">
        <v>2017.0</v>
      </c>
      <c r="D404" s="7" t="s">
        <v>6</v>
      </c>
      <c r="E404" s="7" t="s">
        <v>380</v>
      </c>
      <c r="F404" s="180">
        <v>51.1331973</v>
      </c>
      <c r="G404" s="183"/>
      <c r="H404" s="185"/>
    </row>
    <row r="405">
      <c r="A405" s="27" t="s">
        <v>10</v>
      </c>
      <c r="B405" s="27" t="s">
        <v>478</v>
      </c>
      <c r="C405" s="7">
        <v>2017.0</v>
      </c>
      <c r="D405" s="7" t="s">
        <v>6</v>
      </c>
      <c r="E405" s="7" t="s">
        <v>380</v>
      </c>
      <c r="F405" s="180">
        <v>79.2311428</v>
      </c>
      <c r="G405" s="183"/>
      <c r="H405" s="185"/>
    </row>
    <row r="406">
      <c r="A406" s="27" t="s">
        <v>11</v>
      </c>
      <c r="B406" s="27" t="s">
        <v>477</v>
      </c>
      <c r="C406" s="7">
        <v>2017.0</v>
      </c>
      <c r="D406" s="7" t="s">
        <v>6</v>
      </c>
      <c r="E406" s="7" t="s">
        <v>380</v>
      </c>
      <c r="F406" s="180">
        <v>36.3442771</v>
      </c>
      <c r="G406" s="183"/>
      <c r="H406" s="185"/>
    </row>
    <row r="407">
      <c r="A407" s="27" t="s">
        <v>12</v>
      </c>
      <c r="B407" s="27" t="s">
        <v>476</v>
      </c>
      <c r="C407" s="7">
        <v>2017.0</v>
      </c>
      <c r="D407" s="7" t="s">
        <v>6</v>
      </c>
      <c r="E407" s="7" t="s">
        <v>380</v>
      </c>
      <c r="F407" s="180">
        <v>47.9003345</v>
      </c>
      <c r="G407" s="183"/>
      <c r="H407" s="185"/>
    </row>
    <row r="408">
      <c r="A408" s="27" t="s">
        <v>13</v>
      </c>
      <c r="B408" s="27" t="s">
        <v>481</v>
      </c>
      <c r="C408" s="7">
        <v>2017.0</v>
      </c>
      <c r="D408" s="7" t="s">
        <v>6</v>
      </c>
      <c r="E408" s="7" t="s">
        <v>380</v>
      </c>
      <c r="F408" s="180">
        <v>54.1477428</v>
      </c>
      <c r="G408" s="183"/>
      <c r="H408" s="185"/>
    </row>
    <row r="409">
      <c r="A409" s="27" t="s">
        <v>14</v>
      </c>
      <c r="B409" s="27" t="s">
        <v>483</v>
      </c>
      <c r="C409" s="7">
        <v>2017.0</v>
      </c>
      <c r="D409" s="7" t="s">
        <v>6</v>
      </c>
      <c r="E409" s="7" t="s">
        <v>380</v>
      </c>
      <c r="F409" s="180">
        <v>55.3374831</v>
      </c>
      <c r="G409" s="183"/>
      <c r="H409" s="185"/>
    </row>
    <row r="410">
      <c r="A410" s="27" t="s">
        <v>15</v>
      </c>
      <c r="B410" s="27" t="s">
        <v>482</v>
      </c>
      <c r="C410" s="7">
        <v>2017.0</v>
      </c>
      <c r="D410" s="7" t="s">
        <v>6</v>
      </c>
      <c r="E410" s="7" t="s">
        <v>380</v>
      </c>
      <c r="F410" s="180">
        <v>79.212213</v>
      </c>
      <c r="G410" s="183"/>
      <c r="H410" s="185"/>
    </row>
    <row r="411">
      <c r="A411" s="27" t="s">
        <v>16</v>
      </c>
      <c r="B411" s="27" t="s">
        <v>484</v>
      </c>
      <c r="C411" s="7">
        <v>2017.0</v>
      </c>
      <c r="D411" s="7" t="s">
        <v>6</v>
      </c>
      <c r="E411" s="7" t="s">
        <v>380</v>
      </c>
      <c r="F411" s="180">
        <v>74.8015553</v>
      </c>
      <c r="G411" s="183"/>
      <c r="H411" s="185"/>
    </row>
    <row r="412">
      <c r="A412" s="27" t="s">
        <v>17</v>
      </c>
      <c r="B412" s="27" t="s">
        <v>485</v>
      </c>
      <c r="C412" s="7">
        <v>2017.0</v>
      </c>
      <c r="D412" s="7" t="s">
        <v>6</v>
      </c>
      <c r="E412" s="7" t="s">
        <v>380</v>
      </c>
      <c r="F412" s="180">
        <v>50.0428594</v>
      </c>
      <c r="G412" s="183"/>
      <c r="H412" s="185"/>
    </row>
    <row r="413">
      <c r="A413" s="27" t="s">
        <v>18</v>
      </c>
      <c r="B413" s="27" t="s">
        <v>486</v>
      </c>
      <c r="C413" s="7">
        <v>2017.0</v>
      </c>
      <c r="D413" s="7" t="s">
        <v>6</v>
      </c>
      <c r="E413" s="7" t="s">
        <v>380</v>
      </c>
      <c r="F413" s="180">
        <v>57.208114</v>
      </c>
      <c r="G413" s="183"/>
      <c r="H413" s="185"/>
    </row>
    <row r="414">
      <c r="A414" s="27" t="s">
        <v>19</v>
      </c>
      <c r="B414" s="27" t="s">
        <v>487</v>
      </c>
      <c r="C414" s="7">
        <v>2017.0</v>
      </c>
      <c r="D414" s="7" t="s">
        <v>6</v>
      </c>
      <c r="E414" s="7" t="s">
        <v>380</v>
      </c>
      <c r="F414" s="180">
        <v>70.907145</v>
      </c>
      <c r="G414" s="183"/>
      <c r="H414" s="185"/>
    </row>
    <row r="415">
      <c r="A415" s="27" t="s">
        <v>20</v>
      </c>
      <c r="B415" s="27" t="s">
        <v>488</v>
      </c>
      <c r="C415" s="7">
        <v>2017.0</v>
      </c>
      <c r="D415" s="7" t="s">
        <v>6</v>
      </c>
      <c r="E415" s="7" t="s">
        <v>380</v>
      </c>
      <c r="F415" s="180">
        <v>66.8650872</v>
      </c>
      <c r="G415" s="183"/>
      <c r="H415" s="185"/>
    </row>
    <row r="416">
      <c r="A416" s="27" t="s">
        <v>21</v>
      </c>
      <c r="B416" s="27" t="s">
        <v>490</v>
      </c>
      <c r="C416" s="7">
        <v>2017.0</v>
      </c>
      <c r="D416" s="7" t="s">
        <v>6</v>
      </c>
      <c r="E416" s="7" t="s">
        <v>380</v>
      </c>
      <c r="F416" s="180">
        <v>62.8818448</v>
      </c>
      <c r="G416" s="183"/>
      <c r="H416" s="185"/>
    </row>
    <row r="417">
      <c r="A417" s="27" t="s">
        <v>22</v>
      </c>
      <c r="B417" s="27" t="s">
        <v>491</v>
      </c>
      <c r="C417" s="7">
        <v>2017.0</v>
      </c>
      <c r="D417" s="7" t="s">
        <v>6</v>
      </c>
      <c r="E417" s="7" t="s">
        <v>380</v>
      </c>
      <c r="F417" s="180">
        <v>36.7468647</v>
      </c>
      <c r="G417" s="183"/>
      <c r="H417" s="185"/>
    </row>
    <row r="418">
      <c r="A418" s="27" t="s">
        <v>23</v>
      </c>
      <c r="B418" s="27" t="s">
        <v>492</v>
      </c>
      <c r="C418" s="7">
        <v>2017.0</v>
      </c>
      <c r="D418" s="7" t="s">
        <v>6</v>
      </c>
      <c r="E418" s="7" t="s">
        <v>380</v>
      </c>
      <c r="F418" s="180">
        <v>81.0303707</v>
      </c>
      <c r="G418" s="183"/>
      <c r="H418" s="185"/>
    </row>
    <row r="419">
      <c r="A419" s="27" t="s">
        <v>24</v>
      </c>
      <c r="B419" s="27" t="s">
        <v>493</v>
      </c>
      <c r="C419" s="7">
        <v>2017.0</v>
      </c>
      <c r="D419" s="7" t="s">
        <v>6</v>
      </c>
      <c r="E419" s="7" t="s">
        <v>380</v>
      </c>
      <c r="F419" s="180">
        <v>73.9009018</v>
      </c>
      <c r="G419" s="183"/>
      <c r="H419" s="185"/>
    </row>
    <row r="420">
      <c r="A420" s="27" t="s">
        <v>25</v>
      </c>
      <c r="B420" s="27" t="s">
        <v>494</v>
      </c>
      <c r="C420" s="7">
        <v>2017.0</v>
      </c>
      <c r="D420" s="7" t="s">
        <v>6</v>
      </c>
      <c r="E420" s="7" t="s">
        <v>380</v>
      </c>
      <c r="F420" s="180">
        <v>46.2542866</v>
      </c>
      <c r="G420" s="183"/>
      <c r="H420" s="185"/>
    </row>
    <row r="421">
      <c r="A421" s="27" t="s">
        <v>26</v>
      </c>
      <c r="B421" s="27" t="s">
        <v>495</v>
      </c>
      <c r="C421" s="7">
        <v>2017.0</v>
      </c>
      <c r="D421" s="7" t="s">
        <v>6</v>
      </c>
      <c r="E421" s="7" t="s">
        <v>380</v>
      </c>
      <c r="F421" s="180">
        <v>46.1963403</v>
      </c>
      <c r="G421" s="183"/>
      <c r="H421" s="185"/>
    </row>
    <row r="422">
      <c r="A422" s="27" t="s">
        <v>27</v>
      </c>
      <c r="B422" s="27" t="s">
        <v>497</v>
      </c>
      <c r="C422" s="7">
        <v>2017.0</v>
      </c>
      <c r="D422" s="7" t="s">
        <v>6</v>
      </c>
      <c r="E422" s="7" t="s">
        <v>380</v>
      </c>
      <c r="F422" s="180">
        <v>55.1752624</v>
      </c>
      <c r="G422" s="183"/>
      <c r="H422" s="185"/>
    </row>
    <row r="423">
      <c r="A423" s="27" t="s">
        <v>28</v>
      </c>
      <c r="B423" s="27" t="s">
        <v>496</v>
      </c>
      <c r="C423" s="7">
        <v>2017.0</v>
      </c>
      <c r="D423" s="7" t="s">
        <v>6</v>
      </c>
      <c r="E423" s="7" t="s">
        <v>380</v>
      </c>
      <c r="F423" s="180">
        <v>49.9908547</v>
      </c>
      <c r="G423" s="183"/>
      <c r="H423" s="185"/>
    </row>
    <row r="424">
      <c r="A424" s="27" t="s">
        <v>29</v>
      </c>
      <c r="B424" s="27" t="s">
        <v>498</v>
      </c>
      <c r="C424" s="7">
        <v>2017.0</v>
      </c>
      <c r="D424" s="7" t="s">
        <v>6</v>
      </c>
      <c r="E424" s="7" t="s">
        <v>380</v>
      </c>
      <c r="F424" s="180">
        <v>42.1165913</v>
      </c>
      <c r="G424" s="183"/>
      <c r="H424" s="185"/>
    </row>
    <row r="425">
      <c r="A425" s="27" t="s">
        <v>30</v>
      </c>
      <c r="B425" s="27" t="s">
        <v>499</v>
      </c>
      <c r="C425" s="7">
        <v>2017.0</v>
      </c>
      <c r="D425" s="7" t="s">
        <v>6</v>
      </c>
      <c r="E425" s="7" t="s">
        <v>380</v>
      </c>
      <c r="F425" s="180">
        <v>68.5383539</v>
      </c>
      <c r="G425" s="183"/>
      <c r="H425" s="185"/>
    </row>
    <row r="426">
      <c r="A426" s="27" t="s">
        <v>31</v>
      </c>
      <c r="B426" s="27" t="s">
        <v>500</v>
      </c>
      <c r="C426" s="7">
        <v>2017.0</v>
      </c>
      <c r="D426" s="7" t="s">
        <v>6</v>
      </c>
      <c r="E426" s="7" t="s">
        <v>380</v>
      </c>
      <c r="F426" s="180">
        <v>45.8523186</v>
      </c>
      <c r="G426" s="183"/>
      <c r="H426" s="185"/>
    </row>
    <row r="427">
      <c r="A427" s="27" t="s">
        <v>32</v>
      </c>
      <c r="B427" s="27" t="s">
        <v>501</v>
      </c>
      <c r="C427" s="7">
        <v>2017.0</v>
      </c>
      <c r="D427" s="7" t="s">
        <v>6</v>
      </c>
      <c r="E427" s="7" t="s">
        <v>380</v>
      </c>
      <c r="F427" s="180">
        <v>71.3889549</v>
      </c>
      <c r="G427" s="183"/>
      <c r="H427" s="185"/>
    </row>
    <row r="428">
      <c r="A428" s="27" t="s">
        <v>33</v>
      </c>
      <c r="B428" s="27" t="s">
        <v>502</v>
      </c>
      <c r="C428" s="7">
        <v>2017.0</v>
      </c>
      <c r="D428" s="7" t="s">
        <v>6</v>
      </c>
      <c r="E428" s="7" t="s">
        <v>380</v>
      </c>
      <c r="F428" s="180">
        <v>69.1649054</v>
      </c>
      <c r="G428" s="183"/>
      <c r="H428" s="185"/>
    </row>
    <row r="429">
      <c r="A429" s="27" t="s">
        <v>34</v>
      </c>
      <c r="B429" s="27" t="s">
        <v>503</v>
      </c>
      <c r="C429" s="7">
        <v>2017.0</v>
      </c>
      <c r="D429" s="7" t="s">
        <v>6</v>
      </c>
      <c r="E429" s="7" t="s">
        <v>380</v>
      </c>
      <c r="F429" s="180">
        <v>61.3825963</v>
      </c>
      <c r="G429" s="183"/>
      <c r="H429" s="185"/>
    </row>
    <row r="430">
      <c r="A430" s="27" t="s">
        <v>35</v>
      </c>
      <c r="B430" s="27" t="s">
        <v>504</v>
      </c>
      <c r="C430" s="7">
        <v>2017.0</v>
      </c>
      <c r="D430" s="7" t="s">
        <v>6</v>
      </c>
      <c r="E430" s="7" t="s">
        <v>380</v>
      </c>
      <c r="F430" s="180">
        <v>61.3981664</v>
      </c>
      <c r="G430" s="183"/>
      <c r="H430" s="185"/>
    </row>
    <row r="431">
      <c r="A431" s="91" t="s">
        <v>3</v>
      </c>
      <c r="B431" s="27" t="s">
        <v>489</v>
      </c>
      <c r="C431" s="7">
        <v>2018.0</v>
      </c>
      <c r="D431" s="7" t="s">
        <v>6</v>
      </c>
      <c r="E431" s="7" t="s">
        <v>380</v>
      </c>
      <c r="F431" s="181">
        <v>56.4862181</v>
      </c>
      <c r="G431" s="183"/>
      <c r="H431" s="184"/>
    </row>
    <row r="432">
      <c r="A432" s="91" t="s">
        <v>4</v>
      </c>
      <c r="B432" s="27" t="s">
        <v>472</v>
      </c>
      <c r="C432" s="7">
        <v>2018.0</v>
      </c>
      <c r="D432" s="7" t="s">
        <v>6</v>
      </c>
      <c r="E432" s="7" t="s">
        <v>380</v>
      </c>
      <c r="F432" s="180">
        <v>42.4095376</v>
      </c>
      <c r="G432" s="183"/>
      <c r="H432" s="185"/>
    </row>
    <row r="433">
      <c r="A433" s="27" t="s">
        <v>5</v>
      </c>
      <c r="B433" s="27" t="s">
        <v>473</v>
      </c>
      <c r="C433" s="7">
        <v>2018.0</v>
      </c>
      <c r="D433" s="7" t="s">
        <v>6</v>
      </c>
      <c r="E433" s="7" t="s">
        <v>380</v>
      </c>
      <c r="F433" s="180">
        <v>38.4875563</v>
      </c>
      <c r="G433" s="183"/>
      <c r="H433" s="185"/>
    </row>
    <row r="434">
      <c r="A434" s="27" t="s">
        <v>6</v>
      </c>
      <c r="B434" s="27" t="s">
        <v>474</v>
      </c>
      <c r="C434" s="7">
        <v>2018.0</v>
      </c>
      <c r="D434" s="7" t="s">
        <v>6</v>
      </c>
      <c r="E434" s="7" t="s">
        <v>380</v>
      </c>
      <c r="F434" s="180">
        <v>35.5459566</v>
      </c>
      <c r="G434" s="183"/>
      <c r="H434" s="185"/>
    </row>
    <row r="435">
      <c r="A435" s="27" t="s">
        <v>7</v>
      </c>
      <c r="B435" s="27" t="s">
        <v>475</v>
      </c>
      <c r="C435" s="7">
        <v>2018.0</v>
      </c>
      <c r="D435" s="7" t="s">
        <v>6</v>
      </c>
      <c r="E435" s="7" t="s">
        <v>380</v>
      </c>
      <c r="F435" s="180">
        <v>61.6736294</v>
      </c>
      <c r="G435" s="183"/>
      <c r="H435" s="185"/>
    </row>
    <row r="436">
      <c r="A436" s="27" t="s">
        <v>8</v>
      </c>
      <c r="B436" s="27" t="s">
        <v>479</v>
      </c>
      <c r="C436" s="7">
        <v>2018.0</v>
      </c>
      <c r="D436" s="7" t="s">
        <v>6</v>
      </c>
      <c r="E436" s="7" t="s">
        <v>380</v>
      </c>
      <c r="F436" s="180">
        <v>34.7982455</v>
      </c>
      <c r="G436" s="183"/>
      <c r="H436" s="185"/>
    </row>
    <row r="437">
      <c r="A437" s="27" t="s">
        <v>9</v>
      </c>
      <c r="B437" s="27" t="s">
        <v>480</v>
      </c>
      <c r="C437" s="7">
        <v>2018.0</v>
      </c>
      <c r="D437" s="7" t="s">
        <v>6</v>
      </c>
      <c r="E437" s="7" t="s">
        <v>380</v>
      </c>
      <c r="F437" s="180">
        <v>50.0400814</v>
      </c>
      <c r="G437" s="183"/>
      <c r="H437" s="185"/>
    </row>
    <row r="438">
      <c r="A438" s="27" t="s">
        <v>10</v>
      </c>
      <c r="B438" s="27" t="s">
        <v>478</v>
      </c>
      <c r="C438" s="7">
        <v>2018.0</v>
      </c>
      <c r="D438" s="7" t="s">
        <v>6</v>
      </c>
      <c r="E438" s="7" t="s">
        <v>380</v>
      </c>
      <c r="F438" s="180">
        <v>78.3066335</v>
      </c>
      <c r="G438" s="183"/>
      <c r="H438" s="185"/>
    </row>
    <row r="439">
      <c r="A439" s="27" t="s">
        <v>11</v>
      </c>
      <c r="B439" s="27" t="s">
        <v>477</v>
      </c>
      <c r="C439" s="7">
        <v>2018.0</v>
      </c>
      <c r="D439" s="7" t="s">
        <v>6</v>
      </c>
      <c r="E439" s="7" t="s">
        <v>380</v>
      </c>
      <c r="F439" s="180">
        <v>36.5650269</v>
      </c>
      <c r="G439" s="183"/>
      <c r="H439" s="185"/>
    </row>
    <row r="440">
      <c r="A440" s="27" t="s">
        <v>12</v>
      </c>
      <c r="B440" s="27" t="s">
        <v>476</v>
      </c>
      <c r="C440" s="7">
        <v>2018.0</v>
      </c>
      <c r="D440" s="7" t="s">
        <v>6</v>
      </c>
      <c r="E440" s="7" t="s">
        <v>380</v>
      </c>
      <c r="F440" s="180">
        <v>48.8799331</v>
      </c>
      <c r="G440" s="183"/>
      <c r="H440" s="185"/>
    </row>
    <row r="441">
      <c r="A441" s="27" t="s">
        <v>13</v>
      </c>
      <c r="B441" s="27" t="s">
        <v>481</v>
      </c>
      <c r="C441" s="7">
        <v>2018.0</v>
      </c>
      <c r="D441" s="7" t="s">
        <v>6</v>
      </c>
      <c r="E441" s="7" t="s">
        <v>380</v>
      </c>
      <c r="F441" s="180">
        <v>50.7294572</v>
      </c>
      <c r="G441" s="183"/>
      <c r="H441" s="185"/>
    </row>
    <row r="442">
      <c r="A442" s="27" t="s">
        <v>14</v>
      </c>
      <c r="B442" s="27" t="s">
        <v>483</v>
      </c>
      <c r="C442" s="7">
        <v>2018.0</v>
      </c>
      <c r="D442" s="7" t="s">
        <v>6</v>
      </c>
      <c r="E442" s="7" t="s">
        <v>380</v>
      </c>
      <c r="F442" s="180">
        <v>52.9137382</v>
      </c>
      <c r="G442" s="183"/>
      <c r="H442" s="185"/>
    </row>
    <row r="443">
      <c r="A443" s="27" t="s">
        <v>15</v>
      </c>
      <c r="B443" s="27" t="s">
        <v>482</v>
      </c>
      <c r="C443" s="7">
        <v>2018.0</v>
      </c>
      <c r="D443" s="7" t="s">
        <v>6</v>
      </c>
      <c r="E443" s="7" t="s">
        <v>380</v>
      </c>
      <c r="F443" s="180">
        <v>78.4556052</v>
      </c>
      <c r="G443" s="183"/>
      <c r="H443" s="185"/>
    </row>
    <row r="444">
      <c r="A444" s="27" t="s">
        <v>16</v>
      </c>
      <c r="B444" s="27" t="s">
        <v>484</v>
      </c>
      <c r="C444" s="7">
        <v>2018.0</v>
      </c>
      <c r="D444" s="7" t="s">
        <v>6</v>
      </c>
      <c r="E444" s="7" t="s">
        <v>380</v>
      </c>
      <c r="F444" s="180">
        <v>75.8736759</v>
      </c>
      <c r="G444" s="183"/>
      <c r="H444" s="185"/>
    </row>
    <row r="445">
      <c r="A445" s="27" t="s">
        <v>17</v>
      </c>
      <c r="B445" s="27" t="s">
        <v>485</v>
      </c>
      <c r="C445" s="7">
        <v>2018.0</v>
      </c>
      <c r="D445" s="7" t="s">
        <v>6</v>
      </c>
      <c r="E445" s="7" t="s">
        <v>380</v>
      </c>
      <c r="F445" s="180">
        <v>49.9023695</v>
      </c>
      <c r="G445" s="183"/>
      <c r="H445" s="185"/>
    </row>
    <row r="446">
      <c r="A446" s="27" t="s">
        <v>18</v>
      </c>
      <c r="B446" s="27" t="s">
        <v>486</v>
      </c>
      <c r="C446" s="7">
        <v>2018.0</v>
      </c>
      <c r="D446" s="7" t="s">
        <v>6</v>
      </c>
      <c r="E446" s="7" t="s">
        <v>380</v>
      </c>
      <c r="F446" s="180">
        <v>57.6581686</v>
      </c>
      <c r="G446" s="183"/>
      <c r="H446" s="185"/>
    </row>
    <row r="447">
      <c r="A447" s="27" t="s">
        <v>19</v>
      </c>
      <c r="B447" s="27" t="s">
        <v>487</v>
      </c>
      <c r="C447" s="7">
        <v>2018.0</v>
      </c>
      <c r="D447" s="7" t="s">
        <v>6</v>
      </c>
      <c r="E447" s="7" t="s">
        <v>380</v>
      </c>
      <c r="F447" s="180">
        <v>68.3726146</v>
      </c>
      <c r="G447" s="183"/>
      <c r="H447" s="185"/>
    </row>
    <row r="448">
      <c r="A448" s="27" t="s">
        <v>20</v>
      </c>
      <c r="B448" s="27" t="s">
        <v>488</v>
      </c>
      <c r="C448" s="7">
        <v>2018.0</v>
      </c>
      <c r="D448" s="7" t="s">
        <v>6</v>
      </c>
      <c r="E448" s="7" t="s">
        <v>380</v>
      </c>
      <c r="F448" s="180">
        <v>69.1307319</v>
      </c>
      <c r="G448" s="183"/>
      <c r="H448" s="185"/>
    </row>
    <row r="449">
      <c r="A449" s="27" t="s">
        <v>21</v>
      </c>
      <c r="B449" s="27" t="s">
        <v>490</v>
      </c>
      <c r="C449" s="7">
        <v>2018.0</v>
      </c>
      <c r="D449" s="7" t="s">
        <v>6</v>
      </c>
      <c r="E449" s="7" t="s">
        <v>380</v>
      </c>
      <c r="F449" s="180">
        <v>62.4178207</v>
      </c>
      <c r="G449" s="183"/>
      <c r="H449" s="185"/>
    </row>
    <row r="450">
      <c r="A450" s="27" t="s">
        <v>22</v>
      </c>
      <c r="B450" s="27" t="s">
        <v>491</v>
      </c>
      <c r="C450" s="7">
        <v>2018.0</v>
      </c>
      <c r="D450" s="7" t="s">
        <v>6</v>
      </c>
      <c r="E450" s="7" t="s">
        <v>380</v>
      </c>
      <c r="F450" s="180">
        <v>37.3063195</v>
      </c>
      <c r="G450" s="183"/>
      <c r="H450" s="185"/>
    </row>
    <row r="451">
      <c r="A451" s="27" t="s">
        <v>23</v>
      </c>
      <c r="B451" s="27" t="s">
        <v>492</v>
      </c>
      <c r="C451" s="7">
        <v>2018.0</v>
      </c>
      <c r="D451" s="7" t="s">
        <v>6</v>
      </c>
      <c r="E451" s="7" t="s">
        <v>380</v>
      </c>
      <c r="F451" s="180">
        <v>81.2033592</v>
      </c>
      <c r="G451" s="183"/>
      <c r="H451" s="185"/>
    </row>
    <row r="452">
      <c r="A452" s="27" t="s">
        <v>24</v>
      </c>
      <c r="B452" s="27" t="s">
        <v>493</v>
      </c>
      <c r="C452" s="7">
        <v>2018.0</v>
      </c>
      <c r="D452" s="7" t="s">
        <v>6</v>
      </c>
      <c r="E452" s="7" t="s">
        <v>380</v>
      </c>
      <c r="F452" s="180">
        <v>73.7409332</v>
      </c>
      <c r="G452" s="183"/>
      <c r="H452" s="185"/>
    </row>
    <row r="453">
      <c r="A453" s="27" t="s">
        <v>25</v>
      </c>
      <c r="B453" s="27" t="s">
        <v>494</v>
      </c>
      <c r="C453" s="7">
        <v>2018.0</v>
      </c>
      <c r="D453" s="7" t="s">
        <v>6</v>
      </c>
      <c r="E453" s="7" t="s">
        <v>380</v>
      </c>
      <c r="F453" s="180">
        <v>42.0996942</v>
      </c>
      <c r="G453" s="183"/>
      <c r="H453" s="185"/>
    </row>
    <row r="454">
      <c r="A454" s="27" t="s">
        <v>26</v>
      </c>
      <c r="B454" s="27" t="s">
        <v>495</v>
      </c>
      <c r="C454" s="7">
        <v>2018.0</v>
      </c>
      <c r="D454" s="7" t="s">
        <v>6</v>
      </c>
      <c r="E454" s="7" t="s">
        <v>380</v>
      </c>
      <c r="F454" s="180">
        <v>47.1505771</v>
      </c>
      <c r="G454" s="183"/>
      <c r="H454" s="185"/>
    </row>
    <row r="455">
      <c r="A455" s="27" t="s">
        <v>27</v>
      </c>
      <c r="B455" s="27" t="s">
        <v>497</v>
      </c>
      <c r="C455" s="7">
        <v>2018.0</v>
      </c>
      <c r="D455" s="7" t="s">
        <v>6</v>
      </c>
      <c r="E455" s="7" t="s">
        <v>380</v>
      </c>
      <c r="F455" s="180">
        <v>54.5726891</v>
      </c>
      <c r="G455" s="183"/>
      <c r="H455" s="185"/>
    </row>
    <row r="456">
      <c r="A456" s="27" t="s">
        <v>28</v>
      </c>
      <c r="B456" s="27" t="s">
        <v>496</v>
      </c>
      <c r="C456" s="7">
        <v>2018.0</v>
      </c>
      <c r="D456" s="7" t="s">
        <v>6</v>
      </c>
      <c r="E456" s="7" t="s">
        <v>380</v>
      </c>
      <c r="F456" s="180">
        <v>50.7346932</v>
      </c>
      <c r="G456" s="183"/>
      <c r="H456" s="185"/>
    </row>
    <row r="457">
      <c r="A457" s="27" t="s">
        <v>29</v>
      </c>
      <c r="B457" s="27" t="s">
        <v>498</v>
      </c>
      <c r="C457" s="7">
        <v>2018.0</v>
      </c>
      <c r="D457" s="7" t="s">
        <v>6</v>
      </c>
      <c r="E457" s="7" t="s">
        <v>380</v>
      </c>
      <c r="F457" s="180">
        <v>42.9776729</v>
      </c>
      <c r="G457" s="183"/>
      <c r="H457" s="185"/>
    </row>
    <row r="458">
      <c r="A458" s="27" t="s">
        <v>30</v>
      </c>
      <c r="B458" s="27" t="s">
        <v>499</v>
      </c>
      <c r="C458" s="7">
        <v>2018.0</v>
      </c>
      <c r="D458" s="7" t="s">
        <v>6</v>
      </c>
      <c r="E458" s="7" t="s">
        <v>380</v>
      </c>
      <c r="F458" s="180">
        <v>66.6303693</v>
      </c>
      <c r="G458" s="183"/>
      <c r="H458" s="185"/>
    </row>
    <row r="459">
      <c r="A459" s="27" t="s">
        <v>31</v>
      </c>
      <c r="B459" s="27" t="s">
        <v>500</v>
      </c>
      <c r="C459" s="7">
        <v>2018.0</v>
      </c>
      <c r="D459" s="7" t="s">
        <v>6</v>
      </c>
      <c r="E459" s="7" t="s">
        <v>380</v>
      </c>
      <c r="F459" s="180">
        <v>44.3884531</v>
      </c>
      <c r="G459" s="183"/>
      <c r="H459" s="185"/>
    </row>
    <row r="460">
      <c r="A460" s="27" t="s">
        <v>32</v>
      </c>
      <c r="B460" s="27" t="s">
        <v>501</v>
      </c>
      <c r="C460" s="7">
        <v>2018.0</v>
      </c>
      <c r="D460" s="7" t="s">
        <v>6</v>
      </c>
      <c r="E460" s="7" t="s">
        <v>380</v>
      </c>
      <c r="F460" s="180">
        <v>72.5033927</v>
      </c>
      <c r="G460" s="183"/>
      <c r="H460" s="185"/>
    </row>
    <row r="461">
      <c r="A461" s="27" t="s">
        <v>33</v>
      </c>
      <c r="B461" s="27" t="s">
        <v>502</v>
      </c>
      <c r="C461" s="7">
        <v>2018.0</v>
      </c>
      <c r="D461" s="7" t="s">
        <v>6</v>
      </c>
      <c r="E461" s="7" t="s">
        <v>380</v>
      </c>
      <c r="F461" s="180">
        <v>68.2163957</v>
      </c>
      <c r="G461" s="183"/>
      <c r="H461" s="185"/>
    </row>
    <row r="462">
      <c r="A462" s="27" t="s">
        <v>34</v>
      </c>
      <c r="B462" s="27" t="s">
        <v>503</v>
      </c>
      <c r="C462" s="7">
        <v>2018.0</v>
      </c>
      <c r="D462" s="7" t="s">
        <v>6</v>
      </c>
      <c r="E462" s="7" t="s">
        <v>380</v>
      </c>
      <c r="F462" s="180">
        <v>61.6206394</v>
      </c>
      <c r="G462" s="183"/>
      <c r="H462" s="185"/>
    </row>
    <row r="463">
      <c r="A463" s="27" t="s">
        <v>35</v>
      </c>
      <c r="B463" s="27" t="s">
        <v>504</v>
      </c>
      <c r="C463" s="7">
        <v>2018.0</v>
      </c>
      <c r="D463" s="7" t="s">
        <v>6</v>
      </c>
      <c r="E463" s="7" t="s">
        <v>380</v>
      </c>
      <c r="F463" s="180">
        <v>61.1177236</v>
      </c>
      <c r="G463" s="183"/>
      <c r="H463" s="185"/>
    </row>
    <row r="464">
      <c r="A464" s="91" t="s">
        <v>3</v>
      </c>
      <c r="B464" s="27" t="s">
        <v>489</v>
      </c>
      <c r="C464" s="7">
        <v>2019.0</v>
      </c>
      <c r="D464" s="7" t="s">
        <v>6</v>
      </c>
      <c r="E464" s="7" t="s">
        <v>380</v>
      </c>
      <c r="F464" s="181">
        <v>56.0883036</v>
      </c>
      <c r="G464" s="183"/>
      <c r="H464" s="184"/>
    </row>
    <row r="465">
      <c r="A465" s="91" t="s">
        <v>4</v>
      </c>
      <c r="B465" s="27" t="s">
        <v>472</v>
      </c>
      <c r="C465" s="7">
        <v>2019.0</v>
      </c>
      <c r="D465" s="7" t="s">
        <v>6</v>
      </c>
      <c r="E465" s="7" t="s">
        <v>380</v>
      </c>
      <c r="F465" s="186">
        <v>41.3178784</v>
      </c>
      <c r="G465" s="183"/>
      <c r="H465" s="185"/>
    </row>
    <row r="466">
      <c r="A466" s="27" t="s">
        <v>5</v>
      </c>
      <c r="B466" s="27" t="s">
        <v>473</v>
      </c>
      <c r="C466" s="7">
        <v>2019.0</v>
      </c>
      <c r="D466" s="7" t="s">
        <v>6</v>
      </c>
      <c r="E466" s="7" t="s">
        <v>380</v>
      </c>
      <c r="F466" s="186">
        <v>37.2032993</v>
      </c>
      <c r="G466" s="183"/>
      <c r="H466" s="185"/>
    </row>
    <row r="467">
      <c r="A467" s="27" t="s">
        <v>6</v>
      </c>
      <c r="B467" s="27" t="s">
        <v>474</v>
      </c>
      <c r="C467" s="7">
        <v>2019.0</v>
      </c>
      <c r="D467" s="7" t="s">
        <v>6</v>
      </c>
      <c r="E467" s="7" t="s">
        <v>380</v>
      </c>
      <c r="F467" s="186">
        <v>37.7284823</v>
      </c>
      <c r="G467" s="183"/>
      <c r="H467" s="185"/>
    </row>
    <row r="468">
      <c r="A468" s="27" t="s">
        <v>7</v>
      </c>
      <c r="B468" s="27" t="s">
        <v>475</v>
      </c>
      <c r="C468" s="7">
        <v>2019.0</v>
      </c>
      <c r="D468" s="7" t="s">
        <v>6</v>
      </c>
      <c r="E468" s="7" t="s">
        <v>380</v>
      </c>
      <c r="F468" s="186">
        <v>62.9621268</v>
      </c>
      <c r="G468" s="183"/>
      <c r="H468" s="185"/>
    </row>
    <row r="469">
      <c r="A469" s="27" t="s">
        <v>8</v>
      </c>
      <c r="B469" s="27" t="s">
        <v>479</v>
      </c>
      <c r="C469" s="7">
        <v>2019.0</v>
      </c>
      <c r="D469" s="7" t="s">
        <v>6</v>
      </c>
      <c r="E469" s="7" t="s">
        <v>380</v>
      </c>
      <c r="F469" s="186">
        <v>34.2354856</v>
      </c>
      <c r="G469" s="183"/>
      <c r="H469" s="185"/>
    </row>
    <row r="470">
      <c r="A470" s="27" t="s">
        <v>9</v>
      </c>
      <c r="B470" s="27" t="s">
        <v>480</v>
      </c>
      <c r="C470" s="7">
        <v>2019.0</v>
      </c>
      <c r="D470" s="7" t="s">
        <v>6</v>
      </c>
      <c r="E470" s="7" t="s">
        <v>380</v>
      </c>
      <c r="F470" s="186">
        <v>51.4964029</v>
      </c>
      <c r="G470" s="183"/>
      <c r="H470" s="185"/>
    </row>
    <row r="471">
      <c r="A471" s="27" t="s">
        <v>10</v>
      </c>
      <c r="B471" s="27" t="s">
        <v>478</v>
      </c>
      <c r="C471" s="7">
        <v>2019.0</v>
      </c>
      <c r="D471" s="7" t="s">
        <v>6</v>
      </c>
      <c r="E471" s="7" t="s">
        <v>380</v>
      </c>
      <c r="F471" s="186">
        <v>72.1474466</v>
      </c>
      <c r="G471" s="183"/>
      <c r="H471" s="185"/>
    </row>
    <row r="472">
      <c r="A472" s="27" t="s">
        <v>11</v>
      </c>
      <c r="B472" s="27" t="s">
        <v>477</v>
      </c>
      <c r="C472" s="7">
        <v>2019.0</v>
      </c>
      <c r="D472" s="7" t="s">
        <v>6</v>
      </c>
      <c r="E472" s="7" t="s">
        <v>380</v>
      </c>
      <c r="F472" s="186">
        <v>35.9653577</v>
      </c>
      <c r="G472" s="183"/>
      <c r="H472" s="185"/>
    </row>
    <row r="473">
      <c r="A473" s="27" t="s">
        <v>12</v>
      </c>
      <c r="B473" s="27" t="s">
        <v>476</v>
      </c>
      <c r="C473" s="7">
        <v>2019.0</v>
      </c>
      <c r="D473" s="7" t="s">
        <v>6</v>
      </c>
      <c r="E473" s="7" t="s">
        <v>380</v>
      </c>
      <c r="F473" s="186">
        <v>49.1380204</v>
      </c>
      <c r="G473" s="183"/>
      <c r="H473" s="185"/>
    </row>
    <row r="474">
      <c r="A474" s="27" t="s">
        <v>13</v>
      </c>
      <c r="B474" s="27" t="s">
        <v>481</v>
      </c>
      <c r="C474" s="7">
        <v>2019.0</v>
      </c>
      <c r="D474" s="7" t="s">
        <v>6</v>
      </c>
      <c r="E474" s="7" t="s">
        <v>380</v>
      </c>
      <c r="F474" s="186">
        <v>51.5374993</v>
      </c>
      <c r="G474" s="183"/>
      <c r="H474" s="185"/>
    </row>
    <row r="475">
      <c r="A475" s="27" t="s">
        <v>14</v>
      </c>
      <c r="B475" s="27" t="s">
        <v>483</v>
      </c>
      <c r="C475" s="7">
        <v>2019.0</v>
      </c>
      <c r="D475" s="7" t="s">
        <v>6</v>
      </c>
      <c r="E475" s="7" t="s">
        <v>380</v>
      </c>
      <c r="F475" s="186">
        <v>53.4156797</v>
      </c>
      <c r="G475" s="183"/>
      <c r="H475" s="185"/>
    </row>
    <row r="476">
      <c r="A476" s="27" t="s">
        <v>15</v>
      </c>
      <c r="B476" s="27" t="s">
        <v>482</v>
      </c>
      <c r="C476" s="7">
        <v>2019.0</v>
      </c>
      <c r="D476" s="7" t="s">
        <v>6</v>
      </c>
      <c r="E476" s="7" t="s">
        <v>380</v>
      </c>
      <c r="F476" s="186">
        <v>79.1493394</v>
      </c>
      <c r="G476" s="183"/>
      <c r="H476" s="185"/>
    </row>
    <row r="477">
      <c r="A477" s="27" t="s">
        <v>16</v>
      </c>
      <c r="B477" s="27" t="s">
        <v>484</v>
      </c>
      <c r="C477" s="7">
        <v>2019.0</v>
      </c>
      <c r="D477" s="7" t="s">
        <v>6</v>
      </c>
      <c r="E477" s="7" t="s">
        <v>380</v>
      </c>
      <c r="F477" s="186">
        <v>74.72428</v>
      </c>
      <c r="G477" s="183"/>
      <c r="H477" s="185"/>
    </row>
    <row r="478">
      <c r="A478" s="27" t="s">
        <v>17</v>
      </c>
      <c r="B478" s="27" t="s">
        <v>485</v>
      </c>
      <c r="C478" s="7">
        <v>2019.0</v>
      </c>
      <c r="D478" s="7" t="s">
        <v>6</v>
      </c>
      <c r="E478" s="7" t="s">
        <v>380</v>
      </c>
      <c r="F478" s="186">
        <v>48.476257</v>
      </c>
      <c r="G478" s="183"/>
      <c r="H478" s="185"/>
    </row>
    <row r="479">
      <c r="A479" s="27" t="s">
        <v>18</v>
      </c>
      <c r="B479" s="27" t="s">
        <v>486</v>
      </c>
      <c r="C479" s="7">
        <v>2019.0</v>
      </c>
      <c r="D479" s="7" t="s">
        <v>6</v>
      </c>
      <c r="E479" s="7" t="s">
        <v>380</v>
      </c>
      <c r="F479" s="186">
        <v>57.6240022</v>
      </c>
      <c r="G479" s="183"/>
      <c r="H479" s="185"/>
    </row>
    <row r="480">
      <c r="A480" s="27" t="s">
        <v>19</v>
      </c>
      <c r="B480" s="27" t="s">
        <v>487</v>
      </c>
      <c r="C480" s="7">
        <v>2019.0</v>
      </c>
      <c r="D480" s="7" t="s">
        <v>6</v>
      </c>
      <c r="E480" s="7" t="s">
        <v>380</v>
      </c>
      <c r="F480" s="186">
        <v>69.6341681</v>
      </c>
      <c r="G480" s="183"/>
      <c r="H480" s="185"/>
    </row>
    <row r="481">
      <c r="A481" s="27" t="s">
        <v>20</v>
      </c>
      <c r="B481" s="27" t="s">
        <v>488</v>
      </c>
      <c r="C481" s="7">
        <v>2019.0</v>
      </c>
      <c r="D481" s="7" t="s">
        <v>6</v>
      </c>
      <c r="E481" s="7" t="s">
        <v>380</v>
      </c>
      <c r="F481" s="186">
        <v>68.1400513</v>
      </c>
      <c r="G481" s="183"/>
      <c r="H481" s="185"/>
    </row>
    <row r="482">
      <c r="A482" s="27" t="s">
        <v>21</v>
      </c>
      <c r="B482" s="27" t="s">
        <v>490</v>
      </c>
      <c r="C482" s="7">
        <v>2019.0</v>
      </c>
      <c r="D482" s="7" t="s">
        <v>6</v>
      </c>
      <c r="E482" s="7" t="s">
        <v>380</v>
      </c>
      <c r="F482" s="186">
        <v>61.1099481</v>
      </c>
      <c r="G482" s="183"/>
      <c r="H482" s="185"/>
    </row>
    <row r="483">
      <c r="A483" s="27" t="s">
        <v>22</v>
      </c>
      <c r="B483" s="27" t="s">
        <v>491</v>
      </c>
      <c r="C483" s="7">
        <v>2019.0</v>
      </c>
      <c r="D483" s="7" t="s">
        <v>6</v>
      </c>
      <c r="E483" s="7" t="s">
        <v>380</v>
      </c>
      <c r="F483" s="186">
        <v>37.5304675</v>
      </c>
      <c r="G483" s="183"/>
      <c r="H483" s="185"/>
    </row>
    <row r="484">
      <c r="A484" s="27" t="s">
        <v>23</v>
      </c>
      <c r="B484" s="27" t="s">
        <v>492</v>
      </c>
      <c r="C484" s="7">
        <v>2019.0</v>
      </c>
      <c r="D484" s="7" t="s">
        <v>6</v>
      </c>
      <c r="E484" s="7" t="s">
        <v>380</v>
      </c>
      <c r="F484" s="186">
        <v>80.4475888</v>
      </c>
      <c r="G484" s="183"/>
      <c r="H484" s="185"/>
    </row>
    <row r="485">
      <c r="A485" s="27" t="s">
        <v>24</v>
      </c>
      <c r="B485" s="27" t="s">
        <v>493</v>
      </c>
      <c r="C485" s="7">
        <v>2019.0</v>
      </c>
      <c r="D485" s="7" t="s">
        <v>6</v>
      </c>
      <c r="E485" s="7" t="s">
        <v>380</v>
      </c>
      <c r="F485" s="186">
        <v>71.8388636</v>
      </c>
      <c r="G485" s="183"/>
      <c r="H485" s="185"/>
    </row>
    <row r="486">
      <c r="A486" s="27" t="s">
        <v>25</v>
      </c>
      <c r="B486" s="27" t="s">
        <v>494</v>
      </c>
      <c r="C486" s="7">
        <v>2019.0</v>
      </c>
      <c r="D486" s="7" t="s">
        <v>6</v>
      </c>
      <c r="E486" s="7" t="s">
        <v>380</v>
      </c>
      <c r="F486" s="186">
        <v>41.3778844</v>
      </c>
      <c r="G486" s="183"/>
      <c r="H486" s="185"/>
    </row>
    <row r="487">
      <c r="A487" s="27" t="s">
        <v>26</v>
      </c>
      <c r="B487" s="27" t="s">
        <v>495</v>
      </c>
      <c r="C487" s="7">
        <v>2019.0</v>
      </c>
      <c r="D487" s="7" t="s">
        <v>6</v>
      </c>
      <c r="E487" s="7" t="s">
        <v>380</v>
      </c>
      <c r="F487" s="186">
        <v>45.4776102</v>
      </c>
      <c r="G487" s="183"/>
      <c r="H487" s="185"/>
    </row>
    <row r="488">
      <c r="A488" s="27" t="s">
        <v>27</v>
      </c>
      <c r="B488" s="27" t="s">
        <v>497</v>
      </c>
      <c r="C488" s="7">
        <v>2019.0</v>
      </c>
      <c r="D488" s="7" t="s">
        <v>6</v>
      </c>
      <c r="E488" s="7" t="s">
        <v>380</v>
      </c>
      <c r="F488" s="186">
        <v>56.0405952</v>
      </c>
      <c r="G488" s="183"/>
      <c r="H488" s="185"/>
    </row>
    <row r="489">
      <c r="A489" s="27" t="s">
        <v>28</v>
      </c>
      <c r="B489" s="27" t="s">
        <v>496</v>
      </c>
      <c r="C489" s="7">
        <v>2019.0</v>
      </c>
      <c r="D489" s="7" t="s">
        <v>6</v>
      </c>
      <c r="E489" s="7" t="s">
        <v>380</v>
      </c>
      <c r="F489" s="186">
        <v>50.6003718</v>
      </c>
      <c r="G489" s="183"/>
      <c r="H489" s="185"/>
    </row>
    <row r="490">
      <c r="A490" s="27" t="s">
        <v>29</v>
      </c>
      <c r="B490" s="27" t="s">
        <v>498</v>
      </c>
      <c r="C490" s="7">
        <v>2019.0</v>
      </c>
      <c r="D490" s="7" t="s">
        <v>6</v>
      </c>
      <c r="E490" s="7" t="s">
        <v>380</v>
      </c>
      <c r="F490" s="186">
        <v>43.2461058</v>
      </c>
      <c r="G490" s="183"/>
      <c r="H490" s="185"/>
    </row>
    <row r="491">
      <c r="A491" s="27" t="s">
        <v>30</v>
      </c>
      <c r="B491" s="27" t="s">
        <v>499</v>
      </c>
      <c r="C491" s="7">
        <v>2019.0</v>
      </c>
      <c r="D491" s="7" t="s">
        <v>6</v>
      </c>
      <c r="E491" s="7" t="s">
        <v>380</v>
      </c>
      <c r="F491" s="186">
        <v>65.1689389</v>
      </c>
      <c r="G491" s="183"/>
      <c r="H491" s="185"/>
    </row>
    <row r="492">
      <c r="A492" s="27" t="s">
        <v>31</v>
      </c>
      <c r="B492" s="27" t="s">
        <v>500</v>
      </c>
      <c r="C492" s="7">
        <v>2019.0</v>
      </c>
      <c r="D492" s="7" t="s">
        <v>6</v>
      </c>
      <c r="E492" s="7" t="s">
        <v>380</v>
      </c>
      <c r="F492" s="186">
        <v>43.9019594</v>
      </c>
      <c r="G492" s="183"/>
      <c r="H492" s="185"/>
    </row>
    <row r="493">
      <c r="A493" s="27" t="s">
        <v>32</v>
      </c>
      <c r="B493" s="27" t="s">
        <v>501</v>
      </c>
      <c r="C493" s="7">
        <v>2019.0</v>
      </c>
      <c r="D493" s="7" t="s">
        <v>6</v>
      </c>
      <c r="E493" s="7" t="s">
        <v>380</v>
      </c>
      <c r="F493" s="186">
        <v>71.228959</v>
      </c>
      <c r="G493" s="183"/>
      <c r="H493" s="185"/>
    </row>
    <row r="494">
      <c r="A494" s="27" t="s">
        <v>33</v>
      </c>
      <c r="B494" s="27" t="s">
        <v>502</v>
      </c>
      <c r="C494" s="7">
        <v>2019.0</v>
      </c>
      <c r="D494" s="7" t="s">
        <v>6</v>
      </c>
      <c r="E494" s="7" t="s">
        <v>380</v>
      </c>
      <c r="F494" s="186">
        <v>68.177799</v>
      </c>
      <c r="G494" s="183"/>
      <c r="H494" s="185"/>
    </row>
    <row r="495">
      <c r="A495" s="27" t="s">
        <v>34</v>
      </c>
      <c r="B495" s="27" t="s">
        <v>503</v>
      </c>
      <c r="C495" s="7">
        <v>2019.0</v>
      </c>
      <c r="D495" s="7" t="s">
        <v>6</v>
      </c>
      <c r="E495" s="7" t="s">
        <v>380</v>
      </c>
      <c r="F495" s="186">
        <v>60.3603109</v>
      </c>
      <c r="G495" s="183"/>
      <c r="H495" s="185"/>
    </row>
    <row r="496">
      <c r="A496" s="27" t="s">
        <v>35</v>
      </c>
      <c r="B496" s="27" t="s">
        <v>504</v>
      </c>
      <c r="C496" s="7">
        <v>2019.0</v>
      </c>
      <c r="D496" s="7" t="s">
        <v>6</v>
      </c>
      <c r="E496" s="7" t="s">
        <v>380</v>
      </c>
      <c r="F496" s="186">
        <v>61.8149519</v>
      </c>
      <c r="G496" s="183"/>
      <c r="H496" s="185"/>
    </row>
    <row r="497">
      <c r="A497" s="91" t="s">
        <v>3</v>
      </c>
      <c r="B497" s="27" t="s">
        <v>489</v>
      </c>
      <c r="C497" s="7">
        <v>2020.0</v>
      </c>
      <c r="D497" s="7" t="s">
        <v>6</v>
      </c>
      <c r="E497" s="7" t="s">
        <v>380</v>
      </c>
      <c r="F497" s="181">
        <v>55.4352979</v>
      </c>
      <c r="G497" s="183"/>
      <c r="H497" s="184"/>
    </row>
    <row r="498">
      <c r="A498" s="91" t="s">
        <v>4</v>
      </c>
      <c r="B498" s="27" t="s">
        <v>472</v>
      </c>
      <c r="C498" s="7">
        <v>2020.0</v>
      </c>
      <c r="D498" s="7" t="s">
        <v>6</v>
      </c>
      <c r="E498" s="7" t="s">
        <v>380</v>
      </c>
      <c r="F498" s="180">
        <v>38.4266088</v>
      </c>
      <c r="G498" s="183"/>
      <c r="H498" s="185"/>
    </row>
    <row r="499">
      <c r="A499" s="27" t="s">
        <v>5</v>
      </c>
      <c r="B499" s="27" t="s">
        <v>473</v>
      </c>
      <c r="C499" s="7">
        <v>2020.0</v>
      </c>
      <c r="D499" s="7" t="s">
        <v>6</v>
      </c>
      <c r="E499" s="7" t="s">
        <v>380</v>
      </c>
      <c r="F499" s="180">
        <v>37.4401176</v>
      </c>
      <c r="G499" s="183"/>
      <c r="H499" s="185"/>
    </row>
    <row r="500">
      <c r="A500" s="27" t="s">
        <v>6</v>
      </c>
      <c r="B500" s="27" t="s">
        <v>474</v>
      </c>
      <c r="C500" s="7">
        <v>2020.0</v>
      </c>
      <c r="D500" s="7" t="s">
        <v>6</v>
      </c>
      <c r="E500" s="7" t="s">
        <v>380</v>
      </c>
      <c r="F500" s="180">
        <v>37.5570884</v>
      </c>
      <c r="G500" s="183"/>
      <c r="H500" s="185"/>
    </row>
    <row r="501">
      <c r="A501" s="27" t="s">
        <v>7</v>
      </c>
      <c r="B501" s="27" t="s">
        <v>475</v>
      </c>
      <c r="C501" s="7">
        <v>2020.0</v>
      </c>
      <c r="D501" s="7" t="s">
        <v>6</v>
      </c>
      <c r="E501" s="7" t="s">
        <v>380</v>
      </c>
      <c r="F501" s="180">
        <v>61.0176648</v>
      </c>
      <c r="G501" s="183"/>
      <c r="H501" s="185"/>
    </row>
    <row r="502">
      <c r="A502" s="27" t="s">
        <v>8</v>
      </c>
      <c r="B502" s="27" t="s">
        <v>479</v>
      </c>
      <c r="C502" s="7">
        <v>2020.0</v>
      </c>
      <c r="D502" s="7" t="s">
        <v>6</v>
      </c>
      <c r="E502" s="7" t="s">
        <v>380</v>
      </c>
      <c r="F502" s="180">
        <v>36.2556841</v>
      </c>
      <c r="G502" s="183"/>
      <c r="H502" s="185"/>
    </row>
    <row r="503">
      <c r="A503" s="27" t="s">
        <v>9</v>
      </c>
      <c r="B503" s="27" t="s">
        <v>480</v>
      </c>
      <c r="C503" s="7">
        <v>2020.0</v>
      </c>
      <c r="D503" s="7" t="s">
        <v>6</v>
      </c>
      <c r="E503" s="7" t="s">
        <v>380</v>
      </c>
      <c r="F503" s="180">
        <v>49.3774245</v>
      </c>
      <c r="G503" s="183"/>
      <c r="H503" s="185"/>
    </row>
    <row r="504">
      <c r="A504" s="27" t="s">
        <v>10</v>
      </c>
      <c r="B504" s="27" t="s">
        <v>478</v>
      </c>
      <c r="C504" s="7">
        <v>2020.0</v>
      </c>
      <c r="D504" s="7" t="s">
        <v>6</v>
      </c>
      <c r="E504" s="7" t="s">
        <v>380</v>
      </c>
      <c r="F504" s="180">
        <v>76.9039686</v>
      </c>
      <c r="G504" s="183"/>
      <c r="H504" s="185"/>
    </row>
    <row r="505">
      <c r="A505" s="27" t="s">
        <v>11</v>
      </c>
      <c r="B505" s="27" t="s">
        <v>477</v>
      </c>
      <c r="C505" s="7">
        <v>2020.0</v>
      </c>
      <c r="D505" s="7" t="s">
        <v>6</v>
      </c>
      <c r="E505" s="7" t="s">
        <v>380</v>
      </c>
      <c r="F505" s="180">
        <v>36.1212268</v>
      </c>
      <c r="G505" s="183"/>
      <c r="H505" s="185"/>
    </row>
    <row r="506">
      <c r="A506" s="27" t="s">
        <v>12</v>
      </c>
      <c r="B506" s="27" t="s">
        <v>476</v>
      </c>
      <c r="C506" s="7">
        <v>2020.0</v>
      </c>
      <c r="D506" s="7" t="s">
        <v>6</v>
      </c>
      <c r="E506" s="7" t="s">
        <v>380</v>
      </c>
      <c r="F506" s="180">
        <v>47.1106064</v>
      </c>
      <c r="G506" s="183"/>
      <c r="H506" s="185"/>
    </row>
    <row r="507">
      <c r="A507" s="27" t="s">
        <v>13</v>
      </c>
      <c r="B507" s="27" t="s">
        <v>481</v>
      </c>
      <c r="C507" s="7">
        <v>2020.0</v>
      </c>
      <c r="D507" s="7" t="s">
        <v>6</v>
      </c>
      <c r="E507" s="7" t="s">
        <v>380</v>
      </c>
      <c r="F507" s="180">
        <v>51.355396</v>
      </c>
      <c r="G507" s="183"/>
      <c r="H507" s="185"/>
    </row>
    <row r="508">
      <c r="A508" s="27" t="s">
        <v>14</v>
      </c>
      <c r="B508" s="27" t="s">
        <v>483</v>
      </c>
      <c r="C508" s="7">
        <v>2020.0</v>
      </c>
      <c r="D508" s="7" t="s">
        <v>6</v>
      </c>
      <c r="E508" s="7" t="s">
        <v>380</v>
      </c>
      <c r="F508" s="180">
        <v>54.4576637</v>
      </c>
      <c r="G508" s="183"/>
      <c r="H508" s="185"/>
    </row>
    <row r="509">
      <c r="A509" s="27" t="s">
        <v>15</v>
      </c>
      <c r="B509" s="27" t="s">
        <v>482</v>
      </c>
      <c r="C509" s="7">
        <v>2020.0</v>
      </c>
      <c r="D509" s="7" t="s">
        <v>6</v>
      </c>
      <c r="E509" s="7" t="s">
        <v>380</v>
      </c>
      <c r="F509" s="180">
        <v>77.2412883</v>
      </c>
      <c r="G509" s="183"/>
      <c r="H509" s="185"/>
    </row>
    <row r="510">
      <c r="A510" s="27" t="s">
        <v>16</v>
      </c>
      <c r="B510" s="27" t="s">
        <v>484</v>
      </c>
      <c r="C510" s="7">
        <v>2020.0</v>
      </c>
      <c r="D510" s="7" t="s">
        <v>6</v>
      </c>
      <c r="E510" s="7" t="s">
        <v>380</v>
      </c>
      <c r="F510" s="180">
        <v>71.7558962</v>
      </c>
      <c r="G510" s="183"/>
      <c r="H510" s="185"/>
    </row>
    <row r="511">
      <c r="A511" s="27" t="s">
        <v>17</v>
      </c>
      <c r="B511" s="27" t="s">
        <v>485</v>
      </c>
      <c r="C511" s="7">
        <v>2020.0</v>
      </c>
      <c r="D511" s="7" t="s">
        <v>6</v>
      </c>
      <c r="E511" s="7" t="s">
        <v>380</v>
      </c>
      <c r="F511" s="180">
        <v>47.8242526</v>
      </c>
      <c r="G511" s="183"/>
      <c r="H511" s="185"/>
    </row>
    <row r="512">
      <c r="A512" s="27" t="s">
        <v>18</v>
      </c>
      <c r="B512" s="27" t="s">
        <v>486</v>
      </c>
      <c r="C512" s="7">
        <v>2020.0</v>
      </c>
      <c r="D512" s="7" t="s">
        <v>6</v>
      </c>
      <c r="E512" s="7" t="s">
        <v>380</v>
      </c>
      <c r="F512" s="180">
        <v>55.1440422</v>
      </c>
      <c r="G512" s="183"/>
      <c r="H512" s="185"/>
    </row>
    <row r="513">
      <c r="A513" s="27" t="s">
        <v>19</v>
      </c>
      <c r="B513" s="27" t="s">
        <v>487</v>
      </c>
      <c r="C513" s="7">
        <v>2020.0</v>
      </c>
      <c r="D513" s="7" t="s">
        <v>6</v>
      </c>
      <c r="E513" s="7" t="s">
        <v>380</v>
      </c>
      <c r="F513" s="180">
        <v>66.0193374</v>
      </c>
      <c r="G513" s="183"/>
      <c r="H513" s="185"/>
    </row>
    <row r="514">
      <c r="A514" s="27" t="s">
        <v>20</v>
      </c>
      <c r="B514" s="27" t="s">
        <v>488</v>
      </c>
      <c r="C514" s="7">
        <v>2020.0</v>
      </c>
      <c r="D514" s="7" t="s">
        <v>6</v>
      </c>
      <c r="E514" s="7" t="s">
        <v>380</v>
      </c>
      <c r="F514" s="180">
        <v>65.3373289</v>
      </c>
      <c r="G514" s="183"/>
      <c r="H514" s="185"/>
    </row>
    <row r="515">
      <c r="A515" s="27" t="s">
        <v>21</v>
      </c>
      <c r="B515" s="27" t="s">
        <v>490</v>
      </c>
      <c r="C515" s="7">
        <v>2020.0</v>
      </c>
      <c r="D515" s="7" t="s">
        <v>6</v>
      </c>
      <c r="E515" s="7" t="s">
        <v>380</v>
      </c>
      <c r="F515" s="180">
        <v>56.9075875</v>
      </c>
      <c r="G515" s="183"/>
      <c r="H515" s="185"/>
    </row>
    <row r="516">
      <c r="A516" s="27" t="s">
        <v>22</v>
      </c>
      <c r="B516" s="27" t="s">
        <v>491</v>
      </c>
      <c r="C516" s="7">
        <v>2020.0</v>
      </c>
      <c r="D516" s="7" t="s">
        <v>6</v>
      </c>
      <c r="E516" s="7" t="s">
        <v>380</v>
      </c>
      <c r="F516" s="180">
        <v>36.4320983</v>
      </c>
      <c r="G516" s="183"/>
      <c r="H516" s="185"/>
    </row>
    <row r="517">
      <c r="A517" s="27" t="s">
        <v>23</v>
      </c>
      <c r="B517" s="27" t="s">
        <v>492</v>
      </c>
      <c r="C517" s="7">
        <v>2020.0</v>
      </c>
      <c r="D517" s="7" t="s">
        <v>6</v>
      </c>
      <c r="E517" s="7" t="s">
        <v>380</v>
      </c>
      <c r="F517" s="180">
        <v>78.4630129</v>
      </c>
      <c r="G517" s="183"/>
      <c r="H517" s="185"/>
    </row>
    <row r="518">
      <c r="A518" s="27" t="s">
        <v>24</v>
      </c>
      <c r="B518" s="27" t="s">
        <v>493</v>
      </c>
      <c r="C518" s="7">
        <v>2020.0</v>
      </c>
      <c r="D518" s="7" t="s">
        <v>6</v>
      </c>
      <c r="E518" s="7" t="s">
        <v>380</v>
      </c>
      <c r="F518" s="180">
        <v>74.0182323</v>
      </c>
      <c r="G518" s="183"/>
      <c r="H518" s="185"/>
    </row>
    <row r="519">
      <c r="A519" s="27" t="s">
        <v>25</v>
      </c>
      <c r="B519" s="27" t="s">
        <v>494</v>
      </c>
      <c r="C519" s="7">
        <v>2020.0</v>
      </c>
      <c r="D519" s="7" t="s">
        <v>6</v>
      </c>
      <c r="E519" s="7" t="s">
        <v>380</v>
      </c>
      <c r="F519" s="180">
        <v>41.9109505</v>
      </c>
      <c r="G519" s="183"/>
      <c r="H519" s="185"/>
    </row>
    <row r="520">
      <c r="A520" s="27" t="s">
        <v>26</v>
      </c>
      <c r="B520" s="27" t="s">
        <v>495</v>
      </c>
      <c r="C520" s="7">
        <v>2020.0</v>
      </c>
      <c r="D520" s="7" t="s">
        <v>6</v>
      </c>
      <c r="E520" s="7" t="s">
        <v>380</v>
      </c>
      <c r="F520" s="180">
        <v>50.2100692</v>
      </c>
      <c r="G520" s="183"/>
      <c r="H520" s="185"/>
    </row>
    <row r="521">
      <c r="A521" s="27" t="s">
        <v>27</v>
      </c>
      <c r="B521" s="27" t="s">
        <v>497</v>
      </c>
      <c r="C521" s="7">
        <v>2020.0</v>
      </c>
      <c r="D521" s="7" t="s">
        <v>6</v>
      </c>
      <c r="E521" s="7" t="s">
        <v>380</v>
      </c>
      <c r="F521" s="180">
        <v>54.0155473</v>
      </c>
      <c r="G521" s="183"/>
      <c r="H521" s="185"/>
    </row>
    <row r="522">
      <c r="A522" s="27" t="s">
        <v>28</v>
      </c>
      <c r="B522" s="27" t="s">
        <v>496</v>
      </c>
      <c r="C522" s="7">
        <v>2020.0</v>
      </c>
      <c r="D522" s="7" t="s">
        <v>6</v>
      </c>
      <c r="E522" s="7" t="s">
        <v>380</v>
      </c>
      <c r="F522" s="180">
        <v>45.7954854</v>
      </c>
      <c r="G522" s="183"/>
      <c r="H522" s="185"/>
    </row>
    <row r="523">
      <c r="A523" s="27" t="s">
        <v>29</v>
      </c>
      <c r="B523" s="27" t="s">
        <v>498</v>
      </c>
      <c r="C523" s="7">
        <v>2020.0</v>
      </c>
      <c r="D523" s="7" t="s">
        <v>6</v>
      </c>
      <c r="E523" s="7" t="s">
        <v>380</v>
      </c>
      <c r="F523" s="180">
        <v>44.6248516</v>
      </c>
      <c r="G523" s="183"/>
      <c r="H523" s="185"/>
    </row>
    <row r="524">
      <c r="A524" s="27" t="s">
        <v>30</v>
      </c>
      <c r="B524" s="27" t="s">
        <v>499</v>
      </c>
      <c r="C524" s="7">
        <v>2020.0</v>
      </c>
      <c r="D524" s="7" t="s">
        <v>6</v>
      </c>
      <c r="E524" s="7" t="s">
        <v>380</v>
      </c>
      <c r="F524" s="180">
        <v>64.7548809</v>
      </c>
      <c r="G524" s="183"/>
      <c r="H524" s="185"/>
    </row>
    <row r="525">
      <c r="A525" s="27" t="s">
        <v>31</v>
      </c>
      <c r="B525" s="27" t="s">
        <v>500</v>
      </c>
      <c r="C525" s="7">
        <v>2020.0</v>
      </c>
      <c r="D525" s="7" t="s">
        <v>6</v>
      </c>
      <c r="E525" s="7" t="s">
        <v>380</v>
      </c>
      <c r="F525" s="180">
        <v>44.3319357</v>
      </c>
      <c r="G525" s="183"/>
      <c r="H525" s="185"/>
    </row>
    <row r="526">
      <c r="A526" s="27" t="s">
        <v>32</v>
      </c>
      <c r="B526" s="27" t="s">
        <v>501</v>
      </c>
      <c r="C526" s="7">
        <v>2020.0</v>
      </c>
      <c r="D526" s="7" t="s">
        <v>6</v>
      </c>
      <c r="E526" s="7" t="s">
        <v>380</v>
      </c>
      <c r="F526" s="180">
        <v>71.9553443</v>
      </c>
      <c r="G526" s="183"/>
      <c r="H526" s="185"/>
    </row>
    <row r="527">
      <c r="A527" s="27" t="s">
        <v>33</v>
      </c>
      <c r="B527" s="27" t="s">
        <v>502</v>
      </c>
      <c r="C527" s="7">
        <v>2020.0</v>
      </c>
      <c r="D527" s="7" t="s">
        <v>6</v>
      </c>
      <c r="E527" s="7" t="s">
        <v>380</v>
      </c>
      <c r="F527" s="180">
        <v>68.5050715</v>
      </c>
      <c r="G527" s="183"/>
      <c r="H527" s="185"/>
    </row>
    <row r="528">
      <c r="A528" s="27" t="s">
        <v>34</v>
      </c>
      <c r="B528" s="27" t="s">
        <v>503</v>
      </c>
      <c r="C528" s="7">
        <v>2020.0</v>
      </c>
      <c r="D528" s="7" t="s">
        <v>6</v>
      </c>
      <c r="E528" s="7" t="s">
        <v>380</v>
      </c>
      <c r="F528" s="180">
        <v>56.2567938</v>
      </c>
      <c r="G528" s="183"/>
      <c r="H528" s="185"/>
    </row>
    <row r="529">
      <c r="A529" s="27" t="s">
        <v>35</v>
      </c>
      <c r="B529" s="27" t="s">
        <v>504</v>
      </c>
      <c r="C529" s="7">
        <v>2020.0</v>
      </c>
      <c r="D529" s="7" t="s">
        <v>6</v>
      </c>
      <c r="E529" s="7" t="s">
        <v>380</v>
      </c>
      <c r="F529" s="180">
        <v>61.6720476</v>
      </c>
      <c r="G529" s="183"/>
      <c r="H529" s="185"/>
    </row>
    <row r="530">
      <c r="A530" s="91" t="s">
        <v>3</v>
      </c>
      <c r="B530" s="27" t="s">
        <v>489</v>
      </c>
      <c r="C530" s="7">
        <v>2021.0</v>
      </c>
      <c r="D530" s="7" t="s">
        <v>6</v>
      </c>
      <c r="E530" s="7" t="s">
        <v>380</v>
      </c>
      <c r="F530" s="181">
        <v>55.8357937</v>
      </c>
      <c r="H530" s="184"/>
    </row>
    <row r="531">
      <c r="A531" s="91" t="s">
        <v>4</v>
      </c>
      <c r="B531" s="27" t="s">
        <v>472</v>
      </c>
      <c r="C531" s="7">
        <v>2021.0</v>
      </c>
      <c r="D531" s="7" t="s">
        <v>6</v>
      </c>
      <c r="E531" s="7" t="s">
        <v>380</v>
      </c>
      <c r="F531" s="180">
        <v>40.590331</v>
      </c>
      <c r="H531" s="185"/>
    </row>
    <row r="532">
      <c r="A532" s="27" t="s">
        <v>5</v>
      </c>
      <c r="B532" s="27" t="s">
        <v>473</v>
      </c>
      <c r="C532" s="7">
        <v>2021.0</v>
      </c>
      <c r="D532" s="7" t="s">
        <v>6</v>
      </c>
      <c r="E532" s="7" t="s">
        <v>380</v>
      </c>
      <c r="F532" s="180">
        <v>39.8513718</v>
      </c>
      <c r="H532" s="185"/>
    </row>
    <row r="533">
      <c r="A533" s="27" t="s">
        <v>6</v>
      </c>
      <c r="B533" s="27" t="s">
        <v>474</v>
      </c>
      <c r="C533" s="7">
        <v>2021.0</v>
      </c>
      <c r="D533" s="7" t="s">
        <v>6</v>
      </c>
      <c r="E533" s="7" t="s">
        <v>380</v>
      </c>
      <c r="F533" s="180">
        <v>36.8324897</v>
      </c>
      <c r="H533" s="185"/>
    </row>
    <row r="534">
      <c r="A534" s="27" t="s">
        <v>7</v>
      </c>
      <c r="B534" s="27" t="s">
        <v>475</v>
      </c>
      <c r="C534" s="7">
        <v>2021.0</v>
      </c>
      <c r="D534" s="7" t="s">
        <v>6</v>
      </c>
      <c r="E534" s="7" t="s">
        <v>380</v>
      </c>
      <c r="F534" s="180">
        <v>60.8743766</v>
      </c>
      <c r="H534" s="185"/>
    </row>
    <row r="535">
      <c r="A535" s="27" t="s">
        <v>8</v>
      </c>
      <c r="B535" s="27" t="s">
        <v>479</v>
      </c>
      <c r="C535" s="7">
        <v>2021.0</v>
      </c>
      <c r="D535" s="7" t="s">
        <v>6</v>
      </c>
      <c r="E535" s="7" t="s">
        <v>380</v>
      </c>
      <c r="F535" s="180">
        <v>35.3801819</v>
      </c>
      <c r="H535" s="185"/>
    </row>
    <row r="536">
      <c r="A536" s="27" t="s">
        <v>9</v>
      </c>
      <c r="B536" s="27" t="s">
        <v>480</v>
      </c>
      <c r="C536" s="7">
        <v>2021.0</v>
      </c>
      <c r="D536" s="7" t="s">
        <v>6</v>
      </c>
      <c r="E536" s="7" t="s">
        <v>380</v>
      </c>
      <c r="F536" s="180">
        <v>47.6056338</v>
      </c>
      <c r="H536" s="185"/>
    </row>
    <row r="537">
      <c r="A537" s="27" t="s">
        <v>10</v>
      </c>
      <c r="B537" s="27" t="s">
        <v>478</v>
      </c>
      <c r="C537" s="7">
        <v>2021.0</v>
      </c>
      <c r="D537" s="7" t="s">
        <v>6</v>
      </c>
      <c r="E537" s="7" t="s">
        <v>380</v>
      </c>
      <c r="F537" s="180">
        <v>73.4004045</v>
      </c>
      <c r="H537" s="185"/>
    </row>
    <row r="538">
      <c r="A538" s="27" t="s">
        <v>11</v>
      </c>
      <c r="B538" s="27" t="s">
        <v>477</v>
      </c>
      <c r="C538" s="7">
        <v>2021.0</v>
      </c>
      <c r="D538" s="7" t="s">
        <v>6</v>
      </c>
      <c r="E538" s="7" t="s">
        <v>380</v>
      </c>
      <c r="F538" s="180">
        <v>36.8768822</v>
      </c>
      <c r="H538" s="185"/>
    </row>
    <row r="539">
      <c r="A539" s="27" t="s">
        <v>12</v>
      </c>
      <c r="B539" s="27" t="s">
        <v>476</v>
      </c>
      <c r="C539" s="7">
        <v>2021.0</v>
      </c>
      <c r="D539" s="7" t="s">
        <v>6</v>
      </c>
      <c r="E539" s="7" t="s">
        <v>380</v>
      </c>
      <c r="F539" s="180">
        <v>48.0258923</v>
      </c>
      <c r="H539" s="185"/>
    </row>
    <row r="540">
      <c r="A540" s="27" t="s">
        <v>13</v>
      </c>
      <c r="B540" s="27" t="s">
        <v>481</v>
      </c>
      <c r="C540" s="7">
        <v>2021.0</v>
      </c>
      <c r="D540" s="7" t="s">
        <v>6</v>
      </c>
      <c r="E540" s="7" t="s">
        <v>380</v>
      </c>
      <c r="F540" s="180">
        <v>50.4631906</v>
      </c>
      <c r="H540" s="185"/>
    </row>
    <row r="541">
      <c r="A541" s="27" t="s">
        <v>14</v>
      </c>
      <c r="B541" s="27" t="s">
        <v>483</v>
      </c>
      <c r="C541" s="7">
        <v>2021.0</v>
      </c>
      <c r="D541" s="7" t="s">
        <v>6</v>
      </c>
      <c r="E541" s="7" t="s">
        <v>380</v>
      </c>
      <c r="F541" s="180">
        <v>55.0726955</v>
      </c>
      <c r="H541" s="185"/>
    </row>
    <row r="542">
      <c r="A542" s="27" t="s">
        <v>15</v>
      </c>
      <c r="B542" s="27" t="s">
        <v>482</v>
      </c>
      <c r="C542" s="7">
        <v>2021.0</v>
      </c>
      <c r="D542" s="7" t="s">
        <v>6</v>
      </c>
      <c r="E542" s="7" t="s">
        <v>380</v>
      </c>
      <c r="F542" s="180">
        <v>78.7940794</v>
      </c>
      <c r="H542" s="185"/>
    </row>
    <row r="543">
      <c r="A543" s="27" t="s">
        <v>16</v>
      </c>
      <c r="B543" s="27" t="s">
        <v>484</v>
      </c>
      <c r="C543" s="7">
        <v>2021.0</v>
      </c>
      <c r="D543" s="7" t="s">
        <v>6</v>
      </c>
      <c r="E543" s="7" t="s">
        <v>380</v>
      </c>
      <c r="F543" s="180">
        <v>71.9793106</v>
      </c>
      <c r="H543" s="185"/>
    </row>
    <row r="544">
      <c r="A544" s="27" t="s">
        <v>17</v>
      </c>
      <c r="B544" s="27" t="s">
        <v>485</v>
      </c>
      <c r="C544" s="7">
        <v>2021.0</v>
      </c>
      <c r="D544" s="7" t="s">
        <v>6</v>
      </c>
      <c r="E544" s="7" t="s">
        <v>380</v>
      </c>
      <c r="F544" s="180">
        <v>46.8040917</v>
      </c>
      <c r="H544" s="185"/>
    </row>
    <row r="545">
      <c r="A545" s="27" t="s">
        <v>18</v>
      </c>
      <c r="B545" s="27" t="s">
        <v>486</v>
      </c>
      <c r="C545" s="7">
        <v>2021.0</v>
      </c>
      <c r="D545" s="7" t="s">
        <v>6</v>
      </c>
      <c r="E545" s="7" t="s">
        <v>380</v>
      </c>
      <c r="F545" s="180">
        <v>56.3727704</v>
      </c>
      <c r="H545" s="187"/>
    </row>
    <row r="546">
      <c r="A546" s="27" t="s">
        <v>19</v>
      </c>
      <c r="B546" s="27" t="s">
        <v>487</v>
      </c>
      <c r="C546" s="7">
        <v>2021.0</v>
      </c>
      <c r="D546" s="7" t="s">
        <v>6</v>
      </c>
      <c r="E546" s="7" t="s">
        <v>380</v>
      </c>
      <c r="F546" s="180">
        <v>66.570327</v>
      </c>
      <c r="H546" s="185"/>
    </row>
    <row r="547">
      <c r="A547" s="27" t="s">
        <v>20</v>
      </c>
      <c r="B547" s="27" t="s">
        <v>488</v>
      </c>
      <c r="C547" s="7">
        <v>2021.0</v>
      </c>
      <c r="D547" s="7" t="s">
        <v>6</v>
      </c>
      <c r="E547" s="7" t="s">
        <v>380</v>
      </c>
      <c r="F547" s="180">
        <v>66.9081218</v>
      </c>
      <c r="H547" s="185"/>
    </row>
    <row r="548">
      <c r="A548" s="27" t="s">
        <v>21</v>
      </c>
      <c r="B548" s="27" t="s">
        <v>490</v>
      </c>
      <c r="C548" s="7">
        <v>2021.0</v>
      </c>
      <c r="D548" s="7" t="s">
        <v>6</v>
      </c>
      <c r="E548" s="7" t="s">
        <v>380</v>
      </c>
      <c r="F548" s="180">
        <v>59.9867998</v>
      </c>
      <c r="H548" s="185"/>
    </row>
    <row r="549">
      <c r="A549" s="27" t="s">
        <v>22</v>
      </c>
      <c r="B549" s="27" t="s">
        <v>491</v>
      </c>
      <c r="C549" s="7">
        <v>2021.0</v>
      </c>
      <c r="D549" s="7" t="s">
        <v>6</v>
      </c>
      <c r="E549" s="7" t="s">
        <v>380</v>
      </c>
      <c r="F549" s="180">
        <v>36.7054793</v>
      </c>
      <c r="H549" s="185"/>
    </row>
    <row r="550">
      <c r="A550" s="27" t="s">
        <v>23</v>
      </c>
      <c r="B550" s="27" t="s">
        <v>492</v>
      </c>
      <c r="C550" s="7">
        <v>2021.0</v>
      </c>
      <c r="D550" s="7" t="s">
        <v>6</v>
      </c>
      <c r="E550" s="7" t="s">
        <v>380</v>
      </c>
      <c r="F550" s="180">
        <v>81.8028749</v>
      </c>
      <c r="H550" s="185"/>
    </row>
    <row r="551">
      <c r="A551" s="27" t="s">
        <v>24</v>
      </c>
      <c r="B551" s="27" t="s">
        <v>493</v>
      </c>
      <c r="C551" s="7">
        <v>2021.0</v>
      </c>
      <c r="D551" s="7" t="s">
        <v>6</v>
      </c>
      <c r="E551" s="7" t="s">
        <v>380</v>
      </c>
      <c r="F551" s="180">
        <v>70.8456293</v>
      </c>
      <c r="H551" s="185"/>
    </row>
    <row r="552">
      <c r="A552" s="27" t="s">
        <v>25</v>
      </c>
      <c r="B552" s="27" t="s">
        <v>494</v>
      </c>
      <c r="C552" s="7">
        <v>2021.0</v>
      </c>
      <c r="D552" s="7" t="s">
        <v>6</v>
      </c>
      <c r="E552" s="7" t="s">
        <v>380</v>
      </c>
      <c r="F552" s="180">
        <v>43.5841027</v>
      </c>
      <c r="H552" s="185"/>
    </row>
    <row r="553">
      <c r="A553" s="27" t="s">
        <v>26</v>
      </c>
      <c r="B553" s="27" t="s">
        <v>495</v>
      </c>
      <c r="C553" s="7">
        <v>2021.0</v>
      </c>
      <c r="D553" s="7" t="s">
        <v>6</v>
      </c>
      <c r="E553" s="7" t="s">
        <v>380</v>
      </c>
      <c r="F553" s="180">
        <v>47.1801952</v>
      </c>
      <c r="H553" s="185"/>
    </row>
    <row r="554">
      <c r="A554" s="27" t="s">
        <v>27</v>
      </c>
      <c r="B554" s="27" t="s">
        <v>497</v>
      </c>
      <c r="C554" s="7">
        <v>2021.0</v>
      </c>
      <c r="D554" s="7" t="s">
        <v>6</v>
      </c>
      <c r="E554" s="7" t="s">
        <v>380</v>
      </c>
      <c r="F554" s="180">
        <v>55.468245</v>
      </c>
      <c r="H554" s="185"/>
    </row>
    <row r="555">
      <c r="A555" s="27" t="s">
        <v>28</v>
      </c>
      <c r="B555" s="27" t="s">
        <v>496</v>
      </c>
      <c r="C555" s="7">
        <v>2021.0</v>
      </c>
      <c r="D555" s="7" t="s">
        <v>6</v>
      </c>
      <c r="E555" s="7" t="s">
        <v>380</v>
      </c>
      <c r="F555" s="180">
        <v>48.7113588</v>
      </c>
      <c r="H555" s="185"/>
    </row>
    <row r="556">
      <c r="A556" s="27" t="s">
        <v>29</v>
      </c>
      <c r="B556" s="27" t="s">
        <v>498</v>
      </c>
      <c r="C556" s="7">
        <v>2021.0</v>
      </c>
      <c r="D556" s="7" t="s">
        <v>6</v>
      </c>
      <c r="E556" s="7" t="s">
        <v>380</v>
      </c>
      <c r="F556" s="180">
        <v>41.2021603</v>
      </c>
      <c r="H556" s="185"/>
    </row>
    <row r="557">
      <c r="A557" s="27" t="s">
        <v>30</v>
      </c>
      <c r="B557" s="27" t="s">
        <v>499</v>
      </c>
      <c r="C557" s="7">
        <v>2021.0</v>
      </c>
      <c r="D557" s="7" t="s">
        <v>6</v>
      </c>
      <c r="E557" s="7" t="s">
        <v>380</v>
      </c>
      <c r="F557" s="180">
        <v>65.2476982</v>
      </c>
      <c r="H557" s="185"/>
    </row>
    <row r="558">
      <c r="A558" s="27" t="s">
        <v>31</v>
      </c>
      <c r="B558" s="27" t="s">
        <v>500</v>
      </c>
      <c r="C558" s="7">
        <v>2021.0</v>
      </c>
      <c r="D558" s="7" t="s">
        <v>6</v>
      </c>
      <c r="E558" s="7" t="s">
        <v>380</v>
      </c>
      <c r="F558" s="180">
        <v>45.455249</v>
      </c>
      <c r="H558" s="185"/>
    </row>
    <row r="559">
      <c r="A559" s="27" t="s">
        <v>32</v>
      </c>
      <c r="B559" s="27" t="s">
        <v>501</v>
      </c>
      <c r="C559" s="7">
        <v>2021.0</v>
      </c>
      <c r="D559" s="7" t="s">
        <v>6</v>
      </c>
      <c r="E559" s="7" t="s">
        <v>380</v>
      </c>
      <c r="F559" s="180">
        <v>73.2371426</v>
      </c>
      <c r="H559" s="185"/>
    </row>
    <row r="560">
      <c r="A560" s="27" t="s">
        <v>33</v>
      </c>
      <c r="B560" s="27" t="s">
        <v>502</v>
      </c>
      <c r="C560" s="7">
        <v>2021.0</v>
      </c>
      <c r="D560" s="7" t="s">
        <v>6</v>
      </c>
      <c r="E560" s="7" t="s">
        <v>380</v>
      </c>
      <c r="F560" s="180">
        <v>71.8336546</v>
      </c>
      <c r="H560" s="185"/>
    </row>
    <row r="561">
      <c r="A561" s="27" t="s">
        <v>34</v>
      </c>
      <c r="B561" s="27" t="s">
        <v>503</v>
      </c>
      <c r="C561" s="7">
        <v>2021.0</v>
      </c>
      <c r="D561" s="7" t="s">
        <v>6</v>
      </c>
      <c r="E561" s="7" t="s">
        <v>380</v>
      </c>
      <c r="F561" s="180">
        <v>62.103019</v>
      </c>
      <c r="H561" s="185"/>
    </row>
    <row r="562">
      <c r="A562" s="27" t="s">
        <v>35</v>
      </c>
      <c r="B562" s="27" t="s">
        <v>504</v>
      </c>
      <c r="C562" s="7">
        <v>2021.0</v>
      </c>
      <c r="D562" s="7" t="s">
        <v>6</v>
      </c>
      <c r="E562" s="7" t="s">
        <v>380</v>
      </c>
      <c r="F562" s="180">
        <v>60.7327424</v>
      </c>
      <c r="H562" s="185"/>
    </row>
    <row r="563">
      <c r="A563" s="91" t="s">
        <v>3</v>
      </c>
      <c r="B563" s="27" t="s">
        <v>489</v>
      </c>
      <c r="C563" s="7">
        <v>2022.0</v>
      </c>
      <c r="D563" s="7" t="s">
        <v>6</v>
      </c>
      <c r="E563" s="7" t="s">
        <v>380</v>
      </c>
      <c r="F563" s="181">
        <v>55.1117336</v>
      </c>
      <c r="H563" s="185"/>
    </row>
    <row r="564">
      <c r="A564" s="91" t="s">
        <v>4</v>
      </c>
      <c r="B564" s="27" t="s">
        <v>472</v>
      </c>
      <c r="C564" s="7">
        <v>2022.0</v>
      </c>
      <c r="D564" s="7" t="s">
        <v>6</v>
      </c>
      <c r="E564" s="7" t="s">
        <v>380</v>
      </c>
      <c r="F564" s="180">
        <v>40.4788795</v>
      </c>
    </row>
    <row r="565">
      <c r="A565" s="27" t="s">
        <v>5</v>
      </c>
      <c r="B565" s="27" t="s">
        <v>473</v>
      </c>
      <c r="C565" s="7">
        <v>2022.0</v>
      </c>
      <c r="D565" s="7" t="s">
        <v>6</v>
      </c>
      <c r="E565" s="7" t="s">
        <v>380</v>
      </c>
      <c r="F565" s="180">
        <v>36.6281957</v>
      </c>
    </row>
    <row r="566">
      <c r="A566" s="27" t="s">
        <v>6</v>
      </c>
      <c r="B566" s="27" t="s">
        <v>474</v>
      </c>
      <c r="C566" s="7">
        <v>2022.0</v>
      </c>
      <c r="D566" s="7" t="s">
        <v>6</v>
      </c>
      <c r="E566" s="7" t="s">
        <v>380</v>
      </c>
      <c r="F566" s="180">
        <v>39.3949369</v>
      </c>
    </row>
    <row r="567">
      <c r="A567" s="27" t="s">
        <v>7</v>
      </c>
      <c r="B567" s="27" t="s">
        <v>475</v>
      </c>
      <c r="C567" s="7">
        <v>2022.0</v>
      </c>
      <c r="D567" s="7" t="s">
        <v>6</v>
      </c>
      <c r="E567" s="7" t="s">
        <v>380</v>
      </c>
      <c r="F567" s="180">
        <v>60.7515085</v>
      </c>
    </row>
    <row r="568">
      <c r="A568" s="27" t="s">
        <v>8</v>
      </c>
      <c r="B568" s="27" t="s">
        <v>479</v>
      </c>
      <c r="C568" s="7">
        <v>2022.0</v>
      </c>
      <c r="D568" s="7" t="s">
        <v>6</v>
      </c>
      <c r="E568" s="7" t="s">
        <v>380</v>
      </c>
      <c r="F568" s="180">
        <v>34.1787354</v>
      </c>
    </row>
    <row r="569">
      <c r="A569" s="27" t="s">
        <v>9</v>
      </c>
      <c r="B569" s="27" t="s">
        <v>480</v>
      </c>
      <c r="C569" s="7">
        <v>2022.0</v>
      </c>
      <c r="D569" s="7" t="s">
        <v>6</v>
      </c>
      <c r="E569" s="7" t="s">
        <v>380</v>
      </c>
      <c r="F569" s="180">
        <v>46.8597429</v>
      </c>
    </row>
    <row r="570">
      <c r="A570" s="27" t="s">
        <v>10</v>
      </c>
      <c r="B570" s="27" t="s">
        <v>478</v>
      </c>
      <c r="C570" s="7">
        <v>2022.0</v>
      </c>
      <c r="D570" s="7" t="s">
        <v>6</v>
      </c>
      <c r="E570" s="7" t="s">
        <v>380</v>
      </c>
      <c r="F570" s="180">
        <v>75.191269</v>
      </c>
    </row>
    <row r="571">
      <c r="A571" s="27" t="s">
        <v>11</v>
      </c>
      <c r="B571" s="27" t="s">
        <v>477</v>
      </c>
      <c r="C571" s="7">
        <v>2022.0</v>
      </c>
      <c r="D571" s="7" t="s">
        <v>6</v>
      </c>
      <c r="E571" s="7" t="s">
        <v>380</v>
      </c>
      <c r="F571" s="180">
        <v>36.8056243</v>
      </c>
    </row>
    <row r="572">
      <c r="A572" s="27" t="s">
        <v>12</v>
      </c>
      <c r="B572" s="27" t="s">
        <v>476</v>
      </c>
      <c r="C572" s="7">
        <v>2022.0</v>
      </c>
      <c r="D572" s="7" t="s">
        <v>6</v>
      </c>
      <c r="E572" s="7" t="s">
        <v>380</v>
      </c>
      <c r="F572" s="180">
        <v>45.8140759</v>
      </c>
    </row>
    <row r="573">
      <c r="A573" s="27" t="s">
        <v>13</v>
      </c>
      <c r="B573" s="27" t="s">
        <v>481</v>
      </c>
      <c r="C573" s="7">
        <v>2022.0</v>
      </c>
      <c r="D573" s="7" t="s">
        <v>6</v>
      </c>
      <c r="E573" s="7" t="s">
        <v>380</v>
      </c>
      <c r="F573" s="180">
        <v>49.4629467</v>
      </c>
    </row>
    <row r="574">
      <c r="A574" s="27" t="s">
        <v>14</v>
      </c>
      <c r="B574" s="27" t="s">
        <v>483</v>
      </c>
      <c r="C574" s="7">
        <v>2022.0</v>
      </c>
      <c r="D574" s="7" t="s">
        <v>6</v>
      </c>
      <c r="E574" s="7" t="s">
        <v>380</v>
      </c>
      <c r="F574" s="180">
        <v>54.6019364</v>
      </c>
    </row>
    <row r="575">
      <c r="A575" s="27" t="s">
        <v>15</v>
      </c>
      <c r="B575" s="27" t="s">
        <v>482</v>
      </c>
      <c r="C575" s="7">
        <v>2022.0</v>
      </c>
      <c r="D575" s="7" t="s">
        <v>6</v>
      </c>
      <c r="E575" s="7" t="s">
        <v>380</v>
      </c>
      <c r="F575" s="180">
        <v>78.9821689</v>
      </c>
    </row>
    <row r="576">
      <c r="A576" s="27" t="s">
        <v>16</v>
      </c>
      <c r="B576" s="27" t="s">
        <v>484</v>
      </c>
      <c r="C576" s="7">
        <v>2022.0</v>
      </c>
      <c r="D576" s="7" t="s">
        <v>6</v>
      </c>
      <c r="E576" s="7" t="s">
        <v>380</v>
      </c>
      <c r="F576" s="180">
        <v>71.6637771</v>
      </c>
    </row>
    <row r="577">
      <c r="A577" s="27" t="s">
        <v>17</v>
      </c>
      <c r="B577" s="27" t="s">
        <v>485</v>
      </c>
      <c r="C577" s="7">
        <v>2022.0</v>
      </c>
      <c r="D577" s="7" t="s">
        <v>6</v>
      </c>
      <c r="E577" s="7" t="s">
        <v>380</v>
      </c>
      <c r="F577" s="180">
        <v>46.557821</v>
      </c>
    </row>
    <row r="578">
      <c r="A578" s="27" t="s">
        <v>18</v>
      </c>
      <c r="B578" s="27" t="s">
        <v>486</v>
      </c>
      <c r="C578" s="7">
        <v>2022.0</v>
      </c>
      <c r="D578" s="7" t="s">
        <v>6</v>
      </c>
      <c r="E578" s="7" t="s">
        <v>380</v>
      </c>
      <c r="F578" s="180">
        <v>56.846519</v>
      </c>
    </row>
    <row r="579">
      <c r="A579" s="27" t="s">
        <v>19</v>
      </c>
      <c r="B579" s="27" t="s">
        <v>487</v>
      </c>
      <c r="C579" s="7">
        <v>2022.0</v>
      </c>
      <c r="D579" s="7" t="s">
        <v>6</v>
      </c>
      <c r="E579" s="7" t="s">
        <v>380</v>
      </c>
      <c r="F579" s="180">
        <v>66.8520884</v>
      </c>
    </row>
    <row r="580">
      <c r="A580" s="27" t="s">
        <v>20</v>
      </c>
      <c r="B580" s="27" t="s">
        <v>488</v>
      </c>
      <c r="C580" s="7">
        <v>2022.0</v>
      </c>
      <c r="D580" s="7" t="s">
        <v>6</v>
      </c>
      <c r="E580" s="7" t="s">
        <v>380</v>
      </c>
      <c r="F580" s="180">
        <v>64.1823884</v>
      </c>
    </row>
    <row r="581">
      <c r="A581" s="27" t="s">
        <v>21</v>
      </c>
      <c r="B581" s="27" t="s">
        <v>490</v>
      </c>
      <c r="C581" s="7">
        <v>2022.0</v>
      </c>
      <c r="D581" s="7" t="s">
        <v>6</v>
      </c>
      <c r="E581" s="7" t="s">
        <v>380</v>
      </c>
      <c r="F581" s="180">
        <v>59.7100148</v>
      </c>
    </row>
    <row r="582">
      <c r="A582" s="27" t="s">
        <v>22</v>
      </c>
      <c r="B582" s="27" t="s">
        <v>491</v>
      </c>
      <c r="C582" s="7">
        <v>2022.0</v>
      </c>
      <c r="D582" s="7" t="s">
        <v>6</v>
      </c>
      <c r="E582" s="7" t="s">
        <v>380</v>
      </c>
      <c r="F582" s="180">
        <v>35.7642953</v>
      </c>
    </row>
    <row r="583">
      <c r="A583" s="27" t="s">
        <v>23</v>
      </c>
      <c r="B583" s="27" t="s">
        <v>492</v>
      </c>
      <c r="C583" s="7">
        <v>2022.0</v>
      </c>
      <c r="D583" s="7" t="s">
        <v>6</v>
      </c>
      <c r="E583" s="7" t="s">
        <v>380</v>
      </c>
      <c r="F583" s="180">
        <v>81.240547</v>
      </c>
    </row>
    <row r="584">
      <c r="A584" s="27" t="s">
        <v>24</v>
      </c>
      <c r="B584" s="27" t="s">
        <v>493</v>
      </c>
      <c r="C584" s="7">
        <v>2022.0</v>
      </c>
      <c r="D584" s="7" t="s">
        <v>6</v>
      </c>
      <c r="E584" s="7" t="s">
        <v>380</v>
      </c>
      <c r="F584" s="180">
        <v>71.2507396</v>
      </c>
    </row>
    <row r="585">
      <c r="A585" s="27" t="s">
        <v>25</v>
      </c>
      <c r="B585" s="27" t="s">
        <v>494</v>
      </c>
      <c r="C585" s="7">
        <v>2022.0</v>
      </c>
      <c r="D585" s="7" t="s">
        <v>6</v>
      </c>
      <c r="E585" s="7" t="s">
        <v>380</v>
      </c>
      <c r="F585" s="180">
        <v>42.7057224</v>
      </c>
    </row>
    <row r="586">
      <c r="A586" s="27" t="s">
        <v>26</v>
      </c>
      <c r="B586" s="27" t="s">
        <v>495</v>
      </c>
      <c r="C586" s="7">
        <v>2022.0</v>
      </c>
      <c r="D586" s="7" t="s">
        <v>6</v>
      </c>
      <c r="E586" s="7" t="s">
        <v>380</v>
      </c>
      <c r="F586" s="180">
        <v>46.704116</v>
      </c>
    </row>
    <row r="587">
      <c r="A587" s="27" t="s">
        <v>27</v>
      </c>
      <c r="B587" s="27" t="s">
        <v>497</v>
      </c>
      <c r="C587" s="7">
        <v>2022.0</v>
      </c>
      <c r="D587" s="7" t="s">
        <v>6</v>
      </c>
      <c r="E587" s="7" t="s">
        <v>380</v>
      </c>
      <c r="F587" s="180">
        <v>54.4891047</v>
      </c>
    </row>
    <row r="588">
      <c r="A588" s="27" t="s">
        <v>28</v>
      </c>
      <c r="B588" s="27" t="s">
        <v>496</v>
      </c>
      <c r="C588" s="7">
        <v>2022.0</v>
      </c>
      <c r="D588" s="7" t="s">
        <v>6</v>
      </c>
      <c r="E588" s="7" t="s">
        <v>380</v>
      </c>
      <c r="F588" s="180">
        <v>46.3875665</v>
      </c>
    </row>
    <row r="589">
      <c r="A589" s="27" t="s">
        <v>29</v>
      </c>
      <c r="B589" s="27" t="s">
        <v>498</v>
      </c>
      <c r="C589" s="7">
        <v>2022.0</v>
      </c>
      <c r="D589" s="7" t="s">
        <v>6</v>
      </c>
      <c r="E589" s="7" t="s">
        <v>380</v>
      </c>
      <c r="F589" s="180">
        <v>42.3212533</v>
      </c>
    </row>
    <row r="590">
      <c r="A590" s="27" t="s">
        <v>30</v>
      </c>
      <c r="B590" s="27" t="s">
        <v>499</v>
      </c>
      <c r="C590" s="7">
        <v>2022.0</v>
      </c>
      <c r="D590" s="7" t="s">
        <v>6</v>
      </c>
      <c r="E590" s="7" t="s">
        <v>380</v>
      </c>
      <c r="F590" s="180">
        <v>63.6830347</v>
      </c>
    </row>
    <row r="591">
      <c r="A591" s="27" t="s">
        <v>31</v>
      </c>
      <c r="B591" s="27" t="s">
        <v>500</v>
      </c>
      <c r="C591" s="7">
        <v>2022.0</v>
      </c>
      <c r="D591" s="7" t="s">
        <v>6</v>
      </c>
      <c r="E591" s="7" t="s">
        <v>380</v>
      </c>
      <c r="F591" s="180">
        <v>44.7445613</v>
      </c>
    </row>
    <row r="592">
      <c r="A592" s="27" t="s">
        <v>32</v>
      </c>
      <c r="B592" s="27" t="s">
        <v>501</v>
      </c>
      <c r="C592" s="7">
        <v>2022.0</v>
      </c>
      <c r="D592" s="7" t="s">
        <v>6</v>
      </c>
      <c r="E592" s="7" t="s">
        <v>380</v>
      </c>
      <c r="F592" s="180">
        <v>69.785529</v>
      </c>
    </row>
    <row r="593">
      <c r="A593" s="27" t="s">
        <v>33</v>
      </c>
      <c r="B593" s="27" t="s">
        <v>502</v>
      </c>
      <c r="C593" s="7">
        <v>2022.0</v>
      </c>
      <c r="D593" s="7" t="s">
        <v>6</v>
      </c>
      <c r="E593" s="7" t="s">
        <v>380</v>
      </c>
      <c r="F593" s="180">
        <v>67.2894558</v>
      </c>
    </row>
    <row r="594">
      <c r="A594" s="27" t="s">
        <v>34</v>
      </c>
      <c r="B594" s="27" t="s">
        <v>503</v>
      </c>
      <c r="C594" s="7">
        <v>2022.0</v>
      </c>
      <c r="D594" s="7" t="s">
        <v>6</v>
      </c>
      <c r="E594" s="7" t="s">
        <v>380</v>
      </c>
      <c r="F594" s="180">
        <v>60.4066537</v>
      </c>
    </row>
    <row r="595">
      <c r="A595" s="27" t="s">
        <v>35</v>
      </c>
      <c r="B595" s="27" t="s">
        <v>504</v>
      </c>
      <c r="C595" s="7">
        <v>2022.0</v>
      </c>
      <c r="D595" s="7" t="s">
        <v>6</v>
      </c>
      <c r="E595" s="7" t="s">
        <v>380</v>
      </c>
      <c r="F595" s="180">
        <v>62.3800699</v>
      </c>
    </row>
    <row r="596">
      <c r="A596" s="91" t="s">
        <v>3</v>
      </c>
      <c r="B596" s="27" t="s">
        <v>489</v>
      </c>
      <c r="C596" s="7">
        <v>2023.0</v>
      </c>
      <c r="D596" s="7" t="s">
        <v>6</v>
      </c>
      <c r="E596" s="7" t="s">
        <v>380</v>
      </c>
      <c r="F596" s="181">
        <v>54.766977</v>
      </c>
    </row>
    <row r="597">
      <c r="A597" s="91" t="s">
        <v>4</v>
      </c>
      <c r="B597" s="27" t="s">
        <v>472</v>
      </c>
      <c r="C597" s="7">
        <v>2023.0</v>
      </c>
      <c r="D597" s="7" t="s">
        <v>6</v>
      </c>
      <c r="E597" s="7" t="s">
        <v>380</v>
      </c>
      <c r="F597" s="180">
        <v>38.7856419</v>
      </c>
    </row>
    <row r="598">
      <c r="A598" s="27" t="s">
        <v>5</v>
      </c>
      <c r="B598" s="27" t="s">
        <v>473</v>
      </c>
      <c r="C598" s="7">
        <v>2023.0</v>
      </c>
      <c r="D598" s="7" t="s">
        <v>6</v>
      </c>
      <c r="E598" s="7" t="s">
        <v>380</v>
      </c>
      <c r="F598" s="180">
        <v>38.3781726</v>
      </c>
    </row>
    <row r="599">
      <c r="A599" s="27" t="s">
        <v>6</v>
      </c>
      <c r="B599" s="27" t="s">
        <v>474</v>
      </c>
      <c r="C599" s="7">
        <v>2023.0</v>
      </c>
      <c r="D599" s="7" t="s">
        <v>6</v>
      </c>
      <c r="E599" s="7" t="s">
        <v>380</v>
      </c>
      <c r="F599" s="180">
        <v>37.3813125</v>
      </c>
    </row>
    <row r="600">
      <c r="A600" s="27" t="s">
        <v>7</v>
      </c>
      <c r="B600" s="27" t="s">
        <v>475</v>
      </c>
      <c r="C600" s="7">
        <v>2023.0</v>
      </c>
      <c r="D600" s="7" t="s">
        <v>6</v>
      </c>
      <c r="E600" s="7" t="s">
        <v>380</v>
      </c>
      <c r="F600" s="180">
        <v>59.3049272</v>
      </c>
    </row>
    <row r="601">
      <c r="A601" s="27" t="s">
        <v>8</v>
      </c>
      <c r="B601" s="27" t="s">
        <v>479</v>
      </c>
      <c r="C601" s="7">
        <v>2023.0</v>
      </c>
      <c r="D601" s="7" t="s">
        <v>6</v>
      </c>
      <c r="E601" s="7" t="s">
        <v>380</v>
      </c>
      <c r="F601" s="180">
        <v>35.536044</v>
      </c>
    </row>
    <row r="602">
      <c r="A602" s="27" t="s">
        <v>9</v>
      </c>
      <c r="B602" s="27" t="s">
        <v>480</v>
      </c>
      <c r="C602" s="7">
        <v>2023.0</v>
      </c>
      <c r="D602" s="7" t="s">
        <v>6</v>
      </c>
      <c r="E602" s="7" t="s">
        <v>380</v>
      </c>
      <c r="F602" s="180">
        <v>49.1506016</v>
      </c>
    </row>
    <row r="603">
      <c r="A603" s="27" t="s">
        <v>10</v>
      </c>
      <c r="B603" s="27" t="s">
        <v>478</v>
      </c>
      <c r="C603" s="7">
        <v>2023.0</v>
      </c>
      <c r="D603" s="7" t="s">
        <v>6</v>
      </c>
      <c r="E603" s="7" t="s">
        <v>380</v>
      </c>
      <c r="F603" s="180">
        <v>73.2047075</v>
      </c>
    </row>
    <row r="604">
      <c r="A604" s="27" t="s">
        <v>11</v>
      </c>
      <c r="B604" s="27" t="s">
        <v>477</v>
      </c>
      <c r="C604" s="7">
        <v>2023.0</v>
      </c>
      <c r="D604" s="7" t="s">
        <v>6</v>
      </c>
      <c r="E604" s="7" t="s">
        <v>380</v>
      </c>
      <c r="F604" s="180">
        <v>34.4045669</v>
      </c>
    </row>
    <row r="605">
      <c r="A605" s="27" t="s">
        <v>12</v>
      </c>
      <c r="B605" s="27" t="s">
        <v>476</v>
      </c>
      <c r="C605" s="7">
        <v>2023.0</v>
      </c>
      <c r="D605" s="7" t="s">
        <v>6</v>
      </c>
      <c r="E605" s="7" t="s">
        <v>380</v>
      </c>
      <c r="F605" s="180">
        <v>45.7685455</v>
      </c>
    </row>
    <row r="606">
      <c r="A606" s="27" t="s">
        <v>13</v>
      </c>
      <c r="B606" s="27" t="s">
        <v>481</v>
      </c>
      <c r="C606" s="7">
        <v>2023.0</v>
      </c>
      <c r="D606" s="7" t="s">
        <v>6</v>
      </c>
      <c r="E606" s="7" t="s">
        <v>380</v>
      </c>
      <c r="F606" s="180">
        <v>50.7794558</v>
      </c>
    </row>
    <row r="607">
      <c r="A607" s="27" t="s">
        <v>14</v>
      </c>
      <c r="B607" s="27" t="s">
        <v>483</v>
      </c>
      <c r="C607" s="7">
        <v>2023.0</v>
      </c>
      <c r="D607" s="7" t="s">
        <v>6</v>
      </c>
      <c r="E607" s="7" t="s">
        <v>380</v>
      </c>
      <c r="F607" s="180">
        <v>53.0287324</v>
      </c>
    </row>
    <row r="608">
      <c r="A608" s="27" t="s">
        <v>15</v>
      </c>
      <c r="B608" s="27" t="s">
        <v>482</v>
      </c>
      <c r="C608" s="7">
        <v>2023.0</v>
      </c>
      <c r="D608" s="7" t="s">
        <v>6</v>
      </c>
      <c r="E608" s="7" t="s">
        <v>380</v>
      </c>
      <c r="F608" s="180">
        <v>78.2262449</v>
      </c>
    </row>
    <row r="609">
      <c r="A609" s="27" t="s">
        <v>16</v>
      </c>
      <c r="B609" s="27" t="s">
        <v>484</v>
      </c>
      <c r="C609" s="7">
        <v>2023.0</v>
      </c>
      <c r="D609" s="7" t="s">
        <v>6</v>
      </c>
      <c r="E609" s="7" t="s">
        <v>380</v>
      </c>
      <c r="F609" s="180">
        <v>71.7991672</v>
      </c>
    </row>
    <row r="610">
      <c r="A610" s="27" t="s">
        <v>17</v>
      </c>
      <c r="B610" s="27" t="s">
        <v>485</v>
      </c>
      <c r="C610" s="7">
        <v>2023.0</v>
      </c>
      <c r="D610" s="7" t="s">
        <v>6</v>
      </c>
      <c r="E610" s="7" t="s">
        <v>380</v>
      </c>
      <c r="F610" s="180">
        <v>47.0438788</v>
      </c>
    </row>
    <row r="611">
      <c r="A611" s="27" t="s">
        <v>18</v>
      </c>
      <c r="B611" s="27" t="s">
        <v>486</v>
      </c>
      <c r="C611" s="7">
        <v>2023.0</v>
      </c>
      <c r="D611" s="7" t="s">
        <v>6</v>
      </c>
      <c r="E611" s="7" t="s">
        <v>380</v>
      </c>
      <c r="F611" s="180">
        <v>55.0701603</v>
      </c>
    </row>
    <row r="612">
      <c r="A612" s="27" t="s">
        <v>19</v>
      </c>
      <c r="B612" s="27" t="s">
        <v>487</v>
      </c>
      <c r="C612" s="7">
        <v>2023.0</v>
      </c>
      <c r="D612" s="7" t="s">
        <v>6</v>
      </c>
      <c r="E612" s="7" t="s">
        <v>380</v>
      </c>
      <c r="F612" s="180">
        <v>66.7717828</v>
      </c>
    </row>
    <row r="613">
      <c r="A613" s="27" t="s">
        <v>20</v>
      </c>
      <c r="B613" s="27" t="s">
        <v>488</v>
      </c>
      <c r="C613" s="7">
        <v>2023.0</v>
      </c>
      <c r="D613" s="7" t="s">
        <v>6</v>
      </c>
      <c r="E613" s="7" t="s">
        <v>380</v>
      </c>
      <c r="F613" s="180">
        <v>66.2860104</v>
      </c>
    </row>
    <row r="614">
      <c r="A614" s="27" t="s">
        <v>21</v>
      </c>
      <c r="B614" s="27" t="s">
        <v>490</v>
      </c>
      <c r="C614" s="7">
        <v>2023.0</v>
      </c>
      <c r="D614" s="7" t="s">
        <v>6</v>
      </c>
      <c r="E614" s="7" t="s">
        <v>380</v>
      </c>
      <c r="F614" s="180">
        <v>59.6280385</v>
      </c>
    </row>
    <row r="615">
      <c r="A615" s="27" t="s">
        <v>22</v>
      </c>
      <c r="B615" s="27" t="s">
        <v>491</v>
      </c>
      <c r="C615" s="7">
        <v>2023.0</v>
      </c>
      <c r="D615" s="7" t="s">
        <v>6</v>
      </c>
      <c r="E615" s="7" t="s">
        <v>380</v>
      </c>
      <c r="F615" s="180">
        <v>37.0248747</v>
      </c>
    </row>
    <row r="616">
      <c r="A616" s="27" t="s">
        <v>23</v>
      </c>
      <c r="B616" s="27" t="s">
        <v>492</v>
      </c>
      <c r="C616" s="7">
        <v>2023.0</v>
      </c>
      <c r="D616" s="7" t="s">
        <v>6</v>
      </c>
      <c r="E616" s="7" t="s">
        <v>380</v>
      </c>
      <c r="F616" s="180">
        <v>81.0554723</v>
      </c>
    </row>
    <row r="617">
      <c r="A617" s="27" t="s">
        <v>24</v>
      </c>
      <c r="B617" s="27" t="s">
        <v>493</v>
      </c>
      <c r="C617" s="7">
        <v>2023.0</v>
      </c>
      <c r="D617" s="7" t="s">
        <v>6</v>
      </c>
      <c r="E617" s="7" t="s">
        <v>380</v>
      </c>
      <c r="F617" s="180">
        <v>69.9317621</v>
      </c>
    </row>
    <row r="618">
      <c r="A618" s="27" t="s">
        <v>25</v>
      </c>
      <c r="B618" s="27" t="s">
        <v>494</v>
      </c>
      <c r="C618" s="7">
        <v>2023.0</v>
      </c>
      <c r="D618" s="7" t="s">
        <v>6</v>
      </c>
      <c r="E618" s="7" t="s">
        <v>380</v>
      </c>
      <c r="F618" s="180">
        <v>46.8136482</v>
      </c>
    </row>
    <row r="619">
      <c r="A619" s="27" t="s">
        <v>26</v>
      </c>
      <c r="B619" s="27" t="s">
        <v>495</v>
      </c>
      <c r="C619" s="7">
        <v>2023.0</v>
      </c>
      <c r="D619" s="7" t="s">
        <v>6</v>
      </c>
      <c r="E619" s="7" t="s">
        <v>380</v>
      </c>
      <c r="F619" s="180">
        <v>45.3821869</v>
      </c>
    </row>
    <row r="620">
      <c r="A620" s="27" t="s">
        <v>27</v>
      </c>
      <c r="B620" s="27" t="s">
        <v>497</v>
      </c>
      <c r="C620" s="7">
        <v>2023.0</v>
      </c>
      <c r="D620" s="7" t="s">
        <v>6</v>
      </c>
      <c r="E620" s="7" t="s">
        <v>380</v>
      </c>
      <c r="F620" s="180">
        <v>52.594938</v>
      </c>
    </row>
    <row r="621">
      <c r="A621" s="27" t="s">
        <v>28</v>
      </c>
      <c r="B621" s="27" t="s">
        <v>496</v>
      </c>
      <c r="C621" s="7">
        <v>2023.0</v>
      </c>
      <c r="D621" s="7" t="s">
        <v>6</v>
      </c>
      <c r="E621" s="7" t="s">
        <v>380</v>
      </c>
      <c r="F621" s="180">
        <v>47.646718</v>
      </c>
    </row>
    <row r="622">
      <c r="A622" s="27" t="s">
        <v>29</v>
      </c>
      <c r="B622" s="27" t="s">
        <v>498</v>
      </c>
      <c r="C622" s="7">
        <v>2023.0</v>
      </c>
      <c r="D622" s="7" t="s">
        <v>6</v>
      </c>
      <c r="E622" s="7" t="s">
        <v>380</v>
      </c>
      <c r="F622" s="180">
        <v>41.2000587</v>
      </c>
    </row>
    <row r="623">
      <c r="A623" s="27" t="s">
        <v>30</v>
      </c>
      <c r="B623" s="27" t="s">
        <v>499</v>
      </c>
      <c r="C623" s="7">
        <v>2023.0</v>
      </c>
      <c r="D623" s="7" t="s">
        <v>6</v>
      </c>
      <c r="E623" s="7" t="s">
        <v>380</v>
      </c>
      <c r="F623" s="180">
        <v>62.0835791</v>
      </c>
    </row>
    <row r="624">
      <c r="A624" s="27" t="s">
        <v>31</v>
      </c>
      <c r="B624" s="27" t="s">
        <v>500</v>
      </c>
      <c r="C624" s="7">
        <v>2023.0</v>
      </c>
      <c r="D624" s="7" t="s">
        <v>6</v>
      </c>
      <c r="E624" s="7" t="s">
        <v>380</v>
      </c>
      <c r="F624" s="180">
        <v>42.9309859</v>
      </c>
    </row>
    <row r="625">
      <c r="A625" s="27" t="s">
        <v>32</v>
      </c>
      <c r="B625" s="27" t="s">
        <v>501</v>
      </c>
      <c r="C625" s="7">
        <v>2023.0</v>
      </c>
      <c r="D625" s="7" t="s">
        <v>6</v>
      </c>
      <c r="E625" s="7" t="s">
        <v>380</v>
      </c>
      <c r="F625" s="180">
        <v>71.4384535</v>
      </c>
    </row>
    <row r="626">
      <c r="A626" s="27" t="s">
        <v>33</v>
      </c>
      <c r="B626" s="27" t="s">
        <v>502</v>
      </c>
      <c r="C626" s="7">
        <v>2023.0</v>
      </c>
      <c r="D626" s="7" t="s">
        <v>6</v>
      </c>
      <c r="E626" s="7" t="s">
        <v>380</v>
      </c>
      <c r="F626" s="180">
        <v>68.0749981</v>
      </c>
    </row>
    <row r="627">
      <c r="A627" s="27" t="s">
        <v>34</v>
      </c>
      <c r="B627" s="27" t="s">
        <v>503</v>
      </c>
      <c r="C627" s="7">
        <v>2023.0</v>
      </c>
      <c r="D627" s="7" t="s">
        <v>6</v>
      </c>
      <c r="E627" s="7" t="s">
        <v>380</v>
      </c>
      <c r="F627" s="180">
        <v>60.9971965</v>
      </c>
    </row>
    <row r="628">
      <c r="A628" s="27" t="s">
        <v>35</v>
      </c>
      <c r="B628" s="27" t="s">
        <v>504</v>
      </c>
      <c r="C628" s="7">
        <v>2023.0</v>
      </c>
      <c r="D628" s="7" t="s">
        <v>6</v>
      </c>
      <c r="E628" s="7" t="s">
        <v>380</v>
      </c>
      <c r="F628" s="180">
        <v>60.0681467</v>
      </c>
    </row>
    <row r="629">
      <c r="A629" s="91" t="s">
        <v>3</v>
      </c>
      <c r="B629" s="27" t="s">
        <v>489</v>
      </c>
      <c r="C629" s="7">
        <v>2024.0</v>
      </c>
      <c r="D629" s="7" t="s">
        <v>6</v>
      </c>
      <c r="E629" s="7" t="s">
        <v>380</v>
      </c>
      <c r="F629" s="188">
        <v>54.45005918</v>
      </c>
    </row>
    <row r="630">
      <c r="A630" s="91" t="s">
        <v>4</v>
      </c>
      <c r="B630" s="27" t="s">
        <v>472</v>
      </c>
      <c r="C630" s="7">
        <v>2024.0</v>
      </c>
      <c r="D630" s="7" t="s">
        <v>6</v>
      </c>
      <c r="E630" s="7" t="s">
        <v>380</v>
      </c>
      <c r="F630" s="188">
        <v>41.27128945</v>
      </c>
    </row>
    <row r="631">
      <c r="A631" s="27" t="s">
        <v>5</v>
      </c>
      <c r="B631" s="27" t="s">
        <v>473</v>
      </c>
      <c r="C631" s="7">
        <v>2024.0</v>
      </c>
      <c r="D631" s="7" t="s">
        <v>6</v>
      </c>
      <c r="E631" s="7" t="s">
        <v>380</v>
      </c>
      <c r="F631" s="188">
        <v>37.42852739</v>
      </c>
    </row>
    <row r="632">
      <c r="A632" s="27" t="s">
        <v>6</v>
      </c>
      <c r="B632" s="27" t="s">
        <v>474</v>
      </c>
      <c r="C632" s="7">
        <v>2024.0</v>
      </c>
      <c r="D632" s="7" t="s">
        <v>6</v>
      </c>
      <c r="E632" s="7" t="s">
        <v>380</v>
      </c>
      <c r="F632" s="188">
        <v>37.17848535</v>
      </c>
    </row>
    <row r="633">
      <c r="A633" s="27" t="s">
        <v>7</v>
      </c>
      <c r="B633" s="27" t="s">
        <v>475</v>
      </c>
      <c r="C633" s="7">
        <v>2024.0</v>
      </c>
      <c r="D633" s="7" t="s">
        <v>6</v>
      </c>
      <c r="E633" s="7" t="s">
        <v>380</v>
      </c>
      <c r="F633" s="188">
        <v>60.00027405</v>
      </c>
    </row>
    <row r="634">
      <c r="A634" s="27" t="s">
        <v>8</v>
      </c>
      <c r="B634" s="27" t="s">
        <v>479</v>
      </c>
      <c r="C634" s="7">
        <v>2024.0</v>
      </c>
      <c r="D634" s="7" t="s">
        <v>6</v>
      </c>
      <c r="E634" s="7" t="s">
        <v>380</v>
      </c>
      <c r="F634" s="188">
        <v>35.35421925</v>
      </c>
    </row>
    <row r="635">
      <c r="A635" s="27" t="s">
        <v>9</v>
      </c>
      <c r="B635" s="27" t="s">
        <v>480</v>
      </c>
      <c r="C635" s="7">
        <v>2024.0</v>
      </c>
      <c r="D635" s="7" t="s">
        <v>6</v>
      </c>
      <c r="E635" s="7" t="s">
        <v>380</v>
      </c>
      <c r="F635" s="188">
        <v>45.81723223</v>
      </c>
    </row>
    <row r="636">
      <c r="A636" s="27" t="s">
        <v>10</v>
      </c>
      <c r="B636" s="27" t="s">
        <v>478</v>
      </c>
      <c r="C636" s="7">
        <v>2024.0</v>
      </c>
      <c r="D636" s="7" t="s">
        <v>6</v>
      </c>
      <c r="E636" s="7" t="s">
        <v>380</v>
      </c>
      <c r="F636" s="188">
        <v>77.43907013</v>
      </c>
    </row>
    <row r="637">
      <c r="A637" s="27" t="s">
        <v>11</v>
      </c>
      <c r="B637" s="27" t="s">
        <v>477</v>
      </c>
      <c r="C637" s="7">
        <v>2024.0</v>
      </c>
      <c r="D637" s="7" t="s">
        <v>6</v>
      </c>
      <c r="E637" s="7" t="s">
        <v>380</v>
      </c>
      <c r="F637" s="188">
        <v>35.22147296</v>
      </c>
    </row>
    <row r="638">
      <c r="A638" s="27" t="s">
        <v>12</v>
      </c>
      <c r="B638" s="27" t="s">
        <v>476</v>
      </c>
      <c r="C638" s="7">
        <v>2024.0</v>
      </c>
      <c r="D638" s="7" t="s">
        <v>6</v>
      </c>
      <c r="E638" s="7" t="s">
        <v>380</v>
      </c>
      <c r="F638" s="188">
        <v>45.47328417</v>
      </c>
    </row>
    <row r="639">
      <c r="A639" s="27" t="s">
        <v>13</v>
      </c>
      <c r="B639" s="27" t="s">
        <v>481</v>
      </c>
      <c r="C639" s="7">
        <v>2024.0</v>
      </c>
      <c r="D639" s="7" t="s">
        <v>6</v>
      </c>
      <c r="E639" s="7" t="s">
        <v>380</v>
      </c>
      <c r="F639" s="188">
        <v>50.7014641</v>
      </c>
    </row>
    <row r="640">
      <c r="A640" s="27" t="s">
        <v>14</v>
      </c>
      <c r="B640" s="27" t="s">
        <v>483</v>
      </c>
      <c r="C640" s="7">
        <v>2024.0</v>
      </c>
      <c r="D640" s="7" t="s">
        <v>6</v>
      </c>
      <c r="E640" s="7" t="s">
        <v>380</v>
      </c>
      <c r="F640" s="188">
        <v>54.96198828</v>
      </c>
    </row>
    <row r="641">
      <c r="A641" s="27" t="s">
        <v>15</v>
      </c>
      <c r="B641" s="27" t="s">
        <v>482</v>
      </c>
      <c r="C641" s="7">
        <v>2024.0</v>
      </c>
      <c r="D641" s="7" t="s">
        <v>6</v>
      </c>
      <c r="E641" s="7" t="s">
        <v>380</v>
      </c>
      <c r="F641" s="188">
        <v>77.47475225</v>
      </c>
    </row>
    <row r="642">
      <c r="A642" s="27" t="s">
        <v>16</v>
      </c>
      <c r="B642" s="27" t="s">
        <v>484</v>
      </c>
      <c r="C642" s="7">
        <v>2024.0</v>
      </c>
      <c r="D642" s="7" t="s">
        <v>6</v>
      </c>
      <c r="E642" s="7" t="s">
        <v>380</v>
      </c>
      <c r="F642" s="188">
        <v>70.67137737</v>
      </c>
    </row>
    <row r="643">
      <c r="A643" s="27" t="s">
        <v>17</v>
      </c>
      <c r="B643" s="27" t="s">
        <v>485</v>
      </c>
      <c r="C643" s="7">
        <v>2024.0</v>
      </c>
      <c r="D643" s="7" t="s">
        <v>6</v>
      </c>
      <c r="E643" s="7" t="s">
        <v>380</v>
      </c>
      <c r="F643" s="188">
        <v>46.47774246</v>
      </c>
    </row>
    <row r="644">
      <c r="A644" s="27" t="s">
        <v>18</v>
      </c>
      <c r="B644" s="27" t="s">
        <v>486</v>
      </c>
      <c r="C644" s="7">
        <v>2024.0</v>
      </c>
      <c r="D644" s="7" t="s">
        <v>6</v>
      </c>
      <c r="E644" s="7" t="s">
        <v>380</v>
      </c>
      <c r="F644" s="188">
        <v>53.74191543</v>
      </c>
    </row>
    <row r="645">
      <c r="A645" s="27" t="s">
        <v>19</v>
      </c>
      <c r="B645" s="27" t="s">
        <v>487</v>
      </c>
      <c r="C645" s="7">
        <v>2024.0</v>
      </c>
      <c r="D645" s="7" t="s">
        <v>6</v>
      </c>
      <c r="E645" s="7" t="s">
        <v>380</v>
      </c>
      <c r="F645" s="188">
        <v>67.12393398</v>
      </c>
    </row>
    <row r="646">
      <c r="A646" s="27" t="s">
        <v>20</v>
      </c>
      <c r="B646" s="27" t="s">
        <v>488</v>
      </c>
      <c r="C646" s="7">
        <v>2024.0</v>
      </c>
      <c r="D646" s="7" t="s">
        <v>6</v>
      </c>
      <c r="E646" s="7" t="s">
        <v>380</v>
      </c>
      <c r="F646" s="188">
        <v>67.74696363</v>
      </c>
    </row>
    <row r="647">
      <c r="A647" s="27" t="s">
        <v>21</v>
      </c>
      <c r="B647" s="27" t="s">
        <v>490</v>
      </c>
      <c r="C647" s="7">
        <v>2024.0</v>
      </c>
      <c r="D647" s="7" t="s">
        <v>6</v>
      </c>
      <c r="E647" s="7" t="s">
        <v>380</v>
      </c>
      <c r="F647" s="188">
        <v>60.10928346</v>
      </c>
    </row>
    <row r="648">
      <c r="A648" s="27" t="s">
        <v>22</v>
      </c>
      <c r="B648" s="27" t="s">
        <v>491</v>
      </c>
      <c r="C648" s="7">
        <v>2024.0</v>
      </c>
      <c r="D648" s="7" t="s">
        <v>6</v>
      </c>
      <c r="E648" s="7" t="s">
        <v>380</v>
      </c>
      <c r="F648" s="188">
        <v>33.28566408</v>
      </c>
    </row>
    <row r="649">
      <c r="A649" s="27" t="s">
        <v>23</v>
      </c>
      <c r="B649" s="27" t="s">
        <v>492</v>
      </c>
      <c r="C649" s="7">
        <v>2024.0</v>
      </c>
      <c r="D649" s="7" t="s">
        <v>6</v>
      </c>
      <c r="E649" s="7" t="s">
        <v>380</v>
      </c>
      <c r="F649" s="188">
        <v>77.97963853</v>
      </c>
    </row>
    <row r="650">
      <c r="A650" s="27" t="s">
        <v>24</v>
      </c>
      <c r="B650" s="27" t="s">
        <v>493</v>
      </c>
      <c r="C650" s="7">
        <v>2024.0</v>
      </c>
      <c r="D650" s="7" t="s">
        <v>6</v>
      </c>
      <c r="E650" s="7" t="s">
        <v>380</v>
      </c>
      <c r="F650" s="188">
        <v>70.7372719</v>
      </c>
    </row>
    <row r="651">
      <c r="A651" s="27" t="s">
        <v>25</v>
      </c>
      <c r="B651" s="27" t="s">
        <v>494</v>
      </c>
      <c r="C651" s="7">
        <v>2024.0</v>
      </c>
      <c r="D651" s="7" t="s">
        <v>6</v>
      </c>
      <c r="E651" s="7" t="s">
        <v>380</v>
      </c>
      <c r="F651" s="188">
        <v>41.15380782</v>
      </c>
    </row>
    <row r="652">
      <c r="A652" s="27" t="s">
        <v>26</v>
      </c>
      <c r="B652" s="27" t="s">
        <v>495</v>
      </c>
      <c r="C652" s="7">
        <v>2024.0</v>
      </c>
      <c r="D652" s="7" t="s">
        <v>6</v>
      </c>
      <c r="E652" s="7" t="s">
        <v>380</v>
      </c>
      <c r="F652" s="188">
        <v>44.18951575</v>
      </c>
    </row>
    <row r="653">
      <c r="A653" s="27" t="s">
        <v>27</v>
      </c>
      <c r="B653" s="27" t="s">
        <v>497</v>
      </c>
      <c r="C653" s="7">
        <v>2024.0</v>
      </c>
      <c r="D653" s="7" t="s">
        <v>6</v>
      </c>
      <c r="E653" s="7" t="s">
        <v>380</v>
      </c>
      <c r="F653" s="188">
        <v>55.78297179</v>
      </c>
    </row>
    <row r="654">
      <c r="A654" s="27" t="s">
        <v>28</v>
      </c>
      <c r="B654" s="27" t="s">
        <v>496</v>
      </c>
      <c r="C654" s="7">
        <v>2024.0</v>
      </c>
      <c r="D654" s="7" t="s">
        <v>6</v>
      </c>
      <c r="E654" s="7" t="s">
        <v>380</v>
      </c>
      <c r="F654" s="188">
        <v>45.9834514</v>
      </c>
    </row>
    <row r="655">
      <c r="A655" s="27" t="s">
        <v>29</v>
      </c>
      <c r="B655" s="27" t="s">
        <v>498</v>
      </c>
      <c r="C655" s="7">
        <v>2024.0</v>
      </c>
      <c r="D655" s="7" t="s">
        <v>6</v>
      </c>
      <c r="E655" s="7" t="s">
        <v>380</v>
      </c>
      <c r="F655" s="188">
        <v>40.19183298</v>
      </c>
    </row>
    <row r="656">
      <c r="A656" s="27" t="s">
        <v>30</v>
      </c>
      <c r="B656" s="27" t="s">
        <v>499</v>
      </c>
      <c r="C656" s="7">
        <v>2024.0</v>
      </c>
      <c r="D656" s="7" t="s">
        <v>6</v>
      </c>
      <c r="E656" s="7" t="s">
        <v>380</v>
      </c>
      <c r="F656" s="188">
        <v>66.5198166</v>
      </c>
    </row>
    <row r="657">
      <c r="A657" s="27" t="s">
        <v>31</v>
      </c>
      <c r="B657" s="27" t="s">
        <v>500</v>
      </c>
      <c r="C657" s="7">
        <v>2024.0</v>
      </c>
      <c r="D657" s="7" t="s">
        <v>6</v>
      </c>
      <c r="E657" s="7" t="s">
        <v>380</v>
      </c>
      <c r="F657" s="188">
        <v>45.68378194</v>
      </c>
    </row>
    <row r="658">
      <c r="A658" s="27" t="s">
        <v>32</v>
      </c>
      <c r="B658" s="27" t="s">
        <v>501</v>
      </c>
      <c r="C658" s="7">
        <v>2024.0</v>
      </c>
      <c r="D658" s="7" t="s">
        <v>6</v>
      </c>
      <c r="E658" s="7" t="s">
        <v>380</v>
      </c>
      <c r="F658" s="188">
        <v>70.31578696</v>
      </c>
    </row>
    <row r="659">
      <c r="A659" s="27" t="s">
        <v>33</v>
      </c>
      <c r="B659" s="27" t="s">
        <v>502</v>
      </c>
      <c r="C659" s="7">
        <v>2024.0</v>
      </c>
      <c r="D659" s="7" t="s">
        <v>6</v>
      </c>
      <c r="E659" s="7" t="s">
        <v>380</v>
      </c>
      <c r="F659" s="188">
        <v>70.13069457</v>
      </c>
    </row>
    <row r="660">
      <c r="A660" s="27" t="s">
        <v>34</v>
      </c>
      <c r="B660" s="27" t="s">
        <v>503</v>
      </c>
      <c r="C660" s="7">
        <v>2024.0</v>
      </c>
      <c r="D660" s="7" t="s">
        <v>6</v>
      </c>
      <c r="E660" s="7" t="s">
        <v>380</v>
      </c>
      <c r="F660" s="188">
        <v>58.18184823</v>
      </c>
    </row>
    <row r="661">
      <c r="A661" s="27" t="s">
        <v>35</v>
      </c>
      <c r="B661" s="27" t="s">
        <v>504</v>
      </c>
      <c r="C661" s="7">
        <v>2024.0</v>
      </c>
      <c r="D661" s="7" t="s">
        <v>6</v>
      </c>
      <c r="E661" s="7" t="s">
        <v>380</v>
      </c>
      <c r="F661" s="188">
        <v>58.8310702</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8" t="s">
        <v>1</v>
      </c>
      <c r="B1" s="158" t="s">
        <v>470</v>
      </c>
      <c r="C1" s="158" t="s">
        <v>0</v>
      </c>
      <c r="D1" s="158" t="s">
        <v>36</v>
      </c>
      <c r="E1" s="158" t="s">
        <v>38</v>
      </c>
      <c r="F1" s="189" t="s">
        <v>471</v>
      </c>
    </row>
    <row r="2">
      <c r="A2" s="91" t="s">
        <v>3</v>
      </c>
      <c r="B2" s="27" t="s">
        <v>489</v>
      </c>
      <c r="C2" s="7">
        <v>2009.0</v>
      </c>
      <c r="D2" s="9" t="s">
        <v>6</v>
      </c>
      <c r="E2" s="9" t="s">
        <v>388</v>
      </c>
      <c r="F2" s="7">
        <v>7.77</v>
      </c>
    </row>
    <row r="3">
      <c r="A3" s="91" t="s">
        <v>4</v>
      </c>
      <c r="B3" s="27" t="s">
        <v>472</v>
      </c>
      <c r="C3" s="7">
        <v>2009.0</v>
      </c>
      <c r="D3" s="9" t="s">
        <v>6</v>
      </c>
      <c r="E3" s="9" t="s">
        <v>388</v>
      </c>
      <c r="F3" s="38">
        <v>6.184</v>
      </c>
    </row>
    <row r="4">
      <c r="A4" s="27" t="s">
        <v>5</v>
      </c>
      <c r="B4" s="27" t="s">
        <v>473</v>
      </c>
      <c r="C4" s="7">
        <v>2009.0</v>
      </c>
      <c r="D4" s="9" t="s">
        <v>6</v>
      </c>
      <c r="E4" s="9" t="s">
        <v>388</v>
      </c>
      <c r="F4" s="38">
        <v>6.318</v>
      </c>
    </row>
    <row r="5">
      <c r="A5" s="27" t="s">
        <v>6</v>
      </c>
      <c r="B5" s="27" t="s">
        <v>474</v>
      </c>
      <c r="C5" s="7">
        <v>2009.0</v>
      </c>
      <c r="D5" s="9" t="s">
        <v>6</v>
      </c>
      <c r="E5" s="9" t="s">
        <v>388</v>
      </c>
      <c r="F5" s="38">
        <v>2.5768</v>
      </c>
    </row>
    <row r="6">
      <c r="A6" s="27" t="s">
        <v>7</v>
      </c>
      <c r="B6" s="27" t="s">
        <v>475</v>
      </c>
      <c r="C6" s="7">
        <v>2009.0</v>
      </c>
      <c r="D6" s="9" t="s">
        <v>6</v>
      </c>
      <c r="E6" s="9" t="s">
        <v>388</v>
      </c>
      <c r="F6" s="38">
        <v>7.2046</v>
      </c>
    </row>
    <row r="7">
      <c r="A7" s="27" t="s">
        <v>8</v>
      </c>
      <c r="B7" s="27" t="s">
        <v>479</v>
      </c>
      <c r="C7" s="7">
        <v>2009.0</v>
      </c>
      <c r="D7" s="9" t="s">
        <v>6</v>
      </c>
      <c r="E7" s="9" t="s">
        <v>388</v>
      </c>
      <c r="F7" s="38">
        <v>3.8356</v>
      </c>
    </row>
    <row r="8">
      <c r="A8" s="27" t="s">
        <v>9</v>
      </c>
      <c r="B8" s="27" t="s">
        <v>480</v>
      </c>
      <c r="C8" s="7">
        <v>2009.0</v>
      </c>
      <c r="D8" s="9" t="s">
        <v>6</v>
      </c>
      <c r="E8" s="9" t="s">
        <v>388</v>
      </c>
      <c r="F8" s="38">
        <v>4.4672</v>
      </c>
    </row>
    <row r="9">
      <c r="A9" s="27" t="s">
        <v>10</v>
      </c>
      <c r="B9" s="27" t="s">
        <v>478</v>
      </c>
      <c r="C9" s="7">
        <v>2009.0</v>
      </c>
      <c r="D9" s="9" t="s">
        <v>6</v>
      </c>
      <c r="E9" s="9" t="s">
        <v>388</v>
      </c>
      <c r="F9" s="38">
        <v>4.6421</v>
      </c>
    </row>
    <row r="10">
      <c r="A10" s="27" t="s">
        <v>11</v>
      </c>
      <c r="B10" s="27" t="s">
        <v>477</v>
      </c>
      <c r="C10" s="7">
        <v>2009.0</v>
      </c>
      <c r="D10" s="9" t="s">
        <v>6</v>
      </c>
      <c r="E10" s="9" t="s">
        <v>388</v>
      </c>
      <c r="F10" s="38">
        <v>2.8276</v>
      </c>
    </row>
    <row r="11">
      <c r="A11" s="27" t="s">
        <v>12</v>
      </c>
      <c r="B11" s="27" t="s">
        <v>476</v>
      </c>
      <c r="C11" s="7">
        <v>2009.0</v>
      </c>
      <c r="D11" s="9" t="s">
        <v>6</v>
      </c>
      <c r="E11" s="9" t="s">
        <v>388</v>
      </c>
      <c r="F11" s="38">
        <v>15.8392</v>
      </c>
    </row>
    <row r="12">
      <c r="A12" s="27" t="s">
        <v>13</v>
      </c>
      <c r="B12" s="27" t="s">
        <v>481</v>
      </c>
      <c r="C12" s="7">
        <v>2009.0</v>
      </c>
      <c r="D12" s="9" t="s">
        <v>6</v>
      </c>
      <c r="E12" s="9" t="s">
        <v>388</v>
      </c>
      <c r="F12" s="38">
        <v>3.1459</v>
      </c>
    </row>
    <row r="13">
      <c r="A13" s="27" t="s">
        <v>14</v>
      </c>
      <c r="B13" s="27" t="s">
        <v>483</v>
      </c>
      <c r="C13" s="7">
        <v>2009.0</v>
      </c>
      <c r="D13" s="9" t="s">
        <v>6</v>
      </c>
      <c r="E13" s="9" t="s">
        <v>388</v>
      </c>
      <c r="F13" s="38">
        <v>4.4534</v>
      </c>
    </row>
    <row r="14">
      <c r="A14" s="27" t="s">
        <v>15</v>
      </c>
      <c r="B14" s="27" t="s">
        <v>482</v>
      </c>
      <c r="C14" s="7">
        <v>2009.0</v>
      </c>
      <c r="D14" s="9" t="s">
        <v>6</v>
      </c>
      <c r="E14" s="9" t="s">
        <v>388</v>
      </c>
      <c r="F14" s="38">
        <v>9.1757</v>
      </c>
    </row>
    <row r="15">
      <c r="A15" s="27" t="s">
        <v>16</v>
      </c>
      <c r="B15" s="27" t="s">
        <v>484</v>
      </c>
      <c r="C15" s="7">
        <v>2009.0</v>
      </c>
      <c r="D15" s="9" t="s">
        <v>6</v>
      </c>
      <c r="E15" s="9" t="s">
        <v>388</v>
      </c>
      <c r="F15" s="38">
        <v>7.4259</v>
      </c>
    </row>
    <row r="16">
      <c r="A16" s="27" t="s">
        <v>17</v>
      </c>
      <c r="B16" s="27" t="s">
        <v>485</v>
      </c>
      <c r="C16" s="7">
        <v>2009.0</v>
      </c>
      <c r="D16" s="9" t="s">
        <v>6</v>
      </c>
      <c r="E16" s="9" t="s">
        <v>388</v>
      </c>
      <c r="F16" s="38">
        <v>6.9891</v>
      </c>
    </row>
    <row r="17">
      <c r="A17" s="27" t="s">
        <v>18</v>
      </c>
      <c r="B17" s="27" t="s">
        <v>486</v>
      </c>
      <c r="C17" s="7">
        <v>2009.0</v>
      </c>
      <c r="D17" s="9" t="s">
        <v>6</v>
      </c>
      <c r="E17" s="9" t="s">
        <v>388</v>
      </c>
      <c r="F17" s="38">
        <v>13.9697</v>
      </c>
    </row>
    <row r="18">
      <c r="A18" s="27" t="s">
        <v>19</v>
      </c>
      <c r="B18" s="27" t="s">
        <v>487</v>
      </c>
      <c r="C18" s="7">
        <v>2009.0</v>
      </c>
      <c r="D18" s="9" t="s">
        <v>6</v>
      </c>
      <c r="E18" s="9" t="s">
        <v>388</v>
      </c>
      <c r="F18" s="38">
        <v>3.6571</v>
      </c>
    </row>
    <row r="19">
      <c r="A19" s="27" t="s">
        <v>20</v>
      </c>
      <c r="B19" s="27" t="s">
        <v>488</v>
      </c>
      <c r="C19" s="7">
        <v>2009.0</v>
      </c>
      <c r="D19" s="9" t="s">
        <v>6</v>
      </c>
      <c r="E19" s="9" t="s">
        <v>388</v>
      </c>
      <c r="F19" s="38">
        <v>5.7935</v>
      </c>
    </row>
    <row r="20">
      <c r="A20" s="27" t="s">
        <v>21</v>
      </c>
      <c r="B20" s="27" t="s">
        <v>490</v>
      </c>
      <c r="C20" s="7">
        <v>2009.0</v>
      </c>
      <c r="D20" s="9" t="s">
        <v>6</v>
      </c>
      <c r="E20" s="9" t="s">
        <v>388</v>
      </c>
      <c r="F20" s="38">
        <v>3.5732</v>
      </c>
    </row>
    <row r="21">
      <c r="A21" s="27" t="s">
        <v>22</v>
      </c>
      <c r="B21" s="27" t="s">
        <v>491</v>
      </c>
      <c r="C21" s="7">
        <v>2009.0</v>
      </c>
      <c r="D21" s="9" t="s">
        <v>6</v>
      </c>
      <c r="E21" s="9" t="s">
        <v>388</v>
      </c>
      <c r="F21" s="38">
        <v>6.8884</v>
      </c>
    </row>
    <row r="22">
      <c r="A22" s="27" t="s">
        <v>23</v>
      </c>
      <c r="B22" s="27" t="s">
        <v>492</v>
      </c>
      <c r="C22" s="7">
        <v>2009.0</v>
      </c>
      <c r="D22" s="9" t="s">
        <v>6</v>
      </c>
      <c r="E22" s="9" t="s">
        <v>388</v>
      </c>
      <c r="F22" s="38">
        <v>10.9346</v>
      </c>
    </row>
    <row r="23">
      <c r="A23" s="27" t="s">
        <v>24</v>
      </c>
      <c r="B23" s="27" t="s">
        <v>493</v>
      </c>
      <c r="C23" s="7">
        <v>2009.0</v>
      </c>
      <c r="D23" s="9" t="s">
        <v>6</v>
      </c>
      <c r="E23" s="9" t="s">
        <v>388</v>
      </c>
      <c r="F23" s="38">
        <v>7.903</v>
      </c>
    </row>
    <row r="24">
      <c r="A24" s="27" t="s">
        <v>25</v>
      </c>
      <c r="B24" s="27" t="s">
        <v>494</v>
      </c>
      <c r="C24" s="7">
        <v>2009.0</v>
      </c>
      <c r="D24" s="9" t="s">
        <v>6</v>
      </c>
      <c r="E24" s="9" t="s">
        <v>388</v>
      </c>
      <c r="F24" s="38">
        <v>4.7478</v>
      </c>
    </row>
    <row r="25">
      <c r="A25" s="27" t="s">
        <v>26</v>
      </c>
      <c r="B25" s="27" t="s">
        <v>495</v>
      </c>
      <c r="C25" s="7">
        <v>2009.0</v>
      </c>
      <c r="D25" s="9" t="s">
        <v>6</v>
      </c>
      <c r="E25" s="9" t="s">
        <v>388</v>
      </c>
      <c r="F25" s="38">
        <v>5.825</v>
      </c>
    </row>
    <row r="26">
      <c r="A26" s="27" t="s">
        <v>27</v>
      </c>
      <c r="B26" s="27" t="s">
        <v>497</v>
      </c>
      <c r="C26" s="7">
        <v>2009.0</v>
      </c>
      <c r="D26" s="9" t="s">
        <v>6</v>
      </c>
      <c r="E26" s="9" t="s">
        <v>388</v>
      </c>
      <c r="F26" s="38">
        <v>4.9873</v>
      </c>
    </row>
    <row r="27">
      <c r="A27" s="27" t="s">
        <v>28</v>
      </c>
      <c r="B27" s="27" t="s">
        <v>496</v>
      </c>
      <c r="C27" s="7">
        <v>2009.0</v>
      </c>
      <c r="D27" s="9" t="s">
        <v>6</v>
      </c>
      <c r="E27" s="9" t="s">
        <v>388</v>
      </c>
      <c r="F27" s="38">
        <v>3.0624</v>
      </c>
    </row>
    <row r="28">
      <c r="A28" s="27" t="s">
        <v>29</v>
      </c>
      <c r="B28" s="27" t="s">
        <v>498</v>
      </c>
      <c r="C28" s="7">
        <v>2009.0</v>
      </c>
      <c r="D28" s="9" t="s">
        <v>6</v>
      </c>
      <c r="E28" s="9" t="s">
        <v>388</v>
      </c>
      <c r="F28" s="38">
        <v>3.2165</v>
      </c>
    </row>
    <row r="29">
      <c r="A29" s="27" t="s">
        <v>30</v>
      </c>
      <c r="B29" s="27" t="s">
        <v>499</v>
      </c>
      <c r="C29" s="7">
        <v>2009.0</v>
      </c>
      <c r="D29" s="9" t="s">
        <v>6</v>
      </c>
      <c r="E29" s="9" t="s">
        <v>388</v>
      </c>
      <c r="F29" s="38">
        <v>6.1629</v>
      </c>
    </row>
    <row r="30">
      <c r="A30" s="27" t="s">
        <v>31</v>
      </c>
      <c r="B30" s="27" t="s">
        <v>500</v>
      </c>
      <c r="C30" s="7">
        <v>2009.0</v>
      </c>
      <c r="D30" s="9" t="s">
        <v>6</v>
      </c>
      <c r="E30" s="9" t="s">
        <v>388</v>
      </c>
      <c r="F30" s="38">
        <v>3.5645</v>
      </c>
    </row>
    <row r="31">
      <c r="A31" s="27" t="s">
        <v>32</v>
      </c>
      <c r="B31" s="27" t="s">
        <v>501</v>
      </c>
      <c r="C31" s="7">
        <v>2009.0</v>
      </c>
      <c r="D31" s="9" t="s">
        <v>6</v>
      </c>
      <c r="E31" s="9" t="s">
        <v>388</v>
      </c>
      <c r="F31" s="38">
        <v>5.9031</v>
      </c>
    </row>
    <row r="32">
      <c r="A32" s="27" t="s">
        <v>33</v>
      </c>
      <c r="B32" s="27" t="s">
        <v>502</v>
      </c>
      <c r="C32" s="7">
        <v>2009.0</v>
      </c>
      <c r="D32" s="9" t="s">
        <v>6</v>
      </c>
      <c r="E32" s="9" t="s">
        <v>388</v>
      </c>
      <c r="F32" s="38">
        <v>5.2794</v>
      </c>
    </row>
    <row r="33">
      <c r="A33" s="27" t="s">
        <v>34</v>
      </c>
      <c r="B33" s="27" t="s">
        <v>503</v>
      </c>
      <c r="C33" s="7">
        <v>2009.0</v>
      </c>
      <c r="D33" s="9" t="s">
        <v>6</v>
      </c>
      <c r="E33" s="9" t="s">
        <v>388</v>
      </c>
      <c r="F33" s="38">
        <v>8.3419</v>
      </c>
    </row>
    <row r="34">
      <c r="A34" s="27" t="s">
        <v>35</v>
      </c>
      <c r="B34" s="27" t="s">
        <v>504</v>
      </c>
      <c r="C34" s="7">
        <v>2009.0</v>
      </c>
      <c r="D34" s="9" t="s">
        <v>6</v>
      </c>
      <c r="E34" s="9" t="s">
        <v>388</v>
      </c>
      <c r="F34" s="38">
        <v>3.5068</v>
      </c>
    </row>
    <row r="35">
      <c r="A35" s="91" t="s">
        <v>3</v>
      </c>
      <c r="B35" s="27" t="s">
        <v>489</v>
      </c>
      <c r="C35" s="7">
        <v>2019.0</v>
      </c>
      <c r="D35" s="9" t="s">
        <v>6</v>
      </c>
      <c r="E35" s="9" t="s">
        <v>388</v>
      </c>
      <c r="F35" s="7">
        <v>10.3</v>
      </c>
    </row>
    <row r="36">
      <c r="A36" s="91" t="s">
        <v>4</v>
      </c>
      <c r="B36" s="27" t="s">
        <v>472</v>
      </c>
      <c r="C36" s="7">
        <v>2019.0</v>
      </c>
      <c r="D36" s="9" t="s">
        <v>6</v>
      </c>
      <c r="E36" s="9" t="s">
        <v>388</v>
      </c>
      <c r="F36" s="38">
        <v>4.0633</v>
      </c>
    </row>
    <row r="37">
      <c r="A37" s="27" t="s">
        <v>5</v>
      </c>
      <c r="B37" s="27" t="s">
        <v>473</v>
      </c>
      <c r="C37" s="7">
        <v>2019.0</v>
      </c>
      <c r="D37" s="9" t="s">
        <v>6</v>
      </c>
      <c r="E37" s="9" t="s">
        <v>388</v>
      </c>
      <c r="F37" s="38">
        <v>5.4672</v>
      </c>
    </row>
    <row r="38">
      <c r="A38" s="27" t="s">
        <v>6</v>
      </c>
      <c r="B38" s="27" t="s">
        <v>474</v>
      </c>
      <c r="C38" s="7">
        <v>2019.0</v>
      </c>
      <c r="D38" s="9" t="s">
        <v>6</v>
      </c>
      <c r="E38" s="9" t="s">
        <v>388</v>
      </c>
      <c r="F38" s="38">
        <v>4.78</v>
      </c>
    </row>
    <row r="39">
      <c r="A39" s="27" t="s">
        <v>7</v>
      </c>
      <c r="B39" s="27" t="s">
        <v>475</v>
      </c>
      <c r="C39" s="7">
        <v>2019.0</v>
      </c>
      <c r="D39" s="9" t="s">
        <v>6</v>
      </c>
      <c r="E39" s="9" t="s">
        <v>388</v>
      </c>
      <c r="F39" s="38">
        <v>4.6999</v>
      </c>
    </row>
    <row r="40">
      <c r="A40" s="27" t="s">
        <v>8</v>
      </c>
      <c r="B40" s="27" t="s">
        <v>479</v>
      </c>
      <c r="C40" s="7">
        <v>2019.0</v>
      </c>
      <c r="D40" s="9" t="s">
        <v>6</v>
      </c>
      <c r="E40" s="9" t="s">
        <v>388</v>
      </c>
      <c r="F40" s="38">
        <v>4.5546</v>
      </c>
    </row>
    <row r="41">
      <c r="A41" s="27" t="s">
        <v>9</v>
      </c>
      <c r="B41" s="27" t="s">
        <v>480</v>
      </c>
      <c r="C41" s="7">
        <v>2019.0</v>
      </c>
      <c r="D41" s="9" t="s">
        <v>6</v>
      </c>
      <c r="E41" s="9" t="s">
        <v>388</v>
      </c>
      <c r="F41" s="38">
        <v>2.7957</v>
      </c>
    </row>
    <row r="42">
      <c r="A42" s="27" t="s">
        <v>10</v>
      </c>
      <c r="B42" s="27" t="s">
        <v>478</v>
      </c>
      <c r="C42" s="7">
        <v>2019.0</v>
      </c>
      <c r="D42" s="9" t="s">
        <v>6</v>
      </c>
      <c r="E42" s="9" t="s">
        <v>388</v>
      </c>
      <c r="F42" s="38">
        <v>8.3456</v>
      </c>
    </row>
    <row r="43">
      <c r="A43" s="27" t="s">
        <v>11</v>
      </c>
      <c r="B43" s="27" t="s">
        <v>477</v>
      </c>
      <c r="C43" s="7">
        <v>2019.0</v>
      </c>
      <c r="D43" s="9" t="s">
        <v>6</v>
      </c>
      <c r="E43" s="9" t="s">
        <v>388</v>
      </c>
      <c r="F43" s="38">
        <v>3.9877</v>
      </c>
    </row>
    <row r="44">
      <c r="A44" s="27" t="s">
        <v>12</v>
      </c>
      <c r="B44" s="27" t="s">
        <v>476</v>
      </c>
      <c r="C44" s="7">
        <v>2019.0</v>
      </c>
      <c r="D44" s="9" t="s">
        <v>6</v>
      </c>
      <c r="E44" s="9" t="s">
        <v>388</v>
      </c>
      <c r="F44" s="38">
        <v>19.8227</v>
      </c>
    </row>
    <row r="45">
      <c r="A45" s="27" t="s">
        <v>13</v>
      </c>
      <c r="B45" s="27" t="s">
        <v>481</v>
      </c>
      <c r="C45" s="7">
        <v>2019.0</v>
      </c>
      <c r="D45" s="9" t="s">
        <v>6</v>
      </c>
      <c r="E45" s="9" t="s">
        <v>388</v>
      </c>
      <c r="F45" s="38">
        <v>5.2432</v>
      </c>
    </row>
    <row r="46">
      <c r="A46" s="27" t="s">
        <v>14</v>
      </c>
      <c r="B46" s="27" t="s">
        <v>483</v>
      </c>
      <c r="C46" s="7">
        <v>2019.0</v>
      </c>
      <c r="D46" s="9" t="s">
        <v>6</v>
      </c>
      <c r="E46" s="9" t="s">
        <v>388</v>
      </c>
      <c r="F46" s="38">
        <v>5.6288</v>
      </c>
    </row>
    <row r="47">
      <c r="A47" s="27" t="s">
        <v>15</v>
      </c>
      <c r="B47" s="27" t="s">
        <v>482</v>
      </c>
      <c r="C47" s="7">
        <v>2019.0</v>
      </c>
      <c r="D47" s="9" t="s">
        <v>6</v>
      </c>
      <c r="E47" s="9" t="s">
        <v>388</v>
      </c>
      <c r="F47" s="38">
        <v>6.4633</v>
      </c>
    </row>
    <row r="48">
      <c r="A48" s="27" t="s">
        <v>16</v>
      </c>
      <c r="B48" s="27" t="s">
        <v>484</v>
      </c>
      <c r="C48" s="7">
        <v>2019.0</v>
      </c>
      <c r="D48" s="9" t="s">
        <v>6</v>
      </c>
      <c r="E48" s="9" t="s">
        <v>388</v>
      </c>
      <c r="F48" s="38">
        <v>6.4475</v>
      </c>
    </row>
    <row r="49">
      <c r="A49" s="27" t="s">
        <v>17</v>
      </c>
      <c r="B49" s="27" t="s">
        <v>485</v>
      </c>
      <c r="C49" s="7">
        <v>2019.0</v>
      </c>
      <c r="D49" s="9" t="s">
        <v>6</v>
      </c>
      <c r="E49" s="9" t="s">
        <v>388</v>
      </c>
      <c r="F49" s="38">
        <v>9.4314</v>
      </c>
    </row>
    <row r="50">
      <c r="A50" s="27" t="s">
        <v>18</v>
      </c>
      <c r="B50" s="27" t="s">
        <v>486</v>
      </c>
      <c r="C50" s="7">
        <v>2019.0</v>
      </c>
      <c r="D50" s="9" t="s">
        <v>6</v>
      </c>
      <c r="E50" s="9" t="s">
        <v>388</v>
      </c>
      <c r="F50" s="38">
        <v>23.7029</v>
      </c>
    </row>
    <row r="51">
      <c r="A51" s="27" t="s">
        <v>19</v>
      </c>
      <c r="B51" s="27" t="s">
        <v>487</v>
      </c>
      <c r="C51" s="7">
        <v>2019.0</v>
      </c>
      <c r="D51" s="9" t="s">
        <v>6</v>
      </c>
      <c r="E51" s="9" t="s">
        <v>388</v>
      </c>
      <c r="F51" s="38">
        <v>5.6539</v>
      </c>
    </row>
    <row r="52">
      <c r="A52" s="27" t="s">
        <v>20</v>
      </c>
      <c r="B52" s="27" t="s">
        <v>488</v>
      </c>
      <c r="C52" s="7">
        <v>2019.0</v>
      </c>
      <c r="D52" s="9" t="s">
        <v>6</v>
      </c>
      <c r="E52" s="9" t="s">
        <v>388</v>
      </c>
      <c r="F52" s="38">
        <v>7.5734</v>
      </c>
    </row>
    <row r="53">
      <c r="A53" s="27" t="s">
        <v>21</v>
      </c>
      <c r="B53" s="27" t="s">
        <v>490</v>
      </c>
      <c r="C53" s="7">
        <v>2019.0</v>
      </c>
      <c r="D53" s="9" t="s">
        <v>6</v>
      </c>
      <c r="E53" s="9" t="s">
        <v>388</v>
      </c>
      <c r="F53" s="38">
        <v>5.725</v>
      </c>
    </row>
    <row r="54">
      <c r="A54" s="27" t="s">
        <v>22</v>
      </c>
      <c r="B54" s="27" t="s">
        <v>491</v>
      </c>
      <c r="C54" s="7">
        <v>2019.0</v>
      </c>
      <c r="D54" s="9" t="s">
        <v>6</v>
      </c>
      <c r="E54" s="9" t="s">
        <v>388</v>
      </c>
      <c r="F54" s="38">
        <v>12.7028</v>
      </c>
    </row>
    <row r="55">
      <c r="A55" s="27" t="s">
        <v>23</v>
      </c>
      <c r="B55" s="27" t="s">
        <v>492</v>
      </c>
      <c r="C55" s="7">
        <v>2019.0</v>
      </c>
      <c r="D55" s="9" t="s">
        <v>6</v>
      </c>
      <c r="E55" s="9" t="s">
        <v>388</v>
      </c>
      <c r="F55" s="38">
        <v>9.0638</v>
      </c>
    </row>
    <row r="56">
      <c r="A56" s="27" t="s">
        <v>24</v>
      </c>
      <c r="B56" s="27" t="s">
        <v>493</v>
      </c>
      <c r="C56" s="7">
        <v>2019.0</v>
      </c>
      <c r="D56" s="9" t="s">
        <v>6</v>
      </c>
      <c r="E56" s="9" t="s">
        <v>388</v>
      </c>
      <c r="F56" s="38">
        <v>9.7662</v>
      </c>
    </row>
    <row r="57">
      <c r="A57" s="27" t="s">
        <v>25</v>
      </c>
      <c r="B57" s="27" t="s">
        <v>494</v>
      </c>
      <c r="C57" s="7">
        <v>2019.0</v>
      </c>
      <c r="D57" s="9" t="s">
        <v>6</v>
      </c>
      <c r="E57" s="9" t="s">
        <v>388</v>
      </c>
      <c r="F57" s="38">
        <v>5.1397</v>
      </c>
    </row>
    <row r="58">
      <c r="A58" s="27" t="s">
        <v>26</v>
      </c>
      <c r="B58" s="27" t="s">
        <v>495</v>
      </c>
      <c r="C58" s="7">
        <v>2019.0</v>
      </c>
      <c r="D58" s="9" t="s">
        <v>6</v>
      </c>
      <c r="E58" s="9" t="s">
        <v>388</v>
      </c>
      <c r="F58" s="38">
        <v>5.6385</v>
      </c>
    </row>
    <row r="59">
      <c r="A59" s="27" t="s">
        <v>27</v>
      </c>
      <c r="B59" s="27" t="s">
        <v>497</v>
      </c>
      <c r="C59" s="7">
        <v>2019.0</v>
      </c>
      <c r="D59" s="9" t="s">
        <v>6</v>
      </c>
      <c r="E59" s="9" t="s">
        <v>388</v>
      </c>
      <c r="F59" s="38">
        <v>6.1224</v>
      </c>
    </row>
    <row r="60">
      <c r="A60" s="27" t="s">
        <v>28</v>
      </c>
      <c r="B60" s="27" t="s">
        <v>496</v>
      </c>
      <c r="C60" s="7">
        <v>2019.0</v>
      </c>
      <c r="D60" s="9" t="s">
        <v>6</v>
      </c>
      <c r="E60" s="9" t="s">
        <v>388</v>
      </c>
      <c r="F60" s="38">
        <v>4.4731</v>
      </c>
    </row>
    <row r="61">
      <c r="A61" s="27" t="s">
        <v>29</v>
      </c>
      <c r="B61" s="27" t="s">
        <v>498</v>
      </c>
      <c r="C61" s="7">
        <v>2019.0</v>
      </c>
      <c r="D61" s="9" t="s">
        <v>6</v>
      </c>
      <c r="E61" s="9" t="s">
        <v>388</v>
      </c>
      <c r="F61" s="38">
        <v>4.0988</v>
      </c>
    </row>
    <row r="62">
      <c r="A62" s="27" t="s">
        <v>30</v>
      </c>
      <c r="B62" s="27" t="s">
        <v>499</v>
      </c>
      <c r="C62" s="7">
        <v>2019.0</v>
      </c>
      <c r="D62" s="9" t="s">
        <v>6</v>
      </c>
      <c r="E62" s="9" t="s">
        <v>388</v>
      </c>
      <c r="F62" s="38">
        <v>5.2535</v>
      </c>
    </row>
    <row r="63">
      <c r="A63" s="27" t="s">
        <v>31</v>
      </c>
      <c r="B63" s="27" t="s">
        <v>500</v>
      </c>
      <c r="C63" s="7">
        <v>2019.0</v>
      </c>
      <c r="D63" s="9" t="s">
        <v>6</v>
      </c>
      <c r="E63" s="9" t="s">
        <v>388</v>
      </c>
      <c r="F63" s="38">
        <v>4.0843</v>
      </c>
    </row>
    <row r="64">
      <c r="A64" s="27" t="s">
        <v>32</v>
      </c>
      <c r="B64" s="27" t="s">
        <v>501</v>
      </c>
      <c r="C64" s="7">
        <v>2019.0</v>
      </c>
      <c r="D64" s="9" t="s">
        <v>6</v>
      </c>
      <c r="E64" s="9" t="s">
        <v>388</v>
      </c>
      <c r="F64" s="38">
        <v>12.1521</v>
      </c>
    </row>
    <row r="65">
      <c r="A65" s="27" t="s">
        <v>33</v>
      </c>
      <c r="B65" s="27" t="s">
        <v>502</v>
      </c>
      <c r="C65" s="7">
        <v>2019.0</v>
      </c>
      <c r="D65" s="9" t="s">
        <v>6</v>
      </c>
      <c r="E65" s="9" t="s">
        <v>388</v>
      </c>
      <c r="F65" s="38">
        <v>6.6278</v>
      </c>
    </row>
    <row r="66">
      <c r="A66" s="27" t="s">
        <v>34</v>
      </c>
      <c r="B66" s="27" t="s">
        <v>503</v>
      </c>
      <c r="C66" s="7">
        <v>2019.0</v>
      </c>
      <c r="D66" s="9" t="s">
        <v>6</v>
      </c>
      <c r="E66" s="9" t="s">
        <v>388</v>
      </c>
      <c r="F66" s="38">
        <v>9.9508</v>
      </c>
    </row>
    <row r="67">
      <c r="A67" s="27" t="s">
        <v>35</v>
      </c>
      <c r="B67" s="27" t="s">
        <v>504</v>
      </c>
      <c r="C67" s="7">
        <v>2019.0</v>
      </c>
      <c r="D67" s="9" t="s">
        <v>6</v>
      </c>
      <c r="E67" s="9" t="s">
        <v>388</v>
      </c>
      <c r="F67" s="38">
        <v>5.3211</v>
      </c>
    </row>
    <row r="68">
      <c r="A68" s="190" t="s">
        <v>4</v>
      </c>
      <c r="B68" s="154" t="s">
        <v>472</v>
      </c>
      <c r="C68" s="1">
        <v>2014.0</v>
      </c>
      <c r="D68" s="2" t="s">
        <v>6</v>
      </c>
      <c r="E68" s="2" t="s">
        <v>388</v>
      </c>
      <c r="F68" s="191">
        <v>3.6919451262247613</v>
      </c>
    </row>
    <row r="69">
      <c r="A69" s="190" t="s">
        <v>5</v>
      </c>
      <c r="B69" s="154" t="s">
        <v>473</v>
      </c>
      <c r="C69" s="1">
        <v>2014.0</v>
      </c>
      <c r="D69" s="2" t="s">
        <v>6</v>
      </c>
      <c r="E69" s="2" t="s">
        <v>388</v>
      </c>
      <c r="F69" s="191">
        <v>4.982557484414418</v>
      </c>
    </row>
    <row r="70">
      <c r="A70" s="190" t="s">
        <v>6</v>
      </c>
      <c r="B70" s="154" t="s">
        <v>474</v>
      </c>
      <c r="C70" s="1">
        <v>2014.0</v>
      </c>
      <c r="D70" s="2" t="s">
        <v>6</v>
      </c>
      <c r="E70" s="2" t="s">
        <v>388</v>
      </c>
      <c r="F70" s="191">
        <v>4.568109762006951</v>
      </c>
    </row>
    <row r="71">
      <c r="A71" s="190" t="s">
        <v>7</v>
      </c>
      <c r="B71" s="154" t="s">
        <v>475</v>
      </c>
      <c r="C71" s="1">
        <v>2014.0</v>
      </c>
      <c r="D71" s="2" t="s">
        <v>6</v>
      </c>
      <c r="E71" s="2" t="s">
        <v>388</v>
      </c>
      <c r="F71" s="191">
        <v>4.762155529693037</v>
      </c>
    </row>
    <row r="72">
      <c r="A72" s="190" t="s">
        <v>8</v>
      </c>
      <c r="B72" s="154" t="s">
        <v>479</v>
      </c>
      <c r="C72" s="1">
        <v>2014.0</v>
      </c>
      <c r="D72" s="2" t="s">
        <v>6</v>
      </c>
      <c r="E72" s="2" t="s">
        <v>388</v>
      </c>
      <c r="F72" s="191">
        <v>3.3616154640301334</v>
      </c>
    </row>
    <row r="73">
      <c r="A73" s="190" t="s">
        <v>9</v>
      </c>
      <c r="B73" s="154" t="s">
        <v>480</v>
      </c>
      <c r="C73" s="1">
        <v>2014.0</v>
      </c>
      <c r="D73" s="2" t="s">
        <v>6</v>
      </c>
      <c r="E73" s="2" t="s">
        <v>388</v>
      </c>
      <c r="F73" s="191">
        <v>2.3839689962922246</v>
      </c>
    </row>
    <row r="74">
      <c r="A74" s="190" t="s">
        <v>10</v>
      </c>
      <c r="B74" s="154" t="s">
        <v>478</v>
      </c>
      <c r="C74" s="1">
        <v>2014.0</v>
      </c>
      <c r="D74" s="2" t="s">
        <v>6</v>
      </c>
      <c r="E74" s="2" t="s">
        <v>388</v>
      </c>
      <c r="F74" s="191">
        <v>6.473453498750153</v>
      </c>
    </row>
    <row r="75">
      <c r="A75" s="190" t="s">
        <v>11</v>
      </c>
      <c r="B75" s="154" t="s">
        <v>477</v>
      </c>
      <c r="C75" s="1">
        <v>2014.0</v>
      </c>
      <c r="D75" s="2" t="s">
        <v>6</v>
      </c>
      <c r="E75" s="2" t="s">
        <v>388</v>
      </c>
      <c r="F75" s="191">
        <v>5.154625590328388</v>
      </c>
    </row>
    <row r="76">
      <c r="A76" s="190" t="s">
        <v>12</v>
      </c>
      <c r="B76" s="154" t="s">
        <v>476</v>
      </c>
      <c r="C76" s="1">
        <v>2014.0</v>
      </c>
      <c r="D76" s="2" t="s">
        <v>6</v>
      </c>
      <c r="E76" s="2" t="s">
        <v>388</v>
      </c>
      <c r="F76" s="191">
        <v>12.484175102020574</v>
      </c>
    </row>
    <row r="77">
      <c r="A77" s="190" t="s">
        <v>13</v>
      </c>
      <c r="B77" s="154" t="s">
        <v>481</v>
      </c>
      <c r="C77" s="1">
        <v>2014.0</v>
      </c>
      <c r="D77" s="2" t="s">
        <v>6</v>
      </c>
      <c r="E77" s="2" t="s">
        <v>388</v>
      </c>
      <c r="F77" s="191">
        <v>3.60229305592446</v>
      </c>
    </row>
    <row r="78">
      <c r="A78" s="190" t="s">
        <v>14</v>
      </c>
      <c r="B78" s="154" t="s">
        <v>483</v>
      </c>
      <c r="C78" s="1">
        <v>2014.0</v>
      </c>
      <c r="D78" s="2" t="s">
        <v>6</v>
      </c>
      <c r="E78" s="2" t="s">
        <v>388</v>
      </c>
      <c r="F78" s="191">
        <v>4.90051353260154</v>
      </c>
    </row>
    <row r="79">
      <c r="A79" s="190" t="s">
        <v>15</v>
      </c>
      <c r="B79" s="154" t="s">
        <v>482</v>
      </c>
      <c r="C79" s="1">
        <v>2014.0</v>
      </c>
      <c r="D79" s="2" t="s">
        <v>6</v>
      </c>
      <c r="E79" s="2" t="s">
        <v>388</v>
      </c>
      <c r="F79" s="191">
        <v>6.428961097941914</v>
      </c>
    </row>
    <row r="80">
      <c r="A80" s="190" t="s">
        <v>16</v>
      </c>
      <c r="B80" s="154" t="s">
        <v>484</v>
      </c>
      <c r="C80" s="1">
        <v>2014.0</v>
      </c>
      <c r="D80" s="2" t="s">
        <v>6</v>
      </c>
      <c r="E80" s="2" t="s">
        <v>388</v>
      </c>
      <c r="F80" s="191">
        <v>5.9935054193711</v>
      </c>
    </row>
    <row r="81">
      <c r="A81" s="190" t="s">
        <v>17</v>
      </c>
      <c r="B81" s="154" t="s">
        <v>485</v>
      </c>
      <c r="C81" s="1">
        <v>2014.0</v>
      </c>
      <c r="D81" s="2" t="s">
        <v>6</v>
      </c>
      <c r="E81" s="2" t="s">
        <v>388</v>
      </c>
      <c r="F81" s="191">
        <v>7.2201743286553555</v>
      </c>
    </row>
    <row r="82">
      <c r="A82" s="190" t="s">
        <v>18</v>
      </c>
      <c r="B82" s="154" t="s">
        <v>486</v>
      </c>
      <c r="C82" s="1">
        <v>2014.0</v>
      </c>
      <c r="D82" s="2" t="s">
        <v>6</v>
      </c>
      <c r="E82" s="2" t="s">
        <v>388</v>
      </c>
      <c r="F82" s="191">
        <v>22.563757094444465</v>
      </c>
    </row>
    <row r="83">
      <c r="A83" s="190" t="s">
        <v>19</v>
      </c>
      <c r="B83" s="154" t="s">
        <v>487</v>
      </c>
      <c r="C83" s="1">
        <v>2014.0</v>
      </c>
      <c r="D83" s="2" t="s">
        <v>6</v>
      </c>
      <c r="E83" s="2" t="s">
        <v>388</v>
      </c>
      <c r="F83" s="191">
        <v>3.9180030905102825</v>
      </c>
    </row>
    <row r="84">
      <c r="A84" s="190" t="s">
        <v>20</v>
      </c>
      <c r="B84" s="154" t="s">
        <v>488</v>
      </c>
      <c r="C84" s="1">
        <v>2014.0</v>
      </c>
      <c r="D84" s="2" t="s">
        <v>6</v>
      </c>
      <c r="E84" s="2" t="s">
        <v>388</v>
      </c>
      <c r="F84" s="191">
        <v>5.373783948188679</v>
      </c>
    </row>
    <row r="85">
      <c r="A85" s="190" t="s">
        <v>21</v>
      </c>
      <c r="B85" s="154" t="s">
        <v>490</v>
      </c>
      <c r="C85" s="1">
        <v>2014.0</v>
      </c>
      <c r="D85" s="2" t="s">
        <v>6</v>
      </c>
      <c r="E85" s="2" t="s">
        <v>388</v>
      </c>
      <c r="F85" s="191">
        <v>3.098939876042405</v>
      </c>
    </row>
    <row r="86">
      <c r="A86" s="190" t="s">
        <v>22</v>
      </c>
      <c r="B86" s="154" t="s">
        <v>491</v>
      </c>
      <c r="C86" s="1">
        <v>2014.0</v>
      </c>
      <c r="D86" s="2" t="s">
        <v>6</v>
      </c>
      <c r="E86" s="2" t="s">
        <v>388</v>
      </c>
      <c r="F86" s="191">
        <v>11.398462863004404</v>
      </c>
    </row>
    <row r="87">
      <c r="A87" s="190" t="s">
        <v>23</v>
      </c>
      <c r="B87" s="154" t="s">
        <v>492</v>
      </c>
      <c r="C87" s="1">
        <v>2014.0</v>
      </c>
      <c r="D87" s="2" t="s">
        <v>6</v>
      </c>
      <c r="E87" s="2" t="s">
        <v>388</v>
      </c>
      <c r="F87" s="191">
        <v>8.43582388974749</v>
      </c>
    </row>
    <row r="88">
      <c r="A88" s="190" t="s">
        <v>24</v>
      </c>
      <c r="B88" s="154" t="s">
        <v>493</v>
      </c>
      <c r="C88" s="1">
        <v>2014.0</v>
      </c>
      <c r="D88" s="2" t="s">
        <v>6</v>
      </c>
      <c r="E88" s="2" t="s">
        <v>388</v>
      </c>
      <c r="F88" s="191">
        <v>7.135363326992208</v>
      </c>
    </row>
    <row r="89">
      <c r="A89" s="190" t="s">
        <v>25</v>
      </c>
      <c r="B89" s="154" t="s">
        <v>494</v>
      </c>
      <c r="C89" s="1">
        <v>2014.0</v>
      </c>
      <c r="D89" s="2" t="s">
        <v>6</v>
      </c>
      <c r="E89" s="2" t="s">
        <v>388</v>
      </c>
      <c r="F89" s="191">
        <v>7.877562504137521</v>
      </c>
    </row>
    <row r="90">
      <c r="A90" s="190" t="s">
        <v>26</v>
      </c>
      <c r="B90" s="154" t="s">
        <v>495</v>
      </c>
      <c r="C90" s="1">
        <v>2014.0</v>
      </c>
      <c r="D90" s="2" t="s">
        <v>6</v>
      </c>
      <c r="E90" s="2" t="s">
        <v>388</v>
      </c>
      <c r="F90" s="191">
        <v>7.0371172977036185</v>
      </c>
    </row>
    <row r="91">
      <c r="A91" s="190" t="s">
        <v>27</v>
      </c>
      <c r="B91" s="154" t="s">
        <v>497</v>
      </c>
      <c r="C91" s="1">
        <v>2014.0</v>
      </c>
      <c r="D91" s="2" t="s">
        <v>6</v>
      </c>
      <c r="E91" s="2" t="s">
        <v>388</v>
      </c>
      <c r="F91" s="191">
        <v>6.446116740600477</v>
      </c>
    </row>
    <row r="92">
      <c r="A92" s="190" t="s">
        <v>28</v>
      </c>
      <c r="B92" s="154" t="s">
        <v>496</v>
      </c>
      <c r="C92" s="1">
        <v>2014.0</v>
      </c>
      <c r="D92" s="2" t="s">
        <v>6</v>
      </c>
      <c r="E92" s="2" t="s">
        <v>388</v>
      </c>
      <c r="F92" s="191">
        <v>4.308943018771831</v>
      </c>
    </row>
    <row r="93">
      <c r="A93" s="190" t="s">
        <v>29</v>
      </c>
      <c r="B93" s="154" t="s">
        <v>498</v>
      </c>
      <c r="C93" s="1">
        <v>2014.0</v>
      </c>
      <c r="D93" s="2" t="s">
        <v>6</v>
      </c>
      <c r="E93" s="2" t="s">
        <v>388</v>
      </c>
      <c r="F93" s="191">
        <v>2.374003644365288</v>
      </c>
    </row>
    <row r="94">
      <c r="A94" s="190" t="s">
        <v>30</v>
      </c>
      <c r="B94" s="154" t="s">
        <v>499</v>
      </c>
      <c r="C94" s="1">
        <v>2014.0</v>
      </c>
      <c r="D94" s="2" t="s">
        <v>6</v>
      </c>
      <c r="E94" s="2" t="s">
        <v>388</v>
      </c>
      <c r="F94" s="191">
        <v>7.11608217495366</v>
      </c>
    </row>
    <row r="95">
      <c r="A95" s="190" t="s">
        <v>31</v>
      </c>
      <c r="B95" s="154" t="s">
        <v>500</v>
      </c>
      <c r="C95" s="1">
        <v>2014.0</v>
      </c>
      <c r="D95" s="2" t="s">
        <v>6</v>
      </c>
      <c r="E95" s="2" t="s">
        <v>388</v>
      </c>
      <c r="F95" s="191">
        <v>5.22961467964201</v>
      </c>
    </row>
    <row r="96">
      <c r="A96" s="190" t="s">
        <v>32</v>
      </c>
      <c r="B96" s="154" t="s">
        <v>501</v>
      </c>
      <c r="C96" s="1">
        <v>2014.0</v>
      </c>
      <c r="D96" s="2" t="s">
        <v>6</v>
      </c>
      <c r="E96" s="2" t="s">
        <v>388</v>
      </c>
      <c r="F96" s="191">
        <v>6.9130657193159735</v>
      </c>
    </row>
    <row r="97">
      <c r="A97" s="190" t="s">
        <v>33</v>
      </c>
      <c r="B97" s="154" t="s">
        <v>502</v>
      </c>
      <c r="C97" s="1">
        <v>2014.0</v>
      </c>
      <c r="D97" s="2" t="s">
        <v>6</v>
      </c>
      <c r="E97" s="2" t="s">
        <v>388</v>
      </c>
      <c r="F97" s="191">
        <v>6.04101665890113</v>
      </c>
    </row>
    <row r="98">
      <c r="A98" s="190" t="s">
        <v>34</v>
      </c>
      <c r="B98" s="154" t="s">
        <v>503</v>
      </c>
      <c r="C98" s="1">
        <v>2014.0</v>
      </c>
      <c r="D98" s="2" t="s">
        <v>6</v>
      </c>
      <c r="E98" s="2" t="s">
        <v>388</v>
      </c>
      <c r="F98" s="191">
        <v>10.04253213559347</v>
      </c>
    </row>
    <row r="99">
      <c r="A99" s="190" t="s">
        <v>35</v>
      </c>
      <c r="B99" s="154" t="s">
        <v>504</v>
      </c>
      <c r="C99" s="1">
        <v>2014.0</v>
      </c>
      <c r="D99" s="2" t="s">
        <v>6</v>
      </c>
      <c r="E99" s="2" t="s">
        <v>388</v>
      </c>
      <c r="F99" s="191">
        <v>4.7531313093763865</v>
      </c>
    </row>
    <row r="100">
      <c r="A100" s="190" t="s">
        <v>3</v>
      </c>
      <c r="B100" s="27" t="s">
        <v>489</v>
      </c>
      <c r="C100" s="1">
        <v>2014.0</v>
      </c>
      <c r="D100" s="2" t="s">
        <v>6</v>
      </c>
      <c r="E100" s="2" t="s">
        <v>388</v>
      </c>
      <c r="F100" s="191">
        <v>9.060376317224048</v>
      </c>
    </row>
    <row r="101">
      <c r="A101" s="190" t="s">
        <v>4</v>
      </c>
      <c r="B101" s="154" t="s">
        <v>472</v>
      </c>
      <c r="C101" s="1">
        <v>2024.0</v>
      </c>
      <c r="D101" s="2" t="s">
        <v>6</v>
      </c>
      <c r="E101" s="2" t="s">
        <v>388</v>
      </c>
      <c r="F101" s="191">
        <v>3.1244234129611335</v>
      </c>
    </row>
    <row r="102">
      <c r="A102" s="190" t="s">
        <v>5</v>
      </c>
      <c r="B102" s="154" t="s">
        <v>473</v>
      </c>
      <c r="C102" s="1">
        <v>2024.0</v>
      </c>
      <c r="D102" s="2" t="s">
        <v>6</v>
      </c>
      <c r="E102" s="2" t="s">
        <v>388</v>
      </c>
      <c r="F102" s="191">
        <v>4.665921206070767</v>
      </c>
    </row>
    <row r="103">
      <c r="A103" s="190" t="s">
        <v>6</v>
      </c>
      <c r="B103" s="154" t="s">
        <v>474</v>
      </c>
      <c r="C103" s="1">
        <v>2024.0</v>
      </c>
      <c r="D103" s="2" t="s">
        <v>6</v>
      </c>
      <c r="E103" s="2" t="s">
        <v>388</v>
      </c>
      <c r="F103" s="191">
        <v>6.672390373920399</v>
      </c>
    </row>
    <row r="104">
      <c r="A104" s="190" t="s">
        <v>7</v>
      </c>
      <c r="B104" s="154" t="s">
        <v>475</v>
      </c>
      <c r="C104" s="1">
        <v>2024.0</v>
      </c>
      <c r="D104" s="2" t="s">
        <v>6</v>
      </c>
      <c r="E104" s="2" t="s">
        <v>388</v>
      </c>
      <c r="F104" s="191">
        <v>3.8067197331908957</v>
      </c>
    </row>
    <row r="105">
      <c r="A105" s="190" t="s">
        <v>8</v>
      </c>
      <c r="B105" s="154" t="s">
        <v>479</v>
      </c>
      <c r="C105" s="1">
        <v>2024.0</v>
      </c>
      <c r="D105" s="2" t="s">
        <v>6</v>
      </c>
      <c r="E105" s="2" t="s">
        <v>388</v>
      </c>
      <c r="F105" s="191">
        <v>3.1500823116794794</v>
      </c>
    </row>
    <row r="106">
      <c r="A106" s="190" t="s">
        <v>9</v>
      </c>
      <c r="B106" s="154" t="s">
        <v>480</v>
      </c>
      <c r="C106" s="1">
        <v>2024.0</v>
      </c>
      <c r="D106" s="2" t="s">
        <v>6</v>
      </c>
      <c r="E106" s="2" t="s">
        <v>388</v>
      </c>
      <c r="F106" s="191">
        <v>2.887895229847475</v>
      </c>
    </row>
    <row r="107">
      <c r="A107" s="190" t="s">
        <v>10</v>
      </c>
      <c r="B107" s="154" t="s">
        <v>478</v>
      </c>
      <c r="C107" s="1">
        <v>2024.0</v>
      </c>
      <c r="D107" s="2" t="s">
        <v>6</v>
      </c>
      <c r="E107" s="2" t="s">
        <v>388</v>
      </c>
      <c r="F107" s="191">
        <v>4.7203299496614655</v>
      </c>
    </row>
    <row r="108">
      <c r="A108" s="190" t="s">
        <v>11</v>
      </c>
      <c r="B108" s="154" t="s">
        <v>477</v>
      </c>
      <c r="C108" s="1">
        <v>2024.0</v>
      </c>
      <c r="D108" s="2" t="s">
        <v>6</v>
      </c>
      <c r="E108" s="2" t="s">
        <v>388</v>
      </c>
      <c r="F108" s="191">
        <v>2.4141694026454914</v>
      </c>
    </row>
    <row r="109">
      <c r="A109" s="190" t="s">
        <v>12</v>
      </c>
      <c r="B109" s="154" t="s">
        <v>476</v>
      </c>
      <c r="C109" s="1">
        <v>2024.0</v>
      </c>
      <c r="D109" s="2" t="s">
        <v>6</v>
      </c>
      <c r="E109" s="2" t="s">
        <v>388</v>
      </c>
      <c r="F109" s="191">
        <v>17.25199046353293</v>
      </c>
    </row>
    <row r="110">
      <c r="A110" s="190" t="s">
        <v>13</v>
      </c>
      <c r="B110" s="154" t="s">
        <v>481</v>
      </c>
      <c r="C110" s="1">
        <v>2024.0</v>
      </c>
      <c r="D110" s="2" t="s">
        <v>6</v>
      </c>
      <c r="E110" s="2" t="s">
        <v>388</v>
      </c>
      <c r="F110" s="191">
        <v>3.776001030656478</v>
      </c>
    </row>
    <row r="111">
      <c r="A111" s="190" t="s">
        <v>14</v>
      </c>
      <c r="B111" s="154" t="s">
        <v>483</v>
      </c>
      <c r="C111" s="1">
        <v>2024.0</v>
      </c>
      <c r="D111" s="2" t="s">
        <v>6</v>
      </c>
      <c r="E111" s="2" t="s">
        <v>388</v>
      </c>
      <c r="F111" s="191">
        <v>4.601282207827595</v>
      </c>
    </row>
    <row r="112">
      <c r="A112" s="190" t="s">
        <v>15</v>
      </c>
      <c r="B112" s="154" t="s">
        <v>482</v>
      </c>
      <c r="C112" s="1">
        <v>2024.0</v>
      </c>
      <c r="D112" s="2" t="s">
        <v>6</v>
      </c>
      <c r="E112" s="2" t="s">
        <v>388</v>
      </c>
      <c r="F112" s="191">
        <v>4.441569907201905</v>
      </c>
    </row>
    <row r="113">
      <c r="A113" s="190" t="s">
        <v>16</v>
      </c>
      <c r="B113" s="154" t="s">
        <v>484</v>
      </c>
      <c r="C113" s="1">
        <v>2024.0</v>
      </c>
      <c r="D113" s="2" t="s">
        <v>6</v>
      </c>
      <c r="E113" s="2" t="s">
        <v>388</v>
      </c>
      <c r="F113" s="191">
        <v>6.93653972161495</v>
      </c>
    </row>
    <row r="114">
      <c r="A114" s="190" t="s">
        <v>17</v>
      </c>
      <c r="B114" s="154" t="s">
        <v>485</v>
      </c>
      <c r="C114" s="1">
        <v>2024.0</v>
      </c>
      <c r="D114" s="2" t="s">
        <v>6</v>
      </c>
      <c r="E114" s="2" t="s">
        <v>388</v>
      </c>
      <c r="F114" s="191">
        <v>7.946245812127688</v>
      </c>
    </row>
    <row r="115">
      <c r="A115" s="190" t="s">
        <v>18</v>
      </c>
      <c r="B115" s="154" t="s">
        <v>486</v>
      </c>
      <c r="C115" s="1">
        <v>2024.0</v>
      </c>
      <c r="D115" s="2" t="s">
        <v>6</v>
      </c>
      <c r="E115" s="2" t="s">
        <v>388</v>
      </c>
      <c r="F115" s="191">
        <v>14.840395915627958</v>
      </c>
    </row>
    <row r="116">
      <c r="A116" s="190" t="s">
        <v>19</v>
      </c>
      <c r="B116" s="154" t="s">
        <v>487</v>
      </c>
      <c r="C116" s="1">
        <v>2024.0</v>
      </c>
      <c r="D116" s="2" t="s">
        <v>6</v>
      </c>
      <c r="E116" s="2" t="s">
        <v>388</v>
      </c>
      <c r="F116" s="191">
        <v>4.550871531412468</v>
      </c>
    </row>
    <row r="117">
      <c r="A117" s="190" t="s">
        <v>20</v>
      </c>
      <c r="B117" s="154" t="s">
        <v>488</v>
      </c>
      <c r="C117" s="1">
        <v>2024.0</v>
      </c>
      <c r="D117" s="2" t="s">
        <v>6</v>
      </c>
      <c r="E117" s="2" t="s">
        <v>388</v>
      </c>
      <c r="F117" s="191">
        <v>5.820973799784847</v>
      </c>
    </row>
    <row r="118">
      <c r="A118" s="190" t="s">
        <v>21</v>
      </c>
      <c r="B118" s="154" t="s">
        <v>490</v>
      </c>
      <c r="C118" s="1">
        <v>2024.0</v>
      </c>
      <c r="D118" s="2" t="s">
        <v>6</v>
      </c>
      <c r="E118" s="2" t="s">
        <v>388</v>
      </c>
      <c r="F118" s="191">
        <v>3.843900792311208</v>
      </c>
    </row>
    <row r="119">
      <c r="A119" s="190" t="s">
        <v>22</v>
      </c>
      <c r="B119" s="154" t="s">
        <v>491</v>
      </c>
      <c r="C119" s="1">
        <v>2024.0</v>
      </c>
      <c r="D119" s="2" t="s">
        <v>6</v>
      </c>
      <c r="E119" s="2" t="s">
        <v>388</v>
      </c>
      <c r="F119" s="191">
        <v>14.729034506533667</v>
      </c>
    </row>
    <row r="120">
      <c r="A120" s="190" t="s">
        <v>23</v>
      </c>
      <c r="B120" s="154" t="s">
        <v>492</v>
      </c>
      <c r="C120" s="1">
        <v>2024.0</v>
      </c>
      <c r="D120" s="2" t="s">
        <v>6</v>
      </c>
      <c r="E120" s="2" t="s">
        <v>388</v>
      </c>
      <c r="F120" s="191">
        <v>4.576952703985341</v>
      </c>
    </row>
    <row r="121">
      <c r="A121" s="190" t="s">
        <v>24</v>
      </c>
      <c r="B121" s="154" t="s">
        <v>493</v>
      </c>
      <c r="C121" s="1">
        <v>2024.0</v>
      </c>
      <c r="D121" s="2" t="s">
        <v>6</v>
      </c>
      <c r="E121" s="2" t="s">
        <v>388</v>
      </c>
      <c r="F121" s="191">
        <v>6.385766933130671</v>
      </c>
    </row>
    <row r="122">
      <c r="A122" s="190" t="s">
        <v>25</v>
      </c>
      <c r="B122" s="154" t="s">
        <v>494</v>
      </c>
      <c r="C122" s="1">
        <v>2024.0</v>
      </c>
      <c r="D122" s="2" t="s">
        <v>6</v>
      </c>
      <c r="E122" s="2" t="s">
        <v>388</v>
      </c>
      <c r="F122" s="191">
        <v>5.726677301137376</v>
      </c>
    </row>
    <row r="123">
      <c r="A123" s="190" t="s">
        <v>26</v>
      </c>
      <c r="B123" s="154" t="s">
        <v>495</v>
      </c>
      <c r="C123" s="1">
        <v>2024.0</v>
      </c>
      <c r="D123" s="2" t="s">
        <v>6</v>
      </c>
      <c r="E123" s="2" t="s">
        <v>388</v>
      </c>
      <c r="F123" s="191">
        <v>9.333195165156596</v>
      </c>
    </row>
    <row r="124">
      <c r="A124" s="190" t="s">
        <v>27</v>
      </c>
      <c r="B124" s="154" t="s">
        <v>497</v>
      </c>
      <c r="C124" s="1">
        <v>2024.0</v>
      </c>
      <c r="D124" s="2" t="s">
        <v>6</v>
      </c>
      <c r="E124" s="2" t="s">
        <v>388</v>
      </c>
      <c r="F124" s="191">
        <v>6.404889009787087</v>
      </c>
    </row>
    <row r="125">
      <c r="A125" s="190" t="s">
        <v>28</v>
      </c>
      <c r="B125" s="154" t="s">
        <v>496</v>
      </c>
      <c r="C125" s="1">
        <v>2024.0</v>
      </c>
      <c r="D125" s="2" t="s">
        <v>6</v>
      </c>
      <c r="E125" s="2" t="s">
        <v>388</v>
      </c>
      <c r="F125" s="191">
        <v>2.2324690340382833</v>
      </c>
    </row>
    <row r="126">
      <c r="A126" s="190" t="s">
        <v>29</v>
      </c>
      <c r="B126" s="154" t="s">
        <v>498</v>
      </c>
      <c r="C126" s="1">
        <v>2024.0</v>
      </c>
      <c r="D126" s="2" t="s">
        <v>6</v>
      </c>
      <c r="E126" s="2" t="s">
        <v>388</v>
      </c>
      <c r="F126" s="191">
        <v>3.1708720941223096</v>
      </c>
    </row>
    <row r="127">
      <c r="A127" s="190" t="s">
        <v>30</v>
      </c>
      <c r="B127" s="154" t="s">
        <v>499</v>
      </c>
      <c r="C127" s="1">
        <v>2024.0</v>
      </c>
      <c r="D127" s="2" t="s">
        <v>6</v>
      </c>
      <c r="E127" s="2" t="s">
        <v>388</v>
      </c>
      <c r="F127" s="191">
        <v>5.767542857888658</v>
      </c>
    </row>
    <row r="128">
      <c r="A128" s="190" t="s">
        <v>31</v>
      </c>
      <c r="B128" s="154" t="s">
        <v>500</v>
      </c>
      <c r="C128" s="1">
        <v>2024.0</v>
      </c>
      <c r="D128" s="2" t="s">
        <v>6</v>
      </c>
      <c r="E128" s="2" t="s">
        <v>388</v>
      </c>
      <c r="F128" s="191">
        <v>1.9610981600913724</v>
      </c>
    </row>
    <row r="129">
      <c r="A129" s="190" t="s">
        <v>32</v>
      </c>
      <c r="B129" s="154" t="s">
        <v>501</v>
      </c>
      <c r="C129" s="1">
        <v>2024.0</v>
      </c>
      <c r="D129" s="2" t="s">
        <v>6</v>
      </c>
      <c r="E129" s="2" t="s">
        <v>388</v>
      </c>
      <c r="F129" s="191">
        <v>5.418521110218817</v>
      </c>
    </row>
    <row r="130">
      <c r="A130" s="190" t="s">
        <v>33</v>
      </c>
      <c r="B130" s="154" t="s">
        <v>502</v>
      </c>
      <c r="C130" s="1">
        <v>2024.0</v>
      </c>
      <c r="D130" s="2" t="s">
        <v>6</v>
      </c>
      <c r="E130" s="2" t="s">
        <v>388</v>
      </c>
      <c r="F130" s="191">
        <v>6.0785316921706505</v>
      </c>
    </row>
    <row r="131">
      <c r="A131" s="190" t="s">
        <v>34</v>
      </c>
      <c r="B131" s="154" t="s">
        <v>503</v>
      </c>
      <c r="C131" s="1">
        <v>2024.0</v>
      </c>
      <c r="D131" s="2" t="s">
        <v>6</v>
      </c>
      <c r="E131" s="2" t="s">
        <v>388</v>
      </c>
      <c r="F131" s="191">
        <v>8.584880660185265</v>
      </c>
    </row>
    <row r="132">
      <c r="A132" s="190" t="s">
        <v>35</v>
      </c>
      <c r="B132" s="154" t="s">
        <v>504</v>
      </c>
      <c r="C132" s="1">
        <v>2024.0</v>
      </c>
      <c r="D132" s="2" t="s">
        <v>6</v>
      </c>
      <c r="E132" s="2" t="s">
        <v>388</v>
      </c>
      <c r="F132" s="191">
        <v>4.552797695654839</v>
      </c>
    </row>
    <row r="133">
      <c r="A133" s="190" t="s">
        <v>3</v>
      </c>
      <c r="B133" s="27" t="s">
        <v>489</v>
      </c>
      <c r="C133" s="1">
        <v>2024.0</v>
      </c>
      <c r="D133" s="2" t="s">
        <v>6</v>
      </c>
      <c r="E133" s="2" t="s">
        <v>388</v>
      </c>
      <c r="F133" s="191">
        <v>7.914189595374961</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27" t="s">
        <v>471</v>
      </c>
      <c r="G1" s="27"/>
    </row>
    <row r="2">
      <c r="A2" s="91" t="s">
        <v>3</v>
      </c>
      <c r="B2" s="27" t="s">
        <v>489</v>
      </c>
      <c r="C2" s="7">
        <v>2012.0</v>
      </c>
      <c r="D2" s="9" t="s">
        <v>6</v>
      </c>
      <c r="E2" s="9" t="s">
        <v>397</v>
      </c>
      <c r="F2" s="7">
        <v>64.2</v>
      </c>
    </row>
    <row r="3">
      <c r="A3" s="91" t="s">
        <v>4</v>
      </c>
      <c r="B3" s="27" t="s">
        <v>472</v>
      </c>
      <c r="C3" s="7">
        <v>2012.0</v>
      </c>
      <c r="D3" s="9" t="s">
        <v>6</v>
      </c>
      <c r="E3" s="9" t="s">
        <v>397</v>
      </c>
      <c r="F3" s="7">
        <v>72.7</v>
      </c>
    </row>
    <row r="4">
      <c r="A4" s="27" t="s">
        <v>5</v>
      </c>
      <c r="B4" s="27" t="s">
        <v>473</v>
      </c>
      <c r="C4" s="7">
        <v>2012.0</v>
      </c>
      <c r="D4" s="7" t="s">
        <v>6</v>
      </c>
      <c r="E4" s="7" t="s">
        <v>397</v>
      </c>
      <c r="F4" s="7">
        <v>71.1</v>
      </c>
    </row>
    <row r="5">
      <c r="A5" s="27" t="s">
        <v>6</v>
      </c>
      <c r="B5" s="27" t="s">
        <v>474</v>
      </c>
      <c r="C5" s="7">
        <v>2012.0</v>
      </c>
      <c r="D5" s="7" t="s">
        <v>6</v>
      </c>
      <c r="E5" s="7" t="s">
        <v>397</v>
      </c>
      <c r="F5" s="192">
        <v>72.1</v>
      </c>
    </row>
    <row r="6">
      <c r="A6" s="27" t="s">
        <v>7</v>
      </c>
      <c r="B6" s="27" t="s">
        <v>475</v>
      </c>
      <c r="C6" s="7">
        <v>2012.0</v>
      </c>
      <c r="D6" s="7" t="s">
        <v>6</v>
      </c>
      <c r="E6" s="7" t="s">
        <v>397</v>
      </c>
      <c r="F6" s="7">
        <v>62.8</v>
      </c>
    </row>
    <row r="7">
      <c r="A7" s="27" t="s">
        <v>8</v>
      </c>
      <c r="B7" s="27" t="s">
        <v>479</v>
      </c>
      <c r="C7" s="7">
        <v>2012.0</v>
      </c>
      <c r="D7" s="7" t="s">
        <v>6</v>
      </c>
      <c r="E7" s="7" t="s">
        <v>397</v>
      </c>
      <c r="F7" s="7">
        <v>68.9</v>
      </c>
    </row>
    <row r="8">
      <c r="A8" s="27" t="s">
        <v>9</v>
      </c>
      <c r="B8" s="27" t="s">
        <v>480</v>
      </c>
      <c r="C8" s="7">
        <v>2012.0</v>
      </c>
      <c r="D8" s="7" t="s">
        <v>6</v>
      </c>
      <c r="E8" s="7" t="s">
        <v>397</v>
      </c>
      <c r="F8" s="7">
        <v>64.9</v>
      </c>
    </row>
    <row r="9">
      <c r="A9" s="27" t="s">
        <v>10</v>
      </c>
      <c r="B9" s="27" t="s">
        <v>478</v>
      </c>
      <c r="C9" s="7">
        <v>2012.0</v>
      </c>
      <c r="D9" s="7" t="s">
        <v>6</v>
      </c>
      <c r="E9" s="7" t="s">
        <v>397</v>
      </c>
      <c r="F9" s="7">
        <v>67.2</v>
      </c>
    </row>
    <row r="10">
      <c r="A10" s="27" t="s">
        <v>11</v>
      </c>
      <c r="B10" s="27" t="s">
        <v>477</v>
      </c>
      <c r="C10" s="7">
        <v>2012.0</v>
      </c>
      <c r="D10" s="7" t="s">
        <v>6</v>
      </c>
      <c r="E10" s="7" t="s">
        <v>397</v>
      </c>
      <c r="F10" s="7">
        <v>71.2</v>
      </c>
    </row>
    <row r="11">
      <c r="A11" s="27" t="s">
        <v>12</v>
      </c>
      <c r="B11" s="27" t="s">
        <v>476</v>
      </c>
      <c r="C11" s="7">
        <v>2012.0</v>
      </c>
      <c r="D11" s="7" t="s">
        <v>6</v>
      </c>
      <c r="E11" s="7" t="s">
        <v>397</v>
      </c>
      <c r="F11" s="7">
        <v>62.9</v>
      </c>
    </row>
    <row r="12">
      <c r="A12" s="27" t="s">
        <v>13</v>
      </c>
      <c r="B12" s="27" t="s">
        <v>481</v>
      </c>
      <c r="C12" s="7">
        <v>2012.0</v>
      </c>
      <c r="D12" s="7" t="s">
        <v>6</v>
      </c>
      <c r="E12" s="7" t="s">
        <v>397</v>
      </c>
      <c r="F12" s="7">
        <v>67.6</v>
      </c>
    </row>
    <row r="13">
      <c r="A13" s="27" t="s">
        <v>14</v>
      </c>
      <c r="B13" s="27" t="s">
        <v>483</v>
      </c>
      <c r="C13" s="7">
        <v>2012.0</v>
      </c>
      <c r="D13" s="7" t="s">
        <v>6</v>
      </c>
      <c r="E13" s="7" t="s">
        <v>397</v>
      </c>
      <c r="F13" s="7">
        <v>62.3</v>
      </c>
    </row>
    <row r="14">
      <c r="A14" s="27" t="s">
        <v>15</v>
      </c>
      <c r="B14" s="27" t="s">
        <v>482</v>
      </c>
      <c r="C14" s="7">
        <v>2012.0</v>
      </c>
      <c r="D14" s="7" t="s">
        <v>6</v>
      </c>
      <c r="E14" s="7" t="s">
        <v>397</v>
      </c>
      <c r="F14" s="7">
        <v>55.0</v>
      </c>
    </row>
    <row r="15">
      <c r="A15" s="27" t="s">
        <v>16</v>
      </c>
      <c r="B15" s="27" t="s">
        <v>484</v>
      </c>
      <c r="C15" s="7">
        <v>2012.0</v>
      </c>
      <c r="D15" s="7" t="s">
        <v>6</v>
      </c>
      <c r="E15" s="7" t="s">
        <v>397</v>
      </c>
      <c r="F15" s="7">
        <v>59.8</v>
      </c>
    </row>
    <row r="16">
      <c r="A16" s="27" t="s">
        <v>17</v>
      </c>
      <c r="B16" s="27" t="s">
        <v>485</v>
      </c>
      <c r="C16" s="7">
        <v>2012.0</v>
      </c>
      <c r="D16" s="7" t="s">
        <v>6</v>
      </c>
      <c r="E16" s="7" t="s">
        <v>397</v>
      </c>
      <c r="F16" s="7">
        <v>72.3</v>
      </c>
    </row>
    <row r="17">
      <c r="A17" s="27" t="s">
        <v>18</v>
      </c>
      <c r="B17" s="27" t="s">
        <v>486</v>
      </c>
      <c r="C17" s="7">
        <v>2012.0</v>
      </c>
      <c r="D17" s="7" t="s">
        <v>6</v>
      </c>
      <c r="E17" s="7" t="s">
        <v>397</v>
      </c>
      <c r="F17" s="7">
        <v>58.9</v>
      </c>
    </row>
    <row r="18">
      <c r="A18" s="27" t="s">
        <v>19</v>
      </c>
      <c r="B18" s="27" t="s">
        <v>487</v>
      </c>
      <c r="C18" s="7">
        <v>2012.0</v>
      </c>
      <c r="D18" s="7" t="s">
        <v>6</v>
      </c>
      <c r="E18" s="7" t="s">
        <v>397</v>
      </c>
      <c r="F18" s="7">
        <v>73.7</v>
      </c>
    </row>
    <row r="19">
      <c r="A19" s="27" t="s">
        <v>20</v>
      </c>
      <c r="B19" s="27" t="s">
        <v>488</v>
      </c>
      <c r="C19" s="7">
        <v>2012.0</v>
      </c>
      <c r="D19" s="7" t="s">
        <v>6</v>
      </c>
      <c r="E19" s="7" t="s">
        <v>397</v>
      </c>
      <c r="F19" s="7">
        <v>61.1</v>
      </c>
    </row>
    <row r="20">
      <c r="A20" s="27" t="s">
        <v>21</v>
      </c>
      <c r="B20" s="27" t="s">
        <v>490</v>
      </c>
      <c r="C20" s="7">
        <v>2012.0</v>
      </c>
      <c r="D20" s="7" t="s">
        <v>6</v>
      </c>
      <c r="E20" s="7" t="s">
        <v>397</v>
      </c>
      <c r="F20" s="7">
        <v>72.4</v>
      </c>
    </row>
    <row r="21">
      <c r="A21" s="27" t="s">
        <v>22</v>
      </c>
      <c r="B21" s="27" t="s">
        <v>491</v>
      </c>
      <c r="C21" s="7">
        <v>2012.0</v>
      </c>
      <c r="D21" s="7" t="s">
        <v>6</v>
      </c>
      <c r="E21" s="7" t="s">
        <v>397</v>
      </c>
      <c r="F21" s="7">
        <v>77.0</v>
      </c>
    </row>
    <row r="22">
      <c r="A22" s="27" t="s">
        <v>23</v>
      </c>
      <c r="B22" s="27" t="s">
        <v>492</v>
      </c>
      <c r="C22" s="7">
        <v>2012.0</v>
      </c>
      <c r="D22" s="7" t="s">
        <v>6</v>
      </c>
      <c r="E22" s="7" t="s">
        <v>397</v>
      </c>
      <c r="F22" s="7">
        <v>51.8</v>
      </c>
    </row>
    <row r="23">
      <c r="A23" s="27" t="s">
        <v>24</v>
      </c>
      <c r="B23" s="27" t="s">
        <v>493</v>
      </c>
      <c r="C23" s="7">
        <v>2012.0</v>
      </c>
      <c r="D23" s="7" t="s">
        <v>6</v>
      </c>
      <c r="E23" s="7" t="s">
        <v>397</v>
      </c>
      <c r="F23" s="7">
        <v>62.2</v>
      </c>
    </row>
    <row r="24">
      <c r="A24" s="27" t="s">
        <v>25</v>
      </c>
      <c r="B24" s="27" t="s">
        <v>494</v>
      </c>
      <c r="C24" s="7">
        <v>2012.0</v>
      </c>
      <c r="D24" s="7" t="s">
        <v>6</v>
      </c>
      <c r="E24" s="7" t="s">
        <v>397</v>
      </c>
      <c r="F24" s="7">
        <v>70.2</v>
      </c>
    </row>
    <row r="25">
      <c r="A25" s="27" t="s">
        <v>26</v>
      </c>
      <c r="B25" s="27" t="s">
        <v>495</v>
      </c>
      <c r="C25" s="7">
        <v>2012.0</v>
      </c>
      <c r="D25" s="7" t="s">
        <v>6</v>
      </c>
      <c r="E25" s="7" t="s">
        <v>397</v>
      </c>
      <c r="F25" s="7">
        <v>63.7</v>
      </c>
    </row>
    <row r="26">
      <c r="A26" s="27" t="s">
        <v>27</v>
      </c>
      <c r="B26" s="27" t="s">
        <v>497</v>
      </c>
      <c r="C26" s="7">
        <v>2012.0</v>
      </c>
      <c r="D26" s="7" t="s">
        <v>6</v>
      </c>
      <c r="E26" s="7" t="s">
        <v>397</v>
      </c>
      <c r="F26" s="7">
        <v>68.0</v>
      </c>
    </row>
    <row r="27">
      <c r="A27" s="27" t="s">
        <v>28</v>
      </c>
      <c r="B27" s="27" t="s">
        <v>496</v>
      </c>
      <c r="C27" s="7">
        <v>2012.0</v>
      </c>
      <c r="D27" s="7" t="s">
        <v>6</v>
      </c>
      <c r="E27" s="7" t="s">
        <v>397</v>
      </c>
      <c r="F27" s="7">
        <v>71.4</v>
      </c>
    </row>
    <row r="28">
      <c r="A28" s="27" t="s">
        <v>29</v>
      </c>
      <c r="B28" s="27" t="s">
        <v>498</v>
      </c>
      <c r="C28" s="7">
        <v>2012.0</v>
      </c>
      <c r="D28" s="7" t="s">
        <v>6</v>
      </c>
      <c r="E28" s="7" t="s">
        <v>397</v>
      </c>
      <c r="F28" s="7">
        <v>71.3</v>
      </c>
    </row>
    <row r="29">
      <c r="A29" s="27" t="s">
        <v>30</v>
      </c>
      <c r="B29" s="27" t="s">
        <v>499</v>
      </c>
      <c r="C29" s="7">
        <v>2012.0</v>
      </c>
      <c r="D29" s="7" t="s">
        <v>6</v>
      </c>
      <c r="E29" s="7" t="s">
        <v>397</v>
      </c>
      <c r="F29" s="7">
        <v>63.6</v>
      </c>
    </row>
    <row r="30">
      <c r="A30" s="27" t="s">
        <v>31</v>
      </c>
      <c r="B30" s="27" t="s">
        <v>500</v>
      </c>
      <c r="C30" s="7">
        <v>2012.0</v>
      </c>
      <c r="D30" s="7" t="s">
        <v>6</v>
      </c>
      <c r="E30" s="7" t="s">
        <v>397</v>
      </c>
      <c r="F30" s="7">
        <v>69.8</v>
      </c>
    </row>
    <row r="31">
      <c r="A31" s="27" t="s">
        <v>32</v>
      </c>
      <c r="B31" s="27" t="s">
        <v>501</v>
      </c>
      <c r="C31" s="7">
        <v>2012.0</v>
      </c>
      <c r="D31" s="7" t="s">
        <v>6</v>
      </c>
      <c r="E31" s="7" t="s">
        <v>397</v>
      </c>
      <c r="F31" s="7">
        <v>60.0</v>
      </c>
    </row>
    <row r="32">
      <c r="A32" s="27" t="s">
        <v>33</v>
      </c>
      <c r="B32" s="27" t="s">
        <v>502</v>
      </c>
      <c r="C32" s="7">
        <v>2012.0</v>
      </c>
      <c r="D32" s="7" t="s">
        <v>6</v>
      </c>
      <c r="E32" s="7" t="s">
        <v>397</v>
      </c>
      <c r="F32" s="7">
        <v>58.0</v>
      </c>
    </row>
    <row r="33">
      <c r="A33" s="27" t="s">
        <v>34</v>
      </c>
      <c r="B33" s="27" t="s">
        <v>503</v>
      </c>
      <c r="C33" s="7">
        <v>2012.0</v>
      </c>
      <c r="D33" s="7" t="s">
        <v>6</v>
      </c>
      <c r="E33" s="7" t="s">
        <v>397</v>
      </c>
      <c r="F33" s="7">
        <v>66.1</v>
      </c>
    </row>
    <row r="34">
      <c r="A34" s="27" t="s">
        <v>35</v>
      </c>
      <c r="B34" s="27" t="s">
        <v>504</v>
      </c>
      <c r="C34" s="7">
        <v>2012.0</v>
      </c>
      <c r="D34" s="7" t="s">
        <v>6</v>
      </c>
      <c r="E34" s="7" t="s">
        <v>397</v>
      </c>
      <c r="F34" s="7">
        <v>71.9</v>
      </c>
    </row>
    <row r="35">
      <c r="A35" s="91" t="s">
        <v>3</v>
      </c>
      <c r="B35" s="27" t="s">
        <v>489</v>
      </c>
      <c r="C35" s="7">
        <v>2013.0</v>
      </c>
      <c r="D35" s="7" t="s">
        <v>6</v>
      </c>
      <c r="E35" s="7" t="s">
        <v>397</v>
      </c>
      <c r="F35" s="7">
        <v>67.4</v>
      </c>
    </row>
    <row r="36">
      <c r="A36" s="91" t="s">
        <v>4</v>
      </c>
      <c r="B36" s="27" t="s">
        <v>472</v>
      </c>
      <c r="C36" s="7">
        <v>2013.0</v>
      </c>
      <c r="D36" s="7" t="s">
        <v>6</v>
      </c>
      <c r="E36" s="7" t="s">
        <v>397</v>
      </c>
      <c r="F36" s="7">
        <v>71.5</v>
      </c>
    </row>
    <row r="37">
      <c r="A37" s="27" t="s">
        <v>5</v>
      </c>
      <c r="B37" s="27" t="s">
        <v>473</v>
      </c>
      <c r="C37" s="7">
        <v>2013.0</v>
      </c>
      <c r="D37" s="7" t="s">
        <v>6</v>
      </c>
      <c r="E37" s="7" t="s">
        <v>397</v>
      </c>
      <c r="F37" s="7">
        <v>74.1</v>
      </c>
    </row>
    <row r="38">
      <c r="A38" s="27" t="s">
        <v>6</v>
      </c>
      <c r="B38" s="27" t="s">
        <v>474</v>
      </c>
      <c r="C38" s="7">
        <v>2013.0</v>
      </c>
      <c r="D38" s="7" t="s">
        <v>6</v>
      </c>
      <c r="E38" s="7" t="s">
        <v>397</v>
      </c>
      <c r="F38" s="7">
        <v>74.9</v>
      </c>
    </row>
    <row r="39">
      <c r="A39" s="27" t="s">
        <v>7</v>
      </c>
      <c r="B39" s="27" t="s">
        <v>475</v>
      </c>
      <c r="C39" s="7">
        <v>2013.0</v>
      </c>
      <c r="D39" s="7" t="s">
        <v>6</v>
      </c>
      <c r="E39" s="7" t="s">
        <v>397</v>
      </c>
      <c r="F39" s="7">
        <v>63.1</v>
      </c>
    </row>
    <row r="40">
      <c r="A40" s="27" t="s">
        <v>8</v>
      </c>
      <c r="B40" s="27" t="s">
        <v>479</v>
      </c>
      <c r="C40" s="7">
        <v>2013.0</v>
      </c>
      <c r="D40" s="7" t="s">
        <v>6</v>
      </c>
      <c r="E40" s="7" t="s">
        <v>397</v>
      </c>
      <c r="F40" s="7">
        <v>70.4</v>
      </c>
    </row>
    <row r="41">
      <c r="A41" s="27" t="s">
        <v>9</v>
      </c>
      <c r="B41" s="27" t="s">
        <v>480</v>
      </c>
      <c r="C41" s="7">
        <v>2013.0</v>
      </c>
      <c r="D41" s="7" t="s">
        <v>6</v>
      </c>
      <c r="E41" s="7" t="s">
        <v>397</v>
      </c>
      <c r="F41" s="7">
        <v>77.0</v>
      </c>
    </row>
    <row r="42">
      <c r="A42" s="27" t="s">
        <v>10</v>
      </c>
      <c r="B42" s="27" t="s">
        <v>478</v>
      </c>
      <c r="C42" s="7">
        <v>2013.0</v>
      </c>
      <c r="D42" s="7" t="s">
        <v>6</v>
      </c>
      <c r="E42" s="7" t="s">
        <v>397</v>
      </c>
      <c r="F42" s="7">
        <v>66.2</v>
      </c>
    </row>
    <row r="43">
      <c r="A43" s="27" t="s">
        <v>11</v>
      </c>
      <c r="B43" s="27" t="s">
        <v>477</v>
      </c>
      <c r="C43" s="7">
        <v>2013.0</v>
      </c>
      <c r="D43" s="7" t="s">
        <v>6</v>
      </c>
      <c r="E43" s="7" t="s">
        <v>397</v>
      </c>
      <c r="F43" s="7">
        <v>77.0</v>
      </c>
    </row>
    <row r="44">
      <c r="A44" s="27" t="s">
        <v>12</v>
      </c>
      <c r="B44" s="27" t="s">
        <v>476</v>
      </c>
      <c r="C44" s="7">
        <v>2013.0</v>
      </c>
      <c r="D44" s="7" t="s">
        <v>6</v>
      </c>
      <c r="E44" s="7" t="s">
        <v>397</v>
      </c>
      <c r="F44" s="7">
        <v>66.4</v>
      </c>
    </row>
    <row r="45">
      <c r="A45" s="27" t="s">
        <v>13</v>
      </c>
      <c r="B45" s="27" t="s">
        <v>481</v>
      </c>
      <c r="C45" s="7">
        <v>2013.0</v>
      </c>
      <c r="D45" s="7" t="s">
        <v>6</v>
      </c>
      <c r="E45" s="7" t="s">
        <v>397</v>
      </c>
      <c r="F45" s="7">
        <v>72.7</v>
      </c>
    </row>
    <row r="46">
      <c r="A46" s="27" t="s">
        <v>14</v>
      </c>
      <c r="B46" s="27" t="s">
        <v>483</v>
      </c>
      <c r="C46" s="7">
        <v>2013.0</v>
      </c>
      <c r="D46" s="7" t="s">
        <v>6</v>
      </c>
      <c r="E46" s="7" t="s">
        <v>397</v>
      </c>
      <c r="F46" s="7">
        <v>66.6</v>
      </c>
    </row>
    <row r="47">
      <c r="A47" s="27" t="s">
        <v>15</v>
      </c>
      <c r="B47" s="27" t="s">
        <v>482</v>
      </c>
      <c r="C47" s="7">
        <v>2013.0</v>
      </c>
      <c r="D47" s="7" t="s">
        <v>6</v>
      </c>
      <c r="E47" s="7" t="s">
        <v>397</v>
      </c>
      <c r="F47" s="7">
        <v>57.6</v>
      </c>
    </row>
    <row r="48">
      <c r="A48" s="27" t="s">
        <v>16</v>
      </c>
      <c r="B48" s="27" t="s">
        <v>484</v>
      </c>
      <c r="C48" s="7">
        <v>2013.0</v>
      </c>
      <c r="D48" s="7" t="s">
        <v>6</v>
      </c>
      <c r="E48" s="7" t="s">
        <v>397</v>
      </c>
      <c r="F48" s="7">
        <v>60.0</v>
      </c>
    </row>
    <row r="49">
      <c r="A49" s="27" t="s">
        <v>17</v>
      </c>
      <c r="B49" s="27" t="s">
        <v>485</v>
      </c>
      <c r="C49" s="7">
        <v>2013.0</v>
      </c>
      <c r="D49" s="7" t="s">
        <v>6</v>
      </c>
      <c r="E49" s="7" t="s">
        <v>397</v>
      </c>
      <c r="F49" s="7">
        <v>74.6</v>
      </c>
    </row>
    <row r="50">
      <c r="A50" s="27" t="s">
        <v>18</v>
      </c>
      <c r="B50" s="27" t="s">
        <v>486</v>
      </c>
      <c r="C50" s="7">
        <v>2013.0</v>
      </c>
      <c r="D50" s="7" t="s">
        <v>6</v>
      </c>
      <c r="E50" s="7" t="s">
        <v>397</v>
      </c>
      <c r="F50" s="7">
        <v>63.5</v>
      </c>
    </row>
    <row r="51">
      <c r="A51" s="27" t="s">
        <v>19</v>
      </c>
      <c r="B51" s="27" t="s">
        <v>487</v>
      </c>
      <c r="C51" s="7">
        <v>2013.0</v>
      </c>
      <c r="D51" s="7" t="s">
        <v>6</v>
      </c>
      <c r="E51" s="7" t="s">
        <v>397</v>
      </c>
      <c r="F51" s="7">
        <v>74.3</v>
      </c>
    </row>
    <row r="52">
      <c r="A52" s="27" t="s">
        <v>20</v>
      </c>
      <c r="B52" s="27" t="s">
        <v>488</v>
      </c>
      <c r="C52" s="7">
        <v>2013.0</v>
      </c>
      <c r="D52" s="7" t="s">
        <v>6</v>
      </c>
      <c r="E52" s="7" t="s">
        <v>397</v>
      </c>
      <c r="F52" s="7">
        <v>64.8</v>
      </c>
    </row>
    <row r="53">
      <c r="A53" s="27" t="s">
        <v>21</v>
      </c>
      <c r="B53" s="27" t="s">
        <v>490</v>
      </c>
      <c r="C53" s="7">
        <v>2013.0</v>
      </c>
      <c r="D53" s="7" t="s">
        <v>6</v>
      </c>
      <c r="E53" s="7" t="s">
        <v>397</v>
      </c>
      <c r="F53" s="7">
        <v>72.3</v>
      </c>
    </row>
    <row r="54">
      <c r="A54" s="27" t="s">
        <v>22</v>
      </c>
      <c r="B54" s="27" t="s">
        <v>491</v>
      </c>
      <c r="C54" s="7">
        <v>2013.0</v>
      </c>
      <c r="D54" s="7" t="s">
        <v>6</v>
      </c>
      <c r="E54" s="7" t="s">
        <v>397</v>
      </c>
      <c r="F54" s="7">
        <v>73.4</v>
      </c>
    </row>
    <row r="55">
      <c r="A55" s="27" t="s">
        <v>23</v>
      </c>
      <c r="B55" s="27" t="s">
        <v>492</v>
      </c>
      <c r="C55" s="7">
        <v>2013.0</v>
      </c>
      <c r="D55" s="7" t="s">
        <v>6</v>
      </c>
      <c r="E55" s="7" t="s">
        <v>397</v>
      </c>
      <c r="F55" s="7">
        <v>63.6</v>
      </c>
    </row>
    <row r="56">
      <c r="A56" s="27" t="s">
        <v>24</v>
      </c>
      <c r="B56" s="27" t="s">
        <v>493</v>
      </c>
      <c r="C56" s="7">
        <v>2013.0</v>
      </c>
      <c r="D56" s="7" t="s">
        <v>6</v>
      </c>
      <c r="E56" s="7" t="s">
        <v>397</v>
      </c>
      <c r="F56" s="7">
        <v>62.1</v>
      </c>
    </row>
    <row r="57">
      <c r="A57" s="27" t="s">
        <v>25</v>
      </c>
      <c r="B57" s="27" t="s">
        <v>494</v>
      </c>
      <c r="C57" s="7">
        <v>2013.0</v>
      </c>
      <c r="D57" s="7" t="s">
        <v>6</v>
      </c>
      <c r="E57" s="7" t="s">
        <v>397</v>
      </c>
      <c r="F57" s="7">
        <v>71.1</v>
      </c>
    </row>
    <row r="58">
      <c r="A58" s="27" t="s">
        <v>26</v>
      </c>
      <c r="B58" s="27" t="s">
        <v>495</v>
      </c>
      <c r="C58" s="7">
        <v>2013.0</v>
      </c>
      <c r="D58" s="7" t="s">
        <v>6</v>
      </c>
      <c r="E58" s="7" t="s">
        <v>397</v>
      </c>
      <c r="F58" s="7">
        <v>62.1</v>
      </c>
    </row>
    <row r="59">
      <c r="A59" s="27" t="s">
        <v>27</v>
      </c>
      <c r="B59" s="27" t="s">
        <v>497</v>
      </c>
      <c r="C59" s="7">
        <v>2013.0</v>
      </c>
      <c r="D59" s="7" t="s">
        <v>6</v>
      </c>
      <c r="E59" s="7" t="s">
        <v>397</v>
      </c>
      <c r="F59" s="7">
        <v>61.9</v>
      </c>
    </row>
    <row r="60">
      <c r="A60" s="27" t="s">
        <v>28</v>
      </c>
      <c r="B60" s="27" t="s">
        <v>496</v>
      </c>
      <c r="C60" s="7">
        <v>2013.0</v>
      </c>
      <c r="D60" s="7" t="s">
        <v>6</v>
      </c>
      <c r="E60" s="7" t="s">
        <v>397</v>
      </c>
      <c r="F60" s="7">
        <v>72.3</v>
      </c>
    </row>
    <row r="61">
      <c r="A61" s="27" t="s">
        <v>29</v>
      </c>
      <c r="B61" s="27" t="s">
        <v>498</v>
      </c>
      <c r="C61" s="7">
        <v>2013.0</v>
      </c>
      <c r="D61" s="7" t="s">
        <v>6</v>
      </c>
      <c r="E61" s="7" t="s">
        <v>397</v>
      </c>
      <c r="F61" s="7">
        <v>69.9</v>
      </c>
    </row>
    <row r="62">
      <c r="A62" s="27" t="s">
        <v>30</v>
      </c>
      <c r="B62" s="27" t="s">
        <v>499</v>
      </c>
      <c r="C62" s="7">
        <v>2013.0</v>
      </c>
      <c r="D62" s="7" t="s">
        <v>6</v>
      </c>
      <c r="E62" s="7" t="s">
        <v>397</v>
      </c>
      <c r="F62" s="7">
        <v>69.8</v>
      </c>
    </row>
    <row r="63">
      <c r="A63" s="27" t="s">
        <v>31</v>
      </c>
      <c r="B63" s="27" t="s">
        <v>500</v>
      </c>
      <c r="C63" s="7">
        <v>2013.0</v>
      </c>
      <c r="D63" s="7" t="s">
        <v>6</v>
      </c>
      <c r="E63" s="7" t="s">
        <v>397</v>
      </c>
      <c r="F63" s="7">
        <v>71.9</v>
      </c>
    </row>
    <row r="64">
      <c r="A64" s="27" t="s">
        <v>32</v>
      </c>
      <c r="B64" s="27" t="s">
        <v>501</v>
      </c>
      <c r="C64" s="7">
        <v>2013.0</v>
      </c>
      <c r="D64" s="7" t="s">
        <v>6</v>
      </c>
      <c r="E64" s="7" t="s">
        <v>397</v>
      </c>
      <c r="F64" s="7">
        <v>64.5</v>
      </c>
    </row>
    <row r="65">
      <c r="A65" s="27" t="s">
        <v>33</v>
      </c>
      <c r="B65" s="27" t="s">
        <v>502</v>
      </c>
      <c r="C65" s="7">
        <v>2013.0</v>
      </c>
      <c r="D65" s="7" t="s">
        <v>6</v>
      </c>
      <c r="E65" s="7" t="s">
        <v>397</v>
      </c>
      <c r="F65" s="7">
        <v>63.9</v>
      </c>
    </row>
    <row r="66">
      <c r="A66" s="27" t="s">
        <v>34</v>
      </c>
      <c r="B66" s="27" t="s">
        <v>503</v>
      </c>
      <c r="C66" s="7">
        <v>2013.0</v>
      </c>
      <c r="D66" s="7" t="s">
        <v>6</v>
      </c>
      <c r="E66" s="7" t="s">
        <v>397</v>
      </c>
      <c r="F66" s="7">
        <v>63.1</v>
      </c>
    </row>
    <row r="67">
      <c r="A67" s="27" t="s">
        <v>35</v>
      </c>
      <c r="B67" s="27" t="s">
        <v>504</v>
      </c>
      <c r="C67" s="7">
        <v>2013.0</v>
      </c>
      <c r="D67" s="7" t="s">
        <v>6</v>
      </c>
      <c r="E67" s="7" t="s">
        <v>397</v>
      </c>
      <c r="F67" s="7">
        <v>72.8</v>
      </c>
    </row>
    <row r="68">
      <c r="A68" s="91" t="s">
        <v>3</v>
      </c>
      <c r="B68" s="27" t="s">
        <v>489</v>
      </c>
      <c r="C68" s="7">
        <v>2014.0</v>
      </c>
      <c r="D68" s="7" t="s">
        <v>6</v>
      </c>
      <c r="E68" s="7" t="s">
        <v>397</v>
      </c>
      <c r="F68" s="7">
        <v>65.1</v>
      </c>
    </row>
    <row r="69">
      <c r="A69" s="91" t="s">
        <v>4</v>
      </c>
      <c r="B69" s="27" t="s">
        <v>472</v>
      </c>
      <c r="C69" s="7">
        <v>2014.0</v>
      </c>
      <c r="D69" s="7" t="s">
        <v>6</v>
      </c>
      <c r="E69" s="7" t="s">
        <v>397</v>
      </c>
      <c r="F69" s="7">
        <v>73.1</v>
      </c>
    </row>
    <row r="70">
      <c r="A70" s="27" t="s">
        <v>5</v>
      </c>
      <c r="B70" s="27" t="s">
        <v>473</v>
      </c>
      <c r="C70" s="7">
        <v>2014.0</v>
      </c>
      <c r="D70" s="7" t="s">
        <v>6</v>
      </c>
      <c r="E70" s="7" t="s">
        <v>397</v>
      </c>
      <c r="F70" s="7">
        <v>69.6</v>
      </c>
    </row>
    <row r="71">
      <c r="A71" s="27" t="s">
        <v>6</v>
      </c>
      <c r="B71" s="27" t="s">
        <v>474</v>
      </c>
      <c r="C71" s="7">
        <v>2014.0</v>
      </c>
      <c r="D71" s="7" t="s">
        <v>6</v>
      </c>
      <c r="E71" s="7" t="s">
        <v>397</v>
      </c>
      <c r="F71" s="7">
        <v>70.7</v>
      </c>
    </row>
    <row r="72">
      <c r="A72" s="27" t="s">
        <v>7</v>
      </c>
      <c r="B72" s="27" t="s">
        <v>475</v>
      </c>
      <c r="C72" s="7">
        <v>2014.0</v>
      </c>
      <c r="D72" s="7" t="s">
        <v>6</v>
      </c>
      <c r="E72" s="7" t="s">
        <v>397</v>
      </c>
      <c r="F72" s="7">
        <v>63.7</v>
      </c>
    </row>
    <row r="73">
      <c r="A73" s="27" t="s">
        <v>8</v>
      </c>
      <c r="B73" s="27" t="s">
        <v>479</v>
      </c>
      <c r="C73" s="7">
        <v>2014.0</v>
      </c>
      <c r="D73" s="7" t="s">
        <v>6</v>
      </c>
      <c r="E73" s="7" t="s">
        <v>397</v>
      </c>
      <c r="F73" s="7">
        <v>69.3</v>
      </c>
    </row>
    <row r="74">
      <c r="A74" s="27" t="s">
        <v>9</v>
      </c>
      <c r="B74" s="27" t="s">
        <v>480</v>
      </c>
      <c r="C74" s="7">
        <v>2014.0</v>
      </c>
      <c r="D74" s="7" t="s">
        <v>6</v>
      </c>
      <c r="E74" s="7" t="s">
        <v>397</v>
      </c>
      <c r="F74" s="7">
        <v>71.3</v>
      </c>
    </row>
    <row r="75">
      <c r="A75" s="27" t="s">
        <v>10</v>
      </c>
      <c r="B75" s="27" t="s">
        <v>478</v>
      </c>
      <c r="C75" s="7">
        <v>2014.0</v>
      </c>
      <c r="D75" s="7" t="s">
        <v>6</v>
      </c>
      <c r="E75" s="7" t="s">
        <v>397</v>
      </c>
      <c r="F75" s="7">
        <v>61.0</v>
      </c>
    </row>
    <row r="76">
      <c r="A76" s="27" t="s">
        <v>11</v>
      </c>
      <c r="B76" s="27" t="s">
        <v>477</v>
      </c>
      <c r="C76" s="7">
        <v>2014.0</v>
      </c>
      <c r="D76" s="7" t="s">
        <v>6</v>
      </c>
      <c r="E76" s="7" t="s">
        <v>397</v>
      </c>
      <c r="F76" s="7">
        <v>71.4</v>
      </c>
    </row>
    <row r="77">
      <c r="A77" s="27" t="s">
        <v>12</v>
      </c>
      <c r="B77" s="27" t="s">
        <v>476</v>
      </c>
      <c r="C77" s="7">
        <v>2014.0</v>
      </c>
      <c r="D77" s="7" t="s">
        <v>6</v>
      </c>
      <c r="E77" s="7" t="s">
        <v>397</v>
      </c>
      <c r="F77" s="1">
        <f>33+34.7</f>
        <v>67.7</v>
      </c>
    </row>
    <row r="78">
      <c r="A78" s="27" t="s">
        <v>13</v>
      </c>
      <c r="B78" s="27" t="s">
        <v>481</v>
      </c>
      <c r="C78" s="7">
        <v>2014.0</v>
      </c>
      <c r="D78" s="7" t="s">
        <v>6</v>
      </c>
      <c r="E78" s="7" t="s">
        <v>397</v>
      </c>
      <c r="F78" s="1">
        <f>46+23.4</f>
        <v>69.4</v>
      </c>
    </row>
    <row r="79">
      <c r="A79" s="27" t="s">
        <v>14</v>
      </c>
      <c r="B79" s="27" t="s">
        <v>483</v>
      </c>
      <c r="C79" s="7">
        <v>2014.0</v>
      </c>
      <c r="D79" s="7" t="s">
        <v>6</v>
      </c>
      <c r="E79" s="7" t="s">
        <v>397</v>
      </c>
      <c r="F79" s="1">
        <f>45.8+22.2</f>
        <v>68</v>
      </c>
    </row>
    <row r="80">
      <c r="A80" s="27" t="s">
        <v>15</v>
      </c>
      <c r="B80" s="27" t="s">
        <v>482</v>
      </c>
      <c r="C80" s="7">
        <v>2014.0</v>
      </c>
      <c r="D80" s="7" t="s">
        <v>6</v>
      </c>
      <c r="E80" s="7" t="s">
        <v>397</v>
      </c>
      <c r="F80" s="1">
        <f>41.2+18.9</f>
        <v>60.1</v>
      </c>
    </row>
    <row r="81">
      <c r="A81" s="27" t="s">
        <v>16</v>
      </c>
      <c r="B81" s="27" t="s">
        <v>484</v>
      </c>
      <c r="C81" s="7">
        <v>2014.0</v>
      </c>
      <c r="D81" s="7" t="s">
        <v>6</v>
      </c>
      <c r="E81" s="7" t="s">
        <v>397</v>
      </c>
      <c r="F81" s="1">
        <f>36+25.8</f>
        <v>61.8</v>
      </c>
    </row>
    <row r="82">
      <c r="A82" s="27" t="s">
        <v>17</v>
      </c>
      <c r="B82" s="27" t="s">
        <v>485</v>
      </c>
      <c r="C82" s="7">
        <v>2014.0</v>
      </c>
      <c r="D82" s="7" t="s">
        <v>6</v>
      </c>
      <c r="E82" s="7" t="s">
        <v>397</v>
      </c>
      <c r="F82" s="1">
        <f>46.3+22.7</f>
        <v>69</v>
      </c>
    </row>
    <row r="83">
      <c r="A83" s="27" t="s">
        <v>18</v>
      </c>
      <c r="B83" s="27" t="s">
        <v>486</v>
      </c>
      <c r="C83" s="7">
        <v>2014.0</v>
      </c>
      <c r="D83" s="7" t="s">
        <v>6</v>
      </c>
      <c r="E83" s="7" t="s">
        <v>397</v>
      </c>
      <c r="F83" s="1">
        <f>28+31.6</f>
        <v>59.6</v>
      </c>
    </row>
    <row r="84">
      <c r="A84" s="27" t="s">
        <v>19</v>
      </c>
      <c r="B84" s="27" t="s">
        <v>487</v>
      </c>
      <c r="C84" s="7">
        <v>2014.0</v>
      </c>
      <c r="D84" s="7" t="s">
        <v>6</v>
      </c>
      <c r="E84" s="7" t="s">
        <v>397</v>
      </c>
      <c r="F84" s="1">
        <f>44.3+23.5</f>
        <v>67.8</v>
      </c>
    </row>
    <row r="85">
      <c r="A85" s="27" t="s">
        <v>20</v>
      </c>
      <c r="B85" s="27" t="s">
        <v>488</v>
      </c>
      <c r="C85" s="7">
        <v>2014.0</v>
      </c>
      <c r="D85" s="7" t="s">
        <v>6</v>
      </c>
      <c r="E85" s="7" t="s">
        <v>397</v>
      </c>
      <c r="F85" s="1">
        <f>36.5+27.4</f>
        <v>63.9</v>
      </c>
    </row>
    <row r="86">
      <c r="A86" s="27" t="s">
        <v>21</v>
      </c>
      <c r="B86" s="27" t="s">
        <v>490</v>
      </c>
      <c r="C86" s="7">
        <v>2014.0</v>
      </c>
      <c r="D86" s="7" t="s">
        <v>6</v>
      </c>
      <c r="E86" s="7" t="s">
        <v>397</v>
      </c>
      <c r="F86" s="1">
        <f>48.1+20.2</f>
        <v>68.3</v>
      </c>
    </row>
    <row r="87">
      <c r="A87" s="27" t="s">
        <v>22</v>
      </c>
      <c r="B87" s="27" t="s">
        <v>491</v>
      </c>
      <c r="C87" s="7">
        <v>2014.0</v>
      </c>
      <c r="D87" s="7" t="s">
        <v>6</v>
      </c>
      <c r="E87" s="7" t="s">
        <v>397</v>
      </c>
      <c r="F87" s="1">
        <f>47.7+24</f>
        <v>71.7</v>
      </c>
    </row>
    <row r="88">
      <c r="A88" s="27" t="s">
        <v>23</v>
      </c>
      <c r="B88" s="27" t="s">
        <v>492</v>
      </c>
      <c r="C88" s="7">
        <v>2014.0</v>
      </c>
      <c r="D88" s="7" t="s">
        <v>6</v>
      </c>
      <c r="E88" s="7" t="s">
        <v>397</v>
      </c>
      <c r="F88" s="1">
        <f>39.1+19</f>
        <v>58.1</v>
      </c>
    </row>
    <row r="89">
      <c r="A89" s="27" t="s">
        <v>24</v>
      </c>
      <c r="B89" s="27" t="s">
        <v>493</v>
      </c>
      <c r="C89" s="7">
        <v>2014.0</v>
      </c>
      <c r="D89" s="7" t="s">
        <v>6</v>
      </c>
      <c r="E89" s="7" t="s">
        <v>397</v>
      </c>
      <c r="F89" s="1">
        <f>35.2+24.6</f>
        <v>59.8</v>
      </c>
    </row>
    <row r="90">
      <c r="A90" s="27" t="s">
        <v>25</v>
      </c>
      <c r="B90" s="27" t="s">
        <v>494</v>
      </c>
      <c r="C90" s="7">
        <v>2014.0</v>
      </c>
      <c r="D90" s="7" t="s">
        <v>6</v>
      </c>
      <c r="E90" s="7" t="s">
        <v>397</v>
      </c>
      <c r="F90" s="1">
        <f>42.5+26.2</f>
        <v>68.7</v>
      </c>
    </row>
    <row r="91">
      <c r="A91" s="27" t="s">
        <v>26</v>
      </c>
      <c r="B91" s="27" t="s">
        <v>495</v>
      </c>
      <c r="C91" s="7">
        <v>2014.0</v>
      </c>
      <c r="D91" s="7" t="s">
        <v>6</v>
      </c>
      <c r="E91" s="7" t="s">
        <v>397</v>
      </c>
      <c r="F91" s="1">
        <f>36.1+24.4</f>
        <v>60.5</v>
      </c>
    </row>
    <row r="92">
      <c r="A92" s="27" t="s">
        <v>27</v>
      </c>
      <c r="B92" s="27" t="s">
        <v>497</v>
      </c>
      <c r="C92" s="7">
        <v>2014.0</v>
      </c>
      <c r="D92" s="7" t="s">
        <v>6</v>
      </c>
      <c r="E92" s="7" t="s">
        <v>397</v>
      </c>
      <c r="F92" s="1">
        <f>42.9+21.7</f>
        <v>64.6</v>
      </c>
    </row>
    <row r="93">
      <c r="A93" s="27" t="s">
        <v>28</v>
      </c>
      <c r="B93" s="27" t="s">
        <v>496</v>
      </c>
      <c r="C93" s="7">
        <v>2014.0</v>
      </c>
      <c r="D93" s="7" t="s">
        <v>6</v>
      </c>
      <c r="E93" s="7" t="s">
        <v>397</v>
      </c>
      <c r="F93" s="7">
        <f>47+22.7</f>
        <v>69.7</v>
      </c>
    </row>
    <row r="94">
      <c r="A94" s="27" t="s">
        <v>29</v>
      </c>
      <c r="B94" s="27" t="s">
        <v>498</v>
      </c>
      <c r="C94" s="7">
        <v>2014.0</v>
      </c>
      <c r="D94" s="7" t="s">
        <v>6</v>
      </c>
      <c r="E94" s="7" t="s">
        <v>397</v>
      </c>
      <c r="F94" s="1">
        <f>43.8+24</f>
        <v>67.8</v>
      </c>
    </row>
    <row r="95">
      <c r="A95" s="27" t="s">
        <v>30</v>
      </c>
      <c r="B95" s="27" t="s">
        <v>499</v>
      </c>
      <c r="C95" s="7">
        <v>2014.0</v>
      </c>
      <c r="D95" s="7" t="s">
        <v>6</v>
      </c>
      <c r="E95" s="7" t="s">
        <v>397</v>
      </c>
      <c r="F95" s="1">
        <f>40.5+21.3</f>
        <v>61.8</v>
      </c>
    </row>
    <row r="96">
      <c r="A96" s="27" t="s">
        <v>31</v>
      </c>
      <c r="B96" s="27" t="s">
        <v>500</v>
      </c>
      <c r="C96" s="7">
        <v>2014.0</v>
      </c>
      <c r="D96" s="7" t="s">
        <v>6</v>
      </c>
      <c r="E96" s="7" t="s">
        <v>397</v>
      </c>
      <c r="F96" s="1">
        <f>44.4+23.1</f>
        <v>67.5</v>
      </c>
    </row>
    <row r="97">
      <c r="A97" s="27" t="s">
        <v>32</v>
      </c>
      <c r="B97" s="27" t="s">
        <v>501</v>
      </c>
      <c r="C97" s="7">
        <v>2014.0</v>
      </c>
      <c r="D97" s="7" t="s">
        <v>6</v>
      </c>
      <c r="E97" s="7" t="s">
        <v>397</v>
      </c>
      <c r="F97" s="1">
        <f>37.4+25.1</f>
        <v>62.5</v>
      </c>
    </row>
    <row r="98">
      <c r="A98" s="27" t="s">
        <v>33</v>
      </c>
      <c r="B98" s="27" t="s">
        <v>502</v>
      </c>
      <c r="C98" s="7">
        <v>2014.0</v>
      </c>
      <c r="D98" s="7" t="s">
        <v>6</v>
      </c>
      <c r="E98" s="7" t="s">
        <v>397</v>
      </c>
      <c r="F98" s="1">
        <f>36.4+24.8</f>
        <v>61.2</v>
      </c>
    </row>
    <row r="99">
      <c r="A99" s="27" t="s">
        <v>34</v>
      </c>
      <c r="B99" s="27" t="s">
        <v>503</v>
      </c>
      <c r="C99" s="7">
        <v>2014.0</v>
      </c>
      <c r="D99" s="7" t="s">
        <v>6</v>
      </c>
      <c r="E99" s="7" t="s">
        <v>397</v>
      </c>
      <c r="F99" s="1">
        <f>41.5+23.5</f>
        <v>65</v>
      </c>
    </row>
    <row r="100">
      <c r="A100" s="27" t="s">
        <v>35</v>
      </c>
      <c r="B100" s="27" t="s">
        <v>504</v>
      </c>
      <c r="C100" s="7">
        <v>2014.0</v>
      </c>
      <c r="D100" s="7" t="s">
        <v>6</v>
      </c>
      <c r="E100" s="7" t="s">
        <v>397</v>
      </c>
      <c r="F100" s="1">
        <f>48.2+22.4</f>
        <v>70.6</v>
      </c>
    </row>
    <row r="101">
      <c r="A101" s="91" t="s">
        <v>3</v>
      </c>
      <c r="B101" s="27" t="s">
        <v>489</v>
      </c>
      <c r="C101" s="7">
        <v>2015.0</v>
      </c>
      <c r="D101" s="7" t="s">
        <v>6</v>
      </c>
      <c r="E101" s="7" t="s">
        <v>397</v>
      </c>
      <c r="F101" s="1">
        <f>39.2+24.9</f>
        <v>64.1</v>
      </c>
    </row>
    <row r="102">
      <c r="A102" s="91" t="s">
        <v>4</v>
      </c>
      <c r="B102" s="27" t="s">
        <v>472</v>
      </c>
      <c r="C102" s="7">
        <v>2015.0</v>
      </c>
      <c r="D102" s="7" t="s">
        <v>6</v>
      </c>
      <c r="E102" s="7" t="s">
        <v>397</v>
      </c>
      <c r="F102" s="1">
        <f>46+26.5</f>
        <v>72.5</v>
      </c>
    </row>
    <row r="103">
      <c r="A103" s="27" t="s">
        <v>5</v>
      </c>
      <c r="B103" s="27" t="s">
        <v>473</v>
      </c>
      <c r="C103" s="7">
        <v>2015.0</v>
      </c>
      <c r="D103" s="7" t="s">
        <v>6</v>
      </c>
      <c r="E103" s="7" t="s">
        <v>397</v>
      </c>
      <c r="F103" s="1">
        <f>40.9+24.3</f>
        <v>65.2</v>
      </c>
    </row>
    <row r="104">
      <c r="A104" s="27" t="s">
        <v>6</v>
      </c>
      <c r="B104" s="27" t="s">
        <v>474</v>
      </c>
      <c r="C104" s="7">
        <v>2015.0</v>
      </c>
      <c r="D104" s="7" t="s">
        <v>6</v>
      </c>
      <c r="E104" s="7" t="s">
        <v>397</v>
      </c>
      <c r="F104" s="1">
        <f>41.4+25.7</f>
        <v>67.1</v>
      </c>
    </row>
    <row r="105">
      <c r="A105" s="27" t="s">
        <v>7</v>
      </c>
      <c r="B105" s="27" t="s">
        <v>475</v>
      </c>
      <c r="C105" s="7">
        <v>2015.0</v>
      </c>
      <c r="D105" s="7" t="s">
        <v>6</v>
      </c>
      <c r="E105" s="7" t="s">
        <v>397</v>
      </c>
      <c r="F105" s="1">
        <f>36.3+23.7</f>
        <v>60</v>
      </c>
    </row>
    <row r="106">
      <c r="A106" s="27" t="s">
        <v>8</v>
      </c>
      <c r="B106" s="27" t="s">
        <v>479</v>
      </c>
      <c r="C106" s="7">
        <v>2015.0</v>
      </c>
      <c r="D106" s="7" t="s">
        <v>6</v>
      </c>
      <c r="E106" s="7" t="s">
        <v>397</v>
      </c>
      <c r="F106" s="1">
        <f>44.1+25.5</f>
        <v>69.6</v>
      </c>
    </row>
    <row r="107">
      <c r="A107" s="27" t="s">
        <v>9</v>
      </c>
      <c r="B107" s="27" t="s">
        <v>480</v>
      </c>
      <c r="C107" s="7">
        <v>2015.0</v>
      </c>
      <c r="D107" s="7" t="s">
        <v>6</v>
      </c>
      <c r="E107" s="7" t="s">
        <v>397</v>
      </c>
      <c r="F107" s="1">
        <f>45.1+24.7</f>
        <v>69.8</v>
      </c>
    </row>
    <row r="108">
      <c r="A108" s="27" t="s">
        <v>10</v>
      </c>
      <c r="B108" s="27" t="s">
        <v>478</v>
      </c>
      <c r="C108" s="7">
        <v>2015.0</v>
      </c>
      <c r="D108" s="7" t="s">
        <v>6</v>
      </c>
      <c r="E108" s="7" t="s">
        <v>397</v>
      </c>
      <c r="F108" s="1">
        <f>42.2+19.1</f>
        <v>61.3</v>
      </c>
    </row>
    <row r="109">
      <c r="A109" s="27" t="s">
        <v>11</v>
      </c>
      <c r="B109" s="27" t="s">
        <v>477</v>
      </c>
      <c r="C109" s="7">
        <v>2015.0</v>
      </c>
      <c r="D109" s="7" t="s">
        <v>6</v>
      </c>
      <c r="E109" s="7" t="s">
        <v>397</v>
      </c>
      <c r="F109" s="1">
        <f>47.1+25.6</f>
        <v>72.7</v>
      </c>
    </row>
    <row r="110">
      <c r="A110" s="27" t="s">
        <v>12</v>
      </c>
      <c r="B110" s="27" t="s">
        <v>476</v>
      </c>
      <c r="C110" s="7">
        <v>2015.0</v>
      </c>
      <c r="D110" s="7" t="s">
        <v>6</v>
      </c>
      <c r="E110" s="7" t="s">
        <v>397</v>
      </c>
      <c r="F110" s="1">
        <f>28.5+37.2</f>
        <v>65.7</v>
      </c>
    </row>
    <row r="111">
      <c r="A111" s="27" t="s">
        <v>13</v>
      </c>
      <c r="B111" s="27" t="s">
        <v>481</v>
      </c>
      <c r="C111" s="7">
        <v>2015.0</v>
      </c>
      <c r="D111" s="7" t="s">
        <v>6</v>
      </c>
      <c r="E111" s="7" t="s">
        <v>397</v>
      </c>
      <c r="F111" s="7">
        <f>46.9+23</f>
        <v>69.9</v>
      </c>
    </row>
    <row r="112">
      <c r="A112" s="27" t="s">
        <v>14</v>
      </c>
      <c r="B112" s="27" t="s">
        <v>483</v>
      </c>
      <c r="C112" s="7">
        <v>2015.0</v>
      </c>
      <c r="D112" s="7" t="s">
        <v>6</v>
      </c>
      <c r="E112" s="7" t="s">
        <v>397</v>
      </c>
      <c r="F112" s="1">
        <f>43.8+22.9</f>
        <v>66.7</v>
      </c>
    </row>
    <row r="113">
      <c r="A113" s="27" t="s">
        <v>15</v>
      </c>
      <c r="B113" s="27" t="s">
        <v>482</v>
      </c>
      <c r="C113" s="7">
        <v>2015.0</v>
      </c>
      <c r="D113" s="7" t="s">
        <v>6</v>
      </c>
      <c r="E113" s="7" t="s">
        <v>397</v>
      </c>
      <c r="F113" s="1">
        <f>39+17.7</f>
        <v>56.7</v>
      </c>
    </row>
    <row r="114">
      <c r="A114" s="27" t="s">
        <v>16</v>
      </c>
      <c r="B114" s="27" t="s">
        <v>484</v>
      </c>
      <c r="C114" s="7">
        <v>2015.0</v>
      </c>
      <c r="D114" s="7" t="s">
        <v>6</v>
      </c>
      <c r="E114" s="7" t="s">
        <v>397</v>
      </c>
      <c r="F114" s="1">
        <f>37.7+23.7</f>
        <v>61.4</v>
      </c>
    </row>
    <row r="115">
      <c r="A115" s="27" t="s">
        <v>17</v>
      </c>
      <c r="B115" s="27" t="s">
        <v>485</v>
      </c>
      <c r="C115" s="7">
        <v>2015.0</v>
      </c>
      <c r="D115" s="7" t="s">
        <v>6</v>
      </c>
      <c r="E115" s="7" t="s">
        <v>397</v>
      </c>
      <c r="F115" s="1">
        <f>43.8+24.9</f>
        <v>68.7</v>
      </c>
    </row>
    <row r="116">
      <c r="A116" s="27" t="s">
        <v>18</v>
      </c>
      <c r="B116" s="27" t="s">
        <v>486</v>
      </c>
      <c r="C116" s="7">
        <v>2015.0</v>
      </c>
      <c r="D116" s="7" t="s">
        <v>6</v>
      </c>
      <c r="E116" s="7" t="s">
        <v>397</v>
      </c>
      <c r="F116" s="1">
        <f>32.8+27.2</f>
        <v>60</v>
      </c>
    </row>
    <row r="117">
      <c r="A117" s="27" t="s">
        <v>19</v>
      </c>
      <c r="B117" s="27" t="s">
        <v>487</v>
      </c>
      <c r="C117" s="7">
        <v>2015.0</v>
      </c>
      <c r="D117" s="7" t="s">
        <v>6</v>
      </c>
      <c r="E117" s="7" t="s">
        <v>397</v>
      </c>
      <c r="F117" s="1">
        <f>46.7+21.7</f>
        <v>68.4</v>
      </c>
    </row>
    <row r="118">
      <c r="A118" s="27" t="s">
        <v>20</v>
      </c>
      <c r="B118" s="27" t="s">
        <v>488</v>
      </c>
      <c r="C118" s="7">
        <v>2015.0</v>
      </c>
      <c r="D118" s="7" t="s">
        <v>6</v>
      </c>
      <c r="E118" s="7" t="s">
        <v>397</v>
      </c>
      <c r="F118" s="1">
        <f>34.5+25.6</f>
        <v>60.1</v>
      </c>
    </row>
    <row r="119">
      <c r="A119" s="27" t="s">
        <v>21</v>
      </c>
      <c r="B119" s="27" t="s">
        <v>490</v>
      </c>
      <c r="C119" s="7">
        <v>2015.0</v>
      </c>
      <c r="D119" s="7" t="s">
        <v>6</v>
      </c>
      <c r="E119" s="7" t="s">
        <v>397</v>
      </c>
      <c r="F119" s="1">
        <f>46.7+20.4</f>
        <v>67.1</v>
      </c>
    </row>
    <row r="120">
      <c r="A120" s="27" t="s">
        <v>22</v>
      </c>
      <c r="B120" s="27" t="s">
        <v>491</v>
      </c>
      <c r="C120" s="7">
        <v>2015.0</v>
      </c>
      <c r="D120" s="7" t="s">
        <v>6</v>
      </c>
      <c r="E120" s="7" t="s">
        <v>397</v>
      </c>
      <c r="F120" s="1">
        <f>44.5+25.8</f>
        <v>70.3</v>
      </c>
    </row>
    <row r="121">
      <c r="A121" s="27" t="s">
        <v>23</v>
      </c>
      <c r="B121" s="27" t="s">
        <v>492</v>
      </c>
      <c r="C121" s="7">
        <v>2015.0</v>
      </c>
      <c r="D121" s="7" t="s">
        <v>6</v>
      </c>
      <c r="E121" s="7" t="s">
        <v>397</v>
      </c>
      <c r="F121" s="1">
        <f>34.5+21.3</f>
        <v>55.8</v>
      </c>
    </row>
    <row r="122">
      <c r="A122" s="27" t="s">
        <v>24</v>
      </c>
      <c r="B122" s="27" t="s">
        <v>493</v>
      </c>
      <c r="C122" s="7">
        <v>2015.0</v>
      </c>
      <c r="D122" s="7" t="s">
        <v>6</v>
      </c>
      <c r="E122" s="7" t="s">
        <v>397</v>
      </c>
      <c r="F122" s="1">
        <f>36.3+21.3</f>
        <v>57.6</v>
      </c>
    </row>
    <row r="123">
      <c r="A123" s="27" t="s">
        <v>25</v>
      </c>
      <c r="B123" s="27" t="s">
        <v>494</v>
      </c>
      <c r="C123" s="7">
        <v>2015.0</v>
      </c>
      <c r="D123" s="7" t="s">
        <v>6</v>
      </c>
      <c r="E123" s="7" t="s">
        <v>397</v>
      </c>
      <c r="F123" s="1">
        <f>42.6+27.7</f>
        <v>70.3</v>
      </c>
    </row>
    <row r="124">
      <c r="A124" s="27" t="s">
        <v>26</v>
      </c>
      <c r="B124" s="27" t="s">
        <v>495</v>
      </c>
      <c r="C124" s="7">
        <v>2015.0</v>
      </c>
      <c r="D124" s="7" t="s">
        <v>6</v>
      </c>
      <c r="E124" s="7" t="s">
        <v>397</v>
      </c>
      <c r="F124" s="1">
        <f>33.7+25.5</f>
        <v>59.2</v>
      </c>
    </row>
    <row r="125">
      <c r="A125" s="27" t="s">
        <v>27</v>
      </c>
      <c r="B125" s="27" t="s">
        <v>497</v>
      </c>
      <c r="C125" s="7">
        <v>2015.0</v>
      </c>
      <c r="D125" s="7" t="s">
        <v>6</v>
      </c>
      <c r="E125" s="7" t="s">
        <v>397</v>
      </c>
      <c r="F125" s="1">
        <f>40.1+22.9</f>
        <v>63</v>
      </c>
    </row>
    <row r="126">
      <c r="A126" s="27" t="s">
        <v>28</v>
      </c>
      <c r="B126" s="27" t="s">
        <v>496</v>
      </c>
      <c r="C126" s="7">
        <v>2015.0</v>
      </c>
      <c r="D126" s="7" t="s">
        <v>6</v>
      </c>
      <c r="E126" s="7" t="s">
        <v>397</v>
      </c>
      <c r="F126" s="1">
        <f>43.9+24.6</f>
        <v>68.5</v>
      </c>
    </row>
    <row r="127">
      <c r="A127" s="27" t="s">
        <v>29</v>
      </c>
      <c r="B127" s="27" t="s">
        <v>498</v>
      </c>
      <c r="C127" s="7">
        <v>2015.0</v>
      </c>
      <c r="D127" s="7" t="s">
        <v>6</v>
      </c>
      <c r="E127" s="7" t="s">
        <v>397</v>
      </c>
      <c r="F127" s="1">
        <f>45.5+21.3</f>
        <v>66.8</v>
      </c>
    </row>
    <row r="128">
      <c r="A128" s="27" t="s">
        <v>30</v>
      </c>
      <c r="B128" s="27" t="s">
        <v>499</v>
      </c>
      <c r="C128" s="7">
        <v>2015.0</v>
      </c>
      <c r="D128" s="7" t="s">
        <v>6</v>
      </c>
      <c r="E128" s="7" t="s">
        <v>397</v>
      </c>
      <c r="F128" s="1">
        <f>37.4+19.3</f>
        <v>56.7</v>
      </c>
    </row>
    <row r="129">
      <c r="A129" s="27" t="s">
        <v>31</v>
      </c>
      <c r="B129" s="27" t="s">
        <v>500</v>
      </c>
      <c r="C129" s="7">
        <v>2015.0</v>
      </c>
      <c r="D129" s="7" t="s">
        <v>6</v>
      </c>
      <c r="E129" s="7" t="s">
        <v>397</v>
      </c>
      <c r="F129" s="1">
        <f>41.6+22.5</f>
        <v>64.1</v>
      </c>
    </row>
    <row r="130">
      <c r="A130" s="27" t="s">
        <v>32</v>
      </c>
      <c r="B130" s="27" t="s">
        <v>501</v>
      </c>
      <c r="C130" s="7">
        <v>2015.0</v>
      </c>
      <c r="D130" s="7" t="s">
        <v>6</v>
      </c>
      <c r="E130" s="7" t="s">
        <v>397</v>
      </c>
      <c r="F130" s="1">
        <f>37.5+25.1</f>
        <v>62.6</v>
      </c>
    </row>
    <row r="131">
      <c r="A131" s="27" t="s">
        <v>33</v>
      </c>
      <c r="B131" s="27" t="s">
        <v>502</v>
      </c>
      <c r="C131" s="7">
        <v>2015.0</v>
      </c>
      <c r="D131" s="7" t="s">
        <v>6</v>
      </c>
      <c r="E131" s="7" t="s">
        <v>397</v>
      </c>
      <c r="F131" s="1">
        <f>40.3+22.3</f>
        <v>62.6</v>
      </c>
    </row>
    <row r="132">
      <c r="A132" s="27" t="s">
        <v>34</v>
      </c>
      <c r="B132" s="27" t="s">
        <v>503</v>
      </c>
      <c r="C132" s="7">
        <v>2015.0</v>
      </c>
      <c r="D132" s="7" t="s">
        <v>6</v>
      </c>
      <c r="E132" s="7" t="s">
        <v>397</v>
      </c>
      <c r="F132" s="1">
        <f>38+24.2</f>
        <v>62.2</v>
      </c>
    </row>
    <row r="133">
      <c r="A133" s="27" t="s">
        <v>35</v>
      </c>
      <c r="B133" s="27" t="s">
        <v>504</v>
      </c>
      <c r="C133" s="7">
        <v>2015.0</v>
      </c>
      <c r="D133" s="7" t="s">
        <v>6</v>
      </c>
      <c r="E133" s="7" t="s">
        <v>397</v>
      </c>
      <c r="F133" s="1">
        <f>45.4+23.9</f>
        <v>69.3</v>
      </c>
    </row>
    <row r="134">
      <c r="A134" s="91" t="s">
        <v>3</v>
      </c>
      <c r="B134" s="27" t="s">
        <v>489</v>
      </c>
      <c r="C134" s="7">
        <v>2016.0</v>
      </c>
      <c r="D134" s="7" t="s">
        <v>6</v>
      </c>
      <c r="E134" s="7" t="s">
        <v>397</v>
      </c>
      <c r="F134" s="1">
        <f>40.2+26.6</f>
        <v>66.8</v>
      </c>
    </row>
    <row r="135">
      <c r="A135" s="91" t="s">
        <v>4</v>
      </c>
      <c r="B135" s="27" t="s">
        <v>472</v>
      </c>
      <c r="C135" s="7">
        <v>2016.0</v>
      </c>
      <c r="D135" s="7" t="s">
        <v>6</v>
      </c>
      <c r="E135" s="7" t="s">
        <v>397</v>
      </c>
      <c r="F135" s="1">
        <f>44.6+25.9</f>
        <v>70.5</v>
      </c>
    </row>
    <row r="136">
      <c r="A136" s="27" t="s">
        <v>5</v>
      </c>
      <c r="B136" s="27" t="s">
        <v>473</v>
      </c>
      <c r="C136" s="7">
        <v>2016.0</v>
      </c>
      <c r="D136" s="7" t="s">
        <v>6</v>
      </c>
      <c r="E136" s="7" t="s">
        <v>397</v>
      </c>
      <c r="F136" s="1">
        <f>39+29.2</f>
        <v>68.2</v>
      </c>
    </row>
    <row r="137">
      <c r="A137" s="27" t="s">
        <v>6</v>
      </c>
      <c r="B137" s="27" t="s">
        <v>474</v>
      </c>
      <c r="C137" s="7">
        <v>2016.0</v>
      </c>
      <c r="D137" s="7" t="s">
        <v>6</v>
      </c>
      <c r="E137" s="7" t="s">
        <v>397</v>
      </c>
      <c r="F137" s="1">
        <f>44.9+27.2</f>
        <v>72.1</v>
      </c>
    </row>
    <row r="138">
      <c r="A138" s="27" t="s">
        <v>7</v>
      </c>
      <c r="B138" s="27" t="s">
        <v>475</v>
      </c>
      <c r="C138" s="7">
        <v>2016.0</v>
      </c>
      <c r="D138" s="7" t="s">
        <v>6</v>
      </c>
      <c r="E138" s="7" t="s">
        <v>397</v>
      </c>
      <c r="F138" s="1">
        <f>42+22.6</f>
        <v>64.6</v>
      </c>
    </row>
    <row r="139">
      <c r="A139" s="27" t="s">
        <v>8</v>
      </c>
      <c r="B139" s="27" t="s">
        <v>479</v>
      </c>
      <c r="C139" s="7">
        <v>2016.0</v>
      </c>
      <c r="D139" s="7" t="s">
        <v>6</v>
      </c>
      <c r="E139" s="7" t="s">
        <v>397</v>
      </c>
      <c r="F139" s="1">
        <f>46.1+23.9</f>
        <v>70</v>
      </c>
    </row>
    <row r="140">
      <c r="A140" s="27" t="s">
        <v>9</v>
      </c>
      <c r="B140" s="27" t="s">
        <v>480</v>
      </c>
      <c r="C140" s="7">
        <v>2016.0</v>
      </c>
      <c r="D140" s="7" t="s">
        <v>6</v>
      </c>
      <c r="E140" s="7" t="s">
        <v>397</v>
      </c>
      <c r="F140" s="1">
        <f>44.6+24.7</f>
        <v>69.3</v>
      </c>
    </row>
    <row r="141">
      <c r="A141" s="27" t="s">
        <v>10</v>
      </c>
      <c r="B141" s="27" t="s">
        <v>478</v>
      </c>
      <c r="C141" s="7">
        <v>2016.0</v>
      </c>
      <c r="D141" s="7" t="s">
        <v>6</v>
      </c>
      <c r="E141" s="7" t="s">
        <v>397</v>
      </c>
      <c r="F141" s="1">
        <f>44.6+19.9</f>
        <v>64.5</v>
      </c>
    </row>
    <row r="142">
      <c r="A142" s="27" t="s">
        <v>11</v>
      </c>
      <c r="B142" s="27" t="s">
        <v>477</v>
      </c>
      <c r="C142" s="7">
        <v>2016.0</v>
      </c>
      <c r="D142" s="7" t="s">
        <v>6</v>
      </c>
      <c r="E142" s="7" t="s">
        <v>397</v>
      </c>
      <c r="F142" s="1">
        <f>47.1+26.1</f>
        <v>73.2</v>
      </c>
    </row>
    <row r="143">
      <c r="A143" s="27" t="s">
        <v>12</v>
      </c>
      <c r="B143" s="27" t="s">
        <v>476</v>
      </c>
      <c r="C143" s="7">
        <v>2016.0</v>
      </c>
      <c r="D143" s="7" t="s">
        <v>6</v>
      </c>
      <c r="E143" s="7" t="s">
        <v>397</v>
      </c>
      <c r="F143" s="1">
        <f>36.9+34.4</f>
        <v>71.3</v>
      </c>
    </row>
    <row r="144">
      <c r="A144" s="27" t="s">
        <v>13</v>
      </c>
      <c r="B144" s="27" t="s">
        <v>481</v>
      </c>
      <c r="C144" s="7">
        <v>2016.0</v>
      </c>
      <c r="D144" s="7" t="s">
        <v>6</v>
      </c>
      <c r="E144" s="7" t="s">
        <v>397</v>
      </c>
      <c r="F144" s="1">
        <f>45.3+24.6</f>
        <v>69.9</v>
      </c>
    </row>
    <row r="145">
      <c r="A145" s="27" t="s">
        <v>14</v>
      </c>
      <c r="B145" s="27" t="s">
        <v>483</v>
      </c>
      <c r="C145" s="7">
        <v>2016.0</v>
      </c>
      <c r="D145" s="7" t="s">
        <v>6</v>
      </c>
      <c r="E145" s="7" t="s">
        <v>397</v>
      </c>
      <c r="F145" s="1">
        <f>39.7+27</f>
        <v>66.7</v>
      </c>
    </row>
    <row r="146">
      <c r="A146" s="27" t="s">
        <v>15</v>
      </c>
      <c r="B146" s="27" t="s">
        <v>482</v>
      </c>
      <c r="C146" s="7">
        <v>2016.0</v>
      </c>
      <c r="D146" s="7" t="s">
        <v>6</v>
      </c>
      <c r="E146" s="7" t="s">
        <v>397</v>
      </c>
      <c r="F146" s="1">
        <f>38.7+20.2</f>
        <v>58.9</v>
      </c>
    </row>
    <row r="147">
      <c r="A147" s="27" t="s">
        <v>16</v>
      </c>
      <c r="B147" s="27" t="s">
        <v>484</v>
      </c>
      <c r="C147" s="7">
        <v>2016.0</v>
      </c>
      <c r="D147" s="7" t="s">
        <v>6</v>
      </c>
      <c r="E147" s="7" t="s">
        <v>397</v>
      </c>
      <c r="F147" s="1">
        <f>36.3+25.5</f>
        <v>61.8</v>
      </c>
    </row>
    <row r="148">
      <c r="A148" s="27" t="s">
        <v>17</v>
      </c>
      <c r="B148" s="27" t="s">
        <v>485</v>
      </c>
      <c r="C148" s="7">
        <v>2016.0</v>
      </c>
      <c r="D148" s="7" t="s">
        <v>6</v>
      </c>
      <c r="E148" s="7" t="s">
        <v>397</v>
      </c>
      <c r="F148" s="1">
        <f>44.8+25.4</f>
        <v>70.2</v>
      </c>
    </row>
    <row r="149">
      <c r="A149" s="27" t="s">
        <v>18</v>
      </c>
      <c r="B149" s="27" t="s">
        <v>486</v>
      </c>
      <c r="C149" s="7">
        <v>2016.0</v>
      </c>
      <c r="D149" s="7" t="s">
        <v>6</v>
      </c>
      <c r="E149" s="7" t="s">
        <v>397</v>
      </c>
      <c r="F149" s="1">
        <f>30.8+32.4</f>
        <v>63.2</v>
      </c>
    </row>
    <row r="150">
      <c r="A150" s="27" t="s">
        <v>19</v>
      </c>
      <c r="B150" s="27" t="s">
        <v>487</v>
      </c>
      <c r="C150" s="7">
        <v>2016.0</v>
      </c>
      <c r="D150" s="7" t="s">
        <v>6</v>
      </c>
      <c r="E150" s="7" t="s">
        <v>397</v>
      </c>
      <c r="F150" s="1">
        <f>44.9+26.4</f>
        <v>71.3</v>
      </c>
    </row>
    <row r="151">
      <c r="A151" s="27" t="s">
        <v>20</v>
      </c>
      <c r="B151" s="27" t="s">
        <v>488</v>
      </c>
      <c r="C151" s="7">
        <v>2016.0</v>
      </c>
      <c r="D151" s="7" t="s">
        <v>6</v>
      </c>
      <c r="E151" s="7" t="s">
        <v>397</v>
      </c>
      <c r="F151" s="1">
        <f>35.3+28.1</f>
        <v>63.4</v>
      </c>
    </row>
    <row r="152">
      <c r="A152" s="27" t="s">
        <v>21</v>
      </c>
      <c r="B152" s="27" t="s">
        <v>490</v>
      </c>
      <c r="C152" s="7">
        <v>2016.0</v>
      </c>
      <c r="D152" s="7" t="s">
        <v>6</v>
      </c>
      <c r="E152" s="7" t="s">
        <v>397</v>
      </c>
      <c r="F152" s="1">
        <f>52.8+20.5</f>
        <v>73.3</v>
      </c>
    </row>
    <row r="153">
      <c r="A153" s="27" t="s">
        <v>22</v>
      </c>
      <c r="B153" s="27" t="s">
        <v>491</v>
      </c>
      <c r="C153" s="7">
        <v>2016.0</v>
      </c>
      <c r="D153" s="7" t="s">
        <v>6</v>
      </c>
      <c r="E153" s="7" t="s">
        <v>397</v>
      </c>
      <c r="F153" s="1">
        <f>46+23.7</f>
        <v>69.7</v>
      </c>
    </row>
    <row r="154">
      <c r="A154" s="27" t="s">
        <v>23</v>
      </c>
      <c r="B154" s="27" t="s">
        <v>492</v>
      </c>
      <c r="C154" s="7">
        <v>2016.0</v>
      </c>
      <c r="D154" s="7" t="s">
        <v>6</v>
      </c>
      <c r="E154" s="7" t="s">
        <v>397</v>
      </c>
      <c r="F154" s="1">
        <f>39.2+22</f>
        <v>61.2</v>
      </c>
    </row>
    <row r="155">
      <c r="A155" s="27" t="s">
        <v>24</v>
      </c>
      <c r="B155" s="27" t="s">
        <v>493</v>
      </c>
      <c r="C155" s="7">
        <v>2016.0</v>
      </c>
      <c r="D155" s="7" t="s">
        <v>6</v>
      </c>
      <c r="E155" s="7" t="s">
        <v>397</v>
      </c>
      <c r="F155" s="1">
        <f>36.8+25.1</f>
        <v>61.9</v>
      </c>
    </row>
    <row r="156">
      <c r="A156" s="27" t="s">
        <v>25</v>
      </c>
      <c r="B156" s="27" t="s">
        <v>494</v>
      </c>
      <c r="C156" s="7">
        <v>2016.0</v>
      </c>
      <c r="D156" s="7" t="s">
        <v>6</v>
      </c>
      <c r="E156" s="7" t="s">
        <v>397</v>
      </c>
      <c r="F156" s="1">
        <f>40.4+27.9</f>
        <v>68.3</v>
      </c>
    </row>
    <row r="157">
      <c r="A157" s="27" t="s">
        <v>26</v>
      </c>
      <c r="B157" s="27" t="s">
        <v>495</v>
      </c>
      <c r="C157" s="7">
        <v>2016.0</v>
      </c>
      <c r="D157" s="7" t="s">
        <v>6</v>
      </c>
      <c r="E157" s="7" t="s">
        <v>397</v>
      </c>
      <c r="F157" s="1">
        <f>33.1+26.3</f>
        <v>59.4</v>
      </c>
    </row>
    <row r="158">
      <c r="A158" s="27" t="s">
        <v>27</v>
      </c>
      <c r="B158" s="27" t="s">
        <v>497</v>
      </c>
      <c r="C158" s="7">
        <v>2016.0</v>
      </c>
      <c r="D158" s="7" t="s">
        <v>6</v>
      </c>
      <c r="E158" s="7" t="s">
        <v>397</v>
      </c>
      <c r="F158" s="1">
        <f>38.3+29.3</f>
        <v>67.6</v>
      </c>
    </row>
    <row r="159">
      <c r="A159" s="27" t="s">
        <v>28</v>
      </c>
      <c r="B159" s="27" t="s">
        <v>496</v>
      </c>
      <c r="C159" s="7">
        <v>2016.0</v>
      </c>
      <c r="D159" s="7" t="s">
        <v>6</v>
      </c>
      <c r="E159" s="7" t="s">
        <v>397</v>
      </c>
      <c r="F159" s="1">
        <f>51+22.9</f>
        <v>73.9</v>
      </c>
    </row>
    <row r="160">
      <c r="A160" s="27" t="s">
        <v>29</v>
      </c>
      <c r="B160" s="27" t="s">
        <v>498</v>
      </c>
      <c r="C160" s="7">
        <v>2016.0</v>
      </c>
      <c r="D160" s="7" t="s">
        <v>6</v>
      </c>
      <c r="E160" s="7" t="s">
        <v>397</v>
      </c>
      <c r="F160" s="1">
        <f>45.4+23.1</f>
        <v>68.5</v>
      </c>
    </row>
    <row r="161">
      <c r="A161" s="27" t="s">
        <v>30</v>
      </c>
      <c r="B161" s="27" t="s">
        <v>499</v>
      </c>
      <c r="C161" s="7">
        <v>2016.0</v>
      </c>
      <c r="D161" s="7" t="s">
        <v>6</v>
      </c>
      <c r="E161" s="7" t="s">
        <v>397</v>
      </c>
      <c r="F161" s="1">
        <f>43.2+19.4</f>
        <v>62.6</v>
      </c>
    </row>
    <row r="162">
      <c r="A162" s="27" t="s">
        <v>31</v>
      </c>
      <c r="B162" s="27" t="s">
        <v>500</v>
      </c>
      <c r="C162" s="7">
        <v>2016.0</v>
      </c>
      <c r="D162" s="7" t="s">
        <v>6</v>
      </c>
      <c r="E162" s="7" t="s">
        <v>397</v>
      </c>
      <c r="F162" s="1">
        <f>42+28.1</f>
        <v>70.1</v>
      </c>
    </row>
    <row r="163">
      <c r="A163" s="27" t="s">
        <v>32</v>
      </c>
      <c r="B163" s="27" t="s">
        <v>501</v>
      </c>
      <c r="C163" s="7">
        <v>2016.0</v>
      </c>
      <c r="D163" s="7" t="s">
        <v>6</v>
      </c>
      <c r="E163" s="7" t="s">
        <v>397</v>
      </c>
      <c r="F163" s="1">
        <f>36.6+29.3</f>
        <v>65.9</v>
      </c>
    </row>
    <row r="164">
      <c r="A164" s="27" t="s">
        <v>33</v>
      </c>
      <c r="B164" s="27" t="s">
        <v>502</v>
      </c>
      <c r="C164" s="7">
        <v>2016.0</v>
      </c>
      <c r="D164" s="7" t="s">
        <v>6</v>
      </c>
      <c r="E164" s="7" t="s">
        <v>397</v>
      </c>
      <c r="F164" s="7">
        <v>63.8</v>
      </c>
    </row>
    <row r="165">
      <c r="A165" s="27" t="s">
        <v>34</v>
      </c>
      <c r="B165" s="27" t="s">
        <v>503</v>
      </c>
      <c r="C165" s="7">
        <v>2016.0</v>
      </c>
      <c r="D165" s="7" t="s">
        <v>6</v>
      </c>
      <c r="E165" s="7" t="s">
        <v>397</v>
      </c>
      <c r="F165" s="1">
        <f>44.1+23.1</f>
        <v>67.2</v>
      </c>
    </row>
    <row r="166">
      <c r="A166" s="27" t="s">
        <v>35</v>
      </c>
      <c r="B166" s="27" t="s">
        <v>504</v>
      </c>
      <c r="C166" s="7">
        <v>2016.0</v>
      </c>
      <c r="D166" s="7" t="s">
        <v>6</v>
      </c>
      <c r="E166" s="7" t="s">
        <v>397</v>
      </c>
      <c r="F166" s="1">
        <f>49.4+23.3</f>
        <v>72.7</v>
      </c>
    </row>
    <row r="167">
      <c r="A167" s="91" t="s">
        <v>3</v>
      </c>
      <c r="B167" s="27" t="s">
        <v>489</v>
      </c>
      <c r="C167" s="7">
        <v>2017.0</v>
      </c>
      <c r="D167" s="7" t="s">
        <v>6</v>
      </c>
      <c r="E167" s="7" t="s">
        <v>397</v>
      </c>
      <c r="F167" s="1">
        <f>39.9+24.2</f>
        <v>64.1</v>
      </c>
    </row>
    <row r="168">
      <c r="A168" s="91" t="s">
        <v>4</v>
      </c>
      <c r="B168" s="27" t="s">
        <v>472</v>
      </c>
      <c r="C168" s="7">
        <v>2017.0</v>
      </c>
      <c r="D168" s="7" t="s">
        <v>6</v>
      </c>
      <c r="E168" s="7" t="s">
        <v>397</v>
      </c>
      <c r="F168" s="1">
        <f>41.7+24.4</f>
        <v>66.1</v>
      </c>
    </row>
    <row r="169">
      <c r="A169" s="27" t="s">
        <v>5</v>
      </c>
      <c r="B169" s="27" t="s">
        <v>473</v>
      </c>
      <c r="C169" s="7">
        <v>2017.0</v>
      </c>
      <c r="D169" s="7" t="s">
        <v>6</v>
      </c>
      <c r="E169" s="7" t="s">
        <v>397</v>
      </c>
      <c r="F169" s="1">
        <f>39.6+28.7</f>
        <v>68.3</v>
      </c>
    </row>
    <row r="170">
      <c r="A170" s="27" t="s">
        <v>6</v>
      </c>
      <c r="B170" s="27" t="s">
        <v>474</v>
      </c>
      <c r="C170" s="7">
        <v>2017.0</v>
      </c>
      <c r="D170" s="7" t="s">
        <v>6</v>
      </c>
      <c r="E170" s="7" t="s">
        <v>397</v>
      </c>
      <c r="F170" s="1">
        <f>46.5+24.4</f>
        <v>70.9</v>
      </c>
    </row>
    <row r="171">
      <c r="A171" s="27" t="s">
        <v>7</v>
      </c>
      <c r="B171" s="27" t="s">
        <v>475</v>
      </c>
      <c r="C171" s="7">
        <v>2017.0</v>
      </c>
      <c r="D171" s="7" t="s">
        <v>6</v>
      </c>
      <c r="E171" s="7" t="s">
        <v>397</v>
      </c>
      <c r="F171" s="1">
        <f>39.4+23.2</f>
        <v>62.6</v>
      </c>
    </row>
    <row r="172">
      <c r="A172" s="27" t="s">
        <v>8</v>
      </c>
      <c r="B172" s="27" t="s">
        <v>479</v>
      </c>
      <c r="C172" s="7">
        <v>2017.0</v>
      </c>
      <c r="D172" s="7" t="s">
        <v>6</v>
      </c>
      <c r="E172" s="7" t="s">
        <v>397</v>
      </c>
      <c r="F172" s="1">
        <f>46.6+20.7</f>
        <v>67.3</v>
      </c>
    </row>
    <row r="173">
      <c r="A173" s="27" t="s">
        <v>9</v>
      </c>
      <c r="B173" s="27" t="s">
        <v>480</v>
      </c>
      <c r="C173" s="7">
        <v>2017.0</v>
      </c>
      <c r="D173" s="7" t="s">
        <v>6</v>
      </c>
      <c r="E173" s="7" t="s">
        <v>397</v>
      </c>
      <c r="F173" s="1">
        <f>43.1+26.3</f>
        <v>69.4</v>
      </c>
    </row>
    <row r="174">
      <c r="A174" s="27" t="s">
        <v>10</v>
      </c>
      <c r="B174" s="27" t="s">
        <v>478</v>
      </c>
      <c r="C174" s="7">
        <v>2017.0</v>
      </c>
      <c r="D174" s="7" t="s">
        <v>6</v>
      </c>
      <c r="E174" s="7" t="s">
        <v>397</v>
      </c>
      <c r="F174" s="1">
        <f>46.2+18.4</f>
        <v>64.6</v>
      </c>
    </row>
    <row r="175">
      <c r="A175" s="27" t="s">
        <v>11</v>
      </c>
      <c r="B175" s="27" t="s">
        <v>477</v>
      </c>
      <c r="C175" s="7">
        <v>2017.0</v>
      </c>
      <c r="D175" s="7" t="s">
        <v>6</v>
      </c>
      <c r="E175" s="7" t="s">
        <v>397</v>
      </c>
      <c r="F175" s="1">
        <f>45.7+25.8</f>
        <v>71.5</v>
      </c>
    </row>
    <row r="176">
      <c r="A176" s="27" t="s">
        <v>12</v>
      </c>
      <c r="B176" s="27" t="s">
        <v>476</v>
      </c>
      <c r="C176" s="7">
        <v>2017.0</v>
      </c>
      <c r="D176" s="7" t="s">
        <v>6</v>
      </c>
      <c r="E176" s="7" t="s">
        <v>397</v>
      </c>
      <c r="F176" s="1">
        <f>29.7+36.6</f>
        <v>66.3</v>
      </c>
    </row>
    <row r="177">
      <c r="A177" s="27" t="s">
        <v>13</v>
      </c>
      <c r="B177" s="27" t="s">
        <v>481</v>
      </c>
      <c r="C177" s="7">
        <v>2017.0</v>
      </c>
      <c r="D177" s="7" t="s">
        <v>6</v>
      </c>
      <c r="E177" s="7" t="s">
        <v>397</v>
      </c>
      <c r="F177" s="1">
        <f>42.8+26.4</f>
        <v>69.2</v>
      </c>
    </row>
    <row r="178">
      <c r="A178" s="27" t="s">
        <v>14</v>
      </c>
      <c r="B178" s="27" t="s">
        <v>483</v>
      </c>
      <c r="C178" s="7">
        <v>2017.0</v>
      </c>
      <c r="D178" s="7" t="s">
        <v>6</v>
      </c>
      <c r="E178" s="7" t="s">
        <v>397</v>
      </c>
      <c r="F178" s="1">
        <f>44.8+25.7</f>
        <v>70.5</v>
      </c>
    </row>
    <row r="179">
      <c r="A179" s="27" t="s">
        <v>15</v>
      </c>
      <c r="B179" s="27" t="s">
        <v>482</v>
      </c>
      <c r="C179" s="7">
        <v>2017.0</v>
      </c>
      <c r="D179" s="7" t="s">
        <v>6</v>
      </c>
      <c r="E179" s="7" t="s">
        <v>397</v>
      </c>
      <c r="F179" s="1">
        <f>39.4+20.1</f>
        <v>59.5</v>
      </c>
    </row>
    <row r="180">
      <c r="A180" s="27" t="s">
        <v>16</v>
      </c>
      <c r="B180" s="27" t="s">
        <v>484</v>
      </c>
      <c r="C180" s="7">
        <v>2017.0</v>
      </c>
      <c r="D180" s="7" t="s">
        <v>6</v>
      </c>
      <c r="E180" s="7" t="s">
        <v>397</v>
      </c>
      <c r="F180" s="1">
        <f>22.2+36</f>
        <v>58.2</v>
      </c>
    </row>
    <row r="181">
      <c r="A181" s="27" t="s">
        <v>17</v>
      </c>
      <c r="B181" s="27" t="s">
        <v>485</v>
      </c>
      <c r="C181" s="7">
        <v>2017.0</v>
      </c>
      <c r="D181" s="7" t="s">
        <v>6</v>
      </c>
      <c r="E181" s="7" t="s">
        <v>397</v>
      </c>
      <c r="F181" s="1">
        <f>44.8+25.9</f>
        <v>70.7</v>
      </c>
    </row>
    <row r="182">
      <c r="A182" s="27" t="s">
        <v>18</v>
      </c>
      <c r="B182" s="27" t="s">
        <v>486</v>
      </c>
      <c r="C182" s="7">
        <v>2017.0</v>
      </c>
      <c r="D182" s="7" t="s">
        <v>6</v>
      </c>
      <c r="E182" s="7" t="s">
        <v>397</v>
      </c>
      <c r="F182" s="1">
        <f>32.2+30.5</f>
        <v>62.7</v>
      </c>
    </row>
    <row r="183">
      <c r="A183" s="27" t="s">
        <v>19</v>
      </c>
      <c r="B183" s="27" t="s">
        <v>487</v>
      </c>
      <c r="C183" s="7">
        <v>2017.0</v>
      </c>
      <c r="D183" s="7" t="s">
        <v>6</v>
      </c>
      <c r="E183" s="7" t="s">
        <v>397</v>
      </c>
      <c r="F183" s="1">
        <f>48.8+24.5</f>
        <v>73.3</v>
      </c>
    </row>
    <row r="184">
      <c r="A184" s="27" t="s">
        <v>20</v>
      </c>
      <c r="B184" s="27" t="s">
        <v>488</v>
      </c>
      <c r="C184" s="7">
        <v>2017.0</v>
      </c>
      <c r="D184" s="7" t="s">
        <v>6</v>
      </c>
      <c r="E184" s="7" t="s">
        <v>397</v>
      </c>
      <c r="F184" s="1">
        <f>32.8+28.7</f>
        <v>61.5</v>
      </c>
    </row>
    <row r="185">
      <c r="A185" s="27" t="s">
        <v>21</v>
      </c>
      <c r="B185" s="27" t="s">
        <v>490</v>
      </c>
      <c r="C185" s="7">
        <v>2017.0</v>
      </c>
      <c r="D185" s="7" t="s">
        <v>6</v>
      </c>
      <c r="E185" s="7" t="s">
        <v>397</v>
      </c>
      <c r="F185" s="1">
        <f>47.4+22.6</f>
        <v>70</v>
      </c>
    </row>
    <row r="186">
      <c r="A186" s="27" t="s">
        <v>22</v>
      </c>
      <c r="B186" s="27" t="s">
        <v>491</v>
      </c>
      <c r="C186" s="7">
        <v>2017.0</v>
      </c>
      <c r="D186" s="7" t="s">
        <v>6</v>
      </c>
      <c r="E186" s="7" t="s">
        <v>397</v>
      </c>
      <c r="F186" s="1">
        <f>42.8+27.1</f>
        <v>69.9</v>
      </c>
    </row>
    <row r="187">
      <c r="A187" s="27" t="s">
        <v>23</v>
      </c>
      <c r="B187" s="27" t="s">
        <v>492</v>
      </c>
      <c r="C187" s="7">
        <v>2017.0</v>
      </c>
      <c r="D187" s="7" t="s">
        <v>6</v>
      </c>
      <c r="E187" s="7" t="s">
        <v>397</v>
      </c>
      <c r="F187" s="1">
        <f>42+18.6</f>
        <v>60.6</v>
      </c>
    </row>
    <row r="188">
      <c r="A188" s="27" t="s">
        <v>24</v>
      </c>
      <c r="B188" s="27" t="s">
        <v>493</v>
      </c>
      <c r="C188" s="7">
        <v>2017.0</v>
      </c>
      <c r="D188" s="7" t="s">
        <v>6</v>
      </c>
      <c r="E188" s="7" t="s">
        <v>397</v>
      </c>
      <c r="F188" s="1">
        <f>39+22.9</f>
        <v>61.9</v>
      </c>
    </row>
    <row r="189">
      <c r="A189" s="27" t="s">
        <v>25</v>
      </c>
      <c r="B189" s="27" t="s">
        <v>494</v>
      </c>
      <c r="C189" s="7">
        <v>2017.0</v>
      </c>
      <c r="D189" s="7" t="s">
        <v>6</v>
      </c>
      <c r="E189" s="7" t="s">
        <v>397</v>
      </c>
      <c r="F189" s="1">
        <f>41.8+25</f>
        <v>66.8</v>
      </c>
    </row>
    <row r="190">
      <c r="A190" s="27" t="s">
        <v>26</v>
      </c>
      <c r="B190" s="27" t="s">
        <v>495</v>
      </c>
      <c r="C190" s="7">
        <v>2017.0</v>
      </c>
      <c r="D190" s="7" t="s">
        <v>6</v>
      </c>
      <c r="E190" s="7" t="s">
        <v>397</v>
      </c>
      <c r="F190" s="1">
        <f>36+25.1</f>
        <v>61.1</v>
      </c>
    </row>
    <row r="191">
      <c r="A191" s="27" t="s">
        <v>27</v>
      </c>
      <c r="B191" s="27" t="s">
        <v>497</v>
      </c>
      <c r="C191" s="7">
        <v>2017.0</v>
      </c>
      <c r="D191" s="7" t="s">
        <v>6</v>
      </c>
      <c r="E191" s="7" t="s">
        <v>397</v>
      </c>
      <c r="F191" s="1">
        <f>43.3+26.1</f>
        <v>69.4</v>
      </c>
    </row>
    <row r="192">
      <c r="A192" s="27" t="s">
        <v>28</v>
      </c>
      <c r="B192" s="27" t="s">
        <v>496</v>
      </c>
      <c r="C192" s="7">
        <v>2017.0</v>
      </c>
      <c r="D192" s="7" t="s">
        <v>6</v>
      </c>
      <c r="E192" s="7" t="s">
        <v>397</v>
      </c>
      <c r="F192" s="1">
        <f>45.7+23.9</f>
        <v>69.6</v>
      </c>
    </row>
    <row r="193">
      <c r="A193" s="27" t="s">
        <v>29</v>
      </c>
      <c r="B193" s="27" t="s">
        <v>498</v>
      </c>
      <c r="C193" s="7">
        <v>2017.0</v>
      </c>
      <c r="D193" s="7" t="s">
        <v>6</v>
      </c>
      <c r="E193" s="7" t="s">
        <v>397</v>
      </c>
      <c r="F193" s="1">
        <f>43.9+21.8</f>
        <v>65.7</v>
      </c>
    </row>
    <row r="194">
      <c r="A194" s="27" t="s">
        <v>30</v>
      </c>
      <c r="B194" s="27" t="s">
        <v>499</v>
      </c>
      <c r="C194" s="7">
        <v>2017.0</v>
      </c>
      <c r="D194" s="7" t="s">
        <v>6</v>
      </c>
      <c r="E194" s="7" t="s">
        <v>397</v>
      </c>
      <c r="F194" s="1">
        <f>41.2+20.5</f>
        <v>61.7</v>
      </c>
    </row>
    <row r="195">
      <c r="A195" s="27" t="s">
        <v>31</v>
      </c>
      <c r="B195" s="27" t="s">
        <v>500</v>
      </c>
      <c r="C195" s="7">
        <v>2017.0</v>
      </c>
      <c r="D195" s="7" t="s">
        <v>6</v>
      </c>
      <c r="E195" s="7" t="s">
        <v>397</v>
      </c>
      <c r="F195" s="1">
        <f>41.7+27.3</f>
        <v>69</v>
      </c>
    </row>
    <row r="196">
      <c r="A196" s="27" t="s">
        <v>32</v>
      </c>
      <c r="B196" s="27" t="s">
        <v>501</v>
      </c>
      <c r="C196" s="7">
        <v>2017.0</v>
      </c>
      <c r="D196" s="7" t="s">
        <v>6</v>
      </c>
      <c r="E196" s="7" t="s">
        <v>397</v>
      </c>
      <c r="F196" s="1">
        <f>38.1+26.5</f>
        <v>64.6</v>
      </c>
    </row>
    <row r="197">
      <c r="A197" s="27" t="s">
        <v>33</v>
      </c>
      <c r="B197" s="27" t="s">
        <v>502</v>
      </c>
      <c r="C197" s="7">
        <v>2017.0</v>
      </c>
      <c r="D197" s="7" t="s">
        <v>6</v>
      </c>
      <c r="E197" s="7" t="s">
        <v>397</v>
      </c>
      <c r="F197" s="1">
        <f>37.8+25</f>
        <v>62.8</v>
      </c>
    </row>
    <row r="198">
      <c r="A198" s="27" t="s">
        <v>34</v>
      </c>
      <c r="B198" s="27" t="s">
        <v>503</v>
      </c>
      <c r="C198" s="7">
        <v>2017.0</v>
      </c>
      <c r="D198" s="7" t="s">
        <v>6</v>
      </c>
      <c r="E198" s="7" t="s">
        <v>397</v>
      </c>
      <c r="F198" s="1">
        <f>42.1+24.4</f>
        <v>66.5</v>
      </c>
    </row>
    <row r="199">
      <c r="A199" s="27" t="s">
        <v>35</v>
      </c>
      <c r="B199" s="27" t="s">
        <v>504</v>
      </c>
      <c r="C199" s="7">
        <v>2017.0</v>
      </c>
      <c r="D199" s="7" t="s">
        <v>6</v>
      </c>
      <c r="E199" s="7" t="s">
        <v>397</v>
      </c>
      <c r="F199" s="1">
        <f>46.8+26.9</f>
        <v>73.7</v>
      </c>
    </row>
    <row r="200">
      <c r="A200" s="91" t="s">
        <v>3</v>
      </c>
      <c r="B200" s="27" t="s">
        <v>489</v>
      </c>
      <c r="C200" s="7">
        <v>2018.0</v>
      </c>
      <c r="D200" s="7" t="s">
        <v>6</v>
      </c>
      <c r="E200" s="7" t="s">
        <v>397</v>
      </c>
      <c r="F200" s="1">
        <f>39.4+26.7</f>
        <v>66.1</v>
      </c>
    </row>
    <row r="201">
      <c r="A201" s="91" t="s">
        <v>4</v>
      </c>
      <c r="B201" s="27" t="s">
        <v>472</v>
      </c>
      <c r="C201" s="7">
        <v>2018.0</v>
      </c>
      <c r="D201" s="7" t="s">
        <v>6</v>
      </c>
      <c r="E201" s="7" t="s">
        <v>397</v>
      </c>
      <c r="F201" s="1">
        <f>44.1+24.3</f>
        <v>68.4</v>
      </c>
    </row>
    <row r="202">
      <c r="A202" s="27" t="s">
        <v>5</v>
      </c>
      <c r="B202" s="27" t="s">
        <v>473</v>
      </c>
      <c r="C202" s="7">
        <v>2018.0</v>
      </c>
      <c r="D202" s="7" t="s">
        <v>6</v>
      </c>
      <c r="E202" s="7" t="s">
        <v>397</v>
      </c>
      <c r="F202" s="1">
        <f>40.5+28.3</f>
        <v>68.8</v>
      </c>
    </row>
    <row r="203">
      <c r="A203" s="27" t="s">
        <v>6</v>
      </c>
      <c r="B203" s="27" t="s">
        <v>474</v>
      </c>
      <c r="C203" s="7">
        <v>2018.0</v>
      </c>
      <c r="D203" s="7" t="s">
        <v>6</v>
      </c>
      <c r="E203" s="7" t="s">
        <v>397</v>
      </c>
      <c r="F203" s="1">
        <f>41.8+31.6</f>
        <v>73.4</v>
      </c>
    </row>
    <row r="204">
      <c r="A204" s="27" t="s">
        <v>7</v>
      </c>
      <c r="B204" s="27" t="s">
        <v>475</v>
      </c>
      <c r="C204" s="7">
        <v>2018.0</v>
      </c>
      <c r="D204" s="7" t="s">
        <v>6</v>
      </c>
      <c r="E204" s="7" t="s">
        <v>397</v>
      </c>
      <c r="F204" s="1">
        <f>38.7+21.7</f>
        <v>60.4</v>
      </c>
    </row>
    <row r="205">
      <c r="A205" s="27" t="s">
        <v>8</v>
      </c>
      <c r="B205" s="27" t="s">
        <v>479</v>
      </c>
      <c r="C205" s="7">
        <v>2018.0</v>
      </c>
      <c r="D205" s="7" t="s">
        <v>6</v>
      </c>
      <c r="E205" s="7" t="s">
        <v>397</v>
      </c>
      <c r="F205" s="1">
        <f>44.2+25.7</f>
        <v>69.9</v>
      </c>
    </row>
    <row r="206">
      <c r="A206" s="27" t="s">
        <v>9</v>
      </c>
      <c r="B206" s="27" t="s">
        <v>480</v>
      </c>
      <c r="C206" s="7">
        <v>2018.0</v>
      </c>
      <c r="D206" s="7" t="s">
        <v>6</v>
      </c>
      <c r="E206" s="7" t="s">
        <v>397</v>
      </c>
      <c r="F206" s="1">
        <f>43.6+25</f>
        <v>68.6</v>
      </c>
    </row>
    <row r="207">
      <c r="A207" s="27" t="s">
        <v>10</v>
      </c>
      <c r="B207" s="27" t="s">
        <v>478</v>
      </c>
      <c r="C207" s="7">
        <v>2018.0</v>
      </c>
      <c r="D207" s="7" t="s">
        <v>6</v>
      </c>
      <c r="E207" s="7" t="s">
        <v>397</v>
      </c>
      <c r="F207" s="1">
        <f>46.5+19.7</f>
        <v>66.2</v>
      </c>
    </row>
    <row r="208">
      <c r="A208" s="27" t="s">
        <v>11</v>
      </c>
      <c r="B208" s="27" t="s">
        <v>477</v>
      </c>
      <c r="C208" s="7">
        <v>2018.0</v>
      </c>
      <c r="D208" s="7" t="s">
        <v>6</v>
      </c>
      <c r="E208" s="7" t="s">
        <v>397</v>
      </c>
      <c r="F208" s="1">
        <f t="shared" ref="F208:F209" si="1">43.4+28.5</f>
        <v>71.9</v>
      </c>
    </row>
    <row r="209">
      <c r="A209" s="27" t="s">
        <v>12</v>
      </c>
      <c r="B209" s="27" t="s">
        <v>476</v>
      </c>
      <c r="C209" s="7">
        <v>2018.0</v>
      </c>
      <c r="D209" s="7" t="s">
        <v>6</v>
      </c>
      <c r="E209" s="7" t="s">
        <v>397</v>
      </c>
      <c r="F209" s="1">
        <f t="shared" si="1"/>
        <v>71.9</v>
      </c>
    </row>
    <row r="210">
      <c r="A210" s="27" t="s">
        <v>13</v>
      </c>
      <c r="B210" s="27" t="s">
        <v>481</v>
      </c>
      <c r="C210" s="7">
        <v>2018.0</v>
      </c>
      <c r="D210" s="7" t="s">
        <v>6</v>
      </c>
      <c r="E210" s="7" t="s">
        <v>397</v>
      </c>
      <c r="F210" s="1">
        <f>29.5+33.5</f>
        <v>63</v>
      </c>
    </row>
    <row r="211">
      <c r="A211" s="27" t="s">
        <v>14</v>
      </c>
      <c r="B211" s="27" t="s">
        <v>483</v>
      </c>
      <c r="C211" s="7">
        <v>2018.0</v>
      </c>
      <c r="D211" s="7" t="s">
        <v>6</v>
      </c>
      <c r="E211" s="7" t="s">
        <v>397</v>
      </c>
      <c r="F211" s="1">
        <f>46.7+25.3</f>
        <v>72</v>
      </c>
    </row>
    <row r="212">
      <c r="A212" s="27" t="s">
        <v>15</v>
      </c>
      <c r="B212" s="27" t="s">
        <v>482</v>
      </c>
      <c r="C212" s="7">
        <v>2018.0</v>
      </c>
      <c r="D212" s="7" t="s">
        <v>6</v>
      </c>
      <c r="E212" s="7" t="s">
        <v>397</v>
      </c>
      <c r="F212" s="1">
        <f>42.9+25.3</f>
        <v>68.2</v>
      </c>
    </row>
    <row r="213">
      <c r="A213" s="27" t="s">
        <v>16</v>
      </c>
      <c r="B213" s="27" t="s">
        <v>484</v>
      </c>
      <c r="C213" s="7">
        <v>2018.0</v>
      </c>
      <c r="D213" s="7" t="s">
        <v>6</v>
      </c>
      <c r="E213" s="7" t="s">
        <v>397</v>
      </c>
      <c r="F213" s="1">
        <f>39.5+21.4</f>
        <v>60.9</v>
      </c>
    </row>
    <row r="214">
      <c r="A214" s="27" t="s">
        <v>17</v>
      </c>
      <c r="B214" s="27" t="s">
        <v>485</v>
      </c>
      <c r="C214" s="7">
        <v>2018.0</v>
      </c>
      <c r="D214" s="7" t="s">
        <v>6</v>
      </c>
      <c r="E214" s="7" t="s">
        <v>397</v>
      </c>
      <c r="F214" s="1">
        <f>45.2+25.3</f>
        <v>70.5</v>
      </c>
    </row>
    <row r="215">
      <c r="A215" s="27" t="s">
        <v>18</v>
      </c>
      <c r="B215" s="27" t="s">
        <v>486</v>
      </c>
      <c r="C215" s="7">
        <v>2018.0</v>
      </c>
      <c r="D215" s="7" t="s">
        <v>6</v>
      </c>
      <c r="E215" s="7" t="s">
        <v>397</v>
      </c>
      <c r="F215" s="1">
        <f>29.2+33.2</f>
        <v>62.4</v>
      </c>
    </row>
    <row r="216">
      <c r="A216" s="27" t="s">
        <v>19</v>
      </c>
      <c r="B216" s="27" t="s">
        <v>487</v>
      </c>
      <c r="C216" s="7">
        <v>2018.0</v>
      </c>
      <c r="D216" s="7" t="s">
        <v>6</v>
      </c>
      <c r="E216" s="7" t="s">
        <v>397</v>
      </c>
      <c r="F216" s="1">
        <f>46.8+25.9</f>
        <v>72.7</v>
      </c>
    </row>
    <row r="217">
      <c r="A217" s="27" t="s">
        <v>20</v>
      </c>
      <c r="B217" s="27" t="s">
        <v>488</v>
      </c>
      <c r="C217" s="7">
        <v>2018.0</v>
      </c>
      <c r="D217" s="7" t="s">
        <v>6</v>
      </c>
      <c r="E217" s="7" t="s">
        <v>397</v>
      </c>
      <c r="F217" s="1">
        <f>35.9+25.9</f>
        <v>61.8</v>
      </c>
    </row>
    <row r="218">
      <c r="A218" s="27" t="s">
        <v>21</v>
      </c>
      <c r="B218" s="27" t="s">
        <v>490</v>
      </c>
      <c r="C218" s="7">
        <v>2018.0</v>
      </c>
      <c r="D218" s="7" t="s">
        <v>6</v>
      </c>
      <c r="E218" s="7" t="s">
        <v>397</v>
      </c>
      <c r="F218" s="1">
        <f>48.8+25.9</f>
        <v>74.7</v>
      </c>
    </row>
    <row r="219">
      <c r="A219" s="27" t="s">
        <v>22</v>
      </c>
      <c r="B219" s="27" t="s">
        <v>491</v>
      </c>
      <c r="C219" s="7">
        <v>2018.0</v>
      </c>
      <c r="D219" s="7" t="s">
        <v>6</v>
      </c>
      <c r="E219" s="7" t="s">
        <v>397</v>
      </c>
      <c r="F219" s="1">
        <f>42.1+28.5</f>
        <v>70.6</v>
      </c>
    </row>
    <row r="220">
      <c r="A220" s="27" t="s">
        <v>23</v>
      </c>
      <c r="B220" s="27" t="s">
        <v>492</v>
      </c>
      <c r="C220" s="7">
        <v>2018.0</v>
      </c>
      <c r="D220" s="7" t="s">
        <v>6</v>
      </c>
      <c r="E220" s="7" t="s">
        <v>397</v>
      </c>
      <c r="F220" s="1">
        <f>40.8+22.3</f>
        <v>63.1</v>
      </c>
    </row>
    <row r="221">
      <c r="A221" s="27" t="s">
        <v>24</v>
      </c>
      <c r="B221" s="27" t="s">
        <v>493</v>
      </c>
      <c r="C221" s="7">
        <v>2018.0</v>
      </c>
      <c r="D221" s="7" t="s">
        <v>6</v>
      </c>
      <c r="E221" s="7" t="s">
        <v>397</v>
      </c>
      <c r="F221" s="1">
        <f>35.4+24.8</f>
        <v>60.2</v>
      </c>
    </row>
    <row r="222">
      <c r="A222" s="27" t="s">
        <v>25</v>
      </c>
      <c r="B222" s="27" t="s">
        <v>494</v>
      </c>
      <c r="C222" s="7">
        <v>2018.0</v>
      </c>
      <c r="D222" s="7" t="s">
        <v>6</v>
      </c>
      <c r="E222" s="7" t="s">
        <v>397</v>
      </c>
      <c r="F222" s="1">
        <f>41.8+26.6</f>
        <v>68.4</v>
      </c>
    </row>
    <row r="223">
      <c r="A223" s="27" t="s">
        <v>26</v>
      </c>
      <c r="B223" s="27" t="s">
        <v>495</v>
      </c>
      <c r="C223" s="7">
        <v>2018.0</v>
      </c>
      <c r="D223" s="7" t="s">
        <v>6</v>
      </c>
      <c r="E223" s="7" t="s">
        <v>397</v>
      </c>
      <c r="F223" s="1">
        <f>35.3+24.4</f>
        <v>59.7</v>
      </c>
    </row>
    <row r="224">
      <c r="A224" s="27" t="s">
        <v>27</v>
      </c>
      <c r="B224" s="27" t="s">
        <v>497</v>
      </c>
      <c r="C224" s="7">
        <v>2018.0</v>
      </c>
      <c r="D224" s="7" t="s">
        <v>6</v>
      </c>
      <c r="E224" s="7" t="s">
        <v>397</v>
      </c>
      <c r="F224" s="1">
        <f>40.7+24.8</f>
        <v>65.5</v>
      </c>
    </row>
    <row r="225">
      <c r="A225" s="27" t="s">
        <v>28</v>
      </c>
      <c r="B225" s="27" t="s">
        <v>496</v>
      </c>
      <c r="C225" s="7">
        <v>2018.0</v>
      </c>
      <c r="D225" s="7" t="s">
        <v>6</v>
      </c>
      <c r="E225" s="7" t="s">
        <v>397</v>
      </c>
      <c r="F225" s="1">
        <f>44.3+25.3</f>
        <v>69.6</v>
      </c>
    </row>
    <row r="226">
      <c r="A226" s="27" t="s">
        <v>29</v>
      </c>
      <c r="B226" s="27" t="s">
        <v>498</v>
      </c>
      <c r="C226" s="7">
        <v>2018.0</v>
      </c>
      <c r="D226" s="7" t="s">
        <v>6</v>
      </c>
      <c r="E226" s="7" t="s">
        <v>397</v>
      </c>
      <c r="F226" s="1">
        <f>44.3+25.4</f>
        <v>69.7</v>
      </c>
    </row>
    <row r="227">
      <c r="A227" s="27" t="s">
        <v>30</v>
      </c>
      <c r="B227" s="27" t="s">
        <v>499</v>
      </c>
      <c r="C227" s="7">
        <v>2018.0</v>
      </c>
      <c r="D227" s="7" t="s">
        <v>6</v>
      </c>
      <c r="E227" s="7" t="s">
        <v>397</v>
      </c>
      <c r="F227" s="1">
        <f>39.9+20.6</f>
        <v>60.5</v>
      </c>
    </row>
    <row r="228">
      <c r="A228" s="27" t="s">
        <v>31</v>
      </c>
      <c r="B228" s="27" t="s">
        <v>500</v>
      </c>
      <c r="C228" s="7">
        <v>2018.0</v>
      </c>
      <c r="D228" s="7" t="s">
        <v>6</v>
      </c>
      <c r="E228" s="7" t="s">
        <v>397</v>
      </c>
      <c r="F228" s="1">
        <f>44.5+26.7</f>
        <v>71.2</v>
      </c>
    </row>
    <row r="229">
      <c r="A229" s="27" t="s">
        <v>32</v>
      </c>
      <c r="B229" s="27" t="s">
        <v>501</v>
      </c>
      <c r="C229" s="7">
        <v>2018.0</v>
      </c>
      <c r="D229" s="7" t="s">
        <v>6</v>
      </c>
      <c r="E229" s="7" t="s">
        <v>397</v>
      </c>
      <c r="F229" s="1">
        <f>36.3+31.1</f>
        <v>67.4</v>
      </c>
    </row>
    <row r="230">
      <c r="A230" s="27" t="s">
        <v>33</v>
      </c>
      <c r="B230" s="27" t="s">
        <v>502</v>
      </c>
      <c r="C230" s="7">
        <v>2018.0</v>
      </c>
      <c r="D230" s="7" t="s">
        <v>6</v>
      </c>
      <c r="E230" s="7" t="s">
        <v>397</v>
      </c>
      <c r="F230" s="1">
        <f>41+22.7</f>
        <v>63.7</v>
      </c>
    </row>
    <row r="231">
      <c r="A231" s="27" t="s">
        <v>34</v>
      </c>
      <c r="B231" s="27" t="s">
        <v>503</v>
      </c>
      <c r="C231" s="7">
        <v>2018.0</v>
      </c>
      <c r="D231" s="7" t="s">
        <v>6</v>
      </c>
      <c r="E231" s="7" t="s">
        <v>397</v>
      </c>
      <c r="F231" s="1">
        <f>46.2+21.5</f>
        <v>67.7</v>
      </c>
    </row>
    <row r="232">
      <c r="A232" s="27" t="s">
        <v>35</v>
      </c>
      <c r="B232" s="27" t="s">
        <v>504</v>
      </c>
      <c r="C232" s="7">
        <v>2018.0</v>
      </c>
      <c r="D232" s="7" t="s">
        <v>6</v>
      </c>
      <c r="E232" s="7" t="s">
        <v>397</v>
      </c>
      <c r="F232" s="1">
        <f>47.6+27</f>
        <v>74.6</v>
      </c>
    </row>
    <row r="233">
      <c r="A233" s="91" t="s">
        <v>3</v>
      </c>
      <c r="B233" s="27" t="s">
        <v>489</v>
      </c>
      <c r="C233" s="7">
        <v>2019.0</v>
      </c>
      <c r="D233" s="7" t="s">
        <v>6</v>
      </c>
      <c r="E233" s="7" t="s">
        <v>397</v>
      </c>
      <c r="F233" s="1">
        <f>39.7+25.2</f>
        <v>64.9</v>
      </c>
    </row>
    <row r="234">
      <c r="A234" s="91" t="s">
        <v>4</v>
      </c>
      <c r="B234" s="27" t="s">
        <v>472</v>
      </c>
      <c r="C234" s="7">
        <v>2019.0</v>
      </c>
      <c r="D234" s="7" t="s">
        <v>6</v>
      </c>
      <c r="E234" s="7" t="s">
        <v>397</v>
      </c>
      <c r="F234" s="1">
        <f>42.4+25.7</f>
        <v>68.1</v>
      </c>
    </row>
    <row r="235">
      <c r="A235" s="27" t="s">
        <v>5</v>
      </c>
      <c r="B235" s="27" t="s">
        <v>473</v>
      </c>
      <c r="C235" s="7">
        <v>2019.0</v>
      </c>
      <c r="D235" s="7" t="s">
        <v>6</v>
      </c>
      <c r="E235" s="7" t="s">
        <v>397</v>
      </c>
      <c r="F235" s="1">
        <f>38.3+26.4</f>
        <v>64.7</v>
      </c>
    </row>
    <row r="236">
      <c r="A236" s="27" t="s">
        <v>6</v>
      </c>
      <c r="B236" s="27" t="s">
        <v>474</v>
      </c>
      <c r="C236" s="7">
        <v>2019.0</v>
      </c>
      <c r="D236" s="7" t="s">
        <v>6</v>
      </c>
      <c r="E236" s="7" t="s">
        <v>397</v>
      </c>
      <c r="F236" s="1">
        <f>45.4+24.5</f>
        <v>69.9</v>
      </c>
    </row>
    <row r="237">
      <c r="A237" s="27" t="s">
        <v>7</v>
      </c>
      <c r="B237" s="27" t="s">
        <v>475</v>
      </c>
      <c r="C237" s="7">
        <v>2019.0</v>
      </c>
      <c r="D237" s="7" t="s">
        <v>6</v>
      </c>
      <c r="E237" s="7" t="s">
        <v>397</v>
      </c>
      <c r="F237" s="1">
        <f>43.1+18.3</f>
        <v>61.4</v>
      </c>
    </row>
    <row r="238">
      <c r="A238" s="27" t="s">
        <v>8</v>
      </c>
      <c r="B238" s="27" t="s">
        <v>479</v>
      </c>
      <c r="C238" s="7">
        <v>2019.0</v>
      </c>
      <c r="D238" s="7" t="s">
        <v>6</v>
      </c>
      <c r="E238" s="7" t="s">
        <v>397</v>
      </c>
      <c r="F238" s="1">
        <f>49+21.5</f>
        <v>70.5</v>
      </c>
    </row>
    <row r="239">
      <c r="A239" s="27" t="s">
        <v>9</v>
      </c>
      <c r="B239" s="27" t="s">
        <v>480</v>
      </c>
      <c r="C239" s="7">
        <v>2019.0</v>
      </c>
      <c r="D239" s="7" t="s">
        <v>6</v>
      </c>
      <c r="E239" s="7" t="s">
        <v>397</v>
      </c>
      <c r="F239" s="1">
        <f>45.9+22.9</f>
        <v>68.8</v>
      </c>
    </row>
    <row r="240">
      <c r="A240" s="27" t="s">
        <v>10</v>
      </c>
      <c r="B240" s="27" t="s">
        <v>478</v>
      </c>
      <c r="C240" s="7">
        <v>2019.0</v>
      </c>
      <c r="D240" s="7" t="s">
        <v>6</v>
      </c>
      <c r="E240" s="7" t="s">
        <v>397</v>
      </c>
      <c r="F240" s="1">
        <f>39.1+21.5</f>
        <v>60.6</v>
      </c>
    </row>
    <row r="241">
      <c r="A241" s="27" t="s">
        <v>11</v>
      </c>
      <c r="B241" s="27" t="s">
        <v>477</v>
      </c>
      <c r="C241" s="7">
        <v>2019.0</v>
      </c>
      <c r="D241" s="7" t="s">
        <v>6</v>
      </c>
      <c r="E241" s="7" t="s">
        <v>397</v>
      </c>
      <c r="F241" s="1">
        <f>45+27.2</f>
        <v>72.2</v>
      </c>
    </row>
    <row r="242">
      <c r="A242" s="27" t="s">
        <v>12</v>
      </c>
      <c r="B242" s="27" t="s">
        <v>476</v>
      </c>
      <c r="C242" s="7">
        <v>2019.0</v>
      </c>
      <c r="D242" s="7" t="s">
        <v>6</v>
      </c>
      <c r="E242" s="7" t="s">
        <v>397</v>
      </c>
      <c r="F242" s="1">
        <f>29.1+33</f>
        <v>62.1</v>
      </c>
    </row>
    <row r="243">
      <c r="A243" s="27" t="s">
        <v>13</v>
      </c>
      <c r="B243" s="27" t="s">
        <v>481</v>
      </c>
      <c r="C243" s="7">
        <v>2019.0</v>
      </c>
      <c r="D243" s="7" t="s">
        <v>6</v>
      </c>
      <c r="E243" s="7" t="s">
        <v>397</v>
      </c>
      <c r="F243" s="1">
        <f>44.3+25</f>
        <v>69.3</v>
      </c>
    </row>
    <row r="244">
      <c r="A244" s="27" t="s">
        <v>14</v>
      </c>
      <c r="B244" s="27" t="s">
        <v>483</v>
      </c>
      <c r="C244" s="7">
        <v>2019.0</v>
      </c>
      <c r="D244" s="7" t="s">
        <v>6</v>
      </c>
      <c r="E244" s="7" t="s">
        <v>397</v>
      </c>
      <c r="F244" s="1">
        <f>43.8+25.9</f>
        <v>69.7</v>
      </c>
    </row>
    <row r="245">
      <c r="A245" s="27" t="s">
        <v>15</v>
      </c>
      <c r="B245" s="27" t="s">
        <v>482</v>
      </c>
      <c r="C245" s="7">
        <v>2019.0</v>
      </c>
      <c r="D245" s="7" t="s">
        <v>6</v>
      </c>
      <c r="E245" s="7" t="s">
        <v>397</v>
      </c>
      <c r="F245" s="1">
        <f>19.1+34.3</f>
        <v>53.4</v>
      </c>
    </row>
    <row r="246">
      <c r="A246" s="27" t="s">
        <v>16</v>
      </c>
      <c r="B246" s="27" t="s">
        <v>484</v>
      </c>
      <c r="C246" s="7">
        <v>2019.0</v>
      </c>
      <c r="D246" s="7" t="s">
        <v>6</v>
      </c>
      <c r="E246" s="7" t="s">
        <v>397</v>
      </c>
      <c r="F246" s="1">
        <f>25.3+37.2</f>
        <v>62.5</v>
      </c>
    </row>
    <row r="247">
      <c r="A247" s="27" t="s">
        <v>17</v>
      </c>
      <c r="B247" s="27" t="s">
        <v>485</v>
      </c>
      <c r="C247" s="7">
        <v>2019.0</v>
      </c>
      <c r="D247" s="7" t="s">
        <v>6</v>
      </c>
      <c r="E247" s="7" t="s">
        <v>397</v>
      </c>
      <c r="F247" s="1">
        <f>44.4+23.6</f>
        <v>68</v>
      </c>
    </row>
    <row r="248">
      <c r="A248" s="27" t="s">
        <v>18</v>
      </c>
      <c r="B248" s="27" t="s">
        <v>486</v>
      </c>
      <c r="C248" s="7">
        <v>2019.0</v>
      </c>
      <c r="D248" s="7" t="s">
        <v>6</v>
      </c>
      <c r="E248" s="7" t="s">
        <v>397</v>
      </c>
      <c r="F248" s="1">
        <f>29.1+33.2</f>
        <v>62.3</v>
      </c>
    </row>
    <row r="249">
      <c r="A249" s="27" t="s">
        <v>19</v>
      </c>
      <c r="B249" s="27" t="s">
        <v>487</v>
      </c>
      <c r="C249" s="7">
        <v>2019.0</v>
      </c>
      <c r="D249" s="7" t="s">
        <v>6</v>
      </c>
      <c r="E249" s="7" t="s">
        <v>397</v>
      </c>
      <c r="F249" s="1">
        <f>45.3+23.7</f>
        <v>69</v>
      </c>
    </row>
    <row r="250">
      <c r="A250" s="27" t="s">
        <v>20</v>
      </c>
      <c r="B250" s="27" t="s">
        <v>488</v>
      </c>
      <c r="C250" s="7">
        <v>2019.0</v>
      </c>
      <c r="D250" s="7" t="s">
        <v>6</v>
      </c>
      <c r="E250" s="7" t="s">
        <v>397</v>
      </c>
      <c r="F250" s="1">
        <f>37.2+25.9</f>
        <v>63.1</v>
      </c>
    </row>
    <row r="251">
      <c r="A251" s="27" t="s">
        <v>21</v>
      </c>
      <c r="B251" s="27" t="s">
        <v>490</v>
      </c>
      <c r="C251" s="7">
        <v>2019.0</v>
      </c>
      <c r="D251" s="7" t="s">
        <v>6</v>
      </c>
      <c r="E251" s="7" t="s">
        <v>397</v>
      </c>
      <c r="F251" s="1">
        <f>48.9+22.6</f>
        <v>71.5</v>
      </c>
    </row>
    <row r="252">
      <c r="A252" s="27" t="s">
        <v>22</v>
      </c>
      <c r="B252" s="27" t="s">
        <v>491</v>
      </c>
      <c r="C252" s="7">
        <v>2019.0</v>
      </c>
      <c r="D252" s="7" t="s">
        <v>6</v>
      </c>
      <c r="E252" s="7" t="s">
        <v>397</v>
      </c>
      <c r="F252" s="1">
        <f>42.9+25.7</f>
        <v>68.6</v>
      </c>
    </row>
    <row r="253">
      <c r="A253" s="27" t="s">
        <v>23</v>
      </c>
      <c r="B253" s="27" t="s">
        <v>492</v>
      </c>
      <c r="C253" s="7">
        <v>2019.0</v>
      </c>
      <c r="D253" s="7" t="s">
        <v>6</v>
      </c>
      <c r="E253" s="7" t="s">
        <v>397</v>
      </c>
      <c r="F253" s="1">
        <f>39.7+19.3</f>
        <v>59</v>
      </c>
    </row>
    <row r="254">
      <c r="A254" s="27" t="s">
        <v>24</v>
      </c>
      <c r="B254" s="27" t="s">
        <v>493</v>
      </c>
      <c r="C254" s="7">
        <v>2019.0</v>
      </c>
      <c r="D254" s="7" t="s">
        <v>6</v>
      </c>
      <c r="E254" s="7" t="s">
        <v>397</v>
      </c>
      <c r="F254" s="1">
        <f>38.4+26.2</f>
        <v>64.6</v>
      </c>
    </row>
    <row r="255">
      <c r="A255" s="27" t="s">
        <v>25</v>
      </c>
      <c r="B255" s="27" t="s">
        <v>494</v>
      </c>
      <c r="C255" s="7">
        <v>2019.0</v>
      </c>
      <c r="D255" s="7" t="s">
        <v>6</v>
      </c>
      <c r="E255" s="7" t="s">
        <v>397</v>
      </c>
      <c r="F255" s="1">
        <f>42.4+24.7</f>
        <v>67.1</v>
      </c>
    </row>
    <row r="256">
      <c r="A256" s="27" t="s">
        <v>26</v>
      </c>
      <c r="B256" s="27" t="s">
        <v>495</v>
      </c>
      <c r="C256" s="7">
        <v>2019.0</v>
      </c>
      <c r="D256" s="7" t="s">
        <v>6</v>
      </c>
      <c r="E256" s="7" t="s">
        <v>397</v>
      </c>
      <c r="F256" s="1">
        <f>37.1+23.6</f>
        <v>60.7</v>
      </c>
    </row>
    <row r="257">
      <c r="A257" s="27" t="s">
        <v>27</v>
      </c>
      <c r="B257" s="27" t="s">
        <v>497</v>
      </c>
      <c r="C257" s="7">
        <v>2019.0</v>
      </c>
      <c r="D257" s="7" t="s">
        <v>6</v>
      </c>
      <c r="E257" s="7" t="s">
        <v>397</v>
      </c>
      <c r="F257" s="1">
        <f>26.4+42</f>
        <v>68.4</v>
      </c>
    </row>
    <row r="258">
      <c r="A258" s="27" t="s">
        <v>28</v>
      </c>
      <c r="B258" s="27" t="s">
        <v>496</v>
      </c>
      <c r="C258" s="7">
        <v>2019.0</v>
      </c>
      <c r="D258" s="7" t="s">
        <v>6</v>
      </c>
      <c r="E258" s="7" t="s">
        <v>397</v>
      </c>
      <c r="F258" s="1">
        <f>47.1+21.6</f>
        <v>68.7</v>
      </c>
    </row>
    <row r="259">
      <c r="A259" s="27" t="s">
        <v>29</v>
      </c>
      <c r="B259" s="27" t="s">
        <v>498</v>
      </c>
      <c r="C259" s="7">
        <v>2019.0</v>
      </c>
      <c r="D259" s="7" t="s">
        <v>6</v>
      </c>
      <c r="E259" s="7" t="s">
        <v>397</v>
      </c>
      <c r="F259" s="1">
        <f>20.3+42.9</f>
        <v>63.2</v>
      </c>
    </row>
    <row r="260">
      <c r="A260" s="27" t="s">
        <v>30</v>
      </c>
      <c r="B260" s="27" t="s">
        <v>499</v>
      </c>
      <c r="C260" s="7">
        <v>2019.0</v>
      </c>
      <c r="D260" s="7" t="s">
        <v>6</v>
      </c>
      <c r="E260" s="7" t="s">
        <v>397</v>
      </c>
      <c r="F260" s="1">
        <f>19.8+40.4</f>
        <v>60.2</v>
      </c>
    </row>
    <row r="261">
      <c r="A261" s="27" t="s">
        <v>31</v>
      </c>
      <c r="B261" s="27" t="s">
        <v>500</v>
      </c>
      <c r="C261" s="7">
        <v>2019.0</v>
      </c>
      <c r="D261" s="7" t="s">
        <v>6</v>
      </c>
      <c r="E261" s="7" t="s">
        <v>397</v>
      </c>
      <c r="F261" s="1">
        <f>42.3+24.4</f>
        <v>66.7</v>
      </c>
    </row>
    <row r="262">
      <c r="A262" s="27" t="s">
        <v>32</v>
      </c>
      <c r="B262" s="27" t="s">
        <v>501</v>
      </c>
      <c r="C262" s="7">
        <v>2019.0</v>
      </c>
      <c r="D262" s="7" t="s">
        <v>6</v>
      </c>
      <c r="E262" s="7" t="s">
        <v>397</v>
      </c>
      <c r="F262" s="1">
        <f>38.8+27.5</f>
        <v>66.3</v>
      </c>
    </row>
    <row r="263">
      <c r="A263" s="27" t="s">
        <v>33</v>
      </c>
      <c r="B263" s="27" t="s">
        <v>502</v>
      </c>
      <c r="C263" s="7">
        <v>2019.0</v>
      </c>
      <c r="D263" s="7" t="s">
        <v>6</v>
      </c>
      <c r="E263" s="7" t="s">
        <v>397</v>
      </c>
      <c r="F263" s="1">
        <f>22.7+40.4</f>
        <v>63.1</v>
      </c>
    </row>
    <row r="264">
      <c r="A264" s="27" t="s">
        <v>34</v>
      </c>
      <c r="B264" s="27" t="s">
        <v>503</v>
      </c>
      <c r="C264" s="7">
        <v>2019.0</v>
      </c>
      <c r="D264" s="7" t="s">
        <v>6</v>
      </c>
      <c r="E264" s="7" t="s">
        <v>397</v>
      </c>
      <c r="F264" s="1">
        <f>44.9+21.7</f>
        <v>66.6</v>
      </c>
    </row>
    <row r="265">
      <c r="A265" s="27" t="s">
        <v>35</v>
      </c>
      <c r="B265" s="27" t="s">
        <v>504</v>
      </c>
      <c r="C265" s="7">
        <v>2019.0</v>
      </c>
      <c r="D265" s="7" t="s">
        <v>6</v>
      </c>
      <c r="E265" s="7" t="s">
        <v>397</v>
      </c>
      <c r="F265" s="1">
        <f>49.1+23.4</f>
        <v>72.5</v>
      </c>
    </row>
    <row r="266">
      <c r="A266" s="91" t="s">
        <v>3</v>
      </c>
      <c r="B266" s="27" t="s">
        <v>489</v>
      </c>
      <c r="C266" s="7">
        <v>2020.0</v>
      </c>
      <c r="D266" s="7" t="s">
        <v>6</v>
      </c>
      <c r="E266" s="7" t="s">
        <v>397</v>
      </c>
      <c r="F266" s="1">
        <f>35.9+28.1</f>
        <v>64</v>
      </c>
    </row>
    <row r="267">
      <c r="A267" s="91" t="s">
        <v>4</v>
      </c>
      <c r="B267" s="27" t="s">
        <v>472</v>
      </c>
      <c r="C267" s="7">
        <v>2020.0</v>
      </c>
      <c r="D267" s="7" t="s">
        <v>6</v>
      </c>
      <c r="E267" s="7" t="s">
        <v>397</v>
      </c>
      <c r="F267" s="1">
        <f>27.4+40.4</f>
        <v>67.8</v>
      </c>
    </row>
    <row r="268">
      <c r="A268" s="27" t="s">
        <v>5</v>
      </c>
      <c r="B268" s="27" t="s">
        <v>473</v>
      </c>
      <c r="C268" s="7">
        <v>2020.0</v>
      </c>
      <c r="D268" s="7" t="s">
        <v>6</v>
      </c>
      <c r="E268" s="7" t="s">
        <v>397</v>
      </c>
      <c r="F268" s="1">
        <f>31.9+37.3</f>
        <v>69.2</v>
      </c>
    </row>
    <row r="269">
      <c r="A269" s="27" t="s">
        <v>6</v>
      </c>
      <c r="B269" s="27" t="s">
        <v>474</v>
      </c>
      <c r="C269" s="7">
        <v>2020.0</v>
      </c>
      <c r="D269" s="7" t="s">
        <v>6</v>
      </c>
      <c r="E269" s="7" t="s">
        <v>397</v>
      </c>
      <c r="F269" s="1">
        <f>45+25</f>
        <v>70</v>
      </c>
    </row>
    <row r="270">
      <c r="A270" s="27" t="s">
        <v>7</v>
      </c>
      <c r="B270" s="27" t="s">
        <v>475</v>
      </c>
      <c r="C270" s="7">
        <v>2020.0</v>
      </c>
      <c r="D270" s="7" t="s">
        <v>6</v>
      </c>
      <c r="E270" s="7" t="s">
        <v>397</v>
      </c>
      <c r="F270" s="1">
        <f>40.4+24.7</f>
        <v>65.1</v>
      </c>
    </row>
    <row r="271">
      <c r="A271" s="27" t="s">
        <v>8</v>
      </c>
      <c r="B271" s="27" t="s">
        <v>479</v>
      </c>
      <c r="C271" s="7">
        <v>2020.0</v>
      </c>
      <c r="D271" s="7" t="s">
        <v>6</v>
      </c>
      <c r="E271" s="7" t="s">
        <v>397</v>
      </c>
      <c r="F271" s="1">
        <f>42.2+28.4</f>
        <v>70.6</v>
      </c>
    </row>
    <row r="272">
      <c r="A272" s="27" t="s">
        <v>9</v>
      </c>
      <c r="B272" s="27" t="s">
        <v>480</v>
      </c>
      <c r="C272" s="7">
        <v>2020.0</v>
      </c>
      <c r="D272" s="7" t="s">
        <v>6</v>
      </c>
      <c r="E272" s="7" t="s">
        <v>397</v>
      </c>
      <c r="F272" s="1">
        <f>46.5+24.8</f>
        <v>71.3</v>
      </c>
    </row>
    <row r="273">
      <c r="A273" s="27" t="s">
        <v>10</v>
      </c>
      <c r="B273" s="27" t="s">
        <v>478</v>
      </c>
      <c r="C273" s="7">
        <v>2020.0</v>
      </c>
      <c r="D273" s="7" t="s">
        <v>6</v>
      </c>
      <c r="E273" s="7" t="s">
        <v>397</v>
      </c>
      <c r="F273" s="1">
        <f>39.8+22.2</f>
        <v>62</v>
      </c>
    </row>
    <row r="274">
      <c r="A274" s="27" t="s">
        <v>11</v>
      </c>
      <c r="B274" s="27" t="s">
        <v>477</v>
      </c>
      <c r="C274" s="7">
        <v>2020.0</v>
      </c>
      <c r="D274" s="7" t="s">
        <v>6</v>
      </c>
      <c r="E274" s="7" t="s">
        <v>397</v>
      </c>
      <c r="F274" s="1">
        <f>37+33.3</f>
        <v>70.3</v>
      </c>
    </row>
    <row r="275">
      <c r="A275" s="27" t="s">
        <v>12</v>
      </c>
      <c r="B275" s="27" t="s">
        <v>476</v>
      </c>
      <c r="C275" s="7">
        <v>2020.0</v>
      </c>
      <c r="D275" s="7" t="s">
        <v>6</v>
      </c>
      <c r="E275" s="7" t="s">
        <v>397</v>
      </c>
      <c r="F275" s="1">
        <f>28.4+32.4</f>
        <v>60.8</v>
      </c>
    </row>
    <row r="276">
      <c r="A276" s="27" t="s">
        <v>13</v>
      </c>
      <c r="B276" s="27" t="s">
        <v>481</v>
      </c>
      <c r="C276" s="7">
        <v>2020.0</v>
      </c>
      <c r="D276" s="7" t="s">
        <v>6</v>
      </c>
      <c r="E276" s="7" t="s">
        <v>397</v>
      </c>
      <c r="F276" s="1">
        <f>40.8+27.9</f>
        <v>68.7</v>
      </c>
    </row>
    <row r="277">
      <c r="A277" s="27" t="s">
        <v>14</v>
      </c>
      <c r="B277" s="27" t="s">
        <v>483</v>
      </c>
      <c r="C277" s="7">
        <v>2020.0</v>
      </c>
      <c r="D277" s="7" t="s">
        <v>6</v>
      </c>
      <c r="E277" s="7" t="s">
        <v>397</v>
      </c>
      <c r="F277" s="1">
        <f>38.2+28.5</f>
        <v>66.7</v>
      </c>
    </row>
    <row r="278">
      <c r="A278" s="27" t="s">
        <v>15</v>
      </c>
      <c r="B278" s="27" t="s">
        <v>482</v>
      </c>
      <c r="C278" s="7">
        <v>2020.0</v>
      </c>
      <c r="D278" s="7" t="s">
        <v>6</v>
      </c>
      <c r="E278" s="7" t="s">
        <v>397</v>
      </c>
      <c r="F278" s="1">
        <f>29.7+23.4</f>
        <v>53.1</v>
      </c>
    </row>
    <row r="279">
      <c r="A279" s="27" t="s">
        <v>16</v>
      </c>
      <c r="B279" s="27" t="s">
        <v>484</v>
      </c>
      <c r="C279" s="7">
        <v>2020.0</v>
      </c>
      <c r="D279" s="7" t="s">
        <v>6</v>
      </c>
      <c r="E279" s="7" t="s">
        <v>397</v>
      </c>
      <c r="F279" s="1">
        <f>32.7+26.3</f>
        <v>59</v>
      </c>
    </row>
    <row r="280">
      <c r="A280" s="27" t="s">
        <v>17</v>
      </c>
      <c r="B280" s="27" t="s">
        <v>485</v>
      </c>
      <c r="C280" s="7">
        <v>2020.0</v>
      </c>
      <c r="D280" s="7" t="s">
        <v>6</v>
      </c>
      <c r="E280" s="7" t="s">
        <v>397</v>
      </c>
      <c r="F280" s="1">
        <f>38.4+30.7</f>
        <v>69.1</v>
      </c>
    </row>
    <row r="281">
      <c r="A281" s="27" t="s">
        <v>18</v>
      </c>
      <c r="B281" s="27" t="s">
        <v>486</v>
      </c>
      <c r="C281" s="7">
        <v>2020.0</v>
      </c>
      <c r="D281" s="7" t="s">
        <v>6</v>
      </c>
      <c r="E281" s="7" t="s">
        <v>397</v>
      </c>
      <c r="F281" s="1">
        <f>26.8+31.6</f>
        <v>58.4</v>
      </c>
    </row>
    <row r="282">
      <c r="A282" s="27" t="s">
        <v>19</v>
      </c>
      <c r="B282" s="27" t="s">
        <v>487</v>
      </c>
      <c r="C282" s="7">
        <v>2020.0</v>
      </c>
      <c r="D282" s="7" t="s">
        <v>6</v>
      </c>
      <c r="E282" s="7" t="s">
        <v>397</v>
      </c>
      <c r="F282" s="1">
        <f>44+23.8</f>
        <v>67.8</v>
      </c>
    </row>
    <row r="283">
      <c r="A283" s="27" t="s">
        <v>20</v>
      </c>
      <c r="B283" s="27" t="s">
        <v>488</v>
      </c>
      <c r="C283" s="7">
        <v>2020.0</v>
      </c>
      <c r="D283" s="7" t="s">
        <v>6</v>
      </c>
      <c r="E283" s="7" t="s">
        <v>397</v>
      </c>
      <c r="F283" s="1">
        <f>36.1+28.9</f>
        <v>65</v>
      </c>
    </row>
    <row r="284">
      <c r="A284" s="27" t="s">
        <v>21</v>
      </c>
      <c r="B284" s="27" t="s">
        <v>490</v>
      </c>
      <c r="C284" s="7">
        <v>2020.0</v>
      </c>
      <c r="D284" s="7" t="s">
        <v>6</v>
      </c>
      <c r="E284" s="7" t="s">
        <v>397</v>
      </c>
      <c r="F284" s="1">
        <f>46.2+22.1</f>
        <v>68.3</v>
      </c>
    </row>
    <row r="285">
      <c r="A285" s="27" t="s">
        <v>22</v>
      </c>
      <c r="B285" s="27" t="s">
        <v>491</v>
      </c>
      <c r="C285" s="7">
        <v>2020.0</v>
      </c>
      <c r="D285" s="7" t="s">
        <v>6</v>
      </c>
      <c r="E285" s="7" t="s">
        <v>397</v>
      </c>
      <c r="F285" s="1">
        <f>46.1+26.5</f>
        <v>72.6</v>
      </c>
    </row>
    <row r="286">
      <c r="A286" s="27" t="s">
        <v>23</v>
      </c>
      <c r="B286" s="27" t="s">
        <v>492</v>
      </c>
      <c r="C286" s="7">
        <v>2020.0</v>
      </c>
      <c r="D286" s="7" t="s">
        <v>6</v>
      </c>
      <c r="E286" s="7" t="s">
        <v>397</v>
      </c>
      <c r="F286" s="1">
        <f>36.6+21.8</f>
        <v>58.4</v>
      </c>
    </row>
    <row r="287">
      <c r="A287" s="27" t="s">
        <v>24</v>
      </c>
      <c r="B287" s="27" t="s">
        <v>493</v>
      </c>
      <c r="C287" s="7">
        <v>2020.0</v>
      </c>
      <c r="D287" s="7" t="s">
        <v>6</v>
      </c>
      <c r="E287" s="7" t="s">
        <v>397</v>
      </c>
      <c r="F287" s="1">
        <f>36.3+29.5</f>
        <v>65.8</v>
      </c>
    </row>
    <row r="288">
      <c r="A288" s="27" t="s">
        <v>25</v>
      </c>
      <c r="B288" s="27" t="s">
        <v>494</v>
      </c>
      <c r="C288" s="7">
        <v>2020.0</v>
      </c>
      <c r="D288" s="7" t="s">
        <v>6</v>
      </c>
      <c r="E288" s="7" t="s">
        <v>397</v>
      </c>
      <c r="F288" s="1">
        <f>30.8+37.1</f>
        <v>67.9</v>
      </c>
    </row>
    <row r="289">
      <c r="A289" s="27" t="s">
        <v>26</v>
      </c>
      <c r="B289" s="27" t="s">
        <v>495</v>
      </c>
      <c r="C289" s="7">
        <v>2020.0</v>
      </c>
      <c r="D289" s="7" t="s">
        <v>6</v>
      </c>
      <c r="E289" s="7" t="s">
        <v>397</v>
      </c>
      <c r="F289" s="1">
        <f>35.9+24.9</f>
        <v>60.8</v>
      </c>
    </row>
    <row r="290">
      <c r="A290" s="27" t="s">
        <v>27</v>
      </c>
      <c r="B290" s="27" t="s">
        <v>497</v>
      </c>
      <c r="C290" s="7">
        <v>2020.0</v>
      </c>
      <c r="D290" s="7" t="s">
        <v>6</v>
      </c>
      <c r="E290" s="7" t="s">
        <v>397</v>
      </c>
      <c r="F290" s="1">
        <f>37+27.7</f>
        <v>64.7</v>
      </c>
    </row>
    <row r="291">
      <c r="A291" s="27" t="s">
        <v>28</v>
      </c>
      <c r="B291" s="27" t="s">
        <v>496</v>
      </c>
      <c r="C291" s="7">
        <v>2020.0</v>
      </c>
      <c r="D291" s="7" t="s">
        <v>6</v>
      </c>
      <c r="E291" s="7" t="s">
        <v>397</v>
      </c>
      <c r="F291" s="1">
        <f>24.6+42.9</f>
        <v>67.5</v>
      </c>
    </row>
    <row r="292">
      <c r="A292" s="27" t="s">
        <v>29</v>
      </c>
      <c r="B292" s="27" t="s">
        <v>498</v>
      </c>
      <c r="C292" s="7">
        <v>2020.0</v>
      </c>
      <c r="D292" s="7" t="s">
        <v>6</v>
      </c>
      <c r="E292" s="7" t="s">
        <v>397</v>
      </c>
      <c r="F292" s="1">
        <f>42.8+29.2</f>
        <v>72</v>
      </c>
    </row>
    <row r="293">
      <c r="A293" s="27" t="s">
        <v>30</v>
      </c>
      <c r="B293" s="27" t="s">
        <v>499</v>
      </c>
      <c r="C293" s="7">
        <v>2020.0</v>
      </c>
      <c r="D293" s="7" t="s">
        <v>6</v>
      </c>
      <c r="E293" s="7" t="s">
        <v>397</v>
      </c>
      <c r="F293" s="1">
        <f>21.7+32.2</f>
        <v>53.9</v>
      </c>
    </row>
    <row r="294">
      <c r="A294" s="27" t="s">
        <v>31</v>
      </c>
      <c r="B294" s="27" t="s">
        <v>500</v>
      </c>
      <c r="C294" s="7">
        <v>2020.0</v>
      </c>
      <c r="D294" s="7" t="s">
        <v>6</v>
      </c>
      <c r="E294" s="7" t="s">
        <v>397</v>
      </c>
      <c r="F294" s="1">
        <f>28.5+36.4</f>
        <v>64.9</v>
      </c>
    </row>
    <row r="295">
      <c r="A295" s="27" t="s">
        <v>32</v>
      </c>
      <c r="B295" s="27" t="s">
        <v>501</v>
      </c>
      <c r="C295" s="7">
        <v>2020.0</v>
      </c>
      <c r="D295" s="7" t="s">
        <v>6</v>
      </c>
      <c r="E295" s="7" t="s">
        <v>397</v>
      </c>
      <c r="F295" s="1">
        <f>28+33.1</f>
        <v>61.1</v>
      </c>
    </row>
    <row r="296">
      <c r="A296" s="27" t="s">
        <v>33</v>
      </c>
      <c r="B296" s="27" t="s">
        <v>502</v>
      </c>
      <c r="C296" s="7">
        <v>2020.0</v>
      </c>
      <c r="D296" s="7" t="s">
        <v>6</v>
      </c>
      <c r="E296" s="7" t="s">
        <v>397</v>
      </c>
      <c r="F296" s="1">
        <f>34.8+24.8</f>
        <v>59.6</v>
      </c>
    </row>
    <row r="297">
      <c r="A297" s="27" t="s">
        <v>34</v>
      </c>
      <c r="B297" s="27" t="s">
        <v>503</v>
      </c>
      <c r="C297" s="7">
        <v>2020.0</v>
      </c>
      <c r="D297" s="7" t="s">
        <v>6</v>
      </c>
      <c r="E297" s="7" t="s">
        <v>397</v>
      </c>
      <c r="F297" s="1">
        <f>45.6+26.2</f>
        <v>71.8</v>
      </c>
    </row>
    <row r="298">
      <c r="A298" s="27" t="s">
        <v>35</v>
      </c>
      <c r="B298" s="27" t="s">
        <v>504</v>
      </c>
      <c r="C298" s="7">
        <v>2020.0</v>
      </c>
      <c r="D298" s="7" t="s">
        <v>6</v>
      </c>
      <c r="E298" s="7" t="s">
        <v>397</v>
      </c>
      <c r="F298" s="1">
        <f>42.3+27.2</f>
        <v>69.5</v>
      </c>
    </row>
    <row r="299">
      <c r="A299" s="91" t="s">
        <v>3</v>
      </c>
      <c r="B299" s="27" t="s">
        <v>489</v>
      </c>
      <c r="C299" s="7">
        <v>2021.0</v>
      </c>
      <c r="D299" s="7" t="s">
        <v>6</v>
      </c>
      <c r="E299" s="7" t="s">
        <v>397</v>
      </c>
      <c r="F299" s="7">
        <v>67.9</v>
      </c>
    </row>
    <row r="300">
      <c r="A300" s="190" t="s">
        <v>4</v>
      </c>
      <c r="B300" s="154" t="s">
        <v>472</v>
      </c>
      <c r="C300" s="1">
        <v>2021.0</v>
      </c>
      <c r="D300" s="2" t="s">
        <v>6</v>
      </c>
      <c r="E300" s="2" t="s">
        <v>397</v>
      </c>
      <c r="F300" s="7">
        <v>70.6</v>
      </c>
    </row>
    <row r="301">
      <c r="A301" s="190" t="s">
        <v>5</v>
      </c>
      <c r="B301" s="154" t="s">
        <v>473</v>
      </c>
      <c r="C301" s="1">
        <v>2021.0</v>
      </c>
      <c r="D301" s="2" t="s">
        <v>6</v>
      </c>
      <c r="E301" s="2" t="s">
        <v>397</v>
      </c>
      <c r="F301" s="7">
        <v>73.9</v>
      </c>
    </row>
    <row r="302">
      <c r="A302" s="190" t="s">
        <v>6</v>
      </c>
      <c r="B302" s="154" t="s">
        <v>474</v>
      </c>
      <c r="C302" s="1">
        <v>2021.0</v>
      </c>
      <c r="D302" s="2" t="s">
        <v>6</v>
      </c>
      <c r="E302" s="2" t="s">
        <v>397</v>
      </c>
      <c r="F302" s="7">
        <v>75.7</v>
      </c>
    </row>
    <row r="303">
      <c r="A303" s="190" t="s">
        <v>7</v>
      </c>
      <c r="B303" s="154" t="s">
        <v>475</v>
      </c>
      <c r="C303" s="1">
        <v>2021.0</v>
      </c>
      <c r="D303" s="2" t="s">
        <v>6</v>
      </c>
      <c r="E303" s="2" t="s">
        <v>397</v>
      </c>
      <c r="F303" s="7">
        <v>64.0</v>
      </c>
    </row>
    <row r="304">
      <c r="A304" s="190" t="s">
        <v>10</v>
      </c>
      <c r="B304" s="154" t="s">
        <v>478</v>
      </c>
      <c r="C304" s="1">
        <v>2021.0</v>
      </c>
      <c r="D304" s="2" t="s">
        <v>6</v>
      </c>
      <c r="E304" s="2" t="s">
        <v>397</v>
      </c>
      <c r="F304" s="7">
        <v>66.5</v>
      </c>
    </row>
    <row r="305">
      <c r="A305" s="190" t="s">
        <v>11</v>
      </c>
      <c r="B305" s="154" t="s">
        <v>477</v>
      </c>
      <c r="C305" s="1">
        <v>2021.0</v>
      </c>
      <c r="D305" s="2" t="s">
        <v>6</v>
      </c>
      <c r="E305" s="2" t="s">
        <v>397</v>
      </c>
      <c r="F305" s="7">
        <v>75.3</v>
      </c>
    </row>
    <row r="306">
      <c r="A306" s="190" t="s">
        <v>12</v>
      </c>
      <c r="B306" s="154" t="s">
        <v>476</v>
      </c>
      <c r="C306" s="1">
        <v>2021.0</v>
      </c>
      <c r="D306" s="2" t="s">
        <v>6</v>
      </c>
      <c r="E306" s="2" t="s">
        <v>397</v>
      </c>
      <c r="F306" s="7">
        <v>66.3</v>
      </c>
    </row>
    <row r="307">
      <c r="A307" s="190" t="s">
        <v>8</v>
      </c>
      <c r="B307" s="154" t="s">
        <v>479</v>
      </c>
      <c r="C307" s="1">
        <v>2021.0</v>
      </c>
      <c r="D307" s="2" t="s">
        <v>6</v>
      </c>
      <c r="E307" s="2" t="s">
        <v>397</v>
      </c>
      <c r="F307" s="7">
        <v>73.4</v>
      </c>
    </row>
    <row r="308">
      <c r="A308" s="190" t="s">
        <v>9</v>
      </c>
      <c r="B308" s="154" t="s">
        <v>480</v>
      </c>
      <c r="C308" s="1">
        <v>2021.0</v>
      </c>
      <c r="D308" s="2" t="s">
        <v>6</v>
      </c>
      <c r="E308" s="2" t="s">
        <v>397</v>
      </c>
      <c r="F308" s="7">
        <v>71.1</v>
      </c>
    </row>
    <row r="309">
      <c r="A309" s="190" t="s">
        <v>13</v>
      </c>
      <c r="B309" s="154" t="s">
        <v>481</v>
      </c>
      <c r="C309" s="1">
        <v>2021.0</v>
      </c>
      <c r="D309" s="2" t="s">
        <v>6</v>
      </c>
      <c r="E309" s="2" t="s">
        <v>397</v>
      </c>
      <c r="F309" s="7">
        <v>70.9</v>
      </c>
    </row>
    <row r="310">
      <c r="A310" s="190" t="s">
        <v>18</v>
      </c>
      <c r="B310" s="154" t="s">
        <v>486</v>
      </c>
      <c r="C310" s="1">
        <v>2021.0</v>
      </c>
      <c r="D310" s="2" t="s">
        <v>6</v>
      </c>
      <c r="E310" s="2" t="s">
        <v>397</v>
      </c>
      <c r="F310" s="7">
        <v>66.7</v>
      </c>
    </row>
    <row r="311">
      <c r="A311" s="190" t="s">
        <v>14</v>
      </c>
      <c r="B311" s="154" t="s">
        <v>483</v>
      </c>
      <c r="C311" s="1">
        <v>2021.0</v>
      </c>
      <c r="D311" s="2" t="s">
        <v>6</v>
      </c>
      <c r="E311" s="2" t="s">
        <v>397</v>
      </c>
      <c r="F311" s="7">
        <v>69.8</v>
      </c>
    </row>
    <row r="312">
      <c r="A312" s="190" t="s">
        <v>15</v>
      </c>
      <c r="B312" s="154" t="s">
        <v>482</v>
      </c>
      <c r="C312" s="1">
        <v>2021.0</v>
      </c>
      <c r="D312" s="2" t="s">
        <v>6</v>
      </c>
      <c r="E312" s="2" t="s">
        <v>397</v>
      </c>
      <c r="F312" s="7">
        <v>59.0</v>
      </c>
    </row>
    <row r="313">
      <c r="A313" s="190" t="s">
        <v>16</v>
      </c>
      <c r="B313" s="154" t="s">
        <v>484</v>
      </c>
      <c r="C313" s="1">
        <v>2021.0</v>
      </c>
      <c r="D313" s="2" t="s">
        <v>6</v>
      </c>
      <c r="E313" s="2" t="s">
        <v>397</v>
      </c>
      <c r="F313" s="7">
        <v>62.7</v>
      </c>
    </row>
    <row r="314">
      <c r="A314" s="190" t="s">
        <v>17</v>
      </c>
      <c r="B314" s="154" t="s">
        <v>485</v>
      </c>
      <c r="C314" s="1">
        <v>2021.0</v>
      </c>
      <c r="D314" s="2" t="s">
        <v>6</v>
      </c>
      <c r="E314" s="2" t="s">
        <v>397</v>
      </c>
      <c r="F314" s="7">
        <v>73.7</v>
      </c>
    </row>
    <row r="315">
      <c r="A315" s="190" t="s">
        <v>19</v>
      </c>
      <c r="B315" s="154" t="s">
        <v>487</v>
      </c>
      <c r="C315" s="1">
        <v>2021.0</v>
      </c>
      <c r="D315" s="2" t="s">
        <v>6</v>
      </c>
      <c r="E315" s="2" t="s">
        <v>397</v>
      </c>
      <c r="F315" s="7">
        <v>72.6</v>
      </c>
    </row>
    <row r="316">
      <c r="A316" s="190" t="s">
        <v>20</v>
      </c>
      <c r="B316" s="154" t="s">
        <v>488</v>
      </c>
      <c r="C316" s="1">
        <v>2021.0</v>
      </c>
      <c r="D316" s="2" t="s">
        <v>6</v>
      </c>
      <c r="E316" s="2" t="s">
        <v>397</v>
      </c>
      <c r="F316" s="7">
        <v>66.3</v>
      </c>
    </row>
    <row r="317">
      <c r="A317" s="190" t="s">
        <v>21</v>
      </c>
      <c r="B317" s="154" t="s">
        <v>490</v>
      </c>
      <c r="C317" s="1">
        <v>2021.0</v>
      </c>
      <c r="D317" s="2" t="s">
        <v>6</v>
      </c>
      <c r="E317" s="2" t="s">
        <v>397</v>
      </c>
      <c r="F317" s="7">
        <v>72.8</v>
      </c>
    </row>
    <row r="318">
      <c r="A318" s="190" t="s">
        <v>22</v>
      </c>
      <c r="B318" s="154" t="s">
        <v>491</v>
      </c>
      <c r="C318" s="1">
        <v>2021.0</v>
      </c>
      <c r="D318" s="2" t="s">
        <v>6</v>
      </c>
      <c r="E318" s="2" t="s">
        <v>397</v>
      </c>
      <c r="F318" s="7">
        <v>70.8</v>
      </c>
    </row>
    <row r="319">
      <c r="A319" s="190" t="s">
        <v>23</v>
      </c>
      <c r="B319" s="154" t="s">
        <v>492</v>
      </c>
      <c r="C319" s="1">
        <v>2021.0</v>
      </c>
      <c r="D319" s="2" t="s">
        <v>6</v>
      </c>
      <c r="E319" s="2" t="s">
        <v>397</v>
      </c>
      <c r="F319" s="7">
        <v>62.9</v>
      </c>
    </row>
    <row r="320">
      <c r="A320" s="190" t="s">
        <v>24</v>
      </c>
      <c r="B320" s="154" t="s">
        <v>493</v>
      </c>
      <c r="C320" s="1">
        <v>2021.0</v>
      </c>
      <c r="D320" s="2" t="s">
        <v>6</v>
      </c>
      <c r="E320" s="2" t="s">
        <v>397</v>
      </c>
      <c r="F320" s="7">
        <v>61.9</v>
      </c>
    </row>
    <row r="321">
      <c r="A321" s="190" t="s">
        <v>25</v>
      </c>
      <c r="B321" s="154" t="s">
        <v>494</v>
      </c>
      <c r="C321" s="1">
        <v>2021.0</v>
      </c>
      <c r="D321" s="2" t="s">
        <v>6</v>
      </c>
      <c r="E321" s="2" t="s">
        <v>397</v>
      </c>
      <c r="F321" s="7">
        <v>68.5</v>
      </c>
    </row>
    <row r="322">
      <c r="A322" s="190" t="s">
        <v>26</v>
      </c>
      <c r="B322" s="154" t="s">
        <v>495</v>
      </c>
      <c r="C322" s="1">
        <v>2021.0</v>
      </c>
      <c r="D322" s="2" t="s">
        <v>6</v>
      </c>
      <c r="E322" s="2" t="s">
        <v>397</v>
      </c>
      <c r="F322" s="7">
        <v>63.0</v>
      </c>
    </row>
    <row r="323">
      <c r="A323" s="190" t="s">
        <v>27</v>
      </c>
      <c r="B323" s="154" t="s">
        <v>497</v>
      </c>
      <c r="C323" s="1">
        <v>2021.0</v>
      </c>
      <c r="D323" s="2" t="s">
        <v>6</v>
      </c>
      <c r="E323" s="2" t="s">
        <v>397</v>
      </c>
      <c r="F323" s="7">
        <v>69.5</v>
      </c>
    </row>
    <row r="324">
      <c r="A324" s="190" t="s">
        <v>28</v>
      </c>
      <c r="B324" s="154" t="s">
        <v>496</v>
      </c>
      <c r="C324" s="1">
        <v>2021.0</v>
      </c>
      <c r="D324" s="2" t="s">
        <v>6</v>
      </c>
      <c r="E324" s="2" t="s">
        <v>397</v>
      </c>
      <c r="F324" s="7">
        <v>75.3</v>
      </c>
    </row>
    <row r="325">
      <c r="A325" s="190" t="s">
        <v>29</v>
      </c>
      <c r="B325" s="154" t="s">
        <v>498</v>
      </c>
      <c r="C325" s="1">
        <v>2021.0</v>
      </c>
      <c r="D325" s="2" t="s">
        <v>6</v>
      </c>
      <c r="E325" s="2" t="s">
        <v>397</v>
      </c>
      <c r="F325" s="7">
        <v>69.8</v>
      </c>
    </row>
    <row r="326">
      <c r="A326" s="190" t="s">
        <v>30</v>
      </c>
      <c r="B326" s="154" t="s">
        <v>499</v>
      </c>
      <c r="C326" s="1">
        <v>2021.0</v>
      </c>
      <c r="D326" s="2" t="s">
        <v>6</v>
      </c>
      <c r="E326" s="2" t="s">
        <v>397</v>
      </c>
      <c r="F326" s="7">
        <v>65.4</v>
      </c>
    </row>
    <row r="327">
      <c r="A327" s="190" t="s">
        <v>31</v>
      </c>
      <c r="B327" s="154" t="s">
        <v>500</v>
      </c>
      <c r="C327" s="1">
        <v>2021.0</v>
      </c>
      <c r="D327" s="2" t="s">
        <v>6</v>
      </c>
      <c r="E327" s="2" t="s">
        <v>397</v>
      </c>
      <c r="F327" s="7">
        <v>71.4</v>
      </c>
    </row>
    <row r="328">
      <c r="A328" s="190" t="s">
        <v>32</v>
      </c>
      <c r="B328" s="154" t="s">
        <v>501</v>
      </c>
      <c r="C328" s="1">
        <v>2021.0</v>
      </c>
      <c r="D328" s="2" t="s">
        <v>6</v>
      </c>
      <c r="E328" s="2" t="s">
        <v>397</v>
      </c>
      <c r="F328" s="7">
        <v>65.3</v>
      </c>
    </row>
    <row r="329">
      <c r="A329" s="190" t="s">
        <v>33</v>
      </c>
      <c r="B329" s="154" t="s">
        <v>502</v>
      </c>
      <c r="C329" s="1">
        <v>2021.0</v>
      </c>
      <c r="D329" s="2" t="s">
        <v>6</v>
      </c>
      <c r="E329" s="2" t="s">
        <v>397</v>
      </c>
      <c r="F329" s="7">
        <v>66.9</v>
      </c>
    </row>
    <row r="330">
      <c r="A330" s="190" t="s">
        <v>34</v>
      </c>
      <c r="B330" s="154" t="s">
        <v>503</v>
      </c>
      <c r="C330" s="1">
        <v>2021.0</v>
      </c>
      <c r="D330" s="2" t="s">
        <v>6</v>
      </c>
      <c r="E330" s="2" t="s">
        <v>397</v>
      </c>
      <c r="F330" s="7">
        <v>70.8</v>
      </c>
    </row>
    <row r="331">
      <c r="A331" s="190" t="s">
        <v>35</v>
      </c>
      <c r="B331" s="154" t="s">
        <v>504</v>
      </c>
      <c r="C331" s="1">
        <v>2021.0</v>
      </c>
      <c r="D331" s="2" t="s">
        <v>6</v>
      </c>
      <c r="E331" s="2" t="s">
        <v>397</v>
      </c>
      <c r="F331" s="7">
        <v>75.7</v>
      </c>
    </row>
    <row r="332">
      <c r="A332" s="91" t="s">
        <v>3</v>
      </c>
      <c r="B332" s="27" t="s">
        <v>489</v>
      </c>
      <c r="C332" s="7">
        <v>2022.0</v>
      </c>
      <c r="D332" s="7" t="s">
        <v>6</v>
      </c>
      <c r="E332" s="7" t="s">
        <v>397</v>
      </c>
      <c r="F332" s="7">
        <v>67.4</v>
      </c>
    </row>
    <row r="333">
      <c r="A333" s="190" t="s">
        <v>4</v>
      </c>
      <c r="B333" s="154" t="s">
        <v>472</v>
      </c>
      <c r="C333" s="1">
        <v>2022.0</v>
      </c>
      <c r="D333" s="2" t="s">
        <v>6</v>
      </c>
      <c r="E333" s="2" t="s">
        <v>397</v>
      </c>
      <c r="F333" s="193" t="s">
        <v>1464</v>
      </c>
    </row>
    <row r="334">
      <c r="A334" s="2" t="s">
        <v>5</v>
      </c>
      <c r="B334" s="1" t="s">
        <v>473</v>
      </c>
      <c r="C334" s="1">
        <v>2022.0</v>
      </c>
      <c r="D334" s="2" t="s">
        <v>6</v>
      </c>
      <c r="E334" s="2" t="s">
        <v>397</v>
      </c>
      <c r="F334" s="193" t="s">
        <v>1465</v>
      </c>
    </row>
    <row r="335">
      <c r="A335" s="2" t="s">
        <v>6</v>
      </c>
      <c r="B335" s="1" t="s">
        <v>474</v>
      </c>
      <c r="C335" s="1">
        <v>2022.0</v>
      </c>
      <c r="D335" s="2" t="s">
        <v>6</v>
      </c>
      <c r="E335" s="2" t="s">
        <v>397</v>
      </c>
      <c r="F335" s="193" t="s">
        <v>1466</v>
      </c>
    </row>
    <row r="336">
      <c r="A336" s="2" t="s">
        <v>7</v>
      </c>
      <c r="B336" s="1" t="s">
        <v>475</v>
      </c>
      <c r="C336" s="1">
        <v>2022.0</v>
      </c>
      <c r="D336" s="2" t="s">
        <v>6</v>
      </c>
      <c r="E336" s="2" t="s">
        <v>397</v>
      </c>
      <c r="F336" s="193" t="s">
        <v>1467</v>
      </c>
    </row>
    <row r="337">
      <c r="A337" s="2" t="s">
        <v>10</v>
      </c>
      <c r="B337" s="1" t="s">
        <v>478</v>
      </c>
      <c r="C337" s="1">
        <v>2022.0</v>
      </c>
      <c r="D337" s="2" t="s">
        <v>6</v>
      </c>
      <c r="E337" s="2" t="s">
        <v>397</v>
      </c>
      <c r="F337" s="193" t="s">
        <v>1468</v>
      </c>
    </row>
    <row r="338">
      <c r="A338" s="2" t="s">
        <v>11</v>
      </c>
      <c r="B338" s="1" t="s">
        <v>477</v>
      </c>
      <c r="C338" s="1">
        <v>2022.0</v>
      </c>
      <c r="D338" s="2" t="s">
        <v>6</v>
      </c>
      <c r="E338" s="2" t="s">
        <v>397</v>
      </c>
      <c r="F338" s="193" t="s">
        <v>1469</v>
      </c>
    </row>
    <row r="339">
      <c r="A339" s="2" t="s">
        <v>12</v>
      </c>
      <c r="B339" s="1" t="s">
        <v>476</v>
      </c>
      <c r="C339" s="1">
        <v>2022.0</v>
      </c>
      <c r="D339" s="2" t="s">
        <v>6</v>
      </c>
      <c r="E339" s="2" t="s">
        <v>397</v>
      </c>
      <c r="F339" s="193" t="s">
        <v>1470</v>
      </c>
    </row>
    <row r="340">
      <c r="A340" s="2" t="s">
        <v>8</v>
      </c>
      <c r="B340" s="1" t="s">
        <v>479</v>
      </c>
      <c r="C340" s="1">
        <v>2022.0</v>
      </c>
      <c r="D340" s="2" t="s">
        <v>6</v>
      </c>
      <c r="E340" s="2" t="s">
        <v>397</v>
      </c>
      <c r="F340" s="193" t="s">
        <v>1471</v>
      </c>
    </row>
    <row r="341">
      <c r="A341" s="2" t="s">
        <v>9</v>
      </c>
      <c r="B341" s="1" t="s">
        <v>480</v>
      </c>
      <c r="C341" s="1">
        <v>2022.0</v>
      </c>
      <c r="D341" s="2" t="s">
        <v>6</v>
      </c>
      <c r="E341" s="2" t="s">
        <v>397</v>
      </c>
      <c r="F341" s="193" t="s">
        <v>1472</v>
      </c>
    </row>
    <row r="342">
      <c r="A342" s="2" t="s">
        <v>13</v>
      </c>
      <c r="B342" s="1" t="s">
        <v>481</v>
      </c>
      <c r="C342" s="1">
        <v>2022.0</v>
      </c>
      <c r="D342" s="2" t="s">
        <v>6</v>
      </c>
      <c r="E342" s="2" t="s">
        <v>397</v>
      </c>
      <c r="F342" s="193" t="s">
        <v>1473</v>
      </c>
    </row>
    <row r="343">
      <c r="A343" s="2" t="s">
        <v>18</v>
      </c>
      <c r="B343" s="1" t="s">
        <v>486</v>
      </c>
      <c r="C343" s="1">
        <v>2022.0</v>
      </c>
      <c r="D343" s="2" t="s">
        <v>6</v>
      </c>
      <c r="E343" s="2" t="s">
        <v>397</v>
      </c>
      <c r="F343" s="193" t="s">
        <v>1474</v>
      </c>
    </row>
    <row r="344">
      <c r="A344" s="2" t="s">
        <v>14</v>
      </c>
      <c r="B344" s="1" t="s">
        <v>483</v>
      </c>
      <c r="C344" s="1">
        <v>2022.0</v>
      </c>
      <c r="D344" s="2" t="s">
        <v>6</v>
      </c>
      <c r="E344" s="2" t="s">
        <v>397</v>
      </c>
      <c r="F344" s="193" t="s">
        <v>1475</v>
      </c>
    </row>
    <row r="345">
      <c r="A345" s="2" t="s">
        <v>15</v>
      </c>
      <c r="B345" s="1" t="s">
        <v>482</v>
      </c>
      <c r="C345" s="1">
        <v>2022.0</v>
      </c>
      <c r="D345" s="2" t="s">
        <v>6</v>
      </c>
      <c r="E345" s="2" t="s">
        <v>397</v>
      </c>
      <c r="F345" s="193" t="s">
        <v>1476</v>
      </c>
    </row>
    <row r="346">
      <c r="A346" s="2" t="s">
        <v>16</v>
      </c>
      <c r="B346" s="1" t="s">
        <v>484</v>
      </c>
      <c r="C346" s="1">
        <v>2022.0</v>
      </c>
      <c r="D346" s="2" t="s">
        <v>6</v>
      </c>
      <c r="E346" s="2" t="s">
        <v>397</v>
      </c>
      <c r="F346" s="193" t="s">
        <v>1477</v>
      </c>
    </row>
    <row r="347">
      <c r="A347" s="2" t="s">
        <v>17</v>
      </c>
      <c r="B347" s="1" t="s">
        <v>485</v>
      </c>
      <c r="C347" s="1">
        <v>2022.0</v>
      </c>
      <c r="D347" s="2" t="s">
        <v>6</v>
      </c>
      <c r="E347" s="2" t="s">
        <v>397</v>
      </c>
      <c r="F347" s="193" t="s">
        <v>1478</v>
      </c>
    </row>
    <row r="348">
      <c r="A348" s="2" t="s">
        <v>19</v>
      </c>
      <c r="B348" s="1" t="s">
        <v>487</v>
      </c>
      <c r="C348" s="1">
        <v>2022.0</v>
      </c>
      <c r="D348" s="2" t="s">
        <v>6</v>
      </c>
      <c r="E348" s="2" t="s">
        <v>397</v>
      </c>
      <c r="F348" s="193" t="s">
        <v>1479</v>
      </c>
    </row>
    <row r="349">
      <c r="A349" s="2" t="s">
        <v>20</v>
      </c>
      <c r="B349" s="1" t="s">
        <v>488</v>
      </c>
      <c r="C349" s="1">
        <v>2022.0</v>
      </c>
      <c r="D349" s="2" t="s">
        <v>6</v>
      </c>
      <c r="E349" s="2" t="s">
        <v>397</v>
      </c>
      <c r="F349" s="193" t="s">
        <v>1480</v>
      </c>
    </row>
    <row r="350">
      <c r="A350" s="2" t="s">
        <v>21</v>
      </c>
      <c r="B350" s="1" t="s">
        <v>490</v>
      </c>
      <c r="C350" s="1">
        <v>2022.0</v>
      </c>
      <c r="D350" s="2" t="s">
        <v>6</v>
      </c>
      <c r="E350" s="2" t="s">
        <v>397</v>
      </c>
      <c r="F350" s="193" t="s">
        <v>1481</v>
      </c>
    </row>
    <row r="351">
      <c r="A351" s="2" t="s">
        <v>22</v>
      </c>
      <c r="B351" s="1" t="s">
        <v>491</v>
      </c>
      <c r="C351" s="1">
        <v>2022.0</v>
      </c>
      <c r="D351" s="2" t="s">
        <v>6</v>
      </c>
      <c r="E351" s="2" t="s">
        <v>397</v>
      </c>
      <c r="F351" s="193" t="s">
        <v>1482</v>
      </c>
    </row>
    <row r="352">
      <c r="A352" s="2" t="s">
        <v>23</v>
      </c>
      <c r="B352" s="1" t="s">
        <v>492</v>
      </c>
      <c r="C352" s="1">
        <v>2022.0</v>
      </c>
      <c r="D352" s="2" t="s">
        <v>6</v>
      </c>
      <c r="E352" s="2" t="s">
        <v>397</v>
      </c>
      <c r="F352" s="193" t="s">
        <v>1483</v>
      </c>
    </row>
    <row r="353">
      <c r="A353" s="2" t="s">
        <v>24</v>
      </c>
      <c r="B353" s="1" t="s">
        <v>493</v>
      </c>
      <c r="C353" s="1">
        <v>2022.0</v>
      </c>
      <c r="D353" s="2" t="s">
        <v>6</v>
      </c>
      <c r="E353" s="2" t="s">
        <v>397</v>
      </c>
      <c r="F353" s="193" t="s">
        <v>1484</v>
      </c>
    </row>
    <row r="354">
      <c r="A354" s="2" t="s">
        <v>25</v>
      </c>
      <c r="B354" s="1" t="s">
        <v>494</v>
      </c>
      <c r="C354" s="1">
        <v>2022.0</v>
      </c>
      <c r="D354" s="2" t="s">
        <v>6</v>
      </c>
      <c r="E354" s="2" t="s">
        <v>397</v>
      </c>
      <c r="F354" s="193" t="s">
        <v>1485</v>
      </c>
    </row>
    <row r="355">
      <c r="A355" s="2" t="s">
        <v>26</v>
      </c>
      <c r="B355" s="1" t="s">
        <v>495</v>
      </c>
      <c r="C355" s="1">
        <v>2022.0</v>
      </c>
      <c r="D355" s="2" t="s">
        <v>6</v>
      </c>
      <c r="E355" s="2" t="s">
        <v>397</v>
      </c>
      <c r="F355" s="193" t="s">
        <v>1486</v>
      </c>
    </row>
    <row r="356">
      <c r="A356" s="2" t="s">
        <v>27</v>
      </c>
      <c r="B356" s="1" t="s">
        <v>497</v>
      </c>
      <c r="C356" s="1">
        <v>2022.0</v>
      </c>
      <c r="D356" s="2" t="s">
        <v>6</v>
      </c>
      <c r="E356" s="2" t="s">
        <v>397</v>
      </c>
      <c r="F356" s="193" t="s">
        <v>1487</v>
      </c>
    </row>
    <row r="357">
      <c r="A357" s="2" t="s">
        <v>28</v>
      </c>
      <c r="B357" s="1" t="s">
        <v>496</v>
      </c>
      <c r="C357" s="1">
        <v>2022.0</v>
      </c>
      <c r="D357" s="2" t="s">
        <v>6</v>
      </c>
      <c r="E357" s="2" t="s">
        <v>397</v>
      </c>
      <c r="F357" s="193" t="s">
        <v>1488</v>
      </c>
    </row>
    <row r="358">
      <c r="A358" s="2" t="s">
        <v>29</v>
      </c>
      <c r="B358" s="1" t="s">
        <v>498</v>
      </c>
      <c r="C358" s="1">
        <v>2022.0</v>
      </c>
      <c r="D358" s="2" t="s">
        <v>6</v>
      </c>
      <c r="E358" s="2" t="s">
        <v>397</v>
      </c>
      <c r="F358" s="193" t="s">
        <v>1489</v>
      </c>
    </row>
    <row r="359">
      <c r="A359" s="2" t="s">
        <v>30</v>
      </c>
      <c r="B359" s="1" t="s">
        <v>499</v>
      </c>
      <c r="C359" s="1">
        <v>2022.0</v>
      </c>
      <c r="D359" s="2" t="s">
        <v>6</v>
      </c>
      <c r="E359" s="2" t="s">
        <v>397</v>
      </c>
      <c r="F359" s="193" t="s">
        <v>1490</v>
      </c>
    </row>
    <row r="360">
      <c r="A360" s="2" t="s">
        <v>31</v>
      </c>
      <c r="B360" s="1" t="s">
        <v>500</v>
      </c>
      <c r="C360" s="1">
        <v>2022.0</v>
      </c>
      <c r="D360" s="2" t="s">
        <v>6</v>
      </c>
      <c r="E360" s="2" t="s">
        <v>397</v>
      </c>
      <c r="F360" s="193" t="s">
        <v>1471</v>
      </c>
    </row>
    <row r="361">
      <c r="A361" s="2" t="s">
        <v>32</v>
      </c>
      <c r="B361" s="1" t="s">
        <v>501</v>
      </c>
      <c r="C361" s="1">
        <v>2022.0</v>
      </c>
      <c r="D361" s="2" t="s">
        <v>6</v>
      </c>
      <c r="E361" s="2" t="s">
        <v>397</v>
      </c>
      <c r="F361" s="193" t="s">
        <v>1491</v>
      </c>
    </row>
    <row r="362">
      <c r="A362" s="2" t="s">
        <v>33</v>
      </c>
      <c r="B362" s="1" t="s">
        <v>502</v>
      </c>
      <c r="C362" s="1">
        <v>2022.0</v>
      </c>
      <c r="D362" s="2" t="s">
        <v>6</v>
      </c>
      <c r="E362" s="2" t="s">
        <v>397</v>
      </c>
      <c r="F362" s="193" t="s">
        <v>1492</v>
      </c>
    </row>
    <row r="363">
      <c r="A363" s="2" t="s">
        <v>34</v>
      </c>
      <c r="B363" s="1" t="s">
        <v>503</v>
      </c>
      <c r="C363" s="1">
        <v>2022.0</v>
      </c>
      <c r="D363" s="2" t="s">
        <v>6</v>
      </c>
      <c r="E363" s="2" t="s">
        <v>397</v>
      </c>
      <c r="F363" s="193" t="s">
        <v>1493</v>
      </c>
    </row>
    <row r="364">
      <c r="A364" s="2" t="s">
        <v>35</v>
      </c>
      <c r="B364" s="1" t="s">
        <v>504</v>
      </c>
      <c r="C364" s="1">
        <v>2022.0</v>
      </c>
      <c r="D364" s="2" t="s">
        <v>6</v>
      </c>
      <c r="E364" s="2" t="s">
        <v>397</v>
      </c>
      <c r="F364" s="193" t="s">
        <v>1494</v>
      </c>
    </row>
    <row r="365">
      <c r="A365" s="91" t="s">
        <v>3</v>
      </c>
      <c r="B365" s="27" t="s">
        <v>489</v>
      </c>
      <c r="C365" s="7">
        <v>2023.0</v>
      </c>
      <c r="D365" s="7" t="s">
        <v>6</v>
      </c>
      <c r="E365" s="7" t="s">
        <v>397</v>
      </c>
      <c r="F365" s="7">
        <v>67.3</v>
      </c>
    </row>
    <row r="366">
      <c r="A366" s="2" t="s">
        <v>4</v>
      </c>
      <c r="B366" s="1" t="s">
        <v>472</v>
      </c>
      <c r="C366" s="1">
        <v>2023.0</v>
      </c>
      <c r="D366" s="2" t="s">
        <v>6</v>
      </c>
      <c r="E366" s="2" t="s">
        <v>397</v>
      </c>
      <c r="F366" s="193" t="s">
        <v>1495</v>
      </c>
    </row>
    <row r="367">
      <c r="A367" s="2" t="s">
        <v>5</v>
      </c>
      <c r="B367" s="1" t="s">
        <v>473</v>
      </c>
      <c r="C367" s="1">
        <v>2023.0</v>
      </c>
      <c r="D367" s="2" t="s">
        <v>6</v>
      </c>
      <c r="E367" s="2" t="s">
        <v>397</v>
      </c>
      <c r="F367" s="193" t="s">
        <v>1466</v>
      </c>
    </row>
    <row r="368">
      <c r="A368" s="2" t="s">
        <v>6</v>
      </c>
      <c r="B368" s="1" t="s">
        <v>474</v>
      </c>
      <c r="C368" s="1">
        <v>2023.0</v>
      </c>
      <c r="D368" s="2" t="s">
        <v>6</v>
      </c>
      <c r="E368" s="2" t="s">
        <v>397</v>
      </c>
      <c r="F368" s="193" t="s">
        <v>1496</v>
      </c>
    </row>
    <row r="369">
      <c r="A369" s="2" t="s">
        <v>7</v>
      </c>
      <c r="B369" s="1" t="s">
        <v>475</v>
      </c>
      <c r="C369" s="1">
        <v>2023.0</v>
      </c>
      <c r="D369" s="2" t="s">
        <v>6</v>
      </c>
      <c r="E369" s="2" t="s">
        <v>397</v>
      </c>
      <c r="F369" s="193" t="s">
        <v>1497</v>
      </c>
    </row>
    <row r="370">
      <c r="A370" s="2" t="s">
        <v>10</v>
      </c>
      <c r="B370" s="1" t="s">
        <v>478</v>
      </c>
      <c r="C370" s="1">
        <v>2023.0</v>
      </c>
      <c r="D370" s="2" t="s">
        <v>6</v>
      </c>
      <c r="E370" s="2" t="s">
        <v>397</v>
      </c>
      <c r="F370" s="193" t="s">
        <v>1489</v>
      </c>
    </row>
    <row r="371">
      <c r="A371" s="2" t="s">
        <v>11</v>
      </c>
      <c r="B371" s="1" t="s">
        <v>477</v>
      </c>
      <c r="C371" s="1">
        <v>2023.0</v>
      </c>
      <c r="D371" s="2" t="s">
        <v>6</v>
      </c>
      <c r="E371" s="2" t="s">
        <v>397</v>
      </c>
      <c r="F371" s="193" t="s">
        <v>1498</v>
      </c>
    </row>
    <row r="372">
      <c r="A372" s="2" t="s">
        <v>12</v>
      </c>
      <c r="B372" s="1" t="s">
        <v>476</v>
      </c>
      <c r="C372" s="1">
        <v>2023.0</v>
      </c>
      <c r="D372" s="2" t="s">
        <v>6</v>
      </c>
      <c r="E372" s="2" t="s">
        <v>397</v>
      </c>
      <c r="F372" s="193" t="s">
        <v>1499</v>
      </c>
    </row>
    <row r="373">
      <c r="A373" s="2" t="s">
        <v>8</v>
      </c>
      <c r="B373" s="1" t="s">
        <v>479</v>
      </c>
      <c r="C373" s="1">
        <v>2023.0</v>
      </c>
      <c r="D373" s="2" t="s">
        <v>6</v>
      </c>
      <c r="E373" s="2" t="s">
        <v>397</v>
      </c>
      <c r="F373" s="193" t="s">
        <v>1500</v>
      </c>
    </row>
    <row r="374">
      <c r="A374" s="2" t="s">
        <v>9</v>
      </c>
      <c r="B374" s="1" t="s">
        <v>480</v>
      </c>
      <c r="C374" s="1">
        <v>2023.0</v>
      </c>
      <c r="D374" s="2" t="s">
        <v>6</v>
      </c>
      <c r="E374" s="2" t="s">
        <v>397</v>
      </c>
      <c r="F374" s="193" t="s">
        <v>1501</v>
      </c>
    </row>
    <row r="375">
      <c r="A375" s="2" t="s">
        <v>13</v>
      </c>
      <c r="B375" s="1" t="s">
        <v>481</v>
      </c>
      <c r="C375" s="1">
        <v>2023.0</v>
      </c>
      <c r="D375" s="2" t="s">
        <v>6</v>
      </c>
      <c r="E375" s="2" t="s">
        <v>397</v>
      </c>
      <c r="F375" s="193" t="s">
        <v>1502</v>
      </c>
    </row>
    <row r="376">
      <c r="A376" s="2" t="s">
        <v>18</v>
      </c>
      <c r="B376" s="1" t="s">
        <v>486</v>
      </c>
      <c r="C376" s="1">
        <v>2023.0</v>
      </c>
      <c r="D376" s="2" t="s">
        <v>6</v>
      </c>
      <c r="E376" s="2" t="s">
        <v>397</v>
      </c>
      <c r="F376" s="193" t="s">
        <v>1503</v>
      </c>
    </row>
    <row r="377">
      <c r="A377" s="2" t="s">
        <v>14</v>
      </c>
      <c r="B377" s="1" t="s">
        <v>483</v>
      </c>
      <c r="C377" s="1">
        <v>2023.0</v>
      </c>
      <c r="D377" s="2" t="s">
        <v>6</v>
      </c>
      <c r="E377" s="2" t="s">
        <v>397</v>
      </c>
      <c r="F377" s="193" t="s">
        <v>1504</v>
      </c>
    </row>
    <row r="378">
      <c r="A378" s="2" t="s">
        <v>15</v>
      </c>
      <c r="B378" s="1" t="s">
        <v>482</v>
      </c>
      <c r="C378" s="1">
        <v>2023.0</v>
      </c>
      <c r="D378" s="2" t="s">
        <v>6</v>
      </c>
      <c r="E378" s="2" t="s">
        <v>397</v>
      </c>
      <c r="F378" s="193" t="s">
        <v>1476</v>
      </c>
    </row>
    <row r="379">
      <c r="A379" s="2" t="s">
        <v>16</v>
      </c>
      <c r="B379" s="1" t="s">
        <v>484</v>
      </c>
      <c r="C379" s="1">
        <v>2023.0</v>
      </c>
      <c r="D379" s="2" t="s">
        <v>6</v>
      </c>
      <c r="E379" s="2" t="s">
        <v>397</v>
      </c>
      <c r="F379" s="193" t="s">
        <v>1505</v>
      </c>
    </row>
    <row r="380">
      <c r="A380" s="2" t="s">
        <v>17</v>
      </c>
      <c r="B380" s="1" t="s">
        <v>485</v>
      </c>
      <c r="C380" s="1">
        <v>2023.0</v>
      </c>
      <c r="D380" s="2" t="s">
        <v>6</v>
      </c>
      <c r="E380" s="2" t="s">
        <v>397</v>
      </c>
      <c r="F380" s="193" t="s">
        <v>1500</v>
      </c>
    </row>
    <row r="381">
      <c r="A381" s="2" t="s">
        <v>19</v>
      </c>
      <c r="B381" s="1" t="s">
        <v>487</v>
      </c>
      <c r="C381" s="1">
        <v>2023.0</v>
      </c>
      <c r="D381" s="2" t="s">
        <v>6</v>
      </c>
      <c r="E381" s="2" t="s">
        <v>397</v>
      </c>
      <c r="F381" s="193" t="s">
        <v>1506</v>
      </c>
    </row>
    <row r="382">
      <c r="A382" s="2" t="s">
        <v>20</v>
      </c>
      <c r="B382" s="1" t="s">
        <v>488</v>
      </c>
      <c r="C382" s="1">
        <v>2023.0</v>
      </c>
      <c r="D382" s="2" t="s">
        <v>6</v>
      </c>
      <c r="E382" s="2" t="s">
        <v>397</v>
      </c>
      <c r="F382" s="193" t="s">
        <v>1486</v>
      </c>
    </row>
    <row r="383">
      <c r="A383" s="2" t="s">
        <v>21</v>
      </c>
      <c r="B383" s="1" t="s">
        <v>490</v>
      </c>
      <c r="C383" s="1">
        <v>2023.0</v>
      </c>
      <c r="D383" s="2" t="s">
        <v>6</v>
      </c>
      <c r="E383" s="2" t="s">
        <v>397</v>
      </c>
      <c r="F383" s="193" t="s">
        <v>1507</v>
      </c>
    </row>
    <row r="384">
      <c r="A384" s="2" t="s">
        <v>22</v>
      </c>
      <c r="B384" s="1" t="s">
        <v>491</v>
      </c>
      <c r="C384" s="1">
        <v>2023.0</v>
      </c>
      <c r="D384" s="2" t="s">
        <v>6</v>
      </c>
      <c r="E384" s="2" t="s">
        <v>397</v>
      </c>
      <c r="F384" s="193" t="s">
        <v>1508</v>
      </c>
    </row>
    <row r="385">
      <c r="A385" s="2" t="s">
        <v>23</v>
      </c>
      <c r="B385" s="1" t="s">
        <v>492</v>
      </c>
      <c r="C385" s="1">
        <v>2023.0</v>
      </c>
      <c r="D385" s="2" t="s">
        <v>6</v>
      </c>
      <c r="E385" s="2" t="s">
        <v>397</v>
      </c>
      <c r="F385" s="193" t="s">
        <v>1509</v>
      </c>
    </row>
    <row r="386">
      <c r="A386" s="2" t="s">
        <v>24</v>
      </c>
      <c r="B386" s="1" t="s">
        <v>493</v>
      </c>
      <c r="C386" s="1">
        <v>2023.0</v>
      </c>
      <c r="D386" s="2" t="s">
        <v>6</v>
      </c>
      <c r="E386" s="2" t="s">
        <v>397</v>
      </c>
      <c r="F386" s="193" t="s">
        <v>1510</v>
      </c>
    </row>
    <row r="387">
      <c r="A387" s="2" t="s">
        <v>25</v>
      </c>
      <c r="B387" s="1" t="s">
        <v>494</v>
      </c>
      <c r="C387" s="1">
        <v>2023.0</v>
      </c>
      <c r="D387" s="2" t="s">
        <v>6</v>
      </c>
      <c r="E387" s="2" t="s">
        <v>397</v>
      </c>
      <c r="F387" s="193" t="s">
        <v>1511</v>
      </c>
    </row>
    <row r="388">
      <c r="A388" s="2" t="s">
        <v>26</v>
      </c>
      <c r="B388" s="1" t="s">
        <v>495</v>
      </c>
      <c r="C388" s="1">
        <v>2023.0</v>
      </c>
      <c r="D388" s="2" t="s">
        <v>6</v>
      </c>
      <c r="E388" s="2" t="s">
        <v>397</v>
      </c>
      <c r="F388" s="193" t="s">
        <v>1512</v>
      </c>
    </row>
    <row r="389">
      <c r="A389" s="2" t="s">
        <v>27</v>
      </c>
      <c r="B389" s="1" t="s">
        <v>497</v>
      </c>
      <c r="C389" s="1">
        <v>2023.0</v>
      </c>
      <c r="D389" s="2" t="s">
        <v>6</v>
      </c>
      <c r="E389" s="2" t="s">
        <v>397</v>
      </c>
      <c r="F389" s="193" t="s">
        <v>1513</v>
      </c>
    </row>
    <row r="390">
      <c r="A390" s="2" t="s">
        <v>28</v>
      </c>
      <c r="B390" s="1" t="s">
        <v>496</v>
      </c>
      <c r="C390" s="1">
        <v>2023.0</v>
      </c>
      <c r="D390" s="2" t="s">
        <v>6</v>
      </c>
      <c r="E390" s="2" t="s">
        <v>397</v>
      </c>
      <c r="F390" s="193" t="s">
        <v>1511</v>
      </c>
    </row>
    <row r="391">
      <c r="A391" s="2" t="s">
        <v>29</v>
      </c>
      <c r="B391" s="1" t="s">
        <v>498</v>
      </c>
      <c r="C391" s="1">
        <v>2023.0</v>
      </c>
      <c r="D391" s="2" t="s">
        <v>6</v>
      </c>
      <c r="E391" s="2" t="s">
        <v>397</v>
      </c>
      <c r="F391" s="193" t="s">
        <v>1514</v>
      </c>
    </row>
    <row r="392">
      <c r="A392" s="2" t="s">
        <v>30</v>
      </c>
      <c r="B392" s="1" t="s">
        <v>499</v>
      </c>
      <c r="C392" s="1">
        <v>2023.0</v>
      </c>
      <c r="D392" s="2" t="s">
        <v>6</v>
      </c>
      <c r="E392" s="2" t="s">
        <v>397</v>
      </c>
      <c r="F392" s="193" t="s">
        <v>1503</v>
      </c>
    </row>
    <row r="393">
      <c r="A393" s="2" t="s">
        <v>31</v>
      </c>
      <c r="B393" s="1" t="s">
        <v>500</v>
      </c>
      <c r="C393" s="1">
        <v>2023.0</v>
      </c>
      <c r="D393" s="2" t="s">
        <v>6</v>
      </c>
      <c r="E393" s="2" t="s">
        <v>397</v>
      </c>
      <c r="F393" s="193" t="s">
        <v>1515</v>
      </c>
    </row>
    <row r="394">
      <c r="A394" s="2" t="s">
        <v>32</v>
      </c>
      <c r="B394" s="1" t="s">
        <v>501</v>
      </c>
      <c r="C394" s="1">
        <v>2023.0</v>
      </c>
      <c r="D394" s="2" t="s">
        <v>6</v>
      </c>
      <c r="E394" s="2" t="s">
        <v>397</v>
      </c>
      <c r="F394" s="193" t="s">
        <v>1486</v>
      </c>
    </row>
    <row r="395">
      <c r="A395" s="2" t="s">
        <v>33</v>
      </c>
      <c r="B395" s="1" t="s">
        <v>502</v>
      </c>
      <c r="C395" s="1">
        <v>2023.0</v>
      </c>
      <c r="D395" s="2" t="s">
        <v>6</v>
      </c>
      <c r="E395" s="2" t="s">
        <v>397</v>
      </c>
      <c r="F395" s="193" t="s">
        <v>1489</v>
      </c>
    </row>
    <row r="396">
      <c r="A396" s="2" t="s">
        <v>34</v>
      </c>
      <c r="B396" s="1" t="s">
        <v>503</v>
      </c>
      <c r="C396" s="1">
        <v>2023.0</v>
      </c>
      <c r="D396" s="2" t="s">
        <v>6</v>
      </c>
      <c r="E396" s="2" t="s">
        <v>397</v>
      </c>
      <c r="F396" s="193" t="s">
        <v>1516</v>
      </c>
    </row>
    <row r="397">
      <c r="A397" s="2" t="s">
        <v>35</v>
      </c>
      <c r="B397" s="1" t="s">
        <v>504</v>
      </c>
      <c r="C397" s="1">
        <v>2023.0</v>
      </c>
      <c r="D397" s="2" t="s">
        <v>6</v>
      </c>
      <c r="E397" s="2" t="s">
        <v>397</v>
      </c>
      <c r="F397" s="193" t="s">
        <v>1517</v>
      </c>
    </row>
    <row r="398">
      <c r="A398" s="91" t="s">
        <v>3</v>
      </c>
      <c r="B398" s="27" t="s">
        <v>489</v>
      </c>
      <c r="C398" s="7">
        <v>2024.0</v>
      </c>
      <c r="D398" s="7" t="s">
        <v>6</v>
      </c>
      <c r="E398" s="7" t="s">
        <v>397</v>
      </c>
      <c r="F398" s="21">
        <v>66.2</v>
      </c>
    </row>
    <row r="399">
      <c r="A399" s="2" t="s">
        <v>4</v>
      </c>
      <c r="B399" s="1" t="s">
        <v>472</v>
      </c>
      <c r="C399" s="1">
        <v>2024.0</v>
      </c>
      <c r="D399" s="2" t="s">
        <v>6</v>
      </c>
      <c r="E399" s="2" t="s">
        <v>397</v>
      </c>
      <c r="F399" s="193" t="s">
        <v>1482</v>
      </c>
    </row>
    <row r="400">
      <c r="A400" s="2" t="s">
        <v>5</v>
      </c>
      <c r="B400" s="1" t="s">
        <v>473</v>
      </c>
      <c r="C400" s="1">
        <v>2024.0</v>
      </c>
      <c r="D400" s="2" t="s">
        <v>6</v>
      </c>
      <c r="E400" s="2" t="s">
        <v>397</v>
      </c>
      <c r="F400" s="193" t="s">
        <v>1518</v>
      </c>
    </row>
    <row r="401">
      <c r="A401" s="2" t="s">
        <v>6</v>
      </c>
      <c r="B401" s="1" t="s">
        <v>474</v>
      </c>
      <c r="C401" s="1">
        <v>2024.0</v>
      </c>
      <c r="D401" s="2" t="s">
        <v>6</v>
      </c>
      <c r="E401" s="2" t="s">
        <v>397</v>
      </c>
      <c r="F401" s="193" t="s">
        <v>1498</v>
      </c>
    </row>
    <row r="402">
      <c r="A402" s="2" t="s">
        <v>7</v>
      </c>
      <c r="B402" s="1" t="s">
        <v>475</v>
      </c>
      <c r="C402" s="1">
        <v>2024.0</v>
      </c>
      <c r="D402" s="2" t="s">
        <v>6</v>
      </c>
      <c r="E402" s="2" t="s">
        <v>397</v>
      </c>
      <c r="F402" s="193" t="s">
        <v>1519</v>
      </c>
    </row>
    <row r="403">
      <c r="A403" s="2" t="s">
        <v>10</v>
      </c>
      <c r="B403" s="1" t="s">
        <v>478</v>
      </c>
      <c r="C403" s="1">
        <v>2024.0</v>
      </c>
      <c r="D403" s="2" t="s">
        <v>6</v>
      </c>
      <c r="E403" s="2" t="s">
        <v>397</v>
      </c>
      <c r="F403" s="193" t="s">
        <v>1490</v>
      </c>
    </row>
    <row r="404">
      <c r="A404" s="2" t="s">
        <v>11</v>
      </c>
      <c r="B404" s="1" t="s">
        <v>477</v>
      </c>
      <c r="C404" s="1">
        <v>2024.0</v>
      </c>
      <c r="D404" s="2" t="s">
        <v>6</v>
      </c>
      <c r="E404" s="2" t="s">
        <v>397</v>
      </c>
      <c r="F404" s="193" t="s">
        <v>1508</v>
      </c>
    </row>
    <row r="405">
      <c r="A405" s="2" t="s">
        <v>12</v>
      </c>
      <c r="B405" s="1" t="s">
        <v>476</v>
      </c>
      <c r="C405" s="1">
        <v>2024.0</v>
      </c>
      <c r="D405" s="2" t="s">
        <v>6</v>
      </c>
      <c r="E405" s="2" t="s">
        <v>397</v>
      </c>
      <c r="F405" s="193" t="s">
        <v>1512</v>
      </c>
    </row>
    <row r="406">
      <c r="A406" s="2" t="s">
        <v>8</v>
      </c>
      <c r="B406" s="1" t="s">
        <v>479</v>
      </c>
      <c r="C406" s="1">
        <v>2024.0</v>
      </c>
      <c r="D406" s="2" t="s">
        <v>6</v>
      </c>
      <c r="E406" s="2" t="s">
        <v>397</v>
      </c>
      <c r="F406" s="193" t="s">
        <v>1520</v>
      </c>
    </row>
    <row r="407">
      <c r="A407" s="2" t="s">
        <v>9</v>
      </c>
      <c r="B407" s="1" t="s">
        <v>480</v>
      </c>
      <c r="C407" s="1">
        <v>2024.0</v>
      </c>
      <c r="D407" s="2" t="s">
        <v>6</v>
      </c>
      <c r="E407" s="2" t="s">
        <v>397</v>
      </c>
      <c r="F407" s="193" t="s">
        <v>1502</v>
      </c>
    </row>
    <row r="408">
      <c r="A408" s="2" t="s">
        <v>13</v>
      </c>
      <c r="B408" s="1" t="s">
        <v>481</v>
      </c>
      <c r="C408" s="1">
        <v>2024.0</v>
      </c>
      <c r="D408" s="2" t="s">
        <v>6</v>
      </c>
      <c r="E408" s="2" t="s">
        <v>397</v>
      </c>
      <c r="F408" s="193" t="s">
        <v>1502</v>
      </c>
    </row>
    <row r="409">
      <c r="A409" s="2" t="s">
        <v>14</v>
      </c>
      <c r="B409" s="1" t="s">
        <v>483</v>
      </c>
      <c r="C409" s="1">
        <v>2024.0</v>
      </c>
      <c r="D409" s="2" t="s">
        <v>6</v>
      </c>
      <c r="E409" s="2" t="s">
        <v>397</v>
      </c>
      <c r="F409" s="193" t="s">
        <v>1472</v>
      </c>
    </row>
    <row r="410">
      <c r="A410" s="2" t="s">
        <v>15</v>
      </c>
      <c r="B410" s="1" t="s">
        <v>482</v>
      </c>
      <c r="C410" s="1">
        <v>2024.0</v>
      </c>
      <c r="D410" s="2" t="s">
        <v>6</v>
      </c>
      <c r="E410" s="2" t="s">
        <v>397</v>
      </c>
      <c r="F410" s="193" t="s">
        <v>1521</v>
      </c>
    </row>
    <row r="411">
      <c r="A411" s="2" t="s">
        <v>16</v>
      </c>
      <c r="B411" s="1" t="s">
        <v>484</v>
      </c>
      <c r="C411" s="1">
        <v>2024.0</v>
      </c>
      <c r="D411" s="2" t="s">
        <v>6</v>
      </c>
      <c r="E411" s="2" t="s">
        <v>397</v>
      </c>
      <c r="F411" s="193" t="s">
        <v>1522</v>
      </c>
    </row>
    <row r="412">
      <c r="A412" s="2" t="s">
        <v>17</v>
      </c>
      <c r="B412" s="1" t="s">
        <v>485</v>
      </c>
      <c r="C412" s="1">
        <v>2024.0</v>
      </c>
      <c r="D412" s="2" t="s">
        <v>6</v>
      </c>
      <c r="E412" s="2" t="s">
        <v>397</v>
      </c>
      <c r="F412" s="193" t="s">
        <v>1494</v>
      </c>
    </row>
    <row r="413">
      <c r="A413" s="2" t="s">
        <v>18</v>
      </c>
      <c r="B413" s="1" t="s">
        <v>486</v>
      </c>
      <c r="C413" s="1">
        <v>2024.0</v>
      </c>
      <c r="D413" s="2" t="s">
        <v>6</v>
      </c>
      <c r="E413" s="2" t="s">
        <v>397</v>
      </c>
      <c r="F413" s="193" t="s">
        <v>1523</v>
      </c>
    </row>
    <row r="414">
      <c r="A414" s="2" t="s">
        <v>19</v>
      </c>
      <c r="B414" s="1" t="s">
        <v>487</v>
      </c>
      <c r="C414" s="1">
        <v>2024.0</v>
      </c>
      <c r="D414" s="2" t="s">
        <v>6</v>
      </c>
      <c r="E414" s="2" t="s">
        <v>397</v>
      </c>
      <c r="F414" s="193" t="s">
        <v>1504</v>
      </c>
    </row>
    <row r="415">
      <c r="A415" s="2" t="s">
        <v>20</v>
      </c>
      <c r="B415" s="1" t="s">
        <v>488</v>
      </c>
      <c r="C415" s="1">
        <v>2024.0</v>
      </c>
      <c r="D415" s="2" t="s">
        <v>6</v>
      </c>
      <c r="E415" s="2" t="s">
        <v>397</v>
      </c>
      <c r="F415" s="193" t="s">
        <v>1524</v>
      </c>
    </row>
    <row r="416">
      <c r="A416" s="2" t="s">
        <v>21</v>
      </c>
      <c r="B416" s="1" t="s">
        <v>490</v>
      </c>
      <c r="C416" s="1">
        <v>2024.0</v>
      </c>
      <c r="D416" s="2" t="s">
        <v>6</v>
      </c>
      <c r="E416" s="2" t="s">
        <v>397</v>
      </c>
      <c r="F416" s="193" t="s">
        <v>1525</v>
      </c>
    </row>
    <row r="417">
      <c r="A417" s="2" t="s">
        <v>22</v>
      </c>
      <c r="B417" s="1" t="s">
        <v>491</v>
      </c>
      <c r="C417" s="1">
        <v>2024.0</v>
      </c>
      <c r="D417" s="2" t="s">
        <v>6</v>
      </c>
      <c r="E417" s="2" t="s">
        <v>397</v>
      </c>
      <c r="F417" s="193" t="s">
        <v>1479</v>
      </c>
    </row>
    <row r="418">
      <c r="A418" s="2" t="s">
        <v>23</v>
      </c>
      <c r="B418" s="1" t="s">
        <v>492</v>
      </c>
      <c r="C418" s="1">
        <v>2024.0</v>
      </c>
      <c r="D418" s="2" t="s">
        <v>6</v>
      </c>
      <c r="E418" s="2" t="s">
        <v>397</v>
      </c>
      <c r="F418" s="193" t="s">
        <v>1524</v>
      </c>
    </row>
    <row r="419">
      <c r="A419" s="2" t="s">
        <v>24</v>
      </c>
      <c r="B419" s="1" t="s">
        <v>493</v>
      </c>
      <c r="C419" s="1">
        <v>2024.0</v>
      </c>
      <c r="D419" s="2" t="s">
        <v>6</v>
      </c>
      <c r="E419" s="2" t="s">
        <v>397</v>
      </c>
      <c r="F419" s="193" t="s">
        <v>1526</v>
      </c>
    </row>
    <row r="420">
      <c r="A420" s="2" t="s">
        <v>25</v>
      </c>
      <c r="B420" s="1" t="s">
        <v>494</v>
      </c>
      <c r="C420" s="1">
        <v>2024.0</v>
      </c>
      <c r="D420" s="2" t="s">
        <v>6</v>
      </c>
      <c r="E420" s="2" t="s">
        <v>397</v>
      </c>
      <c r="F420" s="193" t="s">
        <v>1527</v>
      </c>
    </row>
    <row r="421">
      <c r="A421" s="2" t="s">
        <v>26</v>
      </c>
      <c r="B421" s="1" t="s">
        <v>495</v>
      </c>
      <c r="C421" s="1">
        <v>2024.0</v>
      </c>
      <c r="D421" s="2" t="s">
        <v>6</v>
      </c>
      <c r="E421" s="2" t="s">
        <v>397</v>
      </c>
      <c r="F421" s="193" t="s">
        <v>1528</v>
      </c>
    </row>
    <row r="422">
      <c r="A422" s="2" t="s">
        <v>27</v>
      </c>
      <c r="B422" s="1" t="s">
        <v>497</v>
      </c>
      <c r="C422" s="1">
        <v>2024.0</v>
      </c>
      <c r="D422" s="2" t="s">
        <v>6</v>
      </c>
      <c r="E422" s="2" t="s">
        <v>397</v>
      </c>
      <c r="F422" s="193" t="s">
        <v>1529</v>
      </c>
    </row>
    <row r="423">
      <c r="A423" s="2" t="s">
        <v>28</v>
      </c>
      <c r="B423" s="1" t="s">
        <v>496</v>
      </c>
      <c r="C423" s="1">
        <v>2024.0</v>
      </c>
      <c r="D423" s="2" t="s">
        <v>6</v>
      </c>
      <c r="E423" s="2" t="s">
        <v>397</v>
      </c>
      <c r="F423" s="193" t="s">
        <v>1530</v>
      </c>
    </row>
    <row r="424">
      <c r="A424" s="2" t="s">
        <v>29</v>
      </c>
      <c r="B424" s="1" t="s">
        <v>498</v>
      </c>
      <c r="C424" s="1">
        <v>2024.0</v>
      </c>
      <c r="D424" s="2" t="s">
        <v>6</v>
      </c>
      <c r="E424" s="2" t="s">
        <v>397</v>
      </c>
      <c r="F424" s="193" t="s">
        <v>1531</v>
      </c>
    </row>
    <row r="425">
      <c r="A425" s="2" t="s">
        <v>30</v>
      </c>
      <c r="B425" s="1" t="s">
        <v>499</v>
      </c>
      <c r="C425" s="1">
        <v>2024.0</v>
      </c>
      <c r="D425" s="2" t="s">
        <v>6</v>
      </c>
      <c r="E425" s="2" t="s">
        <v>397</v>
      </c>
      <c r="F425" s="193" t="s">
        <v>1532</v>
      </c>
    </row>
    <row r="426">
      <c r="A426" s="2" t="s">
        <v>31</v>
      </c>
      <c r="B426" s="1" t="s">
        <v>500</v>
      </c>
      <c r="C426" s="1">
        <v>2024.0</v>
      </c>
      <c r="D426" s="2" t="s">
        <v>6</v>
      </c>
      <c r="E426" s="2" t="s">
        <v>397</v>
      </c>
      <c r="F426" s="193" t="s">
        <v>1533</v>
      </c>
    </row>
    <row r="427">
      <c r="A427" s="2" t="s">
        <v>32</v>
      </c>
      <c r="B427" s="1" t="s">
        <v>501</v>
      </c>
      <c r="C427" s="1">
        <v>2024.0</v>
      </c>
      <c r="D427" s="2" t="s">
        <v>6</v>
      </c>
      <c r="E427" s="2" t="s">
        <v>397</v>
      </c>
      <c r="F427" s="193" t="s">
        <v>1486</v>
      </c>
    </row>
    <row r="428">
      <c r="A428" s="2" t="s">
        <v>33</v>
      </c>
      <c r="B428" s="1" t="s">
        <v>502</v>
      </c>
      <c r="C428" s="1">
        <v>2024.0</v>
      </c>
      <c r="D428" s="2" t="s">
        <v>6</v>
      </c>
      <c r="E428" s="2" t="s">
        <v>397</v>
      </c>
      <c r="F428" s="193" t="s">
        <v>1492</v>
      </c>
    </row>
    <row r="429">
      <c r="A429" s="2" t="s">
        <v>34</v>
      </c>
      <c r="B429" s="1" t="s">
        <v>503</v>
      </c>
      <c r="C429" s="1">
        <v>2024.0</v>
      </c>
      <c r="D429" s="2" t="s">
        <v>6</v>
      </c>
      <c r="E429" s="2" t="s">
        <v>397</v>
      </c>
      <c r="F429" s="193" t="s">
        <v>1534</v>
      </c>
    </row>
    <row r="430">
      <c r="A430" s="2" t="s">
        <v>35</v>
      </c>
      <c r="B430" s="1" t="s">
        <v>504</v>
      </c>
      <c r="C430" s="1">
        <v>2024.0</v>
      </c>
      <c r="D430" s="2" t="s">
        <v>6</v>
      </c>
      <c r="E430" s="2" t="s">
        <v>397</v>
      </c>
      <c r="F430" s="193" t="s">
        <v>1511</v>
      </c>
    </row>
    <row r="431">
      <c r="F431" s="194"/>
    </row>
    <row r="432">
      <c r="F432" s="194"/>
    </row>
    <row r="433">
      <c r="F433" s="194"/>
    </row>
    <row r="434">
      <c r="F434" s="194"/>
    </row>
  </sheetData>
  <autoFilter ref="$A$1:$F$367"/>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470</v>
      </c>
      <c r="C1" s="1" t="s">
        <v>0</v>
      </c>
      <c r="D1" s="1" t="s">
        <v>36</v>
      </c>
      <c r="E1" s="1" t="s">
        <v>38</v>
      </c>
      <c r="F1" s="1" t="s">
        <v>471</v>
      </c>
    </row>
    <row r="2">
      <c r="A2" s="2" t="s">
        <v>3</v>
      </c>
      <c r="B2" s="1" t="s">
        <v>489</v>
      </c>
      <c r="C2" s="1">
        <v>2015.0</v>
      </c>
      <c r="D2" s="2" t="s">
        <v>6</v>
      </c>
      <c r="E2" s="2" t="s">
        <v>402</v>
      </c>
      <c r="F2" s="1">
        <v>0.3853615520282187</v>
      </c>
    </row>
    <row r="3">
      <c r="A3" s="2" t="s">
        <v>3</v>
      </c>
      <c r="B3" s="1" t="s">
        <v>489</v>
      </c>
      <c r="C3" s="1">
        <v>2016.0</v>
      </c>
      <c r="D3" s="2" t="s">
        <v>6</v>
      </c>
      <c r="E3" s="2" t="s">
        <v>402</v>
      </c>
      <c r="F3" s="1">
        <v>0.43189655172413793</v>
      </c>
    </row>
    <row r="4">
      <c r="A4" s="2" t="s">
        <v>3</v>
      </c>
      <c r="B4" s="1" t="s">
        <v>489</v>
      </c>
      <c r="C4" s="1">
        <v>2017.0</v>
      </c>
      <c r="D4" s="2" t="s">
        <v>6</v>
      </c>
      <c r="E4" s="2" t="s">
        <v>402</v>
      </c>
      <c r="F4" s="1">
        <v>0.42931034482758623</v>
      </c>
    </row>
    <row r="5">
      <c r="A5" s="2" t="s">
        <v>3</v>
      </c>
      <c r="B5" s="1" t="s">
        <v>489</v>
      </c>
      <c r="C5" s="1">
        <v>2018.0</v>
      </c>
      <c r="D5" s="2" t="s">
        <v>6</v>
      </c>
      <c r="E5" s="2" t="s">
        <v>402</v>
      </c>
      <c r="F5" s="1">
        <v>0.4781420765027322</v>
      </c>
    </row>
    <row r="6">
      <c r="A6" s="2" t="s">
        <v>3</v>
      </c>
      <c r="B6" s="1" t="s">
        <v>489</v>
      </c>
      <c r="C6" s="1">
        <v>2019.0</v>
      </c>
      <c r="D6" s="2" t="s">
        <v>6</v>
      </c>
      <c r="E6" s="2" t="s">
        <v>402</v>
      </c>
      <c r="F6" s="1">
        <v>0.487693710118505</v>
      </c>
    </row>
    <row r="7">
      <c r="A7" s="2" t="s">
        <v>3</v>
      </c>
      <c r="B7" s="1" t="s">
        <v>489</v>
      </c>
      <c r="C7" s="1">
        <v>2020.0</v>
      </c>
      <c r="D7" s="2" t="s">
        <v>6</v>
      </c>
      <c r="E7" s="2" t="s">
        <v>402</v>
      </c>
      <c r="F7" s="1">
        <v>0.487693710118505</v>
      </c>
    </row>
    <row r="8">
      <c r="A8" s="2" t="s">
        <v>3</v>
      </c>
      <c r="B8" s="1" t="s">
        <v>489</v>
      </c>
      <c r="C8" s="1">
        <v>2021.0</v>
      </c>
      <c r="D8" s="2" t="s">
        <v>6</v>
      </c>
      <c r="E8" s="2" t="s">
        <v>402</v>
      </c>
      <c r="F8" s="1">
        <v>0.531895777178796</v>
      </c>
    </row>
    <row r="9">
      <c r="A9" s="2" t="s">
        <v>3</v>
      </c>
      <c r="B9" s="1" t="s">
        <v>489</v>
      </c>
      <c r="C9" s="1">
        <v>2022.0</v>
      </c>
      <c r="D9" s="2" t="s">
        <v>6</v>
      </c>
      <c r="E9" s="2" t="s">
        <v>402</v>
      </c>
      <c r="F9" s="1">
        <v>0.5354896675651393</v>
      </c>
    </row>
    <row r="10">
      <c r="A10" s="2" t="s">
        <v>3</v>
      </c>
      <c r="B10" s="1" t="s">
        <v>489</v>
      </c>
      <c r="C10" s="1">
        <v>2023.0</v>
      </c>
      <c r="D10" s="2" t="s">
        <v>6</v>
      </c>
      <c r="E10" s="2" t="s">
        <v>402</v>
      </c>
      <c r="F10" s="1">
        <v>0.5354896675651393</v>
      </c>
    </row>
    <row r="11">
      <c r="A11" s="2" t="s">
        <v>3</v>
      </c>
      <c r="B11" s="1" t="s">
        <v>489</v>
      </c>
      <c r="C11" s="1">
        <v>2024.0</v>
      </c>
      <c r="D11" s="2" t="s">
        <v>6</v>
      </c>
      <c r="E11" s="2" t="s">
        <v>402</v>
      </c>
      <c r="F11" s="1">
        <v>0.5360641139804097</v>
      </c>
    </row>
    <row r="12">
      <c r="A12" s="2" t="s">
        <v>4</v>
      </c>
      <c r="B12" s="1" t="s">
        <v>472</v>
      </c>
      <c r="C12" s="1">
        <v>2015.0</v>
      </c>
      <c r="D12" s="2" t="s">
        <v>6</v>
      </c>
      <c r="E12" s="2" t="s">
        <v>402</v>
      </c>
      <c r="F12" s="1">
        <v>0.2962962962962963</v>
      </c>
    </row>
    <row r="13">
      <c r="A13" s="2" t="s">
        <v>4</v>
      </c>
      <c r="B13" s="1" t="s">
        <v>472</v>
      </c>
      <c r="C13" s="1">
        <v>2016.0</v>
      </c>
      <c r="D13" s="2" t="s">
        <v>6</v>
      </c>
      <c r="E13" s="2" t="s">
        <v>402</v>
      </c>
      <c r="F13" s="1">
        <v>0.48148148148148145</v>
      </c>
    </row>
    <row r="14">
      <c r="A14" s="2" t="s">
        <v>4</v>
      </c>
      <c r="B14" s="1" t="s">
        <v>472</v>
      </c>
      <c r="C14" s="1">
        <v>2017.0</v>
      </c>
      <c r="D14" s="2" t="s">
        <v>6</v>
      </c>
      <c r="E14" s="2" t="s">
        <v>402</v>
      </c>
      <c r="F14" s="1">
        <v>0.48148148148148145</v>
      </c>
    </row>
    <row r="15">
      <c r="A15" s="2" t="s">
        <v>4</v>
      </c>
      <c r="B15" s="1" t="s">
        <v>472</v>
      </c>
      <c r="C15" s="1">
        <v>2018.0</v>
      </c>
      <c r="D15" s="2" t="s">
        <v>6</v>
      </c>
      <c r="E15" s="2" t="s">
        <v>402</v>
      </c>
      <c r="F15" s="1">
        <v>0.5185185185185185</v>
      </c>
    </row>
    <row r="16">
      <c r="A16" s="2" t="s">
        <v>4</v>
      </c>
      <c r="B16" s="1" t="s">
        <v>472</v>
      </c>
      <c r="C16" s="1">
        <v>2019.0</v>
      </c>
      <c r="D16" s="2" t="s">
        <v>6</v>
      </c>
      <c r="E16" s="2" t="s">
        <v>402</v>
      </c>
      <c r="F16" s="1">
        <v>0.5185185185185185</v>
      </c>
    </row>
    <row r="17">
      <c r="A17" s="2" t="s">
        <v>4</v>
      </c>
      <c r="B17" s="1" t="s">
        <v>472</v>
      </c>
      <c r="C17" s="1">
        <v>2020.0</v>
      </c>
      <c r="D17" s="2" t="s">
        <v>6</v>
      </c>
      <c r="E17" s="2" t="s">
        <v>402</v>
      </c>
      <c r="F17" s="1">
        <v>0.5185185185185185</v>
      </c>
    </row>
    <row r="18">
      <c r="A18" s="2" t="s">
        <v>4</v>
      </c>
      <c r="B18" s="1" t="s">
        <v>472</v>
      </c>
      <c r="C18" s="1">
        <v>2021.0</v>
      </c>
      <c r="D18" s="2" t="s">
        <v>6</v>
      </c>
      <c r="E18" s="2" t="s">
        <v>402</v>
      </c>
      <c r="F18" s="1">
        <v>0.5555555555555556</v>
      </c>
    </row>
    <row r="19">
      <c r="A19" s="2" t="s">
        <v>4</v>
      </c>
      <c r="B19" s="1" t="s">
        <v>472</v>
      </c>
      <c r="C19" s="1">
        <v>2022.0</v>
      </c>
      <c r="D19" s="2" t="s">
        <v>6</v>
      </c>
      <c r="E19" s="2" t="s">
        <v>402</v>
      </c>
      <c r="F19" s="1">
        <v>0.5555555555555556</v>
      </c>
    </row>
    <row r="20">
      <c r="A20" s="2" t="s">
        <v>4</v>
      </c>
      <c r="B20" s="1" t="s">
        <v>472</v>
      </c>
      <c r="C20" s="1">
        <v>2023.0</v>
      </c>
      <c r="D20" s="2" t="s">
        <v>6</v>
      </c>
      <c r="E20" s="2" t="s">
        <v>402</v>
      </c>
      <c r="F20" s="1">
        <v>0.5555555555555556</v>
      </c>
    </row>
    <row r="21">
      <c r="A21" s="2" t="s">
        <v>4</v>
      </c>
      <c r="B21" s="1" t="s">
        <v>472</v>
      </c>
      <c r="C21" s="1">
        <v>2024.0</v>
      </c>
      <c r="D21" s="2" t="s">
        <v>6</v>
      </c>
      <c r="E21" s="2" t="s">
        <v>402</v>
      </c>
      <c r="F21" s="1">
        <v>0.5555555555555556</v>
      </c>
    </row>
    <row r="22">
      <c r="A22" s="2" t="s">
        <v>5</v>
      </c>
      <c r="B22" s="1" t="s">
        <v>473</v>
      </c>
      <c r="C22" s="1">
        <v>2015.0</v>
      </c>
      <c r="D22" s="2" t="s">
        <v>6</v>
      </c>
      <c r="E22" s="2" t="s">
        <v>402</v>
      </c>
      <c r="F22" s="1">
        <v>0.32</v>
      </c>
    </row>
    <row r="23">
      <c r="A23" s="2" t="s">
        <v>5</v>
      </c>
      <c r="B23" s="1" t="s">
        <v>473</v>
      </c>
      <c r="C23" s="1">
        <v>2016.0</v>
      </c>
      <c r="D23" s="2" t="s">
        <v>6</v>
      </c>
      <c r="E23" s="2" t="s">
        <v>402</v>
      </c>
      <c r="F23" s="1">
        <v>0.6923076923076923</v>
      </c>
    </row>
    <row r="24">
      <c r="A24" s="2" t="s">
        <v>5</v>
      </c>
      <c r="B24" s="1" t="s">
        <v>473</v>
      </c>
      <c r="C24" s="1">
        <v>2017.0</v>
      </c>
      <c r="D24" s="2" t="s">
        <v>6</v>
      </c>
      <c r="E24" s="2" t="s">
        <v>402</v>
      </c>
      <c r="F24" s="1">
        <v>0.6923076923076923</v>
      </c>
    </row>
    <row r="25">
      <c r="A25" s="2" t="s">
        <v>5</v>
      </c>
      <c r="B25" s="1" t="s">
        <v>473</v>
      </c>
      <c r="C25" s="1">
        <v>2018.0</v>
      </c>
      <c r="D25" s="2" t="s">
        <v>6</v>
      </c>
      <c r="E25" s="2" t="s">
        <v>402</v>
      </c>
      <c r="F25" s="1">
        <v>0.48</v>
      </c>
    </row>
    <row r="26">
      <c r="A26" s="2" t="s">
        <v>5</v>
      </c>
      <c r="B26" s="1" t="s">
        <v>473</v>
      </c>
      <c r="C26" s="1">
        <v>2019.0</v>
      </c>
      <c r="D26" s="2" t="s">
        <v>6</v>
      </c>
      <c r="E26" s="2" t="s">
        <v>402</v>
      </c>
      <c r="F26" s="1">
        <v>0.48</v>
      </c>
    </row>
    <row r="27">
      <c r="A27" s="2" t="s">
        <v>5</v>
      </c>
      <c r="B27" s="1" t="s">
        <v>473</v>
      </c>
      <c r="C27" s="1">
        <v>2020.0</v>
      </c>
      <c r="D27" s="2" t="s">
        <v>6</v>
      </c>
      <c r="E27" s="2" t="s">
        <v>402</v>
      </c>
      <c r="F27" s="1">
        <v>0.48</v>
      </c>
    </row>
    <row r="28">
      <c r="A28" s="2" t="s">
        <v>5</v>
      </c>
      <c r="B28" s="1" t="s">
        <v>473</v>
      </c>
      <c r="C28" s="1">
        <v>2021.0</v>
      </c>
      <c r="D28" s="2" t="s">
        <v>6</v>
      </c>
      <c r="E28" s="2" t="s">
        <v>402</v>
      </c>
      <c r="F28" s="1">
        <v>0.56</v>
      </c>
    </row>
    <row r="29">
      <c r="A29" s="2" t="s">
        <v>5</v>
      </c>
      <c r="B29" s="1" t="s">
        <v>473</v>
      </c>
      <c r="C29" s="1">
        <v>2022.0</v>
      </c>
      <c r="D29" s="2" t="s">
        <v>6</v>
      </c>
      <c r="E29" s="2" t="s">
        <v>402</v>
      </c>
      <c r="F29" s="1">
        <v>0.56</v>
      </c>
    </row>
    <row r="30">
      <c r="A30" s="2" t="s">
        <v>5</v>
      </c>
      <c r="B30" s="1" t="s">
        <v>473</v>
      </c>
      <c r="C30" s="1">
        <v>2023.0</v>
      </c>
      <c r="D30" s="2" t="s">
        <v>6</v>
      </c>
      <c r="E30" s="2" t="s">
        <v>402</v>
      </c>
      <c r="F30" s="1">
        <v>0.56</v>
      </c>
    </row>
    <row r="31">
      <c r="A31" s="2" t="s">
        <v>5</v>
      </c>
      <c r="B31" s="1" t="s">
        <v>473</v>
      </c>
      <c r="C31" s="1">
        <v>2024.0</v>
      </c>
      <c r="D31" s="2" t="s">
        <v>6</v>
      </c>
      <c r="E31" s="2" t="s">
        <v>402</v>
      </c>
      <c r="F31" s="1">
        <v>0.64</v>
      </c>
    </row>
    <row r="32">
      <c r="A32" s="2" t="s">
        <v>6</v>
      </c>
      <c r="B32" s="1" t="s">
        <v>474</v>
      </c>
      <c r="C32" s="1">
        <v>2015.0</v>
      </c>
      <c r="D32" s="2" t="s">
        <v>6</v>
      </c>
      <c r="E32" s="2" t="s">
        <v>402</v>
      </c>
      <c r="F32" s="1">
        <v>0.47619047619047616</v>
      </c>
    </row>
    <row r="33">
      <c r="A33" s="2" t="s">
        <v>6</v>
      </c>
      <c r="B33" s="1" t="s">
        <v>474</v>
      </c>
      <c r="C33" s="1">
        <v>2016.0</v>
      </c>
      <c r="D33" s="2" t="s">
        <v>6</v>
      </c>
      <c r="E33" s="2" t="s">
        <v>402</v>
      </c>
      <c r="F33" s="1">
        <v>0.47619047619047616</v>
      </c>
    </row>
    <row r="34">
      <c r="A34" s="2" t="s">
        <v>6</v>
      </c>
      <c r="B34" s="1" t="s">
        <v>474</v>
      </c>
      <c r="C34" s="1">
        <v>2017.0</v>
      </c>
      <c r="D34" s="2" t="s">
        <v>6</v>
      </c>
      <c r="E34" s="2" t="s">
        <v>402</v>
      </c>
      <c r="F34" s="1">
        <v>0.47619047619047616</v>
      </c>
    </row>
    <row r="35">
      <c r="A35" s="2" t="s">
        <v>6</v>
      </c>
      <c r="B35" s="1" t="s">
        <v>474</v>
      </c>
      <c r="C35" s="1">
        <v>2018.0</v>
      </c>
      <c r="D35" s="2" t="s">
        <v>6</v>
      </c>
      <c r="E35" s="2" t="s">
        <v>402</v>
      </c>
      <c r="F35" s="1">
        <v>0.6190476190476191</v>
      </c>
    </row>
    <row r="36">
      <c r="A36" s="2" t="s">
        <v>6</v>
      </c>
      <c r="B36" s="1" t="s">
        <v>474</v>
      </c>
      <c r="C36" s="1">
        <v>2019.0</v>
      </c>
      <c r="D36" s="2" t="s">
        <v>6</v>
      </c>
      <c r="E36" s="2" t="s">
        <v>402</v>
      </c>
      <c r="F36" s="1">
        <v>0.6190476190476191</v>
      </c>
    </row>
    <row r="37">
      <c r="A37" s="2" t="s">
        <v>6</v>
      </c>
      <c r="B37" s="1" t="s">
        <v>474</v>
      </c>
      <c r="C37" s="1">
        <v>2020.0</v>
      </c>
      <c r="D37" s="2" t="s">
        <v>6</v>
      </c>
      <c r="E37" s="2" t="s">
        <v>402</v>
      </c>
      <c r="F37" s="1">
        <v>0.6190476190476191</v>
      </c>
    </row>
    <row r="38">
      <c r="A38" s="2" t="s">
        <v>6</v>
      </c>
      <c r="B38" s="1" t="s">
        <v>474</v>
      </c>
      <c r="C38" s="1">
        <v>2021.0</v>
      </c>
      <c r="D38" s="2" t="s">
        <v>6</v>
      </c>
      <c r="E38" s="2" t="s">
        <v>402</v>
      </c>
      <c r="F38" s="1">
        <v>0.5714285714285714</v>
      </c>
    </row>
    <row r="39">
      <c r="A39" s="2" t="s">
        <v>6</v>
      </c>
      <c r="B39" s="1" t="s">
        <v>474</v>
      </c>
      <c r="C39" s="1">
        <v>2022.0</v>
      </c>
      <c r="D39" s="2" t="s">
        <v>6</v>
      </c>
      <c r="E39" s="2" t="s">
        <v>402</v>
      </c>
      <c r="F39" s="1">
        <v>0.5714285714285714</v>
      </c>
    </row>
    <row r="40">
      <c r="A40" s="2" t="s">
        <v>6</v>
      </c>
      <c r="B40" s="1" t="s">
        <v>474</v>
      </c>
      <c r="C40" s="1">
        <v>2023.0</v>
      </c>
      <c r="D40" s="2" t="s">
        <v>6</v>
      </c>
      <c r="E40" s="2" t="s">
        <v>402</v>
      </c>
      <c r="F40" s="1">
        <v>0.5714285714285714</v>
      </c>
    </row>
    <row r="41">
      <c r="A41" s="2" t="s">
        <v>6</v>
      </c>
      <c r="B41" s="1" t="s">
        <v>474</v>
      </c>
      <c r="C41" s="1">
        <v>2024.0</v>
      </c>
      <c r="D41" s="2" t="s">
        <v>6</v>
      </c>
      <c r="E41" s="2" t="s">
        <v>402</v>
      </c>
      <c r="F41" s="1">
        <v>0.5238095238095238</v>
      </c>
    </row>
    <row r="42">
      <c r="A42" s="2" t="s">
        <v>7</v>
      </c>
      <c r="B42" s="1" t="s">
        <v>475</v>
      </c>
      <c r="C42" s="1">
        <v>2015.0</v>
      </c>
      <c r="D42" s="2" t="s">
        <v>6</v>
      </c>
      <c r="E42" s="2" t="s">
        <v>402</v>
      </c>
      <c r="F42" s="1">
        <v>0.5142857142857142</v>
      </c>
    </row>
    <row r="43">
      <c r="A43" s="2" t="s">
        <v>7</v>
      </c>
      <c r="B43" s="1" t="s">
        <v>475</v>
      </c>
      <c r="C43" s="1">
        <v>2016.0</v>
      </c>
      <c r="D43" s="2" t="s">
        <v>6</v>
      </c>
      <c r="E43" s="2" t="s">
        <v>402</v>
      </c>
      <c r="F43" s="1">
        <v>0.5142857142857142</v>
      </c>
    </row>
    <row r="44">
      <c r="A44" s="2" t="s">
        <v>7</v>
      </c>
      <c r="B44" s="1" t="s">
        <v>475</v>
      </c>
      <c r="C44" s="1">
        <v>2017.0</v>
      </c>
      <c r="D44" s="2" t="s">
        <v>6</v>
      </c>
      <c r="E44" s="2" t="s">
        <v>402</v>
      </c>
      <c r="F44" s="1">
        <v>0.5142857142857142</v>
      </c>
    </row>
    <row r="45">
      <c r="A45" s="2" t="s">
        <v>7</v>
      </c>
      <c r="B45" s="1" t="s">
        <v>475</v>
      </c>
      <c r="C45" s="1">
        <v>2018.0</v>
      </c>
      <c r="D45" s="2" t="s">
        <v>6</v>
      </c>
      <c r="E45" s="2" t="s">
        <v>402</v>
      </c>
      <c r="F45" s="1">
        <v>0.42857142857142855</v>
      </c>
    </row>
    <row r="46">
      <c r="A46" s="2" t="s">
        <v>7</v>
      </c>
      <c r="B46" s="1" t="s">
        <v>475</v>
      </c>
      <c r="C46" s="1">
        <v>2019.0</v>
      </c>
      <c r="D46" s="2" t="s">
        <v>6</v>
      </c>
      <c r="E46" s="2" t="s">
        <v>402</v>
      </c>
      <c r="F46" s="1">
        <v>0.42857142857142855</v>
      </c>
    </row>
    <row r="47">
      <c r="A47" s="2" t="s">
        <v>7</v>
      </c>
      <c r="B47" s="1" t="s">
        <v>475</v>
      </c>
      <c r="C47" s="1">
        <v>2020.0</v>
      </c>
      <c r="D47" s="2" t="s">
        <v>6</v>
      </c>
      <c r="E47" s="2" t="s">
        <v>402</v>
      </c>
      <c r="F47" s="1">
        <v>0.42857142857142855</v>
      </c>
    </row>
    <row r="48">
      <c r="A48" s="2" t="s">
        <v>7</v>
      </c>
      <c r="B48" s="1" t="s">
        <v>475</v>
      </c>
      <c r="C48" s="1">
        <v>2021.0</v>
      </c>
      <c r="D48" s="2" t="s">
        <v>6</v>
      </c>
      <c r="E48" s="2" t="s">
        <v>402</v>
      </c>
      <c r="F48" s="1">
        <v>0.5142857142857142</v>
      </c>
    </row>
    <row r="49">
      <c r="A49" s="2" t="s">
        <v>7</v>
      </c>
      <c r="B49" s="1" t="s">
        <v>475</v>
      </c>
      <c r="C49" s="1">
        <v>2022.0</v>
      </c>
      <c r="D49" s="2" t="s">
        <v>6</v>
      </c>
      <c r="E49" s="2" t="s">
        <v>402</v>
      </c>
      <c r="F49" s="1">
        <v>0.5142857142857142</v>
      </c>
    </row>
    <row r="50">
      <c r="A50" s="2" t="s">
        <v>7</v>
      </c>
      <c r="B50" s="1" t="s">
        <v>475</v>
      </c>
      <c r="C50" s="1">
        <v>2023.0</v>
      </c>
      <c r="D50" s="2" t="s">
        <v>6</v>
      </c>
      <c r="E50" s="2" t="s">
        <v>402</v>
      </c>
      <c r="F50" s="1">
        <v>0.5142857142857142</v>
      </c>
    </row>
    <row r="51">
      <c r="A51" s="2" t="s">
        <v>7</v>
      </c>
      <c r="B51" s="1" t="s">
        <v>475</v>
      </c>
      <c r="C51" s="1">
        <v>2024.0</v>
      </c>
      <c r="D51" s="2" t="s">
        <v>6</v>
      </c>
      <c r="E51" s="2" t="s">
        <v>402</v>
      </c>
      <c r="F51" s="1">
        <v>0.5142857142857142</v>
      </c>
    </row>
    <row r="52">
      <c r="A52" s="2" t="s">
        <v>8</v>
      </c>
      <c r="B52" s="1" t="s">
        <v>479</v>
      </c>
      <c r="C52" s="1">
        <v>2015.0</v>
      </c>
      <c r="D52" s="2" t="s">
        <v>6</v>
      </c>
      <c r="E52" s="2" t="s">
        <v>402</v>
      </c>
      <c r="F52" s="1">
        <v>0.52</v>
      </c>
    </row>
    <row r="53">
      <c r="A53" s="2" t="s">
        <v>8</v>
      </c>
      <c r="B53" s="1" t="s">
        <v>479</v>
      </c>
      <c r="C53" s="1">
        <v>2016.0</v>
      </c>
      <c r="D53" s="2" t="s">
        <v>6</v>
      </c>
      <c r="E53" s="2" t="s">
        <v>402</v>
      </c>
      <c r="F53" s="1">
        <v>0.52</v>
      </c>
    </row>
    <row r="54">
      <c r="A54" s="2" t="s">
        <v>8</v>
      </c>
      <c r="B54" s="1" t="s">
        <v>479</v>
      </c>
      <c r="C54" s="1">
        <v>2017.0</v>
      </c>
      <c r="D54" s="2" t="s">
        <v>6</v>
      </c>
      <c r="E54" s="2" t="s">
        <v>402</v>
      </c>
      <c r="F54" s="1">
        <v>0.52</v>
      </c>
    </row>
    <row r="55">
      <c r="A55" s="2" t="s">
        <v>8</v>
      </c>
      <c r="B55" s="1" t="s">
        <v>479</v>
      </c>
      <c r="C55" s="1">
        <v>2018.0</v>
      </c>
      <c r="D55" s="2" t="s">
        <v>6</v>
      </c>
      <c r="E55" s="2" t="s">
        <v>402</v>
      </c>
      <c r="F55" s="1">
        <v>0.56</v>
      </c>
    </row>
    <row r="56">
      <c r="A56" s="2" t="s">
        <v>8</v>
      </c>
      <c r="B56" s="1" t="s">
        <v>479</v>
      </c>
      <c r="C56" s="1">
        <v>2019.0</v>
      </c>
      <c r="D56" s="2" t="s">
        <v>6</v>
      </c>
      <c r="E56" s="2" t="s">
        <v>402</v>
      </c>
      <c r="F56" s="1">
        <v>0.56</v>
      </c>
    </row>
    <row r="57">
      <c r="A57" s="2" t="s">
        <v>8</v>
      </c>
      <c r="B57" s="1" t="s">
        <v>479</v>
      </c>
      <c r="C57" s="1">
        <v>2020.0</v>
      </c>
      <c r="D57" s="2" t="s">
        <v>6</v>
      </c>
      <c r="E57" s="2" t="s">
        <v>402</v>
      </c>
      <c r="F57" s="1">
        <v>0.56</v>
      </c>
    </row>
    <row r="58">
      <c r="A58" s="2" t="s">
        <v>8</v>
      </c>
      <c r="B58" s="1" t="s">
        <v>479</v>
      </c>
      <c r="C58" s="1">
        <v>2021.0</v>
      </c>
      <c r="D58" s="2" t="s">
        <v>6</v>
      </c>
      <c r="E58" s="2" t="s">
        <v>402</v>
      </c>
      <c r="F58" s="1">
        <v>0.6</v>
      </c>
    </row>
    <row r="59">
      <c r="A59" s="2" t="s">
        <v>8</v>
      </c>
      <c r="B59" s="1" t="s">
        <v>479</v>
      </c>
      <c r="C59" s="1">
        <v>2022.0</v>
      </c>
      <c r="D59" s="2" t="s">
        <v>6</v>
      </c>
      <c r="E59" s="2" t="s">
        <v>402</v>
      </c>
      <c r="F59" s="1">
        <v>0.6</v>
      </c>
    </row>
    <row r="60">
      <c r="A60" s="2" t="s">
        <v>8</v>
      </c>
      <c r="B60" s="1" t="s">
        <v>479</v>
      </c>
      <c r="C60" s="1">
        <v>2023.0</v>
      </c>
      <c r="D60" s="2" t="s">
        <v>6</v>
      </c>
      <c r="E60" s="2" t="s">
        <v>402</v>
      </c>
      <c r="F60" s="1">
        <v>0.6</v>
      </c>
    </row>
    <row r="61">
      <c r="A61" s="2" t="s">
        <v>8</v>
      </c>
      <c r="B61" s="1" t="s">
        <v>479</v>
      </c>
      <c r="C61" s="1">
        <v>2024.0</v>
      </c>
      <c r="D61" s="2" t="s">
        <v>6</v>
      </c>
      <c r="E61" s="2" t="s">
        <v>402</v>
      </c>
      <c r="F61" s="1">
        <v>0.48</v>
      </c>
    </row>
    <row r="62">
      <c r="A62" s="2" t="s">
        <v>9</v>
      </c>
      <c r="B62" s="1" t="s">
        <v>480</v>
      </c>
      <c r="C62" s="1">
        <v>2015.0</v>
      </c>
      <c r="D62" s="2" t="s">
        <v>6</v>
      </c>
      <c r="E62" s="2" t="s">
        <v>402</v>
      </c>
      <c r="F62" s="1">
        <v>0.36</v>
      </c>
    </row>
    <row r="63">
      <c r="A63" s="2" t="s">
        <v>9</v>
      </c>
      <c r="B63" s="1" t="s">
        <v>480</v>
      </c>
      <c r="C63" s="1">
        <v>2016.0</v>
      </c>
      <c r="D63" s="2" t="s">
        <v>6</v>
      </c>
      <c r="E63" s="2" t="s">
        <v>402</v>
      </c>
      <c r="F63" s="1">
        <v>0.36</v>
      </c>
    </row>
    <row r="64">
      <c r="A64" s="2" t="s">
        <v>9</v>
      </c>
      <c r="B64" s="1" t="s">
        <v>480</v>
      </c>
      <c r="C64" s="1">
        <v>2017.0</v>
      </c>
      <c r="D64" s="2" t="s">
        <v>6</v>
      </c>
      <c r="E64" s="2" t="s">
        <v>402</v>
      </c>
      <c r="F64" s="1">
        <v>0.36</v>
      </c>
    </row>
    <row r="65">
      <c r="A65" s="2" t="s">
        <v>9</v>
      </c>
      <c r="B65" s="1" t="s">
        <v>480</v>
      </c>
      <c r="C65" s="1">
        <v>2018.0</v>
      </c>
      <c r="D65" s="2" t="s">
        <v>6</v>
      </c>
      <c r="E65" s="2" t="s">
        <v>402</v>
      </c>
      <c r="F65" s="1">
        <v>0.56</v>
      </c>
    </row>
    <row r="66">
      <c r="A66" s="2" t="s">
        <v>9</v>
      </c>
      <c r="B66" s="1" t="s">
        <v>480</v>
      </c>
      <c r="C66" s="1">
        <v>2019.0</v>
      </c>
      <c r="D66" s="2" t="s">
        <v>6</v>
      </c>
      <c r="E66" s="2" t="s">
        <v>402</v>
      </c>
      <c r="F66" s="1">
        <v>0.56</v>
      </c>
    </row>
    <row r="67">
      <c r="A67" s="2" t="s">
        <v>9</v>
      </c>
      <c r="B67" s="1" t="s">
        <v>480</v>
      </c>
      <c r="C67" s="1">
        <v>2020.0</v>
      </c>
      <c r="D67" s="2" t="s">
        <v>6</v>
      </c>
      <c r="E67" s="2" t="s">
        <v>402</v>
      </c>
      <c r="F67" s="1">
        <v>0.56</v>
      </c>
    </row>
    <row r="68">
      <c r="A68" s="2" t="s">
        <v>9</v>
      </c>
      <c r="B68" s="1" t="s">
        <v>480</v>
      </c>
      <c r="C68" s="1">
        <v>2021.0</v>
      </c>
      <c r="D68" s="2" t="s">
        <v>6</v>
      </c>
      <c r="E68" s="2" t="s">
        <v>402</v>
      </c>
      <c r="F68" s="1">
        <v>0.52</v>
      </c>
    </row>
    <row r="69">
      <c r="A69" s="2" t="s">
        <v>9</v>
      </c>
      <c r="B69" s="1" t="s">
        <v>480</v>
      </c>
      <c r="C69" s="1">
        <v>2022.0</v>
      </c>
      <c r="D69" s="2" t="s">
        <v>6</v>
      </c>
      <c r="E69" s="2" t="s">
        <v>402</v>
      </c>
      <c r="F69" s="1">
        <v>0.52</v>
      </c>
    </row>
    <row r="70">
      <c r="A70" s="2" t="s">
        <v>9</v>
      </c>
      <c r="B70" s="1" t="s">
        <v>480</v>
      </c>
      <c r="C70" s="1">
        <v>2023.0</v>
      </c>
      <c r="D70" s="2" t="s">
        <v>6</v>
      </c>
      <c r="E70" s="2" t="s">
        <v>402</v>
      </c>
      <c r="F70" s="1">
        <v>0.52</v>
      </c>
    </row>
    <row r="71">
      <c r="A71" s="2" t="s">
        <v>9</v>
      </c>
      <c r="B71" s="1" t="s">
        <v>480</v>
      </c>
      <c r="C71" s="1">
        <v>2024.0</v>
      </c>
      <c r="D71" s="2" t="s">
        <v>6</v>
      </c>
      <c r="E71" s="2" t="s">
        <v>402</v>
      </c>
      <c r="F71" s="1">
        <v>0.64</v>
      </c>
    </row>
    <row r="72">
      <c r="A72" s="2" t="s">
        <v>10</v>
      </c>
      <c r="B72" s="1" t="s">
        <v>478</v>
      </c>
      <c r="C72" s="1">
        <v>2015.0</v>
      </c>
      <c r="D72" s="2" t="s">
        <v>6</v>
      </c>
      <c r="E72" s="2" t="s">
        <v>402</v>
      </c>
      <c r="F72" s="1">
        <v>0.6</v>
      </c>
    </row>
    <row r="73">
      <c r="A73" s="2" t="s">
        <v>10</v>
      </c>
      <c r="B73" s="1" t="s">
        <v>478</v>
      </c>
      <c r="C73" s="1">
        <v>2016.0</v>
      </c>
      <c r="D73" s="2" t="s">
        <v>6</v>
      </c>
      <c r="E73" s="2" t="s">
        <v>402</v>
      </c>
      <c r="F73" s="1">
        <v>0.6</v>
      </c>
    </row>
    <row r="74">
      <c r="A74" s="2" t="s">
        <v>10</v>
      </c>
      <c r="B74" s="1" t="s">
        <v>478</v>
      </c>
      <c r="C74" s="1">
        <v>2017.0</v>
      </c>
      <c r="D74" s="2" t="s">
        <v>6</v>
      </c>
      <c r="E74" s="2" t="s">
        <v>402</v>
      </c>
      <c r="F74" s="1">
        <v>0.6</v>
      </c>
    </row>
    <row r="75">
      <c r="A75" s="2" t="s">
        <v>10</v>
      </c>
      <c r="B75" s="1" t="s">
        <v>478</v>
      </c>
      <c r="C75" s="1">
        <v>2018.0</v>
      </c>
      <c r="D75" s="2" t="s">
        <v>6</v>
      </c>
      <c r="E75" s="2" t="s">
        <v>402</v>
      </c>
      <c r="F75" s="1">
        <v>0.6</v>
      </c>
    </row>
    <row r="76">
      <c r="A76" s="2" t="s">
        <v>10</v>
      </c>
      <c r="B76" s="1" t="s">
        <v>478</v>
      </c>
      <c r="C76" s="1">
        <v>2019.0</v>
      </c>
      <c r="D76" s="2" t="s">
        <v>6</v>
      </c>
      <c r="E76" s="2" t="s">
        <v>402</v>
      </c>
      <c r="F76" s="1">
        <v>0.6</v>
      </c>
    </row>
    <row r="77">
      <c r="A77" s="2" t="s">
        <v>10</v>
      </c>
      <c r="B77" s="1" t="s">
        <v>478</v>
      </c>
      <c r="C77" s="1">
        <v>2020.0</v>
      </c>
      <c r="D77" s="2" t="s">
        <v>6</v>
      </c>
      <c r="E77" s="2" t="s">
        <v>402</v>
      </c>
      <c r="F77" s="1">
        <v>0.6</v>
      </c>
    </row>
    <row r="78">
      <c r="A78" s="2" t="s">
        <v>10</v>
      </c>
      <c r="B78" s="1" t="s">
        <v>478</v>
      </c>
      <c r="C78" s="1">
        <v>2021.0</v>
      </c>
      <c r="D78" s="2" t="s">
        <v>6</v>
      </c>
      <c r="E78" s="2" t="s">
        <v>402</v>
      </c>
      <c r="F78" s="1">
        <v>0.625</v>
      </c>
    </row>
    <row r="79">
      <c r="A79" s="2" t="s">
        <v>10</v>
      </c>
      <c r="B79" s="1" t="s">
        <v>478</v>
      </c>
      <c r="C79" s="1">
        <v>2022.0</v>
      </c>
      <c r="D79" s="2" t="s">
        <v>6</v>
      </c>
      <c r="E79" s="2" t="s">
        <v>402</v>
      </c>
      <c r="F79" s="1">
        <v>0.625</v>
      </c>
    </row>
    <row r="80">
      <c r="A80" s="2" t="s">
        <v>10</v>
      </c>
      <c r="B80" s="1" t="s">
        <v>478</v>
      </c>
      <c r="C80" s="1">
        <v>2023.0</v>
      </c>
      <c r="D80" s="2" t="s">
        <v>6</v>
      </c>
      <c r="E80" s="2" t="s">
        <v>402</v>
      </c>
      <c r="F80" s="1">
        <v>0.625</v>
      </c>
    </row>
    <row r="81">
      <c r="A81" s="2" t="s">
        <v>10</v>
      </c>
      <c r="B81" s="1" t="s">
        <v>478</v>
      </c>
      <c r="C81" s="1">
        <v>2024.0</v>
      </c>
      <c r="D81" s="2" t="s">
        <v>6</v>
      </c>
      <c r="E81" s="2" t="s">
        <v>402</v>
      </c>
      <c r="F81" s="1">
        <v>0.6</v>
      </c>
    </row>
    <row r="82">
      <c r="A82" s="2" t="s">
        <v>11</v>
      </c>
      <c r="B82" s="1" t="s">
        <v>477</v>
      </c>
      <c r="C82" s="1">
        <v>2015.0</v>
      </c>
      <c r="D82" s="2" t="s">
        <v>6</v>
      </c>
      <c r="E82" s="2" t="s">
        <v>402</v>
      </c>
      <c r="F82" s="1">
        <v>0.42424242424242425</v>
      </c>
    </row>
    <row r="83">
      <c r="A83" s="2" t="s">
        <v>11</v>
      </c>
      <c r="B83" s="1" t="s">
        <v>477</v>
      </c>
      <c r="C83" s="1">
        <v>2016.0</v>
      </c>
      <c r="D83" s="2" t="s">
        <v>6</v>
      </c>
      <c r="E83" s="2" t="s">
        <v>402</v>
      </c>
      <c r="F83" s="1">
        <v>0.5151515151515151</v>
      </c>
    </row>
    <row r="84">
      <c r="A84" s="2" t="s">
        <v>11</v>
      </c>
      <c r="B84" s="1" t="s">
        <v>477</v>
      </c>
      <c r="C84" s="1">
        <v>2017.0</v>
      </c>
      <c r="D84" s="2" t="s">
        <v>6</v>
      </c>
      <c r="E84" s="2" t="s">
        <v>402</v>
      </c>
      <c r="F84" s="1">
        <v>0.5151515151515151</v>
      </c>
    </row>
    <row r="85">
      <c r="A85" s="2" t="s">
        <v>11</v>
      </c>
      <c r="B85" s="1" t="s">
        <v>477</v>
      </c>
      <c r="C85" s="1">
        <v>2018.0</v>
      </c>
      <c r="D85" s="2" t="s">
        <v>6</v>
      </c>
      <c r="E85" s="2" t="s">
        <v>402</v>
      </c>
      <c r="F85" s="1">
        <v>0.45454545454545453</v>
      </c>
    </row>
    <row r="86">
      <c r="A86" s="2" t="s">
        <v>11</v>
      </c>
      <c r="B86" s="1" t="s">
        <v>477</v>
      </c>
      <c r="C86" s="1">
        <v>2019.0</v>
      </c>
      <c r="D86" s="2" t="s">
        <v>6</v>
      </c>
      <c r="E86" s="2" t="s">
        <v>402</v>
      </c>
      <c r="F86" s="1">
        <v>0.45454545454545453</v>
      </c>
    </row>
    <row r="87">
      <c r="A87" s="2" t="s">
        <v>11</v>
      </c>
      <c r="B87" s="1" t="s">
        <v>477</v>
      </c>
      <c r="C87" s="1">
        <v>2020.0</v>
      </c>
      <c r="D87" s="2" t="s">
        <v>6</v>
      </c>
      <c r="E87" s="2" t="s">
        <v>402</v>
      </c>
      <c r="F87" s="1">
        <v>0.45454545454545453</v>
      </c>
    </row>
    <row r="88">
      <c r="A88" s="2" t="s">
        <v>11</v>
      </c>
      <c r="B88" s="1" t="s">
        <v>477</v>
      </c>
      <c r="C88" s="1">
        <v>2021.0</v>
      </c>
      <c r="D88" s="2" t="s">
        <v>6</v>
      </c>
      <c r="E88" s="2" t="s">
        <v>402</v>
      </c>
      <c r="F88" s="1">
        <v>0.48484848484848486</v>
      </c>
    </row>
    <row r="89">
      <c r="A89" s="2" t="s">
        <v>11</v>
      </c>
      <c r="B89" s="1" t="s">
        <v>477</v>
      </c>
      <c r="C89" s="1">
        <v>2022.0</v>
      </c>
      <c r="D89" s="2" t="s">
        <v>6</v>
      </c>
      <c r="E89" s="2" t="s">
        <v>402</v>
      </c>
      <c r="F89" s="1">
        <v>0.48484848484848486</v>
      </c>
    </row>
    <row r="90">
      <c r="A90" s="2" t="s">
        <v>11</v>
      </c>
      <c r="B90" s="1" t="s">
        <v>477</v>
      </c>
      <c r="C90" s="1">
        <v>2023.0</v>
      </c>
      <c r="D90" s="2" t="s">
        <v>6</v>
      </c>
      <c r="E90" s="2" t="s">
        <v>402</v>
      </c>
      <c r="F90" s="1">
        <v>0.48484848484848486</v>
      </c>
    </row>
    <row r="91">
      <c r="A91" s="2" t="s">
        <v>11</v>
      </c>
      <c r="B91" s="1" t="s">
        <v>477</v>
      </c>
      <c r="C91" s="1">
        <v>2024.0</v>
      </c>
      <c r="D91" s="2" t="s">
        <v>6</v>
      </c>
      <c r="E91" s="2" t="s">
        <v>402</v>
      </c>
      <c r="F91" s="1">
        <v>0.5151515151515151</v>
      </c>
    </row>
    <row r="92">
      <c r="A92" s="2" t="s">
        <v>12</v>
      </c>
      <c r="B92" s="1" t="s">
        <v>476</v>
      </c>
      <c r="C92" s="1">
        <v>2015.0</v>
      </c>
      <c r="D92" s="2" t="s">
        <v>6</v>
      </c>
      <c r="E92" s="2" t="s">
        <v>402</v>
      </c>
      <c r="F92" s="1">
        <v>0.45454545454545453</v>
      </c>
    </row>
    <row r="93">
      <c r="A93" s="2" t="s">
        <v>12</v>
      </c>
      <c r="B93" s="1" t="s">
        <v>476</v>
      </c>
      <c r="C93" s="1">
        <v>2016.0</v>
      </c>
      <c r="D93" s="2" t="s">
        <v>6</v>
      </c>
      <c r="E93" s="2" t="s">
        <v>402</v>
      </c>
      <c r="F93" s="1">
        <v>0.45454545454545453</v>
      </c>
    </row>
    <row r="94">
      <c r="A94" s="2" t="s">
        <v>12</v>
      </c>
      <c r="B94" s="1" t="s">
        <v>476</v>
      </c>
      <c r="C94" s="1">
        <v>2017.0</v>
      </c>
      <c r="D94" s="2" t="s">
        <v>6</v>
      </c>
      <c r="E94" s="2" t="s">
        <v>402</v>
      </c>
      <c r="F94" s="1">
        <v>0.45454545454545453</v>
      </c>
    </row>
    <row r="95">
      <c r="A95" s="2" t="s">
        <v>12</v>
      </c>
      <c r="B95" s="1" t="s">
        <v>476</v>
      </c>
      <c r="C95" s="1">
        <v>2018.0</v>
      </c>
      <c r="D95" s="2" t="s">
        <v>6</v>
      </c>
      <c r="E95" s="2" t="s">
        <v>402</v>
      </c>
      <c r="F95" s="1">
        <v>0.5</v>
      </c>
    </row>
    <row r="96">
      <c r="A96" s="2" t="s">
        <v>12</v>
      </c>
      <c r="B96" s="1" t="s">
        <v>476</v>
      </c>
      <c r="C96" s="1">
        <v>2019.0</v>
      </c>
      <c r="D96" s="2" t="s">
        <v>6</v>
      </c>
      <c r="E96" s="2" t="s">
        <v>402</v>
      </c>
      <c r="F96" s="1">
        <v>0.5</v>
      </c>
    </row>
    <row r="97">
      <c r="A97" s="2" t="s">
        <v>12</v>
      </c>
      <c r="B97" s="1" t="s">
        <v>476</v>
      </c>
      <c r="C97" s="1">
        <v>2020.0</v>
      </c>
      <c r="D97" s="2" t="s">
        <v>6</v>
      </c>
      <c r="E97" s="2" t="s">
        <v>402</v>
      </c>
      <c r="F97" s="1">
        <v>0.5</v>
      </c>
    </row>
    <row r="98">
      <c r="A98" s="2" t="s">
        <v>12</v>
      </c>
      <c r="B98" s="1" t="s">
        <v>476</v>
      </c>
      <c r="C98" s="1">
        <v>2021.0</v>
      </c>
      <c r="D98" s="2" t="s">
        <v>6</v>
      </c>
      <c r="E98" s="2" t="s">
        <v>402</v>
      </c>
      <c r="F98" s="1">
        <v>0.5303030303030303</v>
      </c>
    </row>
    <row r="99">
      <c r="A99" s="2" t="s">
        <v>12</v>
      </c>
      <c r="B99" s="1" t="s">
        <v>476</v>
      </c>
      <c r="C99" s="1">
        <v>2022.0</v>
      </c>
      <c r="D99" s="2" t="s">
        <v>6</v>
      </c>
      <c r="E99" s="2" t="s">
        <v>402</v>
      </c>
      <c r="F99" s="1">
        <v>0.5303030303030303</v>
      </c>
    </row>
    <row r="100">
      <c r="A100" s="2" t="s">
        <v>12</v>
      </c>
      <c r="B100" s="1" t="s">
        <v>476</v>
      </c>
      <c r="C100" s="1">
        <v>2023.0</v>
      </c>
      <c r="D100" s="2" t="s">
        <v>6</v>
      </c>
      <c r="E100" s="2" t="s">
        <v>402</v>
      </c>
      <c r="F100" s="1">
        <v>0.5303030303030303</v>
      </c>
    </row>
    <row r="101">
      <c r="A101" s="2" t="s">
        <v>12</v>
      </c>
      <c r="B101" s="1" t="s">
        <v>476</v>
      </c>
      <c r="C101" s="1">
        <v>2024.0</v>
      </c>
      <c r="D101" s="2" t="s">
        <v>6</v>
      </c>
      <c r="E101" s="2" t="s">
        <v>402</v>
      </c>
      <c r="F101" s="1">
        <v>0.5757575757575758</v>
      </c>
    </row>
    <row r="102">
      <c r="A102" s="2" t="s">
        <v>13</v>
      </c>
      <c r="B102" s="1" t="s">
        <v>481</v>
      </c>
      <c r="C102" s="1">
        <v>2015.0</v>
      </c>
      <c r="D102" s="2" t="s">
        <v>6</v>
      </c>
      <c r="E102" s="2" t="s">
        <v>402</v>
      </c>
      <c r="F102" s="1">
        <v>0.17857142857142858</v>
      </c>
    </row>
    <row r="103">
      <c r="A103" s="2" t="s">
        <v>13</v>
      </c>
      <c r="B103" s="1" t="s">
        <v>481</v>
      </c>
      <c r="C103" s="1">
        <v>2016.0</v>
      </c>
      <c r="D103" s="2" t="s">
        <v>6</v>
      </c>
      <c r="E103" s="2" t="s">
        <v>402</v>
      </c>
      <c r="F103" s="1">
        <v>0.44</v>
      </c>
    </row>
    <row r="104">
      <c r="A104" s="2" t="s">
        <v>13</v>
      </c>
      <c r="B104" s="1" t="s">
        <v>481</v>
      </c>
      <c r="C104" s="1">
        <v>2017.0</v>
      </c>
      <c r="D104" s="2" t="s">
        <v>6</v>
      </c>
      <c r="E104" s="2" t="s">
        <v>402</v>
      </c>
      <c r="F104" s="1">
        <v>0.44</v>
      </c>
    </row>
    <row r="105">
      <c r="A105" s="2" t="s">
        <v>13</v>
      </c>
      <c r="B105" s="1" t="s">
        <v>481</v>
      </c>
      <c r="C105" s="1">
        <v>2018.0</v>
      </c>
      <c r="D105" s="2" t="s">
        <v>6</v>
      </c>
      <c r="E105" s="2" t="s">
        <v>402</v>
      </c>
      <c r="F105" s="1">
        <v>0.4</v>
      </c>
    </row>
    <row r="106">
      <c r="A106" s="2" t="s">
        <v>13</v>
      </c>
      <c r="B106" s="1" t="s">
        <v>481</v>
      </c>
      <c r="C106" s="1">
        <v>2019.0</v>
      </c>
      <c r="D106" s="2" t="s">
        <v>6</v>
      </c>
      <c r="E106" s="2" t="s">
        <v>402</v>
      </c>
      <c r="F106" s="1">
        <v>0.4</v>
      </c>
    </row>
    <row r="107">
      <c r="A107" s="2" t="s">
        <v>13</v>
      </c>
      <c r="B107" s="1" t="s">
        <v>481</v>
      </c>
      <c r="C107" s="1">
        <v>2020.0</v>
      </c>
      <c r="D107" s="2" t="s">
        <v>6</v>
      </c>
      <c r="E107" s="2" t="s">
        <v>402</v>
      </c>
      <c r="F107" s="1">
        <v>0.4</v>
      </c>
    </row>
    <row r="108">
      <c r="A108" s="2" t="s">
        <v>13</v>
      </c>
      <c r="B108" s="1" t="s">
        <v>481</v>
      </c>
      <c r="C108" s="1">
        <v>2021.0</v>
      </c>
      <c r="D108" s="2" t="s">
        <v>6</v>
      </c>
      <c r="E108" s="2" t="s">
        <v>402</v>
      </c>
      <c r="F108" s="1">
        <v>0.48</v>
      </c>
    </row>
    <row r="109">
      <c r="A109" s="2" t="s">
        <v>13</v>
      </c>
      <c r="B109" s="1" t="s">
        <v>481</v>
      </c>
      <c r="C109" s="1">
        <v>2022.0</v>
      </c>
      <c r="D109" s="2" t="s">
        <v>6</v>
      </c>
      <c r="E109" s="2" t="s">
        <v>402</v>
      </c>
      <c r="F109" s="1">
        <v>0.48</v>
      </c>
    </row>
    <row r="110">
      <c r="A110" s="2" t="s">
        <v>13</v>
      </c>
      <c r="B110" s="1" t="s">
        <v>481</v>
      </c>
      <c r="C110" s="1">
        <v>2023.0</v>
      </c>
      <c r="D110" s="2" t="s">
        <v>6</v>
      </c>
      <c r="E110" s="2" t="s">
        <v>402</v>
      </c>
      <c r="F110" s="1">
        <v>0.48</v>
      </c>
    </row>
    <row r="111">
      <c r="A111" s="2" t="s">
        <v>13</v>
      </c>
      <c r="B111" s="1" t="s">
        <v>481</v>
      </c>
      <c r="C111" s="1">
        <v>2024.0</v>
      </c>
      <c r="D111" s="2" t="s">
        <v>6</v>
      </c>
      <c r="E111" s="2" t="s">
        <v>402</v>
      </c>
      <c r="F111" s="1">
        <v>0.52</v>
      </c>
    </row>
    <row r="112">
      <c r="A112" s="2" t="s">
        <v>14</v>
      </c>
      <c r="B112" s="1" t="s">
        <v>483</v>
      </c>
      <c r="C112" s="1">
        <v>2015.0</v>
      </c>
      <c r="D112" s="2" t="s">
        <v>6</v>
      </c>
      <c r="E112" s="2" t="s">
        <v>402</v>
      </c>
      <c r="F112" s="1">
        <v>0.4444444444444444</v>
      </c>
    </row>
    <row r="113">
      <c r="A113" s="2" t="s">
        <v>14</v>
      </c>
      <c r="B113" s="1" t="s">
        <v>483</v>
      </c>
      <c r="C113" s="1">
        <v>2016.0</v>
      </c>
      <c r="D113" s="2" t="s">
        <v>6</v>
      </c>
      <c r="E113" s="2" t="s">
        <v>402</v>
      </c>
      <c r="F113" s="1">
        <v>0.4444444444444444</v>
      </c>
    </row>
    <row r="114">
      <c r="A114" s="2" t="s">
        <v>14</v>
      </c>
      <c r="B114" s="1" t="s">
        <v>483</v>
      </c>
      <c r="C114" s="1">
        <v>2017.0</v>
      </c>
      <c r="D114" s="2" t="s">
        <v>6</v>
      </c>
      <c r="E114" s="2" t="s">
        <v>402</v>
      </c>
      <c r="F114" s="1">
        <v>0.4444444444444444</v>
      </c>
    </row>
    <row r="115">
      <c r="A115" s="2" t="s">
        <v>14</v>
      </c>
      <c r="B115" s="1" t="s">
        <v>483</v>
      </c>
      <c r="C115" s="1">
        <v>2018.0</v>
      </c>
      <c r="D115" s="2" t="s">
        <v>6</v>
      </c>
      <c r="E115" s="2" t="s">
        <v>402</v>
      </c>
      <c r="F115" s="1">
        <v>0.4722222222222222</v>
      </c>
    </row>
    <row r="116">
      <c r="A116" s="2" t="s">
        <v>14</v>
      </c>
      <c r="B116" s="1" t="s">
        <v>483</v>
      </c>
      <c r="C116" s="1">
        <v>2019.0</v>
      </c>
      <c r="D116" s="2" t="s">
        <v>6</v>
      </c>
      <c r="E116" s="2" t="s">
        <v>402</v>
      </c>
      <c r="F116" s="1">
        <v>0.4722222222222222</v>
      </c>
    </row>
    <row r="117">
      <c r="A117" s="2" t="s">
        <v>14</v>
      </c>
      <c r="B117" s="1" t="s">
        <v>483</v>
      </c>
      <c r="C117" s="1">
        <v>2020.0</v>
      </c>
      <c r="D117" s="2" t="s">
        <v>6</v>
      </c>
      <c r="E117" s="2" t="s">
        <v>402</v>
      </c>
      <c r="F117" s="1">
        <v>0.4722222222222222</v>
      </c>
    </row>
    <row r="118">
      <c r="A118" s="2" t="s">
        <v>14</v>
      </c>
      <c r="B118" s="1" t="s">
        <v>483</v>
      </c>
      <c r="C118" s="1">
        <v>2021.0</v>
      </c>
      <c r="D118" s="2" t="s">
        <v>6</v>
      </c>
      <c r="E118" s="2" t="s">
        <v>402</v>
      </c>
      <c r="F118" s="1">
        <v>0.5</v>
      </c>
    </row>
    <row r="119">
      <c r="A119" s="2" t="s">
        <v>14</v>
      </c>
      <c r="B119" s="1" t="s">
        <v>483</v>
      </c>
      <c r="C119" s="1">
        <v>2022.0</v>
      </c>
      <c r="D119" s="2" t="s">
        <v>6</v>
      </c>
      <c r="E119" s="2" t="s">
        <v>402</v>
      </c>
      <c r="F119" s="1">
        <v>0.5</v>
      </c>
    </row>
    <row r="120">
      <c r="A120" s="2" t="s">
        <v>14</v>
      </c>
      <c r="B120" s="1" t="s">
        <v>483</v>
      </c>
      <c r="C120" s="1">
        <v>2023.0</v>
      </c>
      <c r="D120" s="2" t="s">
        <v>6</v>
      </c>
      <c r="E120" s="2" t="s">
        <v>402</v>
      </c>
      <c r="F120" s="1">
        <v>0.5</v>
      </c>
    </row>
    <row r="121">
      <c r="A121" s="2" t="s">
        <v>14</v>
      </c>
      <c r="B121" s="1" t="s">
        <v>483</v>
      </c>
      <c r="C121" s="1">
        <v>2024.0</v>
      </c>
      <c r="D121" s="2" t="s">
        <v>6</v>
      </c>
      <c r="E121" s="2" t="s">
        <v>402</v>
      </c>
      <c r="F121" s="1">
        <v>0.5277777777777778</v>
      </c>
    </row>
    <row r="122">
      <c r="A122" s="2" t="s">
        <v>15</v>
      </c>
      <c r="B122" s="1" t="s">
        <v>482</v>
      </c>
      <c r="C122" s="1">
        <v>2015.0</v>
      </c>
      <c r="D122" s="2" t="s">
        <v>6</v>
      </c>
      <c r="E122" s="2" t="s">
        <v>402</v>
      </c>
      <c r="F122" s="1">
        <v>0.391304347826087</v>
      </c>
    </row>
    <row r="123">
      <c r="A123" s="2" t="s">
        <v>15</v>
      </c>
      <c r="B123" s="1" t="s">
        <v>482</v>
      </c>
      <c r="C123" s="1">
        <v>2016.0</v>
      </c>
      <c r="D123" s="2" t="s">
        <v>6</v>
      </c>
      <c r="E123" s="2" t="s">
        <v>402</v>
      </c>
      <c r="F123" s="1">
        <v>0.391304347826087</v>
      </c>
    </row>
    <row r="124">
      <c r="A124" s="2" t="s">
        <v>15</v>
      </c>
      <c r="B124" s="1" t="s">
        <v>482</v>
      </c>
      <c r="C124" s="1">
        <v>2017.0</v>
      </c>
      <c r="D124" s="2" t="s">
        <v>6</v>
      </c>
      <c r="E124" s="2" t="s">
        <v>402</v>
      </c>
      <c r="F124" s="1">
        <v>0.391304347826087</v>
      </c>
    </row>
    <row r="125">
      <c r="A125" s="2" t="s">
        <v>15</v>
      </c>
      <c r="B125" s="1" t="s">
        <v>482</v>
      </c>
      <c r="C125" s="1">
        <v>2018.0</v>
      </c>
      <c r="D125" s="2" t="s">
        <v>6</v>
      </c>
      <c r="E125" s="2" t="s">
        <v>402</v>
      </c>
      <c r="F125" s="1">
        <v>0.41304347826086957</v>
      </c>
    </row>
    <row r="126">
      <c r="A126" s="2" t="s">
        <v>15</v>
      </c>
      <c r="B126" s="1" t="s">
        <v>482</v>
      </c>
      <c r="C126" s="1">
        <v>2019.0</v>
      </c>
      <c r="D126" s="2" t="s">
        <v>6</v>
      </c>
      <c r="E126" s="2" t="s">
        <v>402</v>
      </c>
      <c r="F126" s="1">
        <v>0.41304347826086957</v>
      </c>
    </row>
    <row r="127">
      <c r="A127" s="2" t="s">
        <v>15</v>
      </c>
      <c r="B127" s="1" t="s">
        <v>482</v>
      </c>
      <c r="C127" s="1">
        <v>2020.0</v>
      </c>
      <c r="D127" s="2" t="s">
        <v>6</v>
      </c>
      <c r="E127" s="2" t="s">
        <v>402</v>
      </c>
      <c r="F127" s="1">
        <v>0.41304347826086957</v>
      </c>
    </row>
    <row r="128">
      <c r="A128" s="2" t="s">
        <v>15</v>
      </c>
      <c r="B128" s="1" t="s">
        <v>482</v>
      </c>
      <c r="C128" s="1">
        <v>2021.0</v>
      </c>
      <c r="D128" s="2" t="s">
        <v>6</v>
      </c>
      <c r="E128" s="2" t="s">
        <v>402</v>
      </c>
      <c r="F128" s="1">
        <v>0.5217391304347826</v>
      </c>
    </row>
    <row r="129">
      <c r="A129" s="2" t="s">
        <v>15</v>
      </c>
      <c r="B129" s="1" t="s">
        <v>482</v>
      </c>
      <c r="C129" s="1">
        <v>2022.0</v>
      </c>
      <c r="D129" s="2" t="s">
        <v>6</v>
      </c>
      <c r="E129" s="2" t="s">
        <v>402</v>
      </c>
      <c r="F129" s="1">
        <v>0.5217391304347826</v>
      </c>
    </row>
    <row r="130">
      <c r="A130" s="2" t="s">
        <v>15</v>
      </c>
      <c r="B130" s="1" t="s">
        <v>482</v>
      </c>
      <c r="C130" s="1">
        <v>2023.0</v>
      </c>
      <c r="D130" s="2" t="s">
        <v>6</v>
      </c>
      <c r="E130" s="2" t="s">
        <v>402</v>
      </c>
      <c r="F130" s="1">
        <v>0.5</v>
      </c>
    </row>
    <row r="131">
      <c r="A131" s="2" t="s">
        <v>15</v>
      </c>
      <c r="B131" s="1" t="s">
        <v>482</v>
      </c>
      <c r="C131" s="1">
        <v>2024.0</v>
      </c>
      <c r="D131" s="2" t="s">
        <v>6</v>
      </c>
      <c r="E131" s="2" t="s">
        <v>402</v>
      </c>
      <c r="F131" s="1">
        <v>0.5</v>
      </c>
    </row>
    <row r="132">
      <c r="A132" s="2" t="s">
        <v>16</v>
      </c>
      <c r="B132" s="1" t="s">
        <v>484</v>
      </c>
      <c r="C132" s="1">
        <v>2015.0</v>
      </c>
      <c r="D132" s="2" t="s">
        <v>6</v>
      </c>
      <c r="E132" s="2" t="s">
        <v>402</v>
      </c>
      <c r="F132" s="1">
        <v>0.36666666666666664</v>
      </c>
    </row>
    <row r="133">
      <c r="A133" s="2" t="s">
        <v>16</v>
      </c>
      <c r="B133" s="1" t="s">
        <v>484</v>
      </c>
      <c r="C133" s="1">
        <v>2016.0</v>
      </c>
      <c r="D133" s="2" t="s">
        <v>6</v>
      </c>
      <c r="E133" s="2" t="s">
        <v>402</v>
      </c>
      <c r="F133" s="1">
        <v>0.36666666666666664</v>
      </c>
    </row>
    <row r="134">
      <c r="A134" s="2" t="s">
        <v>16</v>
      </c>
      <c r="B134" s="1" t="s">
        <v>484</v>
      </c>
      <c r="C134" s="1">
        <v>2017.0</v>
      </c>
      <c r="D134" s="2" t="s">
        <v>6</v>
      </c>
      <c r="E134" s="2" t="s">
        <v>402</v>
      </c>
      <c r="F134" s="1">
        <v>0.36666666666666664</v>
      </c>
    </row>
    <row r="135">
      <c r="A135" s="2" t="s">
        <v>16</v>
      </c>
      <c r="B135" s="1" t="s">
        <v>484</v>
      </c>
      <c r="C135" s="1">
        <v>2018.0</v>
      </c>
      <c r="D135" s="2" t="s">
        <v>6</v>
      </c>
      <c r="E135" s="2" t="s">
        <v>402</v>
      </c>
      <c r="F135" s="1">
        <v>0.5333333333333333</v>
      </c>
    </row>
    <row r="136">
      <c r="A136" s="2" t="s">
        <v>16</v>
      </c>
      <c r="B136" s="1" t="s">
        <v>484</v>
      </c>
      <c r="C136" s="1">
        <v>2019.0</v>
      </c>
      <c r="D136" s="2" t="s">
        <v>6</v>
      </c>
      <c r="E136" s="2" t="s">
        <v>402</v>
      </c>
      <c r="F136" s="1">
        <v>0.5333333333333333</v>
      </c>
    </row>
    <row r="137">
      <c r="A137" s="2" t="s">
        <v>16</v>
      </c>
      <c r="B137" s="1" t="s">
        <v>484</v>
      </c>
      <c r="C137" s="1">
        <v>2020.0</v>
      </c>
      <c r="D137" s="2" t="s">
        <v>6</v>
      </c>
      <c r="E137" s="2" t="s">
        <v>402</v>
      </c>
      <c r="F137" s="1">
        <v>0.5333333333333333</v>
      </c>
    </row>
    <row r="138">
      <c r="A138" s="2" t="s">
        <v>16</v>
      </c>
      <c r="B138" s="1" t="s">
        <v>484</v>
      </c>
      <c r="C138" s="1">
        <v>2021.0</v>
      </c>
      <c r="D138" s="2" t="s">
        <v>6</v>
      </c>
      <c r="E138" s="2" t="s">
        <v>402</v>
      </c>
      <c r="F138" s="1">
        <v>0.5</v>
      </c>
    </row>
    <row r="139">
      <c r="A139" s="2" t="s">
        <v>16</v>
      </c>
      <c r="B139" s="1" t="s">
        <v>484</v>
      </c>
      <c r="C139" s="1">
        <v>2022.0</v>
      </c>
      <c r="D139" s="2" t="s">
        <v>6</v>
      </c>
      <c r="E139" s="2" t="s">
        <v>402</v>
      </c>
      <c r="F139" s="1">
        <v>0.5</v>
      </c>
    </row>
    <row r="140">
      <c r="A140" s="2" t="s">
        <v>16</v>
      </c>
      <c r="B140" s="1" t="s">
        <v>484</v>
      </c>
      <c r="C140" s="1">
        <v>2023.0</v>
      </c>
      <c r="D140" s="2" t="s">
        <v>6</v>
      </c>
      <c r="E140" s="2" t="s">
        <v>402</v>
      </c>
      <c r="F140" s="1">
        <v>0.5</v>
      </c>
    </row>
    <row r="141">
      <c r="A141" s="2" t="s">
        <v>16</v>
      </c>
      <c r="B141" s="1" t="s">
        <v>484</v>
      </c>
      <c r="C141" s="1">
        <v>2024.0</v>
      </c>
      <c r="D141" s="2" t="s">
        <v>6</v>
      </c>
      <c r="E141" s="2" t="s">
        <v>402</v>
      </c>
      <c r="F141" s="1">
        <v>0.5333333333333333</v>
      </c>
    </row>
    <row r="142">
      <c r="A142" s="2" t="s">
        <v>17</v>
      </c>
      <c r="B142" s="1" t="s">
        <v>485</v>
      </c>
      <c r="C142" s="1">
        <v>2015.0</v>
      </c>
      <c r="D142" s="2" t="s">
        <v>6</v>
      </c>
      <c r="E142" s="2" t="s">
        <v>402</v>
      </c>
      <c r="F142" s="1">
        <v>0.4358974358974359</v>
      </c>
    </row>
    <row r="143">
      <c r="A143" s="2" t="s">
        <v>17</v>
      </c>
      <c r="B143" s="1" t="s">
        <v>485</v>
      </c>
      <c r="C143" s="1">
        <v>2016.0</v>
      </c>
      <c r="D143" s="2" t="s">
        <v>6</v>
      </c>
      <c r="E143" s="2" t="s">
        <v>402</v>
      </c>
      <c r="F143" s="1">
        <v>0.4358974358974359</v>
      </c>
    </row>
    <row r="144">
      <c r="A144" s="2" t="s">
        <v>17</v>
      </c>
      <c r="B144" s="1" t="s">
        <v>485</v>
      </c>
      <c r="C144" s="1">
        <v>2017.0</v>
      </c>
      <c r="D144" s="2" t="s">
        <v>6</v>
      </c>
      <c r="E144" s="2" t="s">
        <v>402</v>
      </c>
      <c r="F144" s="1">
        <v>0.4358974358974359</v>
      </c>
    </row>
    <row r="145">
      <c r="A145" s="2" t="s">
        <v>17</v>
      </c>
      <c r="B145" s="1" t="s">
        <v>485</v>
      </c>
      <c r="C145" s="1">
        <v>2018.0</v>
      </c>
      <c r="D145" s="2" t="s">
        <v>6</v>
      </c>
      <c r="E145" s="2" t="s">
        <v>402</v>
      </c>
      <c r="F145" s="1">
        <v>0.39473684210526316</v>
      </c>
    </row>
    <row r="146">
      <c r="A146" s="2" t="s">
        <v>17</v>
      </c>
      <c r="B146" s="1" t="s">
        <v>485</v>
      </c>
      <c r="C146" s="1">
        <v>2019.0</v>
      </c>
      <c r="D146" s="2" t="s">
        <v>6</v>
      </c>
      <c r="E146" s="2" t="s">
        <v>402</v>
      </c>
      <c r="F146" s="1">
        <v>0.39473684210526316</v>
      </c>
    </row>
    <row r="147">
      <c r="A147" s="2" t="s">
        <v>17</v>
      </c>
      <c r="B147" s="1" t="s">
        <v>485</v>
      </c>
      <c r="C147" s="1">
        <v>2020.0</v>
      </c>
      <c r="D147" s="2" t="s">
        <v>6</v>
      </c>
      <c r="E147" s="2" t="s">
        <v>402</v>
      </c>
      <c r="F147" s="1">
        <v>0.39473684210526316</v>
      </c>
    </row>
    <row r="148">
      <c r="A148" s="2" t="s">
        <v>17</v>
      </c>
      <c r="B148" s="1" t="s">
        <v>485</v>
      </c>
      <c r="C148" s="1">
        <v>2021.0</v>
      </c>
      <c r="D148" s="2" t="s">
        <v>6</v>
      </c>
      <c r="E148" s="2" t="s">
        <v>402</v>
      </c>
      <c r="F148" s="1">
        <v>0.631578947368421</v>
      </c>
    </row>
    <row r="149">
      <c r="A149" s="2" t="s">
        <v>17</v>
      </c>
      <c r="B149" s="1" t="s">
        <v>485</v>
      </c>
      <c r="C149" s="1">
        <v>2022.0</v>
      </c>
      <c r="D149" s="2" t="s">
        <v>6</v>
      </c>
      <c r="E149" s="2" t="s">
        <v>402</v>
      </c>
      <c r="F149" s="1">
        <v>0.631578947368421</v>
      </c>
    </row>
    <row r="150">
      <c r="A150" s="2" t="s">
        <v>17</v>
      </c>
      <c r="B150" s="1" t="s">
        <v>485</v>
      </c>
      <c r="C150" s="1">
        <v>2023.0</v>
      </c>
      <c r="D150" s="2" t="s">
        <v>6</v>
      </c>
      <c r="E150" s="2" t="s">
        <v>402</v>
      </c>
      <c r="F150" s="1">
        <v>0.631578947368421</v>
      </c>
    </row>
    <row r="151">
      <c r="A151" s="2" t="s">
        <v>17</v>
      </c>
      <c r="B151" s="1" t="s">
        <v>485</v>
      </c>
      <c r="C151" s="1">
        <v>2024.0</v>
      </c>
      <c r="D151" s="2" t="s">
        <v>6</v>
      </c>
      <c r="E151" s="2" t="s">
        <v>402</v>
      </c>
      <c r="F151" s="1">
        <v>0.5526315789473685</v>
      </c>
    </row>
    <row r="152">
      <c r="A152" s="2" t="s">
        <v>18</v>
      </c>
      <c r="B152" s="1" t="s">
        <v>486</v>
      </c>
      <c r="C152" s="1">
        <v>2015.0</v>
      </c>
      <c r="D152" s="2" t="s">
        <v>6</v>
      </c>
      <c r="E152" s="2" t="s">
        <v>402</v>
      </c>
      <c r="F152" s="1">
        <v>0.36</v>
      </c>
    </row>
    <row r="153">
      <c r="A153" s="2" t="s">
        <v>18</v>
      </c>
      <c r="B153" s="1" t="s">
        <v>486</v>
      </c>
      <c r="C153" s="1">
        <v>2016.0</v>
      </c>
      <c r="D153" s="2" t="s">
        <v>6</v>
      </c>
      <c r="E153" s="2" t="s">
        <v>402</v>
      </c>
      <c r="F153" s="1">
        <v>0.36</v>
      </c>
    </row>
    <row r="154">
      <c r="A154" s="2" t="s">
        <v>18</v>
      </c>
      <c r="B154" s="1" t="s">
        <v>486</v>
      </c>
      <c r="C154" s="1">
        <v>2017.0</v>
      </c>
      <c r="D154" s="2" t="s">
        <v>6</v>
      </c>
      <c r="E154" s="2" t="s">
        <v>402</v>
      </c>
      <c r="F154" s="1">
        <v>0.36</v>
      </c>
    </row>
    <row r="155">
      <c r="A155" s="2" t="s">
        <v>18</v>
      </c>
      <c r="B155" s="1" t="s">
        <v>486</v>
      </c>
      <c r="C155" s="1">
        <v>2018.0</v>
      </c>
      <c r="D155" s="2" t="s">
        <v>6</v>
      </c>
      <c r="E155" s="2" t="s">
        <v>402</v>
      </c>
      <c r="F155" s="1">
        <v>0.49333333333333335</v>
      </c>
    </row>
    <row r="156">
      <c r="A156" s="2" t="s">
        <v>18</v>
      </c>
      <c r="B156" s="1" t="s">
        <v>486</v>
      </c>
      <c r="C156" s="1">
        <v>2019.0</v>
      </c>
      <c r="D156" s="2" t="s">
        <v>6</v>
      </c>
      <c r="E156" s="2" t="s">
        <v>402</v>
      </c>
      <c r="F156" s="1">
        <v>0.49333333333333335</v>
      </c>
    </row>
    <row r="157">
      <c r="A157" s="2" t="s">
        <v>18</v>
      </c>
      <c r="B157" s="1" t="s">
        <v>486</v>
      </c>
      <c r="C157" s="1">
        <v>2020.0</v>
      </c>
      <c r="D157" s="2" t="s">
        <v>6</v>
      </c>
      <c r="E157" s="2" t="s">
        <v>402</v>
      </c>
      <c r="F157" s="1">
        <v>0.49333333333333335</v>
      </c>
    </row>
    <row r="158">
      <c r="A158" s="2" t="s">
        <v>18</v>
      </c>
      <c r="B158" s="1" t="s">
        <v>486</v>
      </c>
      <c r="C158" s="1">
        <v>2021.0</v>
      </c>
      <c r="D158" s="2" t="s">
        <v>6</v>
      </c>
      <c r="E158" s="2" t="s">
        <v>402</v>
      </c>
      <c r="F158" s="1">
        <v>0.48</v>
      </c>
    </row>
    <row r="159">
      <c r="A159" s="2" t="s">
        <v>18</v>
      </c>
      <c r="B159" s="1" t="s">
        <v>486</v>
      </c>
      <c r="C159" s="1">
        <v>2022.0</v>
      </c>
      <c r="D159" s="2" t="s">
        <v>6</v>
      </c>
      <c r="E159" s="2" t="s">
        <v>402</v>
      </c>
      <c r="F159" s="1">
        <v>0.48</v>
      </c>
    </row>
    <row r="160">
      <c r="A160" s="2" t="s">
        <v>18</v>
      </c>
      <c r="B160" s="1" t="s">
        <v>486</v>
      </c>
      <c r="C160" s="1">
        <v>2023.0</v>
      </c>
      <c r="D160" s="2" t="s">
        <v>6</v>
      </c>
      <c r="E160" s="2" t="s">
        <v>402</v>
      </c>
      <c r="F160" s="1">
        <v>0.49333333333333335</v>
      </c>
    </row>
    <row r="161">
      <c r="A161" s="2" t="s">
        <v>18</v>
      </c>
      <c r="B161" s="1" t="s">
        <v>486</v>
      </c>
      <c r="C161" s="1">
        <v>2024.0</v>
      </c>
      <c r="D161" s="2" t="s">
        <v>6</v>
      </c>
      <c r="E161" s="2" t="s">
        <v>402</v>
      </c>
      <c r="F161" s="1">
        <v>0.49333333333333335</v>
      </c>
    </row>
    <row r="162">
      <c r="A162" s="2" t="s">
        <v>19</v>
      </c>
      <c r="B162" s="1" t="s">
        <v>487</v>
      </c>
      <c r="C162" s="1">
        <v>2015.0</v>
      </c>
      <c r="D162" s="2" t="s">
        <v>6</v>
      </c>
      <c r="E162" s="2" t="s">
        <v>402</v>
      </c>
      <c r="F162" s="1">
        <v>0.4</v>
      </c>
    </row>
    <row r="163">
      <c r="A163" s="2" t="s">
        <v>19</v>
      </c>
      <c r="B163" s="1" t="s">
        <v>487</v>
      </c>
      <c r="C163" s="1">
        <v>2016.0</v>
      </c>
      <c r="D163" s="2" t="s">
        <v>6</v>
      </c>
      <c r="E163" s="2" t="s">
        <v>402</v>
      </c>
      <c r="F163" s="1">
        <v>0.4</v>
      </c>
    </row>
    <row r="164">
      <c r="A164" s="2" t="s">
        <v>19</v>
      </c>
      <c r="B164" s="1" t="s">
        <v>487</v>
      </c>
      <c r="C164" s="1">
        <v>2017.0</v>
      </c>
      <c r="D164" s="2" t="s">
        <v>6</v>
      </c>
      <c r="E164" s="2" t="s">
        <v>402</v>
      </c>
      <c r="F164" s="1">
        <v>0.4</v>
      </c>
    </row>
    <row r="165">
      <c r="A165" s="2" t="s">
        <v>19</v>
      </c>
      <c r="B165" s="1" t="s">
        <v>487</v>
      </c>
      <c r="C165" s="1">
        <v>2018.0</v>
      </c>
      <c r="D165" s="2" t="s">
        <v>6</v>
      </c>
      <c r="E165" s="2" t="s">
        <v>402</v>
      </c>
      <c r="F165" s="1">
        <v>0.4</v>
      </c>
    </row>
    <row r="166">
      <c r="A166" s="2" t="s">
        <v>19</v>
      </c>
      <c r="B166" s="1" t="s">
        <v>487</v>
      </c>
      <c r="C166" s="1">
        <v>2019.0</v>
      </c>
      <c r="D166" s="2" t="s">
        <v>6</v>
      </c>
      <c r="E166" s="2" t="s">
        <v>402</v>
      </c>
      <c r="F166" s="1">
        <v>0.4</v>
      </c>
    </row>
    <row r="167">
      <c r="A167" s="2" t="s">
        <v>19</v>
      </c>
      <c r="B167" s="1" t="s">
        <v>487</v>
      </c>
      <c r="C167" s="1">
        <v>2020.0</v>
      </c>
      <c r="D167" s="2" t="s">
        <v>6</v>
      </c>
      <c r="E167" s="2" t="s">
        <v>402</v>
      </c>
      <c r="F167" s="1">
        <v>0.4</v>
      </c>
    </row>
    <row r="168">
      <c r="A168" s="2" t="s">
        <v>19</v>
      </c>
      <c r="B168" s="1" t="s">
        <v>487</v>
      </c>
      <c r="C168" s="1">
        <v>2021.0</v>
      </c>
      <c r="D168" s="2" t="s">
        <v>6</v>
      </c>
      <c r="E168" s="2" t="s">
        <v>402</v>
      </c>
      <c r="F168" s="1">
        <v>0.625</v>
      </c>
    </row>
    <row r="169">
      <c r="A169" s="2" t="s">
        <v>19</v>
      </c>
      <c r="B169" s="1" t="s">
        <v>487</v>
      </c>
      <c r="C169" s="1">
        <v>2022.0</v>
      </c>
      <c r="D169" s="2" t="s">
        <v>6</v>
      </c>
      <c r="E169" s="2" t="s">
        <v>402</v>
      </c>
      <c r="F169" s="1">
        <v>0.625</v>
      </c>
    </row>
    <row r="170">
      <c r="A170" s="2" t="s">
        <v>19</v>
      </c>
      <c r="B170" s="1" t="s">
        <v>487</v>
      </c>
      <c r="C170" s="1">
        <v>2023.0</v>
      </c>
      <c r="D170" s="2" t="s">
        <v>6</v>
      </c>
      <c r="E170" s="2" t="s">
        <v>402</v>
      </c>
      <c r="F170" s="1">
        <v>0.625</v>
      </c>
    </row>
    <row r="171">
      <c r="A171" s="2" t="s">
        <v>19</v>
      </c>
      <c r="B171" s="1" t="s">
        <v>487</v>
      </c>
      <c r="C171" s="1">
        <v>2024.0</v>
      </c>
      <c r="D171" s="2" t="s">
        <v>6</v>
      </c>
      <c r="E171" s="2" t="s">
        <v>402</v>
      </c>
      <c r="F171" s="1">
        <v>0.5</v>
      </c>
    </row>
    <row r="172">
      <c r="A172" s="2" t="s">
        <v>20</v>
      </c>
      <c r="B172" s="1" t="s">
        <v>488</v>
      </c>
      <c r="C172" s="1">
        <v>2015.0</v>
      </c>
      <c r="D172" s="2" t="s">
        <v>6</v>
      </c>
      <c r="E172" s="2" t="s">
        <v>402</v>
      </c>
      <c r="F172" s="1">
        <v>0.2</v>
      </c>
    </row>
    <row r="173">
      <c r="A173" s="2" t="s">
        <v>20</v>
      </c>
      <c r="B173" s="1" t="s">
        <v>488</v>
      </c>
      <c r="C173" s="1">
        <v>2016.0</v>
      </c>
      <c r="D173" s="2" t="s">
        <v>6</v>
      </c>
      <c r="E173" s="2" t="s">
        <v>402</v>
      </c>
      <c r="F173" s="1">
        <v>0.2</v>
      </c>
    </row>
    <row r="174">
      <c r="A174" s="2" t="s">
        <v>20</v>
      </c>
      <c r="B174" s="1" t="s">
        <v>488</v>
      </c>
      <c r="C174" s="1">
        <v>2017.0</v>
      </c>
      <c r="D174" s="2" t="s">
        <v>6</v>
      </c>
      <c r="E174" s="2" t="s">
        <v>402</v>
      </c>
      <c r="F174" s="1">
        <v>0.2</v>
      </c>
    </row>
    <row r="175">
      <c r="A175" s="2" t="s">
        <v>20</v>
      </c>
      <c r="B175" s="1" t="s">
        <v>488</v>
      </c>
      <c r="C175" s="1">
        <v>2018.0</v>
      </c>
      <c r="D175" s="2" t="s">
        <v>6</v>
      </c>
      <c r="E175" s="2" t="s">
        <v>402</v>
      </c>
      <c r="F175" s="1">
        <v>0.7</v>
      </c>
    </row>
    <row r="176">
      <c r="A176" s="2" t="s">
        <v>20</v>
      </c>
      <c r="B176" s="1" t="s">
        <v>488</v>
      </c>
      <c r="C176" s="1">
        <v>2019.0</v>
      </c>
      <c r="D176" s="2" t="s">
        <v>6</v>
      </c>
      <c r="E176" s="2" t="s">
        <v>402</v>
      </c>
      <c r="F176" s="1">
        <v>0.7</v>
      </c>
    </row>
    <row r="177">
      <c r="A177" s="2" t="s">
        <v>20</v>
      </c>
      <c r="B177" s="1" t="s">
        <v>488</v>
      </c>
      <c r="C177" s="1">
        <v>2020.0</v>
      </c>
      <c r="D177" s="2" t="s">
        <v>6</v>
      </c>
      <c r="E177" s="2" t="s">
        <v>402</v>
      </c>
      <c r="F177" s="1">
        <v>0.7</v>
      </c>
    </row>
    <row r="178">
      <c r="A178" s="2" t="s">
        <v>20</v>
      </c>
      <c r="B178" s="1" t="s">
        <v>488</v>
      </c>
      <c r="C178" s="1">
        <v>2021.0</v>
      </c>
      <c r="D178" s="2" t="s">
        <v>6</v>
      </c>
      <c r="E178" s="2" t="s">
        <v>402</v>
      </c>
      <c r="F178" s="1">
        <v>0.65</v>
      </c>
    </row>
    <row r="179">
      <c r="A179" s="2" t="s">
        <v>20</v>
      </c>
      <c r="B179" s="1" t="s">
        <v>488</v>
      </c>
      <c r="C179" s="1">
        <v>2022.0</v>
      </c>
      <c r="D179" s="2" t="s">
        <v>6</v>
      </c>
      <c r="E179" s="2" t="s">
        <v>402</v>
      </c>
      <c r="F179" s="1">
        <v>0.65</v>
      </c>
    </row>
    <row r="180">
      <c r="A180" s="2" t="s">
        <v>20</v>
      </c>
      <c r="B180" s="1" t="s">
        <v>488</v>
      </c>
      <c r="C180" s="1">
        <v>2023.0</v>
      </c>
      <c r="D180" s="2" t="s">
        <v>6</v>
      </c>
      <c r="E180" s="2" t="s">
        <v>402</v>
      </c>
      <c r="F180" s="1">
        <v>0.55</v>
      </c>
    </row>
    <row r="181">
      <c r="A181" s="2" t="s">
        <v>20</v>
      </c>
      <c r="B181" s="1" t="s">
        <v>488</v>
      </c>
      <c r="C181" s="1">
        <v>2024.0</v>
      </c>
      <c r="D181" s="2" t="s">
        <v>6</v>
      </c>
      <c r="E181" s="2" t="s">
        <v>402</v>
      </c>
      <c r="F181" s="1">
        <v>0.5</v>
      </c>
    </row>
    <row r="182">
      <c r="A182" s="2" t="s">
        <v>21</v>
      </c>
      <c r="B182" s="1" t="s">
        <v>490</v>
      </c>
      <c r="C182" s="1">
        <v>2015.0</v>
      </c>
      <c r="D182" s="2" t="s">
        <v>6</v>
      </c>
      <c r="E182" s="2" t="s">
        <v>402</v>
      </c>
      <c r="F182" s="1">
        <v>0.4666666666666667</v>
      </c>
    </row>
    <row r="183">
      <c r="A183" s="2" t="s">
        <v>21</v>
      </c>
      <c r="B183" s="1" t="s">
        <v>490</v>
      </c>
      <c r="C183" s="1">
        <v>2016.0</v>
      </c>
      <c r="D183" s="2" t="s">
        <v>6</v>
      </c>
      <c r="E183" s="2" t="s">
        <v>402</v>
      </c>
      <c r="F183" s="1">
        <v>0.4666666666666667</v>
      </c>
    </row>
    <row r="184">
      <c r="A184" s="2" t="s">
        <v>21</v>
      </c>
      <c r="B184" s="1" t="s">
        <v>490</v>
      </c>
      <c r="C184" s="1">
        <v>2017.0</v>
      </c>
      <c r="D184" s="2" t="s">
        <v>6</v>
      </c>
      <c r="E184" s="2" t="s">
        <v>402</v>
      </c>
      <c r="F184" s="1">
        <v>0.36666666666666664</v>
      </c>
    </row>
    <row r="185">
      <c r="A185" s="2" t="s">
        <v>21</v>
      </c>
      <c r="B185" s="1" t="s">
        <v>490</v>
      </c>
      <c r="C185" s="1">
        <v>2018.0</v>
      </c>
      <c r="D185" s="2" t="s">
        <v>6</v>
      </c>
      <c r="E185" s="2" t="s">
        <v>402</v>
      </c>
      <c r="F185" s="1">
        <v>0.36666666666666664</v>
      </c>
    </row>
    <row r="186">
      <c r="A186" s="2" t="s">
        <v>21</v>
      </c>
      <c r="B186" s="1" t="s">
        <v>490</v>
      </c>
      <c r="C186" s="1">
        <v>2019.0</v>
      </c>
      <c r="D186" s="2" t="s">
        <v>6</v>
      </c>
      <c r="E186" s="2" t="s">
        <v>402</v>
      </c>
      <c r="F186" s="1">
        <v>0.36666666666666664</v>
      </c>
    </row>
    <row r="187">
      <c r="A187" s="2" t="s">
        <v>21</v>
      </c>
      <c r="B187" s="1" t="s">
        <v>490</v>
      </c>
      <c r="C187" s="1">
        <v>2020.0</v>
      </c>
      <c r="D187" s="2" t="s">
        <v>6</v>
      </c>
      <c r="E187" s="2" t="s">
        <v>402</v>
      </c>
      <c r="F187" s="1">
        <v>0.36666666666666664</v>
      </c>
    </row>
    <row r="188">
      <c r="A188" s="2" t="s">
        <v>21</v>
      </c>
      <c r="B188" s="1" t="s">
        <v>490</v>
      </c>
      <c r="C188" s="1">
        <v>2021.0</v>
      </c>
      <c r="D188" s="2" t="s">
        <v>6</v>
      </c>
      <c r="E188" s="2" t="s">
        <v>402</v>
      </c>
      <c r="F188" s="1">
        <v>0.5666666666666667</v>
      </c>
    </row>
    <row r="189">
      <c r="A189" s="2" t="s">
        <v>21</v>
      </c>
      <c r="B189" s="1" t="s">
        <v>490</v>
      </c>
      <c r="C189" s="1">
        <v>2022.0</v>
      </c>
      <c r="D189" s="2" t="s">
        <v>6</v>
      </c>
      <c r="E189" s="2" t="s">
        <v>402</v>
      </c>
      <c r="F189" s="1">
        <v>0.5666666666666667</v>
      </c>
    </row>
    <row r="190">
      <c r="A190" s="2" t="s">
        <v>21</v>
      </c>
      <c r="B190" s="1" t="s">
        <v>490</v>
      </c>
      <c r="C190" s="1">
        <v>2023.0</v>
      </c>
      <c r="D190" s="2" t="s">
        <v>6</v>
      </c>
      <c r="E190" s="2" t="s">
        <v>402</v>
      </c>
      <c r="F190" s="1">
        <v>0.6</v>
      </c>
    </row>
    <row r="191">
      <c r="A191" s="2" t="s">
        <v>21</v>
      </c>
      <c r="B191" s="1" t="s">
        <v>490</v>
      </c>
      <c r="C191" s="1">
        <v>2024.0</v>
      </c>
      <c r="D191" s="2" t="s">
        <v>6</v>
      </c>
      <c r="E191" s="2" t="s">
        <v>402</v>
      </c>
      <c r="F191" s="1">
        <v>0.5333333333333333</v>
      </c>
    </row>
    <row r="192">
      <c r="A192" s="2" t="s">
        <v>22</v>
      </c>
      <c r="B192" s="1" t="s">
        <v>491</v>
      </c>
      <c r="C192" s="1">
        <v>2015.0</v>
      </c>
      <c r="D192" s="2" t="s">
        <v>6</v>
      </c>
      <c r="E192" s="2" t="s">
        <v>402</v>
      </c>
      <c r="F192" s="1">
        <v>0.38461538461538464</v>
      </c>
    </row>
    <row r="193">
      <c r="A193" s="2" t="s">
        <v>22</v>
      </c>
      <c r="B193" s="1" t="s">
        <v>491</v>
      </c>
      <c r="C193" s="1">
        <v>2016.0</v>
      </c>
      <c r="D193" s="2" t="s">
        <v>6</v>
      </c>
      <c r="E193" s="2" t="s">
        <v>402</v>
      </c>
      <c r="F193" s="1">
        <v>0.38461538461538464</v>
      </c>
    </row>
    <row r="194">
      <c r="A194" s="2" t="s">
        <v>22</v>
      </c>
      <c r="B194" s="1" t="s">
        <v>491</v>
      </c>
      <c r="C194" s="1">
        <v>2017.0</v>
      </c>
      <c r="D194" s="2" t="s">
        <v>6</v>
      </c>
      <c r="E194" s="2" t="s">
        <v>402</v>
      </c>
      <c r="F194" s="1">
        <v>0.38461538461538464</v>
      </c>
    </row>
    <row r="195">
      <c r="A195" s="2" t="s">
        <v>22</v>
      </c>
      <c r="B195" s="1" t="s">
        <v>491</v>
      </c>
      <c r="C195" s="1">
        <v>2018.0</v>
      </c>
      <c r="D195" s="2" t="s">
        <v>6</v>
      </c>
      <c r="E195" s="2" t="s">
        <v>402</v>
      </c>
      <c r="F195" s="1">
        <v>0.5</v>
      </c>
    </row>
    <row r="196">
      <c r="A196" s="2" t="s">
        <v>22</v>
      </c>
      <c r="B196" s="1" t="s">
        <v>491</v>
      </c>
      <c r="C196" s="1">
        <v>2019.0</v>
      </c>
      <c r="D196" s="2" t="s">
        <v>6</v>
      </c>
      <c r="E196" s="2" t="s">
        <v>402</v>
      </c>
      <c r="F196" s="1">
        <v>0.5</v>
      </c>
    </row>
    <row r="197">
      <c r="A197" s="2" t="s">
        <v>22</v>
      </c>
      <c r="B197" s="1" t="s">
        <v>491</v>
      </c>
      <c r="C197" s="1">
        <v>2020.0</v>
      </c>
      <c r="D197" s="2" t="s">
        <v>6</v>
      </c>
      <c r="E197" s="2" t="s">
        <v>402</v>
      </c>
      <c r="F197" s="1">
        <v>0.5</v>
      </c>
    </row>
    <row r="198">
      <c r="A198" s="2" t="s">
        <v>22</v>
      </c>
      <c r="B198" s="1" t="s">
        <v>491</v>
      </c>
      <c r="C198" s="1">
        <v>2021.0</v>
      </c>
      <c r="D198" s="2" t="s">
        <v>6</v>
      </c>
      <c r="E198" s="2" t="s">
        <v>402</v>
      </c>
      <c r="F198" s="1">
        <v>0.5</v>
      </c>
    </row>
    <row r="199">
      <c r="A199" s="2" t="s">
        <v>22</v>
      </c>
      <c r="B199" s="1" t="s">
        <v>491</v>
      </c>
      <c r="C199" s="1">
        <v>2022.0</v>
      </c>
      <c r="D199" s="2" t="s">
        <v>6</v>
      </c>
      <c r="E199" s="2" t="s">
        <v>402</v>
      </c>
      <c r="F199" s="1">
        <v>0.5</v>
      </c>
    </row>
    <row r="200">
      <c r="A200" s="2" t="s">
        <v>22</v>
      </c>
      <c r="B200" s="1" t="s">
        <v>491</v>
      </c>
      <c r="C200" s="1">
        <v>2023.0</v>
      </c>
      <c r="D200" s="2" t="s">
        <v>6</v>
      </c>
      <c r="E200" s="2" t="s">
        <v>402</v>
      </c>
      <c r="F200" s="1">
        <v>0.5</v>
      </c>
    </row>
    <row r="201">
      <c r="A201" s="2" t="s">
        <v>22</v>
      </c>
      <c r="B201" s="1" t="s">
        <v>491</v>
      </c>
      <c r="C201" s="1">
        <v>2024.0</v>
      </c>
      <c r="D201" s="2" t="s">
        <v>6</v>
      </c>
      <c r="E201" s="2" t="s">
        <v>402</v>
      </c>
      <c r="F201" s="1">
        <v>0.5476190476190477</v>
      </c>
    </row>
    <row r="202">
      <c r="A202" s="2" t="s">
        <v>23</v>
      </c>
      <c r="B202" s="1" t="s">
        <v>492</v>
      </c>
      <c r="C202" s="1">
        <v>2015.0</v>
      </c>
      <c r="D202" s="2" t="s">
        <v>6</v>
      </c>
      <c r="E202" s="2" t="s">
        <v>402</v>
      </c>
      <c r="F202" s="1">
        <v>0.43902439024390244</v>
      </c>
    </row>
    <row r="203">
      <c r="A203" s="2" t="s">
        <v>23</v>
      </c>
      <c r="B203" s="1" t="s">
        <v>492</v>
      </c>
      <c r="C203" s="1">
        <v>2016.0</v>
      </c>
      <c r="D203" s="2" t="s">
        <v>6</v>
      </c>
      <c r="E203" s="2" t="s">
        <v>402</v>
      </c>
      <c r="F203" s="1">
        <v>0.43902439024390244</v>
      </c>
    </row>
    <row r="204">
      <c r="A204" s="2" t="s">
        <v>23</v>
      </c>
      <c r="B204" s="1" t="s">
        <v>492</v>
      </c>
      <c r="C204" s="1">
        <v>2017.0</v>
      </c>
      <c r="D204" s="2" t="s">
        <v>6</v>
      </c>
      <c r="E204" s="2" t="s">
        <v>402</v>
      </c>
      <c r="F204" s="1">
        <v>0.43902439024390244</v>
      </c>
    </row>
    <row r="205">
      <c r="A205" s="2" t="s">
        <v>23</v>
      </c>
      <c r="B205" s="1" t="s">
        <v>492</v>
      </c>
      <c r="C205" s="1">
        <v>2018.0</v>
      </c>
      <c r="D205" s="2" t="s">
        <v>6</v>
      </c>
      <c r="E205" s="2" t="s">
        <v>402</v>
      </c>
      <c r="F205" s="1">
        <v>0.5238095238095238</v>
      </c>
    </row>
    <row r="206">
      <c r="A206" s="2" t="s">
        <v>23</v>
      </c>
      <c r="B206" s="1" t="s">
        <v>492</v>
      </c>
      <c r="C206" s="1">
        <v>2019.0</v>
      </c>
      <c r="D206" s="2" t="s">
        <v>6</v>
      </c>
      <c r="E206" s="2" t="s">
        <v>402</v>
      </c>
      <c r="F206" s="1">
        <v>0.5238095238095238</v>
      </c>
    </row>
    <row r="207">
      <c r="A207" s="2" t="s">
        <v>23</v>
      </c>
      <c r="B207" s="1" t="s">
        <v>492</v>
      </c>
      <c r="C207" s="1">
        <v>2020.0</v>
      </c>
      <c r="D207" s="2" t="s">
        <v>6</v>
      </c>
      <c r="E207" s="2" t="s">
        <v>402</v>
      </c>
      <c r="F207" s="1">
        <v>0.5238095238095238</v>
      </c>
    </row>
    <row r="208">
      <c r="A208" s="2" t="s">
        <v>23</v>
      </c>
      <c r="B208" s="1" t="s">
        <v>492</v>
      </c>
      <c r="C208" s="1">
        <v>2021.0</v>
      </c>
      <c r="D208" s="2" t="s">
        <v>6</v>
      </c>
      <c r="E208" s="2" t="s">
        <v>402</v>
      </c>
      <c r="F208" s="1">
        <v>0.5952380952380952</v>
      </c>
    </row>
    <row r="209">
      <c r="A209" s="2" t="s">
        <v>23</v>
      </c>
      <c r="B209" s="1" t="s">
        <v>492</v>
      </c>
      <c r="C209" s="1">
        <v>2022.0</v>
      </c>
      <c r="D209" s="2" t="s">
        <v>6</v>
      </c>
      <c r="E209" s="2" t="s">
        <v>402</v>
      </c>
      <c r="F209" s="1">
        <v>0.5952380952380952</v>
      </c>
    </row>
    <row r="210">
      <c r="A210" s="2" t="s">
        <v>23</v>
      </c>
      <c r="B210" s="1" t="s">
        <v>492</v>
      </c>
      <c r="C210" s="1">
        <v>2023.0</v>
      </c>
      <c r="D210" s="2" t="s">
        <v>6</v>
      </c>
      <c r="E210" s="2" t="s">
        <v>402</v>
      </c>
      <c r="F210" s="1">
        <v>0.5952380952380952</v>
      </c>
    </row>
    <row r="211">
      <c r="A211" s="2" t="s">
        <v>23</v>
      </c>
      <c r="B211" s="1" t="s">
        <v>492</v>
      </c>
      <c r="C211" s="1">
        <v>2024.0</v>
      </c>
      <c r="D211" s="2" t="s">
        <v>6</v>
      </c>
      <c r="E211" s="2" t="s">
        <v>402</v>
      </c>
      <c r="F211" s="1">
        <v>0.5952380952380952</v>
      </c>
    </row>
    <row r="212">
      <c r="A212" s="2" t="s">
        <v>24</v>
      </c>
      <c r="B212" s="1" t="s">
        <v>493</v>
      </c>
      <c r="C212" s="1">
        <v>2015.0</v>
      </c>
      <c r="D212" s="2" t="s">
        <v>6</v>
      </c>
      <c r="E212" s="2" t="s">
        <v>402</v>
      </c>
      <c r="F212" s="1">
        <v>0.3170731707317073</v>
      </c>
    </row>
    <row r="213">
      <c r="A213" s="2" t="s">
        <v>24</v>
      </c>
      <c r="B213" s="1" t="s">
        <v>493</v>
      </c>
      <c r="C213" s="1">
        <v>2016.0</v>
      </c>
      <c r="D213" s="2" t="s">
        <v>6</v>
      </c>
      <c r="E213" s="2" t="s">
        <v>402</v>
      </c>
      <c r="F213" s="1">
        <v>0.3170731707317073</v>
      </c>
    </row>
    <row r="214">
      <c r="A214" s="2" t="s">
        <v>24</v>
      </c>
      <c r="B214" s="1" t="s">
        <v>493</v>
      </c>
      <c r="C214" s="1">
        <v>2017.0</v>
      </c>
      <c r="D214" s="2" t="s">
        <v>6</v>
      </c>
      <c r="E214" s="2" t="s">
        <v>402</v>
      </c>
      <c r="F214" s="1">
        <v>0.3170731707317073</v>
      </c>
    </row>
    <row r="215">
      <c r="A215" s="2" t="s">
        <v>24</v>
      </c>
      <c r="B215" s="1" t="s">
        <v>493</v>
      </c>
      <c r="C215" s="1">
        <v>2018.0</v>
      </c>
      <c r="D215" s="2" t="s">
        <v>6</v>
      </c>
      <c r="E215" s="2" t="s">
        <v>402</v>
      </c>
      <c r="F215" s="1">
        <v>0.43902439024390244</v>
      </c>
    </row>
    <row r="216">
      <c r="A216" s="2" t="s">
        <v>24</v>
      </c>
      <c r="B216" s="1" t="s">
        <v>493</v>
      </c>
      <c r="C216" s="1">
        <v>2019.0</v>
      </c>
      <c r="D216" s="2" t="s">
        <v>6</v>
      </c>
      <c r="E216" s="2" t="s">
        <v>402</v>
      </c>
      <c r="F216" s="1">
        <v>0.43902439024390244</v>
      </c>
    </row>
    <row r="217">
      <c r="A217" s="2" t="s">
        <v>24</v>
      </c>
      <c r="B217" s="1" t="s">
        <v>493</v>
      </c>
      <c r="C217" s="1">
        <v>2020.0</v>
      </c>
      <c r="D217" s="2" t="s">
        <v>6</v>
      </c>
      <c r="E217" s="2" t="s">
        <v>402</v>
      </c>
      <c r="F217" s="1">
        <v>0.43902439024390244</v>
      </c>
    </row>
    <row r="218">
      <c r="A218" s="2" t="s">
        <v>24</v>
      </c>
      <c r="B218" s="1" t="s">
        <v>493</v>
      </c>
      <c r="C218" s="1">
        <v>2021.0</v>
      </c>
      <c r="D218" s="2" t="s">
        <v>6</v>
      </c>
      <c r="E218" s="2" t="s">
        <v>402</v>
      </c>
      <c r="F218" s="1">
        <v>0.5121951219512195</v>
      </c>
    </row>
    <row r="219">
      <c r="A219" s="2" t="s">
        <v>24</v>
      </c>
      <c r="B219" s="1" t="s">
        <v>493</v>
      </c>
      <c r="C219" s="1">
        <v>2022.0</v>
      </c>
      <c r="D219" s="2" t="s">
        <v>6</v>
      </c>
      <c r="E219" s="2" t="s">
        <v>402</v>
      </c>
      <c r="F219" s="1">
        <v>0.5121951219512195</v>
      </c>
    </row>
    <row r="220">
      <c r="A220" s="2" t="s">
        <v>24</v>
      </c>
      <c r="B220" s="1" t="s">
        <v>493</v>
      </c>
      <c r="C220" s="1">
        <v>2023.0</v>
      </c>
      <c r="D220" s="2" t="s">
        <v>6</v>
      </c>
      <c r="E220" s="2" t="s">
        <v>402</v>
      </c>
      <c r="F220" s="1">
        <v>0.5121951219512195</v>
      </c>
    </row>
    <row r="221">
      <c r="A221" s="2" t="s">
        <v>24</v>
      </c>
      <c r="B221" s="1" t="s">
        <v>493</v>
      </c>
      <c r="C221" s="1">
        <v>2024.0</v>
      </c>
      <c r="D221" s="2" t="s">
        <v>6</v>
      </c>
      <c r="E221" s="2" t="s">
        <v>402</v>
      </c>
      <c r="F221" s="1">
        <v>0.5853658536585366</v>
      </c>
    </row>
    <row r="222">
      <c r="A222" s="2" t="s">
        <v>25</v>
      </c>
      <c r="B222" s="1" t="s">
        <v>494</v>
      </c>
      <c r="C222" s="1">
        <v>2015.0</v>
      </c>
      <c r="D222" s="2" t="s">
        <v>6</v>
      </c>
      <c r="E222" s="2" t="s">
        <v>402</v>
      </c>
      <c r="F222" s="1">
        <v>0.52</v>
      </c>
    </row>
    <row r="223">
      <c r="A223" s="2" t="s">
        <v>25</v>
      </c>
      <c r="B223" s="1" t="s">
        <v>494</v>
      </c>
      <c r="C223" s="1">
        <v>2016.0</v>
      </c>
      <c r="D223" s="2" t="s">
        <v>6</v>
      </c>
      <c r="E223" s="2" t="s">
        <v>402</v>
      </c>
      <c r="F223" s="1">
        <v>0.52</v>
      </c>
    </row>
    <row r="224">
      <c r="A224" s="2" t="s">
        <v>25</v>
      </c>
      <c r="B224" s="1" t="s">
        <v>494</v>
      </c>
      <c r="C224" s="1">
        <v>2017.0</v>
      </c>
      <c r="D224" s="2" t="s">
        <v>6</v>
      </c>
      <c r="E224" s="2" t="s">
        <v>402</v>
      </c>
      <c r="F224" s="1">
        <v>0.52</v>
      </c>
    </row>
    <row r="225">
      <c r="A225" s="2" t="s">
        <v>25</v>
      </c>
      <c r="B225" s="1" t="s">
        <v>494</v>
      </c>
      <c r="C225" s="1">
        <v>2018.0</v>
      </c>
      <c r="D225" s="2" t="s">
        <v>6</v>
      </c>
      <c r="E225" s="2" t="s">
        <v>402</v>
      </c>
      <c r="F225" s="1">
        <v>0.52</v>
      </c>
    </row>
    <row r="226">
      <c r="A226" s="2" t="s">
        <v>25</v>
      </c>
      <c r="B226" s="1" t="s">
        <v>494</v>
      </c>
      <c r="C226" s="1">
        <v>2019.0</v>
      </c>
      <c r="D226" s="2" t="s">
        <v>6</v>
      </c>
      <c r="E226" s="2" t="s">
        <v>402</v>
      </c>
      <c r="F226" s="1">
        <v>0.52</v>
      </c>
    </row>
    <row r="227">
      <c r="A227" s="2" t="s">
        <v>25</v>
      </c>
      <c r="B227" s="1" t="s">
        <v>494</v>
      </c>
      <c r="C227" s="1">
        <v>2020.0</v>
      </c>
      <c r="D227" s="2" t="s">
        <v>6</v>
      </c>
      <c r="E227" s="2" t="s">
        <v>402</v>
      </c>
      <c r="F227" s="1">
        <v>0.52</v>
      </c>
    </row>
    <row r="228">
      <c r="A228" s="2" t="s">
        <v>25</v>
      </c>
      <c r="B228" s="1" t="s">
        <v>494</v>
      </c>
      <c r="C228" s="1">
        <v>2021.0</v>
      </c>
      <c r="D228" s="2" t="s">
        <v>6</v>
      </c>
      <c r="E228" s="2" t="s">
        <v>402</v>
      </c>
      <c r="F228" s="1">
        <v>0.48</v>
      </c>
    </row>
    <row r="229">
      <c r="A229" s="2" t="s">
        <v>25</v>
      </c>
      <c r="B229" s="1" t="s">
        <v>494</v>
      </c>
      <c r="C229" s="1">
        <v>2022.0</v>
      </c>
      <c r="D229" s="2" t="s">
        <v>6</v>
      </c>
      <c r="E229" s="2" t="s">
        <v>402</v>
      </c>
      <c r="F229" s="1">
        <v>0.48</v>
      </c>
    </row>
    <row r="230">
      <c r="A230" s="2" t="s">
        <v>25</v>
      </c>
      <c r="B230" s="1" t="s">
        <v>494</v>
      </c>
      <c r="C230" s="1">
        <v>2023.0</v>
      </c>
      <c r="D230" s="2" t="s">
        <v>6</v>
      </c>
      <c r="E230" s="2" t="s">
        <v>402</v>
      </c>
      <c r="F230" s="1">
        <v>0.48</v>
      </c>
    </row>
    <row r="231">
      <c r="A231" s="2" t="s">
        <v>25</v>
      </c>
      <c r="B231" s="1" t="s">
        <v>494</v>
      </c>
      <c r="C231" s="1">
        <v>2024.0</v>
      </c>
      <c r="D231" s="2" t="s">
        <v>6</v>
      </c>
      <c r="E231" s="2" t="s">
        <v>402</v>
      </c>
      <c r="F231" s="1">
        <v>0.52</v>
      </c>
    </row>
    <row r="232">
      <c r="A232" s="2" t="s">
        <v>26</v>
      </c>
      <c r="B232" s="1" t="s">
        <v>495</v>
      </c>
      <c r="C232" s="1">
        <v>2015.0</v>
      </c>
      <c r="D232" s="2" t="s">
        <v>6</v>
      </c>
      <c r="E232" s="2" t="s">
        <v>402</v>
      </c>
      <c r="F232" s="1">
        <v>0.36</v>
      </c>
    </row>
    <row r="233">
      <c r="A233" s="2" t="s">
        <v>26</v>
      </c>
      <c r="B233" s="1" t="s">
        <v>495</v>
      </c>
      <c r="C233" s="1">
        <v>2016.0</v>
      </c>
      <c r="D233" s="2" t="s">
        <v>6</v>
      </c>
      <c r="E233" s="2" t="s">
        <v>402</v>
      </c>
      <c r="F233" s="1">
        <v>0.44</v>
      </c>
    </row>
    <row r="234">
      <c r="A234" s="2" t="s">
        <v>26</v>
      </c>
      <c r="B234" s="1" t="s">
        <v>495</v>
      </c>
      <c r="C234" s="1">
        <v>2017.0</v>
      </c>
      <c r="D234" s="2" t="s">
        <v>6</v>
      </c>
      <c r="E234" s="2" t="s">
        <v>402</v>
      </c>
      <c r="F234" s="1">
        <v>0.44</v>
      </c>
    </row>
    <row r="235">
      <c r="A235" s="2" t="s">
        <v>26</v>
      </c>
      <c r="B235" s="1" t="s">
        <v>495</v>
      </c>
      <c r="C235" s="1">
        <v>2018.0</v>
      </c>
      <c r="D235" s="2" t="s">
        <v>6</v>
      </c>
      <c r="E235" s="2" t="s">
        <v>402</v>
      </c>
      <c r="F235" s="1">
        <v>0.44</v>
      </c>
    </row>
    <row r="236">
      <c r="A236" s="2" t="s">
        <v>26</v>
      </c>
      <c r="B236" s="1" t="s">
        <v>495</v>
      </c>
      <c r="C236" s="1">
        <v>2019.0</v>
      </c>
      <c r="D236" s="2" t="s">
        <v>6</v>
      </c>
      <c r="E236" s="2" t="s">
        <v>402</v>
      </c>
      <c r="F236" s="1">
        <v>0.52</v>
      </c>
    </row>
    <row r="237">
      <c r="A237" s="2" t="s">
        <v>26</v>
      </c>
      <c r="B237" s="1" t="s">
        <v>495</v>
      </c>
      <c r="C237" s="1">
        <v>2020.0</v>
      </c>
      <c r="D237" s="2" t="s">
        <v>6</v>
      </c>
      <c r="E237" s="2" t="s">
        <v>402</v>
      </c>
      <c r="F237" s="1">
        <v>0.52</v>
      </c>
    </row>
    <row r="238">
      <c r="A238" s="2" t="s">
        <v>26</v>
      </c>
      <c r="B238" s="1" t="s">
        <v>495</v>
      </c>
      <c r="C238" s="1">
        <v>2021.0</v>
      </c>
      <c r="D238" s="2" t="s">
        <v>6</v>
      </c>
      <c r="E238" s="2" t="s">
        <v>402</v>
      </c>
      <c r="F238" s="1">
        <v>0.52</v>
      </c>
    </row>
    <row r="239">
      <c r="A239" s="2" t="s">
        <v>26</v>
      </c>
      <c r="B239" s="1" t="s">
        <v>495</v>
      </c>
      <c r="C239" s="1">
        <v>2022.0</v>
      </c>
      <c r="D239" s="2" t="s">
        <v>6</v>
      </c>
      <c r="E239" s="2" t="s">
        <v>402</v>
      </c>
      <c r="F239" s="1">
        <v>0.68</v>
      </c>
    </row>
    <row r="240">
      <c r="A240" s="2" t="s">
        <v>26</v>
      </c>
      <c r="B240" s="1" t="s">
        <v>495</v>
      </c>
      <c r="C240" s="1">
        <v>2023.0</v>
      </c>
      <c r="D240" s="2" t="s">
        <v>6</v>
      </c>
      <c r="E240" s="2" t="s">
        <v>402</v>
      </c>
      <c r="F240" s="1">
        <v>0.68</v>
      </c>
    </row>
    <row r="241">
      <c r="A241" s="2" t="s">
        <v>26</v>
      </c>
      <c r="B241" s="1" t="s">
        <v>495</v>
      </c>
      <c r="C241" s="1">
        <v>2024.0</v>
      </c>
      <c r="D241" s="2" t="s">
        <v>6</v>
      </c>
      <c r="E241" s="2" t="s">
        <v>402</v>
      </c>
      <c r="F241" s="1">
        <v>0.48</v>
      </c>
    </row>
    <row r="242">
      <c r="A242" s="2" t="s">
        <v>27</v>
      </c>
      <c r="B242" s="1" t="s">
        <v>497</v>
      </c>
      <c r="C242" s="1">
        <v>2015.0</v>
      </c>
      <c r="D242" s="2" t="s">
        <v>6</v>
      </c>
      <c r="E242" s="2" t="s">
        <v>402</v>
      </c>
      <c r="F242" s="1">
        <v>0.3333333333333333</v>
      </c>
    </row>
    <row r="243">
      <c r="A243" s="2" t="s">
        <v>27</v>
      </c>
      <c r="B243" s="1" t="s">
        <v>497</v>
      </c>
      <c r="C243" s="1">
        <v>2016.0</v>
      </c>
      <c r="D243" s="2" t="s">
        <v>6</v>
      </c>
      <c r="E243" s="2" t="s">
        <v>402</v>
      </c>
      <c r="F243" s="1">
        <v>0.3333333333333333</v>
      </c>
    </row>
    <row r="244">
      <c r="A244" s="2" t="s">
        <v>27</v>
      </c>
      <c r="B244" s="1" t="s">
        <v>497</v>
      </c>
      <c r="C244" s="1">
        <v>2017.0</v>
      </c>
      <c r="D244" s="2" t="s">
        <v>6</v>
      </c>
      <c r="E244" s="2" t="s">
        <v>402</v>
      </c>
      <c r="F244" s="1">
        <v>0.3333333333333333</v>
      </c>
    </row>
    <row r="245">
      <c r="A245" s="2" t="s">
        <v>27</v>
      </c>
      <c r="B245" s="1" t="s">
        <v>497</v>
      </c>
      <c r="C245" s="1">
        <v>2018.0</v>
      </c>
      <c r="D245" s="2" t="s">
        <v>6</v>
      </c>
      <c r="E245" s="2" t="s">
        <v>402</v>
      </c>
      <c r="F245" s="1">
        <v>0.4444444444444444</v>
      </c>
    </row>
    <row r="246">
      <c r="A246" s="2" t="s">
        <v>27</v>
      </c>
      <c r="B246" s="1" t="s">
        <v>497</v>
      </c>
      <c r="C246" s="1">
        <v>2019.0</v>
      </c>
      <c r="D246" s="2" t="s">
        <v>6</v>
      </c>
      <c r="E246" s="2" t="s">
        <v>402</v>
      </c>
      <c r="F246" s="1">
        <v>0.4444444444444444</v>
      </c>
    </row>
    <row r="247">
      <c r="A247" s="2" t="s">
        <v>27</v>
      </c>
      <c r="B247" s="1" t="s">
        <v>497</v>
      </c>
      <c r="C247" s="1">
        <v>2020.0</v>
      </c>
      <c r="D247" s="2" t="s">
        <v>6</v>
      </c>
      <c r="E247" s="2" t="s">
        <v>402</v>
      </c>
      <c r="F247" s="1">
        <v>0.4444444444444444</v>
      </c>
    </row>
    <row r="248">
      <c r="A248" s="2" t="s">
        <v>27</v>
      </c>
      <c r="B248" s="1" t="s">
        <v>497</v>
      </c>
      <c r="C248" s="1">
        <v>2021.0</v>
      </c>
      <c r="D248" s="2" t="s">
        <v>6</v>
      </c>
      <c r="E248" s="2" t="s">
        <v>402</v>
      </c>
      <c r="F248" s="1">
        <v>0.48148148148148145</v>
      </c>
    </row>
    <row r="249">
      <c r="A249" s="2" t="s">
        <v>27</v>
      </c>
      <c r="B249" s="1" t="s">
        <v>497</v>
      </c>
      <c r="C249" s="1">
        <v>2022.0</v>
      </c>
      <c r="D249" s="2" t="s">
        <v>6</v>
      </c>
      <c r="E249" s="2" t="s">
        <v>402</v>
      </c>
      <c r="F249" s="1">
        <v>0.48148148148148145</v>
      </c>
    </row>
    <row r="250">
      <c r="A250" s="2" t="s">
        <v>27</v>
      </c>
      <c r="B250" s="1" t="s">
        <v>497</v>
      </c>
      <c r="C250" s="1">
        <v>2023.0</v>
      </c>
      <c r="D250" s="2" t="s">
        <v>6</v>
      </c>
      <c r="E250" s="2" t="s">
        <v>402</v>
      </c>
      <c r="F250" s="1">
        <v>0.48148148148148145</v>
      </c>
    </row>
    <row r="251">
      <c r="A251" s="2" t="s">
        <v>27</v>
      </c>
      <c r="B251" s="1" t="s">
        <v>497</v>
      </c>
      <c r="C251" s="1">
        <v>2024.0</v>
      </c>
      <c r="D251" s="2" t="s">
        <v>6</v>
      </c>
      <c r="E251" s="2" t="s">
        <v>402</v>
      </c>
      <c r="F251" s="1">
        <v>0.5185185185185185</v>
      </c>
    </row>
    <row r="252">
      <c r="A252" s="2" t="s">
        <v>28</v>
      </c>
      <c r="B252" s="1" t="s">
        <v>496</v>
      </c>
      <c r="C252" s="1">
        <v>2015.0</v>
      </c>
      <c r="D252" s="2" t="s">
        <v>6</v>
      </c>
      <c r="E252" s="2" t="s">
        <v>402</v>
      </c>
      <c r="F252" s="1">
        <v>0.325</v>
      </c>
    </row>
    <row r="253">
      <c r="A253" s="2" t="s">
        <v>28</v>
      </c>
      <c r="B253" s="1" t="s">
        <v>496</v>
      </c>
      <c r="C253" s="1">
        <v>2016.0</v>
      </c>
      <c r="D253" s="2" t="s">
        <v>6</v>
      </c>
      <c r="E253" s="2" t="s">
        <v>402</v>
      </c>
      <c r="F253" s="1">
        <v>0.45</v>
      </c>
    </row>
    <row r="254">
      <c r="A254" s="2" t="s">
        <v>28</v>
      </c>
      <c r="B254" s="1" t="s">
        <v>496</v>
      </c>
      <c r="C254" s="1">
        <v>2017.0</v>
      </c>
      <c r="D254" s="2" t="s">
        <v>6</v>
      </c>
      <c r="E254" s="2" t="s">
        <v>402</v>
      </c>
      <c r="F254" s="1">
        <v>0.45</v>
      </c>
    </row>
    <row r="255">
      <c r="A255" s="2" t="s">
        <v>28</v>
      </c>
      <c r="B255" s="1" t="s">
        <v>496</v>
      </c>
      <c r="C255" s="1">
        <v>2018.0</v>
      </c>
      <c r="D255" s="2" t="s">
        <v>6</v>
      </c>
      <c r="E255" s="2" t="s">
        <v>402</v>
      </c>
      <c r="F255" s="1">
        <v>0.475</v>
      </c>
    </row>
    <row r="256">
      <c r="A256" s="2" t="s">
        <v>28</v>
      </c>
      <c r="B256" s="1" t="s">
        <v>496</v>
      </c>
      <c r="C256" s="1">
        <v>2019.0</v>
      </c>
      <c r="D256" s="2" t="s">
        <v>6</v>
      </c>
      <c r="E256" s="2" t="s">
        <v>402</v>
      </c>
      <c r="F256" s="1">
        <v>0.475</v>
      </c>
    </row>
    <row r="257">
      <c r="A257" s="2" t="s">
        <v>28</v>
      </c>
      <c r="B257" s="1" t="s">
        <v>496</v>
      </c>
      <c r="C257" s="1">
        <v>2020.0</v>
      </c>
      <c r="D257" s="2" t="s">
        <v>6</v>
      </c>
      <c r="E257" s="2" t="s">
        <v>402</v>
      </c>
      <c r="F257" s="1">
        <v>0.475</v>
      </c>
    </row>
    <row r="258">
      <c r="A258" s="2" t="s">
        <v>28</v>
      </c>
      <c r="B258" s="1" t="s">
        <v>496</v>
      </c>
      <c r="C258" s="1">
        <v>2021.0</v>
      </c>
      <c r="D258" s="2" t="s">
        <v>6</v>
      </c>
      <c r="E258" s="2" t="s">
        <v>402</v>
      </c>
      <c r="F258" s="1">
        <v>0.55</v>
      </c>
    </row>
    <row r="259">
      <c r="A259" s="2" t="s">
        <v>28</v>
      </c>
      <c r="B259" s="1" t="s">
        <v>496</v>
      </c>
      <c r="C259" s="1">
        <v>2022.0</v>
      </c>
      <c r="D259" s="2" t="s">
        <v>6</v>
      </c>
      <c r="E259" s="2" t="s">
        <v>402</v>
      </c>
      <c r="F259" s="1">
        <v>0.55</v>
      </c>
    </row>
    <row r="260">
      <c r="A260" s="2" t="s">
        <v>28</v>
      </c>
      <c r="B260" s="1" t="s">
        <v>496</v>
      </c>
      <c r="C260" s="1">
        <v>2023.0</v>
      </c>
      <c r="D260" s="2" t="s">
        <v>6</v>
      </c>
      <c r="E260" s="2" t="s">
        <v>402</v>
      </c>
      <c r="F260" s="1">
        <v>0.575</v>
      </c>
    </row>
    <row r="261">
      <c r="A261" s="2" t="s">
        <v>28</v>
      </c>
      <c r="B261" s="1" t="s">
        <v>496</v>
      </c>
      <c r="C261" s="1">
        <v>2024.0</v>
      </c>
      <c r="D261" s="2" t="s">
        <v>6</v>
      </c>
      <c r="E261" s="2" t="s">
        <v>402</v>
      </c>
      <c r="F261" s="1">
        <v>0.5</v>
      </c>
    </row>
    <row r="262">
      <c r="A262" s="2" t="s">
        <v>29</v>
      </c>
      <c r="B262" s="1" t="s">
        <v>498</v>
      </c>
      <c r="C262" s="1">
        <v>2015.0</v>
      </c>
      <c r="D262" s="2" t="s">
        <v>6</v>
      </c>
      <c r="E262" s="2" t="s">
        <v>402</v>
      </c>
      <c r="F262" s="1">
        <v>0.3939393939393939</v>
      </c>
    </row>
    <row r="263">
      <c r="A263" s="2" t="s">
        <v>29</v>
      </c>
      <c r="B263" s="1" t="s">
        <v>498</v>
      </c>
      <c r="C263" s="1">
        <v>2016.0</v>
      </c>
      <c r="D263" s="2" t="s">
        <v>6</v>
      </c>
      <c r="E263" s="2" t="s">
        <v>402</v>
      </c>
      <c r="F263" s="1">
        <v>0.3939393939393939</v>
      </c>
    </row>
    <row r="264">
      <c r="A264" s="2" t="s">
        <v>29</v>
      </c>
      <c r="B264" s="1" t="s">
        <v>498</v>
      </c>
      <c r="C264" s="1">
        <v>2017.0</v>
      </c>
      <c r="D264" s="2" t="s">
        <v>6</v>
      </c>
      <c r="E264" s="2" t="s">
        <v>402</v>
      </c>
      <c r="F264" s="1">
        <v>0.3939393939393939</v>
      </c>
    </row>
    <row r="265">
      <c r="A265" s="2" t="s">
        <v>29</v>
      </c>
      <c r="B265" s="1" t="s">
        <v>498</v>
      </c>
      <c r="C265" s="1">
        <v>2018.0</v>
      </c>
      <c r="D265" s="2" t="s">
        <v>6</v>
      </c>
      <c r="E265" s="2" t="s">
        <v>402</v>
      </c>
      <c r="F265" s="1">
        <v>0.42424242424242425</v>
      </c>
    </row>
    <row r="266">
      <c r="A266" s="2" t="s">
        <v>29</v>
      </c>
      <c r="B266" s="1" t="s">
        <v>498</v>
      </c>
      <c r="C266" s="1">
        <v>2019.0</v>
      </c>
      <c r="D266" s="2" t="s">
        <v>6</v>
      </c>
      <c r="E266" s="2" t="s">
        <v>402</v>
      </c>
      <c r="F266" s="1">
        <v>0.42424242424242425</v>
      </c>
    </row>
    <row r="267">
      <c r="A267" s="2" t="s">
        <v>29</v>
      </c>
      <c r="B267" s="1" t="s">
        <v>498</v>
      </c>
      <c r="C267" s="1">
        <v>2020.0</v>
      </c>
      <c r="D267" s="2" t="s">
        <v>6</v>
      </c>
      <c r="E267" s="2" t="s">
        <v>402</v>
      </c>
      <c r="F267" s="1">
        <v>0.42424242424242425</v>
      </c>
    </row>
    <row r="268">
      <c r="A268" s="2" t="s">
        <v>29</v>
      </c>
      <c r="B268" s="1" t="s">
        <v>498</v>
      </c>
      <c r="C268" s="1">
        <v>2021.0</v>
      </c>
      <c r="D268" s="2" t="s">
        <v>6</v>
      </c>
      <c r="E268" s="2" t="s">
        <v>402</v>
      </c>
      <c r="F268" s="1">
        <v>0.42424242424242425</v>
      </c>
    </row>
    <row r="269">
      <c r="A269" s="2" t="s">
        <v>29</v>
      </c>
      <c r="B269" s="1" t="s">
        <v>498</v>
      </c>
      <c r="C269" s="1">
        <v>2022.0</v>
      </c>
      <c r="D269" s="2" t="s">
        <v>6</v>
      </c>
      <c r="E269" s="2" t="s">
        <v>402</v>
      </c>
      <c r="F269" s="1">
        <v>0.42424242424242425</v>
      </c>
    </row>
    <row r="270">
      <c r="A270" s="2" t="s">
        <v>29</v>
      </c>
      <c r="B270" s="1" t="s">
        <v>498</v>
      </c>
      <c r="C270" s="1">
        <v>2023.0</v>
      </c>
      <c r="D270" s="2" t="s">
        <v>6</v>
      </c>
      <c r="E270" s="2" t="s">
        <v>402</v>
      </c>
      <c r="F270" s="1">
        <v>0.42424242424242425</v>
      </c>
    </row>
    <row r="271">
      <c r="A271" s="2" t="s">
        <v>29</v>
      </c>
      <c r="B271" s="1" t="s">
        <v>498</v>
      </c>
      <c r="C271" s="1">
        <v>2024.0</v>
      </c>
      <c r="D271" s="2" t="s">
        <v>6</v>
      </c>
      <c r="E271" s="2" t="s">
        <v>402</v>
      </c>
      <c r="F271" s="1">
        <v>0.48484848484848486</v>
      </c>
    </row>
    <row r="272">
      <c r="A272" s="2" t="s">
        <v>30</v>
      </c>
      <c r="B272" s="1" t="s">
        <v>499</v>
      </c>
      <c r="C272" s="1">
        <v>2015.0</v>
      </c>
      <c r="D272" s="2" t="s">
        <v>6</v>
      </c>
      <c r="E272" s="2" t="s">
        <v>402</v>
      </c>
      <c r="F272" s="1">
        <v>0.4</v>
      </c>
    </row>
    <row r="273">
      <c r="A273" s="2" t="s">
        <v>30</v>
      </c>
      <c r="B273" s="1" t="s">
        <v>499</v>
      </c>
      <c r="C273" s="1">
        <v>2016.0</v>
      </c>
      <c r="D273" s="2" t="s">
        <v>6</v>
      </c>
      <c r="E273" s="2" t="s">
        <v>402</v>
      </c>
      <c r="F273" s="1">
        <v>0.37142857142857144</v>
      </c>
    </row>
    <row r="274">
      <c r="A274" s="2" t="s">
        <v>30</v>
      </c>
      <c r="B274" s="1" t="s">
        <v>499</v>
      </c>
      <c r="C274" s="1">
        <v>2017.0</v>
      </c>
      <c r="D274" s="2" t="s">
        <v>6</v>
      </c>
      <c r="E274" s="2" t="s">
        <v>402</v>
      </c>
      <c r="F274" s="1">
        <v>0.37142857142857144</v>
      </c>
    </row>
    <row r="275">
      <c r="A275" s="2" t="s">
        <v>30</v>
      </c>
      <c r="B275" s="1" t="s">
        <v>499</v>
      </c>
      <c r="C275" s="1">
        <v>2018.0</v>
      </c>
      <c r="D275" s="2" t="s">
        <v>6</v>
      </c>
      <c r="E275" s="2" t="s">
        <v>402</v>
      </c>
      <c r="F275" s="1">
        <v>0.37142857142857144</v>
      </c>
    </row>
    <row r="276">
      <c r="A276" s="2" t="s">
        <v>30</v>
      </c>
      <c r="B276" s="1" t="s">
        <v>499</v>
      </c>
      <c r="C276" s="1">
        <v>2019.0</v>
      </c>
      <c r="D276" s="2" t="s">
        <v>6</v>
      </c>
      <c r="E276" s="2" t="s">
        <v>402</v>
      </c>
      <c r="F276" s="1">
        <v>0.5142857142857142</v>
      </c>
    </row>
    <row r="277">
      <c r="A277" s="2" t="s">
        <v>30</v>
      </c>
      <c r="B277" s="1" t="s">
        <v>499</v>
      </c>
      <c r="C277" s="1">
        <v>2020.0</v>
      </c>
      <c r="D277" s="2" t="s">
        <v>6</v>
      </c>
      <c r="E277" s="2" t="s">
        <v>402</v>
      </c>
      <c r="F277" s="1">
        <v>0.5142857142857142</v>
      </c>
    </row>
    <row r="278">
      <c r="A278" s="2" t="s">
        <v>30</v>
      </c>
      <c r="B278" s="1" t="s">
        <v>499</v>
      </c>
      <c r="C278" s="1">
        <v>2021.0</v>
      </c>
      <c r="D278" s="2" t="s">
        <v>6</v>
      </c>
      <c r="E278" s="2" t="s">
        <v>402</v>
      </c>
      <c r="F278" s="1">
        <v>0.5428571428571428</v>
      </c>
    </row>
    <row r="279">
      <c r="A279" s="2" t="s">
        <v>30</v>
      </c>
      <c r="B279" s="1" t="s">
        <v>499</v>
      </c>
      <c r="C279" s="1">
        <v>2022.0</v>
      </c>
      <c r="D279" s="2" t="s">
        <v>6</v>
      </c>
      <c r="E279" s="2" t="s">
        <v>402</v>
      </c>
      <c r="F279" s="1">
        <v>0.5428571428571428</v>
      </c>
    </row>
    <row r="280">
      <c r="A280" s="2" t="s">
        <v>30</v>
      </c>
      <c r="B280" s="1" t="s">
        <v>499</v>
      </c>
      <c r="C280" s="1">
        <v>2023.0</v>
      </c>
      <c r="D280" s="2" t="s">
        <v>6</v>
      </c>
      <c r="E280" s="2" t="s">
        <v>402</v>
      </c>
      <c r="F280" s="1">
        <v>0.5428571428571428</v>
      </c>
    </row>
    <row r="281">
      <c r="A281" s="2" t="s">
        <v>30</v>
      </c>
      <c r="B281" s="1" t="s">
        <v>499</v>
      </c>
      <c r="C281" s="1">
        <v>2024.0</v>
      </c>
      <c r="D281" s="2" t="s">
        <v>6</v>
      </c>
      <c r="E281" s="2" t="s">
        <v>402</v>
      </c>
      <c r="F281" s="1">
        <v>0.5428571428571428</v>
      </c>
    </row>
    <row r="282">
      <c r="A282" s="2" t="s">
        <v>31</v>
      </c>
      <c r="B282" s="1" t="s">
        <v>500</v>
      </c>
      <c r="C282" s="1">
        <v>2015.0</v>
      </c>
      <c r="D282" s="2" t="s">
        <v>6</v>
      </c>
      <c r="E282" s="2" t="s">
        <v>402</v>
      </c>
      <c r="F282" s="1">
        <v>0.35294117647058826</v>
      </c>
    </row>
    <row r="283">
      <c r="A283" s="2" t="s">
        <v>31</v>
      </c>
      <c r="B283" s="1" t="s">
        <v>500</v>
      </c>
      <c r="C283" s="1">
        <v>2016.0</v>
      </c>
      <c r="D283" s="2" t="s">
        <v>6</v>
      </c>
      <c r="E283" s="2" t="s">
        <v>402</v>
      </c>
      <c r="F283" s="1">
        <v>0.4444444444444444</v>
      </c>
    </row>
    <row r="284">
      <c r="A284" s="2" t="s">
        <v>31</v>
      </c>
      <c r="B284" s="1" t="s">
        <v>500</v>
      </c>
      <c r="C284" s="1">
        <v>2017.0</v>
      </c>
      <c r="D284" s="2" t="s">
        <v>6</v>
      </c>
      <c r="E284" s="2" t="s">
        <v>402</v>
      </c>
      <c r="F284" s="1">
        <v>0.4444444444444444</v>
      </c>
    </row>
    <row r="285">
      <c r="A285" s="2" t="s">
        <v>31</v>
      </c>
      <c r="B285" s="1" t="s">
        <v>500</v>
      </c>
      <c r="C285" s="1">
        <v>2018.0</v>
      </c>
      <c r="D285" s="2" t="s">
        <v>6</v>
      </c>
      <c r="E285" s="2" t="s">
        <v>402</v>
      </c>
      <c r="F285" s="1">
        <v>0.4444444444444444</v>
      </c>
    </row>
    <row r="286">
      <c r="A286" s="2" t="s">
        <v>31</v>
      </c>
      <c r="B286" s="1" t="s">
        <v>500</v>
      </c>
      <c r="C286" s="1">
        <v>2019.0</v>
      </c>
      <c r="D286" s="2" t="s">
        <v>6</v>
      </c>
      <c r="E286" s="2" t="s">
        <v>402</v>
      </c>
      <c r="F286" s="1">
        <v>0.5428571428571428</v>
      </c>
    </row>
    <row r="287">
      <c r="A287" s="2" t="s">
        <v>31</v>
      </c>
      <c r="B287" s="1" t="s">
        <v>500</v>
      </c>
      <c r="C287" s="1">
        <v>2020.0</v>
      </c>
      <c r="D287" s="2" t="s">
        <v>6</v>
      </c>
      <c r="E287" s="2" t="s">
        <v>402</v>
      </c>
      <c r="F287" s="1">
        <v>0.5428571428571428</v>
      </c>
    </row>
    <row r="288">
      <c r="A288" s="2" t="s">
        <v>31</v>
      </c>
      <c r="B288" s="1" t="s">
        <v>500</v>
      </c>
      <c r="C288" s="1">
        <v>2021.0</v>
      </c>
      <c r="D288" s="2" t="s">
        <v>6</v>
      </c>
      <c r="E288" s="2" t="s">
        <v>402</v>
      </c>
      <c r="F288" s="1">
        <v>0.5</v>
      </c>
    </row>
    <row r="289">
      <c r="A289" s="2" t="s">
        <v>31</v>
      </c>
      <c r="B289" s="1" t="s">
        <v>500</v>
      </c>
      <c r="C289" s="1">
        <v>2022.0</v>
      </c>
      <c r="D289" s="2" t="s">
        <v>6</v>
      </c>
      <c r="E289" s="2" t="s">
        <v>402</v>
      </c>
      <c r="F289" s="1">
        <v>0.5</v>
      </c>
    </row>
    <row r="290">
      <c r="A290" s="2" t="s">
        <v>31</v>
      </c>
      <c r="B290" s="1" t="s">
        <v>500</v>
      </c>
      <c r="C290" s="1">
        <v>2023.0</v>
      </c>
      <c r="D290" s="2" t="s">
        <v>6</v>
      </c>
      <c r="E290" s="2" t="s">
        <v>402</v>
      </c>
      <c r="F290" s="1">
        <v>0.5</v>
      </c>
    </row>
    <row r="291">
      <c r="A291" s="2" t="s">
        <v>31</v>
      </c>
      <c r="B291" s="1" t="s">
        <v>500</v>
      </c>
      <c r="C291" s="1">
        <v>2024.0</v>
      </c>
      <c r="D291" s="2" t="s">
        <v>6</v>
      </c>
      <c r="E291" s="2" t="s">
        <v>402</v>
      </c>
      <c r="F291" s="1">
        <v>0.5</v>
      </c>
    </row>
    <row r="292">
      <c r="A292" s="2" t="s">
        <v>32</v>
      </c>
      <c r="B292" s="1" t="s">
        <v>501</v>
      </c>
      <c r="C292" s="1">
        <v>2015.0</v>
      </c>
      <c r="D292" s="2" t="s">
        <v>6</v>
      </c>
      <c r="E292" s="2" t="s">
        <v>402</v>
      </c>
      <c r="F292" s="1">
        <v>0.28</v>
      </c>
    </row>
    <row r="293">
      <c r="A293" s="2" t="s">
        <v>32</v>
      </c>
      <c r="B293" s="1" t="s">
        <v>501</v>
      </c>
      <c r="C293" s="1">
        <v>2016.0</v>
      </c>
      <c r="D293" s="2" t="s">
        <v>6</v>
      </c>
      <c r="E293" s="2" t="s">
        <v>402</v>
      </c>
      <c r="F293" s="1">
        <v>0.28</v>
      </c>
    </row>
    <row r="294">
      <c r="A294" s="2" t="s">
        <v>32</v>
      </c>
      <c r="B294" s="1" t="s">
        <v>501</v>
      </c>
      <c r="C294" s="1">
        <v>2017.0</v>
      </c>
      <c r="D294" s="2" t="s">
        <v>6</v>
      </c>
      <c r="E294" s="2" t="s">
        <v>402</v>
      </c>
      <c r="F294" s="1">
        <v>0.28</v>
      </c>
    </row>
    <row r="295">
      <c r="A295" s="2" t="s">
        <v>32</v>
      </c>
      <c r="B295" s="1" t="s">
        <v>501</v>
      </c>
      <c r="C295" s="1">
        <v>2018.0</v>
      </c>
      <c r="D295" s="2" t="s">
        <v>6</v>
      </c>
      <c r="E295" s="2" t="s">
        <v>402</v>
      </c>
      <c r="F295" s="1">
        <v>0.6</v>
      </c>
    </row>
    <row r="296">
      <c r="A296" s="2" t="s">
        <v>32</v>
      </c>
      <c r="B296" s="1" t="s">
        <v>501</v>
      </c>
      <c r="C296" s="1">
        <v>2019.0</v>
      </c>
      <c r="D296" s="2" t="s">
        <v>6</v>
      </c>
      <c r="E296" s="2" t="s">
        <v>402</v>
      </c>
      <c r="F296" s="1">
        <v>0.6</v>
      </c>
    </row>
    <row r="297">
      <c r="A297" s="2" t="s">
        <v>32</v>
      </c>
      <c r="B297" s="1" t="s">
        <v>501</v>
      </c>
      <c r="C297" s="1">
        <v>2020.0</v>
      </c>
      <c r="D297" s="2" t="s">
        <v>6</v>
      </c>
      <c r="E297" s="2" t="s">
        <v>402</v>
      </c>
      <c r="F297" s="1">
        <v>0.6</v>
      </c>
    </row>
    <row r="298">
      <c r="A298" s="2" t="s">
        <v>32</v>
      </c>
      <c r="B298" s="1" t="s">
        <v>501</v>
      </c>
      <c r="C298" s="1">
        <v>2021.0</v>
      </c>
      <c r="D298" s="2" t="s">
        <v>6</v>
      </c>
      <c r="E298" s="2" t="s">
        <v>402</v>
      </c>
      <c r="F298" s="1">
        <v>0.48</v>
      </c>
    </row>
    <row r="299">
      <c r="A299" s="2" t="s">
        <v>32</v>
      </c>
      <c r="B299" s="1" t="s">
        <v>501</v>
      </c>
      <c r="C299" s="1">
        <v>2022.0</v>
      </c>
      <c r="D299" s="2" t="s">
        <v>6</v>
      </c>
      <c r="E299" s="2" t="s">
        <v>402</v>
      </c>
      <c r="F299" s="1">
        <v>0.48</v>
      </c>
    </row>
    <row r="300">
      <c r="A300" s="2" t="s">
        <v>32</v>
      </c>
      <c r="B300" s="1" t="s">
        <v>501</v>
      </c>
      <c r="C300" s="1">
        <v>2023.0</v>
      </c>
      <c r="D300" s="2" t="s">
        <v>6</v>
      </c>
      <c r="E300" s="2" t="s">
        <v>402</v>
      </c>
      <c r="F300" s="1">
        <v>0.52</v>
      </c>
    </row>
    <row r="301">
      <c r="A301" s="2" t="s">
        <v>32</v>
      </c>
      <c r="B301" s="1" t="s">
        <v>501</v>
      </c>
      <c r="C301" s="1">
        <v>2024.0</v>
      </c>
      <c r="D301" s="2" t="s">
        <v>6</v>
      </c>
      <c r="E301" s="2" t="s">
        <v>402</v>
      </c>
      <c r="F301" s="1">
        <v>0.64</v>
      </c>
    </row>
    <row r="302">
      <c r="A302" s="2" t="s">
        <v>33</v>
      </c>
      <c r="B302" s="1" t="s">
        <v>502</v>
      </c>
      <c r="C302" s="1">
        <v>2015.0</v>
      </c>
      <c r="D302" s="2" t="s">
        <v>6</v>
      </c>
      <c r="E302" s="2" t="s">
        <v>402</v>
      </c>
      <c r="F302" s="1">
        <v>0.24</v>
      </c>
    </row>
    <row r="303">
      <c r="A303" s="2" t="s">
        <v>33</v>
      </c>
      <c r="B303" s="1" t="s">
        <v>502</v>
      </c>
      <c r="C303" s="1">
        <v>2016.0</v>
      </c>
      <c r="D303" s="2" t="s">
        <v>6</v>
      </c>
      <c r="E303" s="2" t="s">
        <v>402</v>
      </c>
      <c r="F303" s="1">
        <v>0.38</v>
      </c>
    </row>
    <row r="304">
      <c r="A304" s="2" t="s">
        <v>33</v>
      </c>
      <c r="B304" s="1" t="s">
        <v>502</v>
      </c>
      <c r="C304" s="1">
        <v>2017.0</v>
      </c>
      <c r="D304" s="2" t="s">
        <v>6</v>
      </c>
      <c r="E304" s="2" t="s">
        <v>402</v>
      </c>
      <c r="F304" s="1">
        <v>0.38</v>
      </c>
    </row>
    <row r="305">
      <c r="A305" s="2" t="s">
        <v>33</v>
      </c>
      <c r="B305" s="1" t="s">
        <v>502</v>
      </c>
      <c r="C305" s="1">
        <v>2018.0</v>
      </c>
      <c r="D305" s="2" t="s">
        <v>6</v>
      </c>
      <c r="E305" s="2" t="s">
        <v>402</v>
      </c>
      <c r="F305" s="1">
        <v>0.5</v>
      </c>
    </row>
    <row r="306">
      <c r="A306" s="2" t="s">
        <v>33</v>
      </c>
      <c r="B306" s="1" t="s">
        <v>502</v>
      </c>
      <c r="C306" s="1">
        <v>2019.0</v>
      </c>
      <c r="D306" s="2" t="s">
        <v>6</v>
      </c>
      <c r="E306" s="2" t="s">
        <v>402</v>
      </c>
      <c r="F306" s="1">
        <v>0.5</v>
      </c>
    </row>
    <row r="307">
      <c r="A307" s="2" t="s">
        <v>33</v>
      </c>
      <c r="B307" s="1" t="s">
        <v>502</v>
      </c>
      <c r="C307" s="1">
        <v>2020.0</v>
      </c>
      <c r="D307" s="2" t="s">
        <v>6</v>
      </c>
      <c r="E307" s="2" t="s">
        <v>402</v>
      </c>
      <c r="F307" s="1">
        <v>0.5</v>
      </c>
    </row>
    <row r="308">
      <c r="A308" s="2" t="s">
        <v>33</v>
      </c>
      <c r="B308" s="1" t="s">
        <v>502</v>
      </c>
      <c r="C308" s="1">
        <v>2021.0</v>
      </c>
      <c r="D308" s="2" t="s">
        <v>6</v>
      </c>
      <c r="E308" s="2" t="s">
        <v>402</v>
      </c>
      <c r="F308" s="1">
        <v>0.5</v>
      </c>
    </row>
    <row r="309">
      <c r="A309" s="2" t="s">
        <v>33</v>
      </c>
      <c r="B309" s="1" t="s">
        <v>502</v>
      </c>
      <c r="C309" s="1">
        <v>2022.0</v>
      </c>
      <c r="D309" s="2" t="s">
        <v>6</v>
      </c>
      <c r="E309" s="2" t="s">
        <v>402</v>
      </c>
      <c r="F309" s="1">
        <v>0.5</v>
      </c>
    </row>
    <row r="310">
      <c r="A310" s="2" t="s">
        <v>33</v>
      </c>
      <c r="B310" s="1" t="s">
        <v>502</v>
      </c>
      <c r="C310" s="1">
        <v>2023.0</v>
      </c>
      <c r="D310" s="2" t="s">
        <v>6</v>
      </c>
      <c r="E310" s="2" t="s">
        <v>402</v>
      </c>
      <c r="F310" s="1">
        <v>0.5</v>
      </c>
    </row>
    <row r="311">
      <c r="A311" s="2" t="s">
        <v>33</v>
      </c>
      <c r="B311" s="1" t="s">
        <v>502</v>
      </c>
      <c r="C311" s="1">
        <v>2024.0</v>
      </c>
      <c r="D311" s="2" t="s">
        <v>6</v>
      </c>
      <c r="E311" s="2" t="s">
        <v>402</v>
      </c>
      <c r="F311" s="1">
        <v>0.56</v>
      </c>
    </row>
    <row r="312">
      <c r="A312" s="2" t="s">
        <v>34</v>
      </c>
      <c r="B312" s="1" t="s">
        <v>503</v>
      </c>
      <c r="C312" s="1">
        <v>2015.0</v>
      </c>
      <c r="D312" s="2" t="s">
        <v>6</v>
      </c>
      <c r="E312" s="2" t="s">
        <v>402</v>
      </c>
      <c r="F312" s="1">
        <v>0.36</v>
      </c>
    </row>
    <row r="313">
      <c r="A313" s="2" t="s">
        <v>34</v>
      </c>
      <c r="B313" s="1" t="s">
        <v>503</v>
      </c>
      <c r="C313" s="1">
        <v>2016.0</v>
      </c>
      <c r="D313" s="2" t="s">
        <v>6</v>
      </c>
      <c r="E313" s="2" t="s">
        <v>402</v>
      </c>
      <c r="F313" s="1">
        <v>0.36</v>
      </c>
    </row>
    <row r="314">
      <c r="A314" s="2" t="s">
        <v>34</v>
      </c>
      <c r="B314" s="1" t="s">
        <v>503</v>
      </c>
      <c r="C314" s="1">
        <v>2017.0</v>
      </c>
      <c r="D314" s="2" t="s">
        <v>6</v>
      </c>
      <c r="E314" s="2" t="s">
        <v>402</v>
      </c>
      <c r="F314" s="1">
        <v>0.36</v>
      </c>
    </row>
    <row r="315">
      <c r="A315" s="2" t="s">
        <v>34</v>
      </c>
      <c r="B315" s="1" t="s">
        <v>503</v>
      </c>
      <c r="C315" s="1">
        <v>2018.0</v>
      </c>
      <c r="D315" s="2" t="s">
        <v>6</v>
      </c>
      <c r="E315" s="2" t="s">
        <v>402</v>
      </c>
      <c r="F315" s="1">
        <v>0.48</v>
      </c>
    </row>
    <row r="316">
      <c r="A316" s="2" t="s">
        <v>34</v>
      </c>
      <c r="B316" s="1" t="s">
        <v>503</v>
      </c>
      <c r="C316" s="1">
        <v>2019.0</v>
      </c>
      <c r="D316" s="2" t="s">
        <v>6</v>
      </c>
      <c r="E316" s="2" t="s">
        <v>402</v>
      </c>
      <c r="F316" s="1">
        <v>0.48</v>
      </c>
    </row>
    <row r="317">
      <c r="A317" s="2" t="s">
        <v>34</v>
      </c>
      <c r="B317" s="1" t="s">
        <v>503</v>
      </c>
      <c r="C317" s="1">
        <v>2020.0</v>
      </c>
      <c r="D317" s="2" t="s">
        <v>6</v>
      </c>
      <c r="E317" s="2" t="s">
        <v>402</v>
      </c>
      <c r="F317" s="1">
        <v>0.48</v>
      </c>
    </row>
    <row r="318">
      <c r="A318" s="2" t="s">
        <v>34</v>
      </c>
      <c r="B318" s="1" t="s">
        <v>503</v>
      </c>
      <c r="C318" s="1">
        <v>2021.0</v>
      </c>
      <c r="D318" s="2" t="s">
        <v>6</v>
      </c>
      <c r="E318" s="2" t="s">
        <v>402</v>
      </c>
      <c r="F318" s="1">
        <v>0.56</v>
      </c>
    </row>
    <row r="319">
      <c r="A319" s="2" t="s">
        <v>34</v>
      </c>
      <c r="B319" s="1" t="s">
        <v>503</v>
      </c>
      <c r="C319" s="1">
        <v>2022.0</v>
      </c>
      <c r="D319" s="2" t="s">
        <v>6</v>
      </c>
      <c r="E319" s="2" t="s">
        <v>402</v>
      </c>
      <c r="F319" s="1">
        <v>0.56</v>
      </c>
    </row>
    <row r="320">
      <c r="A320" s="2" t="s">
        <v>34</v>
      </c>
      <c r="B320" s="1" t="s">
        <v>503</v>
      </c>
      <c r="C320" s="1">
        <v>2023.0</v>
      </c>
      <c r="D320" s="2" t="s">
        <v>6</v>
      </c>
      <c r="E320" s="2" t="s">
        <v>402</v>
      </c>
      <c r="F320" s="1">
        <v>0.56</v>
      </c>
    </row>
    <row r="321">
      <c r="A321" s="2" t="s">
        <v>34</v>
      </c>
      <c r="B321" s="1" t="s">
        <v>503</v>
      </c>
      <c r="C321" s="1">
        <v>2024.0</v>
      </c>
      <c r="D321" s="2" t="s">
        <v>6</v>
      </c>
      <c r="E321" s="2" t="s">
        <v>402</v>
      </c>
      <c r="F321" s="1">
        <v>0.4857142857142857</v>
      </c>
    </row>
    <row r="322">
      <c r="A322" s="2" t="s">
        <v>35</v>
      </c>
      <c r="B322" s="1" t="s">
        <v>504</v>
      </c>
      <c r="C322" s="1">
        <v>2015.0</v>
      </c>
      <c r="D322" s="2" t="s">
        <v>6</v>
      </c>
      <c r="E322" s="2" t="s">
        <v>402</v>
      </c>
      <c r="F322" s="1">
        <v>0.36666666666666664</v>
      </c>
    </row>
    <row r="323">
      <c r="A323" s="2" t="s">
        <v>35</v>
      </c>
      <c r="B323" s="1" t="s">
        <v>504</v>
      </c>
      <c r="C323" s="1">
        <v>2016.0</v>
      </c>
      <c r="D323" s="2" t="s">
        <v>6</v>
      </c>
      <c r="E323" s="2" t="s">
        <v>402</v>
      </c>
      <c r="F323" s="1">
        <v>0.5333333333333333</v>
      </c>
    </row>
    <row r="324">
      <c r="A324" s="2" t="s">
        <v>35</v>
      </c>
      <c r="B324" s="1" t="s">
        <v>504</v>
      </c>
      <c r="C324" s="1">
        <v>2017.0</v>
      </c>
      <c r="D324" s="2" t="s">
        <v>6</v>
      </c>
      <c r="E324" s="2" t="s">
        <v>402</v>
      </c>
      <c r="F324" s="1">
        <v>0.5333333333333333</v>
      </c>
    </row>
    <row r="325">
      <c r="A325" s="2" t="s">
        <v>35</v>
      </c>
      <c r="B325" s="1" t="s">
        <v>504</v>
      </c>
      <c r="C325" s="1">
        <v>2018.0</v>
      </c>
      <c r="D325" s="2" t="s">
        <v>6</v>
      </c>
      <c r="E325" s="2" t="s">
        <v>402</v>
      </c>
      <c r="F325" s="1">
        <v>0.4666666666666667</v>
      </c>
    </row>
    <row r="326">
      <c r="A326" s="2" t="s">
        <v>35</v>
      </c>
      <c r="B326" s="1" t="s">
        <v>504</v>
      </c>
      <c r="C326" s="1">
        <v>2019.0</v>
      </c>
      <c r="D326" s="2" t="s">
        <v>6</v>
      </c>
      <c r="E326" s="2" t="s">
        <v>402</v>
      </c>
      <c r="F326" s="1">
        <v>0.4666666666666667</v>
      </c>
    </row>
    <row r="327">
      <c r="A327" s="2" t="s">
        <v>35</v>
      </c>
      <c r="B327" s="1" t="s">
        <v>504</v>
      </c>
      <c r="C327" s="1">
        <v>2020.0</v>
      </c>
      <c r="D327" s="2" t="s">
        <v>6</v>
      </c>
      <c r="E327" s="2" t="s">
        <v>402</v>
      </c>
      <c r="F327" s="1">
        <v>0.4666666666666667</v>
      </c>
    </row>
    <row r="328">
      <c r="A328" s="2" t="s">
        <v>35</v>
      </c>
      <c r="B328" s="1" t="s">
        <v>504</v>
      </c>
      <c r="C328" s="1">
        <v>2021.0</v>
      </c>
      <c r="D328" s="2" t="s">
        <v>6</v>
      </c>
      <c r="E328" s="2" t="s">
        <v>402</v>
      </c>
      <c r="F328" s="1">
        <v>0.5333333333333333</v>
      </c>
    </row>
    <row r="329">
      <c r="A329" s="2" t="s">
        <v>35</v>
      </c>
      <c r="B329" s="1" t="s">
        <v>504</v>
      </c>
      <c r="C329" s="1">
        <v>2022.0</v>
      </c>
      <c r="D329" s="2" t="s">
        <v>6</v>
      </c>
      <c r="E329" s="2" t="s">
        <v>402</v>
      </c>
      <c r="F329" s="1">
        <v>0.5333333333333333</v>
      </c>
    </row>
    <row r="330">
      <c r="A330" s="2" t="s">
        <v>35</v>
      </c>
      <c r="B330" s="1" t="s">
        <v>504</v>
      </c>
      <c r="C330" s="1">
        <v>2023.0</v>
      </c>
      <c r="D330" s="2" t="s">
        <v>6</v>
      </c>
      <c r="E330" s="2" t="s">
        <v>402</v>
      </c>
      <c r="F330" s="1">
        <v>0.5</v>
      </c>
    </row>
    <row r="331">
      <c r="A331" s="2" t="s">
        <v>35</v>
      </c>
      <c r="B331" s="1" t="s">
        <v>504</v>
      </c>
      <c r="C331" s="1">
        <v>2024.0</v>
      </c>
      <c r="D331" s="2" t="s">
        <v>6</v>
      </c>
      <c r="E331" s="2" t="s">
        <v>402</v>
      </c>
      <c r="F331" s="1">
        <v>0.5</v>
      </c>
    </row>
    <row r="332">
      <c r="A332" s="195"/>
      <c r="B332" s="195"/>
      <c r="C332" s="195"/>
      <c r="D332" s="195"/>
      <c r="E332" s="195"/>
      <c r="F332" s="195"/>
    </row>
    <row r="333">
      <c r="A333" s="195"/>
      <c r="B333" s="195"/>
      <c r="C333" s="195"/>
      <c r="D333" s="195"/>
      <c r="E333" s="195"/>
      <c r="F333" s="195"/>
    </row>
    <row r="334">
      <c r="A334" s="195"/>
      <c r="B334" s="195"/>
      <c r="C334" s="195"/>
      <c r="D334" s="195"/>
      <c r="E334" s="195"/>
      <c r="F334" s="195"/>
    </row>
    <row r="335">
      <c r="A335" s="195"/>
      <c r="B335" s="195"/>
      <c r="C335" s="195"/>
      <c r="D335" s="195"/>
      <c r="E335" s="195"/>
      <c r="F335" s="195"/>
    </row>
    <row r="336">
      <c r="A336" s="195"/>
      <c r="B336" s="195"/>
      <c r="C336" s="195"/>
      <c r="D336" s="195"/>
      <c r="E336" s="195"/>
      <c r="F336" s="195"/>
    </row>
    <row r="337">
      <c r="A337" s="195"/>
      <c r="B337" s="195"/>
      <c r="C337" s="195"/>
      <c r="D337" s="195"/>
      <c r="E337" s="195"/>
      <c r="F337" s="195"/>
    </row>
    <row r="338">
      <c r="A338" s="195"/>
      <c r="B338" s="195"/>
      <c r="C338" s="195"/>
      <c r="D338" s="195"/>
      <c r="E338" s="195"/>
      <c r="F338" s="195"/>
    </row>
    <row r="339">
      <c r="A339" s="195"/>
      <c r="B339" s="195"/>
      <c r="C339" s="195"/>
      <c r="D339" s="195"/>
      <c r="E339" s="195"/>
      <c r="F339" s="195"/>
    </row>
    <row r="340">
      <c r="A340" s="195"/>
      <c r="B340" s="195"/>
      <c r="C340" s="195"/>
      <c r="D340" s="195"/>
      <c r="E340" s="195"/>
      <c r="F340" s="195"/>
    </row>
    <row r="341">
      <c r="A341" s="195"/>
      <c r="B341" s="195"/>
      <c r="C341" s="195"/>
      <c r="D341" s="195"/>
      <c r="E341" s="195"/>
      <c r="F341" s="195"/>
    </row>
    <row r="342">
      <c r="A342" s="195"/>
      <c r="B342" s="195"/>
      <c r="C342" s="195"/>
      <c r="D342" s="195"/>
      <c r="E342" s="195"/>
      <c r="F342" s="195"/>
    </row>
    <row r="343">
      <c r="A343" s="195"/>
      <c r="B343" s="195"/>
      <c r="C343" s="195"/>
      <c r="D343" s="195"/>
      <c r="E343" s="195"/>
      <c r="F343" s="195"/>
    </row>
    <row r="344">
      <c r="A344" s="195"/>
      <c r="B344" s="195"/>
      <c r="C344" s="195"/>
      <c r="D344" s="195"/>
      <c r="E344" s="195"/>
      <c r="F344" s="195"/>
    </row>
    <row r="345">
      <c r="A345" s="195"/>
      <c r="B345" s="195"/>
      <c r="C345" s="195"/>
      <c r="D345" s="195"/>
      <c r="E345" s="195"/>
      <c r="F345" s="195"/>
    </row>
    <row r="346">
      <c r="A346" s="195"/>
      <c r="B346" s="195"/>
      <c r="C346" s="195"/>
      <c r="D346" s="195"/>
      <c r="E346" s="195"/>
      <c r="F346" s="195"/>
    </row>
    <row r="347">
      <c r="A347" s="195"/>
      <c r="B347" s="195"/>
      <c r="C347" s="195"/>
      <c r="D347" s="195"/>
      <c r="E347" s="195"/>
      <c r="F347" s="195"/>
    </row>
    <row r="348">
      <c r="A348" s="195"/>
      <c r="B348" s="195"/>
      <c r="C348" s="195"/>
      <c r="D348" s="195"/>
      <c r="E348" s="195"/>
      <c r="F348" s="195"/>
    </row>
    <row r="349">
      <c r="A349" s="195"/>
      <c r="B349" s="195"/>
      <c r="C349" s="195"/>
      <c r="D349" s="195"/>
      <c r="E349" s="195"/>
      <c r="F349" s="195"/>
    </row>
    <row r="350">
      <c r="A350" s="195"/>
      <c r="B350" s="195"/>
      <c r="C350" s="195"/>
      <c r="D350" s="195"/>
      <c r="E350" s="195"/>
      <c r="F350" s="195"/>
    </row>
    <row r="351">
      <c r="A351" s="195"/>
      <c r="B351" s="195"/>
      <c r="C351" s="195"/>
      <c r="D351" s="195"/>
      <c r="E351" s="195"/>
      <c r="F351" s="195"/>
    </row>
    <row r="352">
      <c r="A352" s="195"/>
      <c r="B352" s="195"/>
      <c r="C352" s="195"/>
      <c r="D352" s="195"/>
      <c r="E352" s="195"/>
      <c r="F352" s="195"/>
    </row>
    <row r="353">
      <c r="A353" s="195"/>
      <c r="B353" s="195"/>
      <c r="C353" s="195"/>
      <c r="D353" s="195"/>
      <c r="E353" s="195"/>
      <c r="F353" s="195"/>
    </row>
    <row r="354">
      <c r="A354" s="195"/>
      <c r="B354" s="195"/>
      <c r="C354" s="195"/>
      <c r="D354" s="195"/>
      <c r="E354" s="195"/>
      <c r="F354" s="195"/>
    </row>
    <row r="355">
      <c r="A355" s="195"/>
      <c r="B355" s="195"/>
      <c r="C355" s="195"/>
      <c r="D355" s="195"/>
      <c r="E355" s="195"/>
      <c r="F355" s="195"/>
    </row>
    <row r="356">
      <c r="A356" s="195"/>
      <c r="B356" s="195"/>
      <c r="C356" s="195"/>
      <c r="D356" s="195"/>
      <c r="E356" s="195"/>
      <c r="F356" s="195"/>
    </row>
    <row r="357">
      <c r="A357" s="195"/>
      <c r="B357" s="195"/>
      <c r="C357" s="195"/>
      <c r="D357" s="195"/>
      <c r="E357" s="195"/>
      <c r="F357" s="195"/>
    </row>
    <row r="358">
      <c r="A358" s="195"/>
      <c r="B358" s="195"/>
      <c r="C358" s="195"/>
      <c r="D358" s="195"/>
      <c r="E358" s="195"/>
      <c r="F358" s="195"/>
    </row>
    <row r="359">
      <c r="A359" s="195"/>
      <c r="B359" s="195"/>
      <c r="C359" s="195"/>
      <c r="D359" s="195"/>
      <c r="E359" s="195"/>
      <c r="F359" s="195"/>
    </row>
    <row r="360">
      <c r="A360" s="195"/>
      <c r="B360" s="195"/>
      <c r="C360" s="195"/>
      <c r="D360" s="195"/>
      <c r="E360" s="195"/>
      <c r="F360" s="195"/>
    </row>
    <row r="361">
      <c r="A361" s="195"/>
      <c r="B361" s="195"/>
      <c r="C361" s="195"/>
      <c r="D361" s="195"/>
      <c r="E361" s="195"/>
      <c r="F361" s="195"/>
    </row>
    <row r="362">
      <c r="A362" s="195"/>
      <c r="B362" s="195"/>
      <c r="C362" s="195"/>
      <c r="D362" s="195"/>
      <c r="E362" s="195"/>
      <c r="F362" s="195"/>
    </row>
    <row r="363">
      <c r="A363" s="195"/>
      <c r="B363" s="195"/>
      <c r="C363" s="195"/>
      <c r="D363" s="195"/>
      <c r="E363" s="195"/>
      <c r="F363" s="195"/>
    </row>
    <row r="364">
      <c r="A364" s="195"/>
      <c r="B364" s="195"/>
      <c r="C364" s="195"/>
      <c r="D364" s="195"/>
      <c r="E364" s="195"/>
      <c r="F364" s="195"/>
    </row>
    <row r="365">
      <c r="A365" s="195"/>
      <c r="B365" s="195"/>
      <c r="C365" s="195"/>
      <c r="D365" s="195"/>
      <c r="E365" s="195"/>
      <c r="F365" s="195"/>
    </row>
    <row r="366">
      <c r="A366" s="195"/>
      <c r="B366" s="195"/>
      <c r="C366" s="195"/>
      <c r="D366" s="195"/>
      <c r="E366" s="195"/>
      <c r="F366" s="195"/>
    </row>
    <row r="367">
      <c r="A367" s="195"/>
      <c r="B367" s="195"/>
      <c r="C367" s="195"/>
      <c r="D367" s="195"/>
      <c r="E367" s="195"/>
      <c r="F367" s="195"/>
    </row>
    <row r="368">
      <c r="A368" s="195"/>
      <c r="B368" s="195"/>
      <c r="C368" s="195"/>
      <c r="D368" s="195"/>
      <c r="E368" s="195"/>
      <c r="F368" s="195"/>
    </row>
    <row r="369">
      <c r="A369" s="195"/>
      <c r="B369" s="195"/>
      <c r="C369" s="195"/>
      <c r="D369" s="195"/>
      <c r="E369" s="195"/>
      <c r="F369" s="195"/>
    </row>
    <row r="370">
      <c r="A370" s="195"/>
      <c r="B370" s="195"/>
      <c r="C370" s="195"/>
      <c r="D370" s="195"/>
      <c r="E370" s="195"/>
      <c r="F370" s="195"/>
    </row>
    <row r="371">
      <c r="A371" s="195"/>
      <c r="B371" s="195"/>
      <c r="C371" s="195"/>
      <c r="D371" s="195"/>
      <c r="E371" s="195"/>
      <c r="F371" s="195"/>
    </row>
    <row r="372">
      <c r="A372" s="195"/>
      <c r="B372" s="195"/>
      <c r="C372" s="195"/>
      <c r="D372" s="195"/>
      <c r="E372" s="195"/>
      <c r="F372" s="195"/>
    </row>
    <row r="373">
      <c r="A373" s="195"/>
      <c r="B373" s="195"/>
      <c r="C373" s="195"/>
      <c r="D373" s="195"/>
      <c r="E373" s="195"/>
      <c r="F373" s="195"/>
    </row>
    <row r="374">
      <c r="A374" s="195"/>
      <c r="B374" s="195"/>
      <c r="C374" s="195"/>
      <c r="D374" s="195"/>
      <c r="E374" s="195"/>
      <c r="F374" s="195"/>
    </row>
    <row r="375">
      <c r="A375" s="195"/>
      <c r="B375" s="195"/>
      <c r="C375" s="195"/>
      <c r="D375" s="195"/>
      <c r="E375" s="195"/>
      <c r="F375" s="195"/>
    </row>
    <row r="376">
      <c r="A376" s="195"/>
      <c r="B376" s="195"/>
      <c r="C376" s="195"/>
      <c r="D376" s="195"/>
      <c r="E376" s="195"/>
      <c r="F376" s="195"/>
    </row>
    <row r="377">
      <c r="A377" s="195"/>
      <c r="B377" s="195"/>
      <c r="C377" s="195"/>
      <c r="D377" s="195"/>
      <c r="E377" s="195"/>
      <c r="F377" s="195"/>
    </row>
    <row r="378">
      <c r="A378" s="195"/>
      <c r="B378" s="195"/>
      <c r="C378" s="195"/>
      <c r="D378" s="195"/>
      <c r="E378" s="195"/>
      <c r="F378" s="195"/>
    </row>
    <row r="379">
      <c r="A379" s="195"/>
      <c r="B379" s="195"/>
      <c r="C379" s="195"/>
      <c r="D379" s="195"/>
      <c r="E379" s="195"/>
      <c r="F379" s="195"/>
    </row>
    <row r="380">
      <c r="A380" s="195"/>
      <c r="B380" s="195"/>
      <c r="C380" s="195"/>
      <c r="D380" s="195"/>
      <c r="E380" s="195"/>
      <c r="F380" s="195"/>
    </row>
    <row r="381">
      <c r="A381" s="195"/>
      <c r="B381" s="195"/>
      <c r="C381" s="195"/>
      <c r="D381" s="195"/>
      <c r="E381" s="195"/>
      <c r="F381" s="195"/>
    </row>
    <row r="382">
      <c r="A382" s="195"/>
      <c r="B382" s="195"/>
      <c r="C382" s="195"/>
      <c r="D382" s="195"/>
      <c r="E382" s="195"/>
      <c r="F382" s="195"/>
    </row>
    <row r="383">
      <c r="A383" s="195"/>
      <c r="B383" s="195"/>
      <c r="C383" s="195"/>
      <c r="D383" s="195"/>
      <c r="E383" s="195"/>
      <c r="F383" s="195"/>
    </row>
    <row r="384">
      <c r="A384" s="195"/>
      <c r="B384" s="195"/>
      <c r="C384" s="195"/>
      <c r="D384" s="195"/>
      <c r="E384" s="195"/>
      <c r="F384" s="195"/>
    </row>
    <row r="385">
      <c r="A385" s="195"/>
      <c r="B385" s="195"/>
      <c r="C385" s="195"/>
      <c r="D385" s="195"/>
      <c r="E385" s="195"/>
      <c r="F385" s="195"/>
    </row>
    <row r="386">
      <c r="A386" s="195"/>
      <c r="B386" s="195"/>
      <c r="C386" s="195"/>
      <c r="D386" s="195"/>
      <c r="E386" s="195"/>
      <c r="F386" s="195"/>
    </row>
    <row r="387">
      <c r="A387" s="195"/>
      <c r="B387" s="195"/>
      <c r="C387" s="195"/>
      <c r="D387" s="195"/>
      <c r="E387" s="195"/>
      <c r="F387" s="195"/>
    </row>
    <row r="388">
      <c r="A388" s="195"/>
      <c r="B388" s="195"/>
      <c r="C388" s="195"/>
      <c r="D388" s="195"/>
      <c r="E388" s="195"/>
      <c r="F388" s="195"/>
    </row>
    <row r="389">
      <c r="A389" s="195"/>
      <c r="B389" s="195"/>
      <c r="C389" s="195"/>
      <c r="D389" s="195"/>
      <c r="E389" s="195"/>
      <c r="F389" s="195"/>
    </row>
    <row r="390">
      <c r="A390" s="195"/>
      <c r="B390" s="195"/>
      <c r="C390" s="195"/>
      <c r="D390" s="195"/>
      <c r="E390" s="195"/>
      <c r="F390" s="195"/>
    </row>
    <row r="391">
      <c r="A391" s="195"/>
      <c r="B391" s="195"/>
      <c r="C391" s="195"/>
      <c r="D391" s="195"/>
      <c r="E391" s="195"/>
      <c r="F391" s="195"/>
    </row>
    <row r="392">
      <c r="A392" s="195"/>
      <c r="B392" s="195"/>
      <c r="C392" s="195"/>
      <c r="D392" s="195"/>
      <c r="E392" s="195"/>
      <c r="F392" s="195"/>
    </row>
    <row r="393">
      <c r="A393" s="195"/>
      <c r="B393" s="195"/>
      <c r="C393" s="195"/>
      <c r="D393" s="195"/>
      <c r="E393" s="195"/>
      <c r="F393" s="195"/>
    </row>
    <row r="394">
      <c r="A394" s="195"/>
      <c r="B394" s="195"/>
      <c r="C394" s="195"/>
      <c r="D394" s="195"/>
      <c r="E394" s="195"/>
      <c r="F394" s="195"/>
    </row>
    <row r="395">
      <c r="A395" s="195"/>
      <c r="B395" s="195"/>
      <c r="C395" s="195"/>
      <c r="D395" s="195"/>
      <c r="E395" s="195"/>
      <c r="F395" s="195"/>
    </row>
    <row r="396">
      <c r="A396" s="195"/>
      <c r="B396" s="195"/>
      <c r="C396" s="195"/>
      <c r="D396" s="195"/>
      <c r="E396" s="195"/>
      <c r="F396" s="195"/>
    </row>
    <row r="397">
      <c r="A397" s="195"/>
      <c r="B397" s="195"/>
      <c r="C397" s="195"/>
      <c r="D397" s="195"/>
      <c r="E397" s="195"/>
      <c r="F397" s="195"/>
    </row>
    <row r="398">
      <c r="A398" s="195"/>
      <c r="B398" s="195"/>
      <c r="C398" s="195"/>
      <c r="D398" s="195"/>
      <c r="E398" s="195"/>
      <c r="F398" s="195"/>
    </row>
    <row r="399">
      <c r="A399" s="195"/>
      <c r="B399" s="195"/>
      <c r="C399" s="195"/>
      <c r="D399" s="195"/>
      <c r="E399" s="195"/>
      <c r="F399" s="195"/>
    </row>
    <row r="400">
      <c r="A400" s="195"/>
      <c r="B400" s="195"/>
      <c r="C400" s="195"/>
      <c r="D400" s="195"/>
      <c r="E400" s="195"/>
      <c r="F400" s="195"/>
    </row>
    <row r="401">
      <c r="A401" s="195"/>
      <c r="B401" s="195"/>
      <c r="C401" s="195"/>
      <c r="D401" s="195"/>
      <c r="E401" s="195"/>
      <c r="F401" s="195"/>
    </row>
    <row r="402">
      <c r="A402" s="195"/>
      <c r="B402" s="195"/>
      <c r="C402" s="195"/>
      <c r="D402" s="195"/>
      <c r="E402" s="195"/>
      <c r="F402" s="195"/>
    </row>
    <row r="403">
      <c r="A403" s="195"/>
      <c r="B403" s="195"/>
      <c r="C403" s="195"/>
      <c r="D403" s="195"/>
      <c r="E403" s="195"/>
      <c r="F403" s="195"/>
    </row>
    <row r="404">
      <c r="A404" s="195"/>
      <c r="B404" s="195"/>
      <c r="C404" s="195"/>
      <c r="D404" s="195"/>
      <c r="E404" s="195"/>
      <c r="F404" s="195"/>
    </row>
    <row r="405">
      <c r="A405" s="195"/>
      <c r="B405" s="195"/>
      <c r="C405" s="195"/>
      <c r="D405" s="195"/>
      <c r="E405" s="195"/>
      <c r="F405" s="195"/>
    </row>
    <row r="406">
      <c r="A406" s="195"/>
      <c r="B406" s="195"/>
      <c r="C406" s="195"/>
      <c r="D406" s="195"/>
      <c r="E406" s="195"/>
      <c r="F406" s="195"/>
    </row>
    <row r="407">
      <c r="A407" s="195"/>
      <c r="B407" s="195"/>
      <c r="C407" s="195"/>
      <c r="D407" s="195"/>
      <c r="E407" s="195"/>
      <c r="F407" s="195"/>
    </row>
    <row r="408">
      <c r="A408" s="195"/>
      <c r="B408" s="195"/>
      <c r="C408" s="195"/>
      <c r="D408" s="195"/>
      <c r="E408" s="195"/>
      <c r="F408" s="195"/>
    </row>
    <row r="409">
      <c r="A409" s="195"/>
      <c r="B409" s="195"/>
      <c r="C409" s="195"/>
      <c r="D409" s="195"/>
      <c r="E409" s="195"/>
      <c r="F409" s="195"/>
    </row>
    <row r="410">
      <c r="A410" s="195"/>
      <c r="B410" s="195"/>
      <c r="C410" s="195"/>
      <c r="D410" s="195"/>
      <c r="E410" s="195"/>
      <c r="F410" s="195"/>
    </row>
    <row r="411">
      <c r="A411" s="195"/>
      <c r="B411" s="195"/>
      <c r="C411" s="195"/>
      <c r="D411" s="195"/>
      <c r="E411" s="195"/>
      <c r="F411" s="195"/>
    </row>
    <row r="412">
      <c r="A412" s="195"/>
      <c r="B412" s="195"/>
      <c r="C412" s="195"/>
      <c r="D412" s="195"/>
      <c r="E412" s="195"/>
      <c r="F412" s="195"/>
    </row>
    <row r="413">
      <c r="A413" s="195"/>
      <c r="B413" s="195"/>
      <c r="C413" s="195"/>
      <c r="D413" s="195"/>
      <c r="E413" s="195"/>
      <c r="F413" s="195"/>
    </row>
    <row r="414">
      <c r="A414" s="195"/>
      <c r="B414" s="195"/>
      <c r="C414" s="195"/>
      <c r="D414" s="195"/>
      <c r="E414" s="195"/>
      <c r="F414" s="195"/>
    </row>
    <row r="415">
      <c r="A415" s="195"/>
      <c r="B415" s="195"/>
      <c r="C415" s="195"/>
      <c r="D415" s="195"/>
      <c r="E415" s="195"/>
      <c r="F415" s="195"/>
    </row>
    <row r="416">
      <c r="A416" s="195"/>
      <c r="B416" s="195"/>
      <c r="C416" s="195"/>
      <c r="D416" s="195"/>
      <c r="E416" s="195"/>
      <c r="F416" s="195"/>
    </row>
    <row r="417">
      <c r="A417" s="195"/>
      <c r="B417" s="195"/>
      <c r="C417" s="195"/>
      <c r="D417" s="195"/>
      <c r="E417" s="195"/>
      <c r="F417" s="195"/>
    </row>
    <row r="418">
      <c r="A418" s="195"/>
      <c r="B418" s="195"/>
      <c r="C418" s="195"/>
      <c r="D418" s="195"/>
      <c r="E418" s="195"/>
      <c r="F418" s="195"/>
    </row>
    <row r="419">
      <c r="A419" s="195"/>
      <c r="B419" s="195"/>
      <c r="C419" s="195"/>
      <c r="D419" s="195"/>
      <c r="E419" s="195"/>
      <c r="F419" s="195"/>
    </row>
    <row r="420">
      <c r="A420" s="195"/>
      <c r="B420" s="195"/>
      <c r="C420" s="195"/>
      <c r="D420" s="195"/>
      <c r="E420" s="195"/>
      <c r="F420" s="195"/>
    </row>
    <row r="421">
      <c r="A421" s="195"/>
      <c r="B421" s="195"/>
      <c r="C421" s="195"/>
      <c r="D421" s="195"/>
      <c r="E421" s="195"/>
      <c r="F421" s="195"/>
    </row>
    <row r="422">
      <c r="A422" s="195"/>
      <c r="B422" s="195"/>
      <c r="C422" s="195"/>
      <c r="D422" s="195"/>
      <c r="E422" s="195"/>
      <c r="F422" s="195"/>
    </row>
    <row r="423">
      <c r="A423" s="195"/>
      <c r="B423" s="195"/>
      <c r="C423" s="195"/>
      <c r="D423" s="195"/>
      <c r="E423" s="195"/>
      <c r="F423" s="195"/>
    </row>
    <row r="424">
      <c r="A424" s="195"/>
      <c r="B424" s="195"/>
      <c r="C424" s="195"/>
      <c r="D424" s="195"/>
      <c r="E424" s="195"/>
      <c r="F424" s="195"/>
    </row>
    <row r="425">
      <c r="A425" s="195"/>
      <c r="B425" s="195"/>
      <c r="C425" s="195"/>
      <c r="D425" s="195"/>
      <c r="E425" s="195"/>
      <c r="F425" s="195"/>
    </row>
    <row r="426">
      <c r="A426" s="195"/>
      <c r="B426" s="195"/>
      <c r="C426" s="195"/>
      <c r="D426" s="195"/>
      <c r="E426" s="195"/>
      <c r="F426" s="195"/>
    </row>
    <row r="427">
      <c r="A427" s="195"/>
      <c r="B427" s="195"/>
      <c r="C427" s="195"/>
      <c r="D427" s="195"/>
      <c r="E427" s="195"/>
      <c r="F427" s="195"/>
    </row>
    <row r="428">
      <c r="A428" s="195"/>
      <c r="B428" s="195"/>
      <c r="C428" s="195"/>
      <c r="D428" s="195"/>
      <c r="E428" s="195"/>
      <c r="F428" s="195"/>
    </row>
    <row r="429">
      <c r="A429" s="195"/>
      <c r="B429" s="195"/>
      <c r="C429" s="195"/>
      <c r="D429" s="195"/>
      <c r="E429" s="195"/>
      <c r="F429" s="195"/>
    </row>
    <row r="430">
      <c r="A430" s="195"/>
      <c r="B430" s="195"/>
      <c r="C430" s="195"/>
      <c r="D430" s="195"/>
      <c r="E430" s="195"/>
      <c r="F430" s="195"/>
    </row>
    <row r="431">
      <c r="A431" s="195"/>
      <c r="B431" s="195"/>
      <c r="C431" s="195"/>
      <c r="D431" s="195"/>
      <c r="E431" s="195"/>
      <c r="F431" s="195"/>
    </row>
    <row r="432">
      <c r="A432" s="195"/>
      <c r="B432" s="195"/>
      <c r="C432" s="195"/>
      <c r="D432" s="195"/>
      <c r="E432" s="195"/>
      <c r="F432" s="195"/>
    </row>
    <row r="433">
      <c r="A433" s="195"/>
      <c r="B433" s="195"/>
      <c r="C433" s="195"/>
      <c r="D433" s="195"/>
      <c r="E433" s="195"/>
      <c r="F433" s="195"/>
    </row>
    <row r="434">
      <c r="A434" s="195"/>
      <c r="B434" s="195"/>
      <c r="C434" s="195"/>
      <c r="D434" s="195"/>
      <c r="E434" s="195"/>
      <c r="F434" s="195"/>
    </row>
    <row r="435">
      <c r="A435" s="195"/>
      <c r="B435" s="195"/>
      <c r="C435" s="195"/>
      <c r="D435" s="195"/>
      <c r="E435" s="195"/>
      <c r="F435" s="195"/>
    </row>
    <row r="436">
      <c r="A436" s="195"/>
      <c r="B436" s="195"/>
      <c r="C436" s="195"/>
      <c r="D436" s="195"/>
      <c r="E436" s="195"/>
      <c r="F436" s="195"/>
    </row>
    <row r="437">
      <c r="A437" s="195"/>
      <c r="B437" s="195"/>
      <c r="C437" s="195"/>
      <c r="D437" s="195"/>
      <c r="E437" s="195"/>
      <c r="F437" s="195"/>
    </row>
    <row r="438">
      <c r="A438" s="195"/>
      <c r="B438" s="195"/>
      <c r="C438" s="195"/>
      <c r="D438" s="195"/>
      <c r="E438" s="195"/>
      <c r="F438" s="195"/>
    </row>
    <row r="439">
      <c r="A439" s="195"/>
      <c r="B439" s="195"/>
      <c r="C439" s="195"/>
      <c r="D439" s="195"/>
      <c r="E439" s="195"/>
      <c r="F439" s="195"/>
    </row>
    <row r="440">
      <c r="A440" s="195"/>
      <c r="B440" s="195"/>
      <c r="C440" s="195"/>
      <c r="D440" s="195"/>
      <c r="E440" s="195"/>
      <c r="F440" s="195"/>
    </row>
    <row r="441">
      <c r="A441" s="195"/>
      <c r="B441" s="195"/>
      <c r="C441" s="195"/>
      <c r="D441" s="195"/>
      <c r="E441" s="195"/>
      <c r="F441" s="195"/>
    </row>
    <row r="442">
      <c r="A442" s="195"/>
      <c r="B442" s="195"/>
      <c r="C442" s="195"/>
      <c r="D442" s="195"/>
      <c r="E442" s="195"/>
      <c r="F442" s="195"/>
    </row>
    <row r="443">
      <c r="A443" s="195"/>
      <c r="B443" s="195"/>
      <c r="C443" s="195"/>
      <c r="D443" s="195"/>
      <c r="E443" s="195"/>
      <c r="F443" s="195"/>
    </row>
    <row r="444">
      <c r="A444" s="195"/>
      <c r="B444" s="195"/>
      <c r="C444" s="195"/>
      <c r="D444" s="195"/>
      <c r="E444" s="195"/>
      <c r="F444" s="195"/>
    </row>
    <row r="445">
      <c r="A445" s="195"/>
      <c r="B445" s="195"/>
      <c r="C445" s="195"/>
      <c r="D445" s="195"/>
      <c r="E445" s="195"/>
      <c r="F445" s="195"/>
    </row>
    <row r="446">
      <c r="A446" s="195"/>
      <c r="B446" s="195"/>
      <c r="C446" s="195"/>
      <c r="D446" s="195"/>
      <c r="E446" s="195"/>
      <c r="F446" s="195"/>
    </row>
    <row r="447">
      <c r="A447" s="195"/>
      <c r="B447" s="195"/>
      <c r="C447" s="195"/>
      <c r="D447" s="195"/>
      <c r="E447" s="195"/>
      <c r="F447" s="195"/>
    </row>
    <row r="448">
      <c r="A448" s="195"/>
      <c r="B448" s="195"/>
      <c r="C448" s="195"/>
      <c r="D448" s="195"/>
      <c r="E448" s="195"/>
      <c r="F448" s="195"/>
    </row>
    <row r="449">
      <c r="A449" s="195"/>
      <c r="B449" s="195"/>
      <c r="C449" s="195"/>
      <c r="D449" s="195"/>
      <c r="E449" s="195"/>
      <c r="F449" s="195"/>
    </row>
    <row r="450">
      <c r="A450" s="195"/>
      <c r="B450" s="195"/>
      <c r="C450" s="195"/>
      <c r="D450" s="195"/>
      <c r="E450" s="195"/>
      <c r="F450" s="195"/>
    </row>
    <row r="451">
      <c r="A451" s="195"/>
      <c r="B451" s="195"/>
      <c r="C451" s="195"/>
      <c r="D451" s="195"/>
      <c r="E451" s="195"/>
      <c r="F451" s="195"/>
    </row>
    <row r="452">
      <c r="A452" s="195"/>
      <c r="B452" s="195"/>
      <c r="C452" s="195"/>
      <c r="D452" s="195"/>
      <c r="E452" s="195"/>
      <c r="F452" s="195"/>
    </row>
    <row r="453">
      <c r="A453" s="195"/>
      <c r="B453" s="195"/>
      <c r="C453" s="195"/>
      <c r="D453" s="195"/>
      <c r="E453" s="195"/>
      <c r="F453" s="195"/>
    </row>
    <row r="454">
      <c r="A454" s="195"/>
      <c r="B454" s="195"/>
      <c r="C454" s="195"/>
      <c r="D454" s="195"/>
      <c r="E454" s="195"/>
      <c r="F454" s="195"/>
    </row>
    <row r="455">
      <c r="A455" s="195"/>
      <c r="B455" s="195"/>
      <c r="C455" s="195"/>
      <c r="D455" s="195"/>
      <c r="E455" s="195"/>
      <c r="F455" s="195"/>
    </row>
    <row r="456">
      <c r="A456" s="195"/>
      <c r="B456" s="195"/>
      <c r="C456" s="195"/>
      <c r="D456" s="195"/>
      <c r="E456" s="195"/>
      <c r="F456" s="195"/>
    </row>
    <row r="457">
      <c r="A457" s="195"/>
      <c r="B457" s="195"/>
      <c r="C457" s="195"/>
      <c r="D457" s="195"/>
      <c r="E457" s="195"/>
      <c r="F457" s="195"/>
    </row>
    <row r="458">
      <c r="A458" s="195"/>
      <c r="B458" s="195"/>
      <c r="C458" s="195"/>
      <c r="D458" s="195"/>
      <c r="E458" s="195"/>
      <c r="F458" s="195"/>
    </row>
    <row r="459">
      <c r="A459" s="195"/>
      <c r="B459" s="195"/>
      <c r="C459" s="195"/>
      <c r="D459" s="195"/>
      <c r="E459" s="195"/>
      <c r="F459" s="195"/>
    </row>
    <row r="460">
      <c r="A460" s="195"/>
      <c r="B460" s="195"/>
      <c r="C460" s="195"/>
      <c r="D460" s="195"/>
      <c r="E460" s="195"/>
      <c r="F460" s="195"/>
    </row>
    <row r="461">
      <c r="A461" s="195"/>
      <c r="B461" s="195"/>
      <c r="C461" s="195"/>
      <c r="D461" s="195"/>
      <c r="E461" s="195"/>
      <c r="F461" s="195"/>
    </row>
    <row r="462">
      <c r="A462" s="195"/>
      <c r="B462" s="195"/>
      <c r="C462" s="195"/>
      <c r="D462" s="195"/>
      <c r="E462" s="195"/>
      <c r="F462" s="195"/>
    </row>
    <row r="463">
      <c r="A463" s="195"/>
      <c r="B463" s="195"/>
      <c r="C463" s="195"/>
      <c r="D463" s="195"/>
      <c r="E463" s="195"/>
      <c r="F463" s="195"/>
    </row>
    <row r="464">
      <c r="A464" s="195"/>
      <c r="B464" s="195"/>
      <c r="C464" s="195"/>
      <c r="D464" s="195"/>
      <c r="E464" s="195"/>
      <c r="F464" s="195"/>
    </row>
    <row r="465">
      <c r="A465" s="195"/>
      <c r="B465" s="195"/>
      <c r="C465" s="195"/>
      <c r="D465" s="195"/>
      <c r="E465" s="195"/>
      <c r="F465" s="195"/>
    </row>
    <row r="466">
      <c r="A466" s="195"/>
      <c r="B466" s="195"/>
      <c r="C466" s="195"/>
      <c r="D466" s="195"/>
      <c r="E466" s="195"/>
      <c r="F466" s="195"/>
    </row>
    <row r="467">
      <c r="A467" s="195"/>
      <c r="B467" s="195"/>
      <c r="C467" s="195"/>
      <c r="D467" s="195"/>
      <c r="E467" s="195"/>
      <c r="F467" s="195"/>
    </row>
    <row r="468">
      <c r="A468" s="195"/>
      <c r="B468" s="195"/>
      <c r="C468" s="195"/>
      <c r="D468" s="195"/>
      <c r="E468" s="195"/>
      <c r="F468" s="195"/>
    </row>
    <row r="469">
      <c r="A469" s="195"/>
      <c r="B469" s="195"/>
      <c r="C469" s="195"/>
      <c r="D469" s="195"/>
      <c r="E469" s="195"/>
      <c r="F469" s="195"/>
    </row>
    <row r="470">
      <c r="A470" s="195"/>
      <c r="B470" s="195"/>
      <c r="C470" s="195"/>
      <c r="D470" s="195"/>
      <c r="E470" s="195"/>
      <c r="F470" s="195"/>
    </row>
    <row r="471">
      <c r="A471" s="195"/>
      <c r="B471" s="195"/>
      <c r="C471" s="195"/>
      <c r="D471" s="195"/>
      <c r="E471" s="195"/>
      <c r="F471" s="195"/>
    </row>
    <row r="472">
      <c r="A472" s="195"/>
      <c r="B472" s="195"/>
      <c r="C472" s="195"/>
      <c r="D472" s="195"/>
      <c r="E472" s="195"/>
      <c r="F472" s="195"/>
    </row>
    <row r="473">
      <c r="A473" s="195"/>
      <c r="B473" s="195"/>
      <c r="C473" s="195"/>
      <c r="D473" s="195"/>
      <c r="E473" s="195"/>
      <c r="F473" s="195"/>
    </row>
    <row r="474">
      <c r="A474" s="195"/>
      <c r="B474" s="195"/>
      <c r="C474" s="195"/>
      <c r="D474" s="195"/>
      <c r="E474" s="195"/>
      <c r="F474" s="195"/>
    </row>
    <row r="475">
      <c r="A475" s="195"/>
      <c r="B475" s="195"/>
      <c r="C475" s="195"/>
      <c r="D475" s="195"/>
      <c r="E475" s="195"/>
      <c r="F475" s="195"/>
    </row>
    <row r="476">
      <c r="A476" s="195"/>
      <c r="B476" s="195"/>
      <c r="C476" s="195"/>
      <c r="D476" s="195"/>
      <c r="E476" s="195"/>
      <c r="F476" s="195"/>
    </row>
    <row r="477">
      <c r="A477" s="195"/>
      <c r="B477" s="195"/>
      <c r="C477" s="195"/>
      <c r="D477" s="195"/>
      <c r="E477" s="195"/>
      <c r="F477" s="195"/>
    </row>
    <row r="478">
      <c r="A478" s="195"/>
      <c r="B478" s="195"/>
      <c r="C478" s="195"/>
      <c r="D478" s="195"/>
      <c r="E478" s="195"/>
      <c r="F478" s="195"/>
    </row>
    <row r="479">
      <c r="A479" s="195"/>
      <c r="B479" s="195"/>
      <c r="C479" s="195"/>
      <c r="D479" s="195"/>
      <c r="E479" s="195"/>
      <c r="F479" s="195"/>
    </row>
    <row r="480">
      <c r="A480" s="195"/>
      <c r="B480" s="195"/>
      <c r="C480" s="195"/>
      <c r="D480" s="195"/>
      <c r="E480" s="195"/>
      <c r="F480" s="195"/>
    </row>
    <row r="481">
      <c r="A481" s="195"/>
      <c r="B481" s="195"/>
      <c r="C481" s="195"/>
      <c r="D481" s="195"/>
      <c r="E481" s="195"/>
      <c r="F481" s="195"/>
    </row>
    <row r="482">
      <c r="A482" s="195"/>
      <c r="B482" s="195"/>
      <c r="C482" s="195"/>
      <c r="D482" s="195"/>
      <c r="E482" s="195"/>
      <c r="F482" s="195"/>
    </row>
    <row r="483">
      <c r="A483" s="195"/>
      <c r="B483" s="195"/>
      <c r="C483" s="195"/>
      <c r="D483" s="195"/>
      <c r="E483" s="195"/>
      <c r="F483" s="195"/>
    </row>
    <row r="484">
      <c r="A484" s="195"/>
      <c r="B484" s="195"/>
      <c r="C484" s="195"/>
      <c r="D484" s="195"/>
      <c r="E484" s="195"/>
      <c r="F484" s="195"/>
    </row>
    <row r="485">
      <c r="A485" s="195"/>
      <c r="B485" s="195"/>
      <c r="C485" s="195"/>
      <c r="D485" s="195"/>
      <c r="E485" s="195"/>
      <c r="F485" s="195"/>
    </row>
    <row r="486">
      <c r="A486" s="195"/>
      <c r="B486" s="195"/>
      <c r="C486" s="195"/>
      <c r="D486" s="195"/>
      <c r="E486" s="195"/>
      <c r="F486" s="195"/>
    </row>
    <row r="487">
      <c r="A487" s="195"/>
      <c r="B487" s="195"/>
      <c r="C487" s="195"/>
      <c r="D487" s="195"/>
      <c r="E487" s="195"/>
      <c r="F487" s="195"/>
    </row>
    <row r="488">
      <c r="A488" s="195"/>
      <c r="B488" s="195"/>
      <c r="C488" s="195"/>
      <c r="D488" s="195"/>
      <c r="E488" s="195"/>
      <c r="F488" s="195"/>
    </row>
    <row r="489">
      <c r="A489" s="195"/>
      <c r="B489" s="195"/>
      <c r="C489" s="195"/>
      <c r="D489" s="195"/>
      <c r="E489" s="195"/>
      <c r="F489" s="195"/>
    </row>
    <row r="490">
      <c r="A490" s="195"/>
      <c r="B490" s="195"/>
      <c r="C490" s="195"/>
      <c r="D490" s="195"/>
      <c r="E490" s="195"/>
      <c r="F490" s="195"/>
    </row>
    <row r="491">
      <c r="A491" s="195"/>
      <c r="B491" s="195"/>
      <c r="C491" s="195"/>
      <c r="D491" s="195"/>
      <c r="E491" s="195"/>
      <c r="F491" s="195"/>
    </row>
    <row r="492">
      <c r="A492" s="195"/>
      <c r="B492" s="195"/>
      <c r="C492" s="195"/>
      <c r="D492" s="195"/>
      <c r="E492" s="195"/>
      <c r="F492" s="195"/>
    </row>
    <row r="493">
      <c r="A493" s="195"/>
      <c r="B493" s="195"/>
      <c r="C493" s="195"/>
      <c r="D493" s="195"/>
      <c r="E493" s="195"/>
      <c r="F493" s="195"/>
    </row>
    <row r="494">
      <c r="A494" s="195"/>
      <c r="B494" s="195"/>
      <c r="C494" s="195"/>
      <c r="D494" s="195"/>
      <c r="E494" s="195"/>
      <c r="F494" s="195"/>
    </row>
    <row r="495">
      <c r="A495" s="195"/>
      <c r="B495" s="195"/>
      <c r="C495" s="195"/>
      <c r="D495" s="195"/>
      <c r="E495" s="195"/>
      <c r="F495" s="195"/>
    </row>
    <row r="496">
      <c r="A496" s="195"/>
      <c r="B496" s="195"/>
      <c r="C496" s="195"/>
      <c r="D496" s="195"/>
      <c r="E496" s="195"/>
      <c r="F496" s="195"/>
    </row>
    <row r="497">
      <c r="A497" s="195"/>
      <c r="B497" s="195"/>
      <c r="C497" s="195"/>
      <c r="D497" s="195"/>
      <c r="E497" s="195"/>
      <c r="F497" s="195"/>
    </row>
    <row r="498">
      <c r="A498" s="195"/>
      <c r="B498" s="195"/>
      <c r="C498" s="195"/>
      <c r="D498" s="195"/>
      <c r="E498" s="195"/>
      <c r="F498" s="195"/>
    </row>
    <row r="499">
      <c r="A499" s="195"/>
      <c r="B499" s="195"/>
      <c r="C499" s="195"/>
      <c r="D499" s="195"/>
      <c r="E499" s="195"/>
      <c r="F499" s="195"/>
    </row>
    <row r="500">
      <c r="A500" s="195"/>
      <c r="B500" s="195"/>
      <c r="C500" s="195"/>
      <c r="D500" s="195"/>
      <c r="E500" s="195"/>
      <c r="F500" s="195"/>
    </row>
    <row r="501">
      <c r="A501" s="195"/>
      <c r="B501" s="195"/>
      <c r="C501" s="195"/>
      <c r="D501" s="195"/>
      <c r="E501" s="195"/>
      <c r="F501" s="195"/>
    </row>
    <row r="502">
      <c r="A502" s="195"/>
      <c r="B502" s="195"/>
      <c r="C502" s="195"/>
      <c r="D502" s="195"/>
      <c r="E502" s="195"/>
      <c r="F502" s="195"/>
    </row>
    <row r="503">
      <c r="A503" s="195"/>
      <c r="B503" s="195"/>
      <c r="C503" s="195"/>
      <c r="D503" s="195"/>
      <c r="E503" s="195"/>
      <c r="F503" s="195"/>
    </row>
    <row r="504">
      <c r="A504" s="195"/>
      <c r="B504" s="195"/>
      <c r="C504" s="195"/>
      <c r="D504" s="195"/>
      <c r="E504" s="195"/>
      <c r="F504" s="195"/>
    </row>
    <row r="505">
      <c r="A505" s="195"/>
      <c r="B505" s="195"/>
      <c r="C505" s="195"/>
      <c r="D505" s="195"/>
      <c r="E505" s="195"/>
      <c r="F505" s="195"/>
    </row>
    <row r="506">
      <c r="A506" s="195"/>
      <c r="B506" s="195"/>
      <c r="C506" s="195"/>
      <c r="D506" s="195"/>
      <c r="E506" s="195"/>
      <c r="F506" s="195"/>
    </row>
    <row r="507">
      <c r="A507" s="195"/>
      <c r="B507" s="195"/>
      <c r="C507" s="195"/>
      <c r="D507" s="195"/>
      <c r="E507" s="195"/>
      <c r="F507" s="195"/>
    </row>
    <row r="508">
      <c r="A508" s="195"/>
      <c r="B508" s="195"/>
      <c r="C508" s="195"/>
      <c r="D508" s="195"/>
      <c r="E508" s="195"/>
      <c r="F508" s="195"/>
    </row>
    <row r="509">
      <c r="A509" s="195"/>
      <c r="B509" s="195"/>
      <c r="C509" s="195"/>
      <c r="D509" s="195"/>
      <c r="E509" s="195"/>
      <c r="F509" s="195"/>
    </row>
    <row r="510">
      <c r="A510" s="195"/>
      <c r="B510" s="195"/>
      <c r="C510" s="195"/>
      <c r="D510" s="195"/>
      <c r="E510" s="195"/>
      <c r="F510" s="195"/>
    </row>
    <row r="511">
      <c r="A511" s="195"/>
      <c r="B511" s="195"/>
      <c r="C511" s="195"/>
      <c r="D511" s="195"/>
      <c r="E511" s="195"/>
      <c r="F511" s="195"/>
    </row>
    <row r="512">
      <c r="A512" s="195"/>
      <c r="B512" s="195"/>
      <c r="C512" s="195"/>
      <c r="D512" s="195"/>
      <c r="E512" s="195"/>
      <c r="F512" s="195"/>
    </row>
    <row r="513">
      <c r="A513" s="195"/>
      <c r="B513" s="195"/>
      <c r="C513" s="195"/>
      <c r="D513" s="195"/>
      <c r="E513" s="195"/>
      <c r="F513" s="195"/>
    </row>
    <row r="514">
      <c r="A514" s="195"/>
      <c r="B514" s="195"/>
      <c r="C514" s="195"/>
      <c r="D514" s="195"/>
      <c r="E514" s="195"/>
      <c r="F514" s="195"/>
    </row>
    <row r="515">
      <c r="A515" s="195"/>
      <c r="B515" s="195"/>
      <c r="C515" s="195"/>
      <c r="D515" s="195"/>
      <c r="E515" s="195"/>
      <c r="F515" s="195"/>
    </row>
    <row r="516">
      <c r="A516" s="195"/>
      <c r="B516" s="195"/>
      <c r="C516" s="195"/>
      <c r="D516" s="195"/>
      <c r="E516" s="195"/>
      <c r="F516" s="195"/>
    </row>
    <row r="517">
      <c r="A517" s="195"/>
      <c r="B517" s="195"/>
      <c r="C517" s="195"/>
      <c r="D517" s="195"/>
      <c r="E517" s="195"/>
      <c r="F517" s="195"/>
    </row>
    <row r="518">
      <c r="A518" s="195"/>
      <c r="B518" s="195"/>
      <c r="C518" s="195"/>
      <c r="D518" s="195"/>
      <c r="E518" s="195"/>
      <c r="F518" s="195"/>
    </row>
    <row r="519">
      <c r="A519" s="195"/>
      <c r="B519" s="195"/>
      <c r="C519" s="195"/>
      <c r="D519" s="195"/>
      <c r="E519" s="195"/>
      <c r="F519" s="195"/>
    </row>
    <row r="520">
      <c r="A520" s="195"/>
      <c r="B520" s="195"/>
      <c r="C520" s="195"/>
      <c r="D520" s="195"/>
      <c r="E520" s="195"/>
      <c r="F520" s="195"/>
    </row>
    <row r="521">
      <c r="A521" s="195"/>
      <c r="B521" s="195"/>
      <c r="C521" s="195"/>
      <c r="D521" s="195"/>
      <c r="E521" s="195"/>
      <c r="F521" s="195"/>
    </row>
    <row r="522">
      <c r="A522" s="195"/>
      <c r="B522" s="195"/>
      <c r="C522" s="195"/>
      <c r="D522" s="195"/>
      <c r="E522" s="195"/>
      <c r="F522" s="195"/>
    </row>
    <row r="523">
      <c r="A523" s="195"/>
      <c r="B523" s="195"/>
      <c r="C523" s="195"/>
      <c r="D523" s="195"/>
      <c r="E523" s="195"/>
      <c r="F523" s="195"/>
    </row>
    <row r="524">
      <c r="A524" s="195"/>
      <c r="B524" s="195"/>
      <c r="C524" s="195"/>
      <c r="D524" s="195"/>
      <c r="E524" s="195"/>
      <c r="F524" s="195"/>
    </row>
    <row r="525">
      <c r="A525" s="195"/>
      <c r="B525" s="195"/>
      <c r="C525" s="195"/>
      <c r="D525" s="195"/>
      <c r="E525" s="195"/>
      <c r="F525" s="195"/>
    </row>
    <row r="526">
      <c r="A526" s="195"/>
      <c r="B526" s="195"/>
      <c r="C526" s="195"/>
      <c r="D526" s="195"/>
      <c r="E526" s="195"/>
      <c r="F526" s="195"/>
    </row>
    <row r="527">
      <c r="A527" s="195"/>
      <c r="B527" s="195"/>
      <c r="C527" s="195"/>
      <c r="D527" s="195"/>
      <c r="E527" s="195"/>
      <c r="F527" s="195"/>
    </row>
    <row r="528">
      <c r="A528" s="195"/>
      <c r="B528" s="195"/>
      <c r="C528" s="195"/>
      <c r="D528" s="195"/>
      <c r="E528" s="195"/>
      <c r="F528" s="195"/>
    </row>
    <row r="529">
      <c r="A529" s="195"/>
      <c r="B529" s="195"/>
      <c r="C529" s="195"/>
      <c r="D529" s="195"/>
      <c r="E529" s="195"/>
      <c r="F529" s="195"/>
    </row>
    <row r="530">
      <c r="A530" s="195"/>
      <c r="B530" s="195"/>
      <c r="C530" s="195"/>
      <c r="D530" s="195"/>
      <c r="E530" s="195"/>
      <c r="F530" s="195"/>
    </row>
    <row r="531">
      <c r="A531" s="195"/>
      <c r="B531" s="195"/>
      <c r="C531" s="195"/>
      <c r="D531" s="195"/>
      <c r="E531" s="195"/>
      <c r="F531" s="195"/>
    </row>
    <row r="532">
      <c r="A532" s="195"/>
      <c r="B532" s="195"/>
      <c r="C532" s="195"/>
      <c r="D532" s="195"/>
      <c r="E532" s="195"/>
      <c r="F532" s="195"/>
    </row>
    <row r="533">
      <c r="A533" s="195"/>
      <c r="B533" s="195"/>
      <c r="C533" s="195"/>
      <c r="D533" s="195"/>
      <c r="E533" s="195"/>
      <c r="F533" s="195"/>
    </row>
    <row r="534">
      <c r="A534" s="195"/>
      <c r="B534" s="195"/>
      <c r="C534" s="195"/>
      <c r="D534" s="195"/>
      <c r="E534" s="195"/>
      <c r="F534" s="195"/>
    </row>
    <row r="535">
      <c r="A535" s="195"/>
      <c r="B535" s="195"/>
      <c r="C535" s="195"/>
      <c r="D535" s="195"/>
      <c r="E535" s="195"/>
      <c r="F535" s="195"/>
    </row>
    <row r="536">
      <c r="A536" s="195"/>
      <c r="B536" s="195"/>
      <c r="C536" s="195"/>
      <c r="D536" s="195"/>
      <c r="E536" s="195"/>
      <c r="F536" s="195"/>
    </row>
    <row r="537">
      <c r="A537" s="195"/>
      <c r="B537" s="195"/>
      <c r="C537" s="195"/>
      <c r="D537" s="195"/>
      <c r="E537" s="195"/>
      <c r="F537" s="195"/>
    </row>
    <row r="538">
      <c r="A538" s="195"/>
      <c r="B538" s="195"/>
      <c r="C538" s="195"/>
      <c r="D538" s="195"/>
      <c r="E538" s="195"/>
      <c r="F538" s="195"/>
    </row>
    <row r="539">
      <c r="A539" s="195"/>
      <c r="B539" s="195"/>
      <c r="C539" s="195"/>
      <c r="D539" s="195"/>
      <c r="E539" s="195"/>
      <c r="F539" s="195"/>
    </row>
    <row r="540">
      <c r="A540" s="195"/>
      <c r="B540" s="195"/>
      <c r="C540" s="195"/>
      <c r="D540" s="195"/>
      <c r="E540" s="195"/>
      <c r="F540" s="195"/>
    </row>
    <row r="541">
      <c r="A541" s="195"/>
      <c r="B541" s="195"/>
      <c r="C541" s="195"/>
      <c r="D541" s="195"/>
      <c r="E541" s="195"/>
      <c r="F541" s="195"/>
    </row>
    <row r="542">
      <c r="A542" s="195"/>
      <c r="B542" s="195"/>
      <c r="C542" s="195"/>
      <c r="D542" s="195"/>
      <c r="E542" s="195"/>
      <c r="F542" s="195"/>
    </row>
    <row r="543">
      <c r="A543" s="195"/>
      <c r="B543" s="195"/>
      <c r="C543" s="195"/>
      <c r="D543" s="195"/>
      <c r="E543" s="195"/>
      <c r="F543" s="195"/>
    </row>
    <row r="544">
      <c r="A544" s="195"/>
      <c r="B544" s="195"/>
      <c r="C544" s="195"/>
      <c r="D544" s="195"/>
      <c r="E544" s="195"/>
      <c r="F544" s="195"/>
    </row>
    <row r="545">
      <c r="A545" s="195"/>
      <c r="B545" s="195"/>
      <c r="C545" s="195"/>
      <c r="D545" s="195"/>
      <c r="E545" s="195"/>
      <c r="F545" s="195"/>
    </row>
    <row r="546">
      <c r="A546" s="195"/>
      <c r="B546" s="195"/>
      <c r="C546" s="195"/>
      <c r="D546" s="195"/>
      <c r="E546" s="195"/>
      <c r="F546" s="195"/>
    </row>
    <row r="547">
      <c r="A547" s="195"/>
      <c r="B547" s="195"/>
      <c r="C547" s="195"/>
      <c r="D547" s="195"/>
      <c r="E547" s="195"/>
      <c r="F547" s="195"/>
    </row>
    <row r="548">
      <c r="A548" s="195"/>
      <c r="B548" s="195"/>
      <c r="C548" s="195"/>
      <c r="D548" s="195"/>
      <c r="E548" s="195"/>
      <c r="F548" s="195"/>
    </row>
    <row r="549">
      <c r="A549" s="195"/>
      <c r="B549" s="195"/>
      <c r="C549" s="195"/>
      <c r="D549" s="195"/>
      <c r="E549" s="195"/>
      <c r="F549" s="195"/>
    </row>
    <row r="550">
      <c r="A550" s="195"/>
      <c r="B550" s="195"/>
      <c r="C550" s="195"/>
      <c r="D550" s="195"/>
      <c r="E550" s="195"/>
      <c r="F550" s="195"/>
    </row>
    <row r="551">
      <c r="A551" s="195"/>
      <c r="B551" s="195"/>
      <c r="C551" s="195"/>
      <c r="D551" s="195"/>
      <c r="E551" s="195"/>
      <c r="F551" s="195"/>
    </row>
    <row r="552">
      <c r="A552" s="195"/>
      <c r="B552" s="195"/>
      <c r="C552" s="195"/>
      <c r="D552" s="195"/>
      <c r="E552" s="195"/>
      <c r="F552" s="195"/>
    </row>
    <row r="553">
      <c r="A553" s="195"/>
      <c r="B553" s="195"/>
      <c r="C553" s="195"/>
      <c r="D553" s="195"/>
      <c r="E553" s="195"/>
      <c r="F553" s="195"/>
    </row>
    <row r="554">
      <c r="A554" s="195"/>
      <c r="B554" s="195"/>
      <c r="C554" s="195"/>
      <c r="D554" s="195"/>
      <c r="E554" s="195"/>
      <c r="F554" s="195"/>
    </row>
    <row r="555">
      <c r="A555" s="195"/>
      <c r="B555" s="195"/>
      <c r="C555" s="195"/>
      <c r="D555" s="195"/>
      <c r="E555" s="195"/>
      <c r="F555" s="195"/>
    </row>
    <row r="556">
      <c r="A556" s="195"/>
      <c r="B556" s="195"/>
      <c r="C556" s="195"/>
      <c r="D556" s="195"/>
      <c r="E556" s="195"/>
      <c r="F556" s="195"/>
    </row>
    <row r="557">
      <c r="A557" s="195"/>
      <c r="B557" s="195"/>
      <c r="C557" s="195"/>
      <c r="D557" s="195"/>
      <c r="E557" s="195"/>
      <c r="F557" s="195"/>
    </row>
    <row r="558">
      <c r="A558" s="195"/>
      <c r="B558" s="195"/>
      <c r="C558" s="195"/>
      <c r="D558" s="195"/>
      <c r="E558" s="195"/>
      <c r="F558" s="195"/>
    </row>
    <row r="559">
      <c r="A559" s="195"/>
      <c r="B559" s="195"/>
      <c r="C559" s="195"/>
      <c r="D559" s="195"/>
      <c r="E559" s="195"/>
      <c r="F559" s="195"/>
    </row>
    <row r="560">
      <c r="A560" s="195"/>
      <c r="B560" s="195"/>
      <c r="C560" s="195"/>
      <c r="D560" s="195"/>
      <c r="E560" s="195"/>
      <c r="F560" s="195"/>
    </row>
    <row r="561">
      <c r="A561" s="195"/>
      <c r="B561" s="195"/>
      <c r="C561" s="195"/>
      <c r="D561" s="195"/>
      <c r="E561" s="195"/>
      <c r="F561" s="195"/>
    </row>
    <row r="562">
      <c r="A562" s="195"/>
      <c r="B562" s="195"/>
      <c r="C562" s="195"/>
      <c r="D562" s="195"/>
      <c r="E562" s="195"/>
      <c r="F562" s="195"/>
    </row>
    <row r="563">
      <c r="A563" s="195"/>
      <c r="B563" s="195"/>
      <c r="C563" s="195"/>
      <c r="D563" s="195"/>
      <c r="E563" s="195"/>
      <c r="F563" s="195"/>
    </row>
    <row r="564">
      <c r="A564" s="195"/>
      <c r="B564" s="195"/>
      <c r="C564" s="195"/>
      <c r="D564" s="195"/>
      <c r="E564" s="195"/>
      <c r="F564" s="195"/>
    </row>
    <row r="565">
      <c r="A565" s="195"/>
      <c r="B565" s="195"/>
      <c r="C565" s="195"/>
      <c r="D565" s="195"/>
      <c r="E565" s="195"/>
      <c r="F565" s="195"/>
    </row>
    <row r="566">
      <c r="A566" s="195"/>
      <c r="B566" s="195"/>
      <c r="C566" s="195"/>
      <c r="D566" s="195"/>
      <c r="E566" s="195"/>
      <c r="F566" s="195"/>
    </row>
    <row r="567">
      <c r="A567" s="195"/>
      <c r="B567" s="195"/>
      <c r="C567" s="195"/>
      <c r="D567" s="195"/>
      <c r="E567" s="195"/>
      <c r="F567" s="195"/>
    </row>
    <row r="568">
      <c r="A568" s="195"/>
      <c r="B568" s="195"/>
      <c r="C568" s="195"/>
      <c r="D568" s="195"/>
      <c r="E568" s="195"/>
      <c r="F568" s="195"/>
    </row>
    <row r="569">
      <c r="A569" s="195"/>
      <c r="B569" s="195"/>
      <c r="C569" s="195"/>
      <c r="D569" s="195"/>
      <c r="E569" s="195"/>
      <c r="F569" s="195"/>
    </row>
    <row r="570">
      <c r="A570" s="195"/>
      <c r="B570" s="195"/>
      <c r="C570" s="195"/>
      <c r="D570" s="195"/>
      <c r="E570" s="195"/>
      <c r="F570" s="195"/>
    </row>
    <row r="571">
      <c r="A571" s="195"/>
      <c r="B571" s="195"/>
      <c r="C571" s="195"/>
      <c r="D571" s="195"/>
      <c r="E571" s="195"/>
      <c r="F571" s="195"/>
    </row>
    <row r="572">
      <c r="A572" s="195"/>
      <c r="B572" s="195"/>
      <c r="C572" s="195"/>
      <c r="D572" s="195"/>
      <c r="E572" s="195"/>
      <c r="F572" s="195"/>
    </row>
    <row r="573">
      <c r="A573" s="195"/>
      <c r="B573" s="195"/>
      <c r="C573" s="195"/>
      <c r="D573" s="195"/>
      <c r="E573" s="195"/>
      <c r="F573" s="195"/>
    </row>
    <row r="574">
      <c r="A574" s="195"/>
      <c r="B574" s="195"/>
      <c r="C574" s="195"/>
      <c r="D574" s="195"/>
      <c r="E574" s="195"/>
      <c r="F574" s="195"/>
    </row>
    <row r="575">
      <c r="A575" s="195"/>
      <c r="B575" s="195"/>
      <c r="C575" s="195"/>
      <c r="D575" s="195"/>
      <c r="E575" s="195"/>
      <c r="F575" s="195"/>
    </row>
    <row r="576">
      <c r="A576" s="195"/>
      <c r="B576" s="195"/>
      <c r="C576" s="195"/>
      <c r="D576" s="195"/>
      <c r="E576" s="195"/>
      <c r="F576" s="195"/>
    </row>
    <row r="577">
      <c r="A577" s="195"/>
      <c r="B577" s="195"/>
      <c r="C577" s="195"/>
      <c r="D577" s="195"/>
      <c r="E577" s="195"/>
      <c r="F577" s="195"/>
    </row>
    <row r="578">
      <c r="A578" s="195"/>
      <c r="B578" s="195"/>
      <c r="C578" s="195"/>
      <c r="D578" s="195"/>
      <c r="E578" s="195"/>
      <c r="F578" s="195"/>
    </row>
    <row r="579">
      <c r="A579" s="195"/>
      <c r="B579" s="195"/>
      <c r="C579" s="195"/>
      <c r="D579" s="195"/>
      <c r="E579" s="195"/>
      <c r="F579" s="195"/>
    </row>
    <row r="580">
      <c r="A580" s="195"/>
      <c r="B580" s="195"/>
      <c r="C580" s="195"/>
      <c r="D580" s="195"/>
      <c r="E580" s="195"/>
      <c r="F580" s="195"/>
    </row>
    <row r="581">
      <c r="A581" s="195"/>
      <c r="B581" s="195"/>
      <c r="C581" s="195"/>
      <c r="D581" s="195"/>
      <c r="E581" s="195"/>
      <c r="F581" s="195"/>
    </row>
    <row r="582">
      <c r="A582" s="195"/>
      <c r="B582" s="195"/>
      <c r="C582" s="195"/>
      <c r="D582" s="195"/>
      <c r="E582" s="195"/>
      <c r="F582" s="195"/>
    </row>
    <row r="583">
      <c r="A583" s="195"/>
      <c r="B583" s="195"/>
      <c r="C583" s="195"/>
      <c r="D583" s="195"/>
      <c r="E583" s="195"/>
      <c r="F583" s="195"/>
    </row>
    <row r="584">
      <c r="A584" s="195"/>
      <c r="B584" s="195"/>
      <c r="C584" s="195"/>
      <c r="D584" s="195"/>
      <c r="E584" s="195"/>
      <c r="F584" s="195"/>
    </row>
    <row r="585">
      <c r="A585" s="195"/>
      <c r="B585" s="195"/>
      <c r="C585" s="195"/>
      <c r="D585" s="195"/>
      <c r="E585" s="195"/>
      <c r="F585" s="195"/>
    </row>
    <row r="586">
      <c r="A586" s="195"/>
      <c r="B586" s="195"/>
      <c r="C586" s="195"/>
      <c r="D586" s="195"/>
      <c r="E586" s="195"/>
      <c r="F586" s="195"/>
    </row>
    <row r="587">
      <c r="A587" s="195"/>
      <c r="B587" s="195"/>
      <c r="C587" s="195"/>
      <c r="D587" s="195"/>
      <c r="E587" s="195"/>
      <c r="F587" s="195"/>
    </row>
    <row r="588">
      <c r="A588" s="195"/>
      <c r="B588" s="195"/>
      <c r="C588" s="195"/>
      <c r="D588" s="195"/>
      <c r="E588" s="195"/>
      <c r="F588" s="195"/>
    </row>
    <row r="589">
      <c r="A589" s="195"/>
      <c r="B589" s="195"/>
      <c r="C589" s="195"/>
      <c r="D589" s="195"/>
      <c r="E589" s="195"/>
      <c r="F589" s="195"/>
    </row>
    <row r="590">
      <c r="A590" s="195"/>
      <c r="B590" s="195"/>
      <c r="C590" s="195"/>
      <c r="D590" s="195"/>
      <c r="E590" s="195"/>
      <c r="F590" s="195"/>
    </row>
    <row r="591">
      <c r="A591" s="195"/>
      <c r="B591" s="195"/>
      <c r="C591" s="195"/>
      <c r="D591" s="195"/>
      <c r="E591" s="195"/>
      <c r="F591" s="195"/>
    </row>
    <row r="592">
      <c r="A592" s="195"/>
      <c r="B592" s="195"/>
      <c r="C592" s="195"/>
      <c r="D592" s="195"/>
      <c r="E592" s="195"/>
      <c r="F592" s="195"/>
    </row>
    <row r="593">
      <c r="A593" s="195"/>
      <c r="B593" s="195"/>
      <c r="C593" s="195"/>
      <c r="D593" s="195"/>
      <c r="E593" s="195"/>
      <c r="F593" s="195"/>
    </row>
    <row r="594">
      <c r="A594" s="195"/>
      <c r="B594" s="195"/>
      <c r="C594" s="195"/>
      <c r="D594" s="195"/>
      <c r="E594" s="195"/>
      <c r="F594" s="195"/>
    </row>
    <row r="595">
      <c r="A595" s="195"/>
      <c r="B595" s="195"/>
      <c r="C595" s="195"/>
      <c r="D595" s="195"/>
      <c r="E595" s="195"/>
      <c r="F595" s="195"/>
    </row>
    <row r="596">
      <c r="A596" s="195"/>
      <c r="B596" s="195"/>
      <c r="C596" s="195"/>
      <c r="D596" s="195"/>
      <c r="E596" s="195"/>
      <c r="F596" s="195"/>
    </row>
    <row r="597">
      <c r="A597" s="195"/>
      <c r="B597" s="195"/>
      <c r="C597" s="195"/>
      <c r="D597" s="195"/>
      <c r="E597" s="195"/>
      <c r="F597" s="195"/>
    </row>
    <row r="598">
      <c r="A598" s="195"/>
      <c r="B598" s="195"/>
      <c r="C598" s="195"/>
      <c r="D598" s="195"/>
      <c r="E598" s="195"/>
      <c r="F598" s="195"/>
    </row>
    <row r="599">
      <c r="A599" s="195"/>
      <c r="B599" s="195"/>
      <c r="C599" s="195"/>
      <c r="D599" s="195"/>
      <c r="E599" s="195"/>
      <c r="F599" s="195"/>
    </row>
    <row r="600">
      <c r="A600" s="195"/>
      <c r="B600" s="195"/>
      <c r="C600" s="195"/>
      <c r="D600" s="195"/>
      <c r="E600" s="195"/>
      <c r="F600" s="195"/>
    </row>
    <row r="601">
      <c r="A601" s="195"/>
      <c r="B601" s="195"/>
      <c r="C601" s="195"/>
      <c r="D601" s="195"/>
      <c r="E601" s="195"/>
      <c r="F601" s="195"/>
    </row>
    <row r="602">
      <c r="A602" s="195"/>
      <c r="B602" s="195"/>
      <c r="C602" s="195"/>
      <c r="D602" s="195"/>
      <c r="E602" s="195"/>
      <c r="F602" s="195"/>
    </row>
    <row r="603">
      <c r="A603" s="195"/>
      <c r="B603" s="195"/>
      <c r="C603" s="195"/>
      <c r="D603" s="195"/>
      <c r="E603" s="195"/>
      <c r="F603" s="195"/>
    </row>
    <row r="604">
      <c r="A604" s="195"/>
      <c r="B604" s="195"/>
      <c r="C604" s="195"/>
      <c r="D604" s="195"/>
      <c r="E604" s="195"/>
      <c r="F604" s="195"/>
    </row>
    <row r="605">
      <c r="A605" s="195"/>
      <c r="B605" s="195"/>
      <c r="C605" s="195"/>
      <c r="D605" s="195"/>
      <c r="E605" s="195"/>
      <c r="F605" s="195"/>
    </row>
    <row r="606">
      <c r="A606" s="195"/>
      <c r="B606" s="195"/>
      <c r="C606" s="195"/>
      <c r="D606" s="195"/>
      <c r="E606" s="195"/>
      <c r="F606" s="195"/>
    </row>
    <row r="607">
      <c r="A607" s="195"/>
      <c r="B607" s="195"/>
      <c r="C607" s="195"/>
      <c r="D607" s="195"/>
      <c r="E607" s="195"/>
      <c r="F607" s="195"/>
    </row>
    <row r="608">
      <c r="A608" s="195"/>
      <c r="B608" s="195"/>
      <c r="C608" s="195"/>
      <c r="D608" s="195"/>
      <c r="E608" s="195"/>
      <c r="F608" s="195"/>
    </row>
    <row r="609">
      <c r="A609" s="195"/>
      <c r="B609" s="195"/>
      <c r="C609" s="195"/>
      <c r="D609" s="195"/>
      <c r="E609" s="195"/>
      <c r="F609" s="195"/>
    </row>
    <row r="610">
      <c r="A610" s="195"/>
      <c r="B610" s="195"/>
      <c r="C610" s="195"/>
      <c r="D610" s="195"/>
      <c r="E610" s="195"/>
      <c r="F610" s="195"/>
    </row>
    <row r="611">
      <c r="A611" s="195"/>
      <c r="B611" s="195"/>
      <c r="C611" s="195"/>
      <c r="D611" s="195"/>
      <c r="E611" s="195"/>
      <c r="F611" s="195"/>
    </row>
    <row r="612">
      <c r="A612" s="195"/>
      <c r="B612" s="195"/>
      <c r="C612" s="195"/>
      <c r="D612" s="195"/>
      <c r="E612" s="195"/>
      <c r="F612" s="195"/>
    </row>
    <row r="613">
      <c r="A613" s="195"/>
      <c r="B613" s="195"/>
      <c r="C613" s="195"/>
      <c r="D613" s="195"/>
      <c r="E613" s="195"/>
      <c r="F613" s="195"/>
    </row>
    <row r="614">
      <c r="A614" s="195"/>
      <c r="B614" s="195"/>
      <c r="C614" s="195"/>
      <c r="D614" s="195"/>
      <c r="E614" s="195"/>
      <c r="F614" s="195"/>
    </row>
    <row r="615">
      <c r="A615" s="195"/>
      <c r="B615" s="195"/>
      <c r="C615" s="195"/>
      <c r="D615" s="195"/>
      <c r="E615" s="195"/>
      <c r="F615" s="195"/>
    </row>
    <row r="616">
      <c r="A616" s="195"/>
      <c r="B616" s="195"/>
      <c r="C616" s="195"/>
      <c r="D616" s="195"/>
      <c r="E616" s="195"/>
      <c r="F616" s="195"/>
    </row>
    <row r="617">
      <c r="A617" s="195"/>
      <c r="B617" s="195"/>
      <c r="C617" s="195"/>
      <c r="D617" s="195"/>
      <c r="E617" s="195"/>
      <c r="F617" s="195"/>
    </row>
    <row r="618">
      <c r="A618" s="195"/>
      <c r="B618" s="195"/>
      <c r="C618" s="195"/>
      <c r="D618" s="195"/>
      <c r="E618" s="195"/>
      <c r="F618" s="195"/>
    </row>
    <row r="619">
      <c r="A619" s="195"/>
      <c r="B619" s="195"/>
      <c r="C619" s="195"/>
      <c r="D619" s="195"/>
      <c r="E619" s="195"/>
      <c r="F619" s="195"/>
    </row>
    <row r="620">
      <c r="A620" s="195"/>
      <c r="B620" s="195"/>
      <c r="C620" s="195"/>
      <c r="D620" s="195"/>
      <c r="E620" s="195"/>
      <c r="F620" s="195"/>
    </row>
    <row r="621">
      <c r="A621" s="195"/>
      <c r="B621" s="195"/>
      <c r="C621" s="195"/>
      <c r="D621" s="195"/>
      <c r="E621" s="195"/>
      <c r="F621" s="195"/>
    </row>
    <row r="622">
      <c r="A622" s="195"/>
      <c r="B622" s="195"/>
      <c r="C622" s="195"/>
      <c r="D622" s="195"/>
      <c r="E622" s="195"/>
      <c r="F622" s="195"/>
    </row>
    <row r="623">
      <c r="A623" s="195"/>
      <c r="B623" s="195"/>
      <c r="C623" s="195"/>
      <c r="D623" s="195"/>
      <c r="E623" s="195"/>
      <c r="F623" s="195"/>
    </row>
    <row r="624">
      <c r="A624" s="195"/>
      <c r="B624" s="195"/>
      <c r="C624" s="195"/>
      <c r="D624" s="195"/>
      <c r="E624" s="195"/>
      <c r="F624" s="195"/>
    </row>
    <row r="625">
      <c r="A625" s="195"/>
      <c r="B625" s="195"/>
      <c r="C625" s="195"/>
      <c r="D625" s="195"/>
      <c r="E625" s="195"/>
      <c r="F625" s="195"/>
    </row>
    <row r="626">
      <c r="A626" s="195"/>
      <c r="B626" s="195"/>
      <c r="C626" s="195"/>
      <c r="D626" s="195"/>
      <c r="E626" s="195"/>
      <c r="F626" s="195"/>
    </row>
    <row r="627">
      <c r="A627" s="195"/>
      <c r="B627" s="195"/>
      <c r="C627" s="195"/>
      <c r="D627" s="195"/>
      <c r="E627" s="195"/>
      <c r="F627" s="195"/>
    </row>
    <row r="628">
      <c r="A628" s="195"/>
      <c r="B628" s="195"/>
      <c r="C628" s="195"/>
      <c r="D628" s="195"/>
      <c r="E628" s="195"/>
      <c r="F628" s="195"/>
    </row>
    <row r="629">
      <c r="A629" s="195"/>
      <c r="B629" s="195"/>
      <c r="C629" s="195"/>
      <c r="D629" s="195"/>
      <c r="E629" s="195"/>
      <c r="F629" s="195"/>
    </row>
    <row r="630">
      <c r="A630" s="195"/>
      <c r="B630" s="195"/>
      <c r="C630" s="195"/>
      <c r="D630" s="195"/>
      <c r="E630" s="195"/>
      <c r="F630" s="195"/>
    </row>
    <row r="631">
      <c r="A631" s="195"/>
      <c r="B631" s="195"/>
      <c r="C631" s="195"/>
      <c r="D631" s="195"/>
      <c r="E631" s="195"/>
      <c r="F631" s="195"/>
    </row>
    <row r="632">
      <c r="A632" s="195"/>
      <c r="B632" s="195"/>
      <c r="C632" s="195"/>
      <c r="D632" s="195"/>
      <c r="E632" s="195"/>
      <c r="F632" s="195"/>
    </row>
    <row r="633">
      <c r="A633" s="195"/>
      <c r="B633" s="195"/>
      <c r="C633" s="195"/>
      <c r="D633" s="195"/>
      <c r="E633" s="195"/>
      <c r="F633" s="195"/>
    </row>
    <row r="634">
      <c r="A634" s="195"/>
      <c r="B634" s="195"/>
      <c r="C634" s="195"/>
      <c r="D634" s="195"/>
      <c r="E634" s="195"/>
      <c r="F634" s="195"/>
    </row>
    <row r="635">
      <c r="A635" s="195"/>
      <c r="B635" s="195"/>
      <c r="C635" s="195"/>
      <c r="D635" s="195"/>
      <c r="E635" s="195"/>
      <c r="F635" s="195"/>
    </row>
    <row r="636">
      <c r="A636" s="195"/>
      <c r="B636" s="195"/>
      <c r="C636" s="195"/>
      <c r="D636" s="195"/>
      <c r="E636" s="195"/>
      <c r="F636" s="195"/>
    </row>
    <row r="637">
      <c r="A637" s="195"/>
      <c r="B637" s="195"/>
      <c r="C637" s="195"/>
      <c r="D637" s="195"/>
      <c r="E637" s="195"/>
      <c r="F637" s="195"/>
    </row>
    <row r="638">
      <c r="A638" s="195"/>
      <c r="B638" s="195"/>
      <c r="C638" s="195"/>
      <c r="D638" s="195"/>
      <c r="E638" s="195"/>
      <c r="F638" s="195"/>
    </row>
    <row r="639">
      <c r="A639" s="195"/>
      <c r="B639" s="195"/>
      <c r="C639" s="195"/>
      <c r="D639" s="195"/>
      <c r="E639" s="195"/>
      <c r="F639" s="195"/>
    </row>
    <row r="640">
      <c r="A640" s="195"/>
      <c r="B640" s="195"/>
      <c r="C640" s="195"/>
      <c r="D640" s="195"/>
      <c r="E640" s="195"/>
      <c r="F640" s="195"/>
    </row>
    <row r="641">
      <c r="A641" s="195"/>
      <c r="B641" s="195"/>
      <c r="C641" s="195"/>
      <c r="D641" s="195"/>
      <c r="E641" s="195"/>
      <c r="F641" s="195"/>
    </row>
    <row r="642">
      <c r="A642" s="195"/>
      <c r="B642" s="195"/>
      <c r="C642" s="195"/>
      <c r="D642" s="195"/>
      <c r="E642" s="195"/>
      <c r="F642" s="195"/>
    </row>
    <row r="643">
      <c r="A643" s="195"/>
      <c r="B643" s="195"/>
      <c r="C643" s="195"/>
      <c r="D643" s="195"/>
      <c r="E643" s="195"/>
      <c r="F643" s="195"/>
    </row>
    <row r="644">
      <c r="A644" s="195"/>
      <c r="B644" s="195"/>
      <c r="C644" s="195"/>
      <c r="D644" s="195"/>
      <c r="E644" s="195"/>
      <c r="F644" s="195"/>
    </row>
    <row r="645">
      <c r="A645" s="195"/>
      <c r="B645" s="195"/>
      <c r="C645" s="195"/>
      <c r="D645" s="195"/>
      <c r="E645" s="195"/>
      <c r="F645" s="195"/>
    </row>
    <row r="646">
      <c r="A646" s="195"/>
      <c r="B646" s="195"/>
      <c r="C646" s="195"/>
      <c r="D646" s="195"/>
      <c r="E646" s="195"/>
      <c r="F646" s="195"/>
    </row>
    <row r="647">
      <c r="A647" s="195"/>
      <c r="B647" s="195"/>
      <c r="C647" s="195"/>
      <c r="D647" s="195"/>
      <c r="E647" s="195"/>
      <c r="F647" s="195"/>
    </row>
    <row r="648">
      <c r="A648" s="195"/>
      <c r="B648" s="195"/>
      <c r="C648" s="195"/>
      <c r="D648" s="195"/>
      <c r="E648" s="195"/>
      <c r="F648" s="195"/>
    </row>
    <row r="649">
      <c r="A649" s="195"/>
      <c r="B649" s="195"/>
      <c r="C649" s="195"/>
      <c r="D649" s="195"/>
      <c r="E649" s="195"/>
      <c r="F649" s="195"/>
    </row>
    <row r="650">
      <c r="A650" s="195"/>
      <c r="B650" s="195"/>
      <c r="C650" s="195"/>
      <c r="D650" s="195"/>
      <c r="E650" s="195"/>
      <c r="F650" s="195"/>
    </row>
    <row r="651">
      <c r="A651" s="195"/>
      <c r="B651" s="195"/>
      <c r="C651" s="195"/>
      <c r="D651" s="195"/>
      <c r="E651" s="195"/>
      <c r="F651" s="195"/>
    </row>
    <row r="652">
      <c r="A652" s="195"/>
      <c r="B652" s="195"/>
      <c r="C652" s="195"/>
      <c r="D652" s="195"/>
      <c r="E652" s="195"/>
      <c r="F652" s="195"/>
    </row>
    <row r="653">
      <c r="A653" s="195"/>
      <c r="B653" s="195"/>
      <c r="C653" s="195"/>
      <c r="D653" s="195"/>
      <c r="E653" s="195"/>
      <c r="F653" s="195"/>
    </row>
    <row r="654">
      <c r="A654" s="195"/>
      <c r="B654" s="195"/>
      <c r="C654" s="195"/>
      <c r="D654" s="195"/>
      <c r="E654" s="195"/>
      <c r="F654" s="195"/>
    </row>
    <row r="655">
      <c r="A655" s="195"/>
      <c r="B655" s="195"/>
      <c r="C655" s="195"/>
      <c r="D655" s="195"/>
      <c r="E655" s="195"/>
      <c r="F655" s="195"/>
    </row>
    <row r="656">
      <c r="A656" s="195"/>
      <c r="B656" s="195"/>
      <c r="C656" s="195"/>
      <c r="D656" s="195"/>
      <c r="E656" s="195"/>
      <c r="F656" s="195"/>
    </row>
    <row r="657">
      <c r="A657" s="195"/>
      <c r="B657" s="195"/>
      <c r="C657" s="195"/>
      <c r="D657" s="195"/>
      <c r="E657" s="195"/>
      <c r="F657" s="195"/>
    </row>
    <row r="658">
      <c r="A658" s="195"/>
      <c r="B658" s="195"/>
      <c r="C658" s="195"/>
      <c r="D658" s="195"/>
      <c r="E658" s="195"/>
      <c r="F658" s="195"/>
    </row>
    <row r="659">
      <c r="A659" s="195"/>
      <c r="B659" s="195"/>
      <c r="C659" s="195"/>
      <c r="D659" s="195"/>
      <c r="E659" s="195"/>
      <c r="F659" s="195"/>
    </row>
    <row r="660">
      <c r="A660" s="195"/>
      <c r="B660" s="195"/>
      <c r="C660" s="195"/>
      <c r="D660" s="195"/>
      <c r="E660" s="195"/>
      <c r="F660" s="195"/>
    </row>
    <row r="661">
      <c r="A661" s="195"/>
      <c r="B661" s="195"/>
      <c r="C661" s="195"/>
      <c r="D661" s="195"/>
      <c r="E661" s="195"/>
      <c r="F661" s="195"/>
    </row>
    <row r="662">
      <c r="A662" s="195"/>
      <c r="B662" s="195"/>
      <c r="C662" s="195"/>
      <c r="D662" s="195"/>
      <c r="E662" s="195"/>
      <c r="F662" s="195"/>
    </row>
    <row r="663">
      <c r="A663" s="195"/>
      <c r="B663" s="195"/>
      <c r="C663" s="195"/>
      <c r="D663" s="195"/>
      <c r="E663" s="195"/>
      <c r="F663" s="195"/>
    </row>
    <row r="664">
      <c r="A664" s="195"/>
      <c r="B664" s="195"/>
      <c r="C664" s="195"/>
      <c r="D664" s="195"/>
      <c r="E664" s="195"/>
      <c r="F664" s="195"/>
    </row>
    <row r="665">
      <c r="A665" s="195"/>
      <c r="B665" s="195"/>
      <c r="C665" s="195"/>
      <c r="D665" s="195"/>
      <c r="E665" s="195"/>
      <c r="F665" s="195"/>
    </row>
    <row r="666">
      <c r="A666" s="195"/>
      <c r="B666" s="195"/>
      <c r="C666" s="195"/>
      <c r="D666" s="195"/>
      <c r="E666" s="195"/>
      <c r="F666" s="195"/>
    </row>
    <row r="667">
      <c r="A667" s="195"/>
      <c r="B667" s="195"/>
      <c r="C667" s="195"/>
      <c r="D667" s="195"/>
      <c r="E667" s="195"/>
      <c r="F667" s="195"/>
    </row>
    <row r="668">
      <c r="A668" s="195"/>
      <c r="B668" s="195"/>
      <c r="C668" s="195"/>
      <c r="D668" s="195"/>
      <c r="E668" s="195"/>
      <c r="F668" s="195"/>
    </row>
    <row r="669">
      <c r="A669" s="195"/>
      <c r="B669" s="195"/>
      <c r="C669" s="195"/>
      <c r="D669" s="195"/>
      <c r="E669" s="195"/>
      <c r="F669" s="195"/>
    </row>
    <row r="670">
      <c r="A670" s="195"/>
      <c r="B670" s="195"/>
      <c r="C670" s="195"/>
      <c r="D670" s="195"/>
      <c r="E670" s="195"/>
      <c r="F670" s="195"/>
    </row>
    <row r="671">
      <c r="A671" s="195"/>
      <c r="B671" s="195"/>
      <c r="C671" s="195"/>
      <c r="D671" s="195"/>
      <c r="E671" s="195"/>
      <c r="F671" s="195"/>
    </row>
    <row r="672">
      <c r="A672" s="195"/>
      <c r="B672" s="195"/>
      <c r="C672" s="195"/>
      <c r="D672" s="195"/>
      <c r="E672" s="195"/>
      <c r="F672" s="195"/>
    </row>
    <row r="673">
      <c r="A673" s="195"/>
      <c r="B673" s="195"/>
      <c r="C673" s="195"/>
      <c r="D673" s="195"/>
      <c r="E673" s="195"/>
      <c r="F673" s="195"/>
    </row>
    <row r="674">
      <c r="A674" s="195"/>
      <c r="B674" s="195"/>
      <c r="C674" s="195"/>
      <c r="D674" s="195"/>
      <c r="E674" s="195"/>
      <c r="F674" s="195"/>
    </row>
    <row r="675">
      <c r="A675" s="195"/>
      <c r="B675" s="195"/>
      <c r="C675" s="195"/>
      <c r="D675" s="195"/>
      <c r="E675" s="195"/>
      <c r="F675" s="195"/>
    </row>
    <row r="676">
      <c r="A676" s="195"/>
      <c r="B676" s="195"/>
      <c r="C676" s="195"/>
      <c r="D676" s="195"/>
      <c r="E676" s="195"/>
      <c r="F676" s="195"/>
    </row>
    <row r="677">
      <c r="A677" s="195"/>
      <c r="B677" s="195"/>
      <c r="C677" s="195"/>
      <c r="D677" s="195"/>
      <c r="E677" s="195"/>
      <c r="F677" s="195"/>
    </row>
    <row r="678">
      <c r="A678" s="195"/>
      <c r="B678" s="195"/>
      <c r="C678" s="195"/>
      <c r="D678" s="195"/>
      <c r="E678" s="195"/>
      <c r="F678" s="195"/>
    </row>
    <row r="679">
      <c r="A679" s="195"/>
      <c r="B679" s="195"/>
      <c r="C679" s="195"/>
      <c r="D679" s="195"/>
      <c r="E679" s="195"/>
      <c r="F679" s="195"/>
    </row>
    <row r="680">
      <c r="A680" s="195"/>
      <c r="B680" s="195"/>
      <c r="C680" s="195"/>
      <c r="D680" s="195"/>
      <c r="E680" s="195"/>
      <c r="F680" s="195"/>
    </row>
    <row r="681">
      <c r="A681" s="195"/>
      <c r="B681" s="195"/>
      <c r="C681" s="195"/>
      <c r="D681" s="195"/>
      <c r="E681" s="195"/>
      <c r="F681" s="195"/>
    </row>
    <row r="682">
      <c r="A682" s="195"/>
      <c r="B682" s="195"/>
      <c r="C682" s="195"/>
      <c r="D682" s="195"/>
      <c r="E682" s="195"/>
      <c r="F682" s="195"/>
    </row>
    <row r="683">
      <c r="A683" s="195"/>
      <c r="B683" s="195"/>
      <c r="C683" s="195"/>
      <c r="D683" s="195"/>
      <c r="E683" s="195"/>
      <c r="F683" s="195"/>
    </row>
    <row r="684">
      <c r="A684" s="195"/>
      <c r="B684" s="195"/>
      <c r="C684" s="195"/>
      <c r="D684" s="195"/>
      <c r="E684" s="195"/>
      <c r="F684" s="195"/>
    </row>
    <row r="685">
      <c r="A685" s="195"/>
      <c r="B685" s="195"/>
      <c r="C685" s="195"/>
      <c r="D685" s="195"/>
      <c r="E685" s="195"/>
      <c r="F685" s="195"/>
    </row>
    <row r="686">
      <c r="A686" s="195"/>
      <c r="B686" s="195"/>
      <c r="C686" s="195"/>
      <c r="D686" s="195"/>
      <c r="E686" s="195"/>
      <c r="F686" s="195"/>
    </row>
    <row r="687">
      <c r="A687" s="195"/>
      <c r="B687" s="195"/>
      <c r="C687" s="195"/>
      <c r="D687" s="195"/>
      <c r="E687" s="195"/>
      <c r="F687" s="195"/>
    </row>
    <row r="688">
      <c r="A688" s="195"/>
      <c r="B688" s="195"/>
      <c r="C688" s="195"/>
      <c r="D688" s="195"/>
      <c r="E688" s="195"/>
      <c r="F688" s="195"/>
    </row>
    <row r="689">
      <c r="A689" s="195"/>
      <c r="B689" s="195"/>
      <c r="C689" s="195"/>
      <c r="D689" s="195"/>
      <c r="E689" s="195"/>
      <c r="F689" s="195"/>
    </row>
    <row r="690">
      <c r="A690" s="195"/>
      <c r="B690" s="195"/>
      <c r="C690" s="195"/>
      <c r="D690" s="195"/>
      <c r="E690" s="195"/>
      <c r="F690" s="195"/>
    </row>
    <row r="691">
      <c r="A691" s="195"/>
      <c r="B691" s="195"/>
      <c r="C691" s="195"/>
      <c r="D691" s="195"/>
      <c r="E691" s="195"/>
      <c r="F691" s="195"/>
    </row>
    <row r="692">
      <c r="A692" s="195"/>
      <c r="B692" s="195"/>
      <c r="C692" s="195"/>
      <c r="D692" s="195"/>
      <c r="E692" s="195"/>
      <c r="F692" s="195"/>
    </row>
    <row r="693">
      <c r="A693" s="195"/>
      <c r="B693" s="195"/>
      <c r="C693" s="195"/>
      <c r="D693" s="195"/>
      <c r="E693" s="195"/>
      <c r="F693" s="195"/>
    </row>
    <row r="694">
      <c r="A694" s="195"/>
      <c r="B694" s="195"/>
      <c r="C694" s="195"/>
      <c r="D694" s="195"/>
      <c r="E694" s="195"/>
      <c r="F694" s="195"/>
    </row>
    <row r="695">
      <c r="A695" s="195"/>
      <c r="B695" s="195"/>
      <c r="C695" s="195"/>
      <c r="D695" s="195"/>
      <c r="E695" s="195"/>
      <c r="F695" s="195"/>
    </row>
    <row r="696">
      <c r="A696" s="195"/>
      <c r="B696" s="195"/>
      <c r="C696" s="195"/>
      <c r="D696" s="195"/>
      <c r="E696" s="195"/>
      <c r="F696" s="195"/>
    </row>
    <row r="697">
      <c r="A697" s="195"/>
      <c r="B697" s="195"/>
      <c r="C697" s="195"/>
      <c r="D697" s="195"/>
      <c r="E697" s="195"/>
      <c r="F697" s="195"/>
    </row>
    <row r="698">
      <c r="A698" s="195"/>
      <c r="B698" s="195"/>
      <c r="C698" s="195"/>
      <c r="D698" s="195"/>
      <c r="E698" s="195"/>
      <c r="F698" s="195"/>
    </row>
    <row r="699">
      <c r="A699" s="195"/>
      <c r="B699" s="195"/>
      <c r="C699" s="195"/>
      <c r="D699" s="195"/>
      <c r="E699" s="195"/>
      <c r="F699" s="195"/>
    </row>
    <row r="700">
      <c r="A700" s="195"/>
      <c r="B700" s="195"/>
      <c r="C700" s="195"/>
      <c r="D700" s="195"/>
      <c r="E700" s="195"/>
      <c r="F700" s="195"/>
    </row>
    <row r="701">
      <c r="A701" s="195"/>
      <c r="B701" s="195"/>
      <c r="C701" s="195"/>
      <c r="D701" s="195"/>
      <c r="E701" s="195"/>
      <c r="F701" s="195"/>
    </row>
    <row r="702">
      <c r="A702" s="195"/>
      <c r="B702" s="195"/>
      <c r="C702" s="195"/>
      <c r="D702" s="195"/>
      <c r="E702" s="195"/>
      <c r="F702" s="195"/>
    </row>
    <row r="703">
      <c r="A703" s="195"/>
      <c r="B703" s="195"/>
      <c r="C703" s="195"/>
      <c r="D703" s="195"/>
      <c r="E703" s="195"/>
      <c r="F703" s="195"/>
    </row>
    <row r="704">
      <c r="A704" s="195"/>
      <c r="B704" s="195"/>
      <c r="C704" s="195"/>
      <c r="D704" s="195"/>
      <c r="E704" s="195"/>
      <c r="F704" s="195"/>
    </row>
    <row r="705">
      <c r="A705" s="195"/>
      <c r="B705" s="195"/>
      <c r="C705" s="195"/>
      <c r="D705" s="195"/>
      <c r="E705" s="195"/>
      <c r="F705" s="195"/>
    </row>
    <row r="706">
      <c r="A706" s="195"/>
      <c r="B706" s="195"/>
      <c r="C706" s="195"/>
      <c r="D706" s="195"/>
      <c r="E706" s="195"/>
      <c r="F706" s="195"/>
    </row>
    <row r="707">
      <c r="A707" s="195"/>
      <c r="B707" s="195"/>
      <c r="C707" s="195"/>
      <c r="D707" s="195"/>
      <c r="E707" s="195"/>
      <c r="F707" s="195"/>
    </row>
    <row r="708">
      <c r="A708" s="195"/>
      <c r="B708" s="195"/>
      <c r="C708" s="195"/>
      <c r="D708" s="195"/>
      <c r="E708" s="195"/>
      <c r="F708" s="195"/>
    </row>
    <row r="709">
      <c r="A709" s="195"/>
      <c r="B709" s="195"/>
      <c r="C709" s="195"/>
      <c r="D709" s="195"/>
      <c r="E709" s="195"/>
      <c r="F709" s="195"/>
    </row>
    <row r="710">
      <c r="A710" s="195"/>
      <c r="B710" s="195"/>
      <c r="C710" s="195"/>
      <c r="D710" s="195"/>
      <c r="E710" s="195"/>
      <c r="F710" s="195"/>
    </row>
    <row r="711">
      <c r="A711" s="195"/>
      <c r="B711" s="195"/>
      <c r="C711" s="195"/>
      <c r="D711" s="195"/>
      <c r="E711" s="195"/>
      <c r="F711" s="195"/>
    </row>
    <row r="712">
      <c r="A712" s="195"/>
      <c r="B712" s="195"/>
      <c r="C712" s="195"/>
      <c r="D712" s="195"/>
      <c r="E712" s="195"/>
      <c r="F712" s="195"/>
    </row>
    <row r="713">
      <c r="A713" s="195"/>
      <c r="B713" s="195"/>
      <c r="C713" s="195"/>
      <c r="D713" s="195"/>
      <c r="E713" s="195"/>
      <c r="F713" s="195"/>
    </row>
    <row r="714">
      <c r="A714" s="195"/>
      <c r="B714" s="195"/>
      <c r="C714" s="195"/>
      <c r="D714" s="195"/>
      <c r="E714" s="195"/>
      <c r="F714" s="195"/>
    </row>
    <row r="715">
      <c r="A715" s="195"/>
      <c r="B715" s="195"/>
      <c r="C715" s="195"/>
      <c r="D715" s="195"/>
      <c r="E715" s="195"/>
      <c r="F715" s="195"/>
    </row>
    <row r="716">
      <c r="A716" s="195"/>
      <c r="B716" s="195"/>
      <c r="C716" s="195"/>
      <c r="D716" s="195"/>
      <c r="E716" s="195"/>
      <c r="F716" s="195"/>
    </row>
    <row r="717">
      <c r="A717" s="195"/>
      <c r="B717" s="195"/>
      <c r="C717" s="195"/>
      <c r="D717" s="195"/>
      <c r="E717" s="195"/>
      <c r="F717" s="195"/>
    </row>
    <row r="718">
      <c r="A718" s="195"/>
      <c r="B718" s="195"/>
      <c r="C718" s="195"/>
      <c r="D718" s="195"/>
      <c r="E718" s="195"/>
      <c r="F718" s="195"/>
    </row>
    <row r="719">
      <c r="A719" s="195"/>
      <c r="B719" s="195"/>
      <c r="C719" s="195"/>
      <c r="D719" s="195"/>
      <c r="E719" s="195"/>
      <c r="F719" s="195"/>
    </row>
    <row r="720">
      <c r="A720" s="195"/>
      <c r="B720" s="195"/>
      <c r="C720" s="195"/>
      <c r="D720" s="195"/>
      <c r="E720" s="195"/>
      <c r="F720" s="195"/>
    </row>
    <row r="721">
      <c r="A721" s="195"/>
      <c r="B721" s="195"/>
      <c r="C721" s="195"/>
      <c r="D721" s="195"/>
      <c r="E721" s="195"/>
      <c r="F721" s="195"/>
    </row>
    <row r="722">
      <c r="A722" s="195"/>
      <c r="B722" s="195"/>
      <c r="C722" s="195"/>
      <c r="D722" s="195"/>
      <c r="E722" s="195"/>
      <c r="F722" s="195"/>
    </row>
    <row r="723">
      <c r="A723" s="195"/>
      <c r="B723" s="195"/>
      <c r="C723" s="195"/>
      <c r="D723" s="195"/>
      <c r="E723" s="195"/>
      <c r="F723" s="195"/>
    </row>
    <row r="724">
      <c r="A724" s="195"/>
      <c r="B724" s="195"/>
      <c r="C724" s="195"/>
      <c r="D724" s="195"/>
      <c r="E724" s="195"/>
      <c r="F724" s="195"/>
    </row>
    <row r="725">
      <c r="A725" s="195"/>
      <c r="B725" s="195"/>
      <c r="C725" s="195"/>
      <c r="D725" s="195"/>
      <c r="E725" s="195"/>
      <c r="F725" s="195"/>
    </row>
    <row r="726">
      <c r="A726" s="195"/>
      <c r="B726" s="195"/>
      <c r="C726" s="195"/>
      <c r="D726" s="195"/>
      <c r="E726" s="195"/>
      <c r="F726" s="195"/>
    </row>
    <row r="727">
      <c r="A727" s="195"/>
      <c r="B727" s="195"/>
      <c r="C727" s="195"/>
      <c r="D727" s="195"/>
      <c r="E727" s="195"/>
      <c r="F727" s="195"/>
    </row>
    <row r="728">
      <c r="A728" s="195"/>
      <c r="B728" s="195"/>
      <c r="C728" s="195"/>
      <c r="D728" s="195"/>
      <c r="E728" s="195"/>
      <c r="F728" s="195"/>
    </row>
    <row r="729">
      <c r="A729" s="195"/>
      <c r="B729" s="195"/>
      <c r="C729" s="195"/>
      <c r="D729" s="195"/>
      <c r="E729" s="195"/>
      <c r="F729" s="195"/>
    </row>
    <row r="730">
      <c r="A730" s="195"/>
      <c r="B730" s="195"/>
      <c r="C730" s="195"/>
      <c r="D730" s="195"/>
      <c r="E730" s="195"/>
      <c r="F730" s="195"/>
    </row>
    <row r="731">
      <c r="A731" s="195"/>
      <c r="B731" s="195"/>
      <c r="C731" s="195"/>
      <c r="D731" s="195"/>
      <c r="E731" s="195"/>
      <c r="F731" s="195"/>
    </row>
    <row r="732">
      <c r="A732" s="195"/>
      <c r="B732" s="195"/>
      <c r="C732" s="195"/>
      <c r="D732" s="195"/>
      <c r="E732" s="195"/>
      <c r="F732" s="195"/>
    </row>
    <row r="733">
      <c r="A733" s="195"/>
      <c r="B733" s="195"/>
      <c r="C733" s="195"/>
      <c r="D733" s="195"/>
      <c r="E733" s="195"/>
      <c r="F733" s="195"/>
    </row>
    <row r="734">
      <c r="A734" s="195"/>
      <c r="B734" s="195"/>
      <c r="C734" s="195"/>
      <c r="D734" s="195"/>
      <c r="E734" s="195"/>
      <c r="F734" s="195"/>
    </row>
    <row r="735">
      <c r="A735" s="195"/>
      <c r="B735" s="195"/>
      <c r="C735" s="195"/>
      <c r="D735" s="195"/>
      <c r="E735" s="195"/>
      <c r="F735" s="195"/>
    </row>
    <row r="736">
      <c r="A736" s="195"/>
      <c r="B736" s="195"/>
      <c r="C736" s="195"/>
      <c r="D736" s="195"/>
      <c r="E736" s="195"/>
      <c r="F736" s="195"/>
    </row>
    <row r="737">
      <c r="A737" s="195"/>
      <c r="B737" s="195"/>
      <c r="C737" s="195"/>
      <c r="D737" s="195"/>
      <c r="E737" s="195"/>
      <c r="F737" s="195"/>
    </row>
    <row r="738">
      <c r="A738" s="195"/>
      <c r="B738" s="195"/>
      <c r="C738" s="195"/>
      <c r="D738" s="195"/>
      <c r="E738" s="195"/>
      <c r="F738" s="195"/>
    </row>
    <row r="739">
      <c r="A739" s="195"/>
      <c r="B739" s="195"/>
      <c r="C739" s="195"/>
      <c r="D739" s="195"/>
      <c r="E739" s="195"/>
      <c r="F739" s="195"/>
    </row>
    <row r="740">
      <c r="A740" s="195"/>
      <c r="B740" s="195"/>
      <c r="C740" s="195"/>
      <c r="D740" s="195"/>
      <c r="E740" s="195"/>
      <c r="F740" s="195"/>
    </row>
    <row r="741">
      <c r="A741" s="195"/>
      <c r="B741" s="195"/>
      <c r="C741" s="195"/>
      <c r="D741" s="195"/>
      <c r="E741" s="195"/>
      <c r="F741" s="195"/>
    </row>
    <row r="742">
      <c r="A742" s="195"/>
      <c r="B742" s="195"/>
      <c r="C742" s="195"/>
      <c r="D742" s="195"/>
      <c r="E742" s="195"/>
      <c r="F742" s="195"/>
    </row>
    <row r="743">
      <c r="A743" s="195"/>
      <c r="B743" s="195"/>
      <c r="C743" s="195"/>
      <c r="D743" s="195"/>
      <c r="E743" s="195"/>
      <c r="F743" s="195"/>
    </row>
    <row r="744">
      <c r="A744" s="195"/>
      <c r="B744" s="195"/>
      <c r="C744" s="195"/>
      <c r="D744" s="195"/>
      <c r="E744" s="195"/>
      <c r="F744" s="195"/>
    </row>
    <row r="745">
      <c r="A745" s="195"/>
      <c r="B745" s="195"/>
      <c r="C745" s="195"/>
      <c r="D745" s="195"/>
      <c r="E745" s="195"/>
      <c r="F745" s="195"/>
    </row>
    <row r="746">
      <c r="A746" s="195"/>
      <c r="B746" s="195"/>
      <c r="C746" s="195"/>
      <c r="D746" s="195"/>
      <c r="E746" s="195"/>
      <c r="F746" s="195"/>
    </row>
    <row r="747">
      <c r="A747" s="195"/>
      <c r="B747" s="195"/>
      <c r="C747" s="195"/>
      <c r="D747" s="195"/>
      <c r="E747" s="195"/>
      <c r="F747" s="195"/>
    </row>
    <row r="748">
      <c r="A748" s="195"/>
      <c r="B748" s="195"/>
      <c r="C748" s="195"/>
      <c r="D748" s="195"/>
      <c r="E748" s="195"/>
      <c r="F748" s="195"/>
    </row>
    <row r="749">
      <c r="A749" s="195"/>
      <c r="B749" s="195"/>
      <c r="C749" s="195"/>
      <c r="D749" s="195"/>
      <c r="E749" s="195"/>
      <c r="F749" s="195"/>
    </row>
    <row r="750">
      <c r="A750" s="195"/>
      <c r="B750" s="195"/>
      <c r="C750" s="195"/>
      <c r="D750" s="195"/>
      <c r="E750" s="195"/>
      <c r="F750" s="195"/>
    </row>
    <row r="751">
      <c r="A751" s="195"/>
      <c r="B751" s="195"/>
      <c r="C751" s="195"/>
      <c r="D751" s="195"/>
      <c r="E751" s="195"/>
      <c r="F751" s="195"/>
    </row>
    <row r="752">
      <c r="A752" s="195"/>
      <c r="B752" s="195"/>
      <c r="C752" s="195"/>
      <c r="D752" s="195"/>
      <c r="E752" s="195"/>
      <c r="F752" s="195"/>
    </row>
    <row r="753">
      <c r="A753" s="195"/>
      <c r="B753" s="195"/>
      <c r="C753" s="195"/>
      <c r="D753" s="195"/>
      <c r="E753" s="195"/>
      <c r="F753" s="195"/>
    </row>
    <row r="754">
      <c r="A754" s="195"/>
      <c r="B754" s="195"/>
      <c r="C754" s="195"/>
      <c r="D754" s="195"/>
      <c r="E754" s="195"/>
      <c r="F754" s="195"/>
    </row>
    <row r="755">
      <c r="A755" s="195"/>
      <c r="B755" s="195"/>
      <c r="C755" s="195"/>
      <c r="D755" s="195"/>
      <c r="E755" s="195"/>
      <c r="F755" s="195"/>
    </row>
    <row r="756">
      <c r="A756" s="195"/>
      <c r="B756" s="195"/>
      <c r="C756" s="195"/>
      <c r="D756" s="195"/>
      <c r="E756" s="195"/>
      <c r="F756" s="195"/>
    </row>
    <row r="757">
      <c r="A757" s="195"/>
      <c r="B757" s="195"/>
      <c r="C757" s="195"/>
      <c r="D757" s="195"/>
      <c r="E757" s="195"/>
      <c r="F757" s="195"/>
    </row>
    <row r="758">
      <c r="A758" s="195"/>
      <c r="B758" s="195"/>
      <c r="C758" s="195"/>
      <c r="D758" s="195"/>
      <c r="E758" s="195"/>
      <c r="F758" s="195"/>
    </row>
    <row r="759">
      <c r="A759" s="195"/>
      <c r="B759" s="195"/>
      <c r="C759" s="195"/>
      <c r="D759" s="195"/>
      <c r="E759" s="195"/>
      <c r="F759" s="195"/>
    </row>
    <row r="760">
      <c r="A760" s="195"/>
      <c r="B760" s="195"/>
      <c r="C760" s="195"/>
      <c r="D760" s="195"/>
      <c r="E760" s="195"/>
      <c r="F760" s="195"/>
    </row>
    <row r="761">
      <c r="A761" s="195"/>
      <c r="B761" s="195"/>
      <c r="C761" s="195"/>
      <c r="D761" s="195"/>
      <c r="E761" s="195"/>
      <c r="F761" s="195"/>
    </row>
    <row r="762">
      <c r="A762" s="195"/>
      <c r="B762" s="195"/>
      <c r="C762" s="195"/>
      <c r="D762" s="195"/>
      <c r="E762" s="195"/>
      <c r="F762" s="195"/>
    </row>
    <row r="763">
      <c r="A763" s="195"/>
      <c r="B763" s="195"/>
      <c r="C763" s="195"/>
      <c r="D763" s="195"/>
      <c r="E763" s="195"/>
      <c r="F763" s="195"/>
    </row>
    <row r="764">
      <c r="A764" s="195"/>
      <c r="B764" s="195"/>
      <c r="C764" s="195"/>
      <c r="D764" s="195"/>
      <c r="E764" s="195"/>
      <c r="F764" s="195"/>
    </row>
    <row r="765">
      <c r="A765" s="195"/>
      <c r="B765" s="195"/>
      <c r="C765" s="195"/>
      <c r="D765" s="195"/>
      <c r="E765" s="195"/>
      <c r="F765" s="195"/>
    </row>
    <row r="766">
      <c r="A766" s="195"/>
      <c r="B766" s="195"/>
      <c r="C766" s="195"/>
      <c r="D766" s="195"/>
      <c r="E766" s="195"/>
      <c r="F766" s="195"/>
    </row>
    <row r="767">
      <c r="A767" s="195"/>
      <c r="B767" s="195"/>
      <c r="C767" s="195"/>
      <c r="D767" s="195"/>
      <c r="E767" s="195"/>
      <c r="F767" s="195"/>
    </row>
    <row r="768">
      <c r="A768" s="195"/>
      <c r="B768" s="195"/>
      <c r="C768" s="195"/>
      <c r="D768" s="195"/>
      <c r="E768" s="195"/>
      <c r="F768" s="195"/>
    </row>
    <row r="769">
      <c r="A769" s="195"/>
      <c r="B769" s="195"/>
      <c r="C769" s="195"/>
      <c r="D769" s="195"/>
      <c r="E769" s="195"/>
      <c r="F769" s="195"/>
    </row>
    <row r="770">
      <c r="A770" s="195"/>
      <c r="B770" s="195"/>
      <c r="C770" s="195"/>
      <c r="D770" s="195"/>
      <c r="E770" s="195"/>
      <c r="F770" s="195"/>
    </row>
    <row r="771">
      <c r="A771" s="195"/>
      <c r="B771" s="195"/>
      <c r="C771" s="195"/>
      <c r="D771" s="195"/>
      <c r="E771" s="195"/>
      <c r="F771" s="195"/>
    </row>
    <row r="772">
      <c r="A772" s="195"/>
      <c r="B772" s="195"/>
      <c r="C772" s="195"/>
      <c r="D772" s="195"/>
      <c r="E772" s="195"/>
      <c r="F772" s="195"/>
    </row>
    <row r="773">
      <c r="A773" s="195"/>
      <c r="B773" s="195"/>
      <c r="C773" s="195"/>
      <c r="D773" s="195"/>
      <c r="E773" s="195"/>
      <c r="F773" s="195"/>
    </row>
    <row r="774">
      <c r="A774" s="195"/>
      <c r="B774" s="195"/>
      <c r="C774" s="195"/>
      <c r="D774" s="195"/>
      <c r="E774" s="195"/>
      <c r="F774" s="195"/>
    </row>
    <row r="775">
      <c r="A775" s="195"/>
      <c r="B775" s="195"/>
      <c r="C775" s="195"/>
      <c r="D775" s="195"/>
      <c r="E775" s="195"/>
      <c r="F775" s="195"/>
    </row>
    <row r="776">
      <c r="A776" s="195"/>
      <c r="B776" s="195"/>
      <c r="C776" s="195"/>
      <c r="D776" s="195"/>
      <c r="E776" s="195"/>
      <c r="F776" s="195"/>
    </row>
    <row r="777">
      <c r="A777" s="195"/>
      <c r="B777" s="195"/>
      <c r="C777" s="195"/>
      <c r="D777" s="195"/>
      <c r="E777" s="195"/>
      <c r="F777" s="195"/>
    </row>
    <row r="778">
      <c r="A778" s="195"/>
      <c r="B778" s="195"/>
      <c r="C778" s="195"/>
      <c r="D778" s="195"/>
      <c r="E778" s="195"/>
      <c r="F778" s="195"/>
    </row>
    <row r="779">
      <c r="A779" s="195"/>
      <c r="B779" s="195"/>
      <c r="C779" s="195"/>
      <c r="D779" s="195"/>
      <c r="E779" s="195"/>
      <c r="F779" s="195"/>
    </row>
    <row r="780">
      <c r="A780" s="195"/>
      <c r="B780" s="195"/>
      <c r="C780" s="195"/>
      <c r="D780" s="195"/>
      <c r="E780" s="195"/>
      <c r="F780" s="195"/>
    </row>
    <row r="781">
      <c r="A781" s="195"/>
      <c r="B781" s="195"/>
      <c r="C781" s="195"/>
      <c r="D781" s="195"/>
      <c r="E781" s="195"/>
      <c r="F781" s="195"/>
    </row>
    <row r="782">
      <c r="A782" s="195"/>
      <c r="B782" s="195"/>
      <c r="C782" s="195"/>
      <c r="D782" s="195"/>
      <c r="E782" s="195"/>
      <c r="F782" s="195"/>
    </row>
    <row r="783">
      <c r="A783" s="195"/>
      <c r="B783" s="195"/>
      <c r="C783" s="195"/>
      <c r="D783" s="195"/>
      <c r="E783" s="195"/>
      <c r="F783" s="195"/>
    </row>
    <row r="784">
      <c r="A784" s="195"/>
      <c r="B784" s="195"/>
      <c r="C784" s="195"/>
      <c r="D784" s="195"/>
      <c r="E784" s="195"/>
      <c r="F784" s="195"/>
    </row>
    <row r="785">
      <c r="A785" s="195"/>
      <c r="B785" s="195"/>
      <c r="C785" s="195"/>
      <c r="D785" s="195"/>
      <c r="E785" s="195"/>
      <c r="F785" s="195"/>
    </row>
    <row r="786">
      <c r="A786" s="195"/>
      <c r="B786" s="195"/>
      <c r="C786" s="195"/>
      <c r="D786" s="195"/>
      <c r="E786" s="195"/>
      <c r="F786" s="195"/>
    </row>
    <row r="787">
      <c r="A787" s="195"/>
      <c r="B787" s="195"/>
      <c r="C787" s="195"/>
      <c r="D787" s="195"/>
      <c r="E787" s="195"/>
      <c r="F787" s="195"/>
    </row>
    <row r="788">
      <c r="A788" s="195"/>
      <c r="B788" s="195"/>
      <c r="C788" s="195"/>
      <c r="D788" s="195"/>
      <c r="E788" s="195"/>
      <c r="F788" s="195"/>
    </row>
    <row r="789">
      <c r="A789" s="195"/>
      <c r="B789" s="195"/>
      <c r="C789" s="195"/>
      <c r="D789" s="195"/>
      <c r="E789" s="195"/>
      <c r="F789" s="195"/>
    </row>
    <row r="790">
      <c r="A790" s="195"/>
      <c r="B790" s="195"/>
      <c r="C790" s="195"/>
      <c r="D790" s="195"/>
      <c r="E790" s="195"/>
      <c r="F790" s="195"/>
    </row>
    <row r="791">
      <c r="A791" s="195"/>
      <c r="B791" s="195"/>
      <c r="C791" s="195"/>
      <c r="D791" s="195"/>
      <c r="E791" s="195"/>
      <c r="F791" s="195"/>
    </row>
    <row r="792">
      <c r="A792" s="195"/>
      <c r="B792" s="195"/>
      <c r="C792" s="195"/>
      <c r="D792" s="195"/>
      <c r="E792" s="195"/>
      <c r="F792" s="195"/>
    </row>
    <row r="793">
      <c r="A793" s="195"/>
      <c r="B793" s="195"/>
      <c r="C793" s="195"/>
      <c r="D793" s="195"/>
      <c r="E793" s="195"/>
      <c r="F793" s="195"/>
    </row>
    <row r="794">
      <c r="A794" s="195"/>
      <c r="B794" s="195"/>
      <c r="C794" s="195"/>
      <c r="D794" s="195"/>
      <c r="E794" s="195"/>
      <c r="F794" s="195"/>
    </row>
    <row r="795">
      <c r="A795" s="195"/>
      <c r="B795" s="195"/>
      <c r="C795" s="195"/>
      <c r="D795" s="195"/>
      <c r="E795" s="195"/>
      <c r="F795" s="195"/>
    </row>
    <row r="796">
      <c r="A796" s="195"/>
      <c r="B796" s="195"/>
      <c r="C796" s="195"/>
      <c r="D796" s="195"/>
      <c r="E796" s="195"/>
      <c r="F796" s="195"/>
    </row>
    <row r="797">
      <c r="A797" s="195"/>
      <c r="B797" s="195"/>
      <c r="C797" s="195"/>
      <c r="D797" s="195"/>
      <c r="E797" s="195"/>
      <c r="F797" s="195"/>
    </row>
    <row r="798">
      <c r="A798" s="195"/>
      <c r="B798" s="195"/>
      <c r="C798" s="195"/>
      <c r="D798" s="195"/>
      <c r="E798" s="195"/>
      <c r="F798" s="195"/>
    </row>
    <row r="799">
      <c r="A799" s="195"/>
      <c r="B799" s="195"/>
      <c r="C799" s="195"/>
      <c r="D799" s="195"/>
      <c r="E799" s="195"/>
      <c r="F799" s="195"/>
    </row>
    <row r="800">
      <c r="A800" s="195"/>
      <c r="B800" s="195"/>
      <c r="C800" s="195"/>
      <c r="D800" s="195"/>
      <c r="E800" s="195"/>
      <c r="F800" s="195"/>
    </row>
    <row r="801">
      <c r="A801" s="195"/>
      <c r="B801" s="195"/>
      <c r="C801" s="195"/>
      <c r="D801" s="195"/>
      <c r="E801" s="195"/>
      <c r="F801" s="195"/>
    </row>
    <row r="802">
      <c r="A802" s="195"/>
      <c r="B802" s="195"/>
      <c r="C802" s="195"/>
      <c r="D802" s="195"/>
      <c r="E802" s="195"/>
      <c r="F802" s="195"/>
    </row>
    <row r="803">
      <c r="A803" s="195"/>
      <c r="B803" s="195"/>
      <c r="C803" s="195"/>
      <c r="D803" s="195"/>
      <c r="E803" s="195"/>
      <c r="F803" s="195"/>
    </row>
    <row r="804">
      <c r="A804" s="195"/>
      <c r="B804" s="195"/>
      <c r="C804" s="195"/>
      <c r="D804" s="195"/>
      <c r="E804" s="195"/>
      <c r="F804" s="195"/>
    </row>
    <row r="805">
      <c r="A805" s="195"/>
      <c r="B805" s="195"/>
      <c r="C805" s="195"/>
      <c r="D805" s="195"/>
      <c r="E805" s="195"/>
      <c r="F805" s="195"/>
    </row>
    <row r="806">
      <c r="A806" s="195"/>
      <c r="B806" s="195"/>
      <c r="C806" s="195"/>
      <c r="D806" s="195"/>
      <c r="E806" s="195"/>
      <c r="F806" s="195"/>
    </row>
    <row r="807">
      <c r="A807" s="195"/>
      <c r="B807" s="195"/>
      <c r="C807" s="195"/>
      <c r="D807" s="195"/>
      <c r="E807" s="195"/>
      <c r="F807" s="195"/>
    </row>
    <row r="808">
      <c r="A808" s="195"/>
      <c r="B808" s="195"/>
      <c r="C808" s="195"/>
      <c r="D808" s="195"/>
      <c r="E808" s="195"/>
      <c r="F808" s="195"/>
    </row>
    <row r="809">
      <c r="A809" s="195"/>
      <c r="B809" s="195"/>
      <c r="C809" s="195"/>
      <c r="D809" s="195"/>
      <c r="E809" s="195"/>
      <c r="F809" s="195"/>
    </row>
    <row r="810">
      <c r="A810" s="195"/>
      <c r="B810" s="195"/>
      <c r="C810" s="195"/>
      <c r="D810" s="195"/>
      <c r="E810" s="195"/>
      <c r="F810" s="195"/>
    </row>
    <row r="811">
      <c r="A811" s="195"/>
      <c r="B811" s="195"/>
      <c r="C811" s="195"/>
      <c r="D811" s="195"/>
      <c r="E811" s="195"/>
      <c r="F811" s="195"/>
    </row>
    <row r="812">
      <c r="A812" s="195"/>
      <c r="B812" s="195"/>
      <c r="C812" s="195"/>
      <c r="D812" s="195"/>
      <c r="E812" s="195"/>
      <c r="F812" s="195"/>
    </row>
    <row r="813">
      <c r="A813" s="195"/>
      <c r="B813" s="195"/>
      <c r="C813" s="195"/>
      <c r="D813" s="195"/>
      <c r="E813" s="195"/>
      <c r="F813" s="195"/>
    </row>
    <row r="814">
      <c r="A814" s="195"/>
      <c r="B814" s="195"/>
      <c r="C814" s="195"/>
      <c r="D814" s="195"/>
      <c r="E814" s="195"/>
      <c r="F814" s="195"/>
    </row>
    <row r="815">
      <c r="A815" s="195"/>
      <c r="B815" s="195"/>
      <c r="C815" s="195"/>
      <c r="D815" s="195"/>
      <c r="E815" s="195"/>
      <c r="F815" s="195"/>
    </row>
    <row r="816">
      <c r="A816" s="195"/>
      <c r="B816" s="195"/>
      <c r="C816" s="195"/>
      <c r="D816" s="195"/>
      <c r="E816" s="195"/>
      <c r="F816" s="195"/>
    </row>
    <row r="817">
      <c r="A817" s="195"/>
      <c r="B817" s="195"/>
      <c r="C817" s="195"/>
      <c r="D817" s="195"/>
      <c r="E817" s="195"/>
      <c r="F817" s="195"/>
    </row>
    <row r="818">
      <c r="A818" s="195"/>
      <c r="B818" s="195"/>
      <c r="C818" s="195"/>
      <c r="D818" s="195"/>
      <c r="E818" s="195"/>
      <c r="F818" s="195"/>
    </row>
    <row r="819">
      <c r="A819" s="195"/>
      <c r="B819" s="195"/>
      <c r="C819" s="195"/>
      <c r="D819" s="195"/>
      <c r="E819" s="195"/>
      <c r="F819" s="195"/>
    </row>
    <row r="820">
      <c r="A820" s="195"/>
      <c r="B820" s="195"/>
      <c r="C820" s="195"/>
      <c r="D820" s="195"/>
      <c r="E820" s="195"/>
      <c r="F820" s="195"/>
    </row>
    <row r="821">
      <c r="A821" s="195"/>
      <c r="B821" s="195"/>
      <c r="C821" s="195"/>
      <c r="D821" s="195"/>
      <c r="E821" s="195"/>
      <c r="F821" s="195"/>
    </row>
    <row r="822">
      <c r="A822" s="195"/>
      <c r="B822" s="195"/>
      <c r="C822" s="195"/>
      <c r="D822" s="195"/>
      <c r="E822" s="195"/>
      <c r="F822" s="195"/>
    </row>
    <row r="823">
      <c r="A823" s="195"/>
      <c r="B823" s="195"/>
      <c r="C823" s="195"/>
      <c r="D823" s="195"/>
      <c r="E823" s="195"/>
      <c r="F823" s="195"/>
    </row>
    <row r="824">
      <c r="A824" s="195"/>
      <c r="B824" s="195"/>
      <c r="C824" s="195"/>
      <c r="D824" s="195"/>
      <c r="E824" s="195"/>
      <c r="F824" s="195"/>
    </row>
    <row r="825">
      <c r="A825" s="195"/>
      <c r="B825" s="195"/>
      <c r="C825" s="195"/>
      <c r="D825" s="195"/>
      <c r="E825" s="195"/>
      <c r="F825" s="195"/>
    </row>
    <row r="826">
      <c r="A826" s="195"/>
      <c r="B826" s="195"/>
      <c r="C826" s="195"/>
      <c r="D826" s="195"/>
      <c r="E826" s="195"/>
      <c r="F826" s="195"/>
    </row>
    <row r="827">
      <c r="A827" s="195"/>
      <c r="B827" s="195"/>
      <c r="C827" s="195"/>
      <c r="D827" s="195"/>
      <c r="E827" s="195"/>
      <c r="F827" s="195"/>
    </row>
    <row r="828">
      <c r="A828" s="195"/>
      <c r="B828" s="195"/>
      <c r="C828" s="195"/>
      <c r="D828" s="195"/>
      <c r="E828" s="195"/>
      <c r="F828" s="195"/>
    </row>
    <row r="829">
      <c r="A829" s="195"/>
      <c r="B829" s="195"/>
      <c r="C829" s="195"/>
      <c r="D829" s="195"/>
      <c r="E829" s="195"/>
      <c r="F829" s="195"/>
    </row>
    <row r="830">
      <c r="A830" s="195"/>
      <c r="B830" s="195"/>
      <c r="C830" s="195"/>
      <c r="D830" s="195"/>
      <c r="E830" s="195"/>
      <c r="F830" s="195"/>
    </row>
    <row r="831">
      <c r="A831" s="195"/>
      <c r="B831" s="195"/>
      <c r="C831" s="195"/>
      <c r="D831" s="195"/>
      <c r="E831" s="195"/>
      <c r="F831" s="195"/>
    </row>
    <row r="832">
      <c r="A832" s="195"/>
      <c r="B832" s="195"/>
      <c r="C832" s="195"/>
      <c r="D832" s="195"/>
      <c r="E832" s="195"/>
      <c r="F832" s="195"/>
    </row>
    <row r="833">
      <c r="A833" s="195"/>
      <c r="B833" s="195"/>
      <c r="C833" s="195"/>
      <c r="D833" s="195"/>
      <c r="E833" s="195"/>
      <c r="F833" s="195"/>
    </row>
    <row r="834">
      <c r="A834" s="195"/>
      <c r="B834" s="195"/>
      <c r="C834" s="195"/>
      <c r="D834" s="195"/>
      <c r="E834" s="195"/>
      <c r="F834" s="195"/>
    </row>
    <row r="835">
      <c r="A835" s="195"/>
      <c r="B835" s="195"/>
      <c r="C835" s="195"/>
      <c r="D835" s="195"/>
      <c r="E835" s="195"/>
      <c r="F835" s="195"/>
    </row>
    <row r="836">
      <c r="A836" s="195"/>
      <c r="B836" s="195"/>
      <c r="C836" s="195"/>
      <c r="D836" s="195"/>
      <c r="E836" s="195"/>
      <c r="F836" s="195"/>
    </row>
    <row r="837">
      <c r="A837" s="195"/>
      <c r="B837" s="195"/>
      <c r="C837" s="195"/>
      <c r="D837" s="195"/>
      <c r="E837" s="195"/>
      <c r="F837" s="195"/>
    </row>
    <row r="838">
      <c r="A838" s="195"/>
      <c r="B838" s="195"/>
      <c r="C838" s="195"/>
      <c r="D838" s="195"/>
      <c r="E838" s="195"/>
      <c r="F838" s="195"/>
    </row>
    <row r="839">
      <c r="A839" s="195"/>
      <c r="B839" s="195"/>
      <c r="C839" s="195"/>
      <c r="D839" s="195"/>
      <c r="E839" s="195"/>
      <c r="F839" s="195"/>
    </row>
    <row r="840">
      <c r="A840" s="195"/>
      <c r="B840" s="195"/>
      <c r="C840" s="195"/>
      <c r="D840" s="195"/>
      <c r="E840" s="195"/>
      <c r="F840" s="195"/>
    </row>
    <row r="841">
      <c r="A841" s="195"/>
      <c r="B841" s="195"/>
      <c r="C841" s="195"/>
      <c r="D841" s="195"/>
      <c r="E841" s="195"/>
      <c r="F841" s="195"/>
    </row>
    <row r="842">
      <c r="A842" s="195"/>
      <c r="B842" s="195"/>
      <c r="C842" s="195"/>
      <c r="D842" s="195"/>
      <c r="E842" s="195"/>
      <c r="F842" s="195"/>
    </row>
    <row r="843">
      <c r="A843" s="195"/>
      <c r="B843" s="195"/>
      <c r="C843" s="195"/>
      <c r="D843" s="195"/>
      <c r="E843" s="195"/>
      <c r="F843" s="195"/>
    </row>
    <row r="844">
      <c r="A844" s="195"/>
      <c r="B844" s="195"/>
      <c r="C844" s="195"/>
      <c r="D844" s="195"/>
      <c r="E844" s="195"/>
      <c r="F844" s="195"/>
    </row>
    <row r="845">
      <c r="A845" s="195"/>
      <c r="B845" s="195"/>
      <c r="C845" s="195"/>
      <c r="D845" s="195"/>
      <c r="E845" s="195"/>
      <c r="F845" s="195"/>
    </row>
    <row r="846">
      <c r="A846" s="195"/>
      <c r="B846" s="195"/>
      <c r="C846" s="195"/>
      <c r="D846" s="195"/>
      <c r="E846" s="195"/>
      <c r="F846" s="195"/>
    </row>
    <row r="847">
      <c r="A847" s="195"/>
      <c r="B847" s="195"/>
      <c r="C847" s="195"/>
      <c r="D847" s="195"/>
      <c r="E847" s="195"/>
      <c r="F847" s="195"/>
    </row>
    <row r="848">
      <c r="A848" s="195"/>
      <c r="B848" s="195"/>
      <c r="C848" s="195"/>
      <c r="D848" s="195"/>
      <c r="E848" s="195"/>
      <c r="F848" s="195"/>
    </row>
    <row r="849">
      <c r="A849" s="195"/>
      <c r="B849" s="195"/>
      <c r="C849" s="195"/>
      <c r="D849" s="195"/>
      <c r="E849" s="195"/>
      <c r="F849" s="195"/>
    </row>
    <row r="850">
      <c r="A850" s="195"/>
      <c r="B850" s="195"/>
      <c r="C850" s="195"/>
      <c r="D850" s="195"/>
      <c r="E850" s="195"/>
      <c r="F850" s="195"/>
    </row>
    <row r="851">
      <c r="A851" s="195"/>
      <c r="B851" s="195"/>
      <c r="C851" s="195"/>
      <c r="D851" s="195"/>
      <c r="E851" s="195"/>
      <c r="F851" s="195"/>
    </row>
    <row r="852">
      <c r="A852" s="195"/>
      <c r="B852" s="195"/>
      <c r="C852" s="195"/>
      <c r="D852" s="195"/>
      <c r="E852" s="195"/>
      <c r="F852" s="195"/>
    </row>
    <row r="853">
      <c r="A853" s="195"/>
      <c r="B853" s="195"/>
      <c r="C853" s="195"/>
      <c r="D853" s="195"/>
      <c r="E853" s="195"/>
      <c r="F853" s="195"/>
    </row>
    <row r="854">
      <c r="A854" s="195"/>
      <c r="B854" s="195"/>
      <c r="C854" s="195"/>
      <c r="D854" s="195"/>
      <c r="E854" s="195"/>
      <c r="F854" s="195"/>
    </row>
    <row r="855">
      <c r="A855" s="195"/>
      <c r="B855" s="195"/>
      <c r="C855" s="195"/>
      <c r="D855" s="195"/>
      <c r="E855" s="195"/>
      <c r="F855" s="195"/>
    </row>
    <row r="856">
      <c r="A856" s="195"/>
      <c r="B856" s="195"/>
      <c r="C856" s="195"/>
      <c r="D856" s="195"/>
      <c r="E856" s="195"/>
      <c r="F856" s="195"/>
    </row>
    <row r="857">
      <c r="A857" s="195"/>
      <c r="B857" s="195"/>
      <c r="C857" s="195"/>
      <c r="D857" s="195"/>
      <c r="E857" s="195"/>
      <c r="F857" s="195"/>
    </row>
    <row r="858">
      <c r="A858" s="195"/>
      <c r="B858" s="195"/>
      <c r="C858" s="195"/>
      <c r="D858" s="195"/>
      <c r="E858" s="195"/>
      <c r="F858" s="195"/>
    </row>
    <row r="859">
      <c r="A859" s="195"/>
      <c r="B859" s="195"/>
      <c r="C859" s="195"/>
      <c r="D859" s="195"/>
      <c r="E859" s="195"/>
      <c r="F859" s="195"/>
    </row>
    <row r="860">
      <c r="A860" s="195"/>
      <c r="B860" s="195"/>
      <c r="C860" s="195"/>
      <c r="D860" s="195"/>
      <c r="E860" s="195"/>
      <c r="F860" s="195"/>
    </row>
    <row r="861">
      <c r="A861" s="195"/>
      <c r="B861" s="195"/>
      <c r="C861" s="195"/>
      <c r="D861" s="195"/>
      <c r="E861" s="195"/>
      <c r="F861" s="195"/>
    </row>
    <row r="862">
      <c r="A862" s="195"/>
      <c r="B862" s="195"/>
      <c r="C862" s="195"/>
      <c r="D862" s="195"/>
      <c r="E862" s="195"/>
      <c r="F862" s="195"/>
    </row>
    <row r="863">
      <c r="A863" s="195"/>
      <c r="B863" s="195"/>
      <c r="C863" s="195"/>
      <c r="D863" s="195"/>
      <c r="E863" s="195"/>
      <c r="F863" s="195"/>
    </row>
    <row r="888">
      <c r="A888" s="195"/>
      <c r="B888" s="10"/>
      <c r="C888" s="119"/>
      <c r="F888" s="119"/>
    </row>
    <row r="889">
      <c r="A889" s="195"/>
      <c r="B889" s="10"/>
      <c r="C889" s="119"/>
      <c r="F889" s="119"/>
    </row>
    <row r="890">
      <c r="A890" s="195"/>
      <c r="B890" s="10"/>
      <c r="C890" s="119"/>
      <c r="F890" s="119"/>
    </row>
    <row r="891">
      <c r="A891" s="195"/>
      <c r="B891" s="10"/>
      <c r="C891" s="119"/>
      <c r="F891" s="119"/>
    </row>
    <row r="892">
      <c r="A892" s="195"/>
      <c r="B892" s="10"/>
      <c r="C892" s="119"/>
      <c r="F892" s="119"/>
    </row>
    <row r="893">
      <c r="A893" s="195"/>
      <c r="B893" s="10"/>
      <c r="C893" s="119"/>
      <c r="F893" s="119"/>
    </row>
    <row r="894">
      <c r="A894" s="195"/>
      <c r="B894" s="10"/>
      <c r="C894" s="119"/>
      <c r="F894" s="119"/>
    </row>
    <row r="895">
      <c r="A895" s="195"/>
      <c r="B895" s="10"/>
      <c r="C895" s="119"/>
      <c r="F895" s="119"/>
    </row>
    <row r="896">
      <c r="A896" s="195"/>
      <c r="B896" s="10"/>
      <c r="C896" s="119"/>
      <c r="F896" s="119"/>
    </row>
    <row r="897">
      <c r="A897" s="195"/>
      <c r="B897" s="10"/>
      <c r="C897" s="119"/>
      <c r="F897" s="119"/>
    </row>
    <row r="898">
      <c r="A898" s="195"/>
      <c r="B898" s="10"/>
      <c r="C898" s="119"/>
      <c r="F898" s="119"/>
    </row>
    <row r="899">
      <c r="A899" s="195"/>
      <c r="B899" s="10"/>
      <c r="C899" s="119"/>
      <c r="F899" s="119"/>
    </row>
    <row r="900">
      <c r="A900" s="195"/>
      <c r="B900" s="10"/>
      <c r="C900" s="119"/>
      <c r="F900" s="119"/>
    </row>
    <row r="901">
      <c r="A901" s="195"/>
      <c r="B901" s="10"/>
      <c r="C901" s="119"/>
      <c r="F901" s="119"/>
    </row>
    <row r="902">
      <c r="A902" s="195"/>
      <c r="B902" s="10"/>
      <c r="C902" s="119"/>
      <c r="F902" s="119"/>
    </row>
    <row r="903">
      <c r="A903" s="195"/>
      <c r="B903" s="10"/>
      <c r="C903" s="119"/>
      <c r="F903" s="119"/>
    </row>
  </sheetData>
  <autoFilter ref="$A$1:$F$861">
    <sortState ref="A1:F861">
      <sortCondition ref="C1:C861"/>
      <sortCondition ref="A1:A861"/>
    </sortState>
  </autoFilter>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162" t="s">
        <v>471</v>
      </c>
    </row>
    <row r="2">
      <c r="A2" s="196" t="s">
        <v>3</v>
      </c>
      <c r="B2" s="197" t="s">
        <v>489</v>
      </c>
      <c r="C2" s="198">
        <v>2015.0</v>
      </c>
      <c r="D2" s="30" t="s">
        <v>6</v>
      </c>
      <c r="E2" s="30" t="s">
        <v>409</v>
      </c>
      <c r="F2" s="199">
        <v>39.269</v>
      </c>
    </row>
    <row r="3">
      <c r="A3" s="196" t="s">
        <v>4</v>
      </c>
      <c r="B3" s="197" t="s">
        <v>472</v>
      </c>
      <c r="C3" s="198">
        <v>2015.0</v>
      </c>
      <c r="D3" s="30" t="s">
        <v>6</v>
      </c>
      <c r="E3" s="30" t="s">
        <v>409</v>
      </c>
      <c r="F3" s="199">
        <v>34.34</v>
      </c>
    </row>
    <row r="4">
      <c r="A4" s="197" t="s">
        <v>5</v>
      </c>
      <c r="B4" s="197" t="s">
        <v>473</v>
      </c>
      <c r="C4" s="198">
        <v>2015.0</v>
      </c>
      <c r="D4" s="30" t="s">
        <v>6</v>
      </c>
      <c r="E4" s="30" t="s">
        <v>409</v>
      </c>
      <c r="F4" s="199">
        <v>29.383</v>
      </c>
    </row>
    <row r="5">
      <c r="A5" s="197" t="s">
        <v>6</v>
      </c>
      <c r="B5" s="197" t="s">
        <v>474</v>
      </c>
      <c r="C5" s="198">
        <v>2015.0</v>
      </c>
      <c r="D5" s="30" t="s">
        <v>6</v>
      </c>
      <c r="E5" s="30" t="s">
        <v>409</v>
      </c>
      <c r="F5" s="199">
        <v>40.916</v>
      </c>
    </row>
    <row r="6">
      <c r="A6" s="197" t="s">
        <v>7</v>
      </c>
      <c r="B6" s="197" t="s">
        <v>475</v>
      </c>
      <c r="C6" s="198">
        <v>2015.0</v>
      </c>
      <c r="D6" s="30" t="s">
        <v>6</v>
      </c>
      <c r="E6" s="30" t="s">
        <v>409</v>
      </c>
      <c r="F6" s="199">
        <v>53.95</v>
      </c>
    </row>
    <row r="7">
      <c r="A7" s="197" t="s">
        <v>8</v>
      </c>
      <c r="B7" s="197" t="s">
        <v>479</v>
      </c>
      <c r="C7" s="198">
        <v>2015.0</v>
      </c>
      <c r="D7" s="30" t="s">
        <v>6</v>
      </c>
      <c r="E7" s="30" t="s">
        <v>409</v>
      </c>
      <c r="F7" s="199">
        <v>45.936</v>
      </c>
    </row>
    <row r="8">
      <c r="A8" s="197" t="s">
        <v>9</v>
      </c>
      <c r="B8" s="197" t="s">
        <v>480</v>
      </c>
      <c r="C8" s="198">
        <v>2015.0</v>
      </c>
      <c r="D8" s="30" t="s">
        <v>6</v>
      </c>
      <c r="E8" s="30" t="s">
        <v>409</v>
      </c>
      <c r="F8" s="199">
        <v>38.567</v>
      </c>
    </row>
    <row r="9">
      <c r="A9" s="197" t="s">
        <v>10</v>
      </c>
      <c r="B9" s="197" t="s">
        <v>478</v>
      </c>
      <c r="C9" s="198">
        <v>2015.0</v>
      </c>
      <c r="D9" s="30" t="s">
        <v>6</v>
      </c>
      <c r="E9" s="30" t="s">
        <v>409</v>
      </c>
      <c r="F9" s="199">
        <v>57.559</v>
      </c>
    </row>
    <row r="10">
      <c r="A10" s="197" t="s">
        <v>11</v>
      </c>
      <c r="B10" s="197" t="s">
        <v>477</v>
      </c>
      <c r="C10" s="198">
        <v>2015.0</v>
      </c>
      <c r="D10" s="30" t="s">
        <v>6</v>
      </c>
      <c r="E10" s="30" t="s">
        <v>409</v>
      </c>
      <c r="F10" s="199">
        <v>34.606</v>
      </c>
    </row>
    <row r="11">
      <c r="A11" s="197" t="s">
        <v>12</v>
      </c>
      <c r="B11" s="197" t="s">
        <v>476</v>
      </c>
      <c r="C11" s="198">
        <v>2015.0</v>
      </c>
      <c r="D11" s="30" t="s">
        <v>6</v>
      </c>
      <c r="E11" s="30" t="s">
        <v>409</v>
      </c>
      <c r="F11" s="199">
        <v>28.32</v>
      </c>
    </row>
    <row r="12">
      <c r="A12" s="197" t="s">
        <v>13</v>
      </c>
      <c r="B12" s="197" t="s">
        <v>481</v>
      </c>
      <c r="C12" s="198">
        <v>2015.0</v>
      </c>
      <c r="D12" s="30" t="s">
        <v>6</v>
      </c>
      <c r="E12" s="30" t="s">
        <v>409</v>
      </c>
      <c r="F12" s="199">
        <v>38.218</v>
      </c>
    </row>
    <row r="13">
      <c r="A13" s="197" t="s">
        <v>14</v>
      </c>
      <c r="B13" s="197" t="s">
        <v>483</v>
      </c>
      <c r="C13" s="198">
        <v>2015.0</v>
      </c>
      <c r="D13" s="30" t="s">
        <v>6</v>
      </c>
      <c r="E13" s="30" t="s">
        <v>409</v>
      </c>
      <c r="F13" s="199">
        <v>37.97</v>
      </c>
    </row>
    <row r="14">
      <c r="A14" s="197" t="s">
        <v>15</v>
      </c>
      <c r="B14" s="197" t="s">
        <v>482</v>
      </c>
      <c r="C14" s="198">
        <v>2015.0</v>
      </c>
      <c r="D14" s="30" t="s">
        <v>6</v>
      </c>
      <c r="E14" s="30" t="s">
        <v>409</v>
      </c>
      <c r="F14" s="199">
        <v>52.308</v>
      </c>
    </row>
    <row r="15">
      <c r="A15" s="197" t="s">
        <v>16</v>
      </c>
      <c r="B15" s="197" t="s">
        <v>484</v>
      </c>
      <c r="C15" s="198">
        <v>2015.0</v>
      </c>
      <c r="D15" s="30" t="s">
        <v>6</v>
      </c>
      <c r="E15" s="30" t="s">
        <v>409</v>
      </c>
      <c r="F15" s="199">
        <v>39.997</v>
      </c>
    </row>
    <row r="16">
      <c r="A16" s="197" t="s">
        <v>17</v>
      </c>
      <c r="B16" s="197" t="s">
        <v>485</v>
      </c>
      <c r="C16" s="198">
        <v>2015.0</v>
      </c>
      <c r="D16" s="30" t="s">
        <v>6</v>
      </c>
      <c r="E16" s="30" t="s">
        <v>409</v>
      </c>
      <c r="F16" s="199">
        <v>33.413</v>
      </c>
    </row>
    <row r="17">
      <c r="A17" s="197" t="s">
        <v>18</v>
      </c>
      <c r="B17" s="197" t="s">
        <v>486</v>
      </c>
      <c r="C17" s="198">
        <v>2015.0</v>
      </c>
      <c r="D17" s="30" t="s">
        <v>6</v>
      </c>
      <c r="E17" s="30" t="s">
        <v>409</v>
      </c>
      <c r="F17" s="199">
        <v>32.479</v>
      </c>
    </row>
    <row r="18">
      <c r="A18" s="197" t="s">
        <v>19</v>
      </c>
      <c r="B18" s="197" t="s">
        <v>487</v>
      </c>
      <c r="C18" s="198">
        <v>2015.0</v>
      </c>
      <c r="D18" s="30" t="s">
        <v>6</v>
      </c>
      <c r="E18" s="30" t="s">
        <v>409</v>
      </c>
      <c r="F18" s="199">
        <v>44.234</v>
      </c>
    </row>
    <row r="19">
      <c r="A19" s="197" t="s">
        <v>20</v>
      </c>
      <c r="B19" s="197" t="s">
        <v>488</v>
      </c>
      <c r="C19" s="198">
        <v>2015.0</v>
      </c>
      <c r="D19" s="30" t="s">
        <v>6</v>
      </c>
      <c r="E19" s="30" t="s">
        <v>409</v>
      </c>
      <c r="F19" s="199">
        <v>37.435</v>
      </c>
    </row>
    <row r="20">
      <c r="A20" s="197" t="s">
        <v>21</v>
      </c>
      <c r="B20" s="197" t="s">
        <v>490</v>
      </c>
      <c r="C20" s="198">
        <v>2015.0</v>
      </c>
      <c r="D20" s="30" t="s">
        <v>6</v>
      </c>
      <c r="E20" s="30" t="s">
        <v>409</v>
      </c>
      <c r="F20" s="199">
        <v>36.852</v>
      </c>
    </row>
    <row r="21">
      <c r="A21" s="197" t="s">
        <v>22</v>
      </c>
      <c r="B21" s="197" t="s">
        <v>491</v>
      </c>
      <c r="C21" s="198">
        <v>2015.0</v>
      </c>
      <c r="D21" s="30" t="s">
        <v>6</v>
      </c>
      <c r="E21" s="30" t="s">
        <v>409</v>
      </c>
      <c r="F21" s="199">
        <v>43.159</v>
      </c>
    </row>
    <row r="22">
      <c r="A22" s="197" t="s">
        <v>23</v>
      </c>
      <c r="B22" s="197" t="s">
        <v>492</v>
      </c>
      <c r="C22" s="198">
        <v>2015.0</v>
      </c>
      <c r="D22" s="30" t="s">
        <v>6</v>
      </c>
      <c r="E22" s="30" t="s">
        <v>409</v>
      </c>
      <c r="F22" s="199">
        <v>50.835</v>
      </c>
    </row>
    <row r="23">
      <c r="A23" s="197" t="s">
        <v>24</v>
      </c>
      <c r="B23" s="197" t="s">
        <v>493</v>
      </c>
      <c r="C23" s="198">
        <v>2015.0</v>
      </c>
      <c r="D23" s="30" t="s">
        <v>6</v>
      </c>
      <c r="E23" s="30" t="s">
        <v>409</v>
      </c>
      <c r="F23" s="199">
        <v>36.368</v>
      </c>
    </row>
    <row r="24">
      <c r="A24" s="197" t="s">
        <v>25</v>
      </c>
      <c r="B24" s="197" t="s">
        <v>494</v>
      </c>
      <c r="C24" s="198">
        <v>2015.0</v>
      </c>
      <c r="D24" s="30" t="s">
        <v>6</v>
      </c>
      <c r="E24" s="30" t="s">
        <v>409</v>
      </c>
      <c r="F24" s="199">
        <v>30.72</v>
      </c>
    </row>
    <row r="25">
      <c r="A25" s="197" t="s">
        <v>26</v>
      </c>
      <c r="B25" s="197" t="s">
        <v>495</v>
      </c>
      <c r="C25" s="198">
        <v>2015.0</v>
      </c>
      <c r="D25" s="30" t="s">
        <v>6</v>
      </c>
      <c r="E25" s="30" t="s">
        <v>409</v>
      </c>
      <c r="F25" s="199">
        <v>35.138</v>
      </c>
    </row>
    <row r="26">
      <c r="A26" s="197" t="s">
        <v>27</v>
      </c>
      <c r="B26" s="197" t="s">
        <v>497</v>
      </c>
      <c r="C26" s="198">
        <v>2015.0</v>
      </c>
      <c r="D26" s="30" t="s">
        <v>6</v>
      </c>
      <c r="E26" s="30" t="s">
        <v>409</v>
      </c>
      <c r="F26" s="199">
        <v>37.788</v>
      </c>
    </row>
    <row r="27">
      <c r="A27" s="197" t="s">
        <v>28</v>
      </c>
      <c r="B27" s="197" t="s">
        <v>496</v>
      </c>
      <c r="C27" s="198">
        <v>2015.0</v>
      </c>
      <c r="D27" s="30" t="s">
        <v>6</v>
      </c>
      <c r="E27" s="30" t="s">
        <v>409</v>
      </c>
      <c r="F27" s="199">
        <v>36.498</v>
      </c>
    </row>
    <row r="28">
      <c r="A28" s="197" t="s">
        <v>29</v>
      </c>
      <c r="B28" s="197" t="s">
        <v>498</v>
      </c>
      <c r="C28" s="198">
        <v>2015.0</v>
      </c>
      <c r="D28" s="30" t="s">
        <v>6</v>
      </c>
      <c r="E28" s="30" t="s">
        <v>409</v>
      </c>
      <c r="F28" s="199">
        <v>31.258</v>
      </c>
    </row>
    <row r="29">
      <c r="A29" s="197" t="s">
        <v>30</v>
      </c>
      <c r="B29" s="197" t="s">
        <v>499</v>
      </c>
      <c r="C29" s="198">
        <v>2015.0</v>
      </c>
      <c r="D29" s="30" t="s">
        <v>6</v>
      </c>
      <c r="E29" s="30" t="s">
        <v>409</v>
      </c>
      <c r="F29" s="199">
        <v>54.714</v>
      </c>
    </row>
    <row r="30">
      <c r="A30" s="197" t="s">
        <v>31</v>
      </c>
      <c r="B30" s="197" t="s">
        <v>500</v>
      </c>
      <c r="C30" s="198">
        <v>2015.0</v>
      </c>
      <c r="D30" s="30" t="s">
        <v>6</v>
      </c>
      <c r="E30" s="30" t="s">
        <v>409</v>
      </c>
      <c r="F30" s="199">
        <v>43.142</v>
      </c>
    </row>
    <row r="31">
      <c r="A31" s="197" t="s">
        <v>32</v>
      </c>
      <c r="B31" s="197" t="s">
        <v>501</v>
      </c>
      <c r="C31" s="198">
        <v>2015.0</v>
      </c>
      <c r="D31" s="30" t="s">
        <v>6</v>
      </c>
      <c r="E31" s="30" t="s">
        <v>409</v>
      </c>
      <c r="F31" s="199">
        <v>41.967</v>
      </c>
    </row>
    <row r="32">
      <c r="A32" s="197" t="s">
        <v>33</v>
      </c>
      <c r="B32" s="197" t="s">
        <v>502</v>
      </c>
      <c r="C32" s="198">
        <v>2015.0</v>
      </c>
      <c r="D32" s="30" t="s">
        <v>6</v>
      </c>
      <c r="E32" s="30" t="s">
        <v>409</v>
      </c>
      <c r="F32" s="199">
        <v>53.165</v>
      </c>
    </row>
    <row r="33">
      <c r="A33" s="197" t="s">
        <v>34</v>
      </c>
      <c r="B33" s="197" t="s">
        <v>503</v>
      </c>
      <c r="C33" s="198">
        <v>2015.0</v>
      </c>
      <c r="D33" s="30" t="s">
        <v>6</v>
      </c>
      <c r="E33" s="30" t="s">
        <v>409</v>
      </c>
      <c r="F33" s="199">
        <v>42.666</v>
      </c>
    </row>
    <row r="34">
      <c r="A34" s="197" t="s">
        <v>35</v>
      </c>
      <c r="B34" s="197" t="s">
        <v>504</v>
      </c>
      <c r="C34" s="198">
        <v>2015.0</v>
      </c>
      <c r="D34" s="30" t="s">
        <v>6</v>
      </c>
      <c r="E34" s="30" t="s">
        <v>409</v>
      </c>
      <c r="F34" s="199">
        <v>36.366</v>
      </c>
    </row>
    <row r="35">
      <c r="A35" s="91" t="s">
        <v>3</v>
      </c>
      <c r="B35" s="27" t="s">
        <v>489</v>
      </c>
      <c r="C35" s="7">
        <v>2017.0</v>
      </c>
      <c r="D35" s="9" t="s">
        <v>6</v>
      </c>
      <c r="E35" s="9" t="s">
        <v>409</v>
      </c>
      <c r="F35" s="7">
        <v>39.269</v>
      </c>
    </row>
    <row r="36">
      <c r="A36" s="91" t="s">
        <v>4</v>
      </c>
      <c r="B36" s="27" t="s">
        <v>472</v>
      </c>
      <c r="C36" s="7">
        <v>2017.0</v>
      </c>
      <c r="D36" s="9" t="s">
        <v>6</v>
      </c>
      <c r="E36" s="9" t="s">
        <v>409</v>
      </c>
      <c r="F36" s="7">
        <v>34.34</v>
      </c>
    </row>
    <row r="37">
      <c r="A37" s="27" t="s">
        <v>5</v>
      </c>
      <c r="B37" s="27" t="s">
        <v>473</v>
      </c>
      <c r="C37" s="7">
        <v>2017.0</v>
      </c>
      <c r="D37" s="9" t="s">
        <v>6</v>
      </c>
      <c r="E37" s="9" t="s">
        <v>409</v>
      </c>
      <c r="F37" s="7">
        <v>29.383</v>
      </c>
    </row>
    <row r="38">
      <c r="A38" s="27" t="s">
        <v>6</v>
      </c>
      <c r="B38" s="27" t="s">
        <v>474</v>
      </c>
      <c r="C38" s="7">
        <v>2017.0</v>
      </c>
      <c r="D38" s="9" t="s">
        <v>6</v>
      </c>
      <c r="E38" s="9" t="s">
        <v>409</v>
      </c>
      <c r="F38" s="7">
        <v>40.916</v>
      </c>
    </row>
    <row r="39">
      <c r="A39" s="27" t="s">
        <v>7</v>
      </c>
      <c r="B39" s="27" t="s">
        <v>475</v>
      </c>
      <c r="C39" s="7">
        <v>2017.0</v>
      </c>
      <c r="D39" s="9" t="s">
        <v>6</v>
      </c>
      <c r="E39" s="9" t="s">
        <v>409</v>
      </c>
      <c r="F39" s="7">
        <v>53.95</v>
      </c>
    </row>
    <row r="40">
      <c r="A40" s="27" t="s">
        <v>8</v>
      </c>
      <c r="B40" s="27" t="s">
        <v>479</v>
      </c>
      <c r="C40" s="7">
        <v>2017.0</v>
      </c>
      <c r="D40" s="9" t="s">
        <v>6</v>
      </c>
      <c r="E40" s="9" t="s">
        <v>409</v>
      </c>
      <c r="F40" s="7">
        <v>45.936</v>
      </c>
    </row>
    <row r="41">
      <c r="A41" s="27" t="s">
        <v>9</v>
      </c>
      <c r="B41" s="27" t="s">
        <v>480</v>
      </c>
      <c r="C41" s="7">
        <v>2017.0</v>
      </c>
      <c r="D41" s="9" t="s">
        <v>6</v>
      </c>
      <c r="E41" s="9" t="s">
        <v>409</v>
      </c>
      <c r="F41" s="7">
        <v>38.567</v>
      </c>
    </row>
    <row r="42">
      <c r="A42" s="27" t="s">
        <v>10</v>
      </c>
      <c r="B42" s="27" t="s">
        <v>478</v>
      </c>
      <c r="C42" s="7">
        <v>2017.0</v>
      </c>
      <c r="D42" s="9" t="s">
        <v>6</v>
      </c>
      <c r="E42" s="9" t="s">
        <v>409</v>
      </c>
      <c r="F42" s="7">
        <v>57.559</v>
      </c>
    </row>
    <row r="43">
      <c r="A43" s="27" t="s">
        <v>11</v>
      </c>
      <c r="B43" s="27" t="s">
        <v>477</v>
      </c>
      <c r="C43" s="7">
        <v>2017.0</v>
      </c>
      <c r="D43" s="9" t="s">
        <v>6</v>
      </c>
      <c r="E43" s="9" t="s">
        <v>409</v>
      </c>
      <c r="F43" s="7">
        <v>34.606</v>
      </c>
    </row>
    <row r="44">
      <c r="A44" s="27" t="s">
        <v>12</v>
      </c>
      <c r="B44" s="27" t="s">
        <v>476</v>
      </c>
      <c r="C44" s="7">
        <v>2017.0</v>
      </c>
      <c r="D44" s="9" t="s">
        <v>6</v>
      </c>
      <c r="E44" s="9" t="s">
        <v>409</v>
      </c>
      <c r="F44" s="7">
        <v>28.32</v>
      </c>
    </row>
    <row r="45">
      <c r="A45" s="27" t="s">
        <v>13</v>
      </c>
      <c r="B45" s="27" t="s">
        <v>481</v>
      </c>
      <c r="C45" s="7">
        <v>2017.0</v>
      </c>
      <c r="D45" s="9" t="s">
        <v>6</v>
      </c>
      <c r="E45" s="9" t="s">
        <v>409</v>
      </c>
      <c r="F45" s="7">
        <v>38.218</v>
      </c>
    </row>
    <row r="46">
      <c r="A46" s="27" t="s">
        <v>14</v>
      </c>
      <c r="B46" s="27" t="s">
        <v>483</v>
      </c>
      <c r="C46" s="7">
        <v>2017.0</v>
      </c>
      <c r="D46" s="9" t="s">
        <v>6</v>
      </c>
      <c r="E46" s="9" t="s">
        <v>409</v>
      </c>
      <c r="F46" s="7">
        <v>37.97</v>
      </c>
    </row>
    <row r="47">
      <c r="A47" s="27" t="s">
        <v>15</v>
      </c>
      <c r="B47" s="27" t="s">
        <v>482</v>
      </c>
      <c r="C47" s="7">
        <v>2017.0</v>
      </c>
      <c r="D47" s="9" t="s">
        <v>6</v>
      </c>
      <c r="E47" s="9" t="s">
        <v>409</v>
      </c>
      <c r="F47" s="7">
        <v>52.308</v>
      </c>
    </row>
    <row r="48">
      <c r="A48" s="27" t="s">
        <v>16</v>
      </c>
      <c r="B48" s="27" t="s">
        <v>484</v>
      </c>
      <c r="C48" s="7">
        <v>2017.0</v>
      </c>
      <c r="D48" s="9" t="s">
        <v>6</v>
      </c>
      <c r="E48" s="9" t="s">
        <v>409</v>
      </c>
      <c r="F48" s="7">
        <v>39.997</v>
      </c>
    </row>
    <row r="49">
      <c r="A49" s="27" t="s">
        <v>17</v>
      </c>
      <c r="B49" s="27" t="s">
        <v>485</v>
      </c>
      <c r="C49" s="7">
        <v>2017.0</v>
      </c>
      <c r="D49" s="9" t="s">
        <v>6</v>
      </c>
      <c r="E49" s="9" t="s">
        <v>409</v>
      </c>
      <c r="F49" s="7">
        <v>33.413</v>
      </c>
    </row>
    <row r="50">
      <c r="A50" s="27" t="s">
        <v>18</v>
      </c>
      <c r="B50" s="27" t="s">
        <v>486</v>
      </c>
      <c r="C50" s="7">
        <v>2017.0</v>
      </c>
      <c r="D50" s="9" t="s">
        <v>6</v>
      </c>
      <c r="E50" s="9" t="s">
        <v>409</v>
      </c>
      <c r="F50" s="7">
        <v>32.479</v>
      </c>
    </row>
    <row r="51">
      <c r="A51" s="27" t="s">
        <v>19</v>
      </c>
      <c r="B51" s="27" t="s">
        <v>487</v>
      </c>
      <c r="C51" s="7">
        <v>2017.0</v>
      </c>
      <c r="D51" s="9" t="s">
        <v>6</v>
      </c>
      <c r="E51" s="9" t="s">
        <v>409</v>
      </c>
      <c r="F51" s="7">
        <v>44.234</v>
      </c>
    </row>
    <row r="52">
      <c r="A52" s="27" t="s">
        <v>20</v>
      </c>
      <c r="B52" s="27" t="s">
        <v>488</v>
      </c>
      <c r="C52" s="7">
        <v>2017.0</v>
      </c>
      <c r="D52" s="9" t="s">
        <v>6</v>
      </c>
      <c r="E52" s="9" t="s">
        <v>409</v>
      </c>
      <c r="F52" s="7">
        <v>37.435</v>
      </c>
    </row>
    <row r="53">
      <c r="A53" s="27" t="s">
        <v>21</v>
      </c>
      <c r="B53" s="27" t="s">
        <v>490</v>
      </c>
      <c r="C53" s="7">
        <v>2017.0</v>
      </c>
      <c r="D53" s="9" t="s">
        <v>6</v>
      </c>
      <c r="E53" s="9" t="s">
        <v>409</v>
      </c>
      <c r="F53" s="7">
        <v>36.852</v>
      </c>
    </row>
    <row r="54">
      <c r="A54" s="27" t="s">
        <v>22</v>
      </c>
      <c r="B54" s="27" t="s">
        <v>491</v>
      </c>
      <c r="C54" s="7">
        <v>2017.0</v>
      </c>
      <c r="D54" s="9" t="s">
        <v>6</v>
      </c>
      <c r="E54" s="9" t="s">
        <v>409</v>
      </c>
      <c r="F54" s="7">
        <v>43.159</v>
      </c>
    </row>
    <row r="55">
      <c r="A55" s="27" t="s">
        <v>23</v>
      </c>
      <c r="B55" s="27" t="s">
        <v>492</v>
      </c>
      <c r="C55" s="7">
        <v>2017.0</v>
      </c>
      <c r="D55" s="9" t="s">
        <v>6</v>
      </c>
      <c r="E55" s="9" t="s">
        <v>409</v>
      </c>
      <c r="F55" s="7">
        <v>50.835</v>
      </c>
    </row>
    <row r="56">
      <c r="A56" s="27" t="s">
        <v>24</v>
      </c>
      <c r="B56" s="27" t="s">
        <v>493</v>
      </c>
      <c r="C56" s="7">
        <v>2017.0</v>
      </c>
      <c r="D56" s="9" t="s">
        <v>6</v>
      </c>
      <c r="E56" s="9" t="s">
        <v>409</v>
      </c>
      <c r="F56" s="7">
        <v>36.368</v>
      </c>
    </row>
    <row r="57">
      <c r="A57" s="27" t="s">
        <v>25</v>
      </c>
      <c r="B57" s="27" t="s">
        <v>494</v>
      </c>
      <c r="C57" s="7">
        <v>2017.0</v>
      </c>
      <c r="D57" s="9" t="s">
        <v>6</v>
      </c>
      <c r="E57" s="9" t="s">
        <v>409</v>
      </c>
      <c r="F57" s="7">
        <v>30.72</v>
      </c>
    </row>
    <row r="58">
      <c r="A58" s="27" t="s">
        <v>26</v>
      </c>
      <c r="B58" s="27" t="s">
        <v>495</v>
      </c>
      <c r="C58" s="7">
        <v>2017.0</v>
      </c>
      <c r="D58" s="9" t="s">
        <v>6</v>
      </c>
      <c r="E58" s="9" t="s">
        <v>409</v>
      </c>
      <c r="F58" s="7">
        <v>35.138</v>
      </c>
    </row>
    <row r="59">
      <c r="A59" s="27" t="s">
        <v>27</v>
      </c>
      <c r="B59" s="27" t="s">
        <v>497</v>
      </c>
      <c r="C59" s="7">
        <v>2017.0</v>
      </c>
      <c r="D59" s="9" t="s">
        <v>6</v>
      </c>
      <c r="E59" s="9" t="s">
        <v>409</v>
      </c>
      <c r="F59" s="7">
        <v>37.788</v>
      </c>
    </row>
    <row r="60">
      <c r="A60" s="27" t="s">
        <v>28</v>
      </c>
      <c r="B60" s="27" t="s">
        <v>496</v>
      </c>
      <c r="C60" s="7">
        <v>2017.0</v>
      </c>
      <c r="D60" s="9" t="s">
        <v>6</v>
      </c>
      <c r="E60" s="9" t="s">
        <v>409</v>
      </c>
      <c r="F60" s="7">
        <v>36.498</v>
      </c>
    </row>
    <row r="61">
      <c r="A61" s="27" t="s">
        <v>29</v>
      </c>
      <c r="B61" s="27" t="s">
        <v>498</v>
      </c>
      <c r="C61" s="7">
        <v>2017.0</v>
      </c>
      <c r="D61" s="9" t="s">
        <v>6</v>
      </c>
      <c r="E61" s="9" t="s">
        <v>409</v>
      </c>
      <c r="F61" s="7">
        <v>31.258</v>
      </c>
    </row>
    <row r="62">
      <c r="A62" s="27" t="s">
        <v>30</v>
      </c>
      <c r="B62" s="27" t="s">
        <v>499</v>
      </c>
      <c r="C62" s="7">
        <v>2017.0</v>
      </c>
      <c r="D62" s="9" t="s">
        <v>6</v>
      </c>
      <c r="E62" s="9" t="s">
        <v>409</v>
      </c>
      <c r="F62" s="7">
        <v>54.714</v>
      </c>
    </row>
    <row r="63">
      <c r="A63" s="27" t="s">
        <v>31</v>
      </c>
      <c r="B63" s="27" t="s">
        <v>500</v>
      </c>
      <c r="C63" s="7">
        <v>2017.0</v>
      </c>
      <c r="D63" s="9" t="s">
        <v>6</v>
      </c>
      <c r="E63" s="9" t="s">
        <v>409</v>
      </c>
      <c r="F63" s="7">
        <v>43.142</v>
      </c>
    </row>
    <row r="64">
      <c r="A64" s="27" t="s">
        <v>32</v>
      </c>
      <c r="B64" s="27" t="s">
        <v>501</v>
      </c>
      <c r="C64" s="7">
        <v>2017.0</v>
      </c>
      <c r="D64" s="9" t="s">
        <v>6</v>
      </c>
      <c r="E64" s="9" t="s">
        <v>409</v>
      </c>
      <c r="F64" s="7">
        <v>41.967</v>
      </c>
    </row>
    <row r="65">
      <c r="A65" s="27" t="s">
        <v>33</v>
      </c>
      <c r="B65" s="27" t="s">
        <v>502</v>
      </c>
      <c r="C65" s="7">
        <v>2017.0</v>
      </c>
      <c r="D65" s="9" t="s">
        <v>6</v>
      </c>
      <c r="E65" s="9" t="s">
        <v>409</v>
      </c>
      <c r="F65" s="7">
        <v>53.165</v>
      </c>
    </row>
    <row r="66">
      <c r="A66" s="27" t="s">
        <v>34</v>
      </c>
      <c r="B66" s="27" t="s">
        <v>503</v>
      </c>
      <c r="C66" s="7">
        <v>2017.0</v>
      </c>
      <c r="D66" s="9" t="s">
        <v>6</v>
      </c>
      <c r="E66" s="9" t="s">
        <v>409</v>
      </c>
      <c r="F66" s="7">
        <v>42.666</v>
      </c>
    </row>
    <row r="67">
      <c r="A67" s="27" t="s">
        <v>35</v>
      </c>
      <c r="B67" s="27" t="s">
        <v>504</v>
      </c>
      <c r="C67" s="7">
        <v>2017.0</v>
      </c>
      <c r="D67" s="9" t="s">
        <v>6</v>
      </c>
      <c r="E67" s="9" t="s">
        <v>409</v>
      </c>
      <c r="F67" s="7">
        <v>36.366</v>
      </c>
    </row>
    <row r="68">
      <c r="A68" s="91" t="s">
        <v>3</v>
      </c>
      <c r="B68" s="27" t="s">
        <v>489</v>
      </c>
      <c r="C68" s="7">
        <v>2022.0</v>
      </c>
      <c r="D68" s="9" t="s">
        <v>6</v>
      </c>
      <c r="E68" s="9" t="s">
        <v>409</v>
      </c>
      <c r="F68" s="7">
        <v>32.1592860376953</v>
      </c>
    </row>
    <row r="69">
      <c r="A69" s="91" t="s">
        <v>4</v>
      </c>
      <c r="B69" s="27" t="s">
        <v>472</v>
      </c>
      <c r="C69" s="7">
        <v>2022.0</v>
      </c>
      <c r="D69" s="9" t="s">
        <v>6</v>
      </c>
      <c r="E69" s="9" t="s">
        <v>409</v>
      </c>
      <c r="F69" s="7">
        <v>33.2562501831824</v>
      </c>
    </row>
    <row r="70">
      <c r="A70" s="27" t="s">
        <v>5</v>
      </c>
      <c r="B70" s="27" t="s">
        <v>473</v>
      </c>
      <c r="C70" s="7">
        <v>2022.0</v>
      </c>
      <c r="D70" s="9" t="s">
        <v>6</v>
      </c>
      <c r="E70" s="9" t="s">
        <v>409</v>
      </c>
      <c r="F70" s="7">
        <v>25.098501112301</v>
      </c>
    </row>
    <row r="71">
      <c r="A71" s="27" t="s">
        <v>6</v>
      </c>
      <c r="B71" s="27" t="s">
        <v>474</v>
      </c>
      <c r="C71" s="7">
        <v>2022.0</v>
      </c>
      <c r="D71" s="9" t="s">
        <v>6</v>
      </c>
      <c r="E71" s="9" t="s">
        <v>409</v>
      </c>
      <c r="F71" s="7">
        <v>19.8052496325859</v>
      </c>
    </row>
    <row r="72">
      <c r="A72" s="27" t="s">
        <v>7</v>
      </c>
      <c r="B72" s="27" t="s">
        <v>475</v>
      </c>
      <c r="C72" s="7">
        <v>2022.0</v>
      </c>
      <c r="D72" s="9" t="s">
        <v>6</v>
      </c>
      <c r="E72" s="9" t="s">
        <v>409</v>
      </c>
      <c r="F72" s="7">
        <v>40.56700105732</v>
      </c>
    </row>
    <row r="73">
      <c r="A73" s="27" t="s">
        <v>8</v>
      </c>
      <c r="B73" s="27" t="s">
        <v>479</v>
      </c>
      <c r="C73" s="7">
        <v>2022.0</v>
      </c>
      <c r="D73" s="9" t="s">
        <v>6</v>
      </c>
      <c r="E73" s="9" t="s">
        <v>409</v>
      </c>
      <c r="F73" s="7">
        <v>33.1477179798094</v>
      </c>
    </row>
    <row r="74">
      <c r="A74" s="27" t="s">
        <v>9</v>
      </c>
      <c r="B74" s="27" t="s">
        <v>480</v>
      </c>
      <c r="C74" s="7">
        <v>2022.0</v>
      </c>
      <c r="D74" s="9" t="s">
        <v>6</v>
      </c>
      <c r="E74" s="9" t="s">
        <v>409</v>
      </c>
      <c r="F74" s="7">
        <v>24.6292388193461</v>
      </c>
    </row>
    <row r="75">
      <c r="A75" s="27" t="s">
        <v>10</v>
      </c>
      <c r="B75" s="27" t="s">
        <v>478</v>
      </c>
      <c r="C75" s="7">
        <v>2022.0</v>
      </c>
      <c r="D75" s="9" t="s">
        <v>6</v>
      </c>
      <c r="E75" s="9" t="s">
        <v>409</v>
      </c>
      <c r="F75" s="7">
        <v>57.8446138266439</v>
      </c>
    </row>
    <row r="76">
      <c r="A76" s="27" t="s">
        <v>11</v>
      </c>
      <c r="B76" s="27" t="s">
        <v>477</v>
      </c>
      <c r="C76" s="7">
        <v>2022.0</v>
      </c>
      <c r="D76" s="9" t="s">
        <v>6</v>
      </c>
      <c r="E76" s="9" t="s">
        <v>409</v>
      </c>
      <c r="F76" s="7">
        <v>31.0334027790952</v>
      </c>
    </row>
    <row r="77">
      <c r="A77" s="27" t="s">
        <v>12</v>
      </c>
      <c r="B77" s="27" t="s">
        <v>476</v>
      </c>
      <c r="C77" s="7">
        <v>2022.0</v>
      </c>
      <c r="D77" s="9" t="s">
        <v>6</v>
      </c>
      <c r="E77" s="9" t="s">
        <v>409</v>
      </c>
      <c r="F77" s="7">
        <v>21.6075624356338</v>
      </c>
    </row>
    <row r="78">
      <c r="A78" s="27" t="s">
        <v>13</v>
      </c>
      <c r="B78" s="27" t="s">
        <v>481</v>
      </c>
      <c r="C78" s="7">
        <v>2022.0</v>
      </c>
      <c r="D78" s="9" t="s">
        <v>6</v>
      </c>
      <c r="E78" s="9" t="s">
        <v>409</v>
      </c>
      <c r="F78" s="7">
        <v>30.9074574634214</v>
      </c>
    </row>
    <row r="79">
      <c r="A79" s="27" t="s">
        <v>14</v>
      </c>
      <c r="B79" s="27" t="s">
        <v>483</v>
      </c>
      <c r="C79" s="7">
        <v>2022.0</v>
      </c>
      <c r="D79" s="9" t="s">
        <v>6</v>
      </c>
      <c r="E79" s="9" t="s">
        <v>409</v>
      </c>
      <c r="F79" s="7">
        <v>37.3599699780646</v>
      </c>
    </row>
    <row r="80">
      <c r="A80" s="27" t="s">
        <v>15</v>
      </c>
      <c r="B80" s="27" t="s">
        <v>482</v>
      </c>
      <c r="C80" s="7">
        <v>2022.0</v>
      </c>
      <c r="D80" s="9" t="s">
        <v>6</v>
      </c>
      <c r="E80" s="9" t="s">
        <v>409</v>
      </c>
      <c r="F80" s="7">
        <v>45.0220848314649</v>
      </c>
    </row>
    <row r="81">
      <c r="A81" s="27" t="s">
        <v>16</v>
      </c>
      <c r="B81" s="27" t="s">
        <v>484</v>
      </c>
      <c r="C81" s="7">
        <v>2022.0</v>
      </c>
      <c r="D81" s="9" t="s">
        <v>6</v>
      </c>
      <c r="E81" s="9" t="s">
        <v>409</v>
      </c>
      <c r="F81" s="7">
        <v>30.1212859488375</v>
      </c>
    </row>
    <row r="82">
      <c r="A82" s="27" t="s">
        <v>17</v>
      </c>
      <c r="B82" s="27" t="s">
        <v>485</v>
      </c>
      <c r="C82" s="7">
        <v>2022.0</v>
      </c>
      <c r="D82" s="9" t="s">
        <v>6</v>
      </c>
      <c r="E82" s="9" t="s">
        <v>409</v>
      </c>
      <c r="F82" s="7">
        <v>31.7343484334254</v>
      </c>
    </row>
    <row r="83">
      <c r="A83" s="27" t="s">
        <v>18</v>
      </c>
      <c r="B83" s="27" t="s">
        <v>486</v>
      </c>
      <c r="C83" s="7">
        <v>2022.0</v>
      </c>
      <c r="D83" s="9" t="s">
        <v>6</v>
      </c>
      <c r="E83" s="9" t="s">
        <v>409</v>
      </c>
      <c r="F83" s="7">
        <v>23.8814400377178</v>
      </c>
    </row>
    <row r="84">
      <c r="A84" s="27" t="s">
        <v>19</v>
      </c>
      <c r="B84" s="27" t="s">
        <v>487</v>
      </c>
      <c r="C84" s="7">
        <v>2022.0</v>
      </c>
      <c r="D84" s="9" t="s">
        <v>6</v>
      </c>
      <c r="E84" s="9" t="s">
        <v>409</v>
      </c>
      <c r="F84" s="7">
        <v>37.0196893061975</v>
      </c>
    </row>
    <row r="85">
      <c r="A85" s="27" t="s">
        <v>20</v>
      </c>
      <c r="B85" s="27" t="s">
        <v>488</v>
      </c>
      <c r="C85" s="7">
        <v>2022.0</v>
      </c>
      <c r="D85" s="9" t="s">
        <v>6</v>
      </c>
      <c r="E85" s="9" t="s">
        <v>409</v>
      </c>
      <c r="F85" s="7">
        <v>31.9176298621262</v>
      </c>
    </row>
    <row r="86">
      <c r="A86" s="27" t="s">
        <v>21</v>
      </c>
      <c r="B86" s="27" t="s">
        <v>490</v>
      </c>
      <c r="C86" s="7">
        <v>2022.0</v>
      </c>
      <c r="D86" s="9" t="s">
        <v>6</v>
      </c>
      <c r="E86" s="9" t="s">
        <v>409</v>
      </c>
      <c r="F86" s="7">
        <v>24.9575668660422</v>
      </c>
    </row>
    <row r="87">
      <c r="A87" s="27" t="s">
        <v>22</v>
      </c>
      <c r="B87" s="27" t="s">
        <v>491</v>
      </c>
      <c r="C87" s="7">
        <v>2022.0</v>
      </c>
      <c r="D87" s="9" t="s">
        <v>6</v>
      </c>
      <c r="E87" s="9" t="s">
        <v>409</v>
      </c>
      <c r="F87" s="7">
        <v>25.004227674833</v>
      </c>
    </row>
    <row r="88">
      <c r="A88" s="27" t="s">
        <v>23</v>
      </c>
      <c r="B88" s="27" t="s">
        <v>492</v>
      </c>
      <c r="C88" s="7">
        <v>2022.0</v>
      </c>
      <c r="D88" s="9" t="s">
        <v>6</v>
      </c>
      <c r="E88" s="9" t="s">
        <v>409</v>
      </c>
      <c r="F88" s="7">
        <v>48.6159193532178</v>
      </c>
    </row>
    <row r="89">
      <c r="A89" s="27" t="s">
        <v>24</v>
      </c>
      <c r="B89" s="27" t="s">
        <v>493</v>
      </c>
      <c r="C89" s="7">
        <v>2022.0</v>
      </c>
      <c r="D89" s="9" t="s">
        <v>6</v>
      </c>
      <c r="E89" s="9" t="s">
        <v>409</v>
      </c>
      <c r="F89" s="7">
        <v>35.3343583987187</v>
      </c>
    </row>
    <row r="90">
      <c r="A90" s="27" t="s">
        <v>25</v>
      </c>
      <c r="B90" s="27" t="s">
        <v>494</v>
      </c>
      <c r="C90" s="7">
        <v>2022.0</v>
      </c>
      <c r="D90" s="9" t="s">
        <v>6</v>
      </c>
      <c r="E90" s="9" t="s">
        <v>409</v>
      </c>
      <c r="F90" s="7">
        <v>31.3507089723457</v>
      </c>
    </row>
    <row r="91">
      <c r="A91" s="27" t="s">
        <v>26</v>
      </c>
      <c r="B91" s="27" t="s">
        <v>495</v>
      </c>
      <c r="C91" s="7">
        <v>2022.0</v>
      </c>
      <c r="D91" s="9" t="s">
        <v>6</v>
      </c>
      <c r="E91" s="9" t="s">
        <v>409</v>
      </c>
      <c r="F91" s="7">
        <v>28.4285974565463</v>
      </c>
    </row>
    <row r="92">
      <c r="A92" s="27" t="s">
        <v>27</v>
      </c>
      <c r="B92" s="27" t="s">
        <v>497</v>
      </c>
      <c r="C92" s="7">
        <v>2022.0</v>
      </c>
      <c r="D92" s="9" t="s">
        <v>6</v>
      </c>
      <c r="E92" s="9" t="s">
        <v>409</v>
      </c>
      <c r="F92" s="7">
        <v>27.2498380417583</v>
      </c>
    </row>
    <row r="93">
      <c r="A93" s="27" t="s">
        <v>28</v>
      </c>
      <c r="B93" s="27" t="s">
        <v>496</v>
      </c>
      <c r="C93" s="7">
        <v>2022.0</v>
      </c>
      <c r="D93" s="9" t="s">
        <v>6</v>
      </c>
      <c r="E93" s="9" t="s">
        <v>409</v>
      </c>
      <c r="F93" s="7">
        <v>26.3547217623228</v>
      </c>
    </row>
    <row r="94">
      <c r="A94" s="27" t="s">
        <v>29</v>
      </c>
      <c r="B94" s="27" t="s">
        <v>498</v>
      </c>
      <c r="C94" s="7">
        <v>2022.0</v>
      </c>
      <c r="D94" s="9" t="s">
        <v>6</v>
      </c>
      <c r="E94" s="9" t="s">
        <v>409</v>
      </c>
      <c r="F94" s="7">
        <v>24.9662755170272</v>
      </c>
    </row>
    <row r="95">
      <c r="A95" s="27" t="s">
        <v>30</v>
      </c>
      <c r="B95" s="27" t="s">
        <v>499</v>
      </c>
      <c r="C95" s="7">
        <v>2022.0</v>
      </c>
      <c r="D95" s="9" t="s">
        <v>6</v>
      </c>
      <c r="E95" s="9" t="s">
        <v>409</v>
      </c>
      <c r="F95" s="7">
        <v>52.9467776300004</v>
      </c>
    </row>
    <row r="96">
      <c r="A96" s="27" t="s">
        <v>31</v>
      </c>
      <c r="B96" s="27" t="s">
        <v>500</v>
      </c>
      <c r="C96" s="7">
        <v>2022.0</v>
      </c>
      <c r="D96" s="9" t="s">
        <v>6</v>
      </c>
      <c r="E96" s="9" t="s">
        <v>409</v>
      </c>
      <c r="F96" s="7">
        <v>30.6361625848436</v>
      </c>
    </row>
    <row r="97">
      <c r="A97" s="27" t="s">
        <v>32</v>
      </c>
      <c r="B97" s="27" t="s">
        <v>501</v>
      </c>
      <c r="C97" s="7">
        <v>2022.0</v>
      </c>
      <c r="D97" s="9" t="s">
        <v>6</v>
      </c>
      <c r="E97" s="9" t="s">
        <v>409</v>
      </c>
      <c r="F97" s="7">
        <v>32.5675864079393</v>
      </c>
    </row>
    <row r="98">
      <c r="A98" s="27" t="s">
        <v>33</v>
      </c>
      <c r="B98" s="27" t="s">
        <v>502</v>
      </c>
      <c r="C98" s="7">
        <v>2022.0</v>
      </c>
      <c r="D98" s="9" t="s">
        <v>6</v>
      </c>
      <c r="E98" s="9" t="s">
        <v>409</v>
      </c>
      <c r="F98" s="7">
        <v>39.1958296579404</v>
      </c>
    </row>
    <row r="99">
      <c r="A99" s="27" t="s">
        <v>34</v>
      </c>
      <c r="B99" s="27" t="s">
        <v>503</v>
      </c>
      <c r="C99" s="7">
        <v>2022.0</v>
      </c>
      <c r="D99" s="9" t="s">
        <v>6</v>
      </c>
      <c r="E99" s="9" t="s">
        <v>409</v>
      </c>
      <c r="F99" s="7">
        <v>36.8049640577323</v>
      </c>
    </row>
    <row r="100">
      <c r="A100" s="27" t="s">
        <v>35</v>
      </c>
      <c r="B100" s="27" t="s">
        <v>504</v>
      </c>
      <c r="C100" s="7">
        <v>2022.0</v>
      </c>
      <c r="D100" s="9" t="s">
        <v>6</v>
      </c>
      <c r="E100" s="9" t="s">
        <v>409</v>
      </c>
      <c r="F100" s="7">
        <v>28.1675427183942</v>
      </c>
    </row>
    <row r="101">
      <c r="A101" s="2" t="s">
        <v>3</v>
      </c>
      <c r="B101" s="1" t="s">
        <v>489</v>
      </c>
      <c r="C101" s="1">
        <v>2023.0</v>
      </c>
      <c r="D101" s="2" t="s">
        <v>6</v>
      </c>
      <c r="E101" s="2" t="s">
        <v>409</v>
      </c>
      <c r="F101" s="1">
        <v>38.08030112923463</v>
      </c>
    </row>
    <row r="102">
      <c r="A102" s="2" t="s">
        <v>4</v>
      </c>
      <c r="B102" s="1" t="s">
        <v>472</v>
      </c>
      <c r="C102" s="1">
        <v>2023.0</v>
      </c>
      <c r="D102" s="2" t="s">
        <v>6</v>
      </c>
      <c r="E102" s="2" t="s">
        <v>409</v>
      </c>
      <c r="F102" s="1">
        <v>16.666666666666664</v>
      </c>
    </row>
    <row r="103">
      <c r="A103" s="2" t="s">
        <v>5</v>
      </c>
      <c r="B103" s="1" t="s">
        <v>473</v>
      </c>
      <c r="C103" s="1">
        <v>2023.0</v>
      </c>
      <c r="D103" s="2" t="s">
        <v>6</v>
      </c>
      <c r="E103" s="2" t="s">
        <v>409</v>
      </c>
      <c r="F103" s="1">
        <v>34.21052631578947</v>
      </c>
    </row>
    <row r="104">
      <c r="A104" s="2" t="s">
        <v>6</v>
      </c>
      <c r="B104" s="1" t="s">
        <v>474</v>
      </c>
      <c r="C104" s="1">
        <v>2023.0</v>
      </c>
      <c r="D104" s="2" t="s">
        <v>6</v>
      </c>
      <c r="E104" s="2" t="s">
        <v>409</v>
      </c>
      <c r="F104" s="1">
        <v>33.33333333333333</v>
      </c>
    </row>
    <row r="105">
      <c r="A105" s="2" t="s">
        <v>7</v>
      </c>
      <c r="B105" s="1" t="s">
        <v>475</v>
      </c>
      <c r="C105" s="1">
        <v>2023.0</v>
      </c>
      <c r="D105" s="2" t="s">
        <v>6</v>
      </c>
      <c r="E105" s="2" t="s">
        <v>409</v>
      </c>
      <c r="F105" s="1">
        <v>49.99999999999999</v>
      </c>
    </row>
    <row r="106">
      <c r="A106" s="2" t="s">
        <v>8</v>
      </c>
      <c r="B106" s="1" t="s">
        <v>479</v>
      </c>
      <c r="C106" s="1">
        <v>2023.0</v>
      </c>
      <c r="D106" s="2" t="s">
        <v>6</v>
      </c>
      <c r="E106" s="2" t="s">
        <v>409</v>
      </c>
      <c r="F106" s="1">
        <v>28.571428571428573</v>
      </c>
    </row>
    <row r="107">
      <c r="A107" s="2" t="s">
        <v>9</v>
      </c>
      <c r="B107" s="1" t="s">
        <v>480</v>
      </c>
      <c r="C107" s="1">
        <v>2023.0</v>
      </c>
      <c r="D107" s="2" t="s">
        <v>6</v>
      </c>
      <c r="E107" s="2" t="s">
        <v>409</v>
      </c>
      <c r="F107" s="1">
        <v>24.999999999999996</v>
      </c>
    </row>
    <row r="108">
      <c r="A108" s="2" t="s">
        <v>10</v>
      </c>
      <c r="B108" s="1" t="s">
        <v>478</v>
      </c>
      <c r="C108" s="1">
        <v>2023.0</v>
      </c>
      <c r="D108" s="2" t="s">
        <v>6</v>
      </c>
      <c r="E108" s="2" t="s">
        <v>409</v>
      </c>
      <c r="F108" s="1">
        <v>63.793103448275865</v>
      </c>
    </row>
    <row r="109">
      <c r="A109" s="2" t="s">
        <v>11</v>
      </c>
      <c r="B109" s="1" t="s">
        <v>477</v>
      </c>
      <c r="C109" s="1">
        <v>2023.0</v>
      </c>
      <c r="D109" s="2" t="s">
        <v>6</v>
      </c>
      <c r="E109" s="2" t="s">
        <v>409</v>
      </c>
      <c r="F109" s="1">
        <v>34.920634920634924</v>
      </c>
    </row>
    <row r="110">
      <c r="A110" s="2" t="s">
        <v>12</v>
      </c>
      <c r="B110" s="1" t="s">
        <v>476</v>
      </c>
      <c r="C110" s="1">
        <v>2023.0</v>
      </c>
      <c r="D110" s="2" t="s">
        <v>6</v>
      </c>
      <c r="E110" s="2" t="s">
        <v>409</v>
      </c>
      <c r="F110" s="1">
        <v>36.36363636363636</v>
      </c>
    </row>
    <row r="111">
      <c r="A111" s="2" t="s">
        <v>13</v>
      </c>
      <c r="B111" s="1" t="s">
        <v>481</v>
      </c>
      <c r="C111" s="1">
        <v>2023.0</v>
      </c>
      <c r="D111" s="2" t="s">
        <v>6</v>
      </c>
      <c r="E111" s="2" t="s">
        <v>409</v>
      </c>
      <c r="F111" s="1">
        <v>37.5</v>
      </c>
    </row>
    <row r="112">
      <c r="A112" s="2" t="s">
        <v>14</v>
      </c>
      <c r="B112" s="1" t="s">
        <v>483</v>
      </c>
      <c r="C112" s="1">
        <v>2023.0</v>
      </c>
      <c r="D112" s="2" t="s">
        <v>6</v>
      </c>
      <c r="E112" s="2" t="s">
        <v>409</v>
      </c>
      <c r="F112" s="1">
        <v>38.57142857142857</v>
      </c>
    </row>
    <row r="113">
      <c r="A113" s="2" t="s">
        <v>15</v>
      </c>
      <c r="B113" s="1" t="s">
        <v>482</v>
      </c>
      <c r="C113" s="1">
        <v>2023.0</v>
      </c>
      <c r="D113" s="2" t="s">
        <v>6</v>
      </c>
      <c r="E113" s="2" t="s">
        <v>409</v>
      </c>
      <c r="F113" s="1">
        <v>57.14285714285714</v>
      </c>
    </row>
    <row r="114">
      <c r="A114" s="2" t="s">
        <v>16</v>
      </c>
      <c r="B114" s="1" t="s">
        <v>484</v>
      </c>
      <c r="C114" s="1">
        <v>2023.0</v>
      </c>
      <c r="D114" s="2" t="s">
        <v>6</v>
      </c>
      <c r="E114" s="2" t="s">
        <v>409</v>
      </c>
      <c r="F114" s="1">
        <v>36.95652173913044</v>
      </c>
    </row>
    <row r="115">
      <c r="A115" s="2" t="s">
        <v>17</v>
      </c>
      <c r="B115" s="1" t="s">
        <v>485</v>
      </c>
      <c r="C115" s="1">
        <v>2023.0</v>
      </c>
      <c r="D115" s="2" t="s">
        <v>6</v>
      </c>
      <c r="E115" s="2" t="s">
        <v>409</v>
      </c>
      <c r="F115" s="1">
        <v>39.583333333333336</v>
      </c>
    </row>
    <row r="116">
      <c r="A116" s="2" t="s">
        <v>18</v>
      </c>
      <c r="B116" s="1" t="s">
        <v>486</v>
      </c>
      <c r="C116" s="1">
        <v>2023.0</v>
      </c>
      <c r="D116" s="2" t="s">
        <v>6</v>
      </c>
      <c r="E116" s="2" t="s">
        <v>409</v>
      </c>
      <c r="F116" s="1">
        <v>30.516431924882628</v>
      </c>
    </row>
    <row r="117">
      <c r="A117" s="2" t="s">
        <v>19</v>
      </c>
      <c r="B117" s="1" t="s">
        <v>487</v>
      </c>
      <c r="C117" s="1">
        <v>2023.0</v>
      </c>
      <c r="D117" s="2" t="s">
        <v>6</v>
      </c>
      <c r="E117" s="2" t="s">
        <v>409</v>
      </c>
      <c r="F117" s="1">
        <v>42.25352112676056</v>
      </c>
    </row>
    <row r="118">
      <c r="A118" s="2" t="s">
        <v>20</v>
      </c>
      <c r="B118" s="1" t="s">
        <v>488</v>
      </c>
      <c r="C118" s="1">
        <v>2023.0</v>
      </c>
      <c r="D118" s="2" t="s">
        <v>6</v>
      </c>
      <c r="E118" s="2" t="s">
        <v>409</v>
      </c>
      <c r="F118" s="1">
        <v>47.22222222222223</v>
      </c>
    </row>
    <row r="119">
      <c r="A119" s="2" t="s">
        <v>21</v>
      </c>
      <c r="B119" s="1" t="s">
        <v>490</v>
      </c>
      <c r="C119" s="1">
        <v>2023.0</v>
      </c>
      <c r="D119" s="2" t="s">
        <v>6</v>
      </c>
      <c r="E119" s="2" t="s">
        <v>409</v>
      </c>
      <c r="F119" s="1">
        <v>24.0</v>
      </c>
    </row>
    <row r="120">
      <c r="A120" s="2" t="s">
        <v>22</v>
      </c>
      <c r="B120" s="1" t="s">
        <v>491</v>
      </c>
      <c r="C120" s="1">
        <v>2023.0</v>
      </c>
      <c r="D120" s="2" t="s">
        <v>6</v>
      </c>
      <c r="E120" s="2" t="s">
        <v>409</v>
      </c>
      <c r="F120" s="1">
        <v>18.367346938775512</v>
      </c>
    </row>
    <row r="121">
      <c r="A121" s="2" t="s">
        <v>23</v>
      </c>
      <c r="B121" s="1" t="s">
        <v>492</v>
      </c>
      <c r="C121" s="1">
        <v>2023.0</v>
      </c>
      <c r="D121" s="2" t="s">
        <v>6</v>
      </c>
      <c r="E121" s="2" t="s">
        <v>409</v>
      </c>
      <c r="F121" s="1">
        <v>58.69565217391303</v>
      </c>
    </row>
    <row r="122">
      <c r="A122" s="2" t="s">
        <v>24</v>
      </c>
      <c r="B122" s="1" t="s">
        <v>493</v>
      </c>
      <c r="C122" s="1">
        <v>2023.0</v>
      </c>
      <c r="D122" s="2" t="s">
        <v>6</v>
      </c>
      <c r="E122" s="2" t="s">
        <v>409</v>
      </c>
      <c r="F122" s="1">
        <v>52.77777777777778</v>
      </c>
    </row>
    <row r="123">
      <c r="A123" s="2" t="s">
        <v>25</v>
      </c>
      <c r="B123" s="1" t="s">
        <v>494</v>
      </c>
      <c r="C123" s="1">
        <v>2023.0</v>
      </c>
      <c r="D123" s="2" t="s">
        <v>6</v>
      </c>
      <c r="E123" s="2" t="s">
        <v>409</v>
      </c>
      <c r="F123" s="1">
        <v>20.83333333333333</v>
      </c>
    </row>
    <row r="124">
      <c r="A124" s="2" t="s">
        <v>26</v>
      </c>
      <c r="B124" s="1" t="s">
        <v>495</v>
      </c>
      <c r="C124" s="1">
        <v>2023.0</v>
      </c>
      <c r="D124" s="2" t="s">
        <v>6</v>
      </c>
      <c r="E124" s="2" t="s">
        <v>409</v>
      </c>
      <c r="F124" s="1">
        <v>39.130434782608695</v>
      </c>
    </row>
    <row r="125">
      <c r="A125" s="2" t="s">
        <v>27</v>
      </c>
      <c r="B125" s="1" t="s">
        <v>497</v>
      </c>
      <c r="C125" s="1">
        <v>2023.0</v>
      </c>
      <c r="D125" s="2" t="s">
        <v>6</v>
      </c>
      <c r="E125" s="2" t="s">
        <v>409</v>
      </c>
      <c r="F125" s="1">
        <v>37.5</v>
      </c>
    </row>
    <row r="126">
      <c r="A126" s="2" t="s">
        <v>28</v>
      </c>
      <c r="B126" s="1" t="s">
        <v>496</v>
      </c>
      <c r="C126" s="1">
        <v>2023.0</v>
      </c>
      <c r="D126" s="2" t="s">
        <v>6</v>
      </c>
      <c r="E126" s="2" t="s">
        <v>409</v>
      </c>
      <c r="F126" s="1">
        <v>22.22222222222222</v>
      </c>
    </row>
    <row r="127">
      <c r="A127" s="2" t="s">
        <v>29</v>
      </c>
      <c r="B127" s="1" t="s">
        <v>498</v>
      </c>
      <c r="C127" s="1">
        <v>2023.0</v>
      </c>
      <c r="D127" s="2" t="s">
        <v>6</v>
      </c>
      <c r="E127" s="2" t="s">
        <v>409</v>
      </c>
      <c r="F127" s="1">
        <v>41.666666666666664</v>
      </c>
    </row>
    <row r="128">
      <c r="A128" s="2" t="s">
        <v>30</v>
      </c>
      <c r="B128" s="1" t="s">
        <v>499</v>
      </c>
      <c r="C128" s="1">
        <v>2023.0</v>
      </c>
      <c r="D128" s="2" t="s">
        <v>6</v>
      </c>
      <c r="E128" s="2" t="s">
        <v>409</v>
      </c>
      <c r="F128" s="1">
        <v>47.22222222222223</v>
      </c>
    </row>
    <row r="129">
      <c r="A129" s="2" t="s">
        <v>31</v>
      </c>
      <c r="B129" s="1" t="s">
        <v>500</v>
      </c>
      <c r="C129" s="1">
        <v>2023.0</v>
      </c>
      <c r="D129" s="2" t="s">
        <v>6</v>
      </c>
      <c r="E129" s="2" t="s">
        <v>409</v>
      </c>
      <c r="F129" s="1">
        <v>18.18181818181818</v>
      </c>
    </row>
    <row r="130">
      <c r="A130" s="2" t="s">
        <v>32</v>
      </c>
      <c r="B130" s="1" t="s">
        <v>501</v>
      </c>
      <c r="C130" s="1">
        <v>2023.0</v>
      </c>
      <c r="D130" s="2" t="s">
        <v>6</v>
      </c>
      <c r="E130" s="2" t="s">
        <v>409</v>
      </c>
      <c r="F130" s="1">
        <v>49.99999999999999</v>
      </c>
    </row>
    <row r="131">
      <c r="A131" s="2" t="s">
        <v>33</v>
      </c>
      <c r="B131" s="1" t="s">
        <v>502</v>
      </c>
      <c r="C131" s="1">
        <v>2023.0</v>
      </c>
      <c r="D131" s="2" t="s">
        <v>6</v>
      </c>
      <c r="E131" s="2" t="s">
        <v>409</v>
      </c>
      <c r="F131" s="1">
        <v>42.45283018867925</v>
      </c>
    </row>
    <row r="132">
      <c r="A132" s="2" t="s">
        <v>34</v>
      </c>
      <c r="B132" s="1" t="s">
        <v>503</v>
      </c>
      <c r="C132" s="1">
        <v>2023.0</v>
      </c>
      <c r="D132" s="2" t="s">
        <v>6</v>
      </c>
      <c r="E132" s="2" t="s">
        <v>409</v>
      </c>
      <c r="F132" s="1">
        <v>24.999999999999996</v>
      </c>
    </row>
    <row r="133">
      <c r="A133" s="2" t="s">
        <v>35</v>
      </c>
      <c r="B133" s="1" t="s">
        <v>504</v>
      </c>
      <c r="C133" s="1">
        <v>2023.0</v>
      </c>
      <c r="D133" s="2" t="s">
        <v>6</v>
      </c>
      <c r="E133" s="2" t="s">
        <v>409</v>
      </c>
      <c r="F133" s="1">
        <v>30.434782608695656</v>
      </c>
    </row>
  </sheetData>
  <autoFilter ref="$A$1:$F$100"/>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162" t="s">
        <v>471</v>
      </c>
    </row>
    <row r="2">
      <c r="A2" s="91" t="s">
        <v>3</v>
      </c>
      <c r="B2" s="27" t="s">
        <v>489</v>
      </c>
      <c r="C2" s="7">
        <v>2010.0</v>
      </c>
      <c r="D2" s="9" t="s">
        <v>6</v>
      </c>
      <c r="E2" s="9" t="s">
        <v>422</v>
      </c>
      <c r="F2" s="200">
        <v>17.96794</v>
      </c>
    </row>
    <row r="3">
      <c r="A3" s="91" t="s">
        <v>4</v>
      </c>
      <c r="B3" s="27" t="s">
        <v>472</v>
      </c>
      <c r="C3" s="7">
        <v>2010.0</v>
      </c>
      <c r="D3" s="9" t="s">
        <v>6</v>
      </c>
      <c r="E3" s="9" t="s">
        <v>422</v>
      </c>
      <c r="F3" s="82">
        <v>7.773592</v>
      </c>
    </row>
    <row r="4">
      <c r="A4" s="27" t="s">
        <v>5</v>
      </c>
      <c r="B4" s="27" t="s">
        <v>473</v>
      </c>
      <c r="C4" s="7">
        <v>2010.0</v>
      </c>
      <c r="D4" s="9" t="s">
        <v>6</v>
      </c>
      <c r="E4" s="9" t="s">
        <v>422</v>
      </c>
      <c r="F4" s="82">
        <v>13.94936</v>
      </c>
    </row>
    <row r="5">
      <c r="A5" s="27" t="s">
        <v>6</v>
      </c>
      <c r="B5" s="27" t="s">
        <v>474</v>
      </c>
      <c r="C5" s="7">
        <v>2010.0</v>
      </c>
      <c r="D5" s="9" t="s">
        <v>6</v>
      </c>
      <c r="E5" s="9" t="s">
        <v>422</v>
      </c>
      <c r="F5" s="82">
        <v>8.664188</v>
      </c>
    </row>
    <row r="6">
      <c r="A6" s="27" t="s">
        <v>7</v>
      </c>
      <c r="B6" s="27" t="s">
        <v>475</v>
      </c>
      <c r="C6" s="7">
        <v>2010.0</v>
      </c>
      <c r="D6" s="9" t="s">
        <v>6</v>
      </c>
      <c r="E6" s="9" t="s">
        <v>422</v>
      </c>
      <c r="F6" s="82">
        <v>17.67368</v>
      </c>
    </row>
    <row r="7">
      <c r="A7" s="27" t="s">
        <v>8</v>
      </c>
      <c r="B7" s="27" t="s">
        <v>479</v>
      </c>
      <c r="C7" s="7">
        <v>2010.0</v>
      </c>
      <c r="D7" s="9" t="s">
        <v>6</v>
      </c>
      <c r="E7" s="9" t="s">
        <v>422</v>
      </c>
      <c r="F7" s="82">
        <v>4.792973</v>
      </c>
    </row>
    <row r="8">
      <c r="A8" s="27" t="s">
        <v>9</v>
      </c>
      <c r="B8" s="27" t="s">
        <v>480</v>
      </c>
      <c r="C8" s="7">
        <v>2010.0</v>
      </c>
      <c r="D8" s="9" t="s">
        <v>6</v>
      </c>
      <c r="E8" s="9" t="s">
        <v>422</v>
      </c>
      <c r="F8" s="82">
        <v>16.22491</v>
      </c>
    </row>
    <row r="9">
      <c r="A9" s="27" t="s">
        <v>10</v>
      </c>
      <c r="B9" s="27" t="s">
        <v>478</v>
      </c>
      <c r="C9" s="7">
        <v>2010.0</v>
      </c>
      <c r="D9" s="9" t="s">
        <v>6</v>
      </c>
      <c r="E9" s="9" t="s">
        <v>422</v>
      </c>
      <c r="F9" s="82">
        <v>30.75869</v>
      </c>
    </row>
    <row r="10">
      <c r="A10" s="27" t="s">
        <v>11</v>
      </c>
      <c r="B10" s="27" t="s">
        <v>477</v>
      </c>
      <c r="C10" s="7">
        <v>2010.0</v>
      </c>
      <c r="D10" s="9" t="s">
        <v>6</v>
      </c>
      <c r="E10" s="9" t="s">
        <v>422</v>
      </c>
      <c r="F10" s="82">
        <v>15.42684</v>
      </c>
    </row>
    <row r="11">
      <c r="A11" s="27" t="s">
        <v>12</v>
      </c>
      <c r="B11" s="27" t="s">
        <v>476</v>
      </c>
      <c r="C11" s="7">
        <v>2010.0</v>
      </c>
      <c r="D11" s="9" t="s">
        <v>6</v>
      </c>
      <c r="E11" s="9" t="s">
        <v>422</v>
      </c>
      <c r="F11" s="82">
        <v>6.274178</v>
      </c>
    </row>
    <row r="12">
      <c r="A12" s="27" t="s">
        <v>13</v>
      </c>
      <c r="B12" s="27" t="s">
        <v>481</v>
      </c>
      <c r="C12" s="7">
        <v>2010.0</v>
      </c>
      <c r="D12" s="9" t="s">
        <v>6</v>
      </c>
      <c r="E12" s="9" t="s">
        <v>422</v>
      </c>
      <c r="F12" s="82">
        <v>9.312169</v>
      </c>
    </row>
    <row r="13">
      <c r="A13" s="27" t="s">
        <v>14</v>
      </c>
      <c r="B13" s="27" t="s">
        <v>483</v>
      </c>
      <c r="C13" s="7">
        <v>2010.0</v>
      </c>
      <c r="D13" s="9" t="s">
        <v>6</v>
      </c>
      <c r="E13" s="9" t="s">
        <v>422</v>
      </c>
      <c r="F13" s="82">
        <v>12.83463</v>
      </c>
    </row>
    <row r="14">
      <c r="A14" s="27" t="s">
        <v>15</v>
      </c>
      <c r="B14" s="27" t="s">
        <v>482</v>
      </c>
      <c r="C14" s="7">
        <v>2010.0</v>
      </c>
      <c r="D14" s="9" t="s">
        <v>6</v>
      </c>
      <c r="E14" s="9" t="s">
        <v>422</v>
      </c>
      <c r="F14" s="82">
        <v>35.9803</v>
      </c>
    </row>
    <row r="15">
      <c r="A15" s="27" t="s">
        <v>16</v>
      </c>
      <c r="B15" s="27" t="s">
        <v>484</v>
      </c>
      <c r="C15" s="7">
        <v>2010.0</v>
      </c>
      <c r="D15" s="9" t="s">
        <v>6</v>
      </c>
      <c r="E15" s="9" t="s">
        <v>422</v>
      </c>
      <c r="F15" s="82">
        <v>25.42892</v>
      </c>
    </row>
    <row r="16">
      <c r="A16" s="27" t="s">
        <v>17</v>
      </c>
      <c r="B16" s="27" t="s">
        <v>485</v>
      </c>
      <c r="C16" s="7">
        <v>2010.0</v>
      </c>
      <c r="D16" s="9" t="s">
        <v>6</v>
      </c>
      <c r="E16" s="9" t="s">
        <v>422</v>
      </c>
      <c r="F16" s="82">
        <v>9.946008</v>
      </c>
    </row>
    <row r="17">
      <c r="A17" s="27" t="s">
        <v>18</v>
      </c>
      <c r="B17" s="27" t="s">
        <v>486</v>
      </c>
      <c r="C17" s="7">
        <v>2010.0</v>
      </c>
      <c r="D17" s="9" t="s">
        <v>6</v>
      </c>
      <c r="E17" s="9" t="s">
        <v>422</v>
      </c>
      <c r="F17" s="82">
        <v>14.16053</v>
      </c>
    </row>
    <row r="18">
      <c r="A18" s="27" t="s">
        <v>19</v>
      </c>
      <c r="B18" s="27" t="s">
        <v>487</v>
      </c>
      <c r="C18" s="7">
        <v>2010.0</v>
      </c>
      <c r="D18" s="9" t="s">
        <v>6</v>
      </c>
      <c r="E18" s="9" t="s">
        <v>422</v>
      </c>
      <c r="F18" s="82">
        <v>19.29697</v>
      </c>
    </row>
    <row r="19">
      <c r="A19" s="27" t="s">
        <v>20</v>
      </c>
      <c r="B19" s="27" t="s">
        <v>488</v>
      </c>
      <c r="C19" s="7">
        <v>2010.0</v>
      </c>
      <c r="D19" s="9" t="s">
        <v>6</v>
      </c>
      <c r="E19" s="9" t="s">
        <v>422</v>
      </c>
      <c r="F19" s="82">
        <v>12.41936</v>
      </c>
    </row>
    <row r="20">
      <c r="A20" s="27" t="s">
        <v>21</v>
      </c>
      <c r="B20" s="27" t="s">
        <v>490</v>
      </c>
      <c r="C20" s="7">
        <v>2010.0</v>
      </c>
      <c r="D20" s="9" t="s">
        <v>6</v>
      </c>
      <c r="E20" s="9" t="s">
        <v>422</v>
      </c>
      <c r="F20" s="82">
        <v>20.52452</v>
      </c>
    </row>
    <row r="21">
      <c r="A21" s="27" t="s">
        <v>22</v>
      </c>
      <c r="B21" s="27" t="s">
        <v>491</v>
      </c>
      <c r="C21" s="7">
        <v>2010.0</v>
      </c>
      <c r="D21" s="9" t="s">
        <v>6</v>
      </c>
      <c r="E21" s="9" t="s">
        <v>422</v>
      </c>
      <c r="F21" s="82">
        <v>6.974058</v>
      </c>
    </row>
    <row r="22">
      <c r="A22" s="27" t="s">
        <v>23</v>
      </c>
      <c r="B22" s="27" t="s">
        <v>492</v>
      </c>
      <c r="C22" s="7">
        <v>2010.0</v>
      </c>
      <c r="D22" s="9" t="s">
        <v>6</v>
      </c>
      <c r="E22" s="9" t="s">
        <v>422</v>
      </c>
      <c r="F22" s="82">
        <v>21.64753</v>
      </c>
    </row>
    <row r="23">
      <c r="A23" s="27" t="s">
        <v>24</v>
      </c>
      <c r="B23" s="27" t="s">
        <v>493</v>
      </c>
      <c r="C23" s="7">
        <v>2010.0</v>
      </c>
      <c r="D23" s="9" t="s">
        <v>6</v>
      </c>
      <c r="E23" s="9" t="s">
        <v>422</v>
      </c>
      <c r="F23" s="82">
        <v>21.92122</v>
      </c>
    </row>
    <row r="24">
      <c r="A24" s="27" t="s">
        <v>25</v>
      </c>
      <c r="B24" s="27" t="s">
        <v>494</v>
      </c>
      <c r="C24" s="7">
        <v>2010.0</v>
      </c>
      <c r="D24" s="9" t="s">
        <v>6</v>
      </c>
      <c r="E24" s="9" t="s">
        <v>422</v>
      </c>
      <c r="F24" s="82">
        <v>14.25853</v>
      </c>
    </row>
    <row r="25">
      <c r="A25" s="27" t="s">
        <v>26</v>
      </c>
      <c r="B25" s="27" t="s">
        <v>495</v>
      </c>
      <c r="C25" s="7">
        <v>2010.0</v>
      </c>
      <c r="D25" s="9" t="s">
        <v>6</v>
      </c>
      <c r="E25" s="9" t="s">
        <v>422</v>
      </c>
      <c r="F25" s="82">
        <v>10.82287</v>
      </c>
    </row>
    <row r="26">
      <c r="A26" s="27" t="s">
        <v>27</v>
      </c>
      <c r="B26" s="27" t="s">
        <v>497</v>
      </c>
      <c r="C26" s="7">
        <v>2010.0</v>
      </c>
      <c r="D26" s="9" t="s">
        <v>6</v>
      </c>
      <c r="E26" s="9" t="s">
        <v>422</v>
      </c>
      <c r="F26" s="82">
        <v>20.33193</v>
      </c>
    </row>
    <row r="27">
      <c r="A27" s="27" t="s">
        <v>28</v>
      </c>
      <c r="B27" s="27" t="s">
        <v>496</v>
      </c>
      <c r="C27" s="7">
        <v>2010.0</v>
      </c>
      <c r="D27" s="9" t="s">
        <v>6</v>
      </c>
      <c r="E27" s="9" t="s">
        <v>422</v>
      </c>
      <c r="F27" s="82">
        <v>10.53342</v>
      </c>
    </row>
    <row r="28">
      <c r="A28" s="27" t="s">
        <v>29</v>
      </c>
      <c r="B28" s="27" t="s">
        <v>498</v>
      </c>
      <c r="C28" s="7">
        <v>2010.0</v>
      </c>
      <c r="D28" s="9" t="s">
        <v>6</v>
      </c>
      <c r="E28" s="9" t="s">
        <v>422</v>
      </c>
      <c r="F28" s="82">
        <v>11.68699</v>
      </c>
    </row>
    <row r="29">
      <c r="A29" s="27" t="s">
        <v>30</v>
      </c>
      <c r="B29" s="27" t="s">
        <v>499</v>
      </c>
      <c r="C29" s="7">
        <v>2010.0</v>
      </c>
      <c r="D29" s="9" t="s">
        <v>6</v>
      </c>
      <c r="E29" s="9" t="s">
        <v>422</v>
      </c>
      <c r="F29" s="82">
        <v>12.43433</v>
      </c>
    </row>
    <row r="30">
      <c r="A30" s="27" t="s">
        <v>31</v>
      </c>
      <c r="B30" s="27" t="s">
        <v>500</v>
      </c>
      <c r="C30" s="7">
        <v>2010.0</v>
      </c>
      <c r="D30" s="9" t="s">
        <v>6</v>
      </c>
      <c r="E30" s="9" t="s">
        <v>422</v>
      </c>
      <c r="F30" s="82">
        <v>12.98091</v>
      </c>
    </row>
    <row r="31">
      <c r="A31" s="27" t="s">
        <v>32</v>
      </c>
      <c r="B31" s="27" t="s">
        <v>501</v>
      </c>
      <c r="C31" s="7">
        <v>2010.0</v>
      </c>
      <c r="D31" s="9" t="s">
        <v>6</v>
      </c>
      <c r="E31" s="9" t="s">
        <v>422</v>
      </c>
      <c r="F31" s="82">
        <v>17.08824</v>
      </c>
    </row>
    <row r="32">
      <c r="A32" s="27" t="s">
        <v>33</v>
      </c>
      <c r="B32" s="27" t="s">
        <v>502</v>
      </c>
      <c r="C32" s="7">
        <v>2010.0</v>
      </c>
      <c r="D32" s="9" t="s">
        <v>6</v>
      </c>
      <c r="E32" s="9" t="s">
        <v>422</v>
      </c>
      <c r="F32" s="82">
        <v>23.31243</v>
      </c>
    </row>
    <row r="33">
      <c r="A33" s="27" t="s">
        <v>34</v>
      </c>
      <c r="B33" s="27" t="s">
        <v>503</v>
      </c>
      <c r="C33" s="7">
        <v>2010.0</v>
      </c>
      <c r="D33" s="9" t="s">
        <v>6</v>
      </c>
      <c r="E33" s="9" t="s">
        <v>422</v>
      </c>
      <c r="F33" s="82">
        <v>15.51355</v>
      </c>
    </row>
    <row r="34">
      <c r="A34" s="27" t="s">
        <v>35</v>
      </c>
      <c r="B34" s="27" t="s">
        <v>504</v>
      </c>
      <c r="C34" s="7">
        <v>2010.0</v>
      </c>
      <c r="D34" s="9" t="s">
        <v>6</v>
      </c>
      <c r="E34" s="9" t="s">
        <v>422</v>
      </c>
      <c r="F34" s="82">
        <v>14.2112</v>
      </c>
    </row>
    <row r="35">
      <c r="A35" s="91" t="s">
        <v>3</v>
      </c>
      <c r="B35" s="27" t="s">
        <v>489</v>
      </c>
      <c r="C35" s="7">
        <v>2012.0</v>
      </c>
      <c r="D35" s="9" t="s">
        <v>6</v>
      </c>
      <c r="E35" s="9" t="s">
        <v>422</v>
      </c>
      <c r="F35" s="201">
        <v>18.1576</v>
      </c>
    </row>
    <row r="36">
      <c r="A36" s="91" t="s">
        <v>4</v>
      </c>
      <c r="B36" s="27" t="s">
        <v>472</v>
      </c>
      <c r="C36" s="7">
        <v>2012.0</v>
      </c>
      <c r="D36" s="9" t="s">
        <v>6</v>
      </c>
      <c r="E36" s="9" t="s">
        <v>422</v>
      </c>
      <c r="F36" s="202">
        <v>8.620056</v>
      </c>
    </row>
    <row r="37">
      <c r="A37" s="27" t="s">
        <v>5</v>
      </c>
      <c r="B37" s="27" t="s">
        <v>473</v>
      </c>
      <c r="C37" s="7">
        <v>2012.0</v>
      </c>
      <c r="D37" s="9" t="s">
        <v>6</v>
      </c>
      <c r="E37" s="9" t="s">
        <v>422</v>
      </c>
      <c r="F37" s="202">
        <v>1.62513</v>
      </c>
    </row>
    <row r="38">
      <c r="A38" s="27" t="s">
        <v>6</v>
      </c>
      <c r="B38" s="27" t="s">
        <v>474</v>
      </c>
      <c r="C38" s="7">
        <v>2012.0</v>
      </c>
      <c r="D38" s="9" t="s">
        <v>6</v>
      </c>
      <c r="E38" s="9" t="s">
        <v>422</v>
      </c>
      <c r="F38" s="202">
        <v>8.882937</v>
      </c>
    </row>
    <row r="39">
      <c r="A39" s="27" t="s">
        <v>7</v>
      </c>
      <c r="B39" s="27" t="s">
        <v>475</v>
      </c>
      <c r="C39" s="7">
        <v>2012.0</v>
      </c>
      <c r="D39" s="9" t="s">
        <v>6</v>
      </c>
      <c r="E39" s="9" t="s">
        <v>422</v>
      </c>
      <c r="F39" s="202">
        <v>21.11381</v>
      </c>
    </row>
    <row r="40">
      <c r="A40" s="27" t="s">
        <v>8</v>
      </c>
      <c r="B40" s="27" t="s">
        <v>479</v>
      </c>
      <c r="C40" s="7">
        <v>2012.0</v>
      </c>
      <c r="D40" s="9" t="s">
        <v>6</v>
      </c>
      <c r="E40" s="9" t="s">
        <v>422</v>
      </c>
      <c r="F40" s="202">
        <v>11.60709</v>
      </c>
    </row>
    <row r="41">
      <c r="A41" s="27" t="s">
        <v>9</v>
      </c>
      <c r="B41" s="27" t="s">
        <v>480</v>
      </c>
      <c r="C41" s="7">
        <v>2012.0</v>
      </c>
      <c r="D41" s="9" t="s">
        <v>6</v>
      </c>
      <c r="E41" s="9" t="s">
        <v>422</v>
      </c>
      <c r="F41" s="202">
        <v>15.16338</v>
      </c>
    </row>
    <row r="42">
      <c r="A42" s="27" t="s">
        <v>10</v>
      </c>
      <c r="B42" s="27" t="s">
        <v>478</v>
      </c>
      <c r="C42" s="7">
        <v>2012.0</v>
      </c>
      <c r="D42" s="9" t="s">
        <v>6</v>
      </c>
      <c r="E42" s="9" t="s">
        <v>422</v>
      </c>
      <c r="F42" s="202">
        <v>27.48198</v>
      </c>
    </row>
    <row r="43">
      <c r="A43" s="27" t="s">
        <v>11</v>
      </c>
      <c r="B43" s="27" t="s">
        <v>477</v>
      </c>
      <c r="C43" s="7">
        <v>2012.0</v>
      </c>
      <c r="D43" s="9" t="s">
        <v>6</v>
      </c>
      <c r="E43" s="9" t="s">
        <v>422</v>
      </c>
      <c r="F43" s="202">
        <v>17.18843</v>
      </c>
    </row>
    <row r="44">
      <c r="A44" s="27" t="s">
        <v>12</v>
      </c>
      <c r="B44" s="27" t="s">
        <v>476</v>
      </c>
      <c r="C44" s="7">
        <v>2012.0</v>
      </c>
      <c r="D44" s="9" t="s">
        <v>6</v>
      </c>
      <c r="E44" s="9" t="s">
        <v>422</v>
      </c>
      <c r="F44" s="202">
        <v>10.70979</v>
      </c>
    </row>
    <row r="45">
      <c r="A45" s="27" t="s">
        <v>13</v>
      </c>
      <c r="B45" s="27" t="s">
        <v>481</v>
      </c>
      <c r="C45" s="7">
        <v>2012.0</v>
      </c>
      <c r="D45" s="9" t="s">
        <v>6</v>
      </c>
      <c r="E45" s="9" t="s">
        <v>422</v>
      </c>
      <c r="F45" s="202">
        <v>15.69492</v>
      </c>
    </row>
    <row r="46">
      <c r="A46" s="27" t="s">
        <v>14</v>
      </c>
      <c r="B46" s="27" t="s">
        <v>483</v>
      </c>
      <c r="C46" s="7">
        <v>2012.0</v>
      </c>
      <c r="D46" s="9" t="s">
        <v>6</v>
      </c>
      <c r="E46" s="9" t="s">
        <v>422</v>
      </c>
      <c r="F46" s="202">
        <v>19.36434</v>
      </c>
    </row>
    <row r="47">
      <c r="A47" s="27" t="s">
        <v>15</v>
      </c>
      <c r="B47" s="27" t="s">
        <v>482</v>
      </c>
      <c r="C47" s="7">
        <v>2012.0</v>
      </c>
      <c r="D47" s="9" t="s">
        <v>6</v>
      </c>
      <c r="E47" s="9" t="s">
        <v>422</v>
      </c>
      <c r="F47" s="202">
        <v>26.25908</v>
      </c>
    </row>
    <row r="48">
      <c r="A48" s="27" t="s">
        <v>16</v>
      </c>
      <c r="B48" s="27" t="s">
        <v>484</v>
      </c>
      <c r="C48" s="7">
        <v>2012.0</v>
      </c>
      <c r="D48" s="9" t="s">
        <v>6</v>
      </c>
      <c r="E48" s="9" t="s">
        <v>422</v>
      </c>
      <c r="F48" s="202">
        <v>21.0011</v>
      </c>
    </row>
    <row r="49">
      <c r="A49" s="27" t="s">
        <v>17</v>
      </c>
      <c r="B49" s="27" t="s">
        <v>485</v>
      </c>
      <c r="C49" s="7">
        <v>2012.0</v>
      </c>
      <c r="D49" s="9" t="s">
        <v>6</v>
      </c>
      <c r="E49" s="9" t="s">
        <v>422</v>
      </c>
      <c r="F49" s="202">
        <v>16.06433</v>
      </c>
    </row>
    <row r="50">
      <c r="A50" s="27" t="s">
        <v>18</v>
      </c>
      <c r="B50" s="27" t="s">
        <v>486</v>
      </c>
      <c r="C50" s="7">
        <v>2012.0</v>
      </c>
      <c r="D50" s="9" t="s">
        <v>6</v>
      </c>
      <c r="E50" s="9" t="s">
        <v>422</v>
      </c>
      <c r="F50" s="202">
        <v>11.72357</v>
      </c>
    </row>
    <row r="51">
      <c r="A51" s="27" t="s">
        <v>19</v>
      </c>
      <c r="B51" s="27" t="s">
        <v>487</v>
      </c>
      <c r="C51" s="7">
        <v>2012.0</v>
      </c>
      <c r="D51" s="9" t="s">
        <v>6</v>
      </c>
      <c r="E51" s="9" t="s">
        <v>422</v>
      </c>
      <c r="F51" s="202">
        <v>18.01657</v>
      </c>
    </row>
    <row r="52">
      <c r="A52" s="27" t="s">
        <v>20</v>
      </c>
      <c r="B52" s="27" t="s">
        <v>488</v>
      </c>
      <c r="C52" s="7">
        <v>2012.0</v>
      </c>
      <c r="D52" s="9" t="s">
        <v>6</v>
      </c>
      <c r="E52" s="9" t="s">
        <v>422</v>
      </c>
      <c r="F52" s="202">
        <v>14.09202</v>
      </c>
    </row>
    <row r="53">
      <c r="A53" s="27" t="s">
        <v>21</v>
      </c>
      <c r="B53" s="27" t="s">
        <v>490</v>
      </c>
      <c r="C53" s="7">
        <v>2012.0</v>
      </c>
      <c r="D53" s="9" t="s">
        <v>6</v>
      </c>
      <c r="E53" s="9" t="s">
        <v>422</v>
      </c>
      <c r="F53" s="202">
        <v>23.23011</v>
      </c>
    </row>
    <row r="54">
      <c r="A54" s="27" t="s">
        <v>22</v>
      </c>
      <c r="B54" s="27" t="s">
        <v>491</v>
      </c>
      <c r="C54" s="7">
        <v>2012.0</v>
      </c>
      <c r="D54" s="9" t="s">
        <v>6</v>
      </c>
      <c r="E54" s="9" t="s">
        <v>422</v>
      </c>
      <c r="F54" s="202">
        <v>3.369498</v>
      </c>
    </row>
    <row r="55">
      <c r="A55" s="27" t="s">
        <v>23</v>
      </c>
      <c r="B55" s="27" t="s">
        <v>492</v>
      </c>
      <c r="C55" s="7">
        <v>2012.0</v>
      </c>
      <c r="D55" s="9" t="s">
        <v>6</v>
      </c>
      <c r="E55" s="9" t="s">
        <v>422</v>
      </c>
      <c r="F55" s="202">
        <v>25.04223</v>
      </c>
    </row>
    <row r="56">
      <c r="A56" s="27" t="s">
        <v>24</v>
      </c>
      <c r="B56" s="27" t="s">
        <v>493</v>
      </c>
      <c r="C56" s="7">
        <v>2012.0</v>
      </c>
      <c r="D56" s="9" t="s">
        <v>6</v>
      </c>
      <c r="E56" s="9" t="s">
        <v>422</v>
      </c>
      <c r="F56" s="202">
        <v>24.14599</v>
      </c>
    </row>
    <row r="57">
      <c r="A57" s="27" t="s">
        <v>25</v>
      </c>
      <c r="B57" s="27" t="s">
        <v>494</v>
      </c>
      <c r="C57" s="7">
        <v>2012.0</v>
      </c>
      <c r="D57" s="9" t="s">
        <v>6</v>
      </c>
      <c r="E57" s="9" t="s">
        <v>422</v>
      </c>
      <c r="F57" s="202">
        <v>11.69351</v>
      </c>
    </row>
    <row r="58">
      <c r="A58" s="27" t="s">
        <v>26</v>
      </c>
      <c r="B58" s="27" t="s">
        <v>495</v>
      </c>
      <c r="C58" s="7">
        <v>2012.0</v>
      </c>
      <c r="D58" s="9" t="s">
        <v>6</v>
      </c>
      <c r="E58" s="9" t="s">
        <v>422</v>
      </c>
      <c r="F58" s="202">
        <v>9.271735</v>
      </c>
    </row>
    <row r="59">
      <c r="A59" s="27" t="s">
        <v>27</v>
      </c>
      <c r="B59" s="27" t="s">
        <v>497</v>
      </c>
      <c r="C59" s="7">
        <v>2012.0</v>
      </c>
      <c r="D59" s="9" t="s">
        <v>6</v>
      </c>
      <c r="E59" s="9" t="s">
        <v>422</v>
      </c>
      <c r="F59" s="202">
        <v>17.87234</v>
      </c>
    </row>
    <row r="60">
      <c r="A60" s="27" t="s">
        <v>28</v>
      </c>
      <c r="B60" s="27" t="s">
        <v>496</v>
      </c>
      <c r="C60" s="7">
        <v>2012.0</v>
      </c>
      <c r="D60" s="9" t="s">
        <v>6</v>
      </c>
      <c r="E60" s="9" t="s">
        <v>422</v>
      </c>
      <c r="F60" s="202">
        <v>15.16811</v>
      </c>
    </row>
    <row r="61">
      <c r="A61" s="27" t="s">
        <v>29</v>
      </c>
      <c r="B61" s="27" t="s">
        <v>498</v>
      </c>
      <c r="C61" s="7">
        <v>2012.0</v>
      </c>
      <c r="D61" s="9" t="s">
        <v>6</v>
      </c>
      <c r="E61" s="9" t="s">
        <v>422</v>
      </c>
      <c r="F61" s="202">
        <v>11.39196</v>
      </c>
    </row>
    <row r="62">
      <c r="A62" s="27" t="s">
        <v>30</v>
      </c>
      <c r="B62" s="27" t="s">
        <v>499</v>
      </c>
      <c r="C62" s="7">
        <v>2012.0</v>
      </c>
      <c r="D62" s="9" t="s">
        <v>6</v>
      </c>
      <c r="E62" s="9" t="s">
        <v>422</v>
      </c>
      <c r="F62" s="202">
        <v>19.0035</v>
      </c>
    </row>
    <row r="63">
      <c r="A63" s="27" t="s">
        <v>31</v>
      </c>
      <c r="B63" s="27" t="s">
        <v>500</v>
      </c>
      <c r="C63" s="7">
        <v>2012.0</v>
      </c>
      <c r="D63" s="9" t="s">
        <v>6</v>
      </c>
      <c r="E63" s="9" t="s">
        <v>422</v>
      </c>
      <c r="F63" s="202">
        <v>13.27044</v>
      </c>
    </row>
    <row r="64">
      <c r="A64" s="27" t="s">
        <v>32</v>
      </c>
      <c r="B64" s="27" t="s">
        <v>501</v>
      </c>
      <c r="C64" s="7">
        <v>2012.0</v>
      </c>
      <c r="D64" s="9" t="s">
        <v>6</v>
      </c>
      <c r="E64" s="9" t="s">
        <v>422</v>
      </c>
      <c r="F64" s="202">
        <v>15.18463</v>
      </c>
    </row>
    <row r="65">
      <c r="A65" s="27" t="s">
        <v>33</v>
      </c>
      <c r="B65" s="27" t="s">
        <v>502</v>
      </c>
      <c r="C65" s="7">
        <v>2012.0</v>
      </c>
      <c r="D65" s="9" t="s">
        <v>6</v>
      </c>
      <c r="E65" s="9" t="s">
        <v>422</v>
      </c>
      <c r="F65" s="202">
        <v>20.41999</v>
      </c>
    </row>
    <row r="66">
      <c r="A66" s="27" t="s">
        <v>34</v>
      </c>
      <c r="B66" s="27" t="s">
        <v>503</v>
      </c>
      <c r="C66" s="7">
        <v>2012.0</v>
      </c>
      <c r="D66" s="9" t="s">
        <v>6</v>
      </c>
      <c r="E66" s="9" t="s">
        <v>422</v>
      </c>
      <c r="F66" s="202">
        <v>15.92417</v>
      </c>
    </row>
    <row r="67">
      <c r="A67" s="27" t="s">
        <v>35</v>
      </c>
      <c r="B67" s="27" t="s">
        <v>504</v>
      </c>
      <c r="C67" s="7">
        <v>2012.0</v>
      </c>
      <c r="D67" s="9" t="s">
        <v>6</v>
      </c>
      <c r="E67" s="9" t="s">
        <v>422</v>
      </c>
      <c r="F67" s="202">
        <v>17.37554</v>
      </c>
    </row>
    <row r="68">
      <c r="A68" s="91" t="s">
        <v>3</v>
      </c>
      <c r="B68" s="27" t="s">
        <v>489</v>
      </c>
      <c r="C68" s="7">
        <v>2014.0</v>
      </c>
      <c r="D68" s="9" t="s">
        <v>6</v>
      </c>
      <c r="E68" s="9" t="s">
        <v>422</v>
      </c>
      <c r="F68" s="201">
        <v>17.60262</v>
      </c>
    </row>
    <row r="69">
      <c r="A69" s="91" t="s">
        <v>4</v>
      </c>
      <c r="B69" s="27" t="s">
        <v>472</v>
      </c>
      <c r="C69" s="7">
        <v>2014.0</v>
      </c>
      <c r="D69" s="9" t="s">
        <v>6</v>
      </c>
      <c r="E69" s="9" t="s">
        <v>422</v>
      </c>
      <c r="F69" s="202">
        <v>9.25362</v>
      </c>
    </row>
    <row r="70">
      <c r="A70" s="27" t="s">
        <v>5</v>
      </c>
      <c r="B70" s="27" t="s">
        <v>473</v>
      </c>
      <c r="C70" s="7">
        <v>2014.0</v>
      </c>
      <c r="D70" s="9" t="s">
        <v>6</v>
      </c>
      <c r="E70" s="9" t="s">
        <v>422</v>
      </c>
      <c r="F70" s="202">
        <v>15.60272</v>
      </c>
    </row>
    <row r="71">
      <c r="A71" s="27" t="s">
        <v>6</v>
      </c>
      <c r="B71" s="27" t="s">
        <v>474</v>
      </c>
      <c r="C71" s="7">
        <v>2014.0</v>
      </c>
      <c r="D71" s="9" t="s">
        <v>6</v>
      </c>
      <c r="E71" s="9" t="s">
        <v>422</v>
      </c>
      <c r="F71" s="202">
        <v>10.57892</v>
      </c>
    </row>
    <row r="72">
      <c r="A72" s="27" t="s">
        <v>7</v>
      </c>
      <c r="B72" s="27" t="s">
        <v>475</v>
      </c>
      <c r="C72" s="7">
        <v>2014.0</v>
      </c>
      <c r="D72" s="9" t="s">
        <v>6</v>
      </c>
      <c r="E72" s="9" t="s">
        <v>422</v>
      </c>
      <c r="F72" s="202">
        <v>13.88898</v>
      </c>
    </row>
    <row r="73">
      <c r="A73" s="27" t="s">
        <v>8</v>
      </c>
      <c r="B73" s="27" t="s">
        <v>479</v>
      </c>
      <c r="C73" s="7">
        <v>2014.0</v>
      </c>
      <c r="D73" s="9" t="s">
        <v>6</v>
      </c>
      <c r="E73" s="9" t="s">
        <v>422</v>
      </c>
      <c r="F73" s="202">
        <v>13.824</v>
      </c>
    </row>
    <row r="74">
      <c r="A74" s="27" t="s">
        <v>9</v>
      </c>
      <c r="B74" s="27" t="s">
        <v>480</v>
      </c>
      <c r="C74" s="7">
        <v>2014.0</v>
      </c>
      <c r="D74" s="9" t="s">
        <v>6</v>
      </c>
      <c r="E74" s="9" t="s">
        <v>422</v>
      </c>
      <c r="F74" s="202">
        <v>11.8699</v>
      </c>
    </row>
    <row r="75">
      <c r="A75" s="27" t="s">
        <v>10</v>
      </c>
      <c r="B75" s="27" t="s">
        <v>478</v>
      </c>
      <c r="C75" s="7">
        <v>2014.0</v>
      </c>
      <c r="D75" s="9" t="s">
        <v>6</v>
      </c>
      <c r="E75" s="9" t="s">
        <v>422</v>
      </c>
      <c r="F75" s="202">
        <v>31.84143</v>
      </c>
    </row>
    <row r="76">
      <c r="A76" s="27" t="s">
        <v>11</v>
      </c>
      <c r="B76" s="27" t="s">
        <v>477</v>
      </c>
      <c r="C76" s="7">
        <v>2014.0</v>
      </c>
      <c r="D76" s="9" t="s">
        <v>6</v>
      </c>
      <c r="E76" s="9" t="s">
        <v>422</v>
      </c>
      <c r="F76" s="202">
        <v>28.53633</v>
      </c>
    </row>
    <row r="77">
      <c r="A77" s="27" t="s">
        <v>12</v>
      </c>
      <c r="B77" s="27" t="s">
        <v>476</v>
      </c>
      <c r="C77" s="7">
        <v>2014.0</v>
      </c>
      <c r="D77" s="9" t="s">
        <v>6</v>
      </c>
      <c r="E77" s="9" t="s">
        <v>422</v>
      </c>
      <c r="F77" s="202">
        <v>11.64259</v>
      </c>
    </row>
    <row r="78">
      <c r="A78" s="27" t="s">
        <v>13</v>
      </c>
      <c r="B78" s="27" t="s">
        <v>481</v>
      </c>
      <c r="C78" s="7">
        <v>2014.0</v>
      </c>
      <c r="D78" s="9" t="s">
        <v>6</v>
      </c>
      <c r="E78" s="9" t="s">
        <v>422</v>
      </c>
      <c r="F78" s="202">
        <v>19.43628</v>
      </c>
    </row>
    <row r="79">
      <c r="A79" s="27" t="s">
        <v>14</v>
      </c>
      <c r="B79" s="27" t="s">
        <v>483</v>
      </c>
      <c r="C79" s="7">
        <v>2014.0</v>
      </c>
      <c r="D79" s="9" t="s">
        <v>6</v>
      </c>
      <c r="E79" s="9" t="s">
        <v>422</v>
      </c>
      <c r="F79" s="202">
        <v>17.42794</v>
      </c>
    </row>
    <row r="80">
      <c r="A80" s="27" t="s">
        <v>15</v>
      </c>
      <c r="B80" s="27" t="s">
        <v>482</v>
      </c>
      <c r="C80" s="7">
        <v>2014.0</v>
      </c>
      <c r="D80" s="9" t="s">
        <v>6</v>
      </c>
      <c r="E80" s="9" t="s">
        <v>422</v>
      </c>
      <c r="F80" s="202">
        <v>21.90406</v>
      </c>
    </row>
    <row r="81">
      <c r="A81" s="27" t="s">
        <v>16</v>
      </c>
      <c r="B81" s="27" t="s">
        <v>484</v>
      </c>
      <c r="C81" s="7">
        <v>2014.0</v>
      </c>
      <c r="D81" s="9" t="s">
        <v>6</v>
      </c>
      <c r="E81" s="9" t="s">
        <v>422</v>
      </c>
      <c r="F81" s="202">
        <v>20.71299</v>
      </c>
    </row>
    <row r="82">
      <c r="A82" s="27" t="s">
        <v>17</v>
      </c>
      <c r="B82" s="27" t="s">
        <v>485</v>
      </c>
      <c r="C82" s="7">
        <v>2014.0</v>
      </c>
      <c r="D82" s="9" t="s">
        <v>6</v>
      </c>
      <c r="E82" s="9" t="s">
        <v>422</v>
      </c>
      <c r="F82" s="202">
        <v>12.1708</v>
      </c>
    </row>
    <row r="83">
      <c r="A83" s="27" t="s">
        <v>18</v>
      </c>
      <c r="B83" s="27" t="s">
        <v>486</v>
      </c>
      <c r="C83" s="7">
        <v>2014.0</v>
      </c>
      <c r="D83" s="9" t="s">
        <v>6</v>
      </c>
      <c r="E83" s="9" t="s">
        <v>422</v>
      </c>
      <c r="F83" s="202">
        <v>15.41651</v>
      </c>
    </row>
    <row r="84">
      <c r="A84" s="27" t="s">
        <v>19</v>
      </c>
      <c r="B84" s="27" t="s">
        <v>487</v>
      </c>
      <c r="C84" s="7">
        <v>2014.0</v>
      </c>
      <c r="D84" s="9" t="s">
        <v>6</v>
      </c>
      <c r="E84" s="9" t="s">
        <v>422</v>
      </c>
      <c r="F84" s="202">
        <v>14.47125</v>
      </c>
    </row>
    <row r="85">
      <c r="A85" s="27" t="s">
        <v>20</v>
      </c>
      <c r="B85" s="27" t="s">
        <v>488</v>
      </c>
      <c r="C85" s="7">
        <v>2014.0</v>
      </c>
      <c r="D85" s="9" t="s">
        <v>6</v>
      </c>
      <c r="E85" s="9" t="s">
        <v>422</v>
      </c>
      <c r="F85" s="202">
        <v>13.79712</v>
      </c>
    </row>
    <row r="86">
      <c r="A86" s="27" t="s">
        <v>21</v>
      </c>
      <c r="B86" s="27" t="s">
        <v>490</v>
      </c>
      <c r="C86" s="7">
        <v>2014.0</v>
      </c>
      <c r="D86" s="9" t="s">
        <v>6</v>
      </c>
      <c r="E86" s="9" t="s">
        <v>422</v>
      </c>
      <c r="F86" s="202">
        <v>10.89284</v>
      </c>
    </row>
    <row r="87">
      <c r="A87" s="27" t="s">
        <v>22</v>
      </c>
      <c r="B87" s="27" t="s">
        <v>491</v>
      </c>
      <c r="C87" s="7">
        <v>2014.0</v>
      </c>
      <c r="D87" s="9" t="s">
        <v>6</v>
      </c>
      <c r="E87" s="9" t="s">
        <v>422</v>
      </c>
      <c r="F87" s="202">
        <v>7.508485</v>
      </c>
    </row>
    <row r="88">
      <c r="A88" s="27" t="s">
        <v>23</v>
      </c>
      <c r="B88" s="27" t="s">
        <v>492</v>
      </c>
      <c r="C88" s="7">
        <v>2014.0</v>
      </c>
      <c r="D88" s="9" t="s">
        <v>6</v>
      </c>
      <c r="E88" s="9" t="s">
        <v>422</v>
      </c>
      <c r="F88" s="202">
        <v>24.38954</v>
      </c>
    </row>
    <row r="89">
      <c r="A89" s="27" t="s">
        <v>24</v>
      </c>
      <c r="B89" s="27" t="s">
        <v>493</v>
      </c>
      <c r="C89" s="7">
        <v>2014.0</v>
      </c>
      <c r="D89" s="9" t="s">
        <v>6</v>
      </c>
      <c r="E89" s="9" t="s">
        <v>422</v>
      </c>
      <c r="F89" s="202">
        <v>15.02703</v>
      </c>
    </row>
    <row r="90">
      <c r="A90" s="27" t="s">
        <v>25</v>
      </c>
      <c r="B90" s="27" t="s">
        <v>494</v>
      </c>
      <c r="C90" s="7">
        <v>2014.0</v>
      </c>
      <c r="D90" s="9" t="s">
        <v>6</v>
      </c>
      <c r="E90" s="9" t="s">
        <v>422</v>
      </c>
      <c r="F90" s="202">
        <v>17.32156</v>
      </c>
    </row>
    <row r="91">
      <c r="A91" s="27" t="s">
        <v>26</v>
      </c>
      <c r="B91" s="27" t="s">
        <v>495</v>
      </c>
      <c r="C91" s="7">
        <v>2014.0</v>
      </c>
      <c r="D91" s="9" t="s">
        <v>6</v>
      </c>
      <c r="E91" s="9" t="s">
        <v>422</v>
      </c>
      <c r="F91" s="202">
        <v>11.61427</v>
      </c>
    </row>
    <row r="92">
      <c r="A92" s="27" t="s">
        <v>27</v>
      </c>
      <c r="B92" s="27" t="s">
        <v>497</v>
      </c>
      <c r="C92" s="7">
        <v>2014.0</v>
      </c>
      <c r="D92" s="9" t="s">
        <v>6</v>
      </c>
      <c r="E92" s="9" t="s">
        <v>422</v>
      </c>
      <c r="F92" s="202">
        <v>15.64377</v>
      </c>
    </row>
    <row r="93">
      <c r="A93" s="27" t="s">
        <v>28</v>
      </c>
      <c r="B93" s="27" t="s">
        <v>496</v>
      </c>
      <c r="C93" s="7">
        <v>2014.0</v>
      </c>
      <c r="D93" s="9" t="s">
        <v>6</v>
      </c>
      <c r="E93" s="9" t="s">
        <v>422</v>
      </c>
      <c r="F93" s="202">
        <v>11.97058</v>
      </c>
    </row>
    <row r="94">
      <c r="A94" s="27" t="s">
        <v>29</v>
      </c>
      <c r="B94" s="27" t="s">
        <v>498</v>
      </c>
      <c r="C94" s="7">
        <v>2014.0</v>
      </c>
      <c r="D94" s="9" t="s">
        <v>6</v>
      </c>
      <c r="E94" s="9" t="s">
        <v>422</v>
      </c>
      <c r="F94" s="202">
        <v>12.65087</v>
      </c>
    </row>
    <row r="95">
      <c r="A95" s="27" t="s">
        <v>30</v>
      </c>
      <c r="B95" s="27" t="s">
        <v>499</v>
      </c>
      <c r="C95" s="7">
        <v>2014.0</v>
      </c>
      <c r="D95" s="9" t="s">
        <v>6</v>
      </c>
      <c r="E95" s="9" t="s">
        <v>422</v>
      </c>
      <c r="F95" s="202">
        <v>12.94529</v>
      </c>
    </row>
    <row r="96">
      <c r="A96" s="27" t="s">
        <v>31</v>
      </c>
      <c r="B96" s="27" t="s">
        <v>500</v>
      </c>
      <c r="C96" s="7">
        <v>2014.0</v>
      </c>
      <c r="D96" s="9" t="s">
        <v>6</v>
      </c>
      <c r="E96" s="9" t="s">
        <v>422</v>
      </c>
      <c r="F96" s="202">
        <v>0.988452</v>
      </c>
    </row>
    <row r="97">
      <c r="A97" s="27" t="s">
        <v>32</v>
      </c>
      <c r="B97" s="27" t="s">
        <v>501</v>
      </c>
      <c r="C97" s="7">
        <v>2014.0</v>
      </c>
      <c r="D97" s="9" t="s">
        <v>6</v>
      </c>
      <c r="E97" s="9" t="s">
        <v>422</v>
      </c>
      <c r="F97" s="202">
        <v>12.93092</v>
      </c>
    </row>
    <row r="98">
      <c r="A98" s="27" t="s">
        <v>33</v>
      </c>
      <c r="B98" s="27" t="s">
        <v>502</v>
      </c>
      <c r="C98" s="7">
        <v>2014.0</v>
      </c>
      <c r="D98" s="9" t="s">
        <v>6</v>
      </c>
      <c r="E98" s="9" t="s">
        <v>422</v>
      </c>
      <c r="F98" s="202">
        <v>20.59987</v>
      </c>
    </row>
    <row r="99">
      <c r="A99" s="27" t="s">
        <v>34</v>
      </c>
      <c r="B99" s="27" t="s">
        <v>503</v>
      </c>
      <c r="C99" s="7">
        <v>2014.0</v>
      </c>
      <c r="D99" s="9" t="s">
        <v>6</v>
      </c>
      <c r="E99" s="9" t="s">
        <v>422</v>
      </c>
      <c r="F99" s="202">
        <v>17.40445</v>
      </c>
    </row>
    <row r="100">
      <c r="A100" s="27" t="s">
        <v>35</v>
      </c>
      <c r="B100" s="27" t="s">
        <v>504</v>
      </c>
      <c r="C100" s="7">
        <v>2014.0</v>
      </c>
      <c r="D100" s="9" t="s">
        <v>6</v>
      </c>
      <c r="E100" s="9" t="s">
        <v>422</v>
      </c>
      <c r="F100" s="202">
        <v>17.7368</v>
      </c>
    </row>
    <row r="101">
      <c r="A101" s="91" t="s">
        <v>3</v>
      </c>
      <c r="B101" s="27" t="s">
        <v>489</v>
      </c>
      <c r="C101" s="7">
        <v>2016.0</v>
      </c>
      <c r="D101" s="9" t="s">
        <v>6</v>
      </c>
      <c r="E101" s="9" t="s">
        <v>422</v>
      </c>
      <c r="F101" s="201">
        <v>14.46999</v>
      </c>
    </row>
    <row r="102">
      <c r="A102" s="91" t="s">
        <v>4</v>
      </c>
      <c r="B102" s="27" t="s">
        <v>472</v>
      </c>
      <c r="C102" s="7">
        <v>2016.0</v>
      </c>
      <c r="D102" s="9" t="s">
        <v>6</v>
      </c>
      <c r="E102" s="9" t="s">
        <v>422</v>
      </c>
      <c r="F102" s="202">
        <v>12.36273</v>
      </c>
    </row>
    <row r="103">
      <c r="A103" s="27" t="s">
        <v>5</v>
      </c>
      <c r="B103" s="27" t="s">
        <v>473</v>
      </c>
      <c r="C103" s="7">
        <v>2016.0</v>
      </c>
      <c r="D103" s="9" t="s">
        <v>6</v>
      </c>
      <c r="E103" s="9" t="s">
        <v>422</v>
      </c>
      <c r="F103" s="202">
        <v>10.64158</v>
      </c>
    </row>
    <row r="104">
      <c r="A104" s="27" t="s">
        <v>6</v>
      </c>
      <c r="B104" s="27" t="s">
        <v>474</v>
      </c>
      <c r="C104" s="7">
        <v>2016.0</v>
      </c>
      <c r="D104" s="9" t="s">
        <v>6</v>
      </c>
      <c r="E104" s="9" t="s">
        <v>422</v>
      </c>
      <c r="F104" s="202">
        <v>11.88825</v>
      </c>
    </row>
    <row r="105">
      <c r="A105" s="27" t="s">
        <v>7</v>
      </c>
      <c r="B105" s="27" t="s">
        <v>475</v>
      </c>
      <c r="C105" s="7">
        <v>2016.0</v>
      </c>
      <c r="D105" s="9" t="s">
        <v>6</v>
      </c>
      <c r="E105" s="9" t="s">
        <v>422</v>
      </c>
      <c r="F105" s="202">
        <v>13.34178</v>
      </c>
    </row>
    <row r="106">
      <c r="A106" s="27" t="s">
        <v>8</v>
      </c>
      <c r="B106" s="27" t="s">
        <v>479</v>
      </c>
      <c r="C106" s="7">
        <v>2016.0</v>
      </c>
      <c r="D106" s="9" t="s">
        <v>6</v>
      </c>
      <c r="E106" s="9" t="s">
        <v>422</v>
      </c>
      <c r="F106" s="202">
        <v>9.321362</v>
      </c>
    </row>
    <row r="107">
      <c r="A107" s="27" t="s">
        <v>9</v>
      </c>
      <c r="B107" s="27" t="s">
        <v>480</v>
      </c>
      <c r="C107" s="7">
        <v>2016.0</v>
      </c>
      <c r="D107" s="9" t="s">
        <v>6</v>
      </c>
      <c r="E107" s="9" t="s">
        <v>422</v>
      </c>
      <c r="F107" s="202">
        <v>10.12219</v>
      </c>
    </row>
    <row r="108">
      <c r="A108" s="27" t="s">
        <v>10</v>
      </c>
      <c r="B108" s="27" t="s">
        <v>478</v>
      </c>
      <c r="C108" s="7">
        <v>2016.0</v>
      </c>
      <c r="D108" s="9" t="s">
        <v>6</v>
      </c>
      <c r="E108" s="9" t="s">
        <v>422</v>
      </c>
      <c r="F108" s="202">
        <v>25.30613</v>
      </c>
    </row>
    <row r="109">
      <c r="A109" s="27" t="s">
        <v>11</v>
      </c>
      <c r="B109" s="27" t="s">
        <v>477</v>
      </c>
      <c r="C109" s="7">
        <v>2016.0</v>
      </c>
      <c r="D109" s="9" t="s">
        <v>6</v>
      </c>
      <c r="E109" s="9" t="s">
        <v>422</v>
      </c>
      <c r="F109" s="202">
        <v>12.07132</v>
      </c>
    </row>
    <row r="110">
      <c r="A110" s="27" t="s">
        <v>12</v>
      </c>
      <c r="B110" s="27" t="s">
        <v>476</v>
      </c>
      <c r="C110" s="7">
        <v>2016.0</v>
      </c>
      <c r="D110" s="9" t="s">
        <v>6</v>
      </c>
      <c r="E110" s="9" t="s">
        <v>422</v>
      </c>
      <c r="F110" s="202">
        <v>6.05204</v>
      </c>
    </row>
    <row r="111">
      <c r="A111" s="27" t="s">
        <v>13</v>
      </c>
      <c r="B111" s="27" t="s">
        <v>481</v>
      </c>
      <c r="C111" s="7">
        <v>2016.0</v>
      </c>
      <c r="D111" s="9" t="s">
        <v>6</v>
      </c>
      <c r="E111" s="9" t="s">
        <v>422</v>
      </c>
      <c r="F111" s="202">
        <v>10.38719</v>
      </c>
    </row>
    <row r="112">
      <c r="A112" s="27" t="s">
        <v>14</v>
      </c>
      <c r="B112" s="27" t="s">
        <v>483</v>
      </c>
      <c r="C112" s="7">
        <v>2016.0</v>
      </c>
      <c r="D112" s="9" t="s">
        <v>6</v>
      </c>
      <c r="E112" s="9" t="s">
        <v>422</v>
      </c>
      <c r="F112" s="202">
        <v>14.62004</v>
      </c>
    </row>
    <row r="113">
      <c r="A113" s="27" t="s">
        <v>15</v>
      </c>
      <c r="B113" s="27" t="s">
        <v>482</v>
      </c>
      <c r="C113" s="7">
        <v>2016.0</v>
      </c>
      <c r="D113" s="9" t="s">
        <v>6</v>
      </c>
      <c r="E113" s="9" t="s">
        <v>422</v>
      </c>
      <c r="F113" s="202">
        <v>22.48431</v>
      </c>
    </row>
    <row r="114">
      <c r="A114" s="27" t="s">
        <v>16</v>
      </c>
      <c r="B114" s="27" t="s">
        <v>484</v>
      </c>
      <c r="C114" s="7">
        <v>2016.0</v>
      </c>
      <c r="D114" s="9" t="s">
        <v>6</v>
      </c>
      <c r="E114" s="9" t="s">
        <v>422</v>
      </c>
      <c r="F114" s="202">
        <v>17.71384</v>
      </c>
    </row>
    <row r="115">
      <c r="A115" s="27" t="s">
        <v>17</v>
      </c>
      <c r="B115" s="27" t="s">
        <v>485</v>
      </c>
      <c r="C115" s="7">
        <v>2016.0</v>
      </c>
      <c r="D115" s="9" t="s">
        <v>6</v>
      </c>
      <c r="E115" s="9" t="s">
        <v>422</v>
      </c>
      <c r="F115" s="202">
        <v>10.62397</v>
      </c>
    </row>
    <row r="116">
      <c r="A116" s="27" t="s">
        <v>18</v>
      </c>
      <c r="B116" s="27" t="s">
        <v>486</v>
      </c>
      <c r="C116" s="7">
        <v>2016.0</v>
      </c>
      <c r="D116" s="9" t="s">
        <v>6</v>
      </c>
      <c r="E116" s="9" t="s">
        <v>422</v>
      </c>
      <c r="F116" s="202">
        <v>8.366505</v>
      </c>
    </row>
    <row r="117">
      <c r="A117" s="27" t="s">
        <v>19</v>
      </c>
      <c r="B117" s="27" t="s">
        <v>487</v>
      </c>
      <c r="C117" s="7">
        <v>2016.0</v>
      </c>
      <c r="D117" s="9" t="s">
        <v>6</v>
      </c>
      <c r="E117" s="9" t="s">
        <v>422</v>
      </c>
      <c r="F117" s="202">
        <v>15.33323</v>
      </c>
    </row>
    <row r="118">
      <c r="A118" s="27" t="s">
        <v>20</v>
      </c>
      <c r="B118" s="27" t="s">
        <v>488</v>
      </c>
      <c r="C118" s="7">
        <v>2016.0</v>
      </c>
      <c r="D118" s="9" t="s">
        <v>6</v>
      </c>
      <c r="E118" s="9" t="s">
        <v>422</v>
      </c>
      <c r="F118" s="202">
        <v>12.06918</v>
      </c>
    </row>
    <row r="119">
      <c r="A119" s="27" t="s">
        <v>21</v>
      </c>
      <c r="B119" s="27" t="s">
        <v>490</v>
      </c>
      <c r="C119" s="7">
        <v>2016.0</v>
      </c>
      <c r="D119" s="9" t="s">
        <v>6</v>
      </c>
      <c r="E119" s="9" t="s">
        <v>422</v>
      </c>
      <c r="F119" s="202">
        <v>17.53593</v>
      </c>
    </row>
    <row r="120">
      <c r="A120" s="27" t="s">
        <v>22</v>
      </c>
      <c r="B120" s="27" t="s">
        <v>491</v>
      </c>
      <c r="C120" s="7">
        <v>2016.0</v>
      </c>
      <c r="D120" s="9" t="s">
        <v>6</v>
      </c>
      <c r="E120" s="9" t="s">
        <v>422</v>
      </c>
      <c r="F120" s="202">
        <v>8.2981</v>
      </c>
    </row>
    <row r="121">
      <c r="A121" s="27" t="s">
        <v>23</v>
      </c>
      <c r="B121" s="27" t="s">
        <v>492</v>
      </c>
      <c r="C121" s="7">
        <v>2016.0</v>
      </c>
      <c r="D121" s="9" t="s">
        <v>6</v>
      </c>
      <c r="E121" s="9" t="s">
        <v>422</v>
      </c>
      <c r="F121" s="202">
        <v>18.90004</v>
      </c>
    </row>
    <row r="122">
      <c r="A122" s="27" t="s">
        <v>24</v>
      </c>
      <c r="B122" s="27" t="s">
        <v>493</v>
      </c>
      <c r="C122" s="7">
        <v>2016.0</v>
      </c>
      <c r="D122" s="9" t="s">
        <v>6</v>
      </c>
      <c r="E122" s="9" t="s">
        <v>422</v>
      </c>
      <c r="F122" s="202">
        <v>15.04258</v>
      </c>
    </row>
    <row r="123">
      <c r="A123" s="27" t="s">
        <v>25</v>
      </c>
      <c r="B123" s="27" t="s">
        <v>494</v>
      </c>
      <c r="C123" s="7">
        <v>2016.0</v>
      </c>
      <c r="D123" s="9" t="s">
        <v>6</v>
      </c>
      <c r="E123" s="9" t="s">
        <v>422</v>
      </c>
      <c r="F123" s="202">
        <v>11.89533</v>
      </c>
    </row>
    <row r="124">
      <c r="A124" s="27" t="s">
        <v>26</v>
      </c>
      <c r="B124" s="27" t="s">
        <v>495</v>
      </c>
      <c r="C124" s="7">
        <v>2016.0</v>
      </c>
      <c r="D124" s="9" t="s">
        <v>6</v>
      </c>
      <c r="E124" s="9" t="s">
        <v>422</v>
      </c>
      <c r="F124" s="202">
        <v>11.36867</v>
      </c>
    </row>
    <row r="125">
      <c r="A125" s="27" t="s">
        <v>27</v>
      </c>
      <c r="B125" s="27" t="s">
        <v>497</v>
      </c>
      <c r="C125" s="7">
        <v>2016.0</v>
      </c>
      <c r="D125" s="9" t="s">
        <v>6</v>
      </c>
      <c r="E125" s="9" t="s">
        <v>422</v>
      </c>
      <c r="F125" s="202">
        <v>16.03596</v>
      </c>
    </row>
    <row r="126">
      <c r="A126" s="27" t="s">
        <v>28</v>
      </c>
      <c r="B126" s="27" t="s">
        <v>496</v>
      </c>
      <c r="C126" s="7">
        <v>2016.0</v>
      </c>
      <c r="D126" s="9" t="s">
        <v>6</v>
      </c>
      <c r="E126" s="9" t="s">
        <v>422</v>
      </c>
      <c r="F126" s="202">
        <v>12.80296</v>
      </c>
    </row>
    <row r="127">
      <c r="A127" s="27" t="s">
        <v>29</v>
      </c>
      <c r="B127" s="27" t="s">
        <v>498</v>
      </c>
      <c r="C127" s="7">
        <v>2016.0</v>
      </c>
      <c r="D127" s="9" t="s">
        <v>6</v>
      </c>
      <c r="E127" s="9" t="s">
        <v>422</v>
      </c>
      <c r="F127" s="202">
        <v>9.8752</v>
      </c>
    </row>
    <row r="128">
      <c r="A128" s="27" t="s">
        <v>30</v>
      </c>
      <c r="B128" s="27" t="s">
        <v>499</v>
      </c>
      <c r="C128" s="7">
        <v>2016.0</v>
      </c>
      <c r="D128" s="9" t="s">
        <v>6</v>
      </c>
      <c r="E128" s="9" t="s">
        <v>422</v>
      </c>
      <c r="F128" s="202">
        <v>12.00158</v>
      </c>
    </row>
    <row r="129">
      <c r="A129" s="27" t="s">
        <v>31</v>
      </c>
      <c r="B129" s="27" t="s">
        <v>500</v>
      </c>
      <c r="C129" s="7">
        <v>2016.0</v>
      </c>
      <c r="D129" s="9" t="s">
        <v>6</v>
      </c>
      <c r="E129" s="9" t="s">
        <v>422</v>
      </c>
      <c r="F129" s="202">
        <v>6.64484</v>
      </c>
    </row>
    <row r="130">
      <c r="A130" s="27" t="s">
        <v>32</v>
      </c>
      <c r="B130" s="27" t="s">
        <v>501</v>
      </c>
      <c r="C130" s="7">
        <v>2016.0</v>
      </c>
      <c r="D130" s="9" t="s">
        <v>6</v>
      </c>
      <c r="E130" s="9" t="s">
        <v>422</v>
      </c>
      <c r="F130" s="202">
        <v>11.24294</v>
      </c>
    </row>
    <row r="131">
      <c r="A131" s="27" t="s">
        <v>33</v>
      </c>
      <c r="B131" s="27" t="s">
        <v>502</v>
      </c>
      <c r="C131" s="7">
        <v>2016.0</v>
      </c>
      <c r="D131" s="9" t="s">
        <v>6</v>
      </c>
      <c r="E131" s="9" t="s">
        <v>422</v>
      </c>
      <c r="F131" s="202">
        <v>17.28024</v>
      </c>
    </row>
    <row r="132">
      <c r="A132" s="27" t="s">
        <v>34</v>
      </c>
      <c r="B132" s="27" t="s">
        <v>503</v>
      </c>
      <c r="C132" s="7">
        <v>2016.0</v>
      </c>
      <c r="D132" s="9" t="s">
        <v>6</v>
      </c>
      <c r="E132" s="9" t="s">
        <v>422</v>
      </c>
      <c r="F132" s="202">
        <v>13.2763</v>
      </c>
    </row>
    <row r="133">
      <c r="A133" s="27" t="s">
        <v>35</v>
      </c>
      <c r="B133" s="27" t="s">
        <v>504</v>
      </c>
      <c r="C133" s="7">
        <v>2016.0</v>
      </c>
      <c r="D133" s="9" t="s">
        <v>6</v>
      </c>
      <c r="E133" s="9" t="s">
        <v>422</v>
      </c>
      <c r="F133" s="202">
        <v>10.55021</v>
      </c>
    </row>
    <row r="134">
      <c r="A134" s="91" t="s">
        <v>3</v>
      </c>
      <c r="B134" s="27" t="s">
        <v>489</v>
      </c>
      <c r="C134" s="7">
        <v>2018.0</v>
      </c>
      <c r="D134" s="9" t="s">
        <v>6</v>
      </c>
      <c r="E134" s="9" t="s">
        <v>422</v>
      </c>
      <c r="F134" s="201">
        <v>14.36644</v>
      </c>
    </row>
    <row r="135">
      <c r="A135" s="91" t="s">
        <v>4</v>
      </c>
      <c r="B135" s="27" t="s">
        <v>472</v>
      </c>
      <c r="C135" s="7">
        <v>2018.0</v>
      </c>
      <c r="D135" s="9" t="s">
        <v>6</v>
      </c>
      <c r="E135" s="9" t="s">
        <v>422</v>
      </c>
      <c r="F135" s="202">
        <v>9.676564</v>
      </c>
    </row>
    <row r="136">
      <c r="A136" s="27" t="s">
        <v>5</v>
      </c>
      <c r="B136" s="27" t="s">
        <v>473</v>
      </c>
      <c r="C136" s="7">
        <v>2018.0</v>
      </c>
      <c r="D136" s="9" t="s">
        <v>6</v>
      </c>
      <c r="E136" s="9" t="s">
        <v>422</v>
      </c>
      <c r="F136" s="202">
        <v>10.62798</v>
      </c>
    </row>
    <row r="137">
      <c r="A137" s="27" t="s">
        <v>6</v>
      </c>
      <c r="B137" s="27" t="s">
        <v>474</v>
      </c>
      <c r="C137" s="7">
        <v>2018.0</v>
      </c>
      <c r="D137" s="9" t="s">
        <v>6</v>
      </c>
      <c r="E137" s="9" t="s">
        <v>422</v>
      </c>
      <c r="F137" s="202">
        <v>7.361547</v>
      </c>
    </row>
    <row r="138">
      <c r="A138" s="27" t="s">
        <v>7</v>
      </c>
      <c r="B138" s="27" t="s">
        <v>475</v>
      </c>
      <c r="C138" s="7">
        <v>2018.0</v>
      </c>
      <c r="D138" s="9" t="s">
        <v>6</v>
      </c>
      <c r="E138" s="9" t="s">
        <v>422</v>
      </c>
      <c r="F138" s="202">
        <v>12.7162</v>
      </c>
    </row>
    <row r="139">
      <c r="A139" s="27" t="s">
        <v>8</v>
      </c>
      <c r="B139" s="27" t="s">
        <v>479</v>
      </c>
      <c r="C139" s="7">
        <v>2018.0</v>
      </c>
      <c r="D139" s="9" t="s">
        <v>6</v>
      </c>
      <c r="E139" s="9" t="s">
        <v>422</v>
      </c>
      <c r="F139" s="202">
        <v>9.043127</v>
      </c>
    </row>
    <row r="140">
      <c r="A140" s="27" t="s">
        <v>9</v>
      </c>
      <c r="B140" s="27" t="s">
        <v>480</v>
      </c>
      <c r="C140" s="7">
        <v>2018.0</v>
      </c>
      <c r="D140" s="9" t="s">
        <v>6</v>
      </c>
      <c r="E140" s="9" t="s">
        <v>422</v>
      </c>
      <c r="F140" s="202">
        <v>11.85118</v>
      </c>
    </row>
    <row r="141">
      <c r="A141" s="27" t="s">
        <v>10</v>
      </c>
      <c r="B141" s="27" t="s">
        <v>478</v>
      </c>
      <c r="C141" s="7">
        <v>2018.0</v>
      </c>
      <c r="D141" s="9" t="s">
        <v>6</v>
      </c>
      <c r="E141" s="9" t="s">
        <v>422</v>
      </c>
      <c r="F141" s="202">
        <v>28.28133</v>
      </c>
    </row>
    <row r="142">
      <c r="A142" s="27" t="s">
        <v>11</v>
      </c>
      <c r="B142" s="27" t="s">
        <v>477</v>
      </c>
      <c r="C142" s="7">
        <v>2018.0</v>
      </c>
      <c r="D142" s="9" t="s">
        <v>6</v>
      </c>
      <c r="E142" s="9" t="s">
        <v>422</v>
      </c>
      <c r="F142" s="202">
        <v>11.66046</v>
      </c>
    </row>
    <row r="143">
      <c r="A143" s="27" t="s">
        <v>12</v>
      </c>
      <c r="B143" s="27" t="s">
        <v>476</v>
      </c>
      <c r="C143" s="7">
        <v>2018.0</v>
      </c>
      <c r="D143" s="9" t="s">
        <v>6</v>
      </c>
      <c r="E143" s="9" t="s">
        <v>422</v>
      </c>
      <c r="F143" s="202">
        <v>7.227811</v>
      </c>
    </row>
    <row r="144">
      <c r="A144" s="27" t="s">
        <v>13</v>
      </c>
      <c r="B144" s="27" t="s">
        <v>481</v>
      </c>
      <c r="C144" s="7">
        <v>2018.0</v>
      </c>
      <c r="D144" s="9" t="s">
        <v>6</v>
      </c>
      <c r="E144" s="9" t="s">
        <v>422</v>
      </c>
      <c r="F144" s="202">
        <v>9.64038</v>
      </c>
    </row>
    <row r="145">
      <c r="A145" s="27" t="s">
        <v>14</v>
      </c>
      <c r="B145" s="27" t="s">
        <v>483</v>
      </c>
      <c r="C145" s="7">
        <v>2018.0</v>
      </c>
      <c r="D145" s="9" t="s">
        <v>6</v>
      </c>
      <c r="E145" s="9" t="s">
        <v>422</v>
      </c>
      <c r="F145" s="202">
        <v>12.65541</v>
      </c>
    </row>
    <row r="146">
      <c r="A146" s="27" t="s">
        <v>15</v>
      </c>
      <c r="B146" s="27" t="s">
        <v>482</v>
      </c>
      <c r="C146" s="7">
        <v>2018.0</v>
      </c>
      <c r="D146" s="9" t="s">
        <v>6</v>
      </c>
      <c r="E146" s="9" t="s">
        <v>422</v>
      </c>
      <c r="F146" s="202">
        <v>22.5278</v>
      </c>
    </row>
    <row r="147">
      <c r="A147" s="27" t="s">
        <v>16</v>
      </c>
      <c r="B147" s="27" t="s">
        <v>484</v>
      </c>
      <c r="C147" s="7">
        <v>2018.0</v>
      </c>
      <c r="D147" s="9" t="s">
        <v>6</v>
      </c>
      <c r="E147" s="9" t="s">
        <v>422</v>
      </c>
      <c r="F147" s="202">
        <v>15.31366</v>
      </c>
    </row>
    <row r="148">
      <c r="A148" s="27" t="s">
        <v>17</v>
      </c>
      <c r="B148" s="27" t="s">
        <v>485</v>
      </c>
      <c r="C148" s="7">
        <v>2018.0</v>
      </c>
      <c r="D148" s="9" t="s">
        <v>6</v>
      </c>
      <c r="E148" s="9" t="s">
        <v>422</v>
      </c>
      <c r="F148" s="202">
        <v>10.48199</v>
      </c>
    </row>
    <row r="149">
      <c r="A149" s="27" t="s">
        <v>18</v>
      </c>
      <c r="B149" s="27" t="s">
        <v>486</v>
      </c>
      <c r="C149" s="7">
        <v>2018.0</v>
      </c>
      <c r="D149" s="9" t="s">
        <v>6</v>
      </c>
      <c r="E149" s="9" t="s">
        <v>422</v>
      </c>
      <c r="F149" s="202">
        <v>9.556922</v>
      </c>
    </row>
    <row r="150">
      <c r="A150" s="27" t="s">
        <v>19</v>
      </c>
      <c r="B150" s="27" t="s">
        <v>487</v>
      </c>
      <c r="C150" s="7">
        <v>2018.0</v>
      </c>
      <c r="D150" s="9" t="s">
        <v>6</v>
      </c>
      <c r="E150" s="9" t="s">
        <v>422</v>
      </c>
      <c r="F150" s="202">
        <v>13.8752</v>
      </c>
    </row>
    <row r="151">
      <c r="A151" s="27" t="s">
        <v>20</v>
      </c>
      <c r="B151" s="27" t="s">
        <v>488</v>
      </c>
      <c r="C151" s="7">
        <v>2018.0</v>
      </c>
      <c r="D151" s="9" t="s">
        <v>6</v>
      </c>
      <c r="E151" s="9" t="s">
        <v>422</v>
      </c>
      <c r="F151" s="202">
        <v>11.03942</v>
      </c>
    </row>
    <row r="152">
      <c r="A152" s="27" t="s">
        <v>21</v>
      </c>
      <c r="B152" s="27" t="s">
        <v>490</v>
      </c>
      <c r="C152" s="7">
        <v>2018.0</v>
      </c>
      <c r="D152" s="9" t="s">
        <v>6</v>
      </c>
      <c r="E152" s="9" t="s">
        <v>422</v>
      </c>
      <c r="F152" s="202">
        <v>17.49602</v>
      </c>
    </row>
    <row r="153">
      <c r="A153" s="27" t="s">
        <v>22</v>
      </c>
      <c r="B153" s="27" t="s">
        <v>491</v>
      </c>
      <c r="C153" s="7">
        <v>2018.0</v>
      </c>
      <c r="D153" s="9" t="s">
        <v>6</v>
      </c>
      <c r="E153" s="9" t="s">
        <v>422</v>
      </c>
      <c r="F153" s="202">
        <v>5.879088</v>
      </c>
    </row>
    <row r="154">
      <c r="A154" s="27" t="s">
        <v>23</v>
      </c>
      <c r="B154" s="27" t="s">
        <v>492</v>
      </c>
      <c r="C154" s="7">
        <v>2018.0</v>
      </c>
      <c r="D154" s="9" t="s">
        <v>6</v>
      </c>
      <c r="E154" s="9" t="s">
        <v>422</v>
      </c>
      <c r="F154" s="202">
        <v>19.50978</v>
      </c>
    </row>
    <row r="155">
      <c r="A155" s="27" t="s">
        <v>24</v>
      </c>
      <c r="B155" s="27" t="s">
        <v>493</v>
      </c>
      <c r="C155" s="7">
        <v>2018.0</v>
      </c>
      <c r="D155" s="9" t="s">
        <v>6</v>
      </c>
      <c r="E155" s="9" t="s">
        <v>422</v>
      </c>
      <c r="F155" s="202">
        <v>13.16128</v>
      </c>
    </row>
    <row r="156">
      <c r="A156" s="27" t="s">
        <v>25</v>
      </c>
      <c r="B156" s="27" t="s">
        <v>494</v>
      </c>
      <c r="C156" s="7">
        <v>2018.0</v>
      </c>
      <c r="D156" s="9" t="s">
        <v>6</v>
      </c>
      <c r="E156" s="9" t="s">
        <v>422</v>
      </c>
      <c r="F156" s="202">
        <v>11.04692</v>
      </c>
    </row>
    <row r="157">
      <c r="A157" s="27" t="s">
        <v>26</v>
      </c>
      <c r="B157" s="27" t="s">
        <v>495</v>
      </c>
      <c r="C157" s="7">
        <v>2018.0</v>
      </c>
      <c r="D157" s="9" t="s">
        <v>6</v>
      </c>
      <c r="E157" s="9" t="s">
        <v>422</v>
      </c>
      <c r="F157" s="202">
        <v>11.67232</v>
      </c>
    </row>
    <row r="158">
      <c r="A158" s="27" t="s">
        <v>27</v>
      </c>
      <c r="B158" s="27" t="s">
        <v>497</v>
      </c>
      <c r="C158" s="7">
        <v>2018.0</v>
      </c>
      <c r="D158" s="9" t="s">
        <v>6</v>
      </c>
      <c r="E158" s="9" t="s">
        <v>422</v>
      </c>
      <c r="F158" s="202">
        <v>13.15712</v>
      </c>
    </row>
    <row r="159">
      <c r="A159" s="27" t="s">
        <v>28</v>
      </c>
      <c r="B159" s="27" t="s">
        <v>496</v>
      </c>
      <c r="C159" s="7">
        <v>2018.0</v>
      </c>
      <c r="D159" s="9" t="s">
        <v>6</v>
      </c>
      <c r="E159" s="9" t="s">
        <v>422</v>
      </c>
      <c r="F159" s="202">
        <v>9.83283</v>
      </c>
    </row>
    <row r="160">
      <c r="A160" s="27" t="s">
        <v>29</v>
      </c>
      <c r="B160" s="27" t="s">
        <v>498</v>
      </c>
      <c r="C160" s="7">
        <v>2018.0</v>
      </c>
      <c r="D160" s="9" t="s">
        <v>6</v>
      </c>
      <c r="E160" s="9" t="s">
        <v>422</v>
      </c>
      <c r="F160" s="202">
        <v>8.66125</v>
      </c>
    </row>
    <row r="161">
      <c r="A161" s="27" t="s">
        <v>30</v>
      </c>
      <c r="B161" s="27" t="s">
        <v>499</v>
      </c>
      <c r="C161" s="7">
        <v>2018.0</v>
      </c>
      <c r="D161" s="9" t="s">
        <v>6</v>
      </c>
      <c r="E161" s="9" t="s">
        <v>422</v>
      </c>
      <c r="F161" s="202">
        <v>13.75811</v>
      </c>
    </row>
    <row r="162">
      <c r="A162" s="27" t="s">
        <v>31</v>
      </c>
      <c r="B162" s="27" t="s">
        <v>500</v>
      </c>
      <c r="C162" s="7">
        <v>2018.0</v>
      </c>
      <c r="D162" s="9" t="s">
        <v>6</v>
      </c>
      <c r="E162" s="9" t="s">
        <v>422</v>
      </c>
      <c r="F162" s="202">
        <v>8.810656</v>
      </c>
    </row>
    <row r="163">
      <c r="A163" s="27" t="s">
        <v>32</v>
      </c>
      <c r="B163" s="27" t="s">
        <v>501</v>
      </c>
      <c r="C163" s="7">
        <v>2018.0</v>
      </c>
      <c r="D163" s="9" t="s">
        <v>6</v>
      </c>
      <c r="E163" s="9" t="s">
        <v>422</v>
      </c>
      <c r="F163" s="202">
        <v>10.47398</v>
      </c>
    </row>
    <row r="164">
      <c r="A164" s="27" t="s">
        <v>33</v>
      </c>
      <c r="B164" s="27" t="s">
        <v>502</v>
      </c>
      <c r="C164" s="7">
        <v>2018.0</v>
      </c>
      <c r="D164" s="9" t="s">
        <v>6</v>
      </c>
      <c r="E164" s="9" t="s">
        <v>422</v>
      </c>
      <c r="F164" s="202">
        <v>18.29626</v>
      </c>
    </row>
    <row r="165">
      <c r="A165" s="27" t="s">
        <v>34</v>
      </c>
      <c r="B165" s="27" t="s">
        <v>503</v>
      </c>
      <c r="C165" s="7">
        <v>2018.0</v>
      </c>
      <c r="D165" s="9" t="s">
        <v>6</v>
      </c>
      <c r="E165" s="9" t="s">
        <v>422</v>
      </c>
      <c r="F165" s="202">
        <v>13.27006</v>
      </c>
    </row>
    <row r="166">
      <c r="A166" s="27" t="s">
        <v>35</v>
      </c>
      <c r="B166" s="27" t="s">
        <v>504</v>
      </c>
      <c r="C166" s="7">
        <v>2018.0</v>
      </c>
      <c r="D166" s="9" t="s">
        <v>6</v>
      </c>
      <c r="E166" s="9" t="s">
        <v>422</v>
      </c>
      <c r="F166" s="202">
        <v>11.35155</v>
      </c>
    </row>
    <row r="167">
      <c r="A167" s="91" t="s">
        <v>3</v>
      </c>
      <c r="B167" s="27" t="s">
        <v>489</v>
      </c>
      <c r="C167" s="7">
        <v>2020.0</v>
      </c>
      <c r="D167" s="9" t="s">
        <v>6</v>
      </c>
      <c r="E167" s="9" t="s">
        <v>422</v>
      </c>
      <c r="F167" s="201">
        <v>13.47294</v>
      </c>
    </row>
    <row r="168">
      <c r="A168" s="91" t="s">
        <v>4</v>
      </c>
      <c r="B168" s="27" t="s">
        <v>472</v>
      </c>
      <c r="C168" s="7">
        <v>2020.0</v>
      </c>
      <c r="D168" s="9" t="s">
        <v>6</v>
      </c>
      <c r="E168" s="9" t="s">
        <v>422</v>
      </c>
      <c r="F168" s="202">
        <v>8.609751</v>
      </c>
    </row>
    <row r="169">
      <c r="A169" s="27" t="s">
        <v>5</v>
      </c>
      <c r="B169" s="27" t="s">
        <v>473</v>
      </c>
      <c r="C169" s="7">
        <v>2020.0</v>
      </c>
      <c r="D169" s="9" t="s">
        <v>6</v>
      </c>
      <c r="E169" s="9" t="s">
        <v>422</v>
      </c>
      <c r="F169" s="202">
        <v>5.764512</v>
      </c>
    </row>
    <row r="170">
      <c r="A170" s="27" t="s">
        <v>6</v>
      </c>
      <c r="B170" s="27" t="s">
        <v>474</v>
      </c>
      <c r="C170" s="7">
        <v>2020.0</v>
      </c>
      <c r="D170" s="9" t="s">
        <v>6</v>
      </c>
      <c r="E170" s="9" t="s">
        <v>422</v>
      </c>
      <c r="F170" s="202">
        <v>9.783826</v>
      </c>
    </row>
    <row r="171">
      <c r="A171" s="27" t="s">
        <v>7</v>
      </c>
      <c r="B171" s="27" t="s">
        <v>475</v>
      </c>
      <c r="C171" s="7">
        <v>2020.0</v>
      </c>
      <c r="D171" s="9" t="s">
        <v>6</v>
      </c>
      <c r="E171" s="9" t="s">
        <v>422</v>
      </c>
      <c r="F171" s="202">
        <v>12.3629</v>
      </c>
    </row>
    <row r="172">
      <c r="A172" s="27" t="s">
        <v>8</v>
      </c>
      <c r="B172" s="27" t="s">
        <v>479</v>
      </c>
      <c r="C172" s="7">
        <v>2020.0</v>
      </c>
      <c r="D172" s="9" t="s">
        <v>6</v>
      </c>
      <c r="E172" s="9" t="s">
        <v>422</v>
      </c>
      <c r="F172" s="202">
        <v>7.708058</v>
      </c>
    </row>
    <row r="173">
      <c r="A173" s="27" t="s">
        <v>9</v>
      </c>
      <c r="B173" s="27" t="s">
        <v>480</v>
      </c>
      <c r="C173" s="7">
        <v>2020.0</v>
      </c>
      <c r="D173" s="9" t="s">
        <v>6</v>
      </c>
      <c r="E173" s="9" t="s">
        <v>422</v>
      </c>
      <c r="F173" s="202">
        <v>10.79461</v>
      </c>
    </row>
    <row r="174">
      <c r="A174" s="27" t="s">
        <v>10</v>
      </c>
      <c r="B174" s="27" t="s">
        <v>478</v>
      </c>
      <c r="C174" s="7">
        <v>2020.0</v>
      </c>
      <c r="D174" s="9" t="s">
        <v>6</v>
      </c>
      <c r="E174" s="9" t="s">
        <v>422</v>
      </c>
      <c r="F174" s="202">
        <v>25.64412</v>
      </c>
    </row>
    <row r="175">
      <c r="A175" s="27" t="s">
        <v>11</v>
      </c>
      <c r="B175" s="27" t="s">
        <v>477</v>
      </c>
      <c r="C175" s="7">
        <v>2020.0</v>
      </c>
      <c r="D175" s="9" t="s">
        <v>6</v>
      </c>
      <c r="E175" s="9" t="s">
        <v>422</v>
      </c>
      <c r="F175" s="202">
        <v>11.4271</v>
      </c>
    </row>
    <row r="176">
      <c r="A176" s="27" t="s">
        <v>12</v>
      </c>
      <c r="B176" s="27" t="s">
        <v>476</v>
      </c>
      <c r="C176" s="7">
        <v>2020.0</v>
      </c>
      <c r="D176" s="9" t="s">
        <v>6</v>
      </c>
      <c r="E176" s="9" t="s">
        <v>422</v>
      </c>
      <c r="F176" s="202">
        <v>6.531791</v>
      </c>
    </row>
    <row r="177">
      <c r="A177" s="27" t="s">
        <v>13</v>
      </c>
      <c r="B177" s="27" t="s">
        <v>481</v>
      </c>
      <c r="C177" s="7">
        <v>2020.0</v>
      </c>
      <c r="D177" s="9" t="s">
        <v>6</v>
      </c>
      <c r="E177" s="9" t="s">
        <v>422</v>
      </c>
      <c r="F177" s="202">
        <v>9.79584</v>
      </c>
    </row>
    <row r="178">
      <c r="A178" s="27" t="s">
        <v>14</v>
      </c>
      <c r="B178" s="27" t="s">
        <v>483</v>
      </c>
      <c r="C178" s="7">
        <v>2020.0</v>
      </c>
      <c r="D178" s="9" t="s">
        <v>6</v>
      </c>
      <c r="E178" s="9" t="s">
        <v>422</v>
      </c>
      <c r="F178" s="202">
        <v>12.3412</v>
      </c>
    </row>
    <row r="179">
      <c r="A179" s="27" t="s">
        <v>15</v>
      </c>
      <c r="B179" s="27" t="s">
        <v>482</v>
      </c>
      <c r="C179" s="7">
        <v>2020.0</v>
      </c>
      <c r="D179" s="9" t="s">
        <v>6</v>
      </c>
      <c r="E179" s="9" t="s">
        <v>422</v>
      </c>
      <c r="F179" s="202">
        <v>19.72001</v>
      </c>
    </row>
    <row r="180">
      <c r="A180" s="27" t="s">
        <v>16</v>
      </c>
      <c r="B180" s="27" t="s">
        <v>484</v>
      </c>
      <c r="C180" s="7">
        <v>2020.0</v>
      </c>
      <c r="D180" s="9" t="s">
        <v>6</v>
      </c>
      <c r="E180" s="9" t="s">
        <v>422</v>
      </c>
      <c r="F180" s="202">
        <v>13.97395</v>
      </c>
    </row>
    <row r="181">
      <c r="A181" s="27" t="s">
        <v>17</v>
      </c>
      <c r="B181" s="27" t="s">
        <v>485</v>
      </c>
      <c r="C181" s="7">
        <v>2020.0</v>
      </c>
      <c r="D181" s="9" t="s">
        <v>6</v>
      </c>
      <c r="E181" s="9" t="s">
        <v>422</v>
      </c>
      <c r="F181" s="202">
        <v>10.14494</v>
      </c>
    </row>
    <row r="182">
      <c r="A182" s="27" t="s">
        <v>18</v>
      </c>
      <c r="B182" s="27" t="s">
        <v>486</v>
      </c>
      <c r="C182" s="7">
        <v>2020.0</v>
      </c>
      <c r="D182" s="9" t="s">
        <v>6</v>
      </c>
      <c r="E182" s="9" t="s">
        <v>422</v>
      </c>
      <c r="F182" s="202">
        <v>8.646504</v>
      </c>
    </row>
    <row r="183">
      <c r="A183" s="27" t="s">
        <v>19</v>
      </c>
      <c r="B183" s="27" t="s">
        <v>487</v>
      </c>
      <c r="C183" s="7">
        <v>2020.0</v>
      </c>
      <c r="D183" s="9" t="s">
        <v>6</v>
      </c>
      <c r="E183" s="9" t="s">
        <v>422</v>
      </c>
      <c r="F183" s="202">
        <v>13.9347</v>
      </c>
    </row>
    <row r="184">
      <c r="A184" s="27" t="s">
        <v>20</v>
      </c>
      <c r="B184" s="27" t="s">
        <v>488</v>
      </c>
      <c r="C184" s="7">
        <v>2020.0</v>
      </c>
      <c r="D184" s="9" t="s">
        <v>6</v>
      </c>
      <c r="E184" s="9" t="s">
        <v>422</v>
      </c>
      <c r="F184" s="202">
        <v>10.87344</v>
      </c>
    </row>
    <row r="185">
      <c r="A185" s="27" t="s">
        <v>21</v>
      </c>
      <c r="B185" s="27" t="s">
        <v>490</v>
      </c>
      <c r="C185" s="7">
        <v>2020.0</v>
      </c>
      <c r="D185" s="9" t="s">
        <v>6</v>
      </c>
      <c r="E185" s="9" t="s">
        <v>422</v>
      </c>
      <c r="F185" s="202">
        <v>11.60381</v>
      </c>
    </row>
    <row r="186">
      <c r="A186" s="27" t="s">
        <v>22</v>
      </c>
      <c r="B186" s="27" t="s">
        <v>491</v>
      </c>
      <c r="C186" s="7">
        <v>2020.0</v>
      </c>
      <c r="D186" s="9" t="s">
        <v>6</v>
      </c>
      <c r="E186" s="9" t="s">
        <v>422</v>
      </c>
      <c r="F186" s="202">
        <v>7.13238</v>
      </c>
    </row>
    <row r="187">
      <c r="A187" s="27" t="s">
        <v>23</v>
      </c>
      <c r="B187" s="27" t="s">
        <v>492</v>
      </c>
      <c r="C187" s="7">
        <v>2020.0</v>
      </c>
      <c r="D187" s="9" t="s">
        <v>6</v>
      </c>
      <c r="E187" s="9" t="s">
        <v>422</v>
      </c>
      <c r="F187" s="202">
        <v>18.66235</v>
      </c>
    </row>
    <row r="188">
      <c r="A188" s="27" t="s">
        <v>24</v>
      </c>
      <c r="B188" s="27" t="s">
        <v>493</v>
      </c>
      <c r="C188" s="7">
        <v>2020.0</v>
      </c>
      <c r="D188" s="9" t="s">
        <v>6</v>
      </c>
      <c r="E188" s="9" t="s">
        <v>422</v>
      </c>
      <c r="F188" s="202">
        <v>14.93531</v>
      </c>
    </row>
    <row r="189">
      <c r="A189" s="27" t="s">
        <v>25</v>
      </c>
      <c r="B189" s="27" t="s">
        <v>494</v>
      </c>
      <c r="C189" s="7">
        <v>2020.0</v>
      </c>
      <c r="D189" s="9" t="s">
        <v>6</v>
      </c>
      <c r="E189" s="9" t="s">
        <v>422</v>
      </c>
      <c r="F189" s="202">
        <v>10.93379</v>
      </c>
    </row>
    <row r="190">
      <c r="A190" s="27" t="s">
        <v>26</v>
      </c>
      <c r="B190" s="27" t="s">
        <v>495</v>
      </c>
      <c r="C190" s="7">
        <v>2020.0</v>
      </c>
      <c r="D190" s="9" t="s">
        <v>6</v>
      </c>
      <c r="E190" s="9" t="s">
        <v>422</v>
      </c>
      <c r="F190" s="202">
        <v>10.254</v>
      </c>
    </row>
    <row r="191">
      <c r="A191" s="27" t="s">
        <v>27</v>
      </c>
      <c r="B191" s="27" t="s">
        <v>497</v>
      </c>
      <c r="C191" s="7">
        <v>2020.0</v>
      </c>
      <c r="D191" s="9" t="s">
        <v>6</v>
      </c>
      <c r="E191" s="9" t="s">
        <v>422</v>
      </c>
      <c r="F191" s="202">
        <v>13.95863</v>
      </c>
    </row>
    <row r="192">
      <c r="A192" s="27" t="s">
        <v>28</v>
      </c>
      <c r="B192" s="27" t="s">
        <v>496</v>
      </c>
      <c r="C192" s="7">
        <v>2020.0</v>
      </c>
      <c r="D192" s="9" t="s">
        <v>6</v>
      </c>
      <c r="E192" s="9" t="s">
        <v>422</v>
      </c>
      <c r="F192" s="202">
        <v>9.545922</v>
      </c>
    </row>
    <row r="193">
      <c r="A193" s="27" t="s">
        <v>29</v>
      </c>
      <c r="B193" s="27" t="s">
        <v>498</v>
      </c>
      <c r="C193" s="7">
        <v>2020.0</v>
      </c>
      <c r="D193" s="9" t="s">
        <v>6</v>
      </c>
      <c r="E193" s="9" t="s">
        <v>422</v>
      </c>
      <c r="F193" s="202">
        <v>7.810151</v>
      </c>
    </row>
    <row r="194">
      <c r="A194" s="27" t="s">
        <v>30</v>
      </c>
      <c r="B194" s="27" t="s">
        <v>499</v>
      </c>
      <c r="C194" s="7">
        <v>2020.0</v>
      </c>
      <c r="D194" s="9" t="s">
        <v>6</v>
      </c>
      <c r="E194" s="9" t="s">
        <v>422</v>
      </c>
      <c r="F194" s="202">
        <v>10.58935</v>
      </c>
    </row>
    <row r="195">
      <c r="A195" s="27" t="s">
        <v>31</v>
      </c>
      <c r="B195" s="27" t="s">
        <v>500</v>
      </c>
      <c r="C195" s="7">
        <v>2020.0</v>
      </c>
      <c r="D195" s="9" t="s">
        <v>6</v>
      </c>
      <c r="E195" s="9" t="s">
        <v>422</v>
      </c>
      <c r="F195" s="202">
        <v>7.617992</v>
      </c>
    </row>
    <row r="196">
      <c r="A196" s="27" t="s">
        <v>32</v>
      </c>
      <c r="B196" s="27" t="s">
        <v>501</v>
      </c>
      <c r="C196" s="7">
        <v>2020.0</v>
      </c>
      <c r="D196" s="9" t="s">
        <v>6</v>
      </c>
      <c r="E196" s="9" t="s">
        <v>422</v>
      </c>
      <c r="F196" s="202">
        <v>9.904829</v>
      </c>
    </row>
    <row r="197">
      <c r="A197" s="27" t="s">
        <v>33</v>
      </c>
      <c r="B197" s="27" t="s">
        <v>502</v>
      </c>
      <c r="C197" s="7">
        <v>2020.0</v>
      </c>
      <c r="D197" s="9" t="s">
        <v>6</v>
      </c>
      <c r="E197" s="9" t="s">
        <v>422</v>
      </c>
      <c r="F197" s="202">
        <v>16.97999</v>
      </c>
    </row>
    <row r="198">
      <c r="A198" s="27" t="s">
        <v>34</v>
      </c>
      <c r="B198" s="27" t="s">
        <v>503</v>
      </c>
      <c r="C198" s="7">
        <v>2020.0</v>
      </c>
      <c r="D198" s="9" t="s">
        <v>6</v>
      </c>
      <c r="E198" s="9" t="s">
        <v>422</v>
      </c>
      <c r="F198" s="202">
        <v>12.17004</v>
      </c>
    </row>
    <row r="199">
      <c r="A199" s="27" t="s">
        <v>35</v>
      </c>
      <c r="B199" s="27" t="s">
        <v>504</v>
      </c>
      <c r="C199" s="7">
        <v>2020.0</v>
      </c>
      <c r="D199" s="9" t="s">
        <v>6</v>
      </c>
      <c r="E199" s="9" t="s">
        <v>422</v>
      </c>
      <c r="F199" s="202">
        <v>11.90305</v>
      </c>
    </row>
    <row r="200">
      <c r="A200" s="91" t="s">
        <v>3</v>
      </c>
      <c r="B200" s="27" t="s">
        <v>489</v>
      </c>
      <c r="C200" s="7">
        <v>2022.0</v>
      </c>
      <c r="D200" s="9" t="s">
        <v>6</v>
      </c>
      <c r="E200" s="2" t="s">
        <v>422</v>
      </c>
      <c r="F200" s="203">
        <v>13.27779</v>
      </c>
    </row>
    <row r="201">
      <c r="A201" s="2" t="s">
        <v>4</v>
      </c>
      <c r="B201" s="1" t="s">
        <v>472</v>
      </c>
      <c r="C201" s="1">
        <v>2022.0</v>
      </c>
      <c r="D201" s="2" t="s">
        <v>6</v>
      </c>
      <c r="E201" s="2" t="s">
        <v>422</v>
      </c>
      <c r="F201" s="204">
        <v>6.89755967934807</v>
      </c>
    </row>
    <row r="202">
      <c r="A202" s="2" t="s">
        <v>5</v>
      </c>
      <c r="B202" s="1" t="s">
        <v>473</v>
      </c>
      <c r="C202" s="1">
        <v>2022.0</v>
      </c>
      <c r="D202" s="2" t="s">
        <v>6</v>
      </c>
      <c r="E202" s="2" t="s">
        <v>422</v>
      </c>
      <c r="F202" s="204">
        <v>7.8985412944976</v>
      </c>
    </row>
    <row r="203">
      <c r="A203" s="2" t="s">
        <v>6</v>
      </c>
      <c r="B203" s="1" t="s">
        <v>474</v>
      </c>
      <c r="C203" s="1">
        <v>2022.0</v>
      </c>
      <c r="D203" s="2" t="s">
        <v>6</v>
      </c>
      <c r="E203" s="2" t="s">
        <v>422</v>
      </c>
      <c r="F203" s="204">
        <v>8.74387921157678</v>
      </c>
    </row>
    <row r="204">
      <c r="A204" s="2" t="s">
        <v>7</v>
      </c>
      <c r="B204" s="1" t="s">
        <v>475</v>
      </c>
      <c r="C204" s="1">
        <v>2022.0</v>
      </c>
      <c r="D204" s="2" t="s">
        <v>6</v>
      </c>
      <c r="E204" s="2" t="s">
        <v>422</v>
      </c>
      <c r="F204" s="204">
        <v>12.6782616141455</v>
      </c>
    </row>
    <row r="205">
      <c r="A205" s="2" t="s">
        <v>8</v>
      </c>
      <c r="B205" s="1" t="s">
        <v>479</v>
      </c>
      <c r="C205" s="1">
        <v>2022.0</v>
      </c>
      <c r="D205" s="2" t="s">
        <v>6</v>
      </c>
      <c r="E205" s="2" t="s">
        <v>422</v>
      </c>
      <c r="F205" s="204">
        <v>7.20010215041649</v>
      </c>
    </row>
    <row r="206">
      <c r="A206" s="2" t="s">
        <v>9</v>
      </c>
      <c r="B206" s="1" t="s">
        <v>480</v>
      </c>
      <c r="C206" s="1">
        <v>2022.0</v>
      </c>
      <c r="D206" s="2" t="s">
        <v>6</v>
      </c>
      <c r="E206" s="2" t="s">
        <v>422</v>
      </c>
      <c r="F206" s="204">
        <v>8.58246478638738</v>
      </c>
    </row>
    <row r="207">
      <c r="A207" s="2" t="s">
        <v>10</v>
      </c>
      <c r="B207" s="1" t="s">
        <v>478</v>
      </c>
      <c r="C207" s="1">
        <v>2022.0</v>
      </c>
      <c r="D207" s="2" t="s">
        <v>6</v>
      </c>
      <c r="E207" s="2" t="s">
        <v>422</v>
      </c>
      <c r="F207" s="204">
        <v>23.8940874666295</v>
      </c>
    </row>
    <row r="208">
      <c r="A208" s="2" t="s">
        <v>11</v>
      </c>
      <c r="B208" s="1" t="s">
        <v>477</v>
      </c>
      <c r="C208" s="1">
        <v>2022.0</v>
      </c>
      <c r="D208" s="2" t="s">
        <v>6</v>
      </c>
      <c r="E208" s="2" t="s">
        <v>422</v>
      </c>
      <c r="F208" s="204">
        <v>12.1244377993833</v>
      </c>
    </row>
    <row r="209">
      <c r="A209" s="2" t="s">
        <v>12</v>
      </c>
      <c r="B209" s="1" t="s">
        <v>476</v>
      </c>
      <c r="C209" s="1">
        <v>2022.0</v>
      </c>
      <c r="D209" s="2" t="s">
        <v>6</v>
      </c>
      <c r="E209" s="2" t="s">
        <v>422</v>
      </c>
      <c r="F209" s="204">
        <v>5.95010350138819</v>
      </c>
    </row>
    <row r="210">
      <c r="A210" s="2" t="s">
        <v>13</v>
      </c>
      <c r="B210" s="1" t="s">
        <v>481</v>
      </c>
      <c r="C210" s="1">
        <v>2022.0</v>
      </c>
      <c r="D210" s="2" t="s">
        <v>6</v>
      </c>
      <c r="E210" s="2" t="s">
        <v>422</v>
      </c>
      <c r="F210" s="204">
        <v>16.6261577519988</v>
      </c>
    </row>
    <row r="211">
      <c r="A211" s="2" t="s">
        <v>14</v>
      </c>
      <c r="B211" s="1" t="s">
        <v>483</v>
      </c>
      <c r="C211" s="1">
        <v>2022.0</v>
      </c>
      <c r="D211" s="2" t="s">
        <v>6</v>
      </c>
      <c r="E211" s="2" t="s">
        <v>422</v>
      </c>
      <c r="F211" s="204">
        <v>10.1224854647243</v>
      </c>
    </row>
    <row r="212">
      <c r="A212" s="2" t="s">
        <v>15</v>
      </c>
      <c r="B212" s="1" t="s">
        <v>482</v>
      </c>
      <c r="C212" s="1">
        <v>2022.0</v>
      </c>
      <c r="D212" s="2" t="s">
        <v>6</v>
      </c>
      <c r="E212" s="2" t="s">
        <v>422</v>
      </c>
      <c r="F212" s="204">
        <v>22.5486799334259</v>
      </c>
    </row>
    <row r="213">
      <c r="A213" s="2" t="s">
        <v>16</v>
      </c>
      <c r="B213" s="1" t="s">
        <v>484</v>
      </c>
      <c r="C213" s="1">
        <v>2022.0</v>
      </c>
      <c r="D213" s="2" t="s">
        <v>6</v>
      </c>
      <c r="E213" s="2" t="s">
        <v>422</v>
      </c>
      <c r="F213" s="204">
        <v>14.2963660520245</v>
      </c>
    </row>
    <row r="214">
      <c r="A214" s="2" t="s">
        <v>17</v>
      </c>
      <c r="B214" s="1" t="s">
        <v>485</v>
      </c>
      <c r="C214" s="1">
        <v>2022.0</v>
      </c>
      <c r="D214" s="2" t="s">
        <v>6</v>
      </c>
      <c r="E214" s="2" t="s">
        <v>422</v>
      </c>
      <c r="F214" s="204">
        <v>9.87821206977289</v>
      </c>
    </row>
    <row r="215">
      <c r="A215" s="2" t="s">
        <v>18</v>
      </c>
      <c r="B215" s="1" t="s">
        <v>486</v>
      </c>
      <c r="C215" s="1">
        <v>2022.0</v>
      </c>
      <c r="D215" s="2" t="s">
        <v>6</v>
      </c>
      <c r="E215" s="2" t="s">
        <v>422</v>
      </c>
      <c r="F215" s="204">
        <v>8.87009192397898</v>
      </c>
    </row>
    <row r="216">
      <c r="A216" s="2" t="s">
        <v>19</v>
      </c>
      <c r="B216" s="1" t="s">
        <v>487</v>
      </c>
      <c r="C216" s="1">
        <v>2022.0</v>
      </c>
      <c r="D216" s="2" t="s">
        <v>6</v>
      </c>
      <c r="E216" s="2" t="s">
        <v>422</v>
      </c>
      <c r="F216" s="204">
        <v>14.274644818126</v>
      </c>
    </row>
    <row r="217">
      <c r="A217" s="2" t="s">
        <v>20</v>
      </c>
      <c r="B217" s="1" t="s">
        <v>488</v>
      </c>
      <c r="C217" s="1">
        <v>2022.0</v>
      </c>
      <c r="D217" s="2" t="s">
        <v>6</v>
      </c>
      <c r="E217" s="2" t="s">
        <v>422</v>
      </c>
      <c r="F217" s="204">
        <v>10.5278176581268</v>
      </c>
    </row>
    <row r="218">
      <c r="A218" s="2" t="s">
        <v>21</v>
      </c>
      <c r="B218" s="1" t="s">
        <v>490</v>
      </c>
      <c r="C218" s="1">
        <v>2022.0</v>
      </c>
      <c r="D218" s="2" t="s">
        <v>6</v>
      </c>
      <c r="E218" s="2" t="s">
        <v>422</v>
      </c>
      <c r="F218" s="204">
        <v>17.444393937019</v>
      </c>
    </row>
    <row r="219">
      <c r="A219" s="2" t="s">
        <v>22</v>
      </c>
      <c r="B219" s="1" t="s">
        <v>491</v>
      </c>
      <c r="C219" s="1">
        <v>2022.0</v>
      </c>
      <c r="D219" s="2" t="s">
        <v>6</v>
      </c>
      <c r="E219" s="2" t="s">
        <v>422</v>
      </c>
      <c r="F219" s="204">
        <v>5.99803971703742</v>
      </c>
    </row>
    <row r="220">
      <c r="A220" s="2" t="s">
        <v>23</v>
      </c>
      <c r="B220" s="1" t="s">
        <v>492</v>
      </c>
      <c r="C220" s="1">
        <v>2022.0</v>
      </c>
      <c r="D220" s="2" t="s">
        <v>6</v>
      </c>
      <c r="E220" s="2" t="s">
        <v>422</v>
      </c>
      <c r="F220" s="204">
        <v>17.6370803480608</v>
      </c>
    </row>
    <row r="221">
      <c r="A221" s="2" t="s">
        <v>24</v>
      </c>
      <c r="B221" s="1" t="s">
        <v>493</v>
      </c>
      <c r="C221" s="1">
        <v>2022.0</v>
      </c>
      <c r="D221" s="2" t="s">
        <v>6</v>
      </c>
      <c r="E221" s="2" t="s">
        <v>422</v>
      </c>
      <c r="F221" s="204">
        <v>14.4104097817386</v>
      </c>
    </row>
    <row r="222">
      <c r="A222" s="2" t="s">
        <v>25</v>
      </c>
      <c r="B222" s="1" t="s">
        <v>494</v>
      </c>
      <c r="C222" s="1">
        <v>2022.0</v>
      </c>
      <c r="D222" s="2" t="s">
        <v>6</v>
      </c>
      <c r="E222" s="2" t="s">
        <v>422</v>
      </c>
      <c r="F222" s="204">
        <v>11.2018689234052</v>
      </c>
    </row>
    <row r="223">
      <c r="A223" s="2" t="s">
        <v>26</v>
      </c>
      <c r="B223" s="1" t="s">
        <v>495</v>
      </c>
      <c r="C223" s="1">
        <v>2022.0</v>
      </c>
      <c r="D223" s="2" t="s">
        <v>6</v>
      </c>
      <c r="E223" s="2" t="s">
        <v>422</v>
      </c>
      <c r="F223" s="204">
        <v>9.70163201974684</v>
      </c>
    </row>
    <row r="224">
      <c r="A224" s="2" t="s">
        <v>27</v>
      </c>
      <c r="B224" s="1" t="s">
        <v>497</v>
      </c>
      <c r="C224" s="1">
        <v>2022.0</v>
      </c>
      <c r="D224" s="2" t="s">
        <v>6</v>
      </c>
      <c r="E224" s="2" t="s">
        <v>422</v>
      </c>
      <c r="F224" s="204">
        <v>11.7983324586096</v>
      </c>
    </row>
    <row r="225">
      <c r="A225" s="2" t="s">
        <v>28</v>
      </c>
      <c r="B225" s="1" t="s">
        <v>496</v>
      </c>
      <c r="C225" s="1">
        <v>2022.0</v>
      </c>
      <c r="D225" s="2" t="s">
        <v>6</v>
      </c>
      <c r="E225" s="2" t="s">
        <v>422</v>
      </c>
      <c r="F225" s="204">
        <v>10.528004901496</v>
      </c>
    </row>
    <row r="226">
      <c r="A226" s="2" t="s">
        <v>29</v>
      </c>
      <c r="B226" s="1" t="s">
        <v>498</v>
      </c>
      <c r="C226" s="1">
        <v>2022.0</v>
      </c>
      <c r="D226" s="2" t="s">
        <v>6</v>
      </c>
      <c r="E226" s="2" t="s">
        <v>422</v>
      </c>
      <c r="F226" s="204">
        <v>8.37855097657533</v>
      </c>
    </row>
    <row r="227">
      <c r="A227" s="2" t="s">
        <v>30</v>
      </c>
      <c r="B227" s="1" t="s">
        <v>499</v>
      </c>
      <c r="C227" s="1">
        <v>2022.0</v>
      </c>
      <c r="D227" s="2" t="s">
        <v>6</v>
      </c>
      <c r="E227" s="2" t="s">
        <v>422</v>
      </c>
      <c r="F227" s="204">
        <v>11.6040568170195</v>
      </c>
    </row>
    <row r="228">
      <c r="A228" s="2" t="s">
        <v>31</v>
      </c>
      <c r="B228" s="1" t="s">
        <v>500</v>
      </c>
      <c r="C228" s="1">
        <v>2022.0</v>
      </c>
      <c r="D228" s="2" t="s">
        <v>6</v>
      </c>
      <c r="E228" s="2" t="s">
        <v>422</v>
      </c>
      <c r="F228" s="204">
        <v>8.66981134579702</v>
      </c>
    </row>
    <row r="229">
      <c r="A229" s="2" t="s">
        <v>32</v>
      </c>
      <c r="B229" s="1" t="s">
        <v>501</v>
      </c>
      <c r="C229" s="1">
        <v>2022.0</v>
      </c>
      <c r="D229" s="2" t="s">
        <v>6</v>
      </c>
      <c r="E229" s="2" t="s">
        <v>422</v>
      </c>
      <c r="F229" s="204">
        <v>10.2586393169952</v>
      </c>
    </row>
    <row r="230">
      <c r="A230" s="2" t="s">
        <v>33</v>
      </c>
      <c r="B230" s="1" t="s">
        <v>502</v>
      </c>
      <c r="C230" s="1">
        <v>2022.0</v>
      </c>
      <c r="D230" s="2" t="s">
        <v>6</v>
      </c>
      <c r="E230" s="2" t="s">
        <v>422</v>
      </c>
      <c r="F230" s="204">
        <v>14.1801101532193</v>
      </c>
    </row>
    <row r="231">
      <c r="A231" s="2" t="s">
        <v>34</v>
      </c>
      <c r="B231" s="1" t="s">
        <v>503</v>
      </c>
      <c r="C231" s="1">
        <v>2022.0</v>
      </c>
      <c r="D231" s="2" t="s">
        <v>6</v>
      </c>
      <c r="E231" s="2" t="s">
        <v>422</v>
      </c>
      <c r="F231" s="204">
        <v>12.5067764135862</v>
      </c>
    </row>
    <row r="232">
      <c r="A232" s="2" t="s">
        <v>35</v>
      </c>
      <c r="B232" s="1" t="s">
        <v>504</v>
      </c>
      <c r="C232" s="1">
        <v>2022.0</v>
      </c>
      <c r="D232" s="2" t="s">
        <v>6</v>
      </c>
      <c r="E232" s="2" t="s">
        <v>422</v>
      </c>
      <c r="F232" s="204">
        <v>10.9634210133015</v>
      </c>
    </row>
    <row r="233">
      <c r="A233" s="91" t="s">
        <v>3</v>
      </c>
      <c r="B233" s="27" t="s">
        <v>489</v>
      </c>
      <c r="C233" s="7">
        <v>2024.0</v>
      </c>
      <c r="D233" s="9" t="s">
        <v>6</v>
      </c>
      <c r="E233" s="2" t="s">
        <v>422</v>
      </c>
      <c r="F233" s="203">
        <v>13.1</v>
      </c>
    </row>
    <row r="234">
      <c r="A234" s="2" t="s">
        <v>4</v>
      </c>
      <c r="B234" s="1" t="s">
        <v>472</v>
      </c>
      <c r="C234" s="1">
        <v>2024.0</v>
      </c>
      <c r="D234" s="2" t="s">
        <v>6</v>
      </c>
      <c r="E234" s="2" t="s">
        <v>422</v>
      </c>
      <c r="F234" s="1">
        <v>5.126030247259342</v>
      </c>
    </row>
    <row r="235">
      <c r="A235" s="2" t="s">
        <v>5</v>
      </c>
      <c r="B235" s="1" t="s">
        <v>473</v>
      </c>
      <c r="C235" s="1">
        <v>2024.0</v>
      </c>
      <c r="D235" s="2" t="s">
        <v>6</v>
      </c>
      <c r="E235" s="2" t="s">
        <v>422</v>
      </c>
      <c r="F235" s="1">
        <v>6.139584419285779</v>
      </c>
    </row>
    <row r="236">
      <c r="A236" s="2" t="s">
        <v>6</v>
      </c>
      <c r="B236" s="1" t="s">
        <v>474</v>
      </c>
      <c r="C236" s="1">
        <v>2024.0</v>
      </c>
      <c r="D236" s="2" t="s">
        <v>6</v>
      </c>
      <c r="E236" s="2" t="s">
        <v>422</v>
      </c>
      <c r="F236" s="1">
        <v>8.845875358210032</v>
      </c>
    </row>
    <row r="237">
      <c r="A237" s="2" t="s">
        <v>7</v>
      </c>
      <c r="B237" s="1" t="s">
        <v>475</v>
      </c>
      <c r="C237" s="1">
        <v>2024.0</v>
      </c>
      <c r="D237" s="2" t="s">
        <v>6</v>
      </c>
      <c r="E237" s="2" t="s">
        <v>422</v>
      </c>
      <c r="F237" s="1">
        <v>11.611487453487285</v>
      </c>
    </row>
    <row r="238">
      <c r="A238" s="2" t="s">
        <v>8</v>
      </c>
      <c r="B238" s="1" t="s">
        <v>479</v>
      </c>
      <c r="C238" s="1">
        <v>2024.0</v>
      </c>
      <c r="D238" s="2" t="s">
        <v>6</v>
      </c>
      <c r="E238" s="2" t="s">
        <v>422</v>
      </c>
      <c r="F238" s="1">
        <v>6.636427543266494</v>
      </c>
    </row>
    <row r="239">
      <c r="A239" s="2" t="s">
        <v>9</v>
      </c>
      <c r="B239" s="1" t="s">
        <v>480</v>
      </c>
      <c r="C239" s="1">
        <v>2024.0</v>
      </c>
      <c r="D239" s="2" t="s">
        <v>6</v>
      </c>
      <c r="E239" s="2" t="s">
        <v>422</v>
      </c>
      <c r="F239" s="1">
        <v>7.955010534931985</v>
      </c>
    </row>
    <row r="240">
      <c r="A240" s="2" t="s">
        <v>10</v>
      </c>
      <c r="B240" s="1" t="s">
        <v>478</v>
      </c>
      <c r="C240" s="1">
        <v>2024.0</v>
      </c>
      <c r="D240" s="2" t="s">
        <v>6</v>
      </c>
      <c r="E240" s="2" t="s">
        <v>422</v>
      </c>
      <c r="F240" s="1">
        <v>26.50090562218665</v>
      </c>
    </row>
    <row r="241">
      <c r="A241" s="2" t="s">
        <v>11</v>
      </c>
      <c r="B241" s="1" t="s">
        <v>477</v>
      </c>
      <c r="C241" s="1">
        <v>2024.0</v>
      </c>
      <c r="D241" s="2" t="s">
        <v>6</v>
      </c>
      <c r="E241" s="2" t="s">
        <v>422</v>
      </c>
      <c r="F241" s="1">
        <v>14.797648528657238</v>
      </c>
    </row>
    <row r="242">
      <c r="A242" s="2" t="s">
        <v>12</v>
      </c>
      <c r="B242" s="1" t="s">
        <v>476</v>
      </c>
      <c r="C242" s="1">
        <v>2024.0</v>
      </c>
      <c r="D242" s="2" t="s">
        <v>6</v>
      </c>
      <c r="E242" s="2" t="s">
        <v>422</v>
      </c>
      <c r="F242" s="1">
        <v>5.672057169238375</v>
      </c>
    </row>
    <row r="243">
      <c r="A243" s="2" t="s">
        <v>13</v>
      </c>
      <c r="B243" s="1" t="s">
        <v>481</v>
      </c>
      <c r="C243" s="1">
        <v>2024.0</v>
      </c>
      <c r="D243" s="2" t="s">
        <v>6</v>
      </c>
      <c r="E243" s="2" t="s">
        <v>422</v>
      </c>
      <c r="F243" s="1">
        <v>12.264651583439829</v>
      </c>
    </row>
    <row r="244">
      <c r="A244" s="2" t="s">
        <v>14</v>
      </c>
      <c r="B244" s="1" t="s">
        <v>483</v>
      </c>
      <c r="C244" s="1">
        <v>2024.0</v>
      </c>
      <c r="D244" s="2" t="s">
        <v>6</v>
      </c>
      <c r="E244" s="2" t="s">
        <v>422</v>
      </c>
      <c r="F244" s="1">
        <v>10.9119046557757</v>
      </c>
    </row>
    <row r="245">
      <c r="A245" s="2" t="s">
        <v>15</v>
      </c>
      <c r="B245" s="1" t="s">
        <v>482</v>
      </c>
      <c r="C245" s="1">
        <v>2024.0</v>
      </c>
      <c r="D245" s="2" t="s">
        <v>6</v>
      </c>
      <c r="E245" s="2" t="s">
        <v>422</v>
      </c>
      <c r="F245" s="1">
        <v>22.22429099489949</v>
      </c>
    </row>
    <row r="246">
      <c r="A246" s="2" t="s">
        <v>16</v>
      </c>
      <c r="B246" s="1" t="s">
        <v>484</v>
      </c>
      <c r="C246" s="1">
        <v>2024.0</v>
      </c>
      <c r="D246" s="2" t="s">
        <v>6</v>
      </c>
      <c r="E246" s="2" t="s">
        <v>422</v>
      </c>
      <c r="F246" s="1">
        <v>13.737453074211384</v>
      </c>
    </row>
    <row r="247">
      <c r="A247" s="2" t="s">
        <v>17</v>
      </c>
      <c r="B247" s="1" t="s">
        <v>485</v>
      </c>
      <c r="C247" s="1">
        <v>2024.0</v>
      </c>
      <c r="D247" s="2" t="s">
        <v>6</v>
      </c>
      <c r="E247" s="2" t="s">
        <v>422</v>
      </c>
      <c r="F247" s="1">
        <v>6.403161232214166</v>
      </c>
    </row>
    <row r="248">
      <c r="A248" s="2" t="s">
        <v>18</v>
      </c>
      <c r="B248" s="1" t="s">
        <v>486</v>
      </c>
      <c r="C248" s="1">
        <v>2024.0</v>
      </c>
      <c r="D248" s="2" t="s">
        <v>6</v>
      </c>
      <c r="E248" s="2" t="s">
        <v>422</v>
      </c>
      <c r="F248" s="1">
        <v>8.102879956004001</v>
      </c>
    </row>
    <row r="249">
      <c r="A249" s="2" t="s">
        <v>19</v>
      </c>
      <c r="B249" s="1" t="s">
        <v>487</v>
      </c>
      <c r="C249" s="1">
        <v>2024.0</v>
      </c>
      <c r="D249" s="2" t="s">
        <v>6</v>
      </c>
      <c r="E249" s="2" t="s">
        <v>422</v>
      </c>
      <c r="F249" s="1">
        <v>11.14553677251184</v>
      </c>
    </row>
    <row r="250">
      <c r="A250" s="2" t="s">
        <v>20</v>
      </c>
      <c r="B250" s="1" t="s">
        <v>488</v>
      </c>
      <c r="C250" s="1">
        <v>2024.0</v>
      </c>
      <c r="D250" s="2" t="s">
        <v>6</v>
      </c>
      <c r="E250" s="2" t="s">
        <v>422</v>
      </c>
      <c r="F250" s="1">
        <v>10.353288337966946</v>
      </c>
    </row>
    <row r="251">
      <c r="A251" s="2" t="s">
        <v>21</v>
      </c>
      <c r="B251" s="1" t="s">
        <v>490</v>
      </c>
      <c r="C251" s="1">
        <v>2024.0</v>
      </c>
      <c r="D251" s="2" t="s">
        <v>6</v>
      </c>
      <c r="E251" s="2" t="s">
        <v>422</v>
      </c>
      <c r="F251" s="1">
        <v>14.088130200214232</v>
      </c>
    </row>
    <row r="252">
      <c r="A252" s="2" t="s">
        <v>22</v>
      </c>
      <c r="B252" s="1" t="s">
        <v>491</v>
      </c>
      <c r="C252" s="1">
        <v>2024.0</v>
      </c>
      <c r="D252" s="2" t="s">
        <v>6</v>
      </c>
      <c r="E252" s="2" t="s">
        <v>422</v>
      </c>
      <c r="F252" s="1">
        <v>6.43444989574931</v>
      </c>
    </row>
    <row r="253">
      <c r="A253" s="2" t="s">
        <v>23</v>
      </c>
      <c r="B253" s="1" t="s">
        <v>492</v>
      </c>
      <c r="C253" s="1">
        <v>2024.0</v>
      </c>
      <c r="D253" s="2" t="s">
        <v>6</v>
      </c>
      <c r="E253" s="2" t="s">
        <v>422</v>
      </c>
      <c r="F253" s="1">
        <v>16.67745954087458</v>
      </c>
    </row>
    <row r="254">
      <c r="A254" s="2" t="s">
        <v>24</v>
      </c>
      <c r="B254" s="1" t="s">
        <v>493</v>
      </c>
      <c r="C254" s="1">
        <v>2024.0</v>
      </c>
      <c r="D254" s="2" t="s">
        <v>6</v>
      </c>
      <c r="E254" s="2" t="s">
        <v>422</v>
      </c>
      <c r="F254" s="1">
        <v>14.554773025361776</v>
      </c>
    </row>
    <row r="255">
      <c r="A255" s="2" t="s">
        <v>25</v>
      </c>
      <c r="B255" s="1" t="s">
        <v>494</v>
      </c>
      <c r="C255" s="1">
        <v>2024.0</v>
      </c>
      <c r="D255" s="2" t="s">
        <v>6</v>
      </c>
      <c r="E255" s="2" t="s">
        <v>422</v>
      </c>
      <c r="F255" s="1">
        <v>8.729257160595735</v>
      </c>
    </row>
    <row r="256">
      <c r="A256" s="2" t="s">
        <v>26</v>
      </c>
      <c r="B256" s="1" t="s">
        <v>495</v>
      </c>
      <c r="C256" s="1">
        <v>2024.0</v>
      </c>
      <c r="D256" s="2" t="s">
        <v>6</v>
      </c>
      <c r="E256" s="2" t="s">
        <v>422</v>
      </c>
      <c r="F256" s="1">
        <v>8.503235622664764</v>
      </c>
    </row>
    <row r="257">
      <c r="A257" s="2" t="s">
        <v>27</v>
      </c>
      <c r="B257" s="1" t="s">
        <v>497</v>
      </c>
      <c r="C257" s="1">
        <v>2024.0</v>
      </c>
      <c r="D257" s="2" t="s">
        <v>6</v>
      </c>
      <c r="E257" s="2" t="s">
        <v>422</v>
      </c>
      <c r="F257" s="1">
        <v>11.52093517214369</v>
      </c>
    </row>
    <row r="258">
      <c r="A258" s="2" t="s">
        <v>28</v>
      </c>
      <c r="B258" s="1" t="s">
        <v>496</v>
      </c>
      <c r="C258" s="1">
        <v>2024.0</v>
      </c>
      <c r="D258" s="2" t="s">
        <v>6</v>
      </c>
      <c r="E258" s="2" t="s">
        <v>422</v>
      </c>
      <c r="F258" s="1">
        <v>8.948139153988054</v>
      </c>
    </row>
    <row r="259">
      <c r="A259" s="2" t="s">
        <v>29</v>
      </c>
      <c r="B259" s="1" t="s">
        <v>498</v>
      </c>
      <c r="C259" s="1">
        <v>2024.0</v>
      </c>
      <c r="D259" s="2" t="s">
        <v>6</v>
      </c>
      <c r="E259" s="2" t="s">
        <v>422</v>
      </c>
      <c r="F259" s="1">
        <v>6.81720689687189</v>
      </c>
    </row>
    <row r="260">
      <c r="A260" s="2" t="s">
        <v>30</v>
      </c>
      <c r="B260" s="1" t="s">
        <v>499</v>
      </c>
      <c r="C260" s="1">
        <v>2024.0</v>
      </c>
      <c r="D260" s="2" t="s">
        <v>6</v>
      </c>
      <c r="E260" s="2" t="s">
        <v>422</v>
      </c>
      <c r="F260" s="1">
        <v>11.356626466700401</v>
      </c>
    </row>
    <row r="261">
      <c r="A261" s="2" t="s">
        <v>31</v>
      </c>
      <c r="B261" s="1" t="s">
        <v>500</v>
      </c>
      <c r="C261" s="1">
        <v>2024.0</v>
      </c>
      <c r="D261" s="2" t="s">
        <v>6</v>
      </c>
      <c r="E261" s="2" t="s">
        <v>422</v>
      </c>
      <c r="F261" s="1">
        <v>8.120251188287135</v>
      </c>
    </row>
    <row r="262">
      <c r="A262" s="2" t="s">
        <v>32</v>
      </c>
      <c r="B262" s="1" t="s">
        <v>501</v>
      </c>
      <c r="C262" s="1">
        <v>2024.0</v>
      </c>
      <c r="D262" s="2" t="s">
        <v>6</v>
      </c>
      <c r="E262" s="2" t="s">
        <v>422</v>
      </c>
      <c r="F262" s="1">
        <v>8.599577832959715</v>
      </c>
    </row>
    <row r="263">
      <c r="A263" s="2" t="s">
        <v>33</v>
      </c>
      <c r="B263" s="1" t="s">
        <v>502</v>
      </c>
      <c r="C263" s="1">
        <v>2024.0</v>
      </c>
      <c r="D263" s="2" t="s">
        <v>6</v>
      </c>
      <c r="E263" s="2" t="s">
        <v>422</v>
      </c>
      <c r="F263" s="1">
        <v>14.009745722881869</v>
      </c>
    </row>
    <row r="264">
      <c r="A264" s="2" t="s">
        <v>34</v>
      </c>
      <c r="B264" s="1" t="s">
        <v>503</v>
      </c>
      <c r="C264" s="1">
        <v>2024.0</v>
      </c>
      <c r="D264" s="2" t="s">
        <v>6</v>
      </c>
      <c r="E264" s="2" t="s">
        <v>422</v>
      </c>
      <c r="F264" s="1">
        <v>10.957106839645311</v>
      </c>
    </row>
    <row r="265">
      <c r="A265" s="2" t="s">
        <v>35</v>
      </c>
      <c r="B265" s="1" t="s">
        <v>504</v>
      </c>
      <c r="C265" s="1">
        <v>2024.0</v>
      </c>
      <c r="D265" s="2" t="s">
        <v>6</v>
      </c>
      <c r="E265" s="2" t="s">
        <v>422</v>
      </c>
      <c r="F265" s="1">
        <v>11.144106906376662</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v>
      </c>
      <c r="B1" s="27" t="s">
        <v>470</v>
      </c>
      <c r="C1" s="27" t="s">
        <v>0</v>
      </c>
      <c r="D1" s="27" t="s">
        <v>36</v>
      </c>
      <c r="E1" s="27" t="s">
        <v>38</v>
      </c>
      <c r="F1" s="162" t="s">
        <v>471</v>
      </c>
    </row>
    <row r="2">
      <c r="A2" s="91" t="s">
        <v>3</v>
      </c>
      <c r="B2" s="27" t="s">
        <v>489</v>
      </c>
      <c r="C2" s="7">
        <v>2010.0</v>
      </c>
      <c r="D2" s="9" t="s">
        <v>6</v>
      </c>
      <c r="E2" s="9" t="s">
        <v>426</v>
      </c>
      <c r="F2" s="201">
        <v>28.88565</v>
      </c>
    </row>
    <row r="3">
      <c r="A3" s="91" t="s">
        <v>4</v>
      </c>
      <c r="B3" s="27" t="s">
        <v>472</v>
      </c>
      <c r="C3" s="7">
        <v>2010.0</v>
      </c>
      <c r="D3" s="9" t="s">
        <v>6</v>
      </c>
      <c r="E3" s="9" t="s">
        <v>426</v>
      </c>
      <c r="F3" s="82">
        <v>35.24191</v>
      </c>
    </row>
    <row r="4">
      <c r="A4" s="27" t="s">
        <v>5</v>
      </c>
      <c r="B4" s="27" t="s">
        <v>473</v>
      </c>
      <c r="C4" s="7">
        <v>2010.0</v>
      </c>
      <c r="D4" s="9" t="s">
        <v>6</v>
      </c>
      <c r="E4" s="9" t="s">
        <v>426</v>
      </c>
      <c r="F4" s="82">
        <v>17.15583</v>
      </c>
    </row>
    <row r="5">
      <c r="A5" s="27" t="s">
        <v>6</v>
      </c>
      <c r="B5" s="27" t="s">
        <v>474</v>
      </c>
      <c r="C5" s="7">
        <v>2010.0</v>
      </c>
      <c r="D5" s="9" t="s">
        <v>6</v>
      </c>
      <c r="E5" s="9" t="s">
        <v>426</v>
      </c>
      <c r="F5" s="82">
        <v>23.6977</v>
      </c>
    </row>
    <row r="6">
      <c r="A6" s="27" t="s">
        <v>7</v>
      </c>
      <c r="B6" s="27" t="s">
        <v>475</v>
      </c>
      <c r="C6" s="7">
        <v>2010.0</v>
      </c>
      <c r="D6" s="9" t="s">
        <v>6</v>
      </c>
      <c r="E6" s="9" t="s">
        <v>426</v>
      </c>
      <c r="F6" s="82">
        <v>34.46908</v>
      </c>
    </row>
    <row r="7">
      <c r="A7" s="27" t="s">
        <v>8</v>
      </c>
      <c r="B7" s="27" t="s">
        <v>479</v>
      </c>
      <c r="C7" s="7">
        <v>2010.0</v>
      </c>
      <c r="D7" s="9" t="s">
        <v>6</v>
      </c>
      <c r="E7" s="9" t="s">
        <v>426</v>
      </c>
      <c r="F7" s="82">
        <v>25.59425</v>
      </c>
    </row>
    <row r="8">
      <c r="A8" s="27" t="s">
        <v>9</v>
      </c>
      <c r="B8" s="27" t="s">
        <v>480</v>
      </c>
      <c r="C8" s="7">
        <v>2010.0</v>
      </c>
      <c r="D8" s="9" t="s">
        <v>6</v>
      </c>
      <c r="E8" s="9" t="s">
        <v>426</v>
      </c>
      <c r="F8" s="82">
        <v>25.58685</v>
      </c>
    </row>
    <row r="9">
      <c r="A9" s="27" t="s">
        <v>10</v>
      </c>
      <c r="B9" s="27" t="s">
        <v>478</v>
      </c>
      <c r="C9" s="7">
        <v>2010.0</v>
      </c>
      <c r="D9" s="9" t="s">
        <v>6</v>
      </c>
      <c r="E9" s="9" t="s">
        <v>426</v>
      </c>
      <c r="F9" s="82">
        <v>44.27227</v>
      </c>
    </row>
    <row r="10">
      <c r="A10" s="27" t="s">
        <v>11</v>
      </c>
      <c r="B10" s="27" t="s">
        <v>477</v>
      </c>
      <c r="C10" s="7">
        <v>2010.0</v>
      </c>
      <c r="D10" s="9" t="s">
        <v>6</v>
      </c>
      <c r="E10" s="9" t="s">
        <v>426</v>
      </c>
      <c r="F10" s="82">
        <v>13.84724</v>
      </c>
    </row>
    <row r="11">
      <c r="A11" s="27" t="s">
        <v>12</v>
      </c>
      <c r="B11" s="27" t="s">
        <v>476</v>
      </c>
      <c r="C11" s="7">
        <v>2010.0</v>
      </c>
      <c r="D11" s="9" t="s">
        <v>6</v>
      </c>
      <c r="E11" s="9" t="s">
        <v>426</v>
      </c>
      <c r="F11" s="82">
        <v>13.36664</v>
      </c>
    </row>
    <row r="12">
      <c r="A12" s="27" t="s">
        <v>13</v>
      </c>
      <c r="B12" s="27" t="s">
        <v>481</v>
      </c>
      <c r="C12" s="7">
        <v>2010.0</v>
      </c>
      <c r="D12" s="9" t="s">
        <v>6</v>
      </c>
      <c r="E12" s="9" t="s">
        <v>426</v>
      </c>
      <c r="F12" s="82">
        <v>21.18633</v>
      </c>
    </row>
    <row r="13">
      <c r="A13" s="27" t="s">
        <v>14</v>
      </c>
      <c r="B13" s="27" t="s">
        <v>483</v>
      </c>
      <c r="C13" s="7">
        <v>2010.0</v>
      </c>
      <c r="D13" s="9" t="s">
        <v>6</v>
      </c>
      <c r="E13" s="9" t="s">
        <v>426</v>
      </c>
      <c r="F13" s="82">
        <v>33.20876</v>
      </c>
    </row>
    <row r="14">
      <c r="A14" s="27" t="s">
        <v>15</v>
      </c>
      <c r="B14" s="27" t="s">
        <v>482</v>
      </c>
      <c r="C14" s="7">
        <v>2010.0</v>
      </c>
      <c r="D14" s="9" t="s">
        <v>6</v>
      </c>
      <c r="E14" s="9" t="s">
        <v>426</v>
      </c>
      <c r="F14" s="82">
        <v>53.32093</v>
      </c>
    </row>
    <row r="15">
      <c r="A15" s="27" t="s">
        <v>16</v>
      </c>
      <c r="B15" s="27" t="s">
        <v>484</v>
      </c>
      <c r="C15" s="7">
        <v>2010.0</v>
      </c>
      <c r="D15" s="9" t="s">
        <v>6</v>
      </c>
      <c r="E15" s="9" t="s">
        <v>426</v>
      </c>
      <c r="F15" s="82">
        <v>49.65564</v>
      </c>
    </row>
    <row r="16">
      <c r="A16" s="27" t="s">
        <v>17</v>
      </c>
      <c r="B16" s="27" t="s">
        <v>485</v>
      </c>
      <c r="C16" s="7">
        <v>2010.0</v>
      </c>
      <c r="D16" s="9" t="s">
        <v>6</v>
      </c>
      <c r="E16" s="9" t="s">
        <v>426</v>
      </c>
      <c r="F16" s="82">
        <v>22.34348</v>
      </c>
    </row>
    <row r="17">
      <c r="A17" s="27" t="s">
        <v>18</v>
      </c>
      <c r="B17" s="27" t="s">
        <v>486</v>
      </c>
      <c r="C17" s="7">
        <v>2010.0</v>
      </c>
      <c r="D17" s="9" t="s">
        <v>6</v>
      </c>
      <c r="E17" s="9" t="s">
        <v>426</v>
      </c>
      <c r="F17" s="82">
        <v>20.03432</v>
      </c>
    </row>
    <row r="18">
      <c r="A18" s="27" t="s">
        <v>19</v>
      </c>
      <c r="B18" s="27" t="s">
        <v>487</v>
      </c>
      <c r="C18" s="7">
        <v>2010.0</v>
      </c>
      <c r="D18" s="9" t="s">
        <v>6</v>
      </c>
      <c r="E18" s="9" t="s">
        <v>426</v>
      </c>
      <c r="F18" s="82">
        <v>48.08465</v>
      </c>
    </row>
    <row r="19">
      <c r="A19" s="27" t="s">
        <v>20</v>
      </c>
      <c r="B19" s="27" t="s">
        <v>488</v>
      </c>
      <c r="C19" s="7">
        <v>2010.0</v>
      </c>
      <c r="D19" s="9" t="s">
        <v>6</v>
      </c>
      <c r="E19" s="9" t="s">
        <v>426</v>
      </c>
      <c r="F19" s="82">
        <v>21.08104</v>
      </c>
    </row>
    <row r="20">
      <c r="A20" s="27" t="s">
        <v>21</v>
      </c>
      <c r="B20" s="27" t="s">
        <v>490</v>
      </c>
      <c r="C20" s="7">
        <v>2010.0</v>
      </c>
      <c r="D20" s="9" t="s">
        <v>6</v>
      </c>
      <c r="E20" s="9" t="s">
        <v>426</v>
      </c>
      <c r="F20" s="82">
        <v>26.16497</v>
      </c>
    </row>
    <row r="21">
      <c r="A21" s="27" t="s">
        <v>22</v>
      </c>
      <c r="B21" s="27" t="s">
        <v>491</v>
      </c>
      <c r="C21" s="7">
        <v>2010.0</v>
      </c>
      <c r="D21" s="9" t="s">
        <v>6</v>
      </c>
      <c r="E21" s="9" t="s">
        <v>426</v>
      </c>
      <c r="F21" s="82">
        <v>21.13107</v>
      </c>
    </row>
    <row r="22">
      <c r="A22" s="27" t="s">
        <v>23</v>
      </c>
      <c r="B22" s="27" t="s">
        <v>492</v>
      </c>
      <c r="C22" s="7">
        <v>2010.0</v>
      </c>
      <c r="D22" s="9" t="s">
        <v>6</v>
      </c>
      <c r="E22" s="9" t="s">
        <v>426</v>
      </c>
      <c r="F22" s="82">
        <v>48.08673</v>
      </c>
    </row>
    <row r="23">
      <c r="A23" s="27" t="s">
        <v>24</v>
      </c>
      <c r="B23" s="27" t="s">
        <v>493</v>
      </c>
      <c r="C23" s="7">
        <v>2010.0</v>
      </c>
      <c r="D23" s="9" t="s">
        <v>6</v>
      </c>
      <c r="E23" s="9" t="s">
        <v>426</v>
      </c>
      <c r="F23" s="82">
        <v>34.02224</v>
      </c>
    </row>
    <row r="24">
      <c r="A24" s="27" t="s">
        <v>25</v>
      </c>
      <c r="B24" s="27" t="s">
        <v>494</v>
      </c>
      <c r="C24" s="7">
        <v>2010.0</v>
      </c>
      <c r="D24" s="9" t="s">
        <v>6</v>
      </c>
      <c r="E24" s="9" t="s">
        <v>426</v>
      </c>
      <c r="F24" s="82">
        <v>37.67569</v>
      </c>
    </row>
    <row r="25">
      <c r="A25" s="27" t="s">
        <v>26</v>
      </c>
      <c r="B25" s="27" t="s">
        <v>495</v>
      </c>
      <c r="C25" s="7">
        <v>2010.0</v>
      </c>
      <c r="D25" s="9" t="s">
        <v>6</v>
      </c>
      <c r="E25" s="9" t="s">
        <v>426</v>
      </c>
      <c r="F25" s="82">
        <v>17.00368</v>
      </c>
    </row>
    <row r="26">
      <c r="A26" s="27" t="s">
        <v>27</v>
      </c>
      <c r="B26" s="27" t="s">
        <v>497</v>
      </c>
      <c r="C26" s="7">
        <v>2010.0</v>
      </c>
      <c r="D26" s="9" t="s">
        <v>6</v>
      </c>
      <c r="E26" s="9" t="s">
        <v>426</v>
      </c>
      <c r="F26" s="82">
        <v>41.88729</v>
      </c>
    </row>
    <row r="27">
      <c r="A27" s="27" t="s">
        <v>28</v>
      </c>
      <c r="B27" s="27" t="s">
        <v>496</v>
      </c>
      <c r="C27" s="7">
        <v>2010.0</v>
      </c>
      <c r="D27" s="9" t="s">
        <v>6</v>
      </c>
      <c r="E27" s="9" t="s">
        <v>426</v>
      </c>
      <c r="F27" s="82">
        <v>19.0283</v>
      </c>
    </row>
    <row r="28">
      <c r="A28" s="27" t="s">
        <v>29</v>
      </c>
      <c r="B28" s="27" t="s">
        <v>498</v>
      </c>
      <c r="C28" s="7">
        <v>2010.0</v>
      </c>
      <c r="D28" s="9" t="s">
        <v>6</v>
      </c>
      <c r="E28" s="9" t="s">
        <v>426</v>
      </c>
      <c r="F28" s="82">
        <v>23.78178</v>
      </c>
    </row>
    <row r="29">
      <c r="A29" s="27" t="s">
        <v>30</v>
      </c>
      <c r="B29" s="27" t="s">
        <v>499</v>
      </c>
      <c r="C29" s="7">
        <v>2010.0</v>
      </c>
      <c r="D29" s="9" t="s">
        <v>6</v>
      </c>
      <c r="E29" s="9" t="s">
        <v>426</v>
      </c>
      <c r="F29" s="82">
        <v>35.3981</v>
      </c>
    </row>
    <row r="30">
      <c r="A30" s="27" t="s">
        <v>31</v>
      </c>
      <c r="B30" s="27" t="s">
        <v>500</v>
      </c>
      <c r="C30" s="7">
        <v>2010.0</v>
      </c>
      <c r="D30" s="9" t="s">
        <v>6</v>
      </c>
      <c r="E30" s="9" t="s">
        <v>426</v>
      </c>
      <c r="F30" s="82">
        <v>19.92481</v>
      </c>
    </row>
    <row r="31">
      <c r="A31" s="27" t="s">
        <v>32</v>
      </c>
      <c r="B31" s="27" t="s">
        <v>501</v>
      </c>
      <c r="C31" s="7">
        <v>2010.0</v>
      </c>
      <c r="D31" s="9" t="s">
        <v>6</v>
      </c>
      <c r="E31" s="9" t="s">
        <v>426</v>
      </c>
      <c r="F31" s="82">
        <v>27.15773</v>
      </c>
    </row>
    <row r="32">
      <c r="A32" s="27" t="s">
        <v>33</v>
      </c>
      <c r="B32" s="27" t="s">
        <v>502</v>
      </c>
      <c r="C32" s="7">
        <v>2010.0</v>
      </c>
      <c r="D32" s="9" t="s">
        <v>6</v>
      </c>
      <c r="E32" s="9" t="s">
        <v>426</v>
      </c>
      <c r="F32" s="82">
        <v>37.82615</v>
      </c>
    </row>
    <row r="33">
      <c r="A33" s="27" t="s">
        <v>34</v>
      </c>
      <c r="B33" s="27" t="s">
        <v>503</v>
      </c>
      <c r="C33" s="7">
        <v>2010.0</v>
      </c>
      <c r="D33" s="9" t="s">
        <v>6</v>
      </c>
      <c r="E33" s="9" t="s">
        <v>426</v>
      </c>
      <c r="F33" s="82">
        <v>22.89064</v>
      </c>
    </row>
    <row r="34">
      <c r="A34" s="27" t="s">
        <v>35</v>
      </c>
      <c r="B34" s="27" t="s">
        <v>504</v>
      </c>
      <c r="C34" s="7">
        <v>2010.0</v>
      </c>
      <c r="D34" s="9" t="s">
        <v>6</v>
      </c>
      <c r="E34" s="9" t="s">
        <v>426</v>
      </c>
      <c r="F34" s="82">
        <v>34.36622</v>
      </c>
    </row>
    <row r="35">
      <c r="A35" s="91" t="s">
        <v>3</v>
      </c>
      <c r="B35" s="27" t="s">
        <v>489</v>
      </c>
      <c r="C35" s="7">
        <v>2012.0</v>
      </c>
      <c r="D35" s="9" t="s">
        <v>6</v>
      </c>
      <c r="E35" s="9" t="s">
        <v>426</v>
      </c>
      <c r="F35" s="201">
        <v>30.42195</v>
      </c>
    </row>
    <row r="36">
      <c r="A36" s="91" t="s">
        <v>4</v>
      </c>
      <c r="B36" s="27" t="s">
        <v>472</v>
      </c>
      <c r="C36" s="7">
        <v>2012.0</v>
      </c>
      <c r="D36" s="9" t="s">
        <v>6</v>
      </c>
      <c r="E36" s="9" t="s">
        <v>426</v>
      </c>
      <c r="F36" s="82">
        <v>18.94864</v>
      </c>
    </row>
    <row r="37">
      <c r="A37" s="27" t="s">
        <v>5</v>
      </c>
      <c r="B37" s="27" t="s">
        <v>473</v>
      </c>
      <c r="C37" s="7">
        <v>2012.0</v>
      </c>
      <c r="D37" s="9" t="s">
        <v>6</v>
      </c>
      <c r="E37" s="9" t="s">
        <v>426</v>
      </c>
      <c r="F37" s="82">
        <v>17.23683</v>
      </c>
    </row>
    <row r="38">
      <c r="A38" s="27" t="s">
        <v>6</v>
      </c>
      <c r="B38" s="27" t="s">
        <v>474</v>
      </c>
      <c r="C38" s="7">
        <v>2012.0</v>
      </c>
      <c r="D38" s="9" t="s">
        <v>6</v>
      </c>
      <c r="E38" s="9" t="s">
        <v>426</v>
      </c>
      <c r="F38" s="82">
        <v>18.81026</v>
      </c>
    </row>
    <row r="39">
      <c r="A39" s="27" t="s">
        <v>7</v>
      </c>
      <c r="B39" s="27" t="s">
        <v>475</v>
      </c>
      <c r="C39" s="7">
        <v>2012.0</v>
      </c>
      <c r="D39" s="9" t="s">
        <v>6</v>
      </c>
      <c r="E39" s="9" t="s">
        <v>426</v>
      </c>
      <c r="F39" s="82">
        <v>36.15691</v>
      </c>
    </row>
    <row r="40">
      <c r="A40" s="27" t="s">
        <v>8</v>
      </c>
      <c r="B40" s="27" t="s">
        <v>479</v>
      </c>
      <c r="C40" s="7">
        <v>2012.0</v>
      </c>
      <c r="D40" s="9" t="s">
        <v>6</v>
      </c>
      <c r="E40" s="9" t="s">
        <v>426</v>
      </c>
      <c r="F40" s="82">
        <v>16.91111</v>
      </c>
    </row>
    <row r="41">
      <c r="A41" s="27" t="s">
        <v>9</v>
      </c>
      <c r="B41" s="27" t="s">
        <v>480</v>
      </c>
      <c r="C41" s="7">
        <v>2012.0</v>
      </c>
      <c r="D41" s="9" t="s">
        <v>6</v>
      </c>
      <c r="E41" s="9" t="s">
        <v>426</v>
      </c>
      <c r="F41" s="82">
        <v>23.98001</v>
      </c>
    </row>
    <row r="42">
      <c r="A42" s="27" t="s">
        <v>10</v>
      </c>
      <c r="B42" s="27" t="s">
        <v>478</v>
      </c>
      <c r="C42" s="7">
        <v>2012.0</v>
      </c>
      <c r="D42" s="9" t="s">
        <v>6</v>
      </c>
      <c r="E42" s="9" t="s">
        <v>426</v>
      </c>
      <c r="F42" s="82">
        <v>49.99812</v>
      </c>
    </row>
    <row r="43">
      <c r="A43" s="27" t="s">
        <v>11</v>
      </c>
      <c r="B43" s="27" t="s">
        <v>477</v>
      </c>
      <c r="C43" s="7">
        <v>2012.0</v>
      </c>
      <c r="D43" s="9" t="s">
        <v>6</v>
      </c>
      <c r="E43" s="9" t="s">
        <v>426</v>
      </c>
      <c r="F43" s="82">
        <v>13.00108</v>
      </c>
    </row>
    <row r="44">
      <c r="A44" s="27" t="s">
        <v>12</v>
      </c>
      <c r="B44" s="27" t="s">
        <v>476</v>
      </c>
      <c r="C44" s="7">
        <v>2012.0</v>
      </c>
      <c r="D44" s="9" t="s">
        <v>6</v>
      </c>
      <c r="E44" s="9" t="s">
        <v>426</v>
      </c>
      <c r="F44" s="82">
        <v>17.34075</v>
      </c>
    </row>
    <row r="45">
      <c r="A45" s="27" t="s">
        <v>13</v>
      </c>
      <c r="B45" s="27" t="s">
        <v>481</v>
      </c>
      <c r="C45" s="7">
        <v>2012.0</v>
      </c>
      <c r="D45" s="9" t="s">
        <v>6</v>
      </c>
      <c r="E45" s="9" t="s">
        <v>426</v>
      </c>
      <c r="F45" s="82">
        <v>11.52216</v>
      </c>
    </row>
    <row r="46">
      <c r="A46" s="27" t="s">
        <v>14</v>
      </c>
      <c r="B46" s="27" t="s">
        <v>483</v>
      </c>
      <c r="C46" s="7">
        <v>2012.0</v>
      </c>
      <c r="D46" s="9" t="s">
        <v>6</v>
      </c>
      <c r="E46" s="9" t="s">
        <v>426</v>
      </c>
      <c r="F46" s="82">
        <v>34.91743</v>
      </c>
    </row>
    <row r="47">
      <c r="A47" s="27" t="s">
        <v>15</v>
      </c>
      <c r="B47" s="27" t="s">
        <v>482</v>
      </c>
      <c r="C47" s="7">
        <v>2012.0</v>
      </c>
      <c r="D47" s="9" t="s">
        <v>6</v>
      </c>
      <c r="E47" s="9" t="s">
        <v>426</v>
      </c>
      <c r="F47" s="82">
        <v>57.23723</v>
      </c>
    </row>
    <row r="48">
      <c r="A48" s="27" t="s">
        <v>16</v>
      </c>
      <c r="B48" s="27" t="s">
        <v>484</v>
      </c>
      <c r="C48" s="7">
        <v>2012.0</v>
      </c>
      <c r="D48" s="9" t="s">
        <v>6</v>
      </c>
      <c r="E48" s="9" t="s">
        <v>426</v>
      </c>
      <c r="F48" s="82">
        <v>31.09131</v>
      </c>
    </row>
    <row r="49">
      <c r="A49" s="27" t="s">
        <v>17</v>
      </c>
      <c r="B49" s="27" t="s">
        <v>485</v>
      </c>
      <c r="C49" s="7">
        <v>2012.0</v>
      </c>
      <c r="D49" s="9" t="s">
        <v>6</v>
      </c>
      <c r="E49" s="9" t="s">
        <v>426</v>
      </c>
      <c r="F49" s="82">
        <v>17.85368</v>
      </c>
    </row>
    <row r="50">
      <c r="A50" s="27" t="s">
        <v>18</v>
      </c>
      <c r="B50" s="27" t="s">
        <v>486</v>
      </c>
      <c r="C50" s="7">
        <v>2012.0</v>
      </c>
      <c r="D50" s="9" t="s">
        <v>6</v>
      </c>
      <c r="E50" s="9" t="s">
        <v>426</v>
      </c>
      <c r="F50" s="82">
        <v>32.48272</v>
      </c>
    </row>
    <row r="51">
      <c r="A51" s="27" t="s">
        <v>19</v>
      </c>
      <c r="B51" s="27" t="s">
        <v>487</v>
      </c>
      <c r="C51" s="7">
        <v>2012.0</v>
      </c>
      <c r="D51" s="9" t="s">
        <v>6</v>
      </c>
      <c r="E51" s="9" t="s">
        <v>426</v>
      </c>
      <c r="F51" s="82">
        <v>30.1176</v>
      </c>
    </row>
    <row r="52">
      <c r="A52" s="27" t="s">
        <v>20</v>
      </c>
      <c r="B52" s="27" t="s">
        <v>488</v>
      </c>
      <c r="C52" s="7">
        <v>2012.0</v>
      </c>
      <c r="D52" s="9" t="s">
        <v>6</v>
      </c>
      <c r="E52" s="9" t="s">
        <v>426</v>
      </c>
      <c r="F52" s="82">
        <v>44.0764</v>
      </c>
    </row>
    <row r="53">
      <c r="A53" s="27" t="s">
        <v>21</v>
      </c>
      <c r="B53" s="27" t="s">
        <v>490</v>
      </c>
      <c r="C53" s="7">
        <v>2012.0</v>
      </c>
      <c r="D53" s="9" t="s">
        <v>6</v>
      </c>
      <c r="E53" s="9" t="s">
        <v>426</v>
      </c>
      <c r="F53" s="82">
        <v>29.73048</v>
      </c>
    </row>
    <row r="54">
      <c r="A54" s="27" t="s">
        <v>22</v>
      </c>
      <c r="B54" s="27" t="s">
        <v>491</v>
      </c>
      <c r="C54" s="7">
        <v>2012.0</v>
      </c>
      <c r="D54" s="9" t="s">
        <v>6</v>
      </c>
      <c r="E54" s="9" t="s">
        <v>426</v>
      </c>
      <c r="F54" s="82">
        <v>9.185763</v>
      </c>
    </row>
    <row r="55">
      <c r="A55" s="27" t="s">
        <v>23</v>
      </c>
      <c r="B55" s="27" t="s">
        <v>492</v>
      </c>
      <c r="C55" s="7">
        <v>2012.0</v>
      </c>
      <c r="D55" s="9" t="s">
        <v>6</v>
      </c>
      <c r="E55" s="9" t="s">
        <v>426</v>
      </c>
      <c r="F55" s="82">
        <v>44.20232</v>
      </c>
    </row>
    <row r="56">
      <c r="A56" s="27" t="s">
        <v>24</v>
      </c>
      <c r="B56" s="27" t="s">
        <v>493</v>
      </c>
      <c r="C56" s="7">
        <v>2012.0</v>
      </c>
      <c r="D56" s="9" t="s">
        <v>6</v>
      </c>
      <c r="E56" s="9" t="s">
        <v>426</v>
      </c>
      <c r="F56" s="82">
        <v>31.36971</v>
      </c>
    </row>
    <row r="57">
      <c r="A57" s="27" t="s">
        <v>25</v>
      </c>
      <c r="B57" s="27" t="s">
        <v>494</v>
      </c>
      <c r="C57" s="7">
        <v>2012.0</v>
      </c>
      <c r="D57" s="9" t="s">
        <v>6</v>
      </c>
      <c r="E57" s="9" t="s">
        <v>426</v>
      </c>
      <c r="F57" s="82">
        <v>45.02961</v>
      </c>
    </row>
    <row r="58">
      <c r="A58" s="27" t="s">
        <v>26</v>
      </c>
      <c r="B58" s="27" t="s">
        <v>495</v>
      </c>
      <c r="C58" s="7">
        <v>2012.0</v>
      </c>
      <c r="D58" s="9" t="s">
        <v>6</v>
      </c>
      <c r="E58" s="9" t="s">
        <v>426</v>
      </c>
      <c r="F58" s="82">
        <v>30.59227</v>
      </c>
    </row>
    <row r="59">
      <c r="A59" s="27" t="s">
        <v>27</v>
      </c>
      <c r="B59" s="27" t="s">
        <v>497</v>
      </c>
      <c r="C59" s="7">
        <v>2012.0</v>
      </c>
      <c r="D59" s="9" t="s">
        <v>6</v>
      </c>
      <c r="E59" s="9" t="s">
        <v>426</v>
      </c>
      <c r="F59" s="82">
        <v>40.15623</v>
      </c>
    </row>
    <row r="60">
      <c r="A60" s="27" t="s">
        <v>28</v>
      </c>
      <c r="B60" s="27" t="s">
        <v>496</v>
      </c>
      <c r="C60" s="7">
        <v>2012.0</v>
      </c>
      <c r="D60" s="9" t="s">
        <v>6</v>
      </c>
      <c r="E60" s="9" t="s">
        <v>426</v>
      </c>
      <c r="F60" s="82">
        <v>28.04977</v>
      </c>
    </row>
    <row r="61">
      <c r="A61" s="27" t="s">
        <v>29</v>
      </c>
      <c r="B61" s="27" t="s">
        <v>498</v>
      </c>
      <c r="C61" s="7">
        <v>2012.0</v>
      </c>
      <c r="D61" s="9" t="s">
        <v>6</v>
      </c>
      <c r="E61" s="9" t="s">
        <v>426</v>
      </c>
      <c r="F61" s="82">
        <v>20.926</v>
      </c>
    </row>
    <row r="62">
      <c r="A62" s="27" t="s">
        <v>30</v>
      </c>
      <c r="B62" s="27" t="s">
        <v>499</v>
      </c>
      <c r="C62" s="7">
        <v>2012.0</v>
      </c>
      <c r="D62" s="9" t="s">
        <v>6</v>
      </c>
      <c r="E62" s="9" t="s">
        <v>426</v>
      </c>
      <c r="F62" s="82">
        <v>29.40587</v>
      </c>
    </row>
    <row r="63">
      <c r="A63" s="27" t="s">
        <v>31</v>
      </c>
      <c r="B63" s="27" t="s">
        <v>500</v>
      </c>
      <c r="C63" s="7">
        <v>2012.0</v>
      </c>
      <c r="D63" s="9" t="s">
        <v>6</v>
      </c>
      <c r="E63" s="9" t="s">
        <v>426</v>
      </c>
      <c r="F63" s="82">
        <v>21.30377</v>
      </c>
    </row>
    <row r="64">
      <c r="A64" s="27" t="s">
        <v>32</v>
      </c>
      <c r="B64" s="27" t="s">
        <v>501</v>
      </c>
      <c r="C64" s="7">
        <v>2012.0</v>
      </c>
      <c r="D64" s="9" t="s">
        <v>6</v>
      </c>
      <c r="E64" s="9" t="s">
        <v>426</v>
      </c>
      <c r="F64" s="82">
        <v>31.95778</v>
      </c>
    </row>
    <row r="65">
      <c r="A65" s="27" t="s">
        <v>33</v>
      </c>
      <c r="B65" s="27" t="s">
        <v>502</v>
      </c>
      <c r="C65" s="7">
        <v>2012.0</v>
      </c>
      <c r="D65" s="9" t="s">
        <v>6</v>
      </c>
      <c r="E65" s="9" t="s">
        <v>426</v>
      </c>
      <c r="F65" s="82">
        <v>49.73777</v>
      </c>
    </row>
    <row r="66">
      <c r="A66" s="27" t="s">
        <v>34</v>
      </c>
      <c r="B66" s="27" t="s">
        <v>503</v>
      </c>
      <c r="C66" s="7">
        <v>2012.0</v>
      </c>
      <c r="D66" s="9" t="s">
        <v>6</v>
      </c>
      <c r="E66" s="9" t="s">
        <v>426</v>
      </c>
      <c r="F66" s="82">
        <v>27.51397</v>
      </c>
    </row>
    <row r="67">
      <c r="A67" s="27" t="s">
        <v>35</v>
      </c>
      <c r="B67" s="27" t="s">
        <v>504</v>
      </c>
      <c r="C67" s="7">
        <v>2012.0</v>
      </c>
      <c r="D67" s="9" t="s">
        <v>6</v>
      </c>
      <c r="E67" s="9" t="s">
        <v>426</v>
      </c>
      <c r="F67" s="82">
        <v>18.72431</v>
      </c>
    </row>
    <row r="68">
      <c r="A68" s="91" t="s">
        <v>3</v>
      </c>
      <c r="B68" s="27" t="s">
        <v>489</v>
      </c>
      <c r="C68" s="7">
        <v>2014.0</v>
      </c>
      <c r="D68" s="9" t="s">
        <v>6</v>
      </c>
      <c r="E68" s="9" t="s">
        <v>426</v>
      </c>
      <c r="F68" s="201">
        <v>25.48645</v>
      </c>
    </row>
    <row r="69">
      <c r="A69" s="91" t="s">
        <v>4</v>
      </c>
      <c r="B69" s="27" t="s">
        <v>472</v>
      </c>
      <c r="C69" s="7">
        <v>2014.0</v>
      </c>
      <c r="D69" s="9" t="s">
        <v>6</v>
      </c>
      <c r="E69" s="9" t="s">
        <v>426</v>
      </c>
      <c r="F69" s="202">
        <v>23.56917</v>
      </c>
    </row>
    <row r="70">
      <c r="A70" s="27" t="s">
        <v>5</v>
      </c>
      <c r="B70" s="27" t="s">
        <v>473</v>
      </c>
      <c r="C70" s="7">
        <v>2014.0</v>
      </c>
      <c r="D70" s="9" t="s">
        <v>6</v>
      </c>
      <c r="E70" s="9" t="s">
        <v>426</v>
      </c>
      <c r="F70" s="202">
        <v>15.57117</v>
      </c>
    </row>
    <row r="71">
      <c r="A71" s="27" t="s">
        <v>6</v>
      </c>
      <c r="B71" s="27" t="s">
        <v>474</v>
      </c>
      <c r="C71" s="7">
        <v>2014.0</v>
      </c>
      <c r="D71" s="9" t="s">
        <v>6</v>
      </c>
      <c r="E71" s="9" t="s">
        <v>426</v>
      </c>
      <c r="F71" s="202">
        <v>20.60558</v>
      </c>
    </row>
    <row r="72">
      <c r="A72" s="27" t="s">
        <v>7</v>
      </c>
      <c r="B72" s="27" t="s">
        <v>475</v>
      </c>
      <c r="C72" s="7">
        <v>2014.0</v>
      </c>
      <c r="D72" s="9" t="s">
        <v>6</v>
      </c>
      <c r="E72" s="9" t="s">
        <v>426</v>
      </c>
      <c r="F72" s="202">
        <v>29.48317</v>
      </c>
    </row>
    <row r="73">
      <c r="A73" s="27" t="s">
        <v>8</v>
      </c>
      <c r="B73" s="27" t="s">
        <v>479</v>
      </c>
      <c r="C73" s="7">
        <v>2014.0</v>
      </c>
      <c r="D73" s="9" t="s">
        <v>6</v>
      </c>
      <c r="E73" s="9" t="s">
        <v>426</v>
      </c>
      <c r="F73" s="202">
        <v>23.77437</v>
      </c>
    </row>
    <row r="74">
      <c r="A74" s="27" t="s">
        <v>9</v>
      </c>
      <c r="B74" s="27" t="s">
        <v>480</v>
      </c>
      <c r="C74" s="7">
        <v>2014.0</v>
      </c>
      <c r="D74" s="9" t="s">
        <v>6</v>
      </c>
      <c r="E74" s="9" t="s">
        <v>426</v>
      </c>
      <c r="F74" s="202">
        <v>20.45443</v>
      </c>
    </row>
    <row r="75">
      <c r="A75" s="27" t="s">
        <v>10</v>
      </c>
      <c r="B75" s="27" t="s">
        <v>478</v>
      </c>
      <c r="C75" s="7">
        <v>2014.0</v>
      </c>
      <c r="D75" s="9" t="s">
        <v>6</v>
      </c>
      <c r="E75" s="9" t="s">
        <v>426</v>
      </c>
      <c r="F75" s="202">
        <v>39.36177</v>
      </c>
    </row>
    <row r="76">
      <c r="A76" s="27" t="s">
        <v>11</v>
      </c>
      <c r="B76" s="27" t="s">
        <v>477</v>
      </c>
      <c r="C76" s="7">
        <v>2014.0</v>
      </c>
      <c r="D76" s="9" t="s">
        <v>6</v>
      </c>
      <c r="E76" s="9" t="s">
        <v>426</v>
      </c>
      <c r="F76" s="202">
        <v>8.97672</v>
      </c>
    </row>
    <row r="77">
      <c r="A77" s="27" t="s">
        <v>12</v>
      </c>
      <c r="B77" s="27" t="s">
        <v>476</v>
      </c>
      <c r="C77" s="7">
        <v>2014.0</v>
      </c>
      <c r="D77" s="9" t="s">
        <v>6</v>
      </c>
      <c r="E77" s="9" t="s">
        <v>426</v>
      </c>
      <c r="F77" s="202">
        <v>16.42663</v>
      </c>
    </row>
    <row r="78">
      <c r="A78" s="27" t="s">
        <v>13</v>
      </c>
      <c r="B78" s="27" t="s">
        <v>481</v>
      </c>
      <c r="C78" s="7">
        <v>2014.0</v>
      </c>
      <c r="D78" s="9" t="s">
        <v>6</v>
      </c>
      <c r="E78" s="9" t="s">
        <v>426</v>
      </c>
      <c r="F78" s="202">
        <v>17.22528</v>
      </c>
    </row>
    <row r="79">
      <c r="A79" s="27" t="s">
        <v>14</v>
      </c>
      <c r="B79" s="27" t="s">
        <v>483</v>
      </c>
      <c r="C79" s="7">
        <v>2014.0</v>
      </c>
      <c r="D79" s="9" t="s">
        <v>6</v>
      </c>
      <c r="E79" s="9" t="s">
        <v>426</v>
      </c>
      <c r="F79" s="202">
        <v>41.99497</v>
      </c>
    </row>
    <row r="80">
      <c r="A80" s="27" t="s">
        <v>15</v>
      </c>
      <c r="B80" s="27" t="s">
        <v>482</v>
      </c>
      <c r="C80" s="7">
        <v>2014.0</v>
      </c>
      <c r="D80" s="9" t="s">
        <v>6</v>
      </c>
      <c r="E80" s="9" t="s">
        <v>426</v>
      </c>
      <c r="F80" s="202">
        <v>40.20213</v>
      </c>
    </row>
    <row r="81">
      <c r="A81" s="27" t="s">
        <v>16</v>
      </c>
      <c r="B81" s="27" t="s">
        <v>484</v>
      </c>
      <c r="C81" s="7">
        <v>2014.0</v>
      </c>
      <c r="D81" s="9" t="s">
        <v>6</v>
      </c>
      <c r="E81" s="9" t="s">
        <v>426</v>
      </c>
      <c r="F81" s="202">
        <v>33.70723</v>
      </c>
    </row>
    <row r="82">
      <c r="A82" s="27" t="s">
        <v>17</v>
      </c>
      <c r="B82" s="27" t="s">
        <v>485</v>
      </c>
      <c r="C82" s="7">
        <v>2014.0</v>
      </c>
      <c r="D82" s="9" t="s">
        <v>6</v>
      </c>
      <c r="E82" s="9" t="s">
        <v>426</v>
      </c>
      <c r="F82" s="202">
        <v>20.19701</v>
      </c>
    </row>
    <row r="83">
      <c r="A83" s="27" t="s">
        <v>18</v>
      </c>
      <c r="B83" s="27" t="s">
        <v>486</v>
      </c>
      <c r="C83" s="7">
        <v>2014.0</v>
      </c>
      <c r="D83" s="9" t="s">
        <v>6</v>
      </c>
      <c r="E83" s="9" t="s">
        <v>426</v>
      </c>
      <c r="F83" s="202">
        <v>21.64421</v>
      </c>
    </row>
    <row r="84">
      <c r="A84" s="27" t="s">
        <v>19</v>
      </c>
      <c r="B84" s="27" t="s">
        <v>487</v>
      </c>
      <c r="C84" s="7">
        <v>2014.0</v>
      </c>
      <c r="D84" s="9" t="s">
        <v>6</v>
      </c>
      <c r="E84" s="9" t="s">
        <v>426</v>
      </c>
      <c r="F84" s="202">
        <v>31.34089</v>
      </c>
    </row>
    <row r="85">
      <c r="A85" s="27" t="s">
        <v>20</v>
      </c>
      <c r="B85" s="27" t="s">
        <v>488</v>
      </c>
      <c r="C85" s="7">
        <v>2014.0</v>
      </c>
      <c r="D85" s="9" t="s">
        <v>6</v>
      </c>
      <c r="E85" s="9" t="s">
        <v>426</v>
      </c>
      <c r="F85" s="202">
        <v>22.37018</v>
      </c>
    </row>
    <row r="86">
      <c r="A86" s="27" t="s">
        <v>21</v>
      </c>
      <c r="B86" s="27" t="s">
        <v>490</v>
      </c>
      <c r="C86" s="7">
        <v>2014.0</v>
      </c>
      <c r="D86" s="9" t="s">
        <v>6</v>
      </c>
      <c r="E86" s="9" t="s">
        <v>426</v>
      </c>
      <c r="F86" s="202">
        <v>18.48112</v>
      </c>
    </row>
    <row r="87">
      <c r="A87" s="27" t="s">
        <v>22</v>
      </c>
      <c r="B87" s="27" t="s">
        <v>491</v>
      </c>
      <c r="C87" s="7">
        <v>2014.0</v>
      </c>
      <c r="D87" s="9" t="s">
        <v>6</v>
      </c>
      <c r="E87" s="9" t="s">
        <v>426</v>
      </c>
      <c r="F87" s="202">
        <v>11.94135</v>
      </c>
    </row>
    <row r="88">
      <c r="A88" s="27" t="s">
        <v>23</v>
      </c>
      <c r="B88" s="27" t="s">
        <v>492</v>
      </c>
      <c r="C88" s="7">
        <v>2014.0</v>
      </c>
      <c r="D88" s="9" t="s">
        <v>6</v>
      </c>
      <c r="E88" s="9" t="s">
        <v>426</v>
      </c>
      <c r="F88" s="202">
        <v>47.22326</v>
      </c>
    </row>
    <row r="89">
      <c r="A89" s="27" t="s">
        <v>24</v>
      </c>
      <c r="B89" s="27" t="s">
        <v>493</v>
      </c>
      <c r="C89" s="7">
        <v>2014.0</v>
      </c>
      <c r="D89" s="9" t="s">
        <v>6</v>
      </c>
      <c r="E89" s="9" t="s">
        <v>426</v>
      </c>
      <c r="F89" s="202">
        <v>32.02668</v>
      </c>
    </row>
    <row r="90">
      <c r="A90" s="27" t="s">
        <v>25</v>
      </c>
      <c r="B90" s="27" t="s">
        <v>494</v>
      </c>
      <c r="C90" s="7">
        <v>2014.0</v>
      </c>
      <c r="D90" s="9" t="s">
        <v>6</v>
      </c>
      <c r="E90" s="9" t="s">
        <v>426</v>
      </c>
      <c r="F90" s="202">
        <v>23.31288</v>
      </c>
    </row>
    <row r="91">
      <c r="A91" s="27" t="s">
        <v>26</v>
      </c>
      <c r="B91" s="27" t="s">
        <v>495</v>
      </c>
      <c r="C91" s="7">
        <v>2014.0</v>
      </c>
      <c r="D91" s="9" t="s">
        <v>6</v>
      </c>
      <c r="E91" s="9" t="s">
        <v>426</v>
      </c>
      <c r="F91" s="202">
        <v>23.62185</v>
      </c>
    </row>
    <row r="92">
      <c r="A92" s="27" t="s">
        <v>27</v>
      </c>
      <c r="B92" s="27" t="s">
        <v>497</v>
      </c>
      <c r="C92" s="7">
        <v>2014.0</v>
      </c>
      <c r="D92" s="9" t="s">
        <v>6</v>
      </c>
      <c r="E92" s="9" t="s">
        <v>426</v>
      </c>
      <c r="F92" s="202">
        <v>23.49992</v>
      </c>
    </row>
    <row r="93">
      <c r="A93" s="27" t="s">
        <v>28</v>
      </c>
      <c r="B93" s="27" t="s">
        <v>496</v>
      </c>
      <c r="C93" s="7">
        <v>2014.0</v>
      </c>
      <c r="D93" s="9" t="s">
        <v>6</v>
      </c>
      <c r="E93" s="9" t="s">
        <v>426</v>
      </c>
      <c r="F93" s="202">
        <v>31.95173</v>
      </c>
    </row>
    <row r="94">
      <c r="A94" s="27" t="s">
        <v>29</v>
      </c>
      <c r="B94" s="27" t="s">
        <v>498</v>
      </c>
      <c r="C94" s="7">
        <v>2014.0</v>
      </c>
      <c r="D94" s="9" t="s">
        <v>6</v>
      </c>
      <c r="E94" s="9" t="s">
        <v>426</v>
      </c>
      <c r="F94" s="202">
        <v>19.48612</v>
      </c>
    </row>
    <row r="95">
      <c r="A95" s="27" t="s">
        <v>30</v>
      </c>
      <c r="B95" s="27" t="s">
        <v>499</v>
      </c>
      <c r="C95" s="7">
        <v>2014.0</v>
      </c>
      <c r="D95" s="9" t="s">
        <v>6</v>
      </c>
      <c r="E95" s="9" t="s">
        <v>426</v>
      </c>
      <c r="F95" s="202">
        <v>26.7614</v>
      </c>
    </row>
    <row r="96">
      <c r="A96" s="27" t="s">
        <v>31</v>
      </c>
      <c r="B96" s="27" t="s">
        <v>500</v>
      </c>
      <c r="C96" s="7">
        <v>2014.0</v>
      </c>
      <c r="D96" s="9" t="s">
        <v>6</v>
      </c>
      <c r="E96" s="9" t="s">
        <v>426</v>
      </c>
      <c r="F96" s="202">
        <v>11.84035</v>
      </c>
    </row>
    <row r="97">
      <c r="A97" s="27" t="s">
        <v>32</v>
      </c>
      <c r="B97" s="27" t="s">
        <v>501</v>
      </c>
      <c r="C97" s="7">
        <v>2014.0</v>
      </c>
      <c r="D97" s="9" t="s">
        <v>6</v>
      </c>
      <c r="E97" s="9" t="s">
        <v>426</v>
      </c>
      <c r="F97" s="202">
        <v>15.85893</v>
      </c>
    </row>
    <row r="98">
      <c r="A98" s="27" t="s">
        <v>33</v>
      </c>
      <c r="B98" s="27" t="s">
        <v>502</v>
      </c>
      <c r="C98" s="7">
        <v>2014.0</v>
      </c>
      <c r="D98" s="9" t="s">
        <v>6</v>
      </c>
      <c r="E98" s="9" t="s">
        <v>426</v>
      </c>
      <c r="F98" s="202">
        <v>32.23031</v>
      </c>
    </row>
    <row r="99">
      <c r="A99" s="27" t="s">
        <v>34</v>
      </c>
      <c r="B99" s="27" t="s">
        <v>503</v>
      </c>
      <c r="C99" s="7">
        <v>2014.0</v>
      </c>
      <c r="D99" s="9" t="s">
        <v>6</v>
      </c>
      <c r="E99" s="9" t="s">
        <v>426</v>
      </c>
      <c r="F99" s="202">
        <v>28.03449</v>
      </c>
    </row>
    <row r="100">
      <c r="A100" s="27" t="s">
        <v>35</v>
      </c>
      <c r="B100" s="27" t="s">
        <v>504</v>
      </c>
      <c r="C100" s="7">
        <v>2014.0</v>
      </c>
      <c r="D100" s="9" t="s">
        <v>6</v>
      </c>
      <c r="E100" s="9" t="s">
        <v>426</v>
      </c>
      <c r="F100" s="202">
        <v>25.81449</v>
      </c>
    </row>
    <row r="101">
      <c r="A101" s="91" t="s">
        <v>3</v>
      </c>
      <c r="B101" s="27" t="s">
        <v>489</v>
      </c>
      <c r="C101" s="7">
        <v>2016.0</v>
      </c>
      <c r="D101" s="9" t="s">
        <v>6</v>
      </c>
      <c r="E101" s="9" t="s">
        <v>426</v>
      </c>
      <c r="F101" s="201">
        <v>24.2096</v>
      </c>
    </row>
    <row r="102">
      <c r="A102" s="91" t="s">
        <v>4</v>
      </c>
      <c r="B102" s="27" t="s">
        <v>472</v>
      </c>
      <c r="C102" s="7">
        <v>2016.0</v>
      </c>
      <c r="D102" s="9" t="s">
        <v>6</v>
      </c>
      <c r="E102" s="9" t="s">
        <v>426</v>
      </c>
      <c r="F102" s="202">
        <v>19.40122</v>
      </c>
    </row>
    <row r="103">
      <c r="A103" s="27" t="s">
        <v>5</v>
      </c>
      <c r="B103" s="27" t="s">
        <v>473</v>
      </c>
      <c r="C103" s="7">
        <v>2016.0</v>
      </c>
      <c r="D103" s="9" t="s">
        <v>6</v>
      </c>
      <c r="E103" s="9" t="s">
        <v>426</v>
      </c>
      <c r="F103" s="202">
        <v>16.12749</v>
      </c>
    </row>
    <row r="104">
      <c r="A104" s="27" t="s">
        <v>6</v>
      </c>
      <c r="B104" s="27" t="s">
        <v>474</v>
      </c>
      <c r="C104" s="7">
        <v>2016.0</v>
      </c>
      <c r="D104" s="9" t="s">
        <v>6</v>
      </c>
      <c r="E104" s="9" t="s">
        <v>426</v>
      </c>
      <c r="F104" s="202">
        <v>22.34637</v>
      </c>
    </row>
    <row r="105">
      <c r="A105" s="27" t="s">
        <v>7</v>
      </c>
      <c r="B105" s="27" t="s">
        <v>475</v>
      </c>
      <c r="C105" s="7">
        <v>2016.0</v>
      </c>
      <c r="D105" s="9" t="s">
        <v>6</v>
      </c>
      <c r="E105" s="9" t="s">
        <v>426</v>
      </c>
      <c r="F105" s="202">
        <v>28.80999</v>
      </c>
    </row>
    <row r="106">
      <c r="A106" s="27" t="s">
        <v>8</v>
      </c>
      <c r="B106" s="27" t="s">
        <v>479</v>
      </c>
      <c r="C106" s="7">
        <v>2016.0</v>
      </c>
      <c r="D106" s="9" t="s">
        <v>6</v>
      </c>
      <c r="E106" s="9" t="s">
        <v>426</v>
      </c>
      <c r="F106" s="202">
        <v>14.43247</v>
      </c>
    </row>
    <row r="107">
      <c r="A107" s="27" t="s">
        <v>9</v>
      </c>
      <c r="B107" s="27" t="s">
        <v>480</v>
      </c>
      <c r="C107" s="7">
        <v>2016.0</v>
      </c>
      <c r="D107" s="9" t="s">
        <v>6</v>
      </c>
      <c r="E107" s="9" t="s">
        <v>426</v>
      </c>
      <c r="F107" s="202">
        <v>23.26705</v>
      </c>
    </row>
    <row r="108">
      <c r="A108" s="27" t="s">
        <v>10</v>
      </c>
      <c r="B108" s="27" t="s">
        <v>478</v>
      </c>
      <c r="C108" s="7">
        <v>2016.0</v>
      </c>
      <c r="D108" s="9" t="s">
        <v>6</v>
      </c>
      <c r="E108" s="9" t="s">
        <v>426</v>
      </c>
      <c r="F108" s="202">
        <v>41.32731</v>
      </c>
    </row>
    <row r="109">
      <c r="A109" s="27" t="s">
        <v>11</v>
      </c>
      <c r="B109" s="27" t="s">
        <v>477</v>
      </c>
      <c r="C109" s="7">
        <v>2016.0</v>
      </c>
      <c r="D109" s="9" t="s">
        <v>6</v>
      </c>
      <c r="E109" s="9" t="s">
        <v>426</v>
      </c>
      <c r="F109" s="202">
        <v>18.28816</v>
      </c>
    </row>
    <row r="110">
      <c r="A110" s="27" t="s">
        <v>12</v>
      </c>
      <c r="B110" s="27" t="s">
        <v>476</v>
      </c>
      <c r="C110" s="7">
        <v>2016.0</v>
      </c>
      <c r="D110" s="9" t="s">
        <v>6</v>
      </c>
      <c r="E110" s="9" t="s">
        <v>426</v>
      </c>
      <c r="F110" s="202">
        <v>13.44245</v>
      </c>
    </row>
    <row r="111">
      <c r="A111" s="27" t="s">
        <v>13</v>
      </c>
      <c r="B111" s="27" t="s">
        <v>481</v>
      </c>
      <c r="C111" s="7">
        <v>2016.0</v>
      </c>
      <c r="D111" s="9" t="s">
        <v>6</v>
      </c>
      <c r="E111" s="9" t="s">
        <v>426</v>
      </c>
      <c r="F111" s="202">
        <v>14.90704</v>
      </c>
    </row>
    <row r="112">
      <c r="A112" s="27" t="s">
        <v>14</v>
      </c>
      <c r="B112" s="27" t="s">
        <v>483</v>
      </c>
      <c r="C112" s="7">
        <v>2016.0</v>
      </c>
      <c r="D112" s="9" t="s">
        <v>6</v>
      </c>
      <c r="E112" s="9" t="s">
        <v>426</v>
      </c>
      <c r="F112" s="202">
        <v>30.37386</v>
      </c>
    </row>
    <row r="113">
      <c r="A113" s="27" t="s">
        <v>15</v>
      </c>
      <c r="B113" s="27" t="s">
        <v>482</v>
      </c>
      <c r="C113" s="7">
        <v>2016.0</v>
      </c>
      <c r="D113" s="9" t="s">
        <v>6</v>
      </c>
      <c r="E113" s="9" t="s">
        <v>426</v>
      </c>
      <c r="F113" s="202">
        <v>38.2852</v>
      </c>
    </row>
    <row r="114">
      <c r="A114" s="27" t="s">
        <v>16</v>
      </c>
      <c r="B114" s="27" t="s">
        <v>484</v>
      </c>
      <c r="C114" s="7">
        <v>2016.0</v>
      </c>
      <c r="D114" s="9" t="s">
        <v>6</v>
      </c>
      <c r="E114" s="9" t="s">
        <v>426</v>
      </c>
      <c r="F114" s="202">
        <v>30.84775</v>
      </c>
    </row>
    <row r="115">
      <c r="A115" s="27" t="s">
        <v>17</v>
      </c>
      <c r="B115" s="27" t="s">
        <v>485</v>
      </c>
      <c r="C115" s="7">
        <v>2016.0</v>
      </c>
      <c r="D115" s="9" t="s">
        <v>6</v>
      </c>
      <c r="E115" s="9" t="s">
        <v>426</v>
      </c>
      <c r="F115" s="202">
        <v>20.4899</v>
      </c>
    </row>
    <row r="116">
      <c r="A116" s="27" t="s">
        <v>18</v>
      </c>
      <c r="B116" s="27" t="s">
        <v>486</v>
      </c>
      <c r="C116" s="7">
        <v>2016.0</v>
      </c>
      <c r="D116" s="9" t="s">
        <v>6</v>
      </c>
      <c r="E116" s="9" t="s">
        <v>426</v>
      </c>
      <c r="F116" s="202">
        <v>17.20224</v>
      </c>
    </row>
    <row r="117">
      <c r="A117" s="27" t="s">
        <v>19</v>
      </c>
      <c r="B117" s="27" t="s">
        <v>487</v>
      </c>
      <c r="C117" s="7">
        <v>2016.0</v>
      </c>
      <c r="D117" s="9" t="s">
        <v>6</v>
      </c>
      <c r="E117" s="9" t="s">
        <v>426</v>
      </c>
      <c r="F117" s="202">
        <v>30.5835</v>
      </c>
    </row>
    <row r="118">
      <c r="A118" s="27" t="s">
        <v>20</v>
      </c>
      <c r="B118" s="27" t="s">
        <v>488</v>
      </c>
      <c r="C118" s="7">
        <v>2016.0</v>
      </c>
      <c r="D118" s="9" t="s">
        <v>6</v>
      </c>
      <c r="E118" s="9" t="s">
        <v>426</v>
      </c>
      <c r="F118" s="202">
        <v>25.53456</v>
      </c>
    </row>
    <row r="119">
      <c r="A119" s="27" t="s">
        <v>21</v>
      </c>
      <c r="B119" s="27" t="s">
        <v>490</v>
      </c>
      <c r="C119" s="7">
        <v>2016.0</v>
      </c>
      <c r="D119" s="9" t="s">
        <v>6</v>
      </c>
      <c r="E119" s="9" t="s">
        <v>426</v>
      </c>
      <c r="F119" s="202">
        <v>23.95337</v>
      </c>
    </row>
    <row r="120">
      <c r="A120" s="27" t="s">
        <v>22</v>
      </c>
      <c r="B120" s="27" t="s">
        <v>491</v>
      </c>
      <c r="C120" s="7">
        <v>2016.0</v>
      </c>
      <c r="D120" s="9" t="s">
        <v>6</v>
      </c>
      <c r="E120" s="9" t="s">
        <v>426</v>
      </c>
      <c r="F120" s="202">
        <v>22.3158</v>
      </c>
    </row>
    <row r="121">
      <c r="A121" s="27" t="s">
        <v>23</v>
      </c>
      <c r="B121" s="27" t="s">
        <v>492</v>
      </c>
      <c r="C121" s="7">
        <v>2016.0</v>
      </c>
      <c r="D121" s="9" t="s">
        <v>6</v>
      </c>
      <c r="E121" s="9" t="s">
        <v>426</v>
      </c>
      <c r="F121" s="202">
        <v>41.46754</v>
      </c>
    </row>
    <row r="122">
      <c r="A122" s="27" t="s">
        <v>24</v>
      </c>
      <c r="B122" s="27" t="s">
        <v>493</v>
      </c>
      <c r="C122" s="7">
        <v>2016.0</v>
      </c>
      <c r="D122" s="9" t="s">
        <v>6</v>
      </c>
      <c r="E122" s="9" t="s">
        <v>426</v>
      </c>
      <c r="F122" s="202">
        <v>31.18858</v>
      </c>
    </row>
    <row r="123">
      <c r="A123" s="27" t="s">
        <v>25</v>
      </c>
      <c r="B123" s="27" t="s">
        <v>494</v>
      </c>
      <c r="C123" s="7">
        <v>2016.0</v>
      </c>
      <c r="D123" s="9" t="s">
        <v>6</v>
      </c>
      <c r="E123" s="9" t="s">
        <v>426</v>
      </c>
      <c r="F123" s="202">
        <v>25.48556</v>
      </c>
    </row>
    <row r="124">
      <c r="A124" s="27" t="s">
        <v>26</v>
      </c>
      <c r="B124" s="27" t="s">
        <v>495</v>
      </c>
      <c r="C124" s="7">
        <v>2016.0</v>
      </c>
      <c r="D124" s="9" t="s">
        <v>6</v>
      </c>
      <c r="E124" s="9" t="s">
        <v>426</v>
      </c>
      <c r="F124" s="202">
        <v>19.20668</v>
      </c>
    </row>
    <row r="125">
      <c r="A125" s="27" t="s">
        <v>27</v>
      </c>
      <c r="B125" s="27" t="s">
        <v>497</v>
      </c>
      <c r="C125" s="7">
        <v>2016.0</v>
      </c>
      <c r="D125" s="9" t="s">
        <v>6</v>
      </c>
      <c r="E125" s="9" t="s">
        <v>426</v>
      </c>
      <c r="F125" s="202">
        <v>29.96581</v>
      </c>
    </row>
    <row r="126">
      <c r="A126" s="27" t="s">
        <v>28</v>
      </c>
      <c r="B126" s="27" t="s">
        <v>496</v>
      </c>
      <c r="C126" s="7">
        <v>2016.0</v>
      </c>
      <c r="D126" s="9" t="s">
        <v>6</v>
      </c>
      <c r="E126" s="9" t="s">
        <v>426</v>
      </c>
      <c r="F126" s="202">
        <v>21.19916</v>
      </c>
    </row>
    <row r="127">
      <c r="A127" s="27" t="s">
        <v>29</v>
      </c>
      <c r="B127" s="27" t="s">
        <v>498</v>
      </c>
      <c r="C127" s="7">
        <v>2016.0</v>
      </c>
      <c r="D127" s="9" t="s">
        <v>6</v>
      </c>
      <c r="E127" s="9" t="s">
        <v>426</v>
      </c>
      <c r="F127" s="202">
        <v>18.07423</v>
      </c>
    </row>
    <row r="128">
      <c r="A128" s="27" t="s">
        <v>30</v>
      </c>
      <c r="B128" s="27" t="s">
        <v>499</v>
      </c>
      <c r="C128" s="7">
        <v>2016.0</v>
      </c>
      <c r="D128" s="9" t="s">
        <v>6</v>
      </c>
      <c r="E128" s="9" t="s">
        <v>426</v>
      </c>
      <c r="F128" s="202">
        <v>24.98111</v>
      </c>
    </row>
    <row r="129">
      <c r="A129" s="27" t="s">
        <v>31</v>
      </c>
      <c r="B129" s="27" t="s">
        <v>500</v>
      </c>
      <c r="C129" s="7">
        <v>2016.0</v>
      </c>
      <c r="D129" s="9" t="s">
        <v>6</v>
      </c>
      <c r="E129" s="9" t="s">
        <v>426</v>
      </c>
      <c r="F129" s="202">
        <v>20.89594</v>
      </c>
    </row>
    <row r="130">
      <c r="A130" s="27" t="s">
        <v>32</v>
      </c>
      <c r="B130" s="27" t="s">
        <v>501</v>
      </c>
      <c r="C130" s="7">
        <v>2016.0</v>
      </c>
      <c r="D130" s="9" t="s">
        <v>6</v>
      </c>
      <c r="E130" s="9" t="s">
        <v>426</v>
      </c>
      <c r="F130" s="202">
        <v>24.08465</v>
      </c>
    </row>
    <row r="131">
      <c r="A131" s="27" t="s">
        <v>33</v>
      </c>
      <c r="B131" s="27" t="s">
        <v>502</v>
      </c>
      <c r="C131" s="7">
        <v>2016.0</v>
      </c>
      <c r="D131" s="9" t="s">
        <v>6</v>
      </c>
      <c r="E131" s="9" t="s">
        <v>426</v>
      </c>
      <c r="F131" s="202">
        <v>27.94391</v>
      </c>
    </row>
    <row r="132">
      <c r="A132" s="27" t="s">
        <v>34</v>
      </c>
      <c r="B132" s="27" t="s">
        <v>503</v>
      </c>
      <c r="C132" s="7">
        <v>2016.0</v>
      </c>
      <c r="D132" s="9" t="s">
        <v>6</v>
      </c>
      <c r="E132" s="9" t="s">
        <v>426</v>
      </c>
      <c r="F132" s="202">
        <v>27.77869</v>
      </c>
    </row>
    <row r="133">
      <c r="A133" s="27" t="s">
        <v>35</v>
      </c>
      <c r="B133" s="27" t="s">
        <v>504</v>
      </c>
      <c r="C133" s="7">
        <v>2016.0</v>
      </c>
      <c r="D133" s="9" t="s">
        <v>6</v>
      </c>
      <c r="E133" s="9" t="s">
        <v>426</v>
      </c>
      <c r="F133" s="202">
        <v>23.99302</v>
      </c>
    </row>
    <row r="134">
      <c r="A134" s="91" t="s">
        <v>3</v>
      </c>
      <c r="B134" s="27" t="s">
        <v>489</v>
      </c>
      <c r="C134" s="7">
        <v>2018.0</v>
      </c>
      <c r="D134" s="9" t="s">
        <v>6</v>
      </c>
      <c r="E134" s="9" t="s">
        <v>426</v>
      </c>
      <c r="F134" s="201">
        <v>22.5222</v>
      </c>
    </row>
    <row r="135">
      <c r="A135" s="91" t="s">
        <v>4</v>
      </c>
      <c r="B135" s="27" t="s">
        <v>472</v>
      </c>
      <c r="C135" s="7">
        <v>2018.0</v>
      </c>
      <c r="D135" s="9" t="s">
        <v>6</v>
      </c>
      <c r="E135" s="9" t="s">
        <v>426</v>
      </c>
      <c r="F135" s="202">
        <v>17.35097</v>
      </c>
    </row>
    <row r="136">
      <c r="A136" s="27" t="s">
        <v>5</v>
      </c>
      <c r="B136" s="27" t="s">
        <v>473</v>
      </c>
      <c r="C136" s="7">
        <v>2018.0</v>
      </c>
      <c r="D136" s="9" t="s">
        <v>6</v>
      </c>
      <c r="E136" s="9" t="s">
        <v>426</v>
      </c>
      <c r="F136" s="202">
        <v>16.36795</v>
      </c>
    </row>
    <row r="137">
      <c r="A137" s="27" t="s">
        <v>6</v>
      </c>
      <c r="B137" s="27" t="s">
        <v>474</v>
      </c>
      <c r="C137" s="7">
        <v>2018.0</v>
      </c>
      <c r="D137" s="9" t="s">
        <v>6</v>
      </c>
      <c r="E137" s="9" t="s">
        <v>426</v>
      </c>
      <c r="F137" s="202">
        <v>14.44171</v>
      </c>
    </row>
    <row r="138">
      <c r="A138" s="27" t="s">
        <v>7</v>
      </c>
      <c r="B138" s="27" t="s">
        <v>475</v>
      </c>
      <c r="C138" s="7">
        <v>2018.0</v>
      </c>
      <c r="D138" s="9" t="s">
        <v>6</v>
      </c>
      <c r="E138" s="9" t="s">
        <v>426</v>
      </c>
      <c r="F138" s="202">
        <v>27.56736</v>
      </c>
    </row>
    <row r="139">
      <c r="A139" s="27" t="s">
        <v>8</v>
      </c>
      <c r="B139" s="27" t="s">
        <v>479</v>
      </c>
      <c r="C139" s="7">
        <v>2018.0</v>
      </c>
      <c r="D139" s="9" t="s">
        <v>6</v>
      </c>
      <c r="E139" s="9" t="s">
        <v>426</v>
      </c>
      <c r="F139" s="202">
        <v>13.60121</v>
      </c>
    </row>
    <row r="140">
      <c r="A140" s="27" t="s">
        <v>9</v>
      </c>
      <c r="B140" s="27" t="s">
        <v>480</v>
      </c>
      <c r="C140" s="7">
        <v>2018.0</v>
      </c>
      <c r="D140" s="9" t="s">
        <v>6</v>
      </c>
      <c r="E140" s="9" t="s">
        <v>426</v>
      </c>
      <c r="F140" s="202">
        <v>21.48403</v>
      </c>
    </row>
    <row r="141">
      <c r="A141" s="27" t="s">
        <v>10</v>
      </c>
      <c r="B141" s="27" t="s">
        <v>478</v>
      </c>
      <c r="C141" s="7">
        <v>2018.0</v>
      </c>
      <c r="D141" s="9" t="s">
        <v>6</v>
      </c>
      <c r="E141" s="9" t="s">
        <v>426</v>
      </c>
      <c r="F141" s="202">
        <v>34.09615</v>
      </c>
    </row>
    <row r="142">
      <c r="A142" s="27" t="s">
        <v>11</v>
      </c>
      <c r="B142" s="27" t="s">
        <v>477</v>
      </c>
      <c r="C142" s="7">
        <v>2018.0</v>
      </c>
      <c r="D142" s="9" t="s">
        <v>6</v>
      </c>
      <c r="E142" s="9" t="s">
        <v>426</v>
      </c>
      <c r="F142" s="202">
        <v>12.15393</v>
      </c>
    </row>
    <row r="143">
      <c r="A143" s="27" t="s">
        <v>12</v>
      </c>
      <c r="B143" s="27" t="s">
        <v>476</v>
      </c>
      <c r="C143" s="7">
        <v>2018.0</v>
      </c>
      <c r="D143" s="9" t="s">
        <v>6</v>
      </c>
      <c r="E143" s="9" t="s">
        <v>426</v>
      </c>
      <c r="F143" s="202">
        <v>10.24977</v>
      </c>
    </row>
    <row r="144">
      <c r="A144" s="27" t="s">
        <v>13</v>
      </c>
      <c r="B144" s="27" t="s">
        <v>481</v>
      </c>
      <c r="C144" s="7">
        <v>2018.0</v>
      </c>
      <c r="D144" s="9" t="s">
        <v>6</v>
      </c>
      <c r="E144" s="9" t="s">
        <v>426</v>
      </c>
      <c r="F144" s="202">
        <v>16.61723</v>
      </c>
    </row>
    <row r="145">
      <c r="A145" s="27" t="s">
        <v>14</v>
      </c>
      <c r="B145" s="27" t="s">
        <v>483</v>
      </c>
      <c r="C145" s="7">
        <v>2018.0</v>
      </c>
      <c r="D145" s="9" t="s">
        <v>6</v>
      </c>
      <c r="E145" s="9" t="s">
        <v>426</v>
      </c>
      <c r="F145" s="202">
        <v>29.61719</v>
      </c>
    </row>
    <row r="146">
      <c r="A146" s="27" t="s">
        <v>15</v>
      </c>
      <c r="B146" s="27" t="s">
        <v>482</v>
      </c>
      <c r="C146" s="7">
        <v>2018.0</v>
      </c>
      <c r="D146" s="9" t="s">
        <v>6</v>
      </c>
      <c r="E146" s="9" t="s">
        <v>426</v>
      </c>
      <c r="F146" s="202">
        <v>37.37521</v>
      </c>
    </row>
    <row r="147">
      <c r="A147" s="27" t="s">
        <v>16</v>
      </c>
      <c r="B147" s="27" t="s">
        <v>484</v>
      </c>
      <c r="C147" s="7">
        <v>2018.0</v>
      </c>
      <c r="D147" s="9" t="s">
        <v>6</v>
      </c>
      <c r="E147" s="9" t="s">
        <v>426</v>
      </c>
      <c r="F147" s="202">
        <v>26.27123</v>
      </c>
    </row>
    <row r="148">
      <c r="A148" s="27" t="s">
        <v>17</v>
      </c>
      <c r="B148" s="27" t="s">
        <v>485</v>
      </c>
      <c r="C148" s="7">
        <v>2018.0</v>
      </c>
      <c r="D148" s="9" t="s">
        <v>6</v>
      </c>
      <c r="E148" s="9" t="s">
        <v>426</v>
      </c>
      <c r="F148" s="202">
        <v>19.98835</v>
      </c>
    </row>
    <row r="149">
      <c r="A149" s="27" t="s">
        <v>18</v>
      </c>
      <c r="B149" s="27" t="s">
        <v>486</v>
      </c>
      <c r="C149" s="7">
        <v>2018.0</v>
      </c>
      <c r="D149" s="9" t="s">
        <v>6</v>
      </c>
      <c r="E149" s="9" t="s">
        <v>426</v>
      </c>
      <c r="F149" s="202">
        <v>17.58319</v>
      </c>
    </row>
    <row r="150">
      <c r="A150" s="27" t="s">
        <v>19</v>
      </c>
      <c r="B150" s="27" t="s">
        <v>487</v>
      </c>
      <c r="C150" s="7">
        <v>2018.0</v>
      </c>
      <c r="D150" s="9" t="s">
        <v>6</v>
      </c>
      <c r="E150" s="9" t="s">
        <v>426</v>
      </c>
      <c r="F150" s="202">
        <v>24.67903</v>
      </c>
    </row>
    <row r="151">
      <c r="A151" s="27" t="s">
        <v>20</v>
      </c>
      <c r="B151" s="27" t="s">
        <v>488</v>
      </c>
      <c r="C151" s="7">
        <v>2018.0</v>
      </c>
      <c r="D151" s="9" t="s">
        <v>6</v>
      </c>
      <c r="E151" s="9" t="s">
        <v>426</v>
      </c>
      <c r="F151" s="202">
        <v>23.22215</v>
      </c>
    </row>
    <row r="152">
      <c r="A152" s="27" t="s">
        <v>21</v>
      </c>
      <c r="B152" s="27" t="s">
        <v>490</v>
      </c>
      <c r="C152" s="7">
        <v>2018.0</v>
      </c>
      <c r="D152" s="9" t="s">
        <v>6</v>
      </c>
      <c r="E152" s="9" t="s">
        <v>426</v>
      </c>
      <c r="F152" s="202">
        <v>21.55162</v>
      </c>
    </row>
    <row r="153">
      <c r="A153" s="27" t="s">
        <v>22</v>
      </c>
      <c r="B153" s="27" t="s">
        <v>491</v>
      </c>
      <c r="C153" s="7">
        <v>2018.0</v>
      </c>
      <c r="D153" s="9" t="s">
        <v>6</v>
      </c>
      <c r="E153" s="9" t="s">
        <v>426</v>
      </c>
      <c r="F153" s="202">
        <v>13.91471</v>
      </c>
    </row>
    <row r="154">
      <c r="A154" s="27" t="s">
        <v>23</v>
      </c>
      <c r="B154" s="27" t="s">
        <v>492</v>
      </c>
      <c r="C154" s="7">
        <v>2018.0</v>
      </c>
      <c r="D154" s="9" t="s">
        <v>6</v>
      </c>
      <c r="E154" s="9" t="s">
        <v>426</v>
      </c>
      <c r="F154" s="202">
        <v>38.79329</v>
      </c>
    </row>
    <row r="155">
      <c r="A155" s="27" t="s">
        <v>24</v>
      </c>
      <c r="B155" s="27" t="s">
        <v>493</v>
      </c>
      <c r="C155" s="7">
        <v>2018.0</v>
      </c>
      <c r="D155" s="9" t="s">
        <v>6</v>
      </c>
      <c r="E155" s="9" t="s">
        <v>426</v>
      </c>
      <c r="F155" s="202">
        <v>21.81559</v>
      </c>
    </row>
    <row r="156">
      <c r="A156" s="27" t="s">
        <v>25</v>
      </c>
      <c r="B156" s="27" t="s">
        <v>494</v>
      </c>
      <c r="C156" s="7">
        <v>2018.0</v>
      </c>
      <c r="D156" s="9" t="s">
        <v>6</v>
      </c>
      <c r="E156" s="9" t="s">
        <v>426</v>
      </c>
      <c r="F156" s="202">
        <v>28.16369</v>
      </c>
    </row>
    <row r="157">
      <c r="A157" s="27" t="s">
        <v>26</v>
      </c>
      <c r="B157" s="27" t="s">
        <v>495</v>
      </c>
      <c r="C157" s="7">
        <v>2018.0</v>
      </c>
      <c r="D157" s="9" t="s">
        <v>6</v>
      </c>
      <c r="E157" s="9" t="s">
        <v>426</v>
      </c>
      <c r="F157" s="202">
        <v>24.82374</v>
      </c>
    </row>
    <row r="158">
      <c r="A158" s="27" t="s">
        <v>27</v>
      </c>
      <c r="B158" s="27" t="s">
        <v>497</v>
      </c>
      <c r="C158" s="7">
        <v>2018.0</v>
      </c>
      <c r="D158" s="9" t="s">
        <v>6</v>
      </c>
      <c r="E158" s="9" t="s">
        <v>426</v>
      </c>
      <c r="F158" s="202">
        <v>25.23607</v>
      </c>
    </row>
    <row r="159">
      <c r="A159" s="27" t="s">
        <v>28</v>
      </c>
      <c r="B159" s="27" t="s">
        <v>496</v>
      </c>
      <c r="C159" s="7">
        <v>2018.0</v>
      </c>
      <c r="D159" s="9" t="s">
        <v>6</v>
      </c>
      <c r="E159" s="9" t="s">
        <v>426</v>
      </c>
      <c r="F159" s="202">
        <v>21.2113</v>
      </c>
    </row>
    <row r="160">
      <c r="A160" s="27" t="s">
        <v>29</v>
      </c>
      <c r="B160" s="27" t="s">
        <v>498</v>
      </c>
      <c r="C160" s="7">
        <v>2018.0</v>
      </c>
      <c r="D160" s="9" t="s">
        <v>6</v>
      </c>
      <c r="E160" s="9" t="s">
        <v>426</v>
      </c>
      <c r="F160" s="202">
        <v>15.84041</v>
      </c>
    </row>
    <row r="161">
      <c r="A161" s="27" t="s">
        <v>30</v>
      </c>
      <c r="B161" s="27" t="s">
        <v>499</v>
      </c>
      <c r="C161" s="7">
        <v>2018.0</v>
      </c>
      <c r="D161" s="9" t="s">
        <v>6</v>
      </c>
      <c r="E161" s="9" t="s">
        <v>426</v>
      </c>
      <c r="F161" s="202">
        <v>27.48916</v>
      </c>
    </row>
    <row r="162">
      <c r="A162" s="27" t="s">
        <v>31</v>
      </c>
      <c r="B162" s="27" t="s">
        <v>500</v>
      </c>
      <c r="C162" s="7">
        <v>2018.0</v>
      </c>
      <c r="D162" s="9" t="s">
        <v>6</v>
      </c>
      <c r="E162" s="9" t="s">
        <v>426</v>
      </c>
      <c r="F162" s="202">
        <v>20.00317</v>
      </c>
    </row>
    <row r="163">
      <c r="A163" s="27" t="s">
        <v>32</v>
      </c>
      <c r="B163" s="27" t="s">
        <v>501</v>
      </c>
      <c r="C163" s="7">
        <v>2018.0</v>
      </c>
      <c r="D163" s="9" t="s">
        <v>6</v>
      </c>
      <c r="E163" s="9" t="s">
        <v>426</v>
      </c>
      <c r="F163" s="202">
        <v>18.18585</v>
      </c>
    </row>
    <row r="164">
      <c r="A164" s="27" t="s">
        <v>33</v>
      </c>
      <c r="B164" s="27" t="s">
        <v>502</v>
      </c>
      <c r="C164" s="7">
        <v>2018.0</v>
      </c>
      <c r="D164" s="9" t="s">
        <v>6</v>
      </c>
      <c r="E164" s="9" t="s">
        <v>426</v>
      </c>
      <c r="F164" s="202">
        <v>29.43053</v>
      </c>
    </row>
    <row r="165">
      <c r="A165" s="27" t="s">
        <v>34</v>
      </c>
      <c r="B165" s="27" t="s">
        <v>503</v>
      </c>
      <c r="C165" s="7">
        <v>2018.0</v>
      </c>
      <c r="D165" s="9" t="s">
        <v>6</v>
      </c>
      <c r="E165" s="9" t="s">
        <v>426</v>
      </c>
      <c r="F165" s="202">
        <v>27.98487</v>
      </c>
    </row>
    <row r="166">
      <c r="A166" s="27" t="s">
        <v>35</v>
      </c>
      <c r="B166" s="27" t="s">
        <v>504</v>
      </c>
      <c r="C166" s="7">
        <v>2018.0</v>
      </c>
      <c r="D166" s="9" t="s">
        <v>6</v>
      </c>
      <c r="E166" s="9" t="s">
        <v>426</v>
      </c>
      <c r="F166" s="202">
        <v>21.56312</v>
      </c>
    </row>
    <row r="167">
      <c r="A167" s="91" t="s">
        <v>3</v>
      </c>
      <c r="B167" s="27" t="s">
        <v>489</v>
      </c>
      <c r="C167" s="7">
        <v>2020.0</v>
      </c>
      <c r="D167" s="9" t="s">
        <v>6</v>
      </c>
      <c r="E167" s="9" t="s">
        <v>426</v>
      </c>
      <c r="F167" s="201">
        <v>18.37987</v>
      </c>
    </row>
    <row r="168">
      <c r="A168" s="91" t="s">
        <v>4</v>
      </c>
      <c r="B168" s="27" t="s">
        <v>472</v>
      </c>
      <c r="C168" s="7">
        <v>2020.0</v>
      </c>
      <c r="D168" s="9" t="s">
        <v>6</v>
      </c>
      <c r="E168" s="9" t="s">
        <v>426</v>
      </c>
      <c r="F168" s="202">
        <v>10.59939</v>
      </c>
    </row>
    <row r="169">
      <c r="A169" s="27" t="s">
        <v>5</v>
      </c>
      <c r="B169" s="27" t="s">
        <v>473</v>
      </c>
      <c r="C169" s="7">
        <v>2020.0</v>
      </c>
      <c r="D169" s="9" t="s">
        <v>6</v>
      </c>
      <c r="E169" s="9" t="s">
        <v>426</v>
      </c>
      <c r="F169" s="202">
        <v>7.421745</v>
      </c>
    </row>
    <row r="170">
      <c r="A170" s="27" t="s">
        <v>6</v>
      </c>
      <c r="B170" s="27" t="s">
        <v>474</v>
      </c>
      <c r="C170" s="7">
        <v>2020.0</v>
      </c>
      <c r="D170" s="9" t="s">
        <v>6</v>
      </c>
      <c r="E170" s="9" t="s">
        <v>426</v>
      </c>
      <c r="F170" s="202">
        <v>13.81789</v>
      </c>
    </row>
    <row r="171">
      <c r="A171" s="27" t="s">
        <v>7</v>
      </c>
      <c r="B171" s="27" t="s">
        <v>475</v>
      </c>
      <c r="C171" s="7">
        <v>2020.0</v>
      </c>
      <c r="D171" s="9" t="s">
        <v>6</v>
      </c>
      <c r="E171" s="9" t="s">
        <v>426</v>
      </c>
      <c r="F171" s="202">
        <v>19.42486</v>
      </c>
    </row>
    <row r="172">
      <c r="A172" s="27" t="s">
        <v>8</v>
      </c>
      <c r="B172" s="27" t="s">
        <v>479</v>
      </c>
      <c r="C172" s="7">
        <v>2020.0</v>
      </c>
      <c r="D172" s="9" t="s">
        <v>6</v>
      </c>
      <c r="E172" s="9" t="s">
        <v>426</v>
      </c>
      <c r="F172" s="202">
        <v>10.36337</v>
      </c>
    </row>
    <row r="173">
      <c r="A173" s="27" t="s">
        <v>9</v>
      </c>
      <c r="B173" s="27" t="s">
        <v>480</v>
      </c>
      <c r="C173" s="7">
        <v>2020.0</v>
      </c>
      <c r="D173" s="9" t="s">
        <v>6</v>
      </c>
      <c r="E173" s="9" t="s">
        <v>426</v>
      </c>
      <c r="F173" s="202">
        <v>13.54343</v>
      </c>
    </row>
    <row r="174">
      <c r="A174" s="27" t="s">
        <v>10</v>
      </c>
      <c r="B174" s="27" t="s">
        <v>478</v>
      </c>
      <c r="C174" s="7">
        <v>2020.0</v>
      </c>
      <c r="D174" s="9" t="s">
        <v>6</v>
      </c>
      <c r="E174" s="9" t="s">
        <v>426</v>
      </c>
      <c r="F174" s="202">
        <v>31.46512</v>
      </c>
    </row>
    <row r="175">
      <c r="A175" s="27" t="s">
        <v>11</v>
      </c>
      <c r="B175" s="27" t="s">
        <v>477</v>
      </c>
      <c r="C175" s="7">
        <v>2020.0</v>
      </c>
      <c r="D175" s="9" t="s">
        <v>6</v>
      </c>
      <c r="E175" s="9" t="s">
        <v>426</v>
      </c>
      <c r="F175" s="202">
        <v>10.5769</v>
      </c>
    </row>
    <row r="176">
      <c r="A176" s="27" t="s">
        <v>12</v>
      </c>
      <c r="B176" s="27" t="s">
        <v>476</v>
      </c>
      <c r="C176" s="7">
        <v>2020.0</v>
      </c>
      <c r="D176" s="9" t="s">
        <v>6</v>
      </c>
      <c r="E176" s="9" t="s">
        <v>426</v>
      </c>
      <c r="F176" s="202">
        <v>10.46883</v>
      </c>
    </row>
    <row r="177">
      <c r="A177" s="27" t="s">
        <v>13</v>
      </c>
      <c r="B177" s="27" t="s">
        <v>481</v>
      </c>
      <c r="C177" s="7">
        <v>2020.0</v>
      </c>
      <c r="D177" s="9" t="s">
        <v>6</v>
      </c>
      <c r="E177" s="9" t="s">
        <v>426</v>
      </c>
      <c r="F177" s="202">
        <v>10.99206</v>
      </c>
    </row>
    <row r="178">
      <c r="A178" s="27" t="s">
        <v>14</v>
      </c>
      <c r="B178" s="27" t="s">
        <v>483</v>
      </c>
      <c r="C178" s="7">
        <v>2020.0</v>
      </c>
      <c r="D178" s="9" t="s">
        <v>6</v>
      </c>
      <c r="E178" s="9" t="s">
        <v>426</v>
      </c>
      <c r="F178" s="202">
        <v>26.39978</v>
      </c>
    </row>
    <row r="179">
      <c r="A179" s="27" t="s">
        <v>15</v>
      </c>
      <c r="B179" s="27" t="s">
        <v>482</v>
      </c>
      <c r="C179" s="7">
        <v>2020.0</v>
      </c>
      <c r="D179" s="9" t="s">
        <v>6</v>
      </c>
      <c r="E179" s="9" t="s">
        <v>426</v>
      </c>
      <c r="F179" s="202">
        <v>34.77181</v>
      </c>
    </row>
    <row r="180">
      <c r="A180" s="27" t="s">
        <v>16</v>
      </c>
      <c r="B180" s="27" t="s">
        <v>484</v>
      </c>
      <c r="C180" s="7">
        <v>2020.0</v>
      </c>
      <c r="D180" s="9" t="s">
        <v>6</v>
      </c>
      <c r="E180" s="9" t="s">
        <v>426</v>
      </c>
      <c r="F180" s="202">
        <v>22.53796</v>
      </c>
    </row>
    <row r="181">
      <c r="A181" s="27" t="s">
        <v>17</v>
      </c>
      <c r="B181" s="27" t="s">
        <v>485</v>
      </c>
      <c r="C181" s="7">
        <v>2020.0</v>
      </c>
      <c r="D181" s="9" t="s">
        <v>6</v>
      </c>
      <c r="E181" s="9" t="s">
        <v>426</v>
      </c>
      <c r="F181" s="202">
        <v>13.85674</v>
      </c>
    </row>
    <row r="182">
      <c r="A182" s="27" t="s">
        <v>18</v>
      </c>
      <c r="B182" s="27" t="s">
        <v>486</v>
      </c>
      <c r="C182" s="7">
        <v>2020.0</v>
      </c>
      <c r="D182" s="9" t="s">
        <v>6</v>
      </c>
      <c r="E182" s="9" t="s">
        <v>426</v>
      </c>
      <c r="F182" s="202">
        <v>13.54231</v>
      </c>
    </row>
    <row r="183">
      <c r="A183" s="27" t="s">
        <v>19</v>
      </c>
      <c r="B183" s="27" t="s">
        <v>487</v>
      </c>
      <c r="C183" s="7">
        <v>2020.0</v>
      </c>
      <c r="D183" s="9" t="s">
        <v>6</v>
      </c>
      <c r="E183" s="9" t="s">
        <v>426</v>
      </c>
      <c r="F183" s="202">
        <v>22.16166</v>
      </c>
    </row>
    <row r="184">
      <c r="A184" s="27" t="s">
        <v>20</v>
      </c>
      <c r="B184" s="27" t="s">
        <v>488</v>
      </c>
      <c r="C184" s="7">
        <v>2020.0</v>
      </c>
      <c r="D184" s="9" t="s">
        <v>6</v>
      </c>
      <c r="E184" s="9" t="s">
        <v>426</v>
      </c>
      <c r="F184" s="202">
        <v>18.4295</v>
      </c>
    </row>
    <row r="185">
      <c r="A185" s="27" t="s">
        <v>21</v>
      </c>
      <c r="B185" s="27" t="s">
        <v>490</v>
      </c>
      <c r="C185" s="7">
        <v>2020.0</v>
      </c>
      <c r="D185" s="9" t="s">
        <v>6</v>
      </c>
      <c r="E185" s="9" t="s">
        <v>426</v>
      </c>
      <c r="F185" s="202">
        <v>15.84736</v>
      </c>
    </row>
    <row r="186">
      <c r="A186" s="27" t="s">
        <v>22</v>
      </c>
      <c r="B186" s="27" t="s">
        <v>491</v>
      </c>
      <c r="C186" s="7">
        <v>2020.0</v>
      </c>
      <c r="D186" s="9" t="s">
        <v>6</v>
      </c>
      <c r="E186" s="9" t="s">
        <v>426</v>
      </c>
      <c r="F186" s="202">
        <v>8.613116</v>
      </c>
    </row>
    <row r="187">
      <c r="A187" s="27" t="s">
        <v>23</v>
      </c>
      <c r="B187" s="27" t="s">
        <v>492</v>
      </c>
      <c r="C187" s="7">
        <v>2020.0</v>
      </c>
      <c r="D187" s="9" t="s">
        <v>6</v>
      </c>
      <c r="E187" s="9" t="s">
        <v>426</v>
      </c>
      <c r="F187" s="202">
        <v>34.54773</v>
      </c>
    </row>
    <row r="188">
      <c r="A188" s="27" t="s">
        <v>24</v>
      </c>
      <c r="B188" s="27" t="s">
        <v>493</v>
      </c>
      <c r="C188" s="7">
        <v>2020.0</v>
      </c>
      <c r="D188" s="9" t="s">
        <v>6</v>
      </c>
      <c r="E188" s="9" t="s">
        <v>426</v>
      </c>
      <c r="F188" s="202">
        <v>25.19054</v>
      </c>
    </row>
    <row r="189">
      <c r="A189" s="27" t="s">
        <v>25</v>
      </c>
      <c r="B189" s="27" t="s">
        <v>494</v>
      </c>
      <c r="C189" s="7">
        <v>2020.0</v>
      </c>
      <c r="D189" s="9" t="s">
        <v>6</v>
      </c>
      <c r="E189" s="9" t="s">
        <v>426</v>
      </c>
      <c r="F189" s="202">
        <v>19.74239</v>
      </c>
    </row>
    <row r="190">
      <c r="A190" s="27" t="s">
        <v>26</v>
      </c>
      <c r="B190" s="27" t="s">
        <v>495</v>
      </c>
      <c r="C190" s="7">
        <v>2020.0</v>
      </c>
      <c r="D190" s="9" t="s">
        <v>6</v>
      </c>
      <c r="E190" s="9" t="s">
        <v>426</v>
      </c>
      <c r="F190" s="202">
        <v>17.9803</v>
      </c>
    </row>
    <row r="191">
      <c r="A191" s="27" t="s">
        <v>27</v>
      </c>
      <c r="B191" s="27" t="s">
        <v>497</v>
      </c>
      <c r="C191" s="7">
        <v>2020.0</v>
      </c>
      <c r="D191" s="9" t="s">
        <v>6</v>
      </c>
      <c r="E191" s="9" t="s">
        <v>426</v>
      </c>
      <c r="F191" s="202">
        <v>21.21179</v>
      </c>
    </row>
    <row r="192">
      <c r="A192" s="27" t="s">
        <v>28</v>
      </c>
      <c r="B192" s="27" t="s">
        <v>496</v>
      </c>
      <c r="C192" s="7">
        <v>2020.0</v>
      </c>
      <c r="D192" s="9" t="s">
        <v>6</v>
      </c>
      <c r="E192" s="9" t="s">
        <v>426</v>
      </c>
      <c r="F192" s="202">
        <v>13.2797</v>
      </c>
    </row>
    <row r="193">
      <c r="A193" s="27" t="s">
        <v>29</v>
      </c>
      <c r="B193" s="27" t="s">
        <v>498</v>
      </c>
      <c r="C193" s="7">
        <v>2020.0</v>
      </c>
      <c r="D193" s="9" t="s">
        <v>6</v>
      </c>
      <c r="E193" s="9" t="s">
        <v>426</v>
      </c>
      <c r="F193" s="202">
        <v>9.428272</v>
      </c>
    </row>
    <row r="194">
      <c r="A194" s="27" t="s">
        <v>30</v>
      </c>
      <c r="B194" s="27" t="s">
        <v>499</v>
      </c>
      <c r="C194" s="7">
        <v>2020.0</v>
      </c>
      <c r="D194" s="9" t="s">
        <v>6</v>
      </c>
      <c r="E194" s="9" t="s">
        <v>426</v>
      </c>
      <c r="F194" s="202">
        <v>17.42014</v>
      </c>
    </row>
    <row r="195">
      <c r="A195" s="27" t="s">
        <v>31</v>
      </c>
      <c r="B195" s="27" t="s">
        <v>500</v>
      </c>
      <c r="C195" s="7">
        <v>2020.0</v>
      </c>
      <c r="D195" s="9" t="s">
        <v>6</v>
      </c>
      <c r="E195" s="9" t="s">
        <v>426</v>
      </c>
      <c r="F195" s="202">
        <v>13.73325</v>
      </c>
    </row>
    <row r="196">
      <c r="A196" s="27" t="s">
        <v>32</v>
      </c>
      <c r="B196" s="27" t="s">
        <v>501</v>
      </c>
      <c r="C196" s="7">
        <v>2020.0</v>
      </c>
      <c r="D196" s="9" t="s">
        <v>6</v>
      </c>
      <c r="E196" s="9" t="s">
        <v>426</v>
      </c>
      <c r="F196" s="202">
        <v>14.58537</v>
      </c>
    </row>
    <row r="197">
      <c r="A197" s="27" t="s">
        <v>33</v>
      </c>
      <c r="B197" s="27" t="s">
        <v>502</v>
      </c>
      <c r="C197" s="7">
        <v>2020.0</v>
      </c>
      <c r="D197" s="9" t="s">
        <v>6</v>
      </c>
      <c r="E197" s="9" t="s">
        <v>426</v>
      </c>
      <c r="F197" s="202">
        <v>24.21269</v>
      </c>
    </row>
    <row r="198">
      <c r="A198" s="27" t="s">
        <v>34</v>
      </c>
      <c r="B198" s="27" t="s">
        <v>503</v>
      </c>
      <c r="C198" s="7">
        <v>2020.0</v>
      </c>
      <c r="D198" s="9" t="s">
        <v>6</v>
      </c>
      <c r="E198" s="9" t="s">
        <v>426</v>
      </c>
      <c r="F198" s="202">
        <v>19.7485</v>
      </c>
    </row>
    <row r="199">
      <c r="A199" s="27" t="s">
        <v>35</v>
      </c>
      <c r="B199" s="27" t="s">
        <v>504</v>
      </c>
      <c r="C199" s="7">
        <v>2020.0</v>
      </c>
      <c r="D199" s="9" t="s">
        <v>6</v>
      </c>
      <c r="E199" s="9" t="s">
        <v>426</v>
      </c>
      <c r="F199" s="202">
        <v>17.02667</v>
      </c>
    </row>
    <row r="200">
      <c r="A200" s="91" t="s">
        <v>3</v>
      </c>
      <c r="B200" s="27" t="s">
        <v>489</v>
      </c>
      <c r="C200" s="7">
        <v>2022.0</v>
      </c>
      <c r="D200" s="9" t="s">
        <v>6</v>
      </c>
      <c r="E200" s="9" t="s">
        <v>426</v>
      </c>
      <c r="F200" s="205">
        <v>17.17086</v>
      </c>
    </row>
    <row r="201">
      <c r="A201" s="2" t="s">
        <v>4</v>
      </c>
      <c r="B201" s="1" t="s">
        <v>472</v>
      </c>
      <c r="C201" s="1">
        <v>2022.0</v>
      </c>
      <c r="D201" s="2" t="s">
        <v>6</v>
      </c>
      <c r="E201" s="2" t="s">
        <v>426</v>
      </c>
      <c r="F201" s="204">
        <v>10.9102528316855</v>
      </c>
    </row>
    <row r="202">
      <c r="A202" s="2" t="s">
        <v>5</v>
      </c>
      <c r="B202" s="1" t="s">
        <v>473</v>
      </c>
      <c r="C202" s="1">
        <v>2022.0</v>
      </c>
      <c r="D202" s="2" t="s">
        <v>6</v>
      </c>
      <c r="E202" s="2" t="s">
        <v>426</v>
      </c>
      <c r="F202" s="204">
        <v>8.63356496334421</v>
      </c>
    </row>
    <row r="203">
      <c r="A203" s="2" t="s">
        <v>6</v>
      </c>
      <c r="B203" s="1" t="s">
        <v>474</v>
      </c>
      <c r="C203" s="1">
        <v>2022.0</v>
      </c>
      <c r="D203" s="2" t="s">
        <v>6</v>
      </c>
      <c r="E203" s="2" t="s">
        <v>426</v>
      </c>
      <c r="F203" s="204">
        <v>12.0086851781412</v>
      </c>
    </row>
    <row r="204">
      <c r="A204" s="2" t="s">
        <v>7</v>
      </c>
      <c r="B204" s="1" t="s">
        <v>475</v>
      </c>
      <c r="C204" s="1">
        <v>2022.0</v>
      </c>
      <c r="D204" s="2" t="s">
        <v>6</v>
      </c>
      <c r="E204" s="2" t="s">
        <v>426</v>
      </c>
      <c r="F204" s="204">
        <v>21.9509485663503</v>
      </c>
    </row>
    <row r="205">
      <c r="A205" s="2" t="s">
        <v>8</v>
      </c>
      <c r="B205" s="1" t="s">
        <v>479</v>
      </c>
      <c r="C205" s="1">
        <v>2022.0</v>
      </c>
      <c r="D205" s="2" t="s">
        <v>6</v>
      </c>
      <c r="E205" s="2" t="s">
        <v>426</v>
      </c>
      <c r="F205" s="204">
        <v>10.1235392986639</v>
      </c>
    </row>
    <row r="206">
      <c r="A206" s="2" t="s">
        <v>9</v>
      </c>
      <c r="B206" s="1" t="s">
        <v>480</v>
      </c>
      <c r="C206" s="1">
        <v>2022.0</v>
      </c>
      <c r="D206" s="2" t="s">
        <v>6</v>
      </c>
      <c r="E206" s="2" t="s">
        <v>426</v>
      </c>
      <c r="F206" s="204">
        <v>13.104212514242</v>
      </c>
    </row>
    <row r="207">
      <c r="A207" s="2" t="s">
        <v>10</v>
      </c>
      <c r="B207" s="1" t="s">
        <v>478</v>
      </c>
      <c r="C207" s="1">
        <v>2022.0</v>
      </c>
      <c r="D207" s="2" t="s">
        <v>6</v>
      </c>
      <c r="E207" s="2" t="s">
        <v>426</v>
      </c>
      <c r="F207" s="204">
        <v>29.0443739628237</v>
      </c>
    </row>
    <row r="208">
      <c r="A208" s="2" t="s">
        <v>11</v>
      </c>
      <c r="B208" s="1" t="s">
        <v>477</v>
      </c>
      <c r="C208" s="1">
        <v>2022.0</v>
      </c>
      <c r="D208" s="2" t="s">
        <v>6</v>
      </c>
      <c r="E208" s="2" t="s">
        <v>426</v>
      </c>
      <c r="F208" s="204">
        <v>9.41731892160519</v>
      </c>
    </row>
    <row r="209">
      <c r="A209" s="2" t="s">
        <v>12</v>
      </c>
      <c r="B209" s="1" t="s">
        <v>476</v>
      </c>
      <c r="C209" s="1">
        <v>2022.0</v>
      </c>
      <c r="D209" s="2" t="s">
        <v>6</v>
      </c>
      <c r="E209" s="2" t="s">
        <v>426</v>
      </c>
      <c r="F209" s="204">
        <v>8.72386763179414</v>
      </c>
    </row>
    <row r="210">
      <c r="A210" s="2" t="s">
        <v>13</v>
      </c>
      <c r="B210" s="1" t="s">
        <v>481</v>
      </c>
      <c r="C210" s="1">
        <v>2022.0</v>
      </c>
      <c r="D210" s="2" t="s">
        <v>6</v>
      </c>
      <c r="E210" s="2" t="s">
        <v>426</v>
      </c>
      <c r="F210" s="204">
        <v>8.90974079035872</v>
      </c>
    </row>
    <row r="211">
      <c r="A211" s="2" t="s">
        <v>14</v>
      </c>
      <c r="B211" s="1" t="s">
        <v>483</v>
      </c>
      <c r="C211" s="1">
        <v>2022.0</v>
      </c>
      <c r="D211" s="2" t="s">
        <v>6</v>
      </c>
      <c r="E211" s="2" t="s">
        <v>426</v>
      </c>
      <c r="F211" s="204">
        <v>18.6148692658416</v>
      </c>
    </row>
    <row r="212">
      <c r="A212" s="2" t="s">
        <v>15</v>
      </c>
      <c r="B212" s="1" t="s">
        <v>482</v>
      </c>
      <c r="C212" s="1">
        <v>2022.0</v>
      </c>
      <c r="D212" s="2" t="s">
        <v>6</v>
      </c>
      <c r="E212" s="2" t="s">
        <v>426</v>
      </c>
      <c r="F212" s="204">
        <v>34.6602187725223</v>
      </c>
    </row>
    <row r="213">
      <c r="A213" s="2" t="s">
        <v>16</v>
      </c>
      <c r="B213" s="1" t="s">
        <v>484</v>
      </c>
      <c r="C213" s="1">
        <v>2022.0</v>
      </c>
      <c r="D213" s="2" t="s">
        <v>6</v>
      </c>
      <c r="E213" s="2" t="s">
        <v>426</v>
      </c>
      <c r="F213" s="204">
        <v>24.8835754725847</v>
      </c>
    </row>
    <row r="214">
      <c r="A214" s="2" t="s">
        <v>17</v>
      </c>
      <c r="B214" s="1" t="s">
        <v>485</v>
      </c>
      <c r="C214" s="1">
        <v>2022.0</v>
      </c>
      <c r="D214" s="2" t="s">
        <v>6</v>
      </c>
      <c r="E214" s="2" t="s">
        <v>426</v>
      </c>
      <c r="F214" s="204">
        <v>10.8003352821104</v>
      </c>
    </row>
    <row r="215">
      <c r="A215" s="2" t="s">
        <v>18</v>
      </c>
      <c r="B215" s="1" t="s">
        <v>486</v>
      </c>
      <c r="C215" s="1">
        <v>2022.0</v>
      </c>
      <c r="D215" s="2" t="s">
        <v>6</v>
      </c>
      <c r="E215" s="2" t="s">
        <v>426</v>
      </c>
      <c r="F215" s="204">
        <v>13.134844462792</v>
      </c>
    </row>
    <row r="216">
      <c r="A216" s="2" t="s">
        <v>19</v>
      </c>
      <c r="B216" s="1" t="s">
        <v>487</v>
      </c>
      <c r="C216" s="1">
        <v>2022.0</v>
      </c>
      <c r="D216" s="2" t="s">
        <v>6</v>
      </c>
      <c r="E216" s="2" t="s">
        <v>426</v>
      </c>
      <c r="F216" s="204">
        <v>21.6050006337124</v>
      </c>
    </row>
    <row r="217">
      <c r="A217" s="2" t="s">
        <v>20</v>
      </c>
      <c r="B217" s="1" t="s">
        <v>488</v>
      </c>
      <c r="C217" s="1">
        <v>2022.0</v>
      </c>
      <c r="D217" s="2" t="s">
        <v>6</v>
      </c>
      <c r="E217" s="2" t="s">
        <v>426</v>
      </c>
      <c r="F217" s="204">
        <v>16.4618443620321</v>
      </c>
    </row>
    <row r="218">
      <c r="A218" s="2" t="s">
        <v>21</v>
      </c>
      <c r="B218" s="1" t="s">
        <v>490</v>
      </c>
      <c r="C218" s="1">
        <v>2022.0</v>
      </c>
      <c r="D218" s="2" t="s">
        <v>6</v>
      </c>
      <c r="E218" s="2" t="s">
        <v>426</v>
      </c>
      <c r="F218" s="204">
        <v>11.8608759096058</v>
      </c>
    </row>
    <row r="219">
      <c r="A219" s="2" t="s">
        <v>22</v>
      </c>
      <c r="B219" s="1" t="s">
        <v>491</v>
      </c>
      <c r="C219" s="1">
        <v>2022.0</v>
      </c>
      <c r="D219" s="2" t="s">
        <v>6</v>
      </c>
      <c r="E219" s="2" t="s">
        <v>426</v>
      </c>
      <c r="F219" s="204">
        <v>9.04820483367741</v>
      </c>
    </row>
    <row r="220">
      <c r="A220" s="2" t="s">
        <v>23</v>
      </c>
      <c r="B220" s="1" t="s">
        <v>492</v>
      </c>
      <c r="C220" s="1">
        <v>2022.0</v>
      </c>
      <c r="D220" s="2" t="s">
        <v>6</v>
      </c>
      <c r="E220" s="2" t="s">
        <v>426</v>
      </c>
      <c r="F220" s="204">
        <v>31.7467993327414</v>
      </c>
    </row>
    <row r="221">
      <c r="A221" s="2" t="s">
        <v>24</v>
      </c>
      <c r="B221" s="1" t="s">
        <v>493</v>
      </c>
      <c r="C221" s="1">
        <v>2022.0</v>
      </c>
      <c r="D221" s="2" t="s">
        <v>6</v>
      </c>
      <c r="E221" s="2" t="s">
        <v>426</v>
      </c>
      <c r="F221" s="204">
        <v>21.0424953054073</v>
      </c>
    </row>
    <row r="222">
      <c r="A222" s="2" t="s">
        <v>25</v>
      </c>
      <c r="B222" s="1" t="s">
        <v>494</v>
      </c>
      <c r="C222" s="1">
        <v>2022.0</v>
      </c>
      <c r="D222" s="2" t="s">
        <v>6</v>
      </c>
      <c r="E222" s="2" t="s">
        <v>426</v>
      </c>
      <c r="F222" s="204">
        <v>18.1084378507637</v>
      </c>
    </row>
    <row r="223">
      <c r="A223" s="2" t="s">
        <v>26</v>
      </c>
      <c r="B223" s="1" t="s">
        <v>495</v>
      </c>
      <c r="C223" s="1">
        <v>2022.0</v>
      </c>
      <c r="D223" s="2" t="s">
        <v>6</v>
      </c>
      <c r="E223" s="2" t="s">
        <v>426</v>
      </c>
      <c r="F223" s="204">
        <v>14.2723565417587</v>
      </c>
    </row>
    <row r="224">
      <c r="A224" s="2" t="s">
        <v>27</v>
      </c>
      <c r="B224" s="1" t="s">
        <v>497</v>
      </c>
      <c r="C224" s="1">
        <v>2022.0</v>
      </c>
      <c r="D224" s="2" t="s">
        <v>6</v>
      </c>
      <c r="E224" s="2" t="s">
        <v>426</v>
      </c>
      <c r="F224" s="204">
        <v>18.2044445757417</v>
      </c>
    </row>
    <row r="225">
      <c r="A225" s="2" t="s">
        <v>28</v>
      </c>
      <c r="B225" s="1" t="s">
        <v>496</v>
      </c>
      <c r="C225" s="1">
        <v>2022.0</v>
      </c>
      <c r="D225" s="2" t="s">
        <v>6</v>
      </c>
      <c r="E225" s="2" t="s">
        <v>426</v>
      </c>
      <c r="F225" s="204">
        <v>11.8596789003589</v>
      </c>
    </row>
    <row r="226">
      <c r="A226" s="2" t="s">
        <v>29</v>
      </c>
      <c r="B226" s="1" t="s">
        <v>498</v>
      </c>
      <c r="C226" s="1">
        <v>2022.0</v>
      </c>
      <c r="D226" s="2" t="s">
        <v>6</v>
      </c>
      <c r="E226" s="2" t="s">
        <v>426</v>
      </c>
      <c r="F226" s="204">
        <v>16.4572495385132</v>
      </c>
    </row>
    <row r="227">
      <c r="A227" s="2" t="s">
        <v>30</v>
      </c>
      <c r="B227" s="1" t="s">
        <v>499</v>
      </c>
      <c r="C227" s="1">
        <v>2022.0</v>
      </c>
      <c r="D227" s="2" t="s">
        <v>6</v>
      </c>
      <c r="E227" s="2" t="s">
        <v>426</v>
      </c>
      <c r="F227" s="204">
        <v>16.5713215202829</v>
      </c>
    </row>
    <row r="228">
      <c r="A228" s="2" t="s">
        <v>31</v>
      </c>
      <c r="B228" s="1" t="s">
        <v>500</v>
      </c>
      <c r="C228" s="1">
        <v>2022.0</v>
      </c>
      <c r="D228" s="2" t="s">
        <v>6</v>
      </c>
      <c r="E228" s="2" t="s">
        <v>426</v>
      </c>
      <c r="F228" s="204">
        <v>11.8136307048447</v>
      </c>
    </row>
    <row r="229">
      <c r="A229" s="2" t="s">
        <v>32</v>
      </c>
      <c r="B229" s="1" t="s">
        <v>501</v>
      </c>
      <c r="C229" s="1">
        <v>2022.0</v>
      </c>
      <c r="D229" s="2" t="s">
        <v>6</v>
      </c>
      <c r="E229" s="2" t="s">
        <v>426</v>
      </c>
      <c r="F229" s="204">
        <v>15.6148256968157</v>
      </c>
    </row>
    <row r="230">
      <c r="A230" s="2" t="s">
        <v>33</v>
      </c>
      <c r="B230" s="1" t="s">
        <v>502</v>
      </c>
      <c r="C230" s="1">
        <v>2022.0</v>
      </c>
      <c r="D230" s="2" t="s">
        <v>6</v>
      </c>
      <c r="E230" s="2" t="s">
        <v>426</v>
      </c>
      <c r="F230" s="204">
        <v>20.7495451530497</v>
      </c>
    </row>
    <row r="231">
      <c r="A231" s="2" t="s">
        <v>34</v>
      </c>
      <c r="B231" s="1" t="s">
        <v>503</v>
      </c>
      <c r="C231" s="1">
        <v>2022.0</v>
      </c>
      <c r="D231" s="2" t="s">
        <v>6</v>
      </c>
      <c r="E231" s="2" t="s">
        <v>426</v>
      </c>
      <c r="F231" s="204">
        <v>18.6972816992795</v>
      </c>
    </row>
    <row r="232">
      <c r="A232" s="2" t="s">
        <v>35</v>
      </c>
      <c r="B232" s="1" t="s">
        <v>504</v>
      </c>
      <c r="C232" s="1">
        <v>2022.0</v>
      </c>
      <c r="D232" s="2" t="s">
        <v>6</v>
      </c>
      <c r="E232" s="2" t="s">
        <v>426</v>
      </c>
      <c r="F232" s="204">
        <v>12.7355982781389</v>
      </c>
    </row>
    <row r="233">
      <c r="A233" s="91" t="s">
        <v>3</v>
      </c>
      <c r="B233" s="27" t="s">
        <v>489</v>
      </c>
      <c r="C233" s="7">
        <v>2024.0</v>
      </c>
      <c r="D233" s="9" t="s">
        <v>6</v>
      </c>
      <c r="E233" s="9" t="s">
        <v>426</v>
      </c>
      <c r="F233" s="205">
        <v>8.28</v>
      </c>
    </row>
    <row r="234">
      <c r="A234" s="2" t="s">
        <v>4</v>
      </c>
      <c r="B234" s="1" t="s">
        <v>472</v>
      </c>
      <c r="C234" s="1">
        <v>2024.0</v>
      </c>
      <c r="D234" s="2" t="s">
        <v>6</v>
      </c>
      <c r="E234" s="2" t="s">
        <v>426</v>
      </c>
      <c r="F234" s="1">
        <v>6.942130774025783</v>
      </c>
    </row>
    <row r="235">
      <c r="A235" s="2" t="s">
        <v>5</v>
      </c>
      <c r="B235" s="1" t="s">
        <v>473</v>
      </c>
      <c r="C235" s="1">
        <v>2024.0</v>
      </c>
      <c r="D235" s="2" t="s">
        <v>6</v>
      </c>
      <c r="E235" s="2" t="s">
        <v>426</v>
      </c>
      <c r="F235" s="1">
        <v>5.484510984038569</v>
      </c>
    </row>
    <row r="236">
      <c r="A236" s="2" t="s">
        <v>6</v>
      </c>
      <c r="B236" s="1" t="s">
        <v>474</v>
      </c>
      <c r="C236" s="1">
        <v>2024.0</v>
      </c>
      <c r="D236" s="2" t="s">
        <v>6</v>
      </c>
      <c r="E236" s="2" t="s">
        <v>426</v>
      </c>
      <c r="F236" s="1">
        <v>6.718919581778001</v>
      </c>
    </row>
    <row r="237">
      <c r="A237" s="2" t="s">
        <v>7</v>
      </c>
      <c r="B237" s="1" t="s">
        <v>475</v>
      </c>
      <c r="C237" s="1">
        <v>2024.0</v>
      </c>
      <c r="D237" s="2" t="s">
        <v>6</v>
      </c>
      <c r="E237" s="2" t="s">
        <v>426</v>
      </c>
      <c r="F237" s="1">
        <v>9.961187969014128</v>
      </c>
    </row>
    <row r="238">
      <c r="A238" s="2" t="s">
        <v>8</v>
      </c>
      <c r="B238" s="1" t="s">
        <v>479</v>
      </c>
      <c r="C238" s="1">
        <v>2024.0</v>
      </c>
      <c r="D238" s="2" t="s">
        <v>6</v>
      </c>
      <c r="E238" s="2" t="s">
        <v>426</v>
      </c>
      <c r="F238" s="1">
        <v>6.559962706100181</v>
      </c>
    </row>
    <row r="239">
      <c r="A239" s="2" t="s">
        <v>9</v>
      </c>
      <c r="B239" s="1" t="s">
        <v>480</v>
      </c>
      <c r="C239" s="1">
        <v>2024.0</v>
      </c>
      <c r="D239" s="2" t="s">
        <v>6</v>
      </c>
      <c r="E239" s="2" t="s">
        <v>426</v>
      </c>
      <c r="F239" s="1">
        <v>7.190822413421842</v>
      </c>
    </row>
    <row r="240">
      <c r="A240" s="2" t="s">
        <v>10</v>
      </c>
      <c r="B240" s="1" t="s">
        <v>478</v>
      </c>
      <c r="C240" s="1">
        <v>2024.0</v>
      </c>
      <c r="D240" s="2" t="s">
        <v>6</v>
      </c>
      <c r="E240" s="2" t="s">
        <v>426</v>
      </c>
      <c r="F240" s="1">
        <v>18.095933961297863</v>
      </c>
    </row>
    <row r="241">
      <c r="A241" s="2" t="s">
        <v>11</v>
      </c>
      <c r="B241" s="1" t="s">
        <v>477</v>
      </c>
      <c r="C241" s="1">
        <v>2024.0</v>
      </c>
      <c r="D241" s="2" t="s">
        <v>6</v>
      </c>
      <c r="E241" s="2" t="s">
        <v>426</v>
      </c>
      <c r="F241" s="1">
        <v>6.625798604800708</v>
      </c>
    </row>
    <row r="242">
      <c r="A242" s="2" t="s">
        <v>12</v>
      </c>
      <c r="B242" s="1" t="s">
        <v>476</v>
      </c>
      <c r="C242" s="1">
        <v>2024.0</v>
      </c>
      <c r="D242" s="2" t="s">
        <v>6</v>
      </c>
      <c r="E242" s="2" t="s">
        <v>426</v>
      </c>
      <c r="F242" s="1">
        <v>3.2283366025173272</v>
      </c>
    </row>
    <row r="243">
      <c r="A243" s="2" t="s">
        <v>13</v>
      </c>
      <c r="B243" s="1" t="s">
        <v>481</v>
      </c>
      <c r="C243" s="1">
        <v>2024.0</v>
      </c>
      <c r="D243" s="2" t="s">
        <v>6</v>
      </c>
      <c r="E243" s="2" t="s">
        <v>426</v>
      </c>
      <c r="F243" s="1">
        <v>7.331739300398225</v>
      </c>
    </row>
    <row r="244">
      <c r="A244" s="2" t="s">
        <v>14</v>
      </c>
      <c r="B244" s="1" t="s">
        <v>483</v>
      </c>
      <c r="C244" s="1">
        <v>2024.0</v>
      </c>
      <c r="D244" s="2" t="s">
        <v>6</v>
      </c>
      <c r="E244" s="2" t="s">
        <v>426</v>
      </c>
      <c r="F244" s="1">
        <v>9.495862373332393</v>
      </c>
    </row>
    <row r="245">
      <c r="A245" s="2" t="s">
        <v>15</v>
      </c>
      <c r="B245" s="1" t="s">
        <v>482</v>
      </c>
      <c r="C245" s="1">
        <v>2024.0</v>
      </c>
      <c r="D245" s="2" t="s">
        <v>6</v>
      </c>
      <c r="E245" s="2" t="s">
        <v>426</v>
      </c>
      <c r="F245" s="1">
        <v>16.09680416056402</v>
      </c>
    </row>
    <row r="246">
      <c r="A246" s="2" t="s">
        <v>16</v>
      </c>
      <c r="B246" s="1" t="s">
        <v>484</v>
      </c>
      <c r="C246" s="1">
        <v>2024.0</v>
      </c>
      <c r="D246" s="2" t="s">
        <v>6</v>
      </c>
      <c r="E246" s="2" t="s">
        <v>426</v>
      </c>
      <c r="F246" s="1">
        <v>9.376863669823228</v>
      </c>
    </row>
    <row r="247">
      <c r="A247" s="2" t="s">
        <v>17</v>
      </c>
      <c r="B247" s="1" t="s">
        <v>485</v>
      </c>
      <c r="C247" s="1">
        <v>2024.0</v>
      </c>
      <c r="D247" s="2" t="s">
        <v>6</v>
      </c>
      <c r="E247" s="2" t="s">
        <v>426</v>
      </c>
      <c r="F247" s="1">
        <v>6.773619423584659</v>
      </c>
    </row>
    <row r="248">
      <c r="A248" s="2" t="s">
        <v>18</v>
      </c>
      <c r="B248" s="1" t="s">
        <v>486</v>
      </c>
      <c r="C248" s="1">
        <v>2024.0</v>
      </c>
      <c r="D248" s="2" t="s">
        <v>6</v>
      </c>
      <c r="E248" s="2" t="s">
        <v>426</v>
      </c>
      <c r="F248" s="1">
        <v>5.469235574673434</v>
      </c>
    </row>
    <row r="249">
      <c r="A249" s="2" t="s">
        <v>19</v>
      </c>
      <c r="B249" s="1" t="s">
        <v>487</v>
      </c>
      <c r="C249" s="1">
        <v>2024.0</v>
      </c>
      <c r="D249" s="2" t="s">
        <v>6</v>
      </c>
      <c r="E249" s="2" t="s">
        <v>426</v>
      </c>
      <c r="F249" s="1">
        <v>10.76371068782763</v>
      </c>
    </row>
    <row r="250">
      <c r="A250" s="2" t="s">
        <v>20</v>
      </c>
      <c r="B250" s="1" t="s">
        <v>488</v>
      </c>
      <c r="C250" s="1">
        <v>2024.0</v>
      </c>
      <c r="D250" s="2" t="s">
        <v>6</v>
      </c>
      <c r="E250" s="2" t="s">
        <v>426</v>
      </c>
      <c r="F250" s="1">
        <v>8.044976497936565</v>
      </c>
    </row>
    <row r="251">
      <c r="A251" s="2" t="s">
        <v>21</v>
      </c>
      <c r="B251" s="1" t="s">
        <v>490</v>
      </c>
      <c r="C251" s="1">
        <v>2024.0</v>
      </c>
      <c r="D251" s="2" t="s">
        <v>6</v>
      </c>
      <c r="E251" s="2" t="s">
        <v>426</v>
      </c>
      <c r="F251" s="1">
        <v>7.997121541920002</v>
      </c>
    </row>
    <row r="252">
      <c r="A252" s="2" t="s">
        <v>22</v>
      </c>
      <c r="B252" s="1" t="s">
        <v>491</v>
      </c>
      <c r="C252" s="1">
        <v>2024.0</v>
      </c>
      <c r="D252" s="2" t="s">
        <v>6</v>
      </c>
      <c r="E252" s="2" t="s">
        <v>426</v>
      </c>
      <c r="F252" s="1">
        <v>5.706778671975687</v>
      </c>
    </row>
    <row r="253">
      <c r="A253" s="2" t="s">
        <v>23</v>
      </c>
      <c r="B253" s="1" t="s">
        <v>492</v>
      </c>
      <c r="C253" s="1">
        <v>2024.0</v>
      </c>
      <c r="D253" s="2" t="s">
        <v>6</v>
      </c>
      <c r="E253" s="2" t="s">
        <v>426</v>
      </c>
      <c r="F253" s="1">
        <v>14.872763586413004</v>
      </c>
    </row>
    <row r="254">
      <c r="A254" s="2" t="s">
        <v>24</v>
      </c>
      <c r="B254" s="1" t="s">
        <v>493</v>
      </c>
      <c r="C254" s="1">
        <v>2024.0</v>
      </c>
      <c r="D254" s="2" t="s">
        <v>6</v>
      </c>
      <c r="E254" s="2" t="s">
        <v>426</v>
      </c>
      <c r="F254" s="1">
        <v>10.781147703223294</v>
      </c>
    </row>
    <row r="255">
      <c r="A255" s="2" t="s">
        <v>25</v>
      </c>
      <c r="B255" s="1" t="s">
        <v>494</v>
      </c>
      <c r="C255" s="1">
        <v>2024.0</v>
      </c>
      <c r="D255" s="2" t="s">
        <v>6</v>
      </c>
      <c r="E255" s="2" t="s">
        <v>426</v>
      </c>
      <c r="F255" s="1">
        <v>6.997574671046887</v>
      </c>
    </row>
    <row r="256">
      <c r="A256" s="2" t="s">
        <v>26</v>
      </c>
      <c r="B256" s="1" t="s">
        <v>495</v>
      </c>
      <c r="C256" s="1">
        <v>2024.0</v>
      </c>
      <c r="D256" s="2" t="s">
        <v>6</v>
      </c>
      <c r="E256" s="2" t="s">
        <v>426</v>
      </c>
      <c r="F256" s="1">
        <v>7.221586371615629</v>
      </c>
    </row>
    <row r="257">
      <c r="A257" s="2" t="s">
        <v>27</v>
      </c>
      <c r="B257" s="1" t="s">
        <v>497</v>
      </c>
      <c r="C257" s="1">
        <v>2024.0</v>
      </c>
      <c r="D257" s="2" t="s">
        <v>6</v>
      </c>
      <c r="E257" s="2" t="s">
        <v>426</v>
      </c>
      <c r="F257" s="1">
        <v>8.513712295119214</v>
      </c>
    </row>
    <row r="258">
      <c r="A258" s="2" t="s">
        <v>28</v>
      </c>
      <c r="B258" s="1" t="s">
        <v>496</v>
      </c>
      <c r="C258" s="1">
        <v>2024.0</v>
      </c>
      <c r="D258" s="2" t="s">
        <v>6</v>
      </c>
      <c r="E258" s="2" t="s">
        <v>426</v>
      </c>
      <c r="F258" s="1">
        <v>6.89810364639831</v>
      </c>
    </row>
    <row r="259">
      <c r="A259" s="2" t="s">
        <v>29</v>
      </c>
      <c r="B259" s="1" t="s">
        <v>498</v>
      </c>
      <c r="C259" s="1">
        <v>2024.0</v>
      </c>
      <c r="D259" s="2" t="s">
        <v>6</v>
      </c>
      <c r="E259" s="2" t="s">
        <v>426</v>
      </c>
      <c r="F259" s="1">
        <v>6.472163832268955</v>
      </c>
    </row>
    <row r="260">
      <c r="A260" s="2" t="s">
        <v>30</v>
      </c>
      <c r="B260" s="1" t="s">
        <v>499</v>
      </c>
      <c r="C260" s="1">
        <v>2024.0</v>
      </c>
      <c r="D260" s="2" t="s">
        <v>6</v>
      </c>
      <c r="E260" s="2" t="s">
        <v>426</v>
      </c>
      <c r="F260" s="1">
        <v>9.36803485366184</v>
      </c>
    </row>
    <row r="261">
      <c r="A261" s="2" t="s">
        <v>31</v>
      </c>
      <c r="B261" s="1" t="s">
        <v>500</v>
      </c>
      <c r="C261" s="1">
        <v>2024.0</v>
      </c>
      <c r="D261" s="2" t="s">
        <v>6</v>
      </c>
      <c r="E261" s="2" t="s">
        <v>426</v>
      </c>
      <c r="F261" s="1">
        <v>5.93291339035337</v>
      </c>
    </row>
    <row r="262">
      <c r="A262" s="2" t="s">
        <v>32</v>
      </c>
      <c r="B262" s="1" t="s">
        <v>501</v>
      </c>
      <c r="C262" s="1">
        <v>2024.0</v>
      </c>
      <c r="D262" s="2" t="s">
        <v>6</v>
      </c>
      <c r="E262" s="2" t="s">
        <v>426</v>
      </c>
      <c r="F262" s="1">
        <v>7.045901311015275</v>
      </c>
    </row>
    <row r="263">
      <c r="A263" s="2" t="s">
        <v>33</v>
      </c>
      <c r="B263" s="1" t="s">
        <v>502</v>
      </c>
      <c r="C263" s="1">
        <v>2024.0</v>
      </c>
      <c r="D263" s="2" t="s">
        <v>6</v>
      </c>
      <c r="E263" s="2" t="s">
        <v>426</v>
      </c>
      <c r="F263" s="1">
        <v>10.871397672201336</v>
      </c>
    </row>
    <row r="264">
      <c r="A264" s="2" t="s">
        <v>34</v>
      </c>
      <c r="B264" s="1" t="s">
        <v>503</v>
      </c>
      <c r="C264" s="1">
        <v>2024.0</v>
      </c>
      <c r="D264" s="2" t="s">
        <v>6</v>
      </c>
      <c r="E264" s="2" t="s">
        <v>426</v>
      </c>
      <c r="F264" s="1">
        <v>9.020946103970495</v>
      </c>
    </row>
    <row r="265">
      <c r="A265" s="2" t="s">
        <v>35</v>
      </c>
      <c r="B265" s="1" t="s">
        <v>504</v>
      </c>
      <c r="C265" s="1">
        <v>2024.0</v>
      </c>
      <c r="D265" s="2" t="s">
        <v>6</v>
      </c>
      <c r="E265" s="2" t="s">
        <v>426</v>
      </c>
      <c r="F265" s="1">
        <v>8.089776969846287</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6" t="s">
        <v>1</v>
      </c>
      <c r="B1" s="206" t="s">
        <v>470</v>
      </c>
      <c r="C1" s="206" t="s">
        <v>0</v>
      </c>
      <c r="D1" s="206" t="s">
        <v>36</v>
      </c>
      <c r="E1" s="206" t="s">
        <v>38</v>
      </c>
      <c r="F1" s="206" t="s">
        <v>471</v>
      </c>
      <c r="G1" s="36"/>
      <c r="H1" s="36"/>
    </row>
    <row r="2">
      <c r="A2" s="37" t="s">
        <v>3</v>
      </c>
      <c r="B2" s="37" t="s">
        <v>489</v>
      </c>
      <c r="C2" s="39" t="s">
        <v>530</v>
      </c>
      <c r="D2" s="37" t="s">
        <v>6</v>
      </c>
      <c r="E2" s="37" t="s">
        <v>429</v>
      </c>
      <c r="F2" s="39" t="s">
        <v>1535</v>
      </c>
      <c r="G2" s="36"/>
      <c r="H2" s="36"/>
    </row>
    <row r="3">
      <c r="A3" s="37" t="s">
        <v>4</v>
      </c>
      <c r="B3" s="37" t="s">
        <v>472</v>
      </c>
      <c r="C3" s="39" t="s">
        <v>530</v>
      </c>
      <c r="D3" s="37" t="s">
        <v>6</v>
      </c>
      <c r="E3" s="37" t="s">
        <v>429</v>
      </c>
      <c r="F3" s="39" t="s">
        <v>1536</v>
      </c>
      <c r="G3" s="36"/>
      <c r="H3" s="36"/>
    </row>
    <row r="4">
      <c r="A4" s="37" t="s">
        <v>5</v>
      </c>
      <c r="B4" s="37" t="s">
        <v>473</v>
      </c>
      <c r="C4" s="39" t="s">
        <v>530</v>
      </c>
      <c r="D4" s="37" t="s">
        <v>6</v>
      </c>
      <c r="E4" s="37" t="s">
        <v>429</v>
      </c>
      <c r="F4" s="39" t="s">
        <v>1537</v>
      </c>
      <c r="G4" s="36"/>
      <c r="H4" s="36"/>
    </row>
    <row r="5">
      <c r="A5" s="37" t="s">
        <v>6</v>
      </c>
      <c r="B5" s="37" t="s">
        <v>474</v>
      </c>
      <c r="C5" s="39" t="s">
        <v>530</v>
      </c>
      <c r="D5" s="37" t="s">
        <v>6</v>
      </c>
      <c r="E5" s="37" t="s">
        <v>429</v>
      </c>
      <c r="F5" s="39" t="s">
        <v>1538</v>
      </c>
      <c r="G5" s="36"/>
      <c r="H5" s="36"/>
    </row>
    <row r="6">
      <c r="A6" s="37" t="s">
        <v>7</v>
      </c>
      <c r="B6" s="37" t="s">
        <v>475</v>
      </c>
      <c r="C6" s="39" t="s">
        <v>530</v>
      </c>
      <c r="D6" s="37" t="s">
        <v>6</v>
      </c>
      <c r="E6" s="37" t="s">
        <v>429</v>
      </c>
      <c r="F6" s="39" t="s">
        <v>1539</v>
      </c>
      <c r="G6" s="36"/>
      <c r="H6" s="36"/>
    </row>
    <row r="7">
      <c r="A7" s="37" t="s">
        <v>8</v>
      </c>
      <c r="B7" s="37" t="s">
        <v>479</v>
      </c>
      <c r="C7" s="39" t="s">
        <v>530</v>
      </c>
      <c r="D7" s="37" t="s">
        <v>6</v>
      </c>
      <c r="E7" s="37" t="s">
        <v>429</v>
      </c>
      <c r="F7" s="39" t="s">
        <v>1540</v>
      </c>
      <c r="G7" s="36"/>
      <c r="H7" s="36"/>
    </row>
    <row r="8">
      <c r="A8" s="37" t="s">
        <v>9</v>
      </c>
      <c r="B8" s="37" t="s">
        <v>480</v>
      </c>
      <c r="C8" s="39" t="s">
        <v>530</v>
      </c>
      <c r="D8" s="37" t="s">
        <v>6</v>
      </c>
      <c r="E8" s="37" t="s">
        <v>429</v>
      </c>
      <c r="F8" s="39" t="s">
        <v>1541</v>
      </c>
      <c r="G8" s="36"/>
      <c r="H8" s="36"/>
    </row>
    <row r="9">
      <c r="A9" s="37" t="s">
        <v>10</v>
      </c>
      <c r="B9" s="37" t="s">
        <v>478</v>
      </c>
      <c r="C9" s="39" t="s">
        <v>530</v>
      </c>
      <c r="D9" s="37" t="s">
        <v>6</v>
      </c>
      <c r="E9" s="37" t="s">
        <v>429</v>
      </c>
      <c r="F9" s="39" t="s">
        <v>1542</v>
      </c>
      <c r="G9" s="36"/>
      <c r="H9" s="36"/>
    </row>
    <row r="10">
      <c r="A10" s="37" t="s">
        <v>11</v>
      </c>
      <c r="B10" s="37" t="s">
        <v>477</v>
      </c>
      <c r="C10" s="39" t="s">
        <v>530</v>
      </c>
      <c r="D10" s="37" t="s">
        <v>6</v>
      </c>
      <c r="E10" s="37" t="s">
        <v>429</v>
      </c>
      <c r="F10" s="39" t="s">
        <v>1543</v>
      </c>
      <c r="G10" s="36"/>
      <c r="H10" s="36"/>
    </row>
    <row r="11">
      <c r="A11" s="37" t="s">
        <v>12</v>
      </c>
      <c r="B11" s="37" t="s">
        <v>476</v>
      </c>
      <c r="C11" s="39" t="s">
        <v>530</v>
      </c>
      <c r="D11" s="37" t="s">
        <v>6</v>
      </c>
      <c r="E11" s="37" t="s">
        <v>429</v>
      </c>
      <c r="F11" s="39" t="s">
        <v>1544</v>
      </c>
      <c r="G11" s="36"/>
      <c r="H11" s="36"/>
    </row>
    <row r="12">
      <c r="A12" s="37" t="s">
        <v>13</v>
      </c>
      <c r="B12" s="37" t="s">
        <v>481</v>
      </c>
      <c r="C12" s="39" t="s">
        <v>530</v>
      </c>
      <c r="D12" s="37" t="s">
        <v>6</v>
      </c>
      <c r="E12" s="37" t="s">
        <v>429</v>
      </c>
      <c r="F12" s="39" t="s">
        <v>1545</v>
      </c>
      <c r="G12" s="36"/>
      <c r="H12" s="36"/>
    </row>
    <row r="13">
      <c r="A13" s="37" t="s">
        <v>14</v>
      </c>
      <c r="B13" s="37" t="s">
        <v>483</v>
      </c>
      <c r="C13" s="39" t="s">
        <v>530</v>
      </c>
      <c r="D13" s="37" t="s">
        <v>6</v>
      </c>
      <c r="E13" s="37" t="s">
        <v>429</v>
      </c>
      <c r="F13" s="39" t="s">
        <v>1546</v>
      </c>
      <c r="G13" s="36"/>
      <c r="H13" s="36"/>
    </row>
    <row r="14">
      <c r="A14" s="37" t="s">
        <v>15</v>
      </c>
      <c r="B14" s="37" t="s">
        <v>482</v>
      </c>
      <c r="C14" s="39" t="s">
        <v>530</v>
      </c>
      <c r="D14" s="37" t="s">
        <v>6</v>
      </c>
      <c r="E14" s="37" t="s">
        <v>429</v>
      </c>
      <c r="F14" s="39" t="s">
        <v>1547</v>
      </c>
      <c r="G14" s="36"/>
      <c r="H14" s="36"/>
    </row>
    <row r="15">
      <c r="A15" s="37" t="s">
        <v>16</v>
      </c>
      <c r="B15" s="37" t="s">
        <v>484</v>
      </c>
      <c r="C15" s="39" t="s">
        <v>530</v>
      </c>
      <c r="D15" s="37" t="s">
        <v>6</v>
      </c>
      <c r="E15" s="37" t="s">
        <v>429</v>
      </c>
      <c r="F15" s="39" t="s">
        <v>1548</v>
      </c>
      <c r="G15" s="36"/>
      <c r="H15" s="36"/>
    </row>
    <row r="16">
      <c r="A16" s="37" t="s">
        <v>17</v>
      </c>
      <c r="B16" s="37" t="s">
        <v>485</v>
      </c>
      <c r="C16" s="39" t="s">
        <v>530</v>
      </c>
      <c r="D16" s="37" t="s">
        <v>6</v>
      </c>
      <c r="E16" s="37" t="s">
        <v>429</v>
      </c>
      <c r="F16" s="39" t="s">
        <v>1549</v>
      </c>
      <c r="G16" s="36"/>
      <c r="H16" s="36"/>
    </row>
    <row r="17">
      <c r="A17" s="37" t="s">
        <v>18</v>
      </c>
      <c r="B17" s="37" t="s">
        <v>486</v>
      </c>
      <c r="C17" s="39" t="s">
        <v>530</v>
      </c>
      <c r="D17" s="37" t="s">
        <v>6</v>
      </c>
      <c r="E17" s="37" t="s">
        <v>429</v>
      </c>
      <c r="F17" s="39" t="s">
        <v>1550</v>
      </c>
      <c r="G17" s="36"/>
      <c r="H17" s="36"/>
    </row>
    <row r="18">
      <c r="A18" s="37" t="s">
        <v>19</v>
      </c>
      <c r="B18" s="37" t="s">
        <v>487</v>
      </c>
      <c r="C18" s="39" t="s">
        <v>530</v>
      </c>
      <c r="D18" s="37" t="s">
        <v>6</v>
      </c>
      <c r="E18" s="37" t="s">
        <v>429</v>
      </c>
      <c r="F18" s="39" t="s">
        <v>1551</v>
      </c>
      <c r="G18" s="36"/>
      <c r="H18" s="36"/>
    </row>
    <row r="19">
      <c r="A19" s="37" t="s">
        <v>20</v>
      </c>
      <c r="B19" s="37" t="s">
        <v>488</v>
      </c>
      <c r="C19" s="39" t="s">
        <v>530</v>
      </c>
      <c r="D19" s="37" t="s">
        <v>6</v>
      </c>
      <c r="E19" s="37" t="s">
        <v>429</v>
      </c>
      <c r="F19" s="39" t="s">
        <v>1552</v>
      </c>
      <c r="G19" s="36"/>
      <c r="H19" s="36"/>
    </row>
    <row r="20">
      <c r="A20" s="37" t="s">
        <v>21</v>
      </c>
      <c r="B20" s="37" t="s">
        <v>490</v>
      </c>
      <c r="C20" s="39" t="s">
        <v>530</v>
      </c>
      <c r="D20" s="37" t="s">
        <v>6</v>
      </c>
      <c r="E20" s="37" t="s">
        <v>429</v>
      </c>
      <c r="F20" s="39" t="s">
        <v>1553</v>
      </c>
      <c r="G20" s="36"/>
      <c r="H20" s="36"/>
    </row>
    <row r="21">
      <c r="A21" s="37" t="s">
        <v>22</v>
      </c>
      <c r="B21" s="37" t="s">
        <v>491</v>
      </c>
      <c r="C21" s="39" t="s">
        <v>530</v>
      </c>
      <c r="D21" s="37" t="s">
        <v>6</v>
      </c>
      <c r="E21" s="37" t="s">
        <v>429</v>
      </c>
      <c r="F21" s="39" t="s">
        <v>1554</v>
      </c>
      <c r="G21" s="36"/>
      <c r="H21" s="36"/>
    </row>
    <row r="22">
      <c r="A22" s="37" t="s">
        <v>23</v>
      </c>
      <c r="B22" s="37" t="s">
        <v>492</v>
      </c>
      <c r="C22" s="39" t="s">
        <v>530</v>
      </c>
      <c r="D22" s="37" t="s">
        <v>6</v>
      </c>
      <c r="E22" s="37" t="s">
        <v>429</v>
      </c>
      <c r="F22" s="39" t="s">
        <v>1555</v>
      </c>
      <c r="G22" s="36"/>
      <c r="H22" s="36"/>
    </row>
    <row r="23">
      <c r="A23" s="37" t="s">
        <v>24</v>
      </c>
      <c r="B23" s="37" t="s">
        <v>493</v>
      </c>
      <c r="C23" s="39" t="s">
        <v>530</v>
      </c>
      <c r="D23" s="37" t="s">
        <v>6</v>
      </c>
      <c r="E23" s="37" t="s">
        <v>429</v>
      </c>
      <c r="F23" s="39" t="s">
        <v>1556</v>
      </c>
      <c r="G23" s="36"/>
      <c r="H23" s="36"/>
    </row>
    <row r="24">
      <c r="A24" s="37" t="s">
        <v>25</v>
      </c>
      <c r="B24" s="37" t="s">
        <v>494</v>
      </c>
      <c r="C24" s="39" t="s">
        <v>530</v>
      </c>
      <c r="D24" s="37" t="s">
        <v>6</v>
      </c>
      <c r="E24" s="37" t="s">
        <v>429</v>
      </c>
      <c r="F24" s="39" t="s">
        <v>1557</v>
      </c>
      <c r="G24" s="36"/>
      <c r="H24" s="36"/>
    </row>
    <row r="25">
      <c r="A25" s="37" t="s">
        <v>26</v>
      </c>
      <c r="B25" s="37" t="s">
        <v>495</v>
      </c>
      <c r="C25" s="39" t="s">
        <v>530</v>
      </c>
      <c r="D25" s="37" t="s">
        <v>6</v>
      </c>
      <c r="E25" s="37" t="s">
        <v>429</v>
      </c>
      <c r="F25" s="39" t="s">
        <v>1558</v>
      </c>
      <c r="G25" s="36"/>
      <c r="H25" s="36"/>
    </row>
    <row r="26">
      <c r="A26" s="37" t="s">
        <v>27</v>
      </c>
      <c r="B26" s="37" t="s">
        <v>497</v>
      </c>
      <c r="C26" s="39" t="s">
        <v>530</v>
      </c>
      <c r="D26" s="37" t="s">
        <v>6</v>
      </c>
      <c r="E26" s="37" t="s">
        <v>429</v>
      </c>
      <c r="F26" s="39" t="s">
        <v>1559</v>
      </c>
      <c r="G26" s="36"/>
      <c r="H26" s="36"/>
    </row>
    <row r="27">
      <c r="A27" s="37" t="s">
        <v>28</v>
      </c>
      <c r="B27" s="37" t="s">
        <v>496</v>
      </c>
      <c r="C27" s="39" t="s">
        <v>530</v>
      </c>
      <c r="D27" s="37" t="s">
        <v>6</v>
      </c>
      <c r="E27" s="37" t="s">
        <v>429</v>
      </c>
      <c r="F27" s="39" t="s">
        <v>1560</v>
      </c>
      <c r="G27" s="36"/>
      <c r="H27" s="36"/>
    </row>
    <row r="28">
      <c r="A28" s="37" t="s">
        <v>29</v>
      </c>
      <c r="B28" s="37" t="s">
        <v>498</v>
      </c>
      <c r="C28" s="39" t="s">
        <v>530</v>
      </c>
      <c r="D28" s="37" t="s">
        <v>6</v>
      </c>
      <c r="E28" s="37" t="s">
        <v>429</v>
      </c>
      <c r="F28" s="39" t="s">
        <v>1561</v>
      </c>
      <c r="G28" s="36"/>
      <c r="H28" s="36"/>
    </row>
    <row r="29">
      <c r="A29" s="37" t="s">
        <v>30</v>
      </c>
      <c r="B29" s="37" t="s">
        <v>499</v>
      </c>
      <c r="C29" s="39" t="s">
        <v>530</v>
      </c>
      <c r="D29" s="37" t="s">
        <v>6</v>
      </c>
      <c r="E29" s="37" t="s">
        <v>429</v>
      </c>
      <c r="F29" s="39" t="s">
        <v>1562</v>
      </c>
      <c r="G29" s="36"/>
      <c r="H29" s="36"/>
    </row>
    <row r="30">
      <c r="A30" s="37" t="s">
        <v>31</v>
      </c>
      <c r="B30" s="37" t="s">
        <v>500</v>
      </c>
      <c r="C30" s="39" t="s">
        <v>530</v>
      </c>
      <c r="D30" s="37" t="s">
        <v>6</v>
      </c>
      <c r="E30" s="37" t="s">
        <v>429</v>
      </c>
      <c r="F30" s="39" t="s">
        <v>1563</v>
      </c>
      <c r="G30" s="36"/>
      <c r="H30" s="36"/>
    </row>
    <row r="31">
      <c r="A31" s="37" t="s">
        <v>32</v>
      </c>
      <c r="B31" s="37" t="s">
        <v>501</v>
      </c>
      <c r="C31" s="39" t="s">
        <v>530</v>
      </c>
      <c r="D31" s="37" t="s">
        <v>6</v>
      </c>
      <c r="E31" s="37" t="s">
        <v>429</v>
      </c>
      <c r="F31" s="39" t="s">
        <v>1564</v>
      </c>
      <c r="G31" s="36"/>
      <c r="H31" s="36"/>
    </row>
    <row r="32">
      <c r="A32" s="37" t="s">
        <v>33</v>
      </c>
      <c r="B32" s="37" t="s">
        <v>502</v>
      </c>
      <c r="C32" s="39" t="s">
        <v>530</v>
      </c>
      <c r="D32" s="37" t="s">
        <v>6</v>
      </c>
      <c r="E32" s="37" t="s">
        <v>429</v>
      </c>
      <c r="F32" s="39" t="s">
        <v>1565</v>
      </c>
      <c r="G32" s="36"/>
      <c r="H32" s="36"/>
    </row>
    <row r="33">
      <c r="A33" s="37" t="s">
        <v>34</v>
      </c>
      <c r="B33" s="37" t="s">
        <v>503</v>
      </c>
      <c r="C33" s="39" t="s">
        <v>530</v>
      </c>
      <c r="D33" s="37" t="s">
        <v>6</v>
      </c>
      <c r="E33" s="37" t="s">
        <v>429</v>
      </c>
      <c r="F33" s="39" t="s">
        <v>1566</v>
      </c>
      <c r="G33" s="36"/>
      <c r="H33" s="36"/>
    </row>
    <row r="34">
      <c r="A34" s="37" t="s">
        <v>35</v>
      </c>
      <c r="B34" s="37" t="s">
        <v>504</v>
      </c>
      <c r="C34" s="39" t="s">
        <v>530</v>
      </c>
      <c r="D34" s="37" t="s">
        <v>6</v>
      </c>
      <c r="E34" s="37" t="s">
        <v>429</v>
      </c>
      <c r="F34" s="39" t="s">
        <v>1567</v>
      </c>
      <c r="G34" s="36"/>
      <c r="H34" s="36"/>
    </row>
    <row r="35">
      <c r="A35" s="37" t="s">
        <v>3</v>
      </c>
      <c r="B35" s="37" t="s">
        <v>489</v>
      </c>
      <c r="C35" s="39" t="s">
        <v>531</v>
      </c>
      <c r="D35" s="37" t="s">
        <v>6</v>
      </c>
      <c r="E35" s="37" t="s">
        <v>429</v>
      </c>
      <c r="F35" s="39" t="s">
        <v>1568</v>
      </c>
      <c r="G35" s="36"/>
      <c r="H35" s="36"/>
    </row>
    <row r="36">
      <c r="A36" s="37" t="s">
        <v>4</v>
      </c>
      <c r="B36" s="37" t="s">
        <v>472</v>
      </c>
      <c r="C36" s="39" t="s">
        <v>531</v>
      </c>
      <c r="D36" s="37" t="s">
        <v>6</v>
      </c>
      <c r="E36" s="37" t="s">
        <v>429</v>
      </c>
      <c r="F36" s="39" t="s">
        <v>1569</v>
      </c>
      <c r="G36" s="36"/>
      <c r="H36" s="36"/>
    </row>
    <row r="37">
      <c r="A37" s="37" t="s">
        <v>5</v>
      </c>
      <c r="B37" s="37" t="s">
        <v>473</v>
      </c>
      <c r="C37" s="39" t="s">
        <v>531</v>
      </c>
      <c r="D37" s="37" t="s">
        <v>6</v>
      </c>
      <c r="E37" s="37" t="s">
        <v>429</v>
      </c>
      <c r="F37" s="39" t="s">
        <v>1570</v>
      </c>
      <c r="G37" s="36"/>
      <c r="H37" s="36"/>
    </row>
    <row r="38">
      <c r="A38" s="37" t="s">
        <v>6</v>
      </c>
      <c r="B38" s="37" t="s">
        <v>474</v>
      </c>
      <c r="C38" s="39" t="s">
        <v>531</v>
      </c>
      <c r="D38" s="37" t="s">
        <v>6</v>
      </c>
      <c r="E38" s="37" t="s">
        <v>429</v>
      </c>
      <c r="F38" s="39" t="s">
        <v>1571</v>
      </c>
      <c r="G38" s="36"/>
      <c r="H38" s="36"/>
    </row>
    <row r="39">
      <c r="A39" s="37" t="s">
        <v>7</v>
      </c>
      <c r="B39" s="37" t="s">
        <v>475</v>
      </c>
      <c r="C39" s="39" t="s">
        <v>531</v>
      </c>
      <c r="D39" s="37" t="s">
        <v>6</v>
      </c>
      <c r="E39" s="37" t="s">
        <v>429</v>
      </c>
      <c r="F39" s="39" t="s">
        <v>1572</v>
      </c>
      <c r="G39" s="36"/>
      <c r="H39" s="36"/>
    </row>
    <row r="40">
      <c r="A40" s="37" t="s">
        <v>8</v>
      </c>
      <c r="B40" s="37" t="s">
        <v>479</v>
      </c>
      <c r="C40" s="39" t="s">
        <v>531</v>
      </c>
      <c r="D40" s="37" t="s">
        <v>6</v>
      </c>
      <c r="E40" s="37" t="s">
        <v>429</v>
      </c>
      <c r="F40" s="39" t="s">
        <v>1573</v>
      </c>
      <c r="G40" s="36"/>
      <c r="H40" s="36"/>
    </row>
    <row r="41">
      <c r="A41" s="37" t="s">
        <v>9</v>
      </c>
      <c r="B41" s="37" t="s">
        <v>480</v>
      </c>
      <c r="C41" s="39" t="s">
        <v>531</v>
      </c>
      <c r="D41" s="37" t="s">
        <v>6</v>
      </c>
      <c r="E41" s="37" t="s">
        <v>429</v>
      </c>
      <c r="F41" s="39" t="s">
        <v>1574</v>
      </c>
      <c r="G41" s="36"/>
      <c r="H41" s="36"/>
    </row>
    <row r="42">
      <c r="A42" s="37" t="s">
        <v>10</v>
      </c>
      <c r="B42" s="37" t="s">
        <v>478</v>
      </c>
      <c r="C42" s="39" t="s">
        <v>531</v>
      </c>
      <c r="D42" s="37" t="s">
        <v>6</v>
      </c>
      <c r="E42" s="37" t="s">
        <v>429</v>
      </c>
      <c r="F42" s="39" t="s">
        <v>1575</v>
      </c>
      <c r="G42" s="36"/>
      <c r="H42" s="36"/>
    </row>
    <row r="43">
      <c r="A43" s="37" t="s">
        <v>11</v>
      </c>
      <c r="B43" s="37" t="s">
        <v>477</v>
      </c>
      <c r="C43" s="39" t="s">
        <v>531</v>
      </c>
      <c r="D43" s="37" t="s">
        <v>6</v>
      </c>
      <c r="E43" s="37" t="s">
        <v>429</v>
      </c>
      <c r="F43" s="39" t="s">
        <v>1576</v>
      </c>
      <c r="G43" s="36"/>
      <c r="H43" s="36"/>
    </row>
    <row r="44">
      <c r="A44" s="37" t="s">
        <v>12</v>
      </c>
      <c r="B44" s="37" t="s">
        <v>476</v>
      </c>
      <c r="C44" s="39" t="s">
        <v>531</v>
      </c>
      <c r="D44" s="37" t="s">
        <v>6</v>
      </c>
      <c r="E44" s="37" t="s">
        <v>429</v>
      </c>
      <c r="F44" s="39" t="s">
        <v>1577</v>
      </c>
      <c r="G44" s="36"/>
      <c r="H44" s="36"/>
    </row>
    <row r="45">
      <c r="A45" s="37" t="s">
        <v>13</v>
      </c>
      <c r="B45" s="37" t="s">
        <v>481</v>
      </c>
      <c r="C45" s="39" t="s">
        <v>531</v>
      </c>
      <c r="D45" s="37" t="s">
        <v>6</v>
      </c>
      <c r="E45" s="37" t="s">
        <v>429</v>
      </c>
      <c r="F45" s="39" t="s">
        <v>1578</v>
      </c>
      <c r="G45" s="36"/>
      <c r="H45" s="36"/>
    </row>
    <row r="46">
      <c r="A46" s="37" t="s">
        <v>14</v>
      </c>
      <c r="B46" s="37" t="s">
        <v>483</v>
      </c>
      <c r="C46" s="39" t="s">
        <v>531</v>
      </c>
      <c r="D46" s="37" t="s">
        <v>6</v>
      </c>
      <c r="E46" s="37" t="s">
        <v>429</v>
      </c>
      <c r="F46" s="39" t="s">
        <v>1579</v>
      </c>
      <c r="G46" s="36"/>
      <c r="H46" s="36"/>
    </row>
    <row r="47">
      <c r="A47" s="37" t="s">
        <v>15</v>
      </c>
      <c r="B47" s="37" t="s">
        <v>482</v>
      </c>
      <c r="C47" s="39" t="s">
        <v>531</v>
      </c>
      <c r="D47" s="37" t="s">
        <v>6</v>
      </c>
      <c r="E47" s="37" t="s">
        <v>429</v>
      </c>
      <c r="F47" s="39" t="s">
        <v>1580</v>
      </c>
      <c r="G47" s="36"/>
      <c r="H47" s="36"/>
    </row>
    <row r="48">
      <c r="A48" s="37" t="s">
        <v>16</v>
      </c>
      <c r="B48" s="37" t="s">
        <v>484</v>
      </c>
      <c r="C48" s="39" t="s">
        <v>531</v>
      </c>
      <c r="D48" s="37" t="s">
        <v>6</v>
      </c>
      <c r="E48" s="37" t="s">
        <v>429</v>
      </c>
      <c r="F48" s="39" t="s">
        <v>1581</v>
      </c>
      <c r="G48" s="36"/>
      <c r="H48" s="36"/>
    </row>
    <row r="49">
      <c r="A49" s="37" t="s">
        <v>17</v>
      </c>
      <c r="B49" s="37" t="s">
        <v>485</v>
      </c>
      <c r="C49" s="39" t="s">
        <v>531</v>
      </c>
      <c r="D49" s="37" t="s">
        <v>6</v>
      </c>
      <c r="E49" s="37" t="s">
        <v>429</v>
      </c>
      <c r="F49" s="39" t="s">
        <v>1582</v>
      </c>
      <c r="G49" s="36"/>
      <c r="H49" s="36"/>
    </row>
    <row r="50">
      <c r="A50" s="37" t="s">
        <v>18</v>
      </c>
      <c r="B50" s="37" t="s">
        <v>486</v>
      </c>
      <c r="C50" s="39" t="s">
        <v>531</v>
      </c>
      <c r="D50" s="37" t="s">
        <v>6</v>
      </c>
      <c r="E50" s="37" t="s">
        <v>429</v>
      </c>
      <c r="F50" s="39" t="s">
        <v>1583</v>
      </c>
      <c r="G50" s="36"/>
      <c r="H50" s="36"/>
    </row>
    <row r="51">
      <c r="A51" s="37" t="s">
        <v>19</v>
      </c>
      <c r="B51" s="37" t="s">
        <v>487</v>
      </c>
      <c r="C51" s="39" t="s">
        <v>531</v>
      </c>
      <c r="D51" s="37" t="s">
        <v>6</v>
      </c>
      <c r="E51" s="37" t="s">
        <v>429</v>
      </c>
      <c r="F51" s="39" t="s">
        <v>1584</v>
      </c>
      <c r="G51" s="36"/>
      <c r="H51" s="36"/>
    </row>
    <row r="52">
      <c r="A52" s="37" t="s">
        <v>20</v>
      </c>
      <c r="B52" s="37" t="s">
        <v>488</v>
      </c>
      <c r="C52" s="39" t="s">
        <v>531</v>
      </c>
      <c r="D52" s="37" t="s">
        <v>6</v>
      </c>
      <c r="E52" s="37" t="s">
        <v>429</v>
      </c>
      <c r="F52" s="39" t="s">
        <v>1585</v>
      </c>
      <c r="G52" s="36"/>
      <c r="H52" s="36"/>
    </row>
    <row r="53">
      <c r="A53" s="37" t="s">
        <v>21</v>
      </c>
      <c r="B53" s="37" t="s">
        <v>490</v>
      </c>
      <c r="C53" s="39" t="s">
        <v>531</v>
      </c>
      <c r="D53" s="37" t="s">
        <v>6</v>
      </c>
      <c r="E53" s="37" t="s">
        <v>429</v>
      </c>
      <c r="F53" s="39" t="s">
        <v>1586</v>
      </c>
      <c r="G53" s="36"/>
      <c r="H53" s="36"/>
    </row>
    <row r="54">
      <c r="A54" s="37" t="s">
        <v>22</v>
      </c>
      <c r="B54" s="37" t="s">
        <v>491</v>
      </c>
      <c r="C54" s="39" t="s">
        <v>531</v>
      </c>
      <c r="D54" s="37" t="s">
        <v>6</v>
      </c>
      <c r="E54" s="37" t="s">
        <v>429</v>
      </c>
      <c r="F54" s="39" t="s">
        <v>1587</v>
      </c>
      <c r="G54" s="36"/>
      <c r="H54" s="36"/>
    </row>
    <row r="55">
      <c r="A55" s="37" t="s">
        <v>23</v>
      </c>
      <c r="B55" s="37" t="s">
        <v>492</v>
      </c>
      <c r="C55" s="39" t="s">
        <v>531</v>
      </c>
      <c r="D55" s="37" t="s">
        <v>6</v>
      </c>
      <c r="E55" s="37" t="s">
        <v>429</v>
      </c>
      <c r="F55" s="39" t="s">
        <v>1588</v>
      </c>
      <c r="G55" s="36"/>
      <c r="H55" s="36"/>
    </row>
    <row r="56">
      <c r="A56" s="37" t="s">
        <v>24</v>
      </c>
      <c r="B56" s="37" t="s">
        <v>493</v>
      </c>
      <c r="C56" s="39" t="s">
        <v>531</v>
      </c>
      <c r="D56" s="37" t="s">
        <v>6</v>
      </c>
      <c r="E56" s="37" t="s">
        <v>429</v>
      </c>
      <c r="F56" s="39" t="s">
        <v>1589</v>
      </c>
      <c r="G56" s="36"/>
      <c r="H56" s="36"/>
    </row>
    <row r="57">
      <c r="A57" s="37" t="s">
        <v>25</v>
      </c>
      <c r="B57" s="37" t="s">
        <v>494</v>
      </c>
      <c r="C57" s="39" t="s">
        <v>531</v>
      </c>
      <c r="D57" s="37" t="s">
        <v>6</v>
      </c>
      <c r="E57" s="37" t="s">
        <v>429</v>
      </c>
      <c r="F57" s="39" t="s">
        <v>1590</v>
      </c>
      <c r="G57" s="36"/>
      <c r="H57" s="36"/>
    </row>
    <row r="58">
      <c r="A58" s="37" t="s">
        <v>26</v>
      </c>
      <c r="B58" s="37" t="s">
        <v>495</v>
      </c>
      <c r="C58" s="39" t="s">
        <v>531</v>
      </c>
      <c r="D58" s="37" t="s">
        <v>6</v>
      </c>
      <c r="E58" s="37" t="s">
        <v>429</v>
      </c>
      <c r="F58" s="39" t="s">
        <v>1591</v>
      </c>
      <c r="G58" s="36"/>
      <c r="H58" s="36"/>
    </row>
    <row r="59">
      <c r="A59" s="37" t="s">
        <v>27</v>
      </c>
      <c r="B59" s="37" t="s">
        <v>497</v>
      </c>
      <c r="C59" s="39" t="s">
        <v>531</v>
      </c>
      <c r="D59" s="37" t="s">
        <v>6</v>
      </c>
      <c r="E59" s="37" t="s">
        <v>429</v>
      </c>
      <c r="F59" s="39" t="s">
        <v>1592</v>
      </c>
      <c r="G59" s="36"/>
      <c r="H59" s="36"/>
    </row>
    <row r="60">
      <c r="A60" s="37" t="s">
        <v>28</v>
      </c>
      <c r="B60" s="37" t="s">
        <v>496</v>
      </c>
      <c r="C60" s="39" t="s">
        <v>531</v>
      </c>
      <c r="D60" s="37" t="s">
        <v>6</v>
      </c>
      <c r="E60" s="37" t="s">
        <v>429</v>
      </c>
      <c r="F60" s="39" t="s">
        <v>1593</v>
      </c>
      <c r="G60" s="36"/>
      <c r="H60" s="36"/>
    </row>
    <row r="61">
      <c r="A61" s="37" t="s">
        <v>29</v>
      </c>
      <c r="B61" s="37" t="s">
        <v>498</v>
      </c>
      <c r="C61" s="39" t="s">
        <v>531</v>
      </c>
      <c r="D61" s="37" t="s">
        <v>6</v>
      </c>
      <c r="E61" s="37" t="s">
        <v>429</v>
      </c>
      <c r="F61" s="39" t="s">
        <v>1594</v>
      </c>
      <c r="G61" s="36"/>
      <c r="H61" s="36"/>
    </row>
    <row r="62">
      <c r="A62" s="37" t="s">
        <v>30</v>
      </c>
      <c r="B62" s="37" t="s">
        <v>499</v>
      </c>
      <c r="C62" s="39" t="s">
        <v>531</v>
      </c>
      <c r="D62" s="37" t="s">
        <v>6</v>
      </c>
      <c r="E62" s="37" t="s">
        <v>429</v>
      </c>
      <c r="F62" s="39" t="s">
        <v>1595</v>
      </c>
      <c r="G62" s="36"/>
      <c r="H62" s="36"/>
    </row>
    <row r="63">
      <c r="A63" s="37" t="s">
        <v>31</v>
      </c>
      <c r="B63" s="37" t="s">
        <v>500</v>
      </c>
      <c r="C63" s="39" t="s">
        <v>531</v>
      </c>
      <c r="D63" s="37" t="s">
        <v>6</v>
      </c>
      <c r="E63" s="37" t="s">
        <v>429</v>
      </c>
      <c r="F63" s="39" t="s">
        <v>1596</v>
      </c>
      <c r="G63" s="36"/>
      <c r="H63" s="36"/>
    </row>
    <row r="64">
      <c r="A64" s="37" t="s">
        <v>32</v>
      </c>
      <c r="B64" s="37" t="s">
        <v>501</v>
      </c>
      <c r="C64" s="39" t="s">
        <v>531</v>
      </c>
      <c r="D64" s="37" t="s">
        <v>6</v>
      </c>
      <c r="E64" s="37" t="s">
        <v>429</v>
      </c>
      <c r="F64" s="39" t="s">
        <v>1597</v>
      </c>
      <c r="G64" s="36"/>
      <c r="H64" s="36"/>
    </row>
    <row r="65">
      <c r="A65" s="37" t="s">
        <v>33</v>
      </c>
      <c r="B65" s="37" t="s">
        <v>502</v>
      </c>
      <c r="C65" s="39" t="s">
        <v>531</v>
      </c>
      <c r="D65" s="37" t="s">
        <v>6</v>
      </c>
      <c r="E65" s="37" t="s">
        <v>429</v>
      </c>
      <c r="F65" s="39" t="s">
        <v>1598</v>
      </c>
      <c r="G65" s="36"/>
      <c r="H65" s="36"/>
    </row>
    <row r="66">
      <c r="A66" s="37" t="s">
        <v>34</v>
      </c>
      <c r="B66" s="37" t="s">
        <v>503</v>
      </c>
      <c r="C66" s="39" t="s">
        <v>531</v>
      </c>
      <c r="D66" s="37" t="s">
        <v>6</v>
      </c>
      <c r="E66" s="37" t="s">
        <v>429</v>
      </c>
      <c r="F66" s="39" t="s">
        <v>1599</v>
      </c>
      <c r="G66" s="36"/>
      <c r="H66" s="36"/>
    </row>
    <row r="67">
      <c r="A67" s="37" t="s">
        <v>35</v>
      </c>
      <c r="B67" s="37" t="s">
        <v>504</v>
      </c>
      <c r="C67" s="39" t="s">
        <v>531</v>
      </c>
      <c r="D67" s="37" t="s">
        <v>6</v>
      </c>
      <c r="E67" s="37" t="s">
        <v>429</v>
      </c>
      <c r="F67" s="39" t="s">
        <v>1600</v>
      </c>
      <c r="G67" s="36"/>
      <c r="H67" s="36"/>
    </row>
    <row r="68">
      <c r="A68" s="37" t="s">
        <v>3</v>
      </c>
      <c r="B68" s="37" t="s">
        <v>489</v>
      </c>
      <c r="C68" s="39" t="s">
        <v>532</v>
      </c>
      <c r="D68" s="37" t="s">
        <v>6</v>
      </c>
      <c r="E68" s="37" t="s">
        <v>429</v>
      </c>
      <c r="F68" s="39" t="s">
        <v>1601</v>
      </c>
      <c r="G68" s="36"/>
      <c r="H68" s="36"/>
    </row>
    <row r="69">
      <c r="A69" s="37" t="s">
        <v>4</v>
      </c>
      <c r="B69" s="37" t="s">
        <v>472</v>
      </c>
      <c r="C69" s="39" t="s">
        <v>532</v>
      </c>
      <c r="D69" s="37" t="s">
        <v>6</v>
      </c>
      <c r="E69" s="37" t="s">
        <v>429</v>
      </c>
      <c r="F69" s="39" t="s">
        <v>1602</v>
      </c>
      <c r="G69" s="36"/>
      <c r="H69" s="36"/>
    </row>
    <row r="70">
      <c r="A70" s="37" t="s">
        <v>5</v>
      </c>
      <c r="B70" s="37" t="s">
        <v>473</v>
      </c>
      <c r="C70" s="39" t="s">
        <v>532</v>
      </c>
      <c r="D70" s="37" t="s">
        <v>6</v>
      </c>
      <c r="E70" s="37" t="s">
        <v>429</v>
      </c>
      <c r="F70" s="39" t="s">
        <v>1603</v>
      </c>
      <c r="G70" s="36"/>
      <c r="H70" s="36"/>
    </row>
    <row r="71">
      <c r="A71" s="37" t="s">
        <v>6</v>
      </c>
      <c r="B71" s="37" t="s">
        <v>474</v>
      </c>
      <c r="C71" s="39" t="s">
        <v>532</v>
      </c>
      <c r="D71" s="37" t="s">
        <v>6</v>
      </c>
      <c r="E71" s="37" t="s">
        <v>429</v>
      </c>
      <c r="F71" s="39" t="s">
        <v>1604</v>
      </c>
      <c r="G71" s="36"/>
      <c r="H71" s="36"/>
    </row>
    <row r="72">
      <c r="A72" s="37" t="s">
        <v>7</v>
      </c>
      <c r="B72" s="37" t="s">
        <v>475</v>
      </c>
      <c r="C72" s="39" t="s">
        <v>532</v>
      </c>
      <c r="D72" s="37" t="s">
        <v>6</v>
      </c>
      <c r="E72" s="37" t="s">
        <v>429</v>
      </c>
      <c r="F72" s="39" t="s">
        <v>1605</v>
      </c>
      <c r="G72" s="36"/>
      <c r="H72" s="36"/>
    </row>
    <row r="73">
      <c r="A73" s="37" t="s">
        <v>8</v>
      </c>
      <c r="B73" s="37" t="s">
        <v>479</v>
      </c>
      <c r="C73" s="39" t="s">
        <v>532</v>
      </c>
      <c r="D73" s="37" t="s">
        <v>6</v>
      </c>
      <c r="E73" s="37" t="s">
        <v>429</v>
      </c>
      <c r="F73" s="39" t="s">
        <v>1606</v>
      </c>
      <c r="G73" s="36"/>
      <c r="H73" s="36"/>
    </row>
    <row r="74">
      <c r="A74" s="37" t="s">
        <v>9</v>
      </c>
      <c r="B74" s="37" t="s">
        <v>480</v>
      </c>
      <c r="C74" s="39" t="s">
        <v>532</v>
      </c>
      <c r="D74" s="37" t="s">
        <v>6</v>
      </c>
      <c r="E74" s="37" t="s">
        <v>429</v>
      </c>
      <c r="F74" s="39" t="s">
        <v>1607</v>
      </c>
      <c r="G74" s="36"/>
      <c r="H74" s="36"/>
    </row>
    <row r="75">
      <c r="A75" s="37" t="s">
        <v>10</v>
      </c>
      <c r="B75" s="37" t="s">
        <v>478</v>
      </c>
      <c r="C75" s="39" t="s">
        <v>532</v>
      </c>
      <c r="D75" s="37" t="s">
        <v>6</v>
      </c>
      <c r="E75" s="37" t="s">
        <v>429</v>
      </c>
      <c r="F75" s="39" t="s">
        <v>1608</v>
      </c>
      <c r="G75" s="36"/>
      <c r="H75" s="36"/>
    </row>
    <row r="76">
      <c r="A76" s="37" t="s">
        <v>11</v>
      </c>
      <c r="B76" s="37" t="s">
        <v>477</v>
      </c>
      <c r="C76" s="39" t="s">
        <v>532</v>
      </c>
      <c r="D76" s="37" t="s">
        <v>6</v>
      </c>
      <c r="E76" s="37" t="s">
        <v>429</v>
      </c>
      <c r="F76" s="39" t="s">
        <v>1609</v>
      </c>
      <c r="G76" s="36"/>
      <c r="H76" s="36"/>
    </row>
    <row r="77">
      <c r="A77" s="37" t="s">
        <v>12</v>
      </c>
      <c r="B77" s="37" t="s">
        <v>476</v>
      </c>
      <c r="C77" s="39" t="s">
        <v>532</v>
      </c>
      <c r="D77" s="37" t="s">
        <v>6</v>
      </c>
      <c r="E77" s="37" t="s">
        <v>429</v>
      </c>
      <c r="F77" s="39" t="s">
        <v>1610</v>
      </c>
      <c r="G77" s="36"/>
      <c r="H77" s="36"/>
    </row>
    <row r="78">
      <c r="A78" s="37" t="s">
        <v>13</v>
      </c>
      <c r="B78" s="37" t="s">
        <v>481</v>
      </c>
      <c r="C78" s="39" t="s">
        <v>532</v>
      </c>
      <c r="D78" s="37" t="s">
        <v>6</v>
      </c>
      <c r="E78" s="37" t="s">
        <v>429</v>
      </c>
      <c r="F78" s="39" t="s">
        <v>1611</v>
      </c>
      <c r="G78" s="36"/>
      <c r="H78" s="36"/>
    </row>
    <row r="79">
      <c r="A79" s="37" t="s">
        <v>14</v>
      </c>
      <c r="B79" s="37" t="s">
        <v>483</v>
      </c>
      <c r="C79" s="39" t="s">
        <v>532</v>
      </c>
      <c r="D79" s="37" t="s">
        <v>6</v>
      </c>
      <c r="E79" s="37" t="s">
        <v>429</v>
      </c>
      <c r="F79" s="39" t="s">
        <v>1612</v>
      </c>
      <c r="G79" s="36"/>
      <c r="H79" s="36"/>
    </row>
    <row r="80">
      <c r="A80" s="37" t="s">
        <v>15</v>
      </c>
      <c r="B80" s="37" t="s">
        <v>482</v>
      </c>
      <c r="C80" s="39" t="s">
        <v>532</v>
      </c>
      <c r="D80" s="37" t="s">
        <v>6</v>
      </c>
      <c r="E80" s="37" t="s">
        <v>429</v>
      </c>
      <c r="F80" s="39" t="s">
        <v>1613</v>
      </c>
      <c r="G80" s="36"/>
      <c r="H80" s="36"/>
    </row>
    <row r="81">
      <c r="A81" s="37" t="s">
        <v>16</v>
      </c>
      <c r="B81" s="37" t="s">
        <v>484</v>
      </c>
      <c r="C81" s="39" t="s">
        <v>532</v>
      </c>
      <c r="D81" s="37" t="s">
        <v>6</v>
      </c>
      <c r="E81" s="37" t="s">
        <v>429</v>
      </c>
      <c r="F81" s="39" t="s">
        <v>1614</v>
      </c>
      <c r="G81" s="36"/>
      <c r="H81" s="36"/>
    </row>
    <row r="82">
      <c r="A82" s="37" t="s">
        <v>17</v>
      </c>
      <c r="B82" s="37" t="s">
        <v>485</v>
      </c>
      <c r="C82" s="39" t="s">
        <v>532</v>
      </c>
      <c r="D82" s="37" t="s">
        <v>6</v>
      </c>
      <c r="E82" s="37" t="s">
        <v>429</v>
      </c>
      <c r="F82" s="39" t="s">
        <v>1615</v>
      </c>
      <c r="G82" s="36"/>
      <c r="H82" s="36"/>
    </row>
    <row r="83">
      <c r="A83" s="37" t="s">
        <v>18</v>
      </c>
      <c r="B83" s="37" t="s">
        <v>486</v>
      </c>
      <c r="C83" s="39" t="s">
        <v>532</v>
      </c>
      <c r="D83" s="37" t="s">
        <v>6</v>
      </c>
      <c r="E83" s="37" t="s">
        <v>429</v>
      </c>
      <c r="F83" s="39" t="s">
        <v>1616</v>
      </c>
      <c r="G83" s="36"/>
      <c r="H83" s="36"/>
    </row>
    <row r="84">
      <c r="A84" s="37" t="s">
        <v>19</v>
      </c>
      <c r="B84" s="37" t="s">
        <v>487</v>
      </c>
      <c r="C84" s="39" t="s">
        <v>532</v>
      </c>
      <c r="D84" s="37" t="s">
        <v>6</v>
      </c>
      <c r="E84" s="37" t="s">
        <v>429</v>
      </c>
      <c r="F84" s="39" t="s">
        <v>1617</v>
      </c>
      <c r="G84" s="36"/>
      <c r="H84" s="36"/>
    </row>
    <row r="85">
      <c r="A85" s="37" t="s">
        <v>20</v>
      </c>
      <c r="B85" s="37" t="s">
        <v>488</v>
      </c>
      <c r="C85" s="39" t="s">
        <v>532</v>
      </c>
      <c r="D85" s="37" t="s">
        <v>6</v>
      </c>
      <c r="E85" s="37" t="s">
        <v>429</v>
      </c>
      <c r="F85" s="39" t="s">
        <v>1618</v>
      </c>
      <c r="G85" s="36"/>
      <c r="H85" s="36"/>
    </row>
    <row r="86">
      <c r="A86" s="37" t="s">
        <v>21</v>
      </c>
      <c r="B86" s="37" t="s">
        <v>490</v>
      </c>
      <c r="C86" s="39" t="s">
        <v>532</v>
      </c>
      <c r="D86" s="37" t="s">
        <v>6</v>
      </c>
      <c r="E86" s="37" t="s">
        <v>429</v>
      </c>
      <c r="F86" s="39" t="s">
        <v>1619</v>
      </c>
      <c r="G86" s="36"/>
      <c r="H86" s="36"/>
    </row>
    <row r="87">
      <c r="A87" s="37" t="s">
        <v>22</v>
      </c>
      <c r="B87" s="37" t="s">
        <v>491</v>
      </c>
      <c r="C87" s="39" t="s">
        <v>532</v>
      </c>
      <c r="D87" s="37" t="s">
        <v>6</v>
      </c>
      <c r="E87" s="37" t="s">
        <v>429</v>
      </c>
      <c r="F87" s="39" t="s">
        <v>1620</v>
      </c>
      <c r="G87" s="36"/>
      <c r="H87" s="36"/>
    </row>
    <row r="88">
      <c r="A88" s="37" t="s">
        <v>23</v>
      </c>
      <c r="B88" s="37" t="s">
        <v>492</v>
      </c>
      <c r="C88" s="39" t="s">
        <v>532</v>
      </c>
      <c r="D88" s="37" t="s">
        <v>6</v>
      </c>
      <c r="E88" s="37" t="s">
        <v>429</v>
      </c>
      <c r="F88" s="39" t="s">
        <v>1621</v>
      </c>
      <c r="G88" s="36"/>
      <c r="H88" s="36"/>
    </row>
    <row r="89">
      <c r="A89" s="37" t="s">
        <v>24</v>
      </c>
      <c r="B89" s="37" t="s">
        <v>493</v>
      </c>
      <c r="C89" s="39" t="s">
        <v>532</v>
      </c>
      <c r="D89" s="37" t="s">
        <v>6</v>
      </c>
      <c r="E89" s="37" t="s">
        <v>429</v>
      </c>
      <c r="F89" s="39" t="s">
        <v>1622</v>
      </c>
      <c r="G89" s="36"/>
      <c r="H89" s="36"/>
    </row>
    <row r="90">
      <c r="A90" s="37" t="s">
        <v>25</v>
      </c>
      <c r="B90" s="37" t="s">
        <v>494</v>
      </c>
      <c r="C90" s="39" t="s">
        <v>532</v>
      </c>
      <c r="D90" s="37" t="s">
        <v>6</v>
      </c>
      <c r="E90" s="37" t="s">
        <v>429</v>
      </c>
      <c r="F90" s="39" t="s">
        <v>1623</v>
      </c>
      <c r="G90" s="36"/>
      <c r="H90" s="36"/>
    </row>
    <row r="91">
      <c r="A91" s="37" t="s">
        <v>26</v>
      </c>
      <c r="B91" s="37" t="s">
        <v>495</v>
      </c>
      <c r="C91" s="39" t="s">
        <v>532</v>
      </c>
      <c r="D91" s="37" t="s">
        <v>6</v>
      </c>
      <c r="E91" s="37" t="s">
        <v>429</v>
      </c>
      <c r="F91" s="39" t="s">
        <v>1624</v>
      </c>
      <c r="G91" s="36"/>
      <c r="H91" s="36"/>
    </row>
    <row r="92">
      <c r="A92" s="37" t="s">
        <v>27</v>
      </c>
      <c r="B92" s="37" t="s">
        <v>497</v>
      </c>
      <c r="C92" s="39" t="s">
        <v>532</v>
      </c>
      <c r="D92" s="37" t="s">
        <v>6</v>
      </c>
      <c r="E92" s="37" t="s">
        <v>429</v>
      </c>
      <c r="F92" s="39" t="s">
        <v>1625</v>
      </c>
      <c r="G92" s="36"/>
      <c r="H92" s="36"/>
    </row>
    <row r="93">
      <c r="A93" s="37" t="s">
        <v>28</v>
      </c>
      <c r="B93" s="37" t="s">
        <v>496</v>
      </c>
      <c r="C93" s="39" t="s">
        <v>532</v>
      </c>
      <c r="D93" s="37" t="s">
        <v>6</v>
      </c>
      <c r="E93" s="37" t="s">
        <v>429</v>
      </c>
      <c r="F93" s="39" t="s">
        <v>1626</v>
      </c>
      <c r="G93" s="36"/>
      <c r="H93" s="36"/>
    </row>
    <row r="94">
      <c r="A94" s="37" t="s">
        <v>29</v>
      </c>
      <c r="B94" s="37" t="s">
        <v>498</v>
      </c>
      <c r="C94" s="39" t="s">
        <v>532</v>
      </c>
      <c r="D94" s="37" t="s">
        <v>6</v>
      </c>
      <c r="E94" s="37" t="s">
        <v>429</v>
      </c>
      <c r="F94" s="39" t="s">
        <v>1627</v>
      </c>
      <c r="G94" s="36"/>
      <c r="H94" s="36"/>
    </row>
    <row r="95">
      <c r="A95" s="37" t="s">
        <v>30</v>
      </c>
      <c r="B95" s="37" t="s">
        <v>499</v>
      </c>
      <c r="C95" s="39" t="s">
        <v>532</v>
      </c>
      <c r="D95" s="37" t="s">
        <v>6</v>
      </c>
      <c r="E95" s="37" t="s">
        <v>429</v>
      </c>
      <c r="F95" s="39" t="s">
        <v>1628</v>
      </c>
      <c r="G95" s="36"/>
      <c r="H95" s="36"/>
    </row>
    <row r="96">
      <c r="A96" s="37" t="s">
        <v>31</v>
      </c>
      <c r="B96" s="37" t="s">
        <v>500</v>
      </c>
      <c r="C96" s="39" t="s">
        <v>532</v>
      </c>
      <c r="D96" s="37" t="s">
        <v>6</v>
      </c>
      <c r="E96" s="37" t="s">
        <v>429</v>
      </c>
      <c r="F96" s="39" t="s">
        <v>1629</v>
      </c>
      <c r="G96" s="36"/>
      <c r="H96" s="36"/>
    </row>
    <row r="97">
      <c r="A97" s="37" t="s">
        <v>32</v>
      </c>
      <c r="B97" s="37" t="s">
        <v>501</v>
      </c>
      <c r="C97" s="39" t="s">
        <v>532</v>
      </c>
      <c r="D97" s="37" t="s">
        <v>6</v>
      </c>
      <c r="E97" s="37" t="s">
        <v>429</v>
      </c>
      <c r="F97" s="39" t="s">
        <v>1630</v>
      </c>
      <c r="G97" s="36"/>
      <c r="H97" s="36"/>
    </row>
    <row r="98">
      <c r="A98" s="37" t="s">
        <v>33</v>
      </c>
      <c r="B98" s="37" t="s">
        <v>502</v>
      </c>
      <c r="C98" s="39" t="s">
        <v>532</v>
      </c>
      <c r="D98" s="37" t="s">
        <v>6</v>
      </c>
      <c r="E98" s="37" t="s">
        <v>429</v>
      </c>
      <c r="F98" s="39" t="s">
        <v>1631</v>
      </c>
      <c r="G98" s="36"/>
      <c r="H98" s="36"/>
    </row>
    <row r="99">
      <c r="A99" s="37" t="s">
        <v>34</v>
      </c>
      <c r="B99" s="37" t="s">
        <v>503</v>
      </c>
      <c r="C99" s="39" t="s">
        <v>532</v>
      </c>
      <c r="D99" s="37" t="s">
        <v>6</v>
      </c>
      <c r="E99" s="37" t="s">
        <v>429</v>
      </c>
      <c r="F99" s="39" t="s">
        <v>1632</v>
      </c>
      <c r="G99" s="36"/>
      <c r="H99" s="36"/>
    </row>
    <row r="100">
      <c r="A100" s="37" t="s">
        <v>35</v>
      </c>
      <c r="B100" s="37" t="s">
        <v>504</v>
      </c>
      <c r="C100" s="39" t="s">
        <v>532</v>
      </c>
      <c r="D100" s="37" t="s">
        <v>6</v>
      </c>
      <c r="E100" s="37" t="s">
        <v>429</v>
      </c>
      <c r="F100" s="39" t="s">
        <v>1633</v>
      </c>
      <c r="G100" s="36"/>
      <c r="H100" s="36"/>
    </row>
    <row r="101">
      <c r="A101" s="37" t="s">
        <v>3</v>
      </c>
      <c r="B101" s="37" t="s">
        <v>489</v>
      </c>
      <c r="C101" s="39" t="s">
        <v>533</v>
      </c>
      <c r="D101" s="37" t="s">
        <v>6</v>
      </c>
      <c r="E101" s="37" t="s">
        <v>429</v>
      </c>
      <c r="F101" s="39" t="s">
        <v>1634</v>
      </c>
      <c r="G101" s="36"/>
      <c r="H101" s="36"/>
    </row>
    <row r="102">
      <c r="A102" s="37" t="s">
        <v>4</v>
      </c>
      <c r="B102" s="37" t="s">
        <v>472</v>
      </c>
      <c r="C102" s="39" t="s">
        <v>533</v>
      </c>
      <c r="D102" s="37" t="s">
        <v>6</v>
      </c>
      <c r="E102" s="37" t="s">
        <v>429</v>
      </c>
      <c r="F102" s="39" t="s">
        <v>1635</v>
      </c>
      <c r="G102" s="36"/>
      <c r="H102" s="36"/>
    </row>
    <row r="103">
      <c r="A103" s="37" t="s">
        <v>5</v>
      </c>
      <c r="B103" s="37" t="s">
        <v>473</v>
      </c>
      <c r="C103" s="39" t="s">
        <v>533</v>
      </c>
      <c r="D103" s="37" t="s">
        <v>6</v>
      </c>
      <c r="E103" s="37" t="s">
        <v>429</v>
      </c>
      <c r="F103" s="39" t="s">
        <v>1636</v>
      </c>
      <c r="G103" s="36"/>
      <c r="H103" s="36"/>
    </row>
    <row r="104">
      <c r="A104" s="37" t="s">
        <v>6</v>
      </c>
      <c r="B104" s="37" t="s">
        <v>474</v>
      </c>
      <c r="C104" s="39" t="s">
        <v>533</v>
      </c>
      <c r="D104" s="37" t="s">
        <v>6</v>
      </c>
      <c r="E104" s="37" t="s">
        <v>429</v>
      </c>
      <c r="F104" s="39" t="s">
        <v>1637</v>
      </c>
      <c r="G104" s="36"/>
      <c r="H104" s="36"/>
    </row>
    <row r="105">
      <c r="A105" s="37" t="s">
        <v>7</v>
      </c>
      <c r="B105" s="37" t="s">
        <v>475</v>
      </c>
      <c r="C105" s="39" t="s">
        <v>533</v>
      </c>
      <c r="D105" s="37" t="s">
        <v>6</v>
      </c>
      <c r="E105" s="37" t="s">
        <v>429</v>
      </c>
      <c r="F105" s="39" t="s">
        <v>1638</v>
      </c>
      <c r="G105" s="36"/>
      <c r="H105" s="36"/>
    </row>
    <row r="106">
      <c r="A106" s="37" t="s">
        <v>8</v>
      </c>
      <c r="B106" s="37" t="s">
        <v>479</v>
      </c>
      <c r="C106" s="39" t="s">
        <v>533</v>
      </c>
      <c r="D106" s="37" t="s">
        <v>6</v>
      </c>
      <c r="E106" s="37" t="s">
        <v>429</v>
      </c>
      <c r="F106" s="39" t="s">
        <v>1639</v>
      </c>
      <c r="G106" s="36"/>
      <c r="H106" s="36"/>
    </row>
    <row r="107">
      <c r="A107" s="37" t="s">
        <v>9</v>
      </c>
      <c r="B107" s="37" t="s">
        <v>480</v>
      </c>
      <c r="C107" s="39" t="s">
        <v>533</v>
      </c>
      <c r="D107" s="37" t="s">
        <v>6</v>
      </c>
      <c r="E107" s="37" t="s">
        <v>429</v>
      </c>
      <c r="F107" s="39" t="s">
        <v>1640</v>
      </c>
      <c r="G107" s="36"/>
      <c r="H107" s="36"/>
    </row>
    <row r="108">
      <c r="A108" s="37" t="s">
        <v>10</v>
      </c>
      <c r="B108" s="37" t="s">
        <v>478</v>
      </c>
      <c r="C108" s="39" t="s">
        <v>533</v>
      </c>
      <c r="D108" s="37" t="s">
        <v>6</v>
      </c>
      <c r="E108" s="37" t="s">
        <v>429</v>
      </c>
      <c r="F108" s="39" t="s">
        <v>1641</v>
      </c>
      <c r="G108" s="36"/>
      <c r="H108" s="36"/>
    </row>
    <row r="109">
      <c r="A109" s="37" t="s">
        <v>11</v>
      </c>
      <c r="B109" s="37" t="s">
        <v>477</v>
      </c>
      <c r="C109" s="39" t="s">
        <v>533</v>
      </c>
      <c r="D109" s="37" t="s">
        <v>6</v>
      </c>
      <c r="E109" s="37" t="s">
        <v>429</v>
      </c>
      <c r="F109" s="39" t="s">
        <v>1642</v>
      </c>
      <c r="G109" s="36"/>
      <c r="H109" s="36"/>
    </row>
    <row r="110">
      <c r="A110" s="37" t="s">
        <v>12</v>
      </c>
      <c r="B110" s="37" t="s">
        <v>476</v>
      </c>
      <c r="C110" s="39" t="s">
        <v>533</v>
      </c>
      <c r="D110" s="37" t="s">
        <v>6</v>
      </c>
      <c r="E110" s="37" t="s">
        <v>429</v>
      </c>
      <c r="F110" s="39" t="s">
        <v>1643</v>
      </c>
      <c r="G110" s="36"/>
      <c r="H110" s="36"/>
    </row>
    <row r="111">
      <c r="A111" s="37" t="s">
        <v>13</v>
      </c>
      <c r="B111" s="37" t="s">
        <v>481</v>
      </c>
      <c r="C111" s="39" t="s">
        <v>533</v>
      </c>
      <c r="D111" s="37" t="s">
        <v>6</v>
      </c>
      <c r="E111" s="37" t="s">
        <v>429</v>
      </c>
      <c r="F111" s="39" t="s">
        <v>1644</v>
      </c>
      <c r="G111" s="36"/>
      <c r="H111" s="36"/>
    </row>
    <row r="112">
      <c r="A112" s="37" t="s">
        <v>14</v>
      </c>
      <c r="B112" s="37" t="s">
        <v>483</v>
      </c>
      <c r="C112" s="39" t="s">
        <v>533</v>
      </c>
      <c r="D112" s="37" t="s">
        <v>6</v>
      </c>
      <c r="E112" s="37" t="s">
        <v>429</v>
      </c>
      <c r="F112" s="39" t="s">
        <v>1645</v>
      </c>
      <c r="G112" s="36"/>
      <c r="H112" s="36"/>
    </row>
    <row r="113">
      <c r="A113" s="37" t="s">
        <v>15</v>
      </c>
      <c r="B113" s="37" t="s">
        <v>482</v>
      </c>
      <c r="C113" s="39" t="s">
        <v>533</v>
      </c>
      <c r="D113" s="37" t="s">
        <v>6</v>
      </c>
      <c r="E113" s="37" t="s">
        <v>429</v>
      </c>
      <c r="F113" s="39" t="s">
        <v>1646</v>
      </c>
      <c r="G113" s="36"/>
      <c r="H113" s="36"/>
    </row>
    <row r="114">
      <c r="A114" s="37" t="s">
        <v>16</v>
      </c>
      <c r="B114" s="37" t="s">
        <v>484</v>
      </c>
      <c r="C114" s="39" t="s">
        <v>533</v>
      </c>
      <c r="D114" s="37" t="s">
        <v>6</v>
      </c>
      <c r="E114" s="37" t="s">
        <v>429</v>
      </c>
      <c r="F114" s="39" t="s">
        <v>1647</v>
      </c>
      <c r="G114" s="36"/>
      <c r="H114" s="36"/>
    </row>
    <row r="115">
      <c r="A115" s="37" t="s">
        <v>17</v>
      </c>
      <c r="B115" s="37" t="s">
        <v>485</v>
      </c>
      <c r="C115" s="39" t="s">
        <v>533</v>
      </c>
      <c r="D115" s="37" t="s">
        <v>6</v>
      </c>
      <c r="E115" s="37" t="s">
        <v>429</v>
      </c>
      <c r="F115" s="39" t="s">
        <v>1648</v>
      </c>
      <c r="G115" s="36"/>
      <c r="H115" s="36"/>
    </row>
    <row r="116">
      <c r="A116" s="37" t="s">
        <v>18</v>
      </c>
      <c r="B116" s="37" t="s">
        <v>486</v>
      </c>
      <c r="C116" s="39" t="s">
        <v>533</v>
      </c>
      <c r="D116" s="37" t="s">
        <v>6</v>
      </c>
      <c r="E116" s="37" t="s">
        <v>429</v>
      </c>
      <c r="F116" s="39" t="s">
        <v>1649</v>
      </c>
      <c r="G116" s="36"/>
      <c r="H116" s="36"/>
    </row>
    <row r="117">
      <c r="A117" s="37" t="s">
        <v>19</v>
      </c>
      <c r="B117" s="37" t="s">
        <v>487</v>
      </c>
      <c r="C117" s="39" t="s">
        <v>533</v>
      </c>
      <c r="D117" s="37" t="s">
        <v>6</v>
      </c>
      <c r="E117" s="37" t="s">
        <v>429</v>
      </c>
      <c r="F117" s="39" t="s">
        <v>1650</v>
      </c>
      <c r="G117" s="36"/>
      <c r="H117" s="36"/>
    </row>
    <row r="118">
      <c r="A118" s="37" t="s">
        <v>20</v>
      </c>
      <c r="B118" s="37" t="s">
        <v>488</v>
      </c>
      <c r="C118" s="39" t="s">
        <v>533</v>
      </c>
      <c r="D118" s="37" t="s">
        <v>6</v>
      </c>
      <c r="E118" s="37" t="s">
        <v>429</v>
      </c>
      <c r="F118" s="39" t="s">
        <v>1651</v>
      </c>
      <c r="G118" s="36"/>
      <c r="H118" s="36"/>
    </row>
    <row r="119">
      <c r="A119" s="37" t="s">
        <v>21</v>
      </c>
      <c r="B119" s="37" t="s">
        <v>490</v>
      </c>
      <c r="C119" s="39" t="s">
        <v>533</v>
      </c>
      <c r="D119" s="37" t="s">
        <v>6</v>
      </c>
      <c r="E119" s="37" t="s">
        <v>429</v>
      </c>
      <c r="F119" s="39" t="s">
        <v>1652</v>
      </c>
      <c r="G119" s="36"/>
      <c r="H119" s="36"/>
    </row>
    <row r="120">
      <c r="A120" s="37" t="s">
        <v>22</v>
      </c>
      <c r="B120" s="37" t="s">
        <v>491</v>
      </c>
      <c r="C120" s="39" t="s">
        <v>533</v>
      </c>
      <c r="D120" s="37" t="s">
        <v>6</v>
      </c>
      <c r="E120" s="37" t="s">
        <v>429</v>
      </c>
      <c r="F120" s="39" t="s">
        <v>1653</v>
      </c>
      <c r="G120" s="36"/>
      <c r="H120" s="36"/>
    </row>
    <row r="121">
      <c r="A121" s="37" t="s">
        <v>23</v>
      </c>
      <c r="B121" s="37" t="s">
        <v>492</v>
      </c>
      <c r="C121" s="39" t="s">
        <v>533</v>
      </c>
      <c r="D121" s="37" t="s">
        <v>6</v>
      </c>
      <c r="E121" s="37" t="s">
        <v>429</v>
      </c>
      <c r="F121" s="39" t="s">
        <v>1654</v>
      </c>
      <c r="G121" s="36"/>
      <c r="H121" s="36"/>
    </row>
    <row r="122">
      <c r="A122" s="37" t="s">
        <v>24</v>
      </c>
      <c r="B122" s="37" t="s">
        <v>493</v>
      </c>
      <c r="C122" s="39" t="s">
        <v>533</v>
      </c>
      <c r="D122" s="37" t="s">
        <v>6</v>
      </c>
      <c r="E122" s="37" t="s">
        <v>429</v>
      </c>
      <c r="F122" s="39" t="s">
        <v>1655</v>
      </c>
      <c r="G122" s="36"/>
      <c r="H122" s="36"/>
    </row>
    <row r="123">
      <c r="A123" s="37" t="s">
        <v>25</v>
      </c>
      <c r="B123" s="37" t="s">
        <v>494</v>
      </c>
      <c r="C123" s="39" t="s">
        <v>533</v>
      </c>
      <c r="D123" s="37" t="s">
        <v>6</v>
      </c>
      <c r="E123" s="37" t="s">
        <v>429</v>
      </c>
      <c r="F123" s="39" t="s">
        <v>1656</v>
      </c>
      <c r="G123" s="36"/>
      <c r="H123" s="36"/>
    </row>
    <row r="124">
      <c r="A124" s="37" t="s">
        <v>26</v>
      </c>
      <c r="B124" s="37" t="s">
        <v>495</v>
      </c>
      <c r="C124" s="39" t="s">
        <v>533</v>
      </c>
      <c r="D124" s="37" t="s">
        <v>6</v>
      </c>
      <c r="E124" s="37" t="s">
        <v>429</v>
      </c>
      <c r="F124" s="39" t="s">
        <v>1657</v>
      </c>
      <c r="G124" s="36"/>
      <c r="H124" s="36"/>
    </row>
    <row r="125">
      <c r="A125" s="37" t="s">
        <v>27</v>
      </c>
      <c r="B125" s="37" t="s">
        <v>497</v>
      </c>
      <c r="C125" s="39" t="s">
        <v>533</v>
      </c>
      <c r="D125" s="37" t="s">
        <v>6</v>
      </c>
      <c r="E125" s="37" t="s">
        <v>429</v>
      </c>
      <c r="F125" s="39" t="s">
        <v>1658</v>
      </c>
      <c r="G125" s="36"/>
      <c r="H125" s="36"/>
    </row>
    <row r="126">
      <c r="A126" s="37" t="s">
        <v>28</v>
      </c>
      <c r="B126" s="37" t="s">
        <v>496</v>
      </c>
      <c r="C126" s="39" t="s">
        <v>533</v>
      </c>
      <c r="D126" s="37" t="s">
        <v>6</v>
      </c>
      <c r="E126" s="37" t="s">
        <v>429</v>
      </c>
      <c r="F126" s="39" t="s">
        <v>1659</v>
      </c>
      <c r="G126" s="36"/>
      <c r="H126" s="36"/>
    </row>
    <row r="127">
      <c r="A127" s="37" t="s">
        <v>29</v>
      </c>
      <c r="B127" s="37" t="s">
        <v>498</v>
      </c>
      <c r="C127" s="39" t="s">
        <v>533</v>
      </c>
      <c r="D127" s="37" t="s">
        <v>6</v>
      </c>
      <c r="E127" s="37" t="s">
        <v>429</v>
      </c>
      <c r="F127" s="39" t="s">
        <v>1660</v>
      </c>
      <c r="G127" s="36"/>
      <c r="H127" s="36"/>
    </row>
    <row r="128">
      <c r="A128" s="37" t="s">
        <v>30</v>
      </c>
      <c r="B128" s="37" t="s">
        <v>499</v>
      </c>
      <c r="C128" s="39" t="s">
        <v>533</v>
      </c>
      <c r="D128" s="37" t="s">
        <v>6</v>
      </c>
      <c r="E128" s="37" t="s">
        <v>429</v>
      </c>
      <c r="F128" s="39" t="s">
        <v>1661</v>
      </c>
      <c r="G128" s="36"/>
      <c r="H128" s="36"/>
    </row>
    <row r="129">
      <c r="A129" s="37" t="s">
        <v>31</v>
      </c>
      <c r="B129" s="37" t="s">
        <v>500</v>
      </c>
      <c r="C129" s="39" t="s">
        <v>533</v>
      </c>
      <c r="D129" s="37" t="s">
        <v>6</v>
      </c>
      <c r="E129" s="37" t="s">
        <v>429</v>
      </c>
      <c r="F129" s="39" t="s">
        <v>1662</v>
      </c>
      <c r="G129" s="36"/>
      <c r="H129" s="36"/>
    </row>
    <row r="130">
      <c r="A130" s="37" t="s">
        <v>32</v>
      </c>
      <c r="B130" s="37" t="s">
        <v>501</v>
      </c>
      <c r="C130" s="39" t="s">
        <v>533</v>
      </c>
      <c r="D130" s="37" t="s">
        <v>6</v>
      </c>
      <c r="E130" s="37" t="s">
        <v>429</v>
      </c>
      <c r="F130" s="39" t="s">
        <v>1663</v>
      </c>
      <c r="G130" s="36"/>
      <c r="H130" s="36"/>
    </row>
    <row r="131">
      <c r="A131" s="37" t="s">
        <v>33</v>
      </c>
      <c r="B131" s="37" t="s">
        <v>502</v>
      </c>
      <c r="C131" s="39" t="s">
        <v>533</v>
      </c>
      <c r="D131" s="37" t="s">
        <v>6</v>
      </c>
      <c r="E131" s="37" t="s">
        <v>429</v>
      </c>
      <c r="F131" s="39" t="s">
        <v>1664</v>
      </c>
      <c r="G131" s="36"/>
      <c r="H131" s="36"/>
    </row>
    <row r="132">
      <c r="A132" s="37" t="s">
        <v>34</v>
      </c>
      <c r="B132" s="37" t="s">
        <v>503</v>
      </c>
      <c r="C132" s="39" t="s">
        <v>533</v>
      </c>
      <c r="D132" s="37" t="s">
        <v>6</v>
      </c>
      <c r="E132" s="37" t="s">
        <v>429</v>
      </c>
      <c r="F132" s="39" t="s">
        <v>1665</v>
      </c>
      <c r="G132" s="36"/>
      <c r="H132" s="36"/>
    </row>
    <row r="133">
      <c r="A133" s="37" t="s">
        <v>35</v>
      </c>
      <c r="B133" s="37" t="s">
        <v>504</v>
      </c>
      <c r="C133" s="39" t="s">
        <v>533</v>
      </c>
      <c r="D133" s="37" t="s">
        <v>6</v>
      </c>
      <c r="E133" s="37" t="s">
        <v>429</v>
      </c>
      <c r="F133" s="39" t="s">
        <v>1666</v>
      </c>
      <c r="G133" s="36"/>
      <c r="H133" s="36"/>
    </row>
    <row r="134">
      <c r="A134" s="37" t="s">
        <v>3</v>
      </c>
      <c r="B134" s="37" t="s">
        <v>489</v>
      </c>
      <c r="C134" s="39" t="s">
        <v>534</v>
      </c>
      <c r="D134" s="37" t="s">
        <v>6</v>
      </c>
      <c r="E134" s="37" t="s">
        <v>429</v>
      </c>
      <c r="F134" s="39" t="s">
        <v>1667</v>
      </c>
      <c r="G134" s="36"/>
      <c r="H134" s="36"/>
    </row>
    <row r="135">
      <c r="A135" s="37" t="s">
        <v>4</v>
      </c>
      <c r="B135" s="37" t="s">
        <v>472</v>
      </c>
      <c r="C135" s="39" t="s">
        <v>534</v>
      </c>
      <c r="D135" s="37" t="s">
        <v>6</v>
      </c>
      <c r="E135" s="37" t="s">
        <v>429</v>
      </c>
      <c r="F135" s="39" t="s">
        <v>1668</v>
      </c>
      <c r="G135" s="36"/>
      <c r="H135" s="36"/>
    </row>
    <row r="136">
      <c r="A136" s="37" t="s">
        <v>5</v>
      </c>
      <c r="B136" s="37" t="s">
        <v>473</v>
      </c>
      <c r="C136" s="39" t="s">
        <v>534</v>
      </c>
      <c r="D136" s="37" t="s">
        <v>6</v>
      </c>
      <c r="E136" s="37" t="s">
        <v>429</v>
      </c>
      <c r="F136" s="39" t="s">
        <v>1669</v>
      </c>
      <c r="G136" s="36"/>
      <c r="H136" s="36"/>
    </row>
    <row r="137">
      <c r="A137" s="37" t="s">
        <v>6</v>
      </c>
      <c r="B137" s="37" t="s">
        <v>474</v>
      </c>
      <c r="C137" s="39" t="s">
        <v>534</v>
      </c>
      <c r="D137" s="37" t="s">
        <v>6</v>
      </c>
      <c r="E137" s="37" t="s">
        <v>429</v>
      </c>
      <c r="F137" s="39" t="s">
        <v>1670</v>
      </c>
      <c r="G137" s="36"/>
      <c r="H137" s="36"/>
    </row>
    <row r="138">
      <c r="A138" s="37" t="s">
        <v>7</v>
      </c>
      <c r="B138" s="37" t="s">
        <v>475</v>
      </c>
      <c r="C138" s="39" t="s">
        <v>534</v>
      </c>
      <c r="D138" s="37" t="s">
        <v>6</v>
      </c>
      <c r="E138" s="37" t="s">
        <v>429</v>
      </c>
      <c r="F138" s="39" t="s">
        <v>1671</v>
      </c>
      <c r="G138" s="36"/>
      <c r="H138" s="36"/>
    </row>
    <row r="139">
      <c r="A139" s="37" t="s">
        <v>8</v>
      </c>
      <c r="B139" s="37" t="s">
        <v>479</v>
      </c>
      <c r="C139" s="39" t="s">
        <v>534</v>
      </c>
      <c r="D139" s="37" t="s">
        <v>6</v>
      </c>
      <c r="E139" s="37" t="s">
        <v>429</v>
      </c>
      <c r="F139" s="39" t="s">
        <v>1672</v>
      </c>
      <c r="G139" s="36"/>
      <c r="H139" s="36"/>
    </row>
    <row r="140">
      <c r="A140" s="37" t="s">
        <v>9</v>
      </c>
      <c r="B140" s="37" t="s">
        <v>480</v>
      </c>
      <c r="C140" s="39" t="s">
        <v>534</v>
      </c>
      <c r="D140" s="37" t="s">
        <v>6</v>
      </c>
      <c r="E140" s="37" t="s">
        <v>429</v>
      </c>
      <c r="F140" s="39" t="s">
        <v>1673</v>
      </c>
      <c r="G140" s="36"/>
      <c r="H140" s="36"/>
    </row>
    <row r="141">
      <c r="A141" s="37" t="s">
        <v>10</v>
      </c>
      <c r="B141" s="37" t="s">
        <v>478</v>
      </c>
      <c r="C141" s="39" t="s">
        <v>534</v>
      </c>
      <c r="D141" s="37" t="s">
        <v>6</v>
      </c>
      <c r="E141" s="37" t="s">
        <v>429</v>
      </c>
      <c r="F141" s="39" t="s">
        <v>1674</v>
      </c>
      <c r="G141" s="36"/>
      <c r="H141" s="36"/>
    </row>
    <row r="142">
      <c r="A142" s="37" t="s">
        <v>11</v>
      </c>
      <c r="B142" s="37" t="s">
        <v>477</v>
      </c>
      <c r="C142" s="39" t="s">
        <v>534</v>
      </c>
      <c r="D142" s="37" t="s">
        <v>6</v>
      </c>
      <c r="E142" s="37" t="s">
        <v>429</v>
      </c>
      <c r="F142" s="39" t="s">
        <v>1675</v>
      </c>
      <c r="G142" s="36"/>
      <c r="H142" s="36"/>
    </row>
    <row r="143">
      <c r="A143" s="37" t="s">
        <v>12</v>
      </c>
      <c r="B143" s="37" t="s">
        <v>476</v>
      </c>
      <c r="C143" s="39" t="s">
        <v>534</v>
      </c>
      <c r="D143" s="37" t="s">
        <v>6</v>
      </c>
      <c r="E143" s="37" t="s">
        <v>429</v>
      </c>
      <c r="F143" s="39" t="s">
        <v>1676</v>
      </c>
      <c r="G143" s="36"/>
      <c r="H143" s="36"/>
    </row>
    <row r="144">
      <c r="A144" s="37" t="s">
        <v>13</v>
      </c>
      <c r="B144" s="37" t="s">
        <v>481</v>
      </c>
      <c r="C144" s="39" t="s">
        <v>534</v>
      </c>
      <c r="D144" s="37" t="s">
        <v>6</v>
      </c>
      <c r="E144" s="37" t="s">
        <v>429</v>
      </c>
      <c r="F144" s="39" t="s">
        <v>1677</v>
      </c>
      <c r="G144" s="36"/>
      <c r="H144" s="36"/>
    </row>
    <row r="145">
      <c r="A145" s="37" t="s">
        <v>14</v>
      </c>
      <c r="B145" s="37" t="s">
        <v>483</v>
      </c>
      <c r="C145" s="39" t="s">
        <v>534</v>
      </c>
      <c r="D145" s="37" t="s">
        <v>6</v>
      </c>
      <c r="E145" s="37" t="s">
        <v>429</v>
      </c>
      <c r="F145" s="39" t="s">
        <v>1678</v>
      </c>
      <c r="G145" s="36"/>
      <c r="H145" s="36"/>
    </row>
    <row r="146">
      <c r="A146" s="37" t="s">
        <v>15</v>
      </c>
      <c r="B146" s="37" t="s">
        <v>482</v>
      </c>
      <c r="C146" s="39" t="s">
        <v>534</v>
      </c>
      <c r="D146" s="37" t="s">
        <v>6</v>
      </c>
      <c r="E146" s="37" t="s">
        <v>429</v>
      </c>
      <c r="F146" s="39" t="s">
        <v>1679</v>
      </c>
      <c r="G146" s="36"/>
      <c r="H146" s="36"/>
    </row>
    <row r="147">
      <c r="A147" s="37" t="s">
        <v>16</v>
      </c>
      <c r="B147" s="37" t="s">
        <v>484</v>
      </c>
      <c r="C147" s="39" t="s">
        <v>534</v>
      </c>
      <c r="D147" s="37" t="s">
        <v>6</v>
      </c>
      <c r="E147" s="37" t="s">
        <v>429</v>
      </c>
      <c r="F147" s="39" t="s">
        <v>1680</v>
      </c>
      <c r="G147" s="36"/>
      <c r="H147" s="36"/>
    </row>
    <row r="148">
      <c r="A148" s="37" t="s">
        <v>17</v>
      </c>
      <c r="B148" s="37" t="s">
        <v>485</v>
      </c>
      <c r="C148" s="39" t="s">
        <v>534</v>
      </c>
      <c r="D148" s="37" t="s">
        <v>6</v>
      </c>
      <c r="E148" s="37" t="s">
        <v>429</v>
      </c>
      <c r="F148" s="39" t="s">
        <v>1681</v>
      </c>
      <c r="G148" s="36"/>
      <c r="H148" s="36"/>
    </row>
    <row r="149">
      <c r="A149" s="37" t="s">
        <v>18</v>
      </c>
      <c r="B149" s="37" t="s">
        <v>486</v>
      </c>
      <c r="C149" s="39" t="s">
        <v>534</v>
      </c>
      <c r="D149" s="37" t="s">
        <v>6</v>
      </c>
      <c r="E149" s="37" t="s">
        <v>429</v>
      </c>
      <c r="F149" s="39" t="s">
        <v>1682</v>
      </c>
      <c r="G149" s="36"/>
      <c r="H149" s="36"/>
    </row>
    <row r="150">
      <c r="A150" s="37" t="s">
        <v>19</v>
      </c>
      <c r="B150" s="37" t="s">
        <v>487</v>
      </c>
      <c r="C150" s="39" t="s">
        <v>534</v>
      </c>
      <c r="D150" s="37" t="s">
        <v>6</v>
      </c>
      <c r="E150" s="37" t="s">
        <v>429</v>
      </c>
      <c r="F150" s="39" t="s">
        <v>1683</v>
      </c>
      <c r="G150" s="36"/>
      <c r="H150" s="36"/>
    </row>
    <row r="151">
      <c r="A151" s="37" t="s">
        <v>20</v>
      </c>
      <c r="B151" s="37" t="s">
        <v>488</v>
      </c>
      <c r="C151" s="39" t="s">
        <v>534</v>
      </c>
      <c r="D151" s="37" t="s">
        <v>6</v>
      </c>
      <c r="E151" s="37" t="s">
        <v>429</v>
      </c>
      <c r="F151" s="39" t="s">
        <v>1684</v>
      </c>
      <c r="G151" s="36"/>
      <c r="H151" s="36"/>
    </row>
    <row r="152">
      <c r="A152" s="37" t="s">
        <v>21</v>
      </c>
      <c r="B152" s="37" t="s">
        <v>490</v>
      </c>
      <c r="C152" s="39" t="s">
        <v>534</v>
      </c>
      <c r="D152" s="37" t="s">
        <v>6</v>
      </c>
      <c r="E152" s="37" t="s">
        <v>429</v>
      </c>
      <c r="F152" s="39" t="s">
        <v>1685</v>
      </c>
      <c r="G152" s="36"/>
      <c r="H152" s="36"/>
    </row>
    <row r="153">
      <c r="A153" s="37" t="s">
        <v>22</v>
      </c>
      <c r="B153" s="37" t="s">
        <v>491</v>
      </c>
      <c r="C153" s="39" t="s">
        <v>534</v>
      </c>
      <c r="D153" s="37" t="s">
        <v>6</v>
      </c>
      <c r="E153" s="37" t="s">
        <v>429</v>
      </c>
      <c r="F153" s="39" t="s">
        <v>1686</v>
      </c>
      <c r="G153" s="36"/>
      <c r="H153" s="36"/>
    </row>
    <row r="154">
      <c r="A154" s="37" t="s">
        <v>23</v>
      </c>
      <c r="B154" s="37" t="s">
        <v>492</v>
      </c>
      <c r="C154" s="39" t="s">
        <v>534</v>
      </c>
      <c r="D154" s="37" t="s">
        <v>6</v>
      </c>
      <c r="E154" s="37" t="s">
        <v>429</v>
      </c>
      <c r="F154" s="39" t="s">
        <v>1687</v>
      </c>
      <c r="G154" s="36"/>
      <c r="H154" s="36"/>
    </row>
    <row r="155">
      <c r="A155" s="37" t="s">
        <v>24</v>
      </c>
      <c r="B155" s="37" t="s">
        <v>493</v>
      </c>
      <c r="C155" s="39" t="s">
        <v>534</v>
      </c>
      <c r="D155" s="37" t="s">
        <v>6</v>
      </c>
      <c r="E155" s="37" t="s">
        <v>429</v>
      </c>
      <c r="F155" s="39" t="s">
        <v>1688</v>
      </c>
      <c r="G155" s="36"/>
      <c r="H155" s="36"/>
    </row>
    <row r="156">
      <c r="A156" s="37" t="s">
        <v>25</v>
      </c>
      <c r="B156" s="37" t="s">
        <v>494</v>
      </c>
      <c r="C156" s="39" t="s">
        <v>534</v>
      </c>
      <c r="D156" s="37" t="s">
        <v>6</v>
      </c>
      <c r="E156" s="37" t="s">
        <v>429</v>
      </c>
      <c r="F156" s="39" t="s">
        <v>1689</v>
      </c>
      <c r="G156" s="36"/>
      <c r="H156" s="36"/>
    </row>
    <row r="157">
      <c r="A157" s="37" t="s">
        <v>26</v>
      </c>
      <c r="B157" s="37" t="s">
        <v>495</v>
      </c>
      <c r="C157" s="39" t="s">
        <v>534</v>
      </c>
      <c r="D157" s="37" t="s">
        <v>6</v>
      </c>
      <c r="E157" s="37" t="s">
        <v>429</v>
      </c>
      <c r="F157" s="39" t="s">
        <v>1690</v>
      </c>
      <c r="G157" s="36"/>
      <c r="H157" s="36"/>
    </row>
    <row r="158">
      <c r="A158" s="37" t="s">
        <v>27</v>
      </c>
      <c r="B158" s="37" t="s">
        <v>497</v>
      </c>
      <c r="C158" s="39" t="s">
        <v>534</v>
      </c>
      <c r="D158" s="37" t="s">
        <v>6</v>
      </c>
      <c r="E158" s="37" t="s">
        <v>429</v>
      </c>
      <c r="F158" s="39" t="s">
        <v>1691</v>
      </c>
      <c r="G158" s="36"/>
      <c r="H158" s="36"/>
    </row>
    <row r="159">
      <c r="A159" s="37" t="s">
        <v>28</v>
      </c>
      <c r="B159" s="37" t="s">
        <v>496</v>
      </c>
      <c r="C159" s="39" t="s">
        <v>534</v>
      </c>
      <c r="D159" s="37" t="s">
        <v>6</v>
      </c>
      <c r="E159" s="37" t="s">
        <v>429</v>
      </c>
      <c r="F159" s="39" t="s">
        <v>1692</v>
      </c>
      <c r="G159" s="36"/>
      <c r="H159" s="36"/>
    </row>
    <row r="160">
      <c r="A160" s="37" t="s">
        <v>29</v>
      </c>
      <c r="B160" s="37" t="s">
        <v>498</v>
      </c>
      <c r="C160" s="39" t="s">
        <v>534</v>
      </c>
      <c r="D160" s="37" t="s">
        <v>6</v>
      </c>
      <c r="E160" s="37" t="s">
        <v>429</v>
      </c>
      <c r="F160" s="39" t="s">
        <v>1693</v>
      </c>
      <c r="G160" s="36"/>
      <c r="H160" s="36"/>
    </row>
    <row r="161">
      <c r="A161" s="37" t="s">
        <v>30</v>
      </c>
      <c r="B161" s="37" t="s">
        <v>499</v>
      </c>
      <c r="C161" s="39" t="s">
        <v>534</v>
      </c>
      <c r="D161" s="37" t="s">
        <v>6</v>
      </c>
      <c r="E161" s="37" t="s">
        <v>429</v>
      </c>
      <c r="F161" s="39" t="s">
        <v>1694</v>
      </c>
      <c r="G161" s="36"/>
      <c r="H161" s="36"/>
    </row>
    <row r="162">
      <c r="A162" s="37" t="s">
        <v>31</v>
      </c>
      <c r="B162" s="37" t="s">
        <v>500</v>
      </c>
      <c r="C162" s="39" t="s">
        <v>534</v>
      </c>
      <c r="D162" s="37" t="s">
        <v>6</v>
      </c>
      <c r="E162" s="37" t="s">
        <v>429</v>
      </c>
      <c r="F162" s="39" t="s">
        <v>1695</v>
      </c>
      <c r="G162" s="36"/>
      <c r="H162" s="36"/>
    </row>
    <row r="163">
      <c r="A163" s="37" t="s">
        <v>32</v>
      </c>
      <c r="B163" s="37" t="s">
        <v>501</v>
      </c>
      <c r="C163" s="39" t="s">
        <v>534</v>
      </c>
      <c r="D163" s="37" t="s">
        <v>6</v>
      </c>
      <c r="E163" s="37" t="s">
        <v>429</v>
      </c>
      <c r="F163" s="39" t="s">
        <v>1696</v>
      </c>
      <c r="G163" s="36"/>
      <c r="H163" s="36"/>
    </row>
    <row r="164">
      <c r="A164" s="37" t="s">
        <v>33</v>
      </c>
      <c r="B164" s="37" t="s">
        <v>502</v>
      </c>
      <c r="C164" s="39" t="s">
        <v>534</v>
      </c>
      <c r="D164" s="37" t="s">
        <v>6</v>
      </c>
      <c r="E164" s="37" t="s">
        <v>429</v>
      </c>
      <c r="F164" s="39" t="s">
        <v>1697</v>
      </c>
      <c r="G164" s="36"/>
      <c r="H164" s="36"/>
    </row>
    <row r="165">
      <c r="A165" s="37" t="s">
        <v>34</v>
      </c>
      <c r="B165" s="37" t="s">
        <v>503</v>
      </c>
      <c r="C165" s="39" t="s">
        <v>534</v>
      </c>
      <c r="D165" s="37" t="s">
        <v>6</v>
      </c>
      <c r="E165" s="37" t="s">
        <v>429</v>
      </c>
      <c r="F165" s="39" t="s">
        <v>1698</v>
      </c>
      <c r="G165" s="36"/>
      <c r="H165" s="36"/>
    </row>
    <row r="166">
      <c r="A166" s="37" t="s">
        <v>35</v>
      </c>
      <c r="B166" s="37" t="s">
        <v>504</v>
      </c>
      <c r="C166" s="39" t="s">
        <v>534</v>
      </c>
      <c r="D166" s="37" t="s">
        <v>6</v>
      </c>
      <c r="E166" s="37" t="s">
        <v>429</v>
      </c>
      <c r="F166" s="39" t="s">
        <v>1699</v>
      </c>
      <c r="G166" s="36"/>
      <c r="H166" s="36"/>
    </row>
    <row r="167">
      <c r="A167" s="37" t="s">
        <v>3</v>
      </c>
      <c r="B167" s="37" t="s">
        <v>489</v>
      </c>
      <c r="C167" s="39" t="s">
        <v>535</v>
      </c>
      <c r="D167" s="37" t="s">
        <v>6</v>
      </c>
      <c r="E167" s="37" t="s">
        <v>429</v>
      </c>
      <c r="F167" s="39" t="s">
        <v>1700</v>
      </c>
      <c r="G167" s="36"/>
      <c r="H167" s="36"/>
    </row>
    <row r="168">
      <c r="A168" s="37" t="s">
        <v>4</v>
      </c>
      <c r="B168" s="37" t="s">
        <v>472</v>
      </c>
      <c r="C168" s="39" t="s">
        <v>535</v>
      </c>
      <c r="D168" s="37" t="s">
        <v>6</v>
      </c>
      <c r="E168" s="37" t="s">
        <v>429</v>
      </c>
      <c r="F168" s="39" t="s">
        <v>1701</v>
      </c>
      <c r="G168" s="36"/>
      <c r="H168" s="36"/>
    </row>
    <row r="169">
      <c r="A169" s="37" t="s">
        <v>5</v>
      </c>
      <c r="B169" s="37" t="s">
        <v>473</v>
      </c>
      <c r="C169" s="39" t="s">
        <v>535</v>
      </c>
      <c r="D169" s="37" t="s">
        <v>6</v>
      </c>
      <c r="E169" s="37" t="s">
        <v>429</v>
      </c>
      <c r="F169" s="39" t="s">
        <v>1702</v>
      </c>
      <c r="G169" s="36"/>
      <c r="H169" s="36"/>
    </row>
    <row r="170">
      <c r="A170" s="37" t="s">
        <v>6</v>
      </c>
      <c r="B170" s="37" t="s">
        <v>474</v>
      </c>
      <c r="C170" s="39" t="s">
        <v>535</v>
      </c>
      <c r="D170" s="37" t="s">
        <v>6</v>
      </c>
      <c r="E170" s="37" t="s">
        <v>429</v>
      </c>
      <c r="F170" s="39" t="s">
        <v>1703</v>
      </c>
      <c r="G170" s="36"/>
      <c r="H170" s="36"/>
    </row>
    <row r="171">
      <c r="A171" s="37" t="s">
        <v>7</v>
      </c>
      <c r="B171" s="37" t="s">
        <v>475</v>
      </c>
      <c r="C171" s="39" t="s">
        <v>535</v>
      </c>
      <c r="D171" s="37" t="s">
        <v>6</v>
      </c>
      <c r="E171" s="37" t="s">
        <v>429</v>
      </c>
      <c r="F171" s="39" t="s">
        <v>1704</v>
      </c>
      <c r="G171" s="36"/>
      <c r="H171" s="36"/>
    </row>
    <row r="172">
      <c r="A172" s="37" t="s">
        <v>8</v>
      </c>
      <c r="B172" s="37" t="s">
        <v>479</v>
      </c>
      <c r="C172" s="39" t="s">
        <v>535</v>
      </c>
      <c r="D172" s="37" t="s">
        <v>6</v>
      </c>
      <c r="E172" s="37" t="s">
        <v>429</v>
      </c>
      <c r="F172" s="39" t="s">
        <v>1705</v>
      </c>
      <c r="G172" s="36"/>
      <c r="H172" s="36"/>
    </row>
    <row r="173">
      <c r="A173" s="37" t="s">
        <v>9</v>
      </c>
      <c r="B173" s="37" t="s">
        <v>480</v>
      </c>
      <c r="C173" s="39" t="s">
        <v>535</v>
      </c>
      <c r="D173" s="37" t="s">
        <v>6</v>
      </c>
      <c r="E173" s="37" t="s">
        <v>429</v>
      </c>
      <c r="F173" s="39" t="s">
        <v>1706</v>
      </c>
      <c r="G173" s="36"/>
      <c r="H173" s="36"/>
    </row>
    <row r="174">
      <c r="A174" s="37" t="s">
        <v>10</v>
      </c>
      <c r="B174" s="37" t="s">
        <v>478</v>
      </c>
      <c r="C174" s="39" t="s">
        <v>535</v>
      </c>
      <c r="D174" s="37" t="s">
        <v>6</v>
      </c>
      <c r="E174" s="37" t="s">
        <v>429</v>
      </c>
      <c r="F174" s="39" t="s">
        <v>1707</v>
      </c>
      <c r="G174" s="36"/>
      <c r="H174" s="36"/>
    </row>
    <row r="175">
      <c r="A175" s="37" t="s">
        <v>11</v>
      </c>
      <c r="B175" s="37" t="s">
        <v>477</v>
      </c>
      <c r="C175" s="39" t="s">
        <v>535</v>
      </c>
      <c r="D175" s="37" t="s">
        <v>6</v>
      </c>
      <c r="E175" s="37" t="s">
        <v>429</v>
      </c>
      <c r="F175" s="39" t="s">
        <v>1708</v>
      </c>
      <c r="G175" s="36"/>
      <c r="H175" s="36"/>
    </row>
    <row r="176">
      <c r="A176" s="37" t="s">
        <v>12</v>
      </c>
      <c r="B176" s="37" t="s">
        <v>476</v>
      </c>
      <c r="C176" s="39" t="s">
        <v>535</v>
      </c>
      <c r="D176" s="37" t="s">
        <v>6</v>
      </c>
      <c r="E176" s="37" t="s">
        <v>429</v>
      </c>
      <c r="F176" s="39" t="s">
        <v>1709</v>
      </c>
      <c r="G176" s="36"/>
      <c r="H176" s="36"/>
    </row>
    <row r="177">
      <c r="A177" s="37" t="s">
        <v>13</v>
      </c>
      <c r="B177" s="37" t="s">
        <v>481</v>
      </c>
      <c r="C177" s="39" t="s">
        <v>535</v>
      </c>
      <c r="D177" s="37" t="s">
        <v>6</v>
      </c>
      <c r="E177" s="37" t="s">
        <v>429</v>
      </c>
      <c r="F177" s="39" t="s">
        <v>1710</v>
      </c>
      <c r="G177" s="36"/>
      <c r="H177" s="36"/>
    </row>
    <row r="178">
      <c r="A178" s="37" t="s">
        <v>14</v>
      </c>
      <c r="B178" s="37" t="s">
        <v>483</v>
      </c>
      <c r="C178" s="39" t="s">
        <v>535</v>
      </c>
      <c r="D178" s="37" t="s">
        <v>6</v>
      </c>
      <c r="E178" s="37" t="s">
        <v>429</v>
      </c>
      <c r="F178" s="39" t="s">
        <v>1711</v>
      </c>
      <c r="G178" s="36"/>
      <c r="H178" s="36"/>
    </row>
    <row r="179">
      <c r="A179" s="37" t="s">
        <v>15</v>
      </c>
      <c r="B179" s="37" t="s">
        <v>482</v>
      </c>
      <c r="C179" s="39" t="s">
        <v>535</v>
      </c>
      <c r="D179" s="37" t="s">
        <v>6</v>
      </c>
      <c r="E179" s="37" t="s">
        <v>429</v>
      </c>
      <c r="F179" s="39" t="s">
        <v>1712</v>
      </c>
      <c r="G179" s="36"/>
      <c r="H179" s="36"/>
    </row>
    <row r="180">
      <c r="A180" s="37" t="s">
        <v>16</v>
      </c>
      <c r="B180" s="37" t="s">
        <v>484</v>
      </c>
      <c r="C180" s="39" t="s">
        <v>535</v>
      </c>
      <c r="D180" s="37" t="s">
        <v>6</v>
      </c>
      <c r="E180" s="37" t="s">
        <v>429</v>
      </c>
      <c r="F180" s="39" t="s">
        <v>1713</v>
      </c>
      <c r="G180" s="36"/>
      <c r="H180" s="36"/>
    </row>
    <row r="181">
      <c r="A181" s="37" t="s">
        <v>17</v>
      </c>
      <c r="B181" s="37" t="s">
        <v>485</v>
      </c>
      <c r="C181" s="39" t="s">
        <v>535</v>
      </c>
      <c r="D181" s="37" t="s">
        <v>6</v>
      </c>
      <c r="E181" s="37" t="s">
        <v>429</v>
      </c>
      <c r="F181" s="39" t="s">
        <v>1714</v>
      </c>
      <c r="G181" s="36"/>
      <c r="H181" s="36"/>
    </row>
    <row r="182">
      <c r="A182" s="37" t="s">
        <v>18</v>
      </c>
      <c r="B182" s="37" t="s">
        <v>486</v>
      </c>
      <c r="C182" s="39" t="s">
        <v>535</v>
      </c>
      <c r="D182" s="37" t="s">
        <v>6</v>
      </c>
      <c r="E182" s="37" t="s">
        <v>429</v>
      </c>
      <c r="F182" s="39" t="s">
        <v>1715</v>
      </c>
      <c r="G182" s="36"/>
      <c r="H182" s="36"/>
    </row>
    <row r="183">
      <c r="A183" s="37" t="s">
        <v>19</v>
      </c>
      <c r="B183" s="37" t="s">
        <v>487</v>
      </c>
      <c r="C183" s="39" t="s">
        <v>535</v>
      </c>
      <c r="D183" s="37" t="s">
        <v>6</v>
      </c>
      <c r="E183" s="37" t="s">
        <v>429</v>
      </c>
      <c r="F183" s="39" t="s">
        <v>1716</v>
      </c>
      <c r="G183" s="36"/>
      <c r="H183" s="36"/>
    </row>
    <row r="184">
      <c r="A184" s="37" t="s">
        <v>20</v>
      </c>
      <c r="B184" s="37" t="s">
        <v>488</v>
      </c>
      <c r="C184" s="39" t="s">
        <v>535</v>
      </c>
      <c r="D184" s="37" t="s">
        <v>6</v>
      </c>
      <c r="E184" s="37" t="s">
        <v>429</v>
      </c>
      <c r="F184" s="39" t="s">
        <v>1717</v>
      </c>
      <c r="G184" s="36"/>
      <c r="H184" s="36"/>
    </row>
    <row r="185">
      <c r="A185" s="37" t="s">
        <v>21</v>
      </c>
      <c r="B185" s="37" t="s">
        <v>490</v>
      </c>
      <c r="C185" s="39" t="s">
        <v>535</v>
      </c>
      <c r="D185" s="37" t="s">
        <v>6</v>
      </c>
      <c r="E185" s="37" t="s">
        <v>429</v>
      </c>
      <c r="F185" s="39" t="s">
        <v>1718</v>
      </c>
      <c r="G185" s="36"/>
      <c r="H185" s="36"/>
    </row>
    <row r="186">
      <c r="A186" s="37" t="s">
        <v>22</v>
      </c>
      <c r="B186" s="37" t="s">
        <v>491</v>
      </c>
      <c r="C186" s="39" t="s">
        <v>535</v>
      </c>
      <c r="D186" s="37" t="s">
        <v>6</v>
      </c>
      <c r="E186" s="37" t="s">
        <v>429</v>
      </c>
      <c r="F186" s="39" t="s">
        <v>1719</v>
      </c>
      <c r="G186" s="36"/>
      <c r="H186" s="36"/>
    </row>
    <row r="187">
      <c r="A187" s="37" t="s">
        <v>23</v>
      </c>
      <c r="B187" s="37" t="s">
        <v>492</v>
      </c>
      <c r="C187" s="39" t="s">
        <v>535</v>
      </c>
      <c r="D187" s="37" t="s">
        <v>6</v>
      </c>
      <c r="E187" s="37" t="s">
        <v>429</v>
      </c>
      <c r="F187" s="39" t="s">
        <v>1720</v>
      </c>
      <c r="G187" s="36"/>
      <c r="H187" s="36"/>
    </row>
    <row r="188">
      <c r="A188" s="37" t="s">
        <v>24</v>
      </c>
      <c r="B188" s="37" t="s">
        <v>493</v>
      </c>
      <c r="C188" s="39" t="s">
        <v>535</v>
      </c>
      <c r="D188" s="37" t="s">
        <v>6</v>
      </c>
      <c r="E188" s="37" t="s">
        <v>429</v>
      </c>
      <c r="F188" s="39" t="s">
        <v>1721</v>
      </c>
      <c r="G188" s="36"/>
      <c r="H188" s="36"/>
    </row>
    <row r="189">
      <c r="A189" s="37" t="s">
        <v>25</v>
      </c>
      <c r="B189" s="37" t="s">
        <v>494</v>
      </c>
      <c r="C189" s="39" t="s">
        <v>535</v>
      </c>
      <c r="D189" s="37" t="s">
        <v>6</v>
      </c>
      <c r="E189" s="37" t="s">
        <v>429</v>
      </c>
      <c r="F189" s="39" t="s">
        <v>1722</v>
      </c>
      <c r="G189" s="36"/>
      <c r="H189" s="36"/>
    </row>
    <row r="190">
      <c r="A190" s="37" t="s">
        <v>26</v>
      </c>
      <c r="B190" s="37" t="s">
        <v>495</v>
      </c>
      <c r="C190" s="39" t="s">
        <v>535</v>
      </c>
      <c r="D190" s="37" t="s">
        <v>6</v>
      </c>
      <c r="E190" s="37" t="s">
        <v>429</v>
      </c>
      <c r="F190" s="39" t="s">
        <v>1723</v>
      </c>
      <c r="G190" s="36"/>
      <c r="H190" s="36"/>
    </row>
    <row r="191">
      <c r="A191" s="37" t="s">
        <v>27</v>
      </c>
      <c r="B191" s="37" t="s">
        <v>497</v>
      </c>
      <c r="C191" s="39" t="s">
        <v>535</v>
      </c>
      <c r="D191" s="37" t="s">
        <v>6</v>
      </c>
      <c r="E191" s="37" t="s">
        <v>429</v>
      </c>
      <c r="F191" s="39" t="s">
        <v>1724</v>
      </c>
      <c r="G191" s="36"/>
      <c r="H191" s="36"/>
    </row>
    <row r="192">
      <c r="A192" s="37" t="s">
        <v>28</v>
      </c>
      <c r="B192" s="37" t="s">
        <v>496</v>
      </c>
      <c r="C192" s="39" t="s">
        <v>535</v>
      </c>
      <c r="D192" s="37" t="s">
        <v>6</v>
      </c>
      <c r="E192" s="37" t="s">
        <v>429</v>
      </c>
      <c r="F192" s="39" t="s">
        <v>1725</v>
      </c>
      <c r="G192" s="36"/>
      <c r="H192" s="36"/>
    </row>
    <row r="193">
      <c r="A193" s="37" t="s">
        <v>29</v>
      </c>
      <c r="B193" s="37" t="s">
        <v>498</v>
      </c>
      <c r="C193" s="39" t="s">
        <v>535</v>
      </c>
      <c r="D193" s="37" t="s">
        <v>6</v>
      </c>
      <c r="E193" s="37" t="s">
        <v>429</v>
      </c>
      <c r="F193" s="39" t="s">
        <v>1726</v>
      </c>
      <c r="G193" s="36"/>
      <c r="H193" s="36"/>
    </row>
    <row r="194">
      <c r="A194" s="37" t="s">
        <v>30</v>
      </c>
      <c r="B194" s="37" t="s">
        <v>499</v>
      </c>
      <c r="C194" s="39" t="s">
        <v>535</v>
      </c>
      <c r="D194" s="37" t="s">
        <v>6</v>
      </c>
      <c r="E194" s="37" t="s">
        <v>429</v>
      </c>
      <c r="F194" s="39" t="s">
        <v>1727</v>
      </c>
      <c r="G194" s="36"/>
      <c r="H194" s="36"/>
    </row>
    <row r="195">
      <c r="A195" s="37" t="s">
        <v>31</v>
      </c>
      <c r="B195" s="37" t="s">
        <v>500</v>
      </c>
      <c r="C195" s="39" t="s">
        <v>535</v>
      </c>
      <c r="D195" s="37" t="s">
        <v>6</v>
      </c>
      <c r="E195" s="37" t="s">
        <v>429</v>
      </c>
      <c r="F195" s="39" t="s">
        <v>1728</v>
      </c>
      <c r="G195" s="36"/>
      <c r="H195" s="36"/>
    </row>
    <row r="196">
      <c r="A196" s="37" t="s">
        <v>32</v>
      </c>
      <c r="B196" s="37" t="s">
        <v>501</v>
      </c>
      <c r="C196" s="39" t="s">
        <v>535</v>
      </c>
      <c r="D196" s="37" t="s">
        <v>6</v>
      </c>
      <c r="E196" s="37" t="s">
        <v>429</v>
      </c>
      <c r="F196" s="39" t="s">
        <v>1729</v>
      </c>
      <c r="G196" s="36"/>
      <c r="H196" s="36"/>
    </row>
    <row r="197">
      <c r="A197" s="37" t="s">
        <v>33</v>
      </c>
      <c r="B197" s="37" t="s">
        <v>502</v>
      </c>
      <c r="C197" s="39" t="s">
        <v>535</v>
      </c>
      <c r="D197" s="37" t="s">
        <v>6</v>
      </c>
      <c r="E197" s="37" t="s">
        <v>429</v>
      </c>
      <c r="F197" s="39" t="s">
        <v>1730</v>
      </c>
      <c r="G197" s="36"/>
      <c r="H197" s="36"/>
    </row>
    <row r="198">
      <c r="A198" s="37" t="s">
        <v>34</v>
      </c>
      <c r="B198" s="37" t="s">
        <v>503</v>
      </c>
      <c r="C198" s="39" t="s">
        <v>535</v>
      </c>
      <c r="D198" s="37" t="s">
        <v>6</v>
      </c>
      <c r="E198" s="37" t="s">
        <v>429</v>
      </c>
      <c r="F198" s="39" t="s">
        <v>1731</v>
      </c>
      <c r="G198" s="36"/>
      <c r="H198" s="36"/>
    </row>
    <row r="199">
      <c r="A199" s="37" t="s">
        <v>35</v>
      </c>
      <c r="B199" s="37" t="s">
        <v>504</v>
      </c>
      <c r="C199" s="39" t="s">
        <v>535</v>
      </c>
      <c r="D199" s="37" t="s">
        <v>6</v>
      </c>
      <c r="E199" s="37" t="s">
        <v>429</v>
      </c>
      <c r="F199" s="39" t="s">
        <v>1732</v>
      </c>
      <c r="G199" s="36"/>
      <c r="H199" s="36"/>
    </row>
    <row r="200">
      <c r="A200" s="37" t="s">
        <v>3</v>
      </c>
      <c r="B200" s="37" t="s">
        <v>489</v>
      </c>
      <c r="C200" s="39" t="s">
        <v>536</v>
      </c>
      <c r="D200" s="37" t="s">
        <v>6</v>
      </c>
      <c r="E200" s="37" t="s">
        <v>429</v>
      </c>
      <c r="F200" s="39" t="s">
        <v>1733</v>
      </c>
      <c r="G200" s="36"/>
      <c r="H200" s="36"/>
    </row>
    <row r="201">
      <c r="A201" s="37" t="s">
        <v>4</v>
      </c>
      <c r="B201" s="37" t="s">
        <v>472</v>
      </c>
      <c r="C201" s="39" t="s">
        <v>536</v>
      </c>
      <c r="D201" s="37" t="s">
        <v>6</v>
      </c>
      <c r="E201" s="37" t="s">
        <v>429</v>
      </c>
      <c r="F201" s="39" t="s">
        <v>1734</v>
      </c>
      <c r="G201" s="36"/>
      <c r="H201" s="36"/>
    </row>
    <row r="202">
      <c r="A202" s="37" t="s">
        <v>5</v>
      </c>
      <c r="B202" s="37" t="s">
        <v>473</v>
      </c>
      <c r="C202" s="39" t="s">
        <v>536</v>
      </c>
      <c r="D202" s="37" t="s">
        <v>6</v>
      </c>
      <c r="E202" s="37" t="s">
        <v>429</v>
      </c>
      <c r="F202" s="39" t="s">
        <v>1735</v>
      </c>
      <c r="G202" s="36"/>
      <c r="H202" s="36"/>
    </row>
    <row r="203">
      <c r="A203" s="37" t="s">
        <v>6</v>
      </c>
      <c r="B203" s="37" t="s">
        <v>474</v>
      </c>
      <c r="C203" s="39" t="s">
        <v>536</v>
      </c>
      <c r="D203" s="37" t="s">
        <v>6</v>
      </c>
      <c r="E203" s="37" t="s">
        <v>429</v>
      </c>
      <c r="F203" s="39" t="s">
        <v>1736</v>
      </c>
      <c r="G203" s="36"/>
      <c r="H203" s="36"/>
    </row>
    <row r="204">
      <c r="A204" s="37" t="s">
        <v>7</v>
      </c>
      <c r="B204" s="37" t="s">
        <v>475</v>
      </c>
      <c r="C204" s="39" t="s">
        <v>536</v>
      </c>
      <c r="D204" s="37" t="s">
        <v>6</v>
      </c>
      <c r="E204" s="37" t="s">
        <v>429</v>
      </c>
      <c r="F204" s="39" t="s">
        <v>1737</v>
      </c>
      <c r="G204" s="36"/>
      <c r="H204" s="36"/>
    </row>
    <row r="205">
      <c r="A205" s="37" t="s">
        <v>8</v>
      </c>
      <c r="B205" s="37" t="s">
        <v>479</v>
      </c>
      <c r="C205" s="39" t="s">
        <v>536</v>
      </c>
      <c r="D205" s="37" t="s">
        <v>6</v>
      </c>
      <c r="E205" s="37" t="s">
        <v>429</v>
      </c>
      <c r="F205" s="39" t="s">
        <v>1738</v>
      </c>
      <c r="G205" s="36"/>
      <c r="H205" s="36"/>
    </row>
    <row r="206">
      <c r="A206" s="37" t="s">
        <v>9</v>
      </c>
      <c r="B206" s="37" t="s">
        <v>480</v>
      </c>
      <c r="C206" s="39" t="s">
        <v>536</v>
      </c>
      <c r="D206" s="37" t="s">
        <v>6</v>
      </c>
      <c r="E206" s="37" t="s">
        <v>429</v>
      </c>
      <c r="F206" s="39" t="s">
        <v>1739</v>
      </c>
      <c r="G206" s="36"/>
      <c r="H206" s="36"/>
    </row>
    <row r="207">
      <c r="A207" s="37" t="s">
        <v>10</v>
      </c>
      <c r="B207" s="37" t="s">
        <v>478</v>
      </c>
      <c r="C207" s="39" t="s">
        <v>536</v>
      </c>
      <c r="D207" s="37" t="s">
        <v>6</v>
      </c>
      <c r="E207" s="37" t="s">
        <v>429</v>
      </c>
      <c r="F207" s="39" t="s">
        <v>1740</v>
      </c>
      <c r="G207" s="36"/>
      <c r="H207" s="36"/>
    </row>
    <row r="208">
      <c r="A208" s="37" t="s">
        <v>11</v>
      </c>
      <c r="B208" s="37" t="s">
        <v>477</v>
      </c>
      <c r="C208" s="39" t="s">
        <v>536</v>
      </c>
      <c r="D208" s="37" t="s">
        <v>6</v>
      </c>
      <c r="E208" s="37" t="s">
        <v>429</v>
      </c>
      <c r="F208" s="39" t="s">
        <v>1741</v>
      </c>
      <c r="G208" s="36"/>
      <c r="H208" s="36"/>
    </row>
    <row r="209">
      <c r="A209" s="37" t="s">
        <v>12</v>
      </c>
      <c r="B209" s="37" t="s">
        <v>476</v>
      </c>
      <c r="C209" s="39" t="s">
        <v>536</v>
      </c>
      <c r="D209" s="37" t="s">
        <v>6</v>
      </c>
      <c r="E209" s="37" t="s">
        <v>429</v>
      </c>
      <c r="F209" s="39" t="s">
        <v>1742</v>
      </c>
      <c r="G209" s="36"/>
      <c r="H209" s="36"/>
    </row>
    <row r="210">
      <c r="A210" s="37" t="s">
        <v>13</v>
      </c>
      <c r="B210" s="37" t="s">
        <v>481</v>
      </c>
      <c r="C210" s="39" t="s">
        <v>536</v>
      </c>
      <c r="D210" s="37" t="s">
        <v>6</v>
      </c>
      <c r="E210" s="37" t="s">
        <v>429</v>
      </c>
      <c r="F210" s="39" t="s">
        <v>1743</v>
      </c>
      <c r="G210" s="36"/>
      <c r="H210" s="36"/>
    </row>
    <row r="211">
      <c r="A211" s="37" t="s">
        <v>14</v>
      </c>
      <c r="B211" s="37" t="s">
        <v>483</v>
      </c>
      <c r="C211" s="39" t="s">
        <v>536</v>
      </c>
      <c r="D211" s="37" t="s">
        <v>6</v>
      </c>
      <c r="E211" s="37" t="s">
        <v>429</v>
      </c>
      <c r="F211" s="39" t="s">
        <v>1744</v>
      </c>
      <c r="G211" s="36"/>
      <c r="H211" s="36"/>
    </row>
    <row r="212">
      <c r="A212" s="37" t="s">
        <v>15</v>
      </c>
      <c r="B212" s="37" t="s">
        <v>482</v>
      </c>
      <c r="C212" s="39" t="s">
        <v>536</v>
      </c>
      <c r="D212" s="37" t="s">
        <v>6</v>
      </c>
      <c r="E212" s="37" t="s">
        <v>429</v>
      </c>
      <c r="F212" s="39" t="s">
        <v>1745</v>
      </c>
      <c r="G212" s="36"/>
      <c r="H212" s="36"/>
    </row>
    <row r="213">
      <c r="A213" s="37" t="s">
        <v>16</v>
      </c>
      <c r="B213" s="37" t="s">
        <v>484</v>
      </c>
      <c r="C213" s="39" t="s">
        <v>536</v>
      </c>
      <c r="D213" s="37" t="s">
        <v>6</v>
      </c>
      <c r="E213" s="37" t="s">
        <v>429</v>
      </c>
      <c r="F213" s="39" t="s">
        <v>1746</v>
      </c>
      <c r="G213" s="36"/>
      <c r="H213" s="36"/>
    </row>
    <row r="214">
      <c r="A214" s="37" t="s">
        <v>17</v>
      </c>
      <c r="B214" s="37" t="s">
        <v>485</v>
      </c>
      <c r="C214" s="39" t="s">
        <v>536</v>
      </c>
      <c r="D214" s="37" t="s">
        <v>6</v>
      </c>
      <c r="E214" s="37" t="s">
        <v>429</v>
      </c>
      <c r="F214" s="39" t="s">
        <v>1747</v>
      </c>
      <c r="G214" s="36"/>
      <c r="H214" s="36"/>
    </row>
    <row r="215">
      <c r="A215" s="37" t="s">
        <v>18</v>
      </c>
      <c r="B215" s="37" t="s">
        <v>486</v>
      </c>
      <c r="C215" s="39" t="s">
        <v>536</v>
      </c>
      <c r="D215" s="37" t="s">
        <v>6</v>
      </c>
      <c r="E215" s="37" t="s">
        <v>429</v>
      </c>
      <c r="F215" s="39" t="s">
        <v>1748</v>
      </c>
      <c r="G215" s="36"/>
      <c r="H215" s="36"/>
    </row>
    <row r="216">
      <c r="A216" s="37" t="s">
        <v>19</v>
      </c>
      <c r="B216" s="37" t="s">
        <v>487</v>
      </c>
      <c r="C216" s="39" t="s">
        <v>536</v>
      </c>
      <c r="D216" s="37" t="s">
        <v>6</v>
      </c>
      <c r="E216" s="37" t="s">
        <v>429</v>
      </c>
      <c r="F216" s="39" t="s">
        <v>1749</v>
      </c>
      <c r="G216" s="36"/>
      <c r="H216" s="36"/>
    </row>
    <row r="217">
      <c r="A217" s="37" t="s">
        <v>20</v>
      </c>
      <c r="B217" s="37" t="s">
        <v>488</v>
      </c>
      <c r="C217" s="39" t="s">
        <v>536</v>
      </c>
      <c r="D217" s="37" t="s">
        <v>6</v>
      </c>
      <c r="E217" s="37" t="s">
        <v>429</v>
      </c>
      <c r="F217" s="39" t="s">
        <v>1750</v>
      </c>
      <c r="G217" s="36"/>
      <c r="H217" s="36"/>
    </row>
    <row r="218">
      <c r="A218" s="37" t="s">
        <v>21</v>
      </c>
      <c r="B218" s="37" t="s">
        <v>490</v>
      </c>
      <c r="C218" s="39" t="s">
        <v>536</v>
      </c>
      <c r="D218" s="37" t="s">
        <v>6</v>
      </c>
      <c r="E218" s="37" t="s">
        <v>429</v>
      </c>
      <c r="F218" s="39" t="s">
        <v>1751</v>
      </c>
      <c r="G218" s="36"/>
      <c r="H218" s="36"/>
    </row>
    <row r="219">
      <c r="A219" s="37" t="s">
        <v>22</v>
      </c>
      <c r="B219" s="37" t="s">
        <v>491</v>
      </c>
      <c r="C219" s="39" t="s">
        <v>536</v>
      </c>
      <c r="D219" s="37" t="s">
        <v>6</v>
      </c>
      <c r="E219" s="37" t="s">
        <v>429</v>
      </c>
      <c r="F219" s="39" t="s">
        <v>1752</v>
      </c>
      <c r="G219" s="36"/>
      <c r="H219" s="36"/>
    </row>
    <row r="220">
      <c r="A220" s="37" t="s">
        <v>23</v>
      </c>
      <c r="B220" s="37" t="s">
        <v>492</v>
      </c>
      <c r="C220" s="39" t="s">
        <v>536</v>
      </c>
      <c r="D220" s="37" t="s">
        <v>6</v>
      </c>
      <c r="E220" s="37" t="s">
        <v>429</v>
      </c>
      <c r="F220" s="39" t="s">
        <v>1753</v>
      </c>
      <c r="G220" s="36"/>
      <c r="H220" s="36"/>
    </row>
    <row r="221">
      <c r="A221" s="37" t="s">
        <v>24</v>
      </c>
      <c r="B221" s="37" t="s">
        <v>493</v>
      </c>
      <c r="C221" s="39" t="s">
        <v>536</v>
      </c>
      <c r="D221" s="37" t="s">
        <v>6</v>
      </c>
      <c r="E221" s="37" t="s">
        <v>429</v>
      </c>
      <c r="F221" s="39" t="s">
        <v>1754</v>
      </c>
      <c r="G221" s="36"/>
      <c r="H221" s="36"/>
    </row>
    <row r="222">
      <c r="A222" s="37" t="s">
        <v>25</v>
      </c>
      <c r="B222" s="37" t="s">
        <v>494</v>
      </c>
      <c r="C222" s="39" t="s">
        <v>536</v>
      </c>
      <c r="D222" s="37" t="s">
        <v>6</v>
      </c>
      <c r="E222" s="37" t="s">
        <v>429</v>
      </c>
      <c r="F222" s="39" t="s">
        <v>1755</v>
      </c>
      <c r="G222" s="36"/>
      <c r="H222" s="36"/>
    </row>
    <row r="223">
      <c r="A223" s="37" t="s">
        <v>26</v>
      </c>
      <c r="B223" s="37" t="s">
        <v>495</v>
      </c>
      <c r="C223" s="39" t="s">
        <v>536</v>
      </c>
      <c r="D223" s="37" t="s">
        <v>6</v>
      </c>
      <c r="E223" s="37" t="s">
        <v>429</v>
      </c>
      <c r="F223" s="39" t="s">
        <v>1756</v>
      </c>
      <c r="G223" s="36"/>
      <c r="H223" s="36"/>
    </row>
    <row r="224">
      <c r="A224" s="37" t="s">
        <v>27</v>
      </c>
      <c r="B224" s="37" t="s">
        <v>497</v>
      </c>
      <c r="C224" s="39" t="s">
        <v>536</v>
      </c>
      <c r="D224" s="37" t="s">
        <v>6</v>
      </c>
      <c r="E224" s="37" t="s">
        <v>429</v>
      </c>
      <c r="F224" s="39" t="s">
        <v>1757</v>
      </c>
      <c r="G224" s="36"/>
      <c r="H224" s="36"/>
    </row>
    <row r="225">
      <c r="A225" s="37" t="s">
        <v>28</v>
      </c>
      <c r="B225" s="37" t="s">
        <v>496</v>
      </c>
      <c r="C225" s="39" t="s">
        <v>536</v>
      </c>
      <c r="D225" s="37" t="s">
        <v>6</v>
      </c>
      <c r="E225" s="37" t="s">
        <v>429</v>
      </c>
      <c r="F225" s="39" t="s">
        <v>1758</v>
      </c>
      <c r="G225" s="36"/>
      <c r="H225" s="36"/>
    </row>
    <row r="226">
      <c r="A226" s="37" t="s">
        <v>29</v>
      </c>
      <c r="B226" s="37" t="s">
        <v>498</v>
      </c>
      <c r="C226" s="39" t="s">
        <v>536</v>
      </c>
      <c r="D226" s="37" t="s">
        <v>6</v>
      </c>
      <c r="E226" s="37" t="s">
        <v>429</v>
      </c>
      <c r="F226" s="39" t="s">
        <v>1759</v>
      </c>
      <c r="G226" s="36"/>
      <c r="H226" s="36"/>
    </row>
    <row r="227">
      <c r="A227" s="37" t="s">
        <v>30</v>
      </c>
      <c r="B227" s="37" t="s">
        <v>499</v>
      </c>
      <c r="C227" s="39" t="s">
        <v>536</v>
      </c>
      <c r="D227" s="37" t="s">
        <v>6</v>
      </c>
      <c r="E227" s="37" t="s">
        <v>429</v>
      </c>
      <c r="F227" s="39" t="s">
        <v>1760</v>
      </c>
      <c r="G227" s="36"/>
      <c r="H227" s="36"/>
    </row>
    <row r="228">
      <c r="A228" s="37" t="s">
        <v>31</v>
      </c>
      <c r="B228" s="37" t="s">
        <v>500</v>
      </c>
      <c r="C228" s="39" t="s">
        <v>536</v>
      </c>
      <c r="D228" s="37" t="s">
        <v>6</v>
      </c>
      <c r="E228" s="37" t="s">
        <v>429</v>
      </c>
      <c r="F228" s="39" t="s">
        <v>1761</v>
      </c>
      <c r="G228" s="36"/>
      <c r="H228" s="36"/>
    </row>
    <row r="229">
      <c r="A229" s="37" t="s">
        <v>32</v>
      </c>
      <c r="B229" s="37" t="s">
        <v>501</v>
      </c>
      <c r="C229" s="39" t="s">
        <v>536</v>
      </c>
      <c r="D229" s="37" t="s">
        <v>6</v>
      </c>
      <c r="E229" s="37" t="s">
        <v>429</v>
      </c>
      <c r="F229" s="39" t="s">
        <v>1762</v>
      </c>
      <c r="G229" s="36"/>
      <c r="H229" s="36"/>
    </row>
    <row r="230">
      <c r="A230" s="37" t="s">
        <v>33</v>
      </c>
      <c r="B230" s="37" t="s">
        <v>502</v>
      </c>
      <c r="C230" s="39" t="s">
        <v>536</v>
      </c>
      <c r="D230" s="37" t="s">
        <v>6</v>
      </c>
      <c r="E230" s="37" t="s">
        <v>429</v>
      </c>
      <c r="F230" s="39" t="s">
        <v>1763</v>
      </c>
      <c r="G230" s="36"/>
      <c r="H230" s="36"/>
    </row>
    <row r="231">
      <c r="A231" s="37" t="s">
        <v>34</v>
      </c>
      <c r="B231" s="37" t="s">
        <v>503</v>
      </c>
      <c r="C231" s="39" t="s">
        <v>536</v>
      </c>
      <c r="D231" s="37" t="s">
        <v>6</v>
      </c>
      <c r="E231" s="37" t="s">
        <v>429</v>
      </c>
      <c r="F231" s="39" t="s">
        <v>1764</v>
      </c>
      <c r="G231" s="36"/>
      <c r="H231" s="36"/>
    </row>
    <row r="232">
      <c r="A232" s="37" t="s">
        <v>35</v>
      </c>
      <c r="B232" s="37" t="s">
        <v>504</v>
      </c>
      <c r="C232" s="39" t="s">
        <v>536</v>
      </c>
      <c r="D232" s="37" t="s">
        <v>6</v>
      </c>
      <c r="E232" s="37" t="s">
        <v>429</v>
      </c>
      <c r="F232" s="39" t="s">
        <v>1765</v>
      </c>
      <c r="G232" s="36"/>
      <c r="H232" s="36"/>
    </row>
    <row r="233">
      <c r="A233" s="37" t="s">
        <v>3</v>
      </c>
      <c r="B233" s="37" t="s">
        <v>489</v>
      </c>
      <c r="C233" s="39" t="s">
        <v>537</v>
      </c>
      <c r="D233" s="37" t="s">
        <v>6</v>
      </c>
      <c r="E233" s="37" t="s">
        <v>429</v>
      </c>
      <c r="F233" s="39" t="s">
        <v>1514</v>
      </c>
      <c r="G233" s="36"/>
      <c r="H233" s="36"/>
    </row>
    <row r="234">
      <c r="A234" s="37" t="s">
        <v>4</v>
      </c>
      <c r="B234" s="37" t="s">
        <v>472</v>
      </c>
      <c r="C234" s="39" t="s">
        <v>537</v>
      </c>
      <c r="D234" s="37" t="s">
        <v>6</v>
      </c>
      <c r="E234" s="37" t="s">
        <v>429</v>
      </c>
      <c r="F234" s="39" t="s">
        <v>1766</v>
      </c>
      <c r="G234" s="36"/>
      <c r="H234" s="36"/>
    </row>
    <row r="235">
      <c r="A235" s="37" t="s">
        <v>5</v>
      </c>
      <c r="B235" s="37" t="s">
        <v>473</v>
      </c>
      <c r="C235" s="39" t="s">
        <v>537</v>
      </c>
      <c r="D235" s="37" t="s">
        <v>6</v>
      </c>
      <c r="E235" s="37" t="s">
        <v>429</v>
      </c>
      <c r="F235" s="39" t="s">
        <v>1767</v>
      </c>
      <c r="G235" s="36"/>
      <c r="H235" s="36"/>
    </row>
    <row r="236">
      <c r="A236" s="37" t="s">
        <v>6</v>
      </c>
      <c r="B236" s="37" t="s">
        <v>474</v>
      </c>
      <c r="C236" s="39" t="s">
        <v>537</v>
      </c>
      <c r="D236" s="37" t="s">
        <v>6</v>
      </c>
      <c r="E236" s="37" t="s">
        <v>429</v>
      </c>
      <c r="F236" s="39" t="s">
        <v>1529</v>
      </c>
      <c r="G236" s="36"/>
      <c r="H236" s="36"/>
    </row>
    <row r="237">
      <c r="A237" s="37" t="s">
        <v>7</v>
      </c>
      <c r="B237" s="37" t="s">
        <v>475</v>
      </c>
      <c r="C237" s="39" t="s">
        <v>537</v>
      </c>
      <c r="D237" s="37" t="s">
        <v>6</v>
      </c>
      <c r="E237" s="37" t="s">
        <v>429</v>
      </c>
      <c r="F237" s="39" t="s">
        <v>1768</v>
      </c>
      <c r="G237" s="36"/>
      <c r="H237" s="36"/>
    </row>
    <row r="238">
      <c r="A238" s="37" t="s">
        <v>8</v>
      </c>
      <c r="B238" s="37" t="s">
        <v>479</v>
      </c>
      <c r="C238" s="39" t="s">
        <v>537</v>
      </c>
      <c r="D238" s="37" t="s">
        <v>6</v>
      </c>
      <c r="E238" s="37" t="s">
        <v>429</v>
      </c>
      <c r="F238" s="39" t="s">
        <v>1769</v>
      </c>
      <c r="G238" s="36"/>
      <c r="H238" s="36"/>
    </row>
    <row r="239">
      <c r="A239" s="37" t="s">
        <v>9</v>
      </c>
      <c r="B239" s="37" t="s">
        <v>480</v>
      </c>
      <c r="C239" s="39" t="s">
        <v>537</v>
      </c>
      <c r="D239" s="37" t="s">
        <v>6</v>
      </c>
      <c r="E239" s="37" t="s">
        <v>429</v>
      </c>
      <c r="F239" s="39" t="s">
        <v>1770</v>
      </c>
      <c r="G239" s="36"/>
      <c r="H239" s="36"/>
    </row>
    <row r="240">
      <c r="A240" s="37" t="s">
        <v>10</v>
      </c>
      <c r="B240" s="37" t="s">
        <v>478</v>
      </c>
      <c r="C240" s="39" t="s">
        <v>537</v>
      </c>
      <c r="D240" s="37" t="s">
        <v>6</v>
      </c>
      <c r="E240" s="37" t="s">
        <v>429</v>
      </c>
      <c r="F240" s="39" t="s">
        <v>1771</v>
      </c>
      <c r="G240" s="36"/>
      <c r="H240" s="36"/>
    </row>
    <row r="241">
      <c r="A241" s="37" t="s">
        <v>11</v>
      </c>
      <c r="B241" s="37" t="s">
        <v>477</v>
      </c>
      <c r="C241" s="39" t="s">
        <v>537</v>
      </c>
      <c r="D241" s="37" t="s">
        <v>6</v>
      </c>
      <c r="E241" s="37" t="s">
        <v>429</v>
      </c>
      <c r="F241" s="39" t="s">
        <v>1772</v>
      </c>
      <c r="G241" s="36"/>
      <c r="H241" s="36"/>
    </row>
    <row r="242">
      <c r="A242" s="37" t="s">
        <v>12</v>
      </c>
      <c r="B242" s="37" t="s">
        <v>476</v>
      </c>
      <c r="C242" s="39" t="s">
        <v>537</v>
      </c>
      <c r="D242" s="37" t="s">
        <v>6</v>
      </c>
      <c r="E242" s="37" t="s">
        <v>429</v>
      </c>
      <c r="F242" s="39" t="s">
        <v>1773</v>
      </c>
      <c r="G242" s="36"/>
      <c r="H242" s="36"/>
    </row>
    <row r="243">
      <c r="A243" s="37" t="s">
        <v>13</v>
      </c>
      <c r="B243" s="37" t="s">
        <v>481</v>
      </c>
      <c r="C243" s="39" t="s">
        <v>537</v>
      </c>
      <c r="D243" s="37" t="s">
        <v>6</v>
      </c>
      <c r="E243" s="37" t="s">
        <v>429</v>
      </c>
      <c r="F243" s="39" t="s">
        <v>1509</v>
      </c>
      <c r="G243" s="36"/>
      <c r="H243" s="36"/>
    </row>
    <row r="244">
      <c r="A244" s="37" t="s">
        <v>14</v>
      </c>
      <c r="B244" s="37" t="s">
        <v>483</v>
      </c>
      <c r="C244" s="39" t="s">
        <v>537</v>
      </c>
      <c r="D244" s="37" t="s">
        <v>6</v>
      </c>
      <c r="E244" s="37" t="s">
        <v>429</v>
      </c>
      <c r="F244" s="39" t="s">
        <v>1774</v>
      </c>
      <c r="G244" s="36"/>
      <c r="H244" s="36"/>
    </row>
    <row r="245">
      <c r="A245" s="37" t="s">
        <v>15</v>
      </c>
      <c r="B245" s="37" t="s">
        <v>482</v>
      </c>
      <c r="C245" s="39" t="s">
        <v>537</v>
      </c>
      <c r="D245" s="37" t="s">
        <v>6</v>
      </c>
      <c r="E245" s="37" t="s">
        <v>429</v>
      </c>
      <c r="F245" s="39" t="s">
        <v>1775</v>
      </c>
      <c r="G245" s="36"/>
      <c r="H245" s="36"/>
    </row>
    <row r="246">
      <c r="A246" s="37" t="s">
        <v>16</v>
      </c>
      <c r="B246" s="37" t="s">
        <v>484</v>
      </c>
      <c r="C246" s="39" t="s">
        <v>537</v>
      </c>
      <c r="D246" s="37" t="s">
        <v>6</v>
      </c>
      <c r="E246" s="37" t="s">
        <v>429</v>
      </c>
      <c r="F246" s="39" t="s">
        <v>1776</v>
      </c>
      <c r="G246" s="36"/>
      <c r="H246" s="36"/>
    </row>
    <row r="247">
      <c r="A247" s="37" t="s">
        <v>17</v>
      </c>
      <c r="B247" s="37" t="s">
        <v>485</v>
      </c>
      <c r="C247" s="39" t="s">
        <v>537</v>
      </c>
      <c r="D247" s="37" t="s">
        <v>6</v>
      </c>
      <c r="E247" s="37" t="s">
        <v>429</v>
      </c>
      <c r="F247" s="39" t="s">
        <v>1777</v>
      </c>
      <c r="G247" s="36"/>
      <c r="H247" s="36"/>
    </row>
    <row r="248">
      <c r="A248" s="37" t="s">
        <v>18</v>
      </c>
      <c r="B248" s="37" t="s">
        <v>486</v>
      </c>
      <c r="C248" s="39" t="s">
        <v>537</v>
      </c>
      <c r="D248" s="37" t="s">
        <v>6</v>
      </c>
      <c r="E248" s="37" t="s">
        <v>429</v>
      </c>
      <c r="F248" s="39" t="s">
        <v>1778</v>
      </c>
      <c r="G248" s="36"/>
      <c r="H248" s="36"/>
    </row>
    <row r="249">
      <c r="A249" s="37" t="s">
        <v>19</v>
      </c>
      <c r="B249" s="37" t="s">
        <v>487</v>
      </c>
      <c r="C249" s="39" t="s">
        <v>537</v>
      </c>
      <c r="D249" s="37" t="s">
        <v>6</v>
      </c>
      <c r="E249" s="37" t="s">
        <v>429</v>
      </c>
      <c r="F249" s="39" t="s">
        <v>1504</v>
      </c>
      <c r="G249" s="36"/>
      <c r="H249" s="36"/>
    </row>
    <row r="250">
      <c r="A250" s="37" t="s">
        <v>20</v>
      </c>
      <c r="B250" s="37" t="s">
        <v>488</v>
      </c>
      <c r="C250" s="39" t="s">
        <v>537</v>
      </c>
      <c r="D250" s="37" t="s">
        <v>6</v>
      </c>
      <c r="E250" s="37" t="s">
        <v>429</v>
      </c>
      <c r="F250" s="39" t="s">
        <v>1492</v>
      </c>
      <c r="G250" s="36"/>
      <c r="H250" s="36"/>
    </row>
    <row r="251">
      <c r="A251" s="37" t="s">
        <v>21</v>
      </c>
      <c r="B251" s="37" t="s">
        <v>490</v>
      </c>
      <c r="C251" s="39" t="s">
        <v>537</v>
      </c>
      <c r="D251" s="37" t="s">
        <v>6</v>
      </c>
      <c r="E251" s="37" t="s">
        <v>429</v>
      </c>
      <c r="F251" s="39" t="s">
        <v>1779</v>
      </c>
      <c r="G251" s="36"/>
      <c r="H251" s="36"/>
    </row>
    <row r="252">
      <c r="A252" s="37" t="s">
        <v>22</v>
      </c>
      <c r="B252" s="37" t="s">
        <v>491</v>
      </c>
      <c r="C252" s="39" t="s">
        <v>537</v>
      </c>
      <c r="D252" s="37" t="s">
        <v>6</v>
      </c>
      <c r="E252" s="37" t="s">
        <v>429</v>
      </c>
      <c r="F252" s="39" t="s">
        <v>1780</v>
      </c>
      <c r="G252" s="36"/>
      <c r="H252" s="36"/>
    </row>
    <row r="253">
      <c r="A253" s="37" t="s">
        <v>23</v>
      </c>
      <c r="B253" s="37" t="s">
        <v>492</v>
      </c>
      <c r="C253" s="39" t="s">
        <v>537</v>
      </c>
      <c r="D253" s="37" t="s">
        <v>6</v>
      </c>
      <c r="E253" s="37" t="s">
        <v>429</v>
      </c>
      <c r="F253" s="39" t="s">
        <v>1781</v>
      </c>
      <c r="G253" s="36"/>
      <c r="H253" s="36"/>
    </row>
    <row r="254">
      <c r="A254" s="37" t="s">
        <v>24</v>
      </c>
      <c r="B254" s="37" t="s">
        <v>493</v>
      </c>
      <c r="C254" s="39" t="s">
        <v>537</v>
      </c>
      <c r="D254" s="37" t="s">
        <v>6</v>
      </c>
      <c r="E254" s="37" t="s">
        <v>429</v>
      </c>
      <c r="F254" s="39" t="s">
        <v>1782</v>
      </c>
      <c r="G254" s="36"/>
      <c r="H254" s="36"/>
    </row>
    <row r="255">
      <c r="A255" s="37" t="s">
        <v>25</v>
      </c>
      <c r="B255" s="37" t="s">
        <v>494</v>
      </c>
      <c r="C255" s="39" t="s">
        <v>537</v>
      </c>
      <c r="D255" s="37" t="s">
        <v>6</v>
      </c>
      <c r="E255" s="37" t="s">
        <v>429</v>
      </c>
      <c r="F255" s="39" t="s">
        <v>1783</v>
      </c>
      <c r="G255" s="36"/>
      <c r="H255" s="36"/>
    </row>
    <row r="256">
      <c r="A256" s="37" t="s">
        <v>26</v>
      </c>
      <c r="B256" s="37" t="s">
        <v>495</v>
      </c>
      <c r="C256" s="39" t="s">
        <v>537</v>
      </c>
      <c r="D256" s="37" t="s">
        <v>6</v>
      </c>
      <c r="E256" s="37" t="s">
        <v>429</v>
      </c>
      <c r="F256" s="39" t="s">
        <v>1784</v>
      </c>
      <c r="G256" s="36"/>
      <c r="H256" s="36"/>
    </row>
    <row r="257">
      <c r="A257" s="37" t="s">
        <v>27</v>
      </c>
      <c r="B257" s="37" t="s">
        <v>497</v>
      </c>
      <c r="C257" s="39" t="s">
        <v>537</v>
      </c>
      <c r="D257" s="37" t="s">
        <v>6</v>
      </c>
      <c r="E257" s="37" t="s">
        <v>429</v>
      </c>
      <c r="F257" s="39" t="s">
        <v>1785</v>
      </c>
      <c r="G257" s="36"/>
      <c r="H257" s="36"/>
    </row>
    <row r="258">
      <c r="A258" s="37" t="s">
        <v>28</v>
      </c>
      <c r="B258" s="37" t="s">
        <v>496</v>
      </c>
      <c r="C258" s="39" t="s">
        <v>537</v>
      </c>
      <c r="D258" s="37" t="s">
        <v>6</v>
      </c>
      <c r="E258" s="37" t="s">
        <v>429</v>
      </c>
      <c r="F258" s="39" t="s">
        <v>1786</v>
      </c>
      <c r="G258" s="36"/>
      <c r="H258" s="36"/>
    </row>
    <row r="259">
      <c r="A259" s="37" t="s">
        <v>29</v>
      </c>
      <c r="B259" s="37" t="s">
        <v>498</v>
      </c>
      <c r="C259" s="39" t="s">
        <v>537</v>
      </c>
      <c r="D259" s="37" t="s">
        <v>6</v>
      </c>
      <c r="E259" s="37" t="s">
        <v>429</v>
      </c>
      <c r="F259" s="39" t="s">
        <v>1787</v>
      </c>
      <c r="G259" s="36"/>
      <c r="H259" s="36"/>
    </row>
    <row r="260">
      <c r="A260" s="37" t="s">
        <v>30</v>
      </c>
      <c r="B260" s="37" t="s">
        <v>499</v>
      </c>
      <c r="C260" s="39" t="s">
        <v>537</v>
      </c>
      <c r="D260" s="37" t="s">
        <v>6</v>
      </c>
      <c r="E260" s="37" t="s">
        <v>429</v>
      </c>
      <c r="F260" s="39" t="s">
        <v>1788</v>
      </c>
      <c r="G260" s="36"/>
      <c r="H260" s="36"/>
    </row>
    <row r="261">
      <c r="A261" s="37" t="s">
        <v>31</v>
      </c>
      <c r="B261" s="37" t="s">
        <v>500</v>
      </c>
      <c r="C261" s="39" t="s">
        <v>537</v>
      </c>
      <c r="D261" s="37" t="s">
        <v>6</v>
      </c>
      <c r="E261" s="37" t="s">
        <v>429</v>
      </c>
      <c r="F261" s="39" t="s">
        <v>1789</v>
      </c>
      <c r="G261" s="36"/>
      <c r="H261" s="36"/>
    </row>
    <row r="262">
      <c r="A262" s="37" t="s">
        <v>32</v>
      </c>
      <c r="B262" s="37" t="s">
        <v>501</v>
      </c>
      <c r="C262" s="39" t="s">
        <v>537</v>
      </c>
      <c r="D262" s="37" t="s">
        <v>6</v>
      </c>
      <c r="E262" s="37" t="s">
        <v>429</v>
      </c>
      <c r="F262" s="39" t="s">
        <v>1790</v>
      </c>
      <c r="G262" s="36"/>
      <c r="H262" s="36"/>
    </row>
    <row r="263">
      <c r="A263" s="37" t="s">
        <v>33</v>
      </c>
      <c r="B263" s="37" t="s">
        <v>502</v>
      </c>
      <c r="C263" s="39" t="s">
        <v>537</v>
      </c>
      <c r="D263" s="37" t="s">
        <v>6</v>
      </c>
      <c r="E263" s="37" t="s">
        <v>429</v>
      </c>
      <c r="F263" s="39" t="s">
        <v>1791</v>
      </c>
      <c r="G263" s="36"/>
      <c r="H263" s="36"/>
    </row>
    <row r="264">
      <c r="A264" s="37" t="s">
        <v>34</v>
      </c>
      <c r="B264" s="37" t="s">
        <v>503</v>
      </c>
      <c r="C264" s="39" t="s">
        <v>537</v>
      </c>
      <c r="D264" s="37" t="s">
        <v>6</v>
      </c>
      <c r="E264" s="37" t="s">
        <v>429</v>
      </c>
      <c r="F264" s="39" t="s">
        <v>1792</v>
      </c>
      <c r="G264" s="36"/>
      <c r="H264" s="36"/>
    </row>
    <row r="265">
      <c r="A265" s="37" t="s">
        <v>35</v>
      </c>
      <c r="B265" s="37" t="s">
        <v>504</v>
      </c>
      <c r="C265" s="39" t="s">
        <v>537</v>
      </c>
      <c r="D265" s="37" t="s">
        <v>6</v>
      </c>
      <c r="E265" s="37" t="s">
        <v>429</v>
      </c>
      <c r="F265" s="39" t="s">
        <v>1508</v>
      </c>
      <c r="G265" s="36"/>
      <c r="H265" s="36"/>
    </row>
    <row r="266">
      <c r="A266" s="37" t="s">
        <v>3</v>
      </c>
      <c r="B266" s="37" t="s">
        <v>489</v>
      </c>
      <c r="C266" s="39" t="s">
        <v>538</v>
      </c>
      <c r="D266" s="37" t="s">
        <v>6</v>
      </c>
      <c r="E266" s="37" t="s">
        <v>429</v>
      </c>
      <c r="F266" s="39" t="s">
        <v>1793</v>
      </c>
      <c r="G266" s="36"/>
      <c r="H266" s="36"/>
    </row>
    <row r="267">
      <c r="A267" s="37" t="s">
        <v>4</v>
      </c>
      <c r="B267" s="37" t="s">
        <v>472</v>
      </c>
      <c r="C267" s="39" t="s">
        <v>538</v>
      </c>
      <c r="D267" s="37" t="s">
        <v>6</v>
      </c>
      <c r="E267" s="37" t="s">
        <v>429</v>
      </c>
      <c r="F267" s="39" t="s">
        <v>1794</v>
      </c>
      <c r="G267" s="36"/>
      <c r="H267" s="36"/>
    </row>
    <row r="268">
      <c r="A268" s="37" t="s">
        <v>5</v>
      </c>
      <c r="B268" s="37" t="s">
        <v>473</v>
      </c>
      <c r="C268" s="39" t="s">
        <v>538</v>
      </c>
      <c r="D268" s="37" t="s">
        <v>6</v>
      </c>
      <c r="E268" s="37" t="s">
        <v>429</v>
      </c>
      <c r="F268" s="39" t="s">
        <v>1795</v>
      </c>
      <c r="G268" s="36"/>
      <c r="H268" s="36"/>
    </row>
    <row r="269">
      <c r="A269" s="37" t="s">
        <v>6</v>
      </c>
      <c r="B269" s="37" t="s">
        <v>474</v>
      </c>
      <c r="C269" s="39" t="s">
        <v>538</v>
      </c>
      <c r="D269" s="37" t="s">
        <v>6</v>
      </c>
      <c r="E269" s="37" t="s">
        <v>429</v>
      </c>
      <c r="F269" s="39" t="s">
        <v>1796</v>
      </c>
      <c r="G269" s="36"/>
      <c r="H269" s="36"/>
    </row>
    <row r="270">
      <c r="A270" s="37" t="s">
        <v>7</v>
      </c>
      <c r="B270" s="37" t="s">
        <v>475</v>
      </c>
      <c r="C270" s="39" t="s">
        <v>538</v>
      </c>
      <c r="D270" s="37" t="s">
        <v>6</v>
      </c>
      <c r="E270" s="37" t="s">
        <v>429</v>
      </c>
      <c r="F270" s="39" t="s">
        <v>1797</v>
      </c>
      <c r="G270" s="36"/>
      <c r="H270" s="36"/>
    </row>
    <row r="271">
      <c r="A271" s="37" t="s">
        <v>8</v>
      </c>
      <c r="B271" s="37" t="s">
        <v>479</v>
      </c>
      <c r="C271" s="39" t="s">
        <v>538</v>
      </c>
      <c r="D271" s="37" t="s">
        <v>6</v>
      </c>
      <c r="E271" s="37" t="s">
        <v>429</v>
      </c>
      <c r="F271" s="39" t="s">
        <v>1798</v>
      </c>
      <c r="G271" s="36"/>
      <c r="H271" s="36"/>
    </row>
    <row r="272">
      <c r="A272" s="37" t="s">
        <v>9</v>
      </c>
      <c r="B272" s="37" t="s">
        <v>480</v>
      </c>
      <c r="C272" s="39" t="s">
        <v>538</v>
      </c>
      <c r="D272" s="37" t="s">
        <v>6</v>
      </c>
      <c r="E272" s="37" t="s">
        <v>429</v>
      </c>
      <c r="F272" s="39" t="s">
        <v>1799</v>
      </c>
      <c r="G272" s="36"/>
      <c r="H272" s="36"/>
    </row>
    <row r="273">
      <c r="A273" s="37" t="s">
        <v>10</v>
      </c>
      <c r="B273" s="37" t="s">
        <v>478</v>
      </c>
      <c r="C273" s="39" t="s">
        <v>538</v>
      </c>
      <c r="D273" s="37" t="s">
        <v>6</v>
      </c>
      <c r="E273" s="37" t="s">
        <v>429</v>
      </c>
      <c r="F273" s="39" t="s">
        <v>332</v>
      </c>
      <c r="G273" s="36"/>
      <c r="H273" s="36"/>
    </row>
    <row r="274">
      <c r="A274" s="37" t="s">
        <v>11</v>
      </c>
      <c r="B274" s="37" t="s">
        <v>477</v>
      </c>
      <c r="C274" s="39" t="s">
        <v>538</v>
      </c>
      <c r="D274" s="37" t="s">
        <v>6</v>
      </c>
      <c r="E274" s="37" t="s">
        <v>429</v>
      </c>
      <c r="F274" s="39" t="s">
        <v>1800</v>
      </c>
      <c r="G274" s="36"/>
      <c r="H274" s="36"/>
    </row>
    <row r="275">
      <c r="A275" s="37" t="s">
        <v>12</v>
      </c>
      <c r="B275" s="37" t="s">
        <v>476</v>
      </c>
      <c r="C275" s="39" t="s">
        <v>538</v>
      </c>
      <c r="D275" s="37" t="s">
        <v>6</v>
      </c>
      <c r="E275" s="37" t="s">
        <v>429</v>
      </c>
      <c r="F275" s="39" t="s">
        <v>1801</v>
      </c>
      <c r="G275" s="36"/>
      <c r="H275" s="36"/>
    </row>
    <row r="276">
      <c r="A276" s="37" t="s">
        <v>13</v>
      </c>
      <c r="B276" s="37" t="s">
        <v>481</v>
      </c>
      <c r="C276" s="39" t="s">
        <v>538</v>
      </c>
      <c r="D276" s="37" t="s">
        <v>6</v>
      </c>
      <c r="E276" s="37" t="s">
        <v>429</v>
      </c>
      <c r="F276" s="39" t="s">
        <v>1802</v>
      </c>
      <c r="G276" s="36"/>
      <c r="H276" s="36"/>
    </row>
    <row r="277">
      <c r="A277" s="37" t="s">
        <v>14</v>
      </c>
      <c r="B277" s="37" t="s">
        <v>483</v>
      </c>
      <c r="C277" s="39" t="s">
        <v>538</v>
      </c>
      <c r="D277" s="37" t="s">
        <v>6</v>
      </c>
      <c r="E277" s="37" t="s">
        <v>429</v>
      </c>
      <c r="F277" s="39" t="s">
        <v>1485</v>
      </c>
      <c r="G277" s="36"/>
      <c r="H277" s="36"/>
    </row>
    <row r="278">
      <c r="A278" s="37" t="s">
        <v>15</v>
      </c>
      <c r="B278" s="37" t="s">
        <v>482</v>
      </c>
      <c r="C278" s="39" t="s">
        <v>538</v>
      </c>
      <c r="D278" s="37" t="s">
        <v>6</v>
      </c>
      <c r="E278" s="37" t="s">
        <v>429</v>
      </c>
      <c r="F278" s="39" t="s">
        <v>1803</v>
      </c>
      <c r="G278" s="36"/>
      <c r="H278" s="36"/>
    </row>
    <row r="279">
      <c r="A279" s="37" t="s">
        <v>16</v>
      </c>
      <c r="B279" s="37" t="s">
        <v>484</v>
      </c>
      <c r="C279" s="39" t="s">
        <v>538</v>
      </c>
      <c r="D279" s="37" t="s">
        <v>6</v>
      </c>
      <c r="E279" s="37" t="s">
        <v>429</v>
      </c>
      <c r="F279" s="39" t="s">
        <v>1804</v>
      </c>
      <c r="G279" s="36"/>
      <c r="H279" s="36"/>
    </row>
    <row r="280">
      <c r="A280" s="37" t="s">
        <v>17</v>
      </c>
      <c r="B280" s="37" t="s">
        <v>485</v>
      </c>
      <c r="C280" s="39" t="s">
        <v>538</v>
      </c>
      <c r="D280" s="37" t="s">
        <v>6</v>
      </c>
      <c r="E280" s="37" t="s">
        <v>429</v>
      </c>
      <c r="F280" s="39" t="s">
        <v>1805</v>
      </c>
      <c r="G280" s="36"/>
      <c r="H280" s="36"/>
    </row>
    <row r="281">
      <c r="A281" s="37" t="s">
        <v>18</v>
      </c>
      <c r="B281" s="37" t="s">
        <v>486</v>
      </c>
      <c r="C281" s="39" t="s">
        <v>538</v>
      </c>
      <c r="D281" s="37" t="s">
        <v>6</v>
      </c>
      <c r="E281" s="37" t="s">
        <v>429</v>
      </c>
      <c r="F281" s="39" t="s">
        <v>1499</v>
      </c>
      <c r="G281" s="36"/>
      <c r="H281" s="36"/>
    </row>
    <row r="282">
      <c r="A282" s="37" t="s">
        <v>19</v>
      </c>
      <c r="B282" s="37" t="s">
        <v>487</v>
      </c>
      <c r="C282" s="39" t="s">
        <v>538</v>
      </c>
      <c r="D282" s="37" t="s">
        <v>6</v>
      </c>
      <c r="E282" s="37" t="s">
        <v>429</v>
      </c>
      <c r="F282" s="39" t="s">
        <v>1806</v>
      </c>
      <c r="G282" s="36"/>
      <c r="H282" s="36"/>
    </row>
    <row r="283">
      <c r="A283" s="37" t="s">
        <v>20</v>
      </c>
      <c r="B283" s="37" t="s">
        <v>488</v>
      </c>
      <c r="C283" s="39" t="s">
        <v>538</v>
      </c>
      <c r="D283" s="37" t="s">
        <v>6</v>
      </c>
      <c r="E283" s="37" t="s">
        <v>429</v>
      </c>
      <c r="F283" s="39" t="s">
        <v>1807</v>
      </c>
      <c r="G283" s="36"/>
      <c r="H283" s="36"/>
    </row>
    <row r="284">
      <c r="A284" s="37" t="s">
        <v>21</v>
      </c>
      <c r="B284" s="37" t="s">
        <v>490</v>
      </c>
      <c r="C284" s="39" t="s">
        <v>538</v>
      </c>
      <c r="D284" s="37" t="s">
        <v>6</v>
      </c>
      <c r="E284" s="37" t="s">
        <v>429</v>
      </c>
      <c r="F284" s="39" t="s">
        <v>1464</v>
      </c>
      <c r="G284" s="36"/>
      <c r="H284" s="36"/>
    </row>
    <row r="285">
      <c r="A285" s="37" t="s">
        <v>22</v>
      </c>
      <c r="B285" s="37" t="s">
        <v>491</v>
      </c>
      <c r="C285" s="39" t="s">
        <v>538</v>
      </c>
      <c r="D285" s="37" t="s">
        <v>6</v>
      </c>
      <c r="E285" s="37" t="s">
        <v>429</v>
      </c>
      <c r="F285" s="39" t="s">
        <v>1808</v>
      </c>
      <c r="G285" s="36"/>
      <c r="H285" s="36"/>
    </row>
    <row r="286">
      <c r="A286" s="37" t="s">
        <v>23</v>
      </c>
      <c r="B286" s="37" t="s">
        <v>492</v>
      </c>
      <c r="C286" s="39" t="s">
        <v>538</v>
      </c>
      <c r="D286" s="37" t="s">
        <v>6</v>
      </c>
      <c r="E286" s="37" t="s">
        <v>429</v>
      </c>
      <c r="F286" s="39" t="s">
        <v>1809</v>
      </c>
      <c r="G286" s="36"/>
      <c r="H286" s="36"/>
    </row>
    <row r="287">
      <c r="A287" s="37" t="s">
        <v>24</v>
      </c>
      <c r="B287" s="37" t="s">
        <v>493</v>
      </c>
      <c r="C287" s="39" t="s">
        <v>538</v>
      </c>
      <c r="D287" s="37" t="s">
        <v>6</v>
      </c>
      <c r="E287" s="37" t="s">
        <v>429</v>
      </c>
      <c r="F287" s="39" t="s">
        <v>1810</v>
      </c>
      <c r="G287" s="36"/>
      <c r="H287" s="36"/>
    </row>
    <row r="288">
      <c r="A288" s="37" t="s">
        <v>25</v>
      </c>
      <c r="B288" s="37" t="s">
        <v>494</v>
      </c>
      <c r="C288" s="39" t="s">
        <v>538</v>
      </c>
      <c r="D288" s="37" t="s">
        <v>6</v>
      </c>
      <c r="E288" s="37" t="s">
        <v>429</v>
      </c>
      <c r="F288" s="39" t="s">
        <v>1811</v>
      </c>
      <c r="G288" s="36"/>
      <c r="H288" s="36"/>
    </row>
    <row r="289">
      <c r="A289" s="37" t="s">
        <v>26</v>
      </c>
      <c r="B289" s="37" t="s">
        <v>495</v>
      </c>
      <c r="C289" s="39" t="s">
        <v>538</v>
      </c>
      <c r="D289" s="37" t="s">
        <v>6</v>
      </c>
      <c r="E289" s="37" t="s">
        <v>429</v>
      </c>
      <c r="F289" s="39" t="s">
        <v>1520</v>
      </c>
      <c r="G289" s="36"/>
      <c r="H289" s="36"/>
    </row>
    <row r="290">
      <c r="A290" s="37" t="s">
        <v>27</v>
      </c>
      <c r="B290" s="37" t="s">
        <v>497</v>
      </c>
      <c r="C290" s="39" t="s">
        <v>538</v>
      </c>
      <c r="D290" s="37" t="s">
        <v>6</v>
      </c>
      <c r="E290" s="37" t="s">
        <v>429</v>
      </c>
      <c r="F290" s="39" t="s">
        <v>1802</v>
      </c>
      <c r="G290" s="36"/>
      <c r="H290" s="36"/>
    </row>
    <row r="291">
      <c r="A291" s="37" t="s">
        <v>28</v>
      </c>
      <c r="B291" s="37" t="s">
        <v>496</v>
      </c>
      <c r="C291" s="39" t="s">
        <v>538</v>
      </c>
      <c r="D291" s="37" t="s">
        <v>6</v>
      </c>
      <c r="E291" s="37" t="s">
        <v>429</v>
      </c>
      <c r="F291" s="39" t="s">
        <v>1812</v>
      </c>
      <c r="G291" s="36"/>
      <c r="H291" s="36"/>
    </row>
    <row r="292">
      <c r="A292" s="37" t="s">
        <v>29</v>
      </c>
      <c r="B292" s="37" t="s">
        <v>498</v>
      </c>
      <c r="C292" s="39" t="s">
        <v>538</v>
      </c>
      <c r="D292" s="37" t="s">
        <v>6</v>
      </c>
      <c r="E292" s="37" t="s">
        <v>429</v>
      </c>
      <c r="F292" s="39" t="s">
        <v>1813</v>
      </c>
      <c r="G292" s="36"/>
      <c r="H292" s="36"/>
    </row>
    <row r="293">
      <c r="A293" s="37" t="s">
        <v>30</v>
      </c>
      <c r="B293" s="37" t="s">
        <v>499</v>
      </c>
      <c r="C293" s="39" t="s">
        <v>538</v>
      </c>
      <c r="D293" s="37" t="s">
        <v>6</v>
      </c>
      <c r="E293" s="37" t="s">
        <v>429</v>
      </c>
      <c r="F293" s="39" t="s">
        <v>1809</v>
      </c>
      <c r="G293" s="36"/>
      <c r="H293" s="36"/>
    </row>
    <row r="294">
      <c r="A294" s="37" t="s">
        <v>31</v>
      </c>
      <c r="B294" s="37" t="s">
        <v>500</v>
      </c>
      <c r="C294" s="39" t="s">
        <v>538</v>
      </c>
      <c r="D294" s="37" t="s">
        <v>6</v>
      </c>
      <c r="E294" s="37" t="s">
        <v>429</v>
      </c>
      <c r="F294" s="39" t="s">
        <v>1814</v>
      </c>
      <c r="G294" s="36"/>
      <c r="H294" s="36"/>
    </row>
    <row r="295">
      <c r="A295" s="37" t="s">
        <v>32</v>
      </c>
      <c r="B295" s="37" t="s">
        <v>501</v>
      </c>
      <c r="C295" s="39" t="s">
        <v>538</v>
      </c>
      <c r="D295" s="37" t="s">
        <v>6</v>
      </c>
      <c r="E295" s="37" t="s">
        <v>429</v>
      </c>
      <c r="F295" s="39" t="s">
        <v>1815</v>
      </c>
      <c r="G295" s="36"/>
      <c r="H295" s="36"/>
    </row>
    <row r="296">
      <c r="A296" s="37" t="s">
        <v>33</v>
      </c>
      <c r="B296" s="37" t="s">
        <v>502</v>
      </c>
      <c r="C296" s="39" t="s">
        <v>538</v>
      </c>
      <c r="D296" s="37" t="s">
        <v>6</v>
      </c>
      <c r="E296" s="37" t="s">
        <v>429</v>
      </c>
      <c r="F296" s="39" t="s">
        <v>1816</v>
      </c>
      <c r="G296" s="36"/>
      <c r="H296" s="36"/>
    </row>
    <row r="297">
      <c r="A297" s="37" t="s">
        <v>34</v>
      </c>
      <c r="B297" s="37" t="s">
        <v>503</v>
      </c>
      <c r="C297" s="39" t="s">
        <v>538</v>
      </c>
      <c r="D297" s="37" t="s">
        <v>6</v>
      </c>
      <c r="E297" s="37" t="s">
        <v>429</v>
      </c>
      <c r="F297" s="39" t="s">
        <v>1817</v>
      </c>
      <c r="G297" s="36"/>
      <c r="H297" s="36"/>
    </row>
    <row r="298">
      <c r="A298" s="37" t="s">
        <v>35</v>
      </c>
      <c r="B298" s="37" t="s">
        <v>504</v>
      </c>
      <c r="C298" s="39" t="s">
        <v>538</v>
      </c>
      <c r="D298" s="37" t="s">
        <v>6</v>
      </c>
      <c r="E298" s="37" t="s">
        <v>429</v>
      </c>
      <c r="F298" s="39" t="s">
        <v>1818</v>
      </c>
      <c r="G298" s="36"/>
      <c r="H298" s="36"/>
    </row>
    <row r="299">
      <c r="A299" s="37" t="s">
        <v>3</v>
      </c>
      <c r="B299" s="37" t="s">
        <v>489</v>
      </c>
      <c r="C299" s="39" t="s">
        <v>539</v>
      </c>
      <c r="D299" s="37" t="s">
        <v>6</v>
      </c>
      <c r="E299" s="37" t="s">
        <v>429</v>
      </c>
      <c r="F299" s="39" t="s">
        <v>1819</v>
      </c>
      <c r="G299" s="36"/>
      <c r="H299" s="36"/>
    </row>
    <row r="300">
      <c r="A300" s="37" t="s">
        <v>4</v>
      </c>
      <c r="B300" s="37" t="s">
        <v>472</v>
      </c>
      <c r="C300" s="39" t="s">
        <v>539</v>
      </c>
      <c r="D300" s="37" t="s">
        <v>6</v>
      </c>
      <c r="E300" s="37" t="s">
        <v>429</v>
      </c>
      <c r="F300" s="39" t="s">
        <v>1820</v>
      </c>
      <c r="G300" s="36"/>
      <c r="H300" s="36"/>
    </row>
    <row r="301">
      <c r="A301" s="37" t="s">
        <v>5</v>
      </c>
      <c r="B301" s="37" t="s">
        <v>473</v>
      </c>
      <c r="C301" s="39" t="s">
        <v>539</v>
      </c>
      <c r="D301" s="37" t="s">
        <v>6</v>
      </c>
      <c r="E301" s="37" t="s">
        <v>429</v>
      </c>
      <c r="F301" s="39" t="s">
        <v>1531</v>
      </c>
      <c r="G301" s="36"/>
      <c r="H301" s="36"/>
    </row>
    <row r="302">
      <c r="A302" s="37" t="s">
        <v>6</v>
      </c>
      <c r="B302" s="37" t="s">
        <v>474</v>
      </c>
      <c r="C302" s="39" t="s">
        <v>539</v>
      </c>
      <c r="D302" s="37" t="s">
        <v>6</v>
      </c>
      <c r="E302" s="37" t="s">
        <v>429</v>
      </c>
      <c r="F302" s="39" t="s">
        <v>1821</v>
      </c>
      <c r="G302" s="36"/>
      <c r="H302" s="36"/>
    </row>
    <row r="303">
      <c r="A303" s="37" t="s">
        <v>7</v>
      </c>
      <c r="B303" s="37" t="s">
        <v>475</v>
      </c>
      <c r="C303" s="39" t="s">
        <v>539</v>
      </c>
      <c r="D303" s="37" t="s">
        <v>6</v>
      </c>
      <c r="E303" s="37" t="s">
        <v>429</v>
      </c>
      <c r="F303" s="39" t="s">
        <v>1822</v>
      </c>
      <c r="G303" s="36"/>
      <c r="H303" s="36"/>
    </row>
    <row r="304">
      <c r="A304" s="37" t="s">
        <v>8</v>
      </c>
      <c r="B304" s="37" t="s">
        <v>479</v>
      </c>
      <c r="C304" s="39" t="s">
        <v>539</v>
      </c>
      <c r="D304" s="37" t="s">
        <v>6</v>
      </c>
      <c r="E304" s="37" t="s">
        <v>429</v>
      </c>
      <c r="F304" s="39" t="s">
        <v>1823</v>
      </c>
      <c r="G304" s="36"/>
      <c r="H304" s="36"/>
    </row>
    <row r="305">
      <c r="A305" s="37" t="s">
        <v>9</v>
      </c>
      <c r="B305" s="37" t="s">
        <v>480</v>
      </c>
      <c r="C305" s="39" t="s">
        <v>539</v>
      </c>
      <c r="D305" s="37" t="s">
        <v>6</v>
      </c>
      <c r="E305" s="37" t="s">
        <v>429</v>
      </c>
      <c r="F305" s="39" t="s">
        <v>1795</v>
      </c>
      <c r="G305" s="36"/>
      <c r="H305" s="36"/>
    </row>
    <row r="306">
      <c r="A306" s="37" t="s">
        <v>10</v>
      </c>
      <c r="B306" s="37" t="s">
        <v>478</v>
      </c>
      <c r="C306" s="39" t="s">
        <v>539</v>
      </c>
      <c r="D306" s="37" t="s">
        <v>6</v>
      </c>
      <c r="E306" s="37" t="s">
        <v>429</v>
      </c>
      <c r="F306" s="39" t="s">
        <v>1824</v>
      </c>
      <c r="G306" s="36"/>
      <c r="H306" s="36"/>
    </row>
    <row r="307">
      <c r="A307" s="37" t="s">
        <v>11</v>
      </c>
      <c r="B307" s="37" t="s">
        <v>477</v>
      </c>
      <c r="C307" s="39" t="s">
        <v>539</v>
      </c>
      <c r="D307" s="37" t="s">
        <v>6</v>
      </c>
      <c r="E307" s="37" t="s">
        <v>429</v>
      </c>
      <c r="F307" s="39" t="s">
        <v>1825</v>
      </c>
      <c r="G307" s="36"/>
      <c r="H307" s="36"/>
    </row>
    <row r="308">
      <c r="A308" s="37" t="s">
        <v>12</v>
      </c>
      <c r="B308" s="37" t="s">
        <v>476</v>
      </c>
      <c r="C308" s="39" t="s">
        <v>539</v>
      </c>
      <c r="D308" s="37" t="s">
        <v>6</v>
      </c>
      <c r="E308" s="37" t="s">
        <v>429</v>
      </c>
      <c r="F308" s="39" t="s">
        <v>1826</v>
      </c>
      <c r="G308" s="36"/>
      <c r="H308" s="36"/>
    </row>
    <row r="309">
      <c r="A309" s="37" t="s">
        <v>13</v>
      </c>
      <c r="B309" s="37" t="s">
        <v>481</v>
      </c>
      <c r="C309" s="39" t="s">
        <v>539</v>
      </c>
      <c r="D309" s="37" t="s">
        <v>6</v>
      </c>
      <c r="E309" s="37" t="s">
        <v>429</v>
      </c>
      <c r="F309" s="39" t="s">
        <v>1827</v>
      </c>
      <c r="G309" s="36"/>
      <c r="H309" s="36"/>
    </row>
    <row r="310">
      <c r="A310" s="37" t="s">
        <v>14</v>
      </c>
      <c r="B310" s="37" t="s">
        <v>483</v>
      </c>
      <c r="C310" s="39" t="s">
        <v>539</v>
      </c>
      <c r="D310" s="37" t="s">
        <v>6</v>
      </c>
      <c r="E310" s="37" t="s">
        <v>429</v>
      </c>
      <c r="F310" s="39" t="s">
        <v>1828</v>
      </c>
      <c r="G310" s="36"/>
      <c r="H310" s="36"/>
    </row>
    <row r="311">
      <c r="A311" s="37" t="s">
        <v>15</v>
      </c>
      <c r="B311" s="37" t="s">
        <v>482</v>
      </c>
      <c r="C311" s="39" t="s">
        <v>539</v>
      </c>
      <c r="D311" s="37" t="s">
        <v>6</v>
      </c>
      <c r="E311" s="37" t="s">
        <v>429</v>
      </c>
      <c r="F311" s="39" t="s">
        <v>1829</v>
      </c>
      <c r="G311" s="36"/>
      <c r="H311" s="36"/>
    </row>
    <row r="312">
      <c r="A312" s="37" t="s">
        <v>16</v>
      </c>
      <c r="B312" s="37" t="s">
        <v>484</v>
      </c>
      <c r="C312" s="39" t="s">
        <v>539</v>
      </c>
      <c r="D312" s="37" t="s">
        <v>6</v>
      </c>
      <c r="E312" s="37" t="s">
        <v>429</v>
      </c>
      <c r="F312" s="39" t="s">
        <v>1830</v>
      </c>
      <c r="G312" s="36"/>
      <c r="H312" s="36"/>
    </row>
    <row r="313">
      <c r="A313" s="37" t="s">
        <v>17</v>
      </c>
      <c r="B313" s="37" t="s">
        <v>485</v>
      </c>
      <c r="C313" s="39" t="s">
        <v>539</v>
      </c>
      <c r="D313" s="37" t="s">
        <v>6</v>
      </c>
      <c r="E313" s="37" t="s">
        <v>429</v>
      </c>
      <c r="F313" s="39" t="s">
        <v>1831</v>
      </c>
      <c r="G313" s="36"/>
      <c r="H313" s="36"/>
    </row>
    <row r="314">
      <c r="A314" s="37" t="s">
        <v>18</v>
      </c>
      <c r="B314" s="37" t="s">
        <v>486</v>
      </c>
      <c r="C314" s="39" t="s">
        <v>539</v>
      </c>
      <c r="D314" s="37" t="s">
        <v>6</v>
      </c>
      <c r="E314" s="37" t="s">
        <v>429</v>
      </c>
      <c r="F314" s="39" t="s">
        <v>1470</v>
      </c>
      <c r="G314" s="36"/>
      <c r="H314" s="36"/>
    </row>
    <row r="315">
      <c r="A315" s="37" t="s">
        <v>19</v>
      </c>
      <c r="B315" s="37" t="s">
        <v>487</v>
      </c>
      <c r="C315" s="39" t="s">
        <v>539</v>
      </c>
      <c r="D315" s="37" t="s">
        <v>6</v>
      </c>
      <c r="E315" s="37" t="s">
        <v>429</v>
      </c>
      <c r="F315" s="39" t="s">
        <v>1501</v>
      </c>
      <c r="G315" s="36"/>
      <c r="H315" s="36"/>
    </row>
    <row r="316">
      <c r="A316" s="37" t="s">
        <v>20</v>
      </c>
      <c r="B316" s="37" t="s">
        <v>488</v>
      </c>
      <c r="C316" s="39" t="s">
        <v>539</v>
      </c>
      <c r="D316" s="37" t="s">
        <v>6</v>
      </c>
      <c r="E316" s="37" t="s">
        <v>429</v>
      </c>
      <c r="F316" s="39" t="s">
        <v>1832</v>
      </c>
      <c r="G316" s="36"/>
      <c r="H316" s="36"/>
    </row>
    <row r="317">
      <c r="A317" s="37" t="s">
        <v>21</v>
      </c>
      <c r="B317" s="37" t="s">
        <v>490</v>
      </c>
      <c r="C317" s="39" t="s">
        <v>539</v>
      </c>
      <c r="D317" s="37" t="s">
        <v>6</v>
      </c>
      <c r="E317" s="37" t="s">
        <v>429</v>
      </c>
      <c r="F317" s="39" t="s">
        <v>1833</v>
      </c>
      <c r="G317" s="36"/>
      <c r="H317" s="36"/>
    </row>
    <row r="318">
      <c r="A318" s="37" t="s">
        <v>22</v>
      </c>
      <c r="B318" s="37" t="s">
        <v>491</v>
      </c>
      <c r="C318" s="39" t="s">
        <v>539</v>
      </c>
      <c r="D318" s="37" t="s">
        <v>6</v>
      </c>
      <c r="E318" s="37" t="s">
        <v>429</v>
      </c>
      <c r="F318" s="39" t="s">
        <v>1497</v>
      </c>
      <c r="G318" s="36"/>
      <c r="H318" s="36"/>
    </row>
    <row r="319">
      <c r="A319" s="37" t="s">
        <v>23</v>
      </c>
      <c r="B319" s="37" t="s">
        <v>492</v>
      </c>
      <c r="C319" s="39" t="s">
        <v>539</v>
      </c>
      <c r="D319" s="37" t="s">
        <v>6</v>
      </c>
      <c r="E319" s="37" t="s">
        <v>429</v>
      </c>
      <c r="F319" s="39" t="s">
        <v>1788</v>
      </c>
      <c r="G319" s="36"/>
      <c r="H319" s="36"/>
    </row>
    <row r="320">
      <c r="A320" s="37" t="s">
        <v>24</v>
      </c>
      <c r="B320" s="37" t="s">
        <v>493</v>
      </c>
      <c r="C320" s="39" t="s">
        <v>539</v>
      </c>
      <c r="D320" s="37" t="s">
        <v>6</v>
      </c>
      <c r="E320" s="37" t="s">
        <v>429</v>
      </c>
      <c r="F320" s="39" t="s">
        <v>1834</v>
      </c>
      <c r="G320" s="36"/>
      <c r="H320" s="36"/>
    </row>
    <row r="321">
      <c r="A321" s="37" t="s">
        <v>25</v>
      </c>
      <c r="B321" s="37" t="s">
        <v>494</v>
      </c>
      <c r="C321" s="39" t="s">
        <v>539</v>
      </c>
      <c r="D321" s="37" t="s">
        <v>6</v>
      </c>
      <c r="E321" s="37" t="s">
        <v>429</v>
      </c>
      <c r="F321" s="39" t="s">
        <v>1768</v>
      </c>
      <c r="G321" s="36"/>
      <c r="H321" s="36"/>
    </row>
    <row r="322">
      <c r="A322" s="37" t="s">
        <v>26</v>
      </c>
      <c r="B322" s="37" t="s">
        <v>495</v>
      </c>
      <c r="C322" s="39" t="s">
        <v>539</v>
      </c>
      <c r="D322" s="37" t="s">
        <v>6</v>
      </c>
      <c r="E322" s="37" t="s">
        <v>429</v>
      </c>
      <c r="F322" s="39" t="s">
        <v>1486</v>
      </c>
      <c r="G322" s="36"/>
      <c r="H322" s="36"/>
    </row>
    <row r="323">
      <c r="A323" s="37" t="s">
        <v>27</v>
      </c>
      <c r="B323" s="37" t="s">
        <v>497</v>
      </c>
      <c r="C323" s="39" t="s">
        <v>539</v>
      </c>
      <c r="D323" s="37" t="s">
        <v>6</v>
      </c>
      <c r="E323" s="37" t="s">
        <v>429</v>
      </c>
      <c r="F323" s="39" t="s">
        <v>1835</v>
      </c>
      <c r="G323" s="36"/>
      <c r="H323" s="36"/>
    </row>
    <row r="324">
      <c r="A324" s="37" t="s">
        <v>28</v>
      </c>
      <c r="B324" s="37" t="s">
        <v>496</v>
      </c>
      <c r="C324" s="39" t="s">
        <v>539</v>
      </c>
      <c r="D324" s="37" t="s">
        <v>6</v>
      </c>
      <c r="E324" s="37" t="s">
        <v>429</v>
      </c>
      <c r="F324" s="39" t="s">
        <v>1836</v>
      </c>
      <c r="G324" s="36"/>
      <c r="H324" s="36"/>
    </row>
    <row r="325">
      <c r="A325" s="37" t="s">
        <v>29</v>
      </c>
      <c r="B325" s="37" t="s">
        <v>498</v>
      </c>
      <c r="C325" s="39" t="s">
        <v>539</v>
      </c>
      <c r="D325" s="37" t="s">
        <v>6</v>
      </c>
      <c r="E325" s="37" t="s">
        <v>429</v>
      </c>
      <c r="F325" s="39" t="s">
        <v>1837</v>
      </c>
      <c r="G325" s="36"/>
      <c r="H325" s="36"/>
    </row>
    <row r="326">
      <c r="A326" s="37" t="s">
        <v>30</v>
      </c>
      <c r="B326" s="37" t="s">
        <v>499</v>
      </c>
      <c r="C326" s="39" t="s">
        <v>539</v>
      </c>
      <c r="D326" s="37" t="s">
        <v>6</v>
      </c>
      <c r="E326" s="37" t="s">
        <v>429</v>
      </c>
      <c r="F326" s="39" t="s">
        <v>1838</v>
      </c>
      <c r="G326" s="36"/>
      <c r="H326" s="36"/>
    </row>
    <row r="327">
      <c r="A327" s="37" t="s">
        <v>31</v>
      </c>
      <c r="B327" s="37" t="s">
        <v>500</v>
      </c>
      <c r="C327" s="39" t="s">
        <v>539</v>
      </c>
      <c r="D327" s="37" t="s">
        <v>6</v>
      </c>
      <c r="E327" s="37" t="s">
        <v>429</v>
      </c>
      <c r="F327" s="39" t="s">
        <v>1839</v>
      </c>
      <c r="G327" s="36"/>
      <c r="H327" s="36"/>
    </row>
    <row r="328">
      <c r="A328" s="37" t="s">
        <v>32</v>
      </c>
      <c r="B328" s="37" t="s">
        <v>501</v>
      </c>
      <c r="C328" s="39" t="s">
        <v>539</v>
      </c>
      <c r="D328" s="37" t="s">
        <v>6</v>
      </c>
      <c r="E328" s="37" t="s">
        <v>429</v>
      </c>
      <c r="F328" s="39" t="s">
        <v>1840</v>
      </c>
      <c r="G328" s="36"/>
      <c r="H328" s="36"/>
    </row>
    <row r="329">
      <c r="A329" s="37" t="s">
        <v>33</v>
      </c>
      <c r="B329" s="37" t="s">
        <v>502</v>
      </c>
      <c r="C329" s="39" t="s">
        <v>539</v>
      </c>
      <c r="D329" s="37" t="s">
        <v>6</v>
      </c>
      <c r="E329" s="37" t="s">
        <v>429</v>
      </c>
      <c r="F329" s="39" t="s">
        <v>1841</v>
      </c>
      <c r="G329" s="36"/>
      <c r="H329" s="36"/>
    </row>
    <row r="330">
      <c r="A330" s="37" t="s">
        <v>34</v>
      </c>
      <c r="B330" s="37" t="s">
        <v>503</v>
      </c>
      <c r="C330" s="39" t="s">
        <v>539</v>
      </c>
      <c r="D330" s="37" t="s">
        <v>6</v>
      </c>
      <c r="E330" s="37" t="s">
        <v>429</v>
      </c>
      <c r="F330" s="39" t="s">
        <v>1766</v>
      </c>
      <c r="G330" s="36"/>
      <c r="H330" s="36"/>
    </row>
    <row r="331">
      <c r="A331" s="37" t="s">
        <v>35</v>
      </c>
      <c r="B331" s="37" t="s">
        <v>504</v>
      </c>
      <c r="C331" s="39" t="s">
        <v>539</v>
      </c>
      <c r="D331" s="37" t="s">
        <v>6</v>
      </c>
      <c r="E331" s="37" t="s">
        <v>429</v>
      </c>
      <c r="F331" s="39" t="s">
        <v>1465</v>
      </c>
      <c r="G331" s="36"/>
      <c r="H331" s="36"/>
    </row>
    <row r="332">
      <c r="A332" s="36"/>
      <c r="B332" s="36"/>
      <c r="C332" s="36"/>
      <c r="D332" s="36"/>
      <c r="E332" s="36"/>
      <c r="F332" s="15"/>
      <c r="G332" s="36"/>
      <c r="H332" s="36"/>
    </row>
    <row r="333">
      <c r="A333" s="36"/>
      <c r="B333" s="36"/>
      <c r="C333" s="36"/>
      <c r="D333" s="36"/>
      <c r="E333" s="36"/>
      <c r="F333" s="36"/>
      <c r="G333" s="36"/>
      <c r="H333" s="36"/>
    </row>
    <row r="334">
      <c r="A334" s="36"/>
      <c r="B334" s="36"/>
      <c r="C334" s="36"/>
      <c r="D334" s="36"/>
      <c r="E334" s="36"/>
      <c r="F334" s="36"/>
      <c r="G334" s="36"/>
      <c r="H334" s="36"/>
    </row>
    <row r="335">
      <c r="A335" s="36"/>
      <c r="B335" s="36"/>
      <c r="C335" s="36"/>
      <c r="D335" s="36"/>
      <c r="E335" s="36"/>
      <c r="F335" s="36"/>
      <c r="G335" s="36"/>
      <c r="H335" s="36"/>
    </row>
    <row r="336">
      <c r="A336" s="36"/>
      <c r="B336" s="36"/>
      <c r="C336" s="36"/>
      <c r="D336" s="36"/>
      <c r="E336" s="36"/>
      <c r="F336" s="36"/>
      <c r="G336" s="36"/>
      <c r="H336" s="36"/>
    </row>
    <row r="337">
      <c r="A337" s="36"/>
      <c r="B337" s="36"/>
      <c r="C337" s="36"/>
      <c r="D337" s="36"/>
      <c r="E337" s="36"/>
      <c r="F337" s="36"/>
      <c r="G337" s="36"/>
      <c r="H337" s="36"/>
    </row>
    <row r="338">
      <c r="A338" s="36"/>
      <c r="B338" s="36"/>
      <c r="C338" s="36"/>
      <c r="D338" s="36"/>
      <c r="E338" s="36"/>
      <c r="F338" s="36"/>
      <c r="G338" s="36"/>
      <c r="H338" s="36"/>
    </row>
    <row r="339">
      <c r="A339" s="36"/>
      <c r="B339" s="36"/>
      <c r="C339" s="36"/>
      <c r="D339" s="36"/>
      <c r="E339" s="36"/>
      <c r="F339" s="36"/>
      <c r="G339" s="36"/>
      <c r="H339" s="36"/>
    </row>
    <row r="340">
      <c r="A340" s="36"/>
      <c r="B340" s="36"/>
      <c r="C340" s="36"/>
      <c r="D340" s="36"/>
      <c r="E340" s="36"/>
      <c r="F340" s="36"/>
      <c r="G340" s="36"/>
      <c r="H340" s="36"/>
    </row>
    <row r="341">
      <c r="A341" s="36"/>
      <c r="B341" s="36"/>
      <c r="C341" s="36"/>
      <c r="D341" s="36"/>
      <c r="E341" s="36"/>
      <c r="F341" s="36"/>
      <c r="G341" s="36"/>
      <c r="H341" s="36"/>
    </row>
    <row r="342">
      <c r="A342" s="36"/>
      <c r="B342" s="36"/>
      <c r="C342" s="36"/>
      <c r="D342" s="36"/>
      <c r="E342" s="36"/>
      <c r="F342" s="36"/>
      <c r="G342" s="36"/>
      <c r="H342" s="36"/>
    </row>
    <row r="343">
      <c r="A343" s="36"/>
      <c r="B343" s="36"/>
      <c r="C343" s="36"/>
      <c r="D343" s="36"/>
      <c r="E343" s="36"/>
      <c r="F343" s="36"/>
      <c r="G343" s="36"/>
      <c r="H343" s="36"/>
    </row>
    <row r="344">
      <c r="A344" s="36"/>
      <c r="B344" s="36"/>
      <c r="C344" s="36"/>
      <c r="D344" s="36"/>
      <c r="E344" s="36"/>
      <c r="F344" s="36"/>
      <c r="G344" s="36"/>
      <c r="H344" s="36"/>
    </row>
    <row r="345">
      <c r="A345" s="36"/>
      <c r="B345" s="36"/>
      <c r="C345" s="36"/>
      <c r="D345" s="36"/>
      <c r="E345" s="36"/>
      <c r="F345" s="36"/>
      <c r="G345" s="36"/>
      <c r="H345" s="36"/>
    </row>
    <row r="346">
      <c r="A346" s="36"/>
      <c r="B346" s="36"/>
      <c r="C346" s="36"/>
      <c r="D346" s="36"/>
      <c r="E346" s="36"/>
      <c r="F346" s="36"/>
      <c r="G346" s="36"/>
      <c r="H346" s="36"/>
    </row>
    <row r="347">
      <c r="A347" s="36"/>
      <c r="B347" s="36"/>
      <c r="C347" s="36"/>
      <c r="D347" s="36"/>
      <c r="E347" s="36"/>
      <c r="F347" s="36"/>
      <c r="G347" s="36"/>
      <c r="H347" s="36"/>
    </row>
    <row r="348">
      <c r="A348" s="36"/>
      <c r="B348" s="36"/>
      <c r="C348" s="36"/>
      <c r="D348" s="36"/>
      <c r="E348" s="36"/>
      <c r="F348" s="36"/>
      <c r="G348" s="36"/>
      <c r="H348" s="36"/>
    </row>
    <row r="349">
      <c r="A349" s="36"/>
      <c r="B349" s="36"/>
      <c r="C349" s="36"/>
      <c r="D349" s="36"/>
      <c r="E349" s="36"/>
      <c r="F349" s="36"/>
      <c r="G349" s="36"/>
      <c r="H349" s="36"/>
    </row>
    <row r="350">
      <c r="A350" s="36"/>
      <c r="B350" s="36"/>
      <c r="C350" s="36"/>
      <c r="D350" s="36"/>
      <c r="E350" s="36"/>
      <c r="F350" s="36"/>
      <c r="G350" s="36"/>
      <c r="H350" s="36"/>
    </row>
    <row r="351">
      <c r="A351" s="36"/>
      <c r="B351" s="36"/>
      <c r="C351" s="36"/>
      <c r="D351" s="36"/>
      <c r="E351" s="36"/>
      <c r="F351" s="36"/>
      <c r="G351" s="36"/>
      <c r="H351" s="36"/>
    </row>
    <row r="352">
      <c r="A352" s="36"/>
      <c r="B352" s="36"/>
      <c r="C352" s="36"/>
      <c r="D352" s="36"/>
      <c r="E352" s="36"/>
      <c r="F352" s="36"/>
      <c r="G352" s="36"/>
      <c r="H352" s="36"/>
    </row>
    <row r="353">
      <c r="A353" s="36"/>
      <c r="B353" s="36"/>
      <c r="C353" s="36"/>
      <c r="D353" s="36"/>
      <c r="E353" s="36"/>
      <c r="F353" s="36"/>
      <c r="G353" s="36"/>
      <c r="H353" s="36"/>
    </row>
    <row r="354">
      <c r="A354" s="36"/>
      <c r="B354" s="36"/>
      <c r="C354" s="36"/>
      <c r="D354" s="36"/>
      <c r="E354" s="36"/>
      <c r="F354" s="36"/>
      <c r="G354" s="36"/>
      <c r="H354" s="36"/>
    </row>
    <row r="355">
      <c r="A355" s="36"/>
      <c r="B355" s="36"/>
      <c r="C355" s="36"/>
      <c r="D355" s="36"/>
      <c r="E355" s="36"/>
      <c r="F355" s="36"/>
      <c r="G355" s="36"/>
      <c r="H355" s="36"/>
    </row>
    <row r="356">
      <c r="A356" s="36"/>
      <c r="B356" s="36"/>
      <c r="C356" s="36"/>
      <c r="D356" s="36"/>
      <c r="E356" s="36"/>
      <c r="F356" s="36"/>
      <c r="G356" s="36"/>
      <c r="H356" s="36"/>
    </row>
    <row r="357">
      <c r="A357" s="36"/>
      <c r="B357" s="36"/>
      <c r="C357" s="36"/>
      <c r="D357" s="36"/>
      <c r="E357" s="36"/>
      <c r="F357" s="36"/>
      <c r="G357" s="36"/>
      <c r="H357" s="36"/>
    </row>
    <row r="358">
      <c r="A358" s="36"/>
      <c r="B358" s="36"/>
      <c r="C358" s="36"/>
      <c r="D358" s="36"/>
      <c r="E358" s="36"/>
      <c r="F358" s="36"/>
      <c r="G358" s="36"/>
      <c r="H358" s="36"/>
    </row>
    <row r="359">
      <c r="A359" s="36"/>
      <c r="B359" s="36"/>
      <c r="C359" s="36"/>
      <c r="D359" s="36"/>
      <c r="E359" s="36"/>
      <c r="F359" s="36"/>
      <c r="G359" s="36"/>
      <c r="H359" s="36"/>
    </row>
    <row r="360">
      <c r="A360" s="36"/>
      <c r="B360" s="36"/>
      <c r="C360" s="36"/>
      <c r="D360" s="36"/>
      <c r="E360" s="36"/>
      <c r="F360" s="36"/>
      <c r="G360" s="36"/>
      <c r="H360" s="36"/>
    </row>
    <row r="361">
      <c r="A361" s="36"/>
      <c r="B361" s="36"/>
      <c r="C361" s="36"/>
      <c r="D361" s="36"/>
      <c r="E361" s="36"/>
      <c r="F361" s="36"/>
      <c r="G361" s="36"/>
      <c r="H361" s="36"/>
    </row>
    <row r="362">
      <c r="A362" s="36"/>
      <c r="B362" s="36"/>
      <c r="C362" s="36"/>
      <c r="D362" s="36"/>
      <c r="E362" s="36"/>
      <c r="F362" s="36"/>
      <c r="G362" s="36"/>
      <c r="H362" s="36"/>
    </row>
    <row r="363">
      <c r="A363" s="36"/>
      <c r="B363" s="36"/>
      <c r="C363" s="36"/>
      <c r="D363" s="36"/>
      <c r="E363" s="36"/>
      <c r="F363" s="36"/>
      <c r="G363" s="36"/>
      <c r="H363" s="36"/>
    </row>
    <row r="364">
      <c r="A364" s="36"/>
      <c r="B364" s="36"/>
      <c r="C364" s="36"/>
      <c r="D364" s="36"/>
      <c r="E364" s="36"/>
      <c r="F364" s="36"/>
      <c r="G364" s="36"/>
      <c r="H364" s="36"/>
    </row>
    <row r="365">
      <c r="A365" s="36"/>
      <c r="B365" s="36"/>
      <c r="C365" s="36"/>
      <c r="D365" s="36"/>
      <c r="E365" s="36"/>
      <c r="F365" s="36"/>
      <c r="G365" s="36"/>
      <c r="H365" s="36"/>
    </row>
    <row r="366">
      <c r="A366" s="36"/>
      <c r="B366" s="36"/>
      <c r="C366" s="36"/>
      <c r="D366" s="36"/>
      <c r="E366" s="36"/>
      <c r="F366" s="36"/>
      <c r="G366" s="36"/>
      <c r="H366" s="36"/>
    </row>
    <row r="367">
      <c r="A367" s="36"/>
      <c r="B367" s="36"/>
      <c r="C367" s="36"/>
      <c r="D367" s="36"/>
      <c r="E367" s="36"/>
      <c r="F367" s="36"/>
      <c r="G367" s="36"/>
      <c r="H367" s="36"/>
    </row>
    <row r="368">
      <c r="A368" s="36"/>
      <c r="B368" s="36"/>
      <c r="C368" s="36"/>
      <c r="D368" s="36"/>
      <c r="E368" s="36"/>
      <c r="F368" s="36"/>
      <c r="G368" s="36"/>
      <c r="H368" s="36"/>
    </row>
    <row r="369">
      <c r="A369" s="36"/>
      <c r="B369" s="36"/>
      <c r="C369" s="36"/>
      <c r="D369" s="36"/>
      <c r="E369" s="36"/>
      <c r="F369" s="36"/>
      <c r="G369" s="36"/>
      <c r="H369" s="36"/>
    </row>
    <row r="370">
      <c r="A370" s="36"/>
      <c r="B370" s="36"/>
      <c r="C370" s="36"/>
      <c r="D370" s="36"/>
      <c r="E370" s="36"/>
      <c r="F370" s="36"/>
      <c r="G370" s="36"/>
      <c r="H370" s="36"/>
    </row>
    <row r="371">
      <c r="A371" s="36"/>
      <c r="B371" s="36"/>
      <c r="C371" s="36"/>
      <c r="D371" s="36"/>
      <c r="E371" s="36"/>
      <c r="F371" s="36"/>
      <c r="G371" s="36"/>
      <c r="H371" s="36"/>
    </row>
    <row r="372">
      <c r="A372" s="36"/>
      <c r="B372" s="36"/>
      <c r="C372" s="36"/>
      <c r="D372" s="36"/>
      <c r="E372" s="36"/>
      <c r="F372" s="36"/>
      <c r="G372" s="36"/>
      <c r="H372" s="36"/>
    </row>
    <row r="373">
      <c r="A373" s="36"/>
      <c r="B373" s="36"/>
      <c r="C373" s="36"/>
      <c r="D373" s="36"/>
      <c r="E373" s="36"/>
      <c r="F373" s="36"/>
      <c r="G373" s="36"/>
      <c r="H373" s="36"/>
    </row>
    <row r="374">
      <c r="A374" s="36"/>
      <c r="B374" s="36"/>
      <c r="C374" s="36"/>
      <c r="D374" s="36"/>
      <c r="E374" s="36"/>
      <c r="F374" s="36"/>
      <c r="G374" s="36"/>
      <c r="H374" s="36"/>
    </row>
    <row r="375">
      <c r="A375" s="36"/>
      <c r="B375" s="36"/>
      <c r="C375" s="36"/>
      <c r="D375" s="36"/>
      <c r="E375" s="36"/>
      <c r="F375" s="36"/>
      <c r="G375" s="36"/>
      <c r="H375" s="36"/>
    </row>
    <row r="376">
      <c r="A376" s="36"/>
      <c r="B376" s="36"/>
      <c r="C376" s="36"/>
      <c r="D376" s="36"/>
      <c r="E376" s="36"/>
      <c r="F376" s="36"/>
      <c r="G376" s="36"/>
      <c r="H376" s="36"/>
    </row>
    <row r="377">
      <c r="A377" s="36"/>
      <c r="B377" s="36"/>
      <c r="C377" s="36"/>
      <c r="D377" s="36"/>
      <c r="E377" s="36"/>
      <c r="F377" s="36"/>
      <c r="G377" s="36"/>
      <c r="H377" s="36"/>
    </row>
    <row r="378">
      <c r="A378" s="36"/>
      <c r="B378" s="36"/>
      <c r="C378" s="36"/>
      <c r="D378" s="36"/>
      <c r="E378" s="36"/>
      <c r="F378" s="36"/>
      <c r="G378" s="36"/>
      <c r="H378" s="36"/>
    </row>
    <row r="379">
      <c r="A379" s="36"/>
      <c r="B379" s="36"/>
      <c r="C379" s="36"/>
      <c r="D379" s="36"/>
      <c r="E379" s="36"/>
      <c r="F379" s="36"/>
      <c r="G379" s="36"/>
      <c r="H379" s="36"/>
    </row>
    <row r="380">
      <c r="A380" s="36"/>
      <c r="B380" s="36"/>
      <c r="C380" s="36"/>
      <c r="D380" s="36"/>
      <c r="E380" s="36"/>
      <c r="F380" s="36"/>
      <c r="G380" s="36"/>
      <c r="H380" s="36"/>
    </row>
    <row r="381">
      <c r="A381" s="36"/>
      <c r="B381" s="36"/>
      <c r="C381" s="36"/>
      <c r="D381" s="36"/>
      <c r="E381" s="36"/>
      <c r="F381" s="36"/>
      <c r="G381" s="36"/>
      <c r="H381" s="36"/>
    </row>
    <row r="382">
      <c r="A382" s="36"/>
      <c r="B382" s="36"/>
      <c r="C382" s="36"/>
      <c r="D382" s="36"/>
      <c r="E382" s="36"/>
      <c r="F382" s="36"/>
      <c r="G382" s="36"/>
      <c r="H382" s="36"/>
    </row>
    <row r="383">
      <c r="A383" s="36"/>
      <c r="B383" s="36"/>
      <c r="C383" s="36"/>
      <c r="D383" s="36"/>
      <c r="E383" s="36"/>
      <c r="F383" s="36"/>
      <c r="G383" s="36"/>
      <c r="H383" s="36"/>
    </row>
    <row r="384">
      <c r="A384" s="36"/>
      <c r="B384" s="36"/>
      <c r="C384" s="36"/>
      <c r="D384" s="36"/>
      <c r="E384" s="36"/>
      <c r="F384" s="36"/>
      <c r="G384" s="36"/>
      <c r="H384" s="36"/>
    </row>
    <row r="385">
      <c r="A385" s="36"/>
      <c r="B385" s="36"/>
      <c r="C385" s="36"/>
      <c r="D385" s="36"/>
      <c r="E385" s="36"/>
      <c r="F385" s="36"/>
      <c r="G385" s="36"/>
      <c r="H385" s="36"/>
    </row>
    <row r="386">
      <c r="A386" s="36"/>
      <c r="B386" s="36"/>
      <c r="C386" s="36"/>
      <c r="D386" s="36"/>
      <c r="E386" s="36"/>
      <c r="F386" s="36"/>
      <c r="G386" s="36"/>
      <c r="H386" s="36"/>
    </row>
    <row r="387">
      <c r="A387" s="36"/>
      <c r="B387" s="36"/>
      <c r="C387" s="36"/>
      <c r="D387" s="36"/>
      <c r="E387" s="36"/>
      <c r="F387" s="36"/>
      <c r="G387" s="36"/>
      <c r="H387" s="36"/>
    </row>
    <row r="388">
      <c r="A388" s="36"/>
      <c r="B388" s="36"/>
      <c r="C388" s="36"/>
      <c r="D388" s="36"/>
      <c r="E388" s="36"/>
      <c r="F388" s="36"/>
      <c r="G388" s="36"/>
      <c r="H388" s="36"/>
    </row>
    <row r="389">
      <c r="A389" s="36"/>
      <c r="B389" s="36"/>
      <c r="C389" s="36"/>
      <c r="D389" s="36"/>
      <c r="E389" s="36"/>
      <c r="F389" s="36"/>
      <c r="G389" s="36"/>
      <c r="H389" s="36"/>
    </row>
    <row r="390">
      <c r="A390" s="36"/>
      <c r="B390" s="36"/>
      <c r="C390" s="36"/>
      <c r="D390" s="36"/>
      <c r="E390" s="36"/>
      <c r="F390" s="36"/>
      <c r="G390" s="36"/>
      <c r="H390" s="36"/>
    </row>
    <row r="391">
      <c r="A391" s="36"/>
      <c r="B391" s="36"/>
      <c r="C391" s="36"/>
      <c r="D391" s="36"/>
      <c r="E391" s="36"/>
      <c r="F391" s="36"/>
      <c r="G391" s="36"/>
      <c r="H391" s="36"/>
    </row>
    <row r="392">
      <c r="A392" s="36"/>
      <c r="B392" s="36"/>
      <c r="C392" s="36"/>
      <c r="D392" s="36"/>
      <c r="E392" s="36"/>
      <c r="F392" s="36"/>
      <c r="G392" s="36"/>
      <c r="H392" s="36"/>
    </row>
    <row r="393">
      <c r="A393" s="36"/>
      <c r="B393" s="36"/>
      <c r="C393" s="36"/>
      <c r="D393" s="36"/>
      <c r="E393" s="36"/>
      <c r="F393" s="36"/>
      <c r="G393" s="36"/>
      <c r="H393" s="36"/>
    </row>
    <row r="394">
      <c r="A394" s="36"/>
      <c r="B394" s="36"/>
      <c r="C394" s="36"/>
      <c r="D394" s="36"/>
      <c r="E394" s="36"/>
      <c r="F394" s="36"/>
      <c r="G394" s="36"/>
      <c r="H394" s="36"/>
    </row>
    <row r="395">
      <c r="A395" s="36"/>
      <c r="B395" s="36"/>
      <c r="C395" s="36"/>
      <c r="D395" s="36"/>
      <c r="E395" s="36"/>
      <c r="F395" s="36"/>
      <c r="G395" s="36"/>
      <c r="H395" s="36"/>
    </row>
    <row r="396">
      <c r="A396" s="36"/>
      <c r="B396" s="36"/>
      <c r="C396" s="36"/>
      <c r="D396" s="36"/>
      <c r="E396" s="36"/>
      <c r="F396" s="36"/>
      <c r="G396" s="36"/>
      <c r="H396" s="36"/>
    </row>
    <row r="397">
      <c r="A397" s="36"/>
      <c r="B397" s="36"/>
      <c r="C397" s="36"/>
      <c r="D397" s="36"/>
      <c r="E397" s="36"/>
      <c r="F397" s="36"/>
      <c r="G397" s="36"/>
      <c r="H397" s="36"/>
    </row>
    <row r="398">
      <c r="A398" s="36"/>
      <c r="B398" s="36"/>
      <c r="C398" s="36"/>
      <c r="D398" s="36"/>
      <c r="E398" s="36"/>
      <c r="F398" s="36"/>
      <c r="G398" s="36"/>
      <c r="H398" s="36"/>
    </row>
    <row r="399">
      <c r="A399" s="36"/>
      <c r="B399" s="36"/>
      <c r="C399" s="36"/>
      <c r="D399" s="36"/>
      <c r="E399" s="36"/>
      <c r="F399" s="36"/>
      <c r="G399" s="36"/>
      <c r="H399" s="36"/>
    </row>
    <row r="400">
      <c r="A400" s="36"/>
      <c r="B400" s="36"/>
      <c r="C400" s="36"/>
      <c r="D400" s="36"/>
      <c r="E400" s="36"/>
      <c r="F400" s="36"/>
      <c r="G400" s="36"/>
      <c r="H400" s="36"/>
    </row>
    <row r="401">
      <c r="A401" s="36"/>
      <c r="B401" s="36"/>
      <c r="C401" s="36"/>
      <c r="D401" s="36"/>
      <c r="E401" s="36"/>
      <c r="F401" s="36"/>
      <c r="G401" s="36"/>
      <c r="H401" s="36"/>
    </row>
    <row r="402">
      <c r="A402" s="36"/>
      <c r="B402" s="36"/>
      <c r="C402" s="36"/>
      <c r="D402" s="36"/>
      <c r="E402" s="36"/>
      <c r="F402" s="36"/>
      <c r="G402" s="36"/>
      <c r="H402" s="36"/>
    </row>
    <row r="403">
      <c r="A403" s="36"/>
      <c r="B403" s="36"/>
      <c r="C403" s="36"/>
      <c r="D403" s="36"/>
      <c r="E403" s="36"/>
      <c r="F403" s="36"/>
      <c r="G403" s="36"/>
      <c r="H403" s="36"/>
    </row>
    <row r="404">
      <c r="A404" s="36"/>
      <c r="B404" s="36"/>
      <c r="C404" s="36"/>
      <c r="D404" s="36"/>
      <c r="E404" s="36"/>
      <c r="F404" s="36"/>
      <c r="G404" s="36"/>
      <c r="H404" s="36"/>
    </row>
    <row r="405">
      <c r="A405" s="36"/>
      <c r="B405" s="36"/>
      <c r="C405" s="36"/>
      <c r="D405" s="36"/>
      <c r="E405" s="36"/>
      <c r="F405" s="36"/>
      <c r="G405" s="36"/>
      <c r="H405" s="36"/>
    </row>
    <row r="406">
      <c r="A406" s="36"/>
      <c r="B406" s="36"/>
      <c r="C406" s="36"/>
      <c r="D406" s="36"/>
      <c r="E406" s="36"/>
      <c r="F406" s="36"/>
      <c r="G406" s="36"/>
      <c r="H406" s="36"/>
    </row>
    <row r="407">
      <c r="A407" s="36"/>
      <c r="B407" s="36"/>
      <c r="C407" s="36"/>
      <c r="D407" s="36"/>
      <c r="E407" s="36"/>
      <c r="F407" s="36"/>
      <c r="G407" s="36"/>
      <c r="H407" s="36"/>
    </row>
    <row r="408">
      <c r="A408" s="36"/>
      <c r="B408" s="36"/>
      <c r="C408" s="36"/>
      <c r="D408" s="36"/>
      <c r="E408" s="36"/>
      <c r="F408" s="36"/>
      <c r="G408" s="36"/>
      <c r="H408" s="36"/>
    </row>
    <row r="409">
      <c r="A409" s="36"/>
      <c r="B409" s="36"/>
      <c r="C409" s="36"/>
      <c r="D409" s="36"/>
      <c r="E409" s="36"/>
      <c r="F409" s="36"/>
      <c r="G409" s="36"/>
      <c r="H409" s="36"/>
    </row>
    <row r="410">
      <c r="A410" s="36"/>
      <c r="B410" s="36"/>
      <c r="C410" s="36"/>
      <c r="D410" s="36"/>
      <c r="E410" s="36"/>
      <c r="F410" s="36"/>
      <c r="G410" s="36"/>
      <c r="H410" s="36"/>
    </row>
    <row r="411">
      <c r="A411" s="36"/>
      <c r="B411" s="36"/>
      <c r="C411" s="36"/>
      <c r="D411" s="36"/>
      <c r="E411" s="36"/>
      <c r="F411" s="36"/>
      <c r="G411" s="36"/>
      <c r="H411" s="36"/>
    </row>
    <row r="412">
      <c r="A412" s="36"/>
      <c r="B412" s="36"/>
      <c r="C412" s="36"/>
      <c r="D412" s="36"/>
      <c r="E412" s="36"/>
      <c r="F412" s="36"/>
      <c r="G412" s="36"/>
      <c r="H412" s="36"/>
    </row>
    <row r="413">
      <c r="A413" s="36"/>
      <c r="B413" s="36"/>
      <c r="C413" s="36"/>
      <c r="D413" s="36"/>
      <c r="E413" s="36"/>
      <c r="F413" s="36"/>
      <c r="G413" s="36"/>
      <c r="H413" s="36"/>
    </row>
    <row r="414">
      <c r="A414" s="36"/>
      <c r="B414" s="36"/>
      <c r="C414" s="36"/>
      <c r="D414" s="36"/>
      <c r="E414" s="36"/>
      <c r="F414" s="36"/>
      <c r="G414" s="36"/>
      <c r="H414" s="36"/>
    </row>
    <row r="415">
      <c r="A415" s="36"/>
      <c r="B415" s="36"/>
      <c r="C415" s="36"/>
      <c r="D415" s="36"/>
      <c r="E415" s="36"/>
      <c r="F415" s="36"/>
      <c r="G415" s="36"/>
      <c r="H415" s="36"/>
    </row>
    <row r="416">
      <c r="A416" s="36"/>
      <c r="B416" s="36"/>
      <c r="C416" s="36"/>
      <c r="D416" s="36"/>
      <c r="E416" s="36"/>
      <c r="F416" s="36"/>
      <c r="G416" s="36"/>
      <c r="H416" s="36"/>
    </row>
    <row r="417">
      <c r="A417" s="36"/>
      <c r="B417" s="36"/>
      <c r="C417" s="36"/>
      <c r="D417" s="36"/>
      <c r="E417" s="36"/>
      <c r="F417" s="36"/>
      <c r="G417" s="36"/>
      <c r="H417" s="36"/>
    </row>
    <row r="418">
      <c r="A418" s="36"/>
      <c r="B418" s="36"/>
      <c r="C418" s="36"/>
      <c r="D418" s="36"/>
      <c r="E418" s="36"/>
      <c r="F418" s="36"/>
      <c r="G418" s="36"/>
      <c r="H418" s="36"/>
    </row>
    <row r="419">
      <c r="A419" s="36"/>
      <c r="B419" s="36"/>
      <c r="C419" s="36"/>
      <c r="D419" s="36"/>
      <c r="E419" s="36"/>
      <c r="F419" s="36"/>
      <c r="G419" s="36"/>
      <c r="H419" s="36"/>
    </row>
    <row r="420">
      <c r="A420" s="36"/>
      <c r="B420" s="36"/>
      <c r="C420" s="36"/>
      <c r="D420" s="36"/>
      <c r="E420" s="36"/>
      <c r="F420" s="36"/>
      <c r="G420" s="36"/>
      <c r="H420" s="36"/>
    </row>
    <row r="421">
      <c r="A421" s="36"/>
      <c r="B421" s="36"/>
      <c r="C421" s="36"/>
      <c r="D421" s="36"/>
      <c r="E421" s="36"/>
      <c r="F421" s="36"/>
      <c r="G421" s="36"/>
      <c r="H421" s="36"/>
    </row>
    <row r="422">
      <c r="A422" s="36"/>
      <c r="B422" s="36"/>
      <c r="C422" s="36"/>
      <c r="D422" s="36"/>
      <c r="E422" s="36"/>
      <c r="F422" s="36"/>
      <c r="G422" s="36"/>
      <c r="H422" s="36"/>
    </row>
    <row r="423">
      <c r="A423" s="36"/>
      <c r="B423" s="36"/>
      <c r="C423" s="36"/>
      <c r="D423" s="36"/>
      <c r="E423" s="36"/>
      <c r="F423" s="36"/>
      <c r="G423" s="36"/>
      <c r="H423" s="36"/>
    </row>
    <row r="424">
      <c r="A424" s="36"/>
      <c r="B424" s="36"/>
      <c r="C424" s="36"/>
      <c r="D424" s="36"/>
      <c r="E424" s="36"/>
      <c r="F424" s="36"/>
      <c r="G424" s="36"/>
      <c r="H424" s="36"/>
    </row>
    <row r="425">
      <c r="A425" s="36"/>
      <c r="B425" s="36"/>
      <c r="C425" s="36"/>
      <c r="D425" s="36"/>
      <c r="E425" s="36"/>
      <c r="F425" s="36"/>
      <c r="G425" s="36"/>
      <c r="H425" s="36"/>
    </row>
    <row r="426">
      <c r="A426" s="36"/>
      <c r="B426" s="36"/>
      <c r="C426" s="36"/>
      <c r="D426" s="36"/>
      <c r="E426" s="36"/>
      <c r="F426" s="36"/>
      <c r="G426" s="36"/>
      <c r="H426" s="36"/>
    </row>
    <row r="427">
      <c r="A427" s="36"/>
      <c r="B427" s="36"/>
      <c r="C427" s="36"/>
      <c r="D427" s="36"/>
      <c r="E427" s="36"/>
      <c r="F427" s="36"/>
      <c r="G427" s="36"/>
      <c r="H427" s="36"/>
    </row>
    <row r="428">
      <c r="A428" s="36"/>
      <c r="B428" s="36"/>
      <c r="C428" s="36"/>
      <c r="D428" s="36"/>
      <c r="E428" s="36"/>
      <c r="F428" s="36"/>
      <c r="G428" s="36"/>
      <c r="H428" s="36"/>
    </row>
    <row r="429">
      <c r="A429" s="36"/>
      <c r="B429" s="36"/>
      <c r="C429" s="36"/>
      <c r="D429" s="36"/>
      <c r="E429" s="36"/>
      <c r="F429" s="36"/>
      <c r="G429" s="36"/>
      <c r="H429" s="36"/>
    </row>
    <row r="430">
      <c r="A430" s="36"/>
      <c r="B430" s="36"/>
      <c r="C430" s="36"/>
      <c r="D430" s="36"/>
      <c r="E430" s="36"/>
      <c r="F430" s="36"/>
      <c r="G430" s="36"/>
      <c r="H430" s="36"/>
    </row>
    <row r="431">
      <c r="A431" s="36"/>
      <c r="B431" s="36"/>
      <c r="C431" s="36"/>
      <c r="D431" s="36"/>
      <c r="E431" s="36"/>
      <c r="F431" s="36"/>
      <c r="G431" s="36"/>
      <c r="H431" s="36"/>
    </row>
    <row r="432">
      <c r="A432" s="36"/>
      <c r="B432" s="36"/>
      <c r="C432" s="36"/>
      <c r="D432" s="36"/>
      <c r="E432" s="36"/>
      <c r="F432" s="36"/>
      <c r="G432" s="36"/>
      <c r="H432" s="36"/>
    </row>
    <row r="433">
      <c r="A433" s="36"/>
      <c r="B433" s="36"/>
      <c r="C433" s="36"/>
      <c r="D433" s="36"/>
      <c r="E433" s="36"/>
      <c r="F433" s="36"/>
      <c r="G433" s="36"/>
      <c r="H433" s="36"/>
    </row>
    <row r="434">
      <c r="A434" s="36"/>
      <c r="B434" s="36"/>
      <c r="C434" s="36"/>
      <c r="D434" s="36"/>
      <c r="E434" s="36"/>
      <c r="F434" s="36"/>
      <c r="G434" s="36"/>
      <c r="H434" s="36"/>
    </row>
    <row r="435">
      <c r="A435" s="36"/>
      <c r="B435" s="36"/>
      <c r="C435" s="36"/>
      <c r="D435" s="36"/>
      <c r="E435" s="36"/>
      <c r="F435" s="36"/>
      <c r="G435" s="36"/>
      <c r="H435" s="36"/>
    </row>
    <row r="436">
      <c r="A436" s="36"/>
      <c r="B436" s="36"/>
      <c r="C436" s="36"/>
      <c r="D436" s="36"/>
      <c r="E436" s="36"/>
      <c r="F436" s="36"/>
      <c r="G436" s="36"/>
      <c r="H436" s="36"/>
    </row>
    <row r="437">
      <c r="A437" s="36"/>
      <c r="B437" s="36"/>
      <c r="C437" s="36"/>
      <c r="D437" s="36"/>
      <c r="E437" s="36"/>
      <c r="F437" s="36"/>
      <c r="G437" s="36"/>
      <c r="H437" s="36"/>
    </row>
    <row r="438">
      <c r="A438" s="36"/>
      <c r="B438" s="36"/>
      <c r="C438" s="36"/>
      <c r="D438" s="36"/>
      <c r="E438" s="36"/>
      <c r="F438" s="36"/>
      <c r="G438" s="36"/>
      <c r="H438" s="36"/>
    </row>
    <row r="439">
      <c r="A439" s="36"/>
      <c r="B439" s="36"/>
      <c r="C439" s="36"/>
      <c r="D439" s="36"/>
      <c r="E439" s="36"/>
      <c r="F439" s="36"/>
      <c r="G439" s="36"/>
      <c r="H439" s="36"/>
    </row>
    <row r="440">
      <c r="A440" s="36"/>
      <c r="B440" s="36"/>
      <c r="C440" s="36"/>
      <c r="D440" s="36"/>
      <c r="E440" s="36"/>
      <c r="F440" s="36"/>
      <c r="G440" s="36"/>
      <c r="H440" s="36"/>
    </row>
    <row r="441">
      <c r="A441" s="36"/>
      <c r="B441" s="36"/>
      <c r="C441" s="36"/>
      <c r="D441" s="36"/>
      <c r="E441" s="36"/>
      <c r="F441" s="36"/>
      <c r="G441" s="36"/>
      <c r="H441" s="36"/>
    </row>
    <row r="442">
      <c r="A442" s="36"/>
      <c r="B442" s="36"/>
      <c r="C442" s="36"/>
      <c r="D442" s="36"/>
      <c r="E442" s="36"/>
      <c r="F442" s="36"/>
      <c r="G442" s="36"/>
      <c r="H442" s="36"/>
    </row>
    <row r="443">
      <c r="A443" s="36"/>
      <c r="B443" s="36"/>
      <c r="C443" s="36"/>
      <c r="D443" s="36"/>
      <c r="E443" s="36"/>
      <c r="F443" s="36"/>
      <c r="G443" s="36"/>
      <c r="H443" s="36"/>
    </row>
    <row r="444">
      <c r="A444" s="36"/>
      <c r="B444" s="36"/>
      <c r="C444" s="36"/>
      <c r="D444" s="36"/>
      <c r="E444" s="36"/>
      <c r="F444" s="36"/>
      <c r="G444" s="36"/>
      <c r="H444" s="36"/>
    </row>
    <row r="445">
      <c r="A445" s="36"/>
      <c r="B445" s="36"/>
      <c r="C445" s="36"/>
      <c r="D445" s="36"/>
      <c r="E445" s="36"/>
      <c r="F445" s="36"/>
      <c r="G445" s="36"/>
      <c r="H445" s="36"/>
    </row>
    <row r="446">
      <c r="A446" s="36"/>
      <c r="B446" s="36"/>
      <c r="C446" s="36"/>
      <c r="D446" s="36"/>
      <c r="E446" s="36"/>
      <c r="F446" s="36"/>
      <c r="G446" s="36"/>
      <c r="H446" s="36"/>
    </row>
    <row r="447">
      <c r="A447" s="36"/>
      <c r="B447" s="36"/>
      <c r="C447" s="36"/>
      <c r="D447" s="36"/>
      <c r="E447" s="36"/>
      <c r="F447" s="36"/>
      <c r="G447" s="36"/>
      <c r="H447" s="36"/>
    </row>
    <row r="448">
      <c r="A448" s="36"/>
      <c r="B448" s="36"/>
      <c r="C448" s="36"/>
      <c r="D448" s="36"/>
      <c r="E448" s="36"/>
      <c r="F448" s="36"/>
      <c r="G448" s="36"/>
      <c r="H448" s="36"/>
    </row>
    <row r="449">
      <c r="A449" s="36"/>
      <c r="B449" s="36"/>
      <c r="C449" s="36"/>
      <c r="D449" s="36"/>
      <c r="E449" s="36"/>
      <c r="F449" s="36"/>
      <c r="G449" s="36"/>
      <c r="H449" s="36"/>
    </row>
    <row r="450">
      <c r="A450" s="36"/>
      <c r="B450" s="36"/>
      <c r="C450" s="36"/>
      <c r="D450" s="36"/>
      <c r="E450" s="36"/>
      <c r="F450" s="36"/>
      <c r="G450" s="36"/>
      <c r="H450" s="36"/>
    </row>
    <row r="451">
      <c r="A451" s="36"/>
      <c r="B451" s="36"/>
      <c r="C451" s="36"/>
      <c r="D451" s="36"/>
      <c r="E451" s="36"/>
      <c r="F451" s="36"/>
      <c r="G451" s="36"/>
      <c r="H451" s="36"/>
    </row>
    <row r="452">
      <c r="A452" s="36"/>
      <c r="B452" s="36"/>
      <c r="C452" s="36"/>
      <c r="D452" s="36"/>
      <c r="E452" s="36"/>
      <c r="F452" s="36"/>
      <c r="G452" s="36"/>
      <c r="H452" s="36"/>
    </row>
    <row r="453">
      <c r="A453" s="36"/>
      <c r="B453" s="36"/>
      <c r="C453" s="36"/>
      <c r="D453" s="36"/>
      <c r="E453" s="36"/>
      <c r="F453" s="36"/>
      <c r="G453" s="36"/>
      <c r="H453" s="36"/>
    </row>
    <row r="454">
      <c r="A454" s="36"/>
      <c r="B454" s="36"/>
      <c r="C454" s="36"/>
      <c r="D454" s="36"/>
      <c r="E454" s="36"/>
      <c r="F454" s="36"/>
      <c r="G454" s="36"/>
      <c r="H454" s="36"/>
    </row>
    <row r="455">
      <c r="A455" s="36"/>
      <c r="B455" s="36"/>
      <c r="C455" s="36"/>
      <c r="D455" s="36"/>
      <c r="E455" s="36"/>
      <c r="F455" s="36"/>
      <c r="G455" s="36"/>
      <c r="H455" s="36"/>
    </row>
    <row r="456">
      <c r="A456" s="36"/>
      <c r="B456" s="36"/>
      <c r="C456" s="36"/>
      <c r="D456" s="36"/>
      <c r="E456" s="36"/>
      <c r="F456" s="36"/>
      <c r="G456" s="36"/>
      <c r="H456" s="36"/>
    </row>
    <row r="457">
      <c r="A457" s="36"/>
      <c r="B457" s="36"/>
      <c r="C457" s="36"/>
      <c r="D457" s="36"/>
      <c r="E457" s="36"/>
      <c r="F457" s="36"/>
      <c r="G457" s="36"/>
      <c r="H457" s="36"/>
    </row>
    <row r="458">
      <c r="A458" s="36"/>
      <c r="B458" s="36"/>
      <c r="C458" s="36"/>
      <c r="D458" s="36"/>
      <c r="E458" s="36"/>
      <c r="F458" s="36"/>
      <c r="G458" s="36"/>
      <c r="H458" s="36"/>
    </row>
    <row r="459">
      <c r="A459" s="36"/>
      <c r="B459" s="36"/>
      <c r="C459" s="36"/>
      <c r="D459" s="36"/>
      <c r="E459" s="36"/>
      <c r="F459" s="36"/>
      <c r="G459" s="36"/>
      <c r="H459" s="36"/>
    </row>
    <row r="460">
      <c r="A460" s="36"/>
      <c r="B460" s="36"/>
      <c r="C460" s="36"/>
      <c r="D460" s="36"/>
      <c r="E460" s="36"/>
      <c r="F460" s="36"/>
      <c r="G460" s="36"/>
      <c r="H460" s="36"/>
    </row>
    <row r="461">
      <c r="A461" s="36"/>
      <c r="B461" s="36"/>
      <c r="C461" s="36"/>
      <c r="D461" s="36"/>
      <c r="E461" s="36"/>
      <c r="F461" s="36"/>
      <c r="G461" s="36"/>
      <c r="H461" s="36"/>
    </row>
    <row r="462">
      <c r="A462" s="36"/>
      <c r="B462" s="36"/>
      <c r="C462" s="36"/>
      <c r="D462" s="36"/>
      <c r="E462" s="36"/>
      <c r="F462" s="36"/>
      <c r="G462" s="36"/>
      <c r="H462" s="36"/>
    </row>
    <row r="463">
      <c r="A463" s="36"/>
      <c r="B463" s="36"/>
      <c r="C463" s="36"/>
      <c r="D463" s="36"/>
      <c r="E463" s="36"/>
      <c r="F463" s="36"/>
      <c r="G463" s="36"/>
      <c r="H463" s="36"/>
    </row>
    <row r="464">
      <c r="A464" s="36"/>
      <c r="B464" s="36"/>
      <c r="C464" s="36"/>
      <c r="D464" s="36"/>
      <c r="E464" s="36"/>
      <c r="F464" s="36"/>
      <c r="G464" s="36"/>
      <c r="H464" s="36"/>
    </row>
    <row r="465">
      <c r="A465" s="36"/>
      <c r="B465" s="36"/>
      <c r="C465" s="36"/>
      <c r="D465" s="36"/>
      <c r="E465" s="36"/>
      <c r="F465" s="36"/>
      <c r="G465" s="36"/>
      <c r="H465" s="36"/>
    </row>
    <row r="466">
      <c r="A466" s="36"/>
      <c r="B466" s="36"/>
      <c r="C466" s="36"/>
      <c r="D466" s="36"/>
      <c r="E466" s="36"/>
      <c r="F466" s="36"/>
      <c r="G466" s="36"/>
      <c r="H466" s="36"/>
    </row>
    <row r="467">
      <c r="A467" s="36"/>
      <c r="B467" s="36"/>
      <c r="C467" s="36"/>
      <c r="D467" s="36"/>
      <c r="E467" s="36"/>
      <c r="F467" s="36"/>
      <c r="G467" s="36"/>
      <c r="H467" s="36"/>
    </row>
    <row r="468">
      <c r="A468" s="36"/>
      <c r="B468" s="36"/>
      <c r="C468" s="36"/>
      <c r="D468" s="36"/>
      <c r="E468" s="36"/>
      <c r="F468" s="36"/>
      <c r="G468" s="36"/>
      <c r="H468" s="36"/>
    </row>
    <row r="469">
      <c r="A469" s="36"/>
      <c r="B469" s="36"/>
      <c r="C469" s="36"/>
      <c r="D469" s="36"/>
      <c r="E469" s="36"/>
      <c r="F469" s="36"/>
      <c r="G469" s="36"/>
      <c r="H469" s="36"/>
    </row>
    <row r="470">
      <c r="A470" s="36"/>
      <c r="B470" s="36"/>
      <c r="C470" s="36"/>
      <c r="D470" s="36"/>
      <c r="E470" s="36"/>
      <c r="F470" s="36"/>
      <c r="G470" s="36"/>
      <c r="H470" s="36"/>
    </row>
    <row r="471">
      <c r="A471" s="36"/>
      <c r="B471" s="36"/>
      <c r="C471" s="36"/>
      <c r="D471" s="36"/>
      <c r="E471" s="36"/>
      <c r="F471" s="36"/>
      <c r="G471" s="36"/>
      <c r="H471" s="36"/>
    </row>
    <row r="472">
      <c r="A472" s="36"/>
      <c r="B472" s="36"/>
      <c r="C472" s="36"/>
      <c r="D472" s="36"/>
      <c r="E472" s="36"/>
      <c r="F472" s="36"/>
      <c r="G472" s="36"/>
      <c r="H472" s="36"/>
    </row>
    <row r="473">
      <c r="A473" s="36"/>
      <c r="B473" s="36"/>
      <c r="C473" s="36"/>
      <c r="D473" s="36"/>
      <c r="E473" s="36"/>
      <c r="F473" s="36"/>
      <c r="G473" s="36"/>
      <c r="H473" s="36"/>
    </row>
    <row r="474">
      <c r="A474" s="36"/>
      <c r="B474" s="36"/>
      <c r="C474" s="36"/>
      <c r="D474" s="36"/>
      <c r="E474" s="36"/>
      <c r="F474" s="36"/>
      <c r="G474" s="36"/>
      <c r="H474" s="36"/>
    </row>
    <row r="475">
      <c r="A475" s="36"/>
      <c r="B475" s="36"/>
      <c r="C475" s="36"/>
      <c r="D475" s="36"/>
      <c r="E475" s="36"/>
      <c r="F475" s="36"/>
      <c r="G475" s="36"/>
      <c r="H475" s="36"/>
    </row>
    <row r="476">
      <c r="A476" s="36"/>
      <c r="B476" s="36"/>
      <c r="C476" s="36"/>
      <c r="D476" s="36"/>
      <c r="E476" s="36"/>
      <c r="F476" s="36"/>
      <c r="G476" s="36"/>
      <c r="H476" s="36"/>
    </row>
    <row r="477">
      <c r="A477" s="36"/>
      <c r="B477" s="36"/>
      <c r="C477" s="36"/>
      <c r="D477" s="36"/>
      <c r="E477" s="36"/>
      <c r="F477" s="36"/>
      <c r="G477" s="36"/>
      <c r="H477" s="36"/>
    </row>
    <row r="478">
      <c r="A478" s="36"/>
      <c r="B478" s="36"/>
      <c r="C478" s="36"/>
      <c r="D478" s="36"/>
      <c r="E478" s="36"/>
      <c r="F478" s="36"/>
      <c r="G478" s="36"/>
      <c r="H478" s="36"/>
    </row>
    <row r="479">
      <c r="A479" s="36"/>
      <c r="B479" s="36"/>
      <c r="C479" s="36"/>
      <c r="D479" s="36"/>
      <c r="E479" s="36"/>
      <c r="F479" s="36"/>
      <c r="G479" s="36"/>
      <c r="H479" s="36"/>
    </row>
    <row r="480">
      <c r="A480" s="36"/>
      <c r="B480" s="36"/>
      <c r="C480" s="36"/>
      <c r="D480" s="36"/>
      <c r="E480" s="36"/>
      <c r="F480" s="36"/>
      <c r="G480" s="36"/>
      <c r="H480" s="36"/>
    </row>
    <row r="481">
      <c r="A481" s="36"/>
      <c r="B481" s="36"/>
      <c r="C481" s="36"/>
      <c r="D481" s="36"/>
      <c r="E481" s="36"/>
      <c r="F481" s="36"/>
      <c r="G481" s="36"/>
      <c r="H481" s="36"/>
    </row>
    <row r="482">
      <c r="A482" s="36"/>
      <c r="B482" s="36"/>
      <c r="C482" s="36"/>
      <c r="D482" s="36"/>
      <c r="E482" s="36"/>
      <c r="F482" s="36"/>
      <c r="G482" s="36"/>
      <c r="H482" s="36"/>
    </row>
    <row r="483">
      <c r="A483" s="36"/>
      <c r="B483" s="36"/>
      <c r="C483" s="36"/>
      <c r="D483" s="36"/>
      <c r="E483" s="36"/>
      <c r="F483" s="36"/>
      <c r="G483" s="36"/>
      <c r="H483" s="36"/>
    </row>
    <row r="484">
      <c r="A484" s="36"/>
      <c r="B484" s="36"/>
      <c r="C484" s="36"/>
      <c r="D484" s="36"/>
      <c r="E484" s="36"/>
      <c r="F484" s="36"/>
      <c r="G484" s="36"/>
      <c r="H484" s="36"/>
    </row>
    <row r="485">
      <c r="A485" s="36"/>
      <c r="B485" s="36"/>
      <c r="C485" s="36"/>
      <c r="D485" s="36"/>
      <c r="E485" s="36"/>
      <c r="F485" s="36"/>
      <c r="G485" s="36"/>
      <c r="H485" s="36"/>
    </row>
    <row r="486">
      <c r="A486" s="36"/>
      <c r="B486" s="36"/>
      <c r="C486" s="36"/>
      <c r="D486" s="36"/>
      <c r="E486" s="36"/>
      <c r="F486" s="36"/>
      <c r="G486" s="36"/>
      <c r="H486" s="36"/>
    </row>
    <row r="487">
      <c r="A487" s="36"/>
      <c r="B487" s="36"/>
      <c r="C487" s="36"/>
      <c r="D487" s="36"/>
      <c r="E487" s="36"/>
      <c r="F487" s="36"/>
      <c r="G487" s="36"/>
      <c r="H487" s="36"/>
    </row>
    <row r="488">
      <c r="A488" s="36"/>
      <c r="B488" s="36"/>
      <c r="C488" s="36"/>
      <c r="D488" s="36"/>
      <c r="E488" s="36"/>
      <c r="F488" s="36"/>
      <c r="G488" s="36"/>
      <c r="H488" s="36"/>
    </row>
    <row r="489">
      <c r="A489" s="36"/>
      <c r="B489" s="36"/>
      <c r="C489" s="36"/>
      <c r="D489" s="36"/>
      <c r="E489" s="36"/>
      <c r="F489" s="36"/>
      <c r="G489" s="36"/>
      <c r="H489" s="36"/>
    </row>
    <row r="490">
      <c r="A490" s="36"/>
      <c r="B490" s="36"/>
      <c r="C490" s="36"/>
      <c r="D490" s="36"/>
      <c r="E490" s="36"/>
      <c r="F490" s="36"/>
      <c r="G490" s="36"/>
      <c r="H490" s="36"/>
    </row>
    <row r="491">
      <c r="A491" s="36"/>
      <c r="B491" s="36"/>
      <c r="C491" s="36"/>
      <c r="D491" s="36"/>
      <c r="E491" s="36"/>
      <c r="F491" s="36"/>
      <c r="G491" s="36"/>
      <c r="H491" s="36"/>
    </row>
    <row r="492">
      <c r="A492" s="36"/>
      <c r="B492" s="36"/>
      <c r="C492" s="36"/>
      <c r="D492" s="36"/>
      <c r="E492" s="36"/>
      <c r="F492" s="36"/>
      <c r="G492" s="36"/>
      <c r="H492" s="36"/>
    </row>
    <row r="493">
      <c r="A493" s="36"/>
      <c r="B493" s="36"/>
      <c r="C493" s="36"/>
      <c r="D493" s="36"/>
      <c r="E493" s="36"/>
      <c r="F493" s="36"/>
      <c r="G493" s="36"/>
      <c r="H493" s="36"/>
    </row>
    <row r="494">
      <c r="A494" s="36"/>
      <c r="B494" s="36"/>
      <c r="C494" s="36"/>
      <c r="D494" s="36"/>
      <c r="E494" s="36"/>
      <c r="F494" s="36"/>
      <c r="G494" s="36"/>
      <c r="H494" s="36"/>
    </row>
    <row r="495">
      <c r="A495" s="36"/>
      <c r="B495" s="36"/>
      <c r="C495" s="36"/>
      <c r="D495" s="36"/>
      <c r="E495" s="36"/>
      <c r="F495" s="36"/>
      <c r="G495" s="36"/>
      <c r="H495" s="36"/>
    </row>
    <row r="496">
      <c r="A496" s="36"/>
      <c r="B496" s="36"/>
      <c r="C496" s="36"/>
      <c r="D496" s="36"/>
      <c r="E496" s="36"/>
      <c r="F496" s="36"/>
      <c r="G496" s="36"/>
      <c r="H496" s="36"/>
    </row>
    <row r="497">
      <c r="A497" s="36"/>
      <c r="B497" s="36"/>
      <c r="C497" s="36"/>
      <c r="D497" s="36"/>
      <c r="E497" s="36"/>
      <c r="F497" s="36"/>
      <c r="G497" s="36"/>
      <c r="H497" s="36"/>
    </row>
    <row r="498">
      <c r="A498" s="36"/>
      <c r="B498" s="36"/>
      <c r="C498" s="36"/>
      <c r="D498" s="36"/>
      <c r="E498" s="36"/>
      <c r="F498" s="36"/>
      <c r="G498" s="36"/>
      <c r="H498" s="36"/>
    </row>
    <row r="499">
      <c r="A499" s="36"/>
      <c r="B499" s="36"/>
      <c r="C499" s="36"/>
      <c r="D499" s="36"/>
      <c r="E499" s="36"/>
      <c r="F499" s="36"/>
      <c r="G499" s="36"/>
      <c r="H499" s="36"/>
    </row>
    <row r="500">
      <c r="A500" s="36"/>
      <c r="B500" s="36"/>
      <c r="C500" s="36"/>
      <c r="D500" s="36"/>
      <c r="E500" s="36"/>
      <c r="F500" s="36"/>
      <c r="G500" s="36"/>
      <c r="H500" s="36"/>
    </row>
    <row r="501">
      <c r="A501" s="36"/>
      <c r="B501" s="36"/>
      <c r="C501" s="36"/>
      <c r="D501" s="36"/>
      <c r="E501" s="36"/>
      <c r="F501" s="36"/>
      <c r="G501" s="36"/>
      <c r="H501" s="36"/>
    </row>
    <row r="502">
      <c r="A502" s="36"/>
      <c r="B502" s="36"/>
      <c r="C502" s="36"/>
      <c r="D502" s="36"/>
      <c r="E502" s="36"/>
      <c r="F502" s="36"/>
      <c r="G502" s="36"/>
      <c r="H502" s="36"/>
    </row>
    <row r="503">
      <c r="A503" s="36"/>
      <c r="B503" s="36"/>
      <c r="C503" s="36"/>
      <c r="D503" s="36"/>
      <c r="E503" s="36"/>
      <c r="F503" s="36"/>
      <c r="G503" s="36"/>
      <c r="H503" s="36"/>
    </row>
    <row r="504">
      <c r="A504" s="36"/>
      <c r="B504" s="36"/>
      <c r="C504" s="36"/>
      <c r="D504" s="36"/>
      <c r="E504" s="36"/>
      <c r="F504" s="36"/>
      <c r="G504" s="36"/>
      <c r="H504" s="36"/>
    </row>
    <row r="505">
      <c r="A505" s="36"/>
      <c r="B505" s="36"/>
      <c r="C505" s="36"/>
      <c r="D505" s="36"/>
      <c r="E505" s="36"/>
      <c r="F505" s="36"/>
      <c r="G505" s="36"/>
      <c r="H505" s="36"/>
    </row>
    <row r="506">
      <c r="A506" s="36"/>
      <c r="B506" s="36"/>
      <c r="C506" s="36"/>
      <c r="D506" s="36"/>
      <c r="E506" s="36"/>
      <c r="F506" s="36"/>
      <c r="G506" s="36"/>
      <c r="H506" s="36"/>
    </row>
    <row r="507">
      <c r="A507" s="36"/>
      <c r="B507" s="36"/>
      <c r="C507" s="36"/>
      <c r="D507" s="36"/>
      <c r="E507" s="36"/>
      <c r="F507" s="36"/>
      <c r="G507" s="36"/>
      <c r="H507" s="36"/>
    </row>
    <row r="508">
      <c r="A508" s="36"/>
      <c r="B508" s="36"/>
      <c r="C508" s="36"/>
      <c r="D508" s="36"/>
      <c r="E508" s="36"/>
      <c r="F508" s="36"/>
      <c r="G508" s="36"/>
      <c r="H508" s="36"/>
    </row>
    <row r="509">
      <c r="A509" s="36"/>
      <c r="B509" s="36"/>
      <c r="C509" s="36"/>
      <c r="D509" s="36"/>
      <c r="E509" s="36"/>
      <c r="F509" s="36"/>
      <c r="G509" s="36"/>
      <c r="H509" s="36"/>
    </row>
    <row r="510">
      <c r="A510" s="36"/>
      <c r="B510" s="36"/>
      <c r="C510" s="36"/>
      <c r="D510" s="36"/>
      <c r="E510" s="36"/>
      <c r="F510" s="36"/>
      <c r="G510" s="36"/>
      <c r="H510" s="36"/>
    </row>
    <row r="511">
      <c r="A511" s="36"/>
      <c r="B511" s="36"/>
      <c r="C511" s="36"/>
      <c r="D511" s="36"/>
      <c r="E511" s="36"/>
      <c r="F511" s="36"/>
      <c r="G511" s="36"/>
      <c r="H511" s="36"/>
    </row>
    <row r="512">
      <c r="A512" s="36"/>
      <c r="B512" s="36"/>
      <c r="C512" s="36"/>
      <c r="D512" s="36"/>
      <c r="E512" s="36"/>
      <c r="F512" s="36"/>
      <c r="G512" s="36"/>
      <c r="H512" s="36"/>
    </row>
    <row r="513">
      <c r="A513" s="36"/>
      <c r="B513" s="36"/>
      <c r="C513" s="36"/>
      <c r="D513" s="36"/>
      <c r="E513" s="36"/>
      <c r="F513" s="36"/>
      <c r="G513" s="36"/>
      <c r="H513" s="36"/>
    </row>
    <row r="514">
      <c r="A514" s="36"/>
      <c r="B514" s="36"/>
      <c r="C514" s="36"/>
      <c r="D514" s="36"/>
      <c r="E514" s="36"/>
      <c r="F514" s="36"/>
      <c r="G514" s="36"/>
      <c r="H514" s="36"/>
    </row>
    <row r="515">
      <c r="A515" s="36"/>
      <c r="B515" s="36"/>
      <c r="C515" s="36"/>
      <c r="D515" s="36"/>
      <c r="E515" s="36"/>
      <c r="F515" s="36"/>
      <c r="G515" s="36"/>
      <c r="H515" s="36"/>
    </row>
    <row r="516">
      <c r="A516" s="36"/>
      <c r="B516" s="36"/>
      <c r="C516" s="36"/>
      <c r="D516" s="36"/>
      <c r="E516" s="36"/>
      <c r="F516" s="36"/>
      <c r="G516" s="36"/>
      <c r="H516" s="36"/>
    </row>
    <row r="517">
      <c r="A517" s="36"/>
      <c r="B517" s="36"/>
      <c r="C517" s="36"/>
      <c r="D517" s="36"/>
      <c r="E517" s="36"/>
      <c r="F517" s="36"/>
      <c r="G517" s="36"/>
      <c r="H517" s="36"/>
    </row>
    <row r="518">
      <c r="A518" s="36"/>
      <c r="B518" s="36"/>
      <c r="C518" s="36"/>
      <c r="D518" s="36"/>
      <c r="E518" s="36"/>
      <c r="F518" s="36"/>
      <c r="G518" s="36"/>
      <c r="H518" s="36"/>
    </row>
    <row r="519">
      <c r="A519" s="36"/>
      <c r="B519" s="36"/>
      <c r="C519" s="36"/>
      <c r="D519" s="36"/>
      <c r="E519" s="36"/>
      <c r="F519" s="36"/>
      <c r="G519" s="36"/>
      <c r="H519" s="36"/>
    </row>
    <row r="520">
      <c r="A520" s="36"/>
      <c r="B520" s="36"/>
      <c r="C520" s="36"/>
      <c r="D520" s="36"/>
      <c r="E520" s="36"/>
      <c r="F520" s="36"/>
      <c r="G520" s="36"/>
      <c r="H520" s="36"/>
    </row>
    <row r="521">
      <c r="A521" s="36"/>
      <c r="B521" s="36"/>
      <c r="C521" s="36"/>
      <c r="D521" s="36"/>
      <c r="E521" s="36"/>
      <c r="F521" s="36"/>
      <c r="G521" s="36"/>
      <c r="H521" s="36"/>
    </row>
    <row r="522">
      <c r="A522" s="36"/>
      <c r="B522" s="36"/>
      <c r="C522" s="36"/>
      <c r="D522" s="36"/>
      <c r="E522" s="36"/>
      <c r="F522" s="36"/>
      <c r="G522" s="36"/>
      <c r="H522" s="36"/>
    </row>
    <row r="523">
      <c r="A523" s="36"/>
      <c r="B523" s="36"/>
      <c r="C523" s="36"/>
      <c r="D523" s="36"/>
      <c r="E523" s="36"/>
      <c r="F523" s="36"/>
      <c r="G523" s="36"/>
      <c r="H523" s="36"/>
    </row>
    <row r="524">
      <c r="A524" s="36"/>
      <c r="B524" s="36"/>
      <c r="C524" s="36"/>
      <c r="D524" s="36"/>
      <c r="E524" s="36"/>
      <c r="F524" s="36"/>
      <c r="G524" s="36"/>
      <c r="H524" s="36"/>
    </row>
    <row r="525">
      <c r="A525" s="36"/>
      <c r="B525" s="36"/>
      <c r="C525" s="36"/>
      <c r="D525" s="36"/>
      <c r="E525" s="36"/>
      <c r="F525" s="36"/>
      <c r="G525" s="36"/>
      <c r="H525" s="36"/>
    </row>
    <row r="526">
      <c r="A526" s="36"/>
      <c r="B526" s="36"/>
      <c r="C526" s="36"/>
      <c r="D526" s="36"/>
      <c r="E526" s="36"/>
      <c r="F526" s="36"/>
      <c r="G526" s="36"/>
      <c r="H526" s="36"/>
    </row>
    <row r="527">
      <c r="A527" s="36"/>
      <c r="B527" s="36"/>
      <c r="C527" s="36"/>
      <c r="D527" s="36"/>
      <c r="E527" s="36"/>
      <c r="F527" s="36"/>
      <c r="G527" s="36"/>
      <c r="H527" s="36"/>
    </row>
    <row r="528">
      <c r="A528" s="36"/>
      <c r="B528" s="36"/>
      <c r="C528" s="36"/>
      <c r="D528" s="36"/>
      <c r="E528" s="36"/>
      <c r="F528" s="36"/>
      <c r="G528" s="36"/>
      <c r="H528" s="36"/>
    </row>
    <row r="529">
      <c r="A529" s="36"/>
      <c r="B529" s="36"/>
      <c r="C529" s="36"/>
      <c r="D529" s="36"/>
      <c r="E529" s="36"/>
      <c r="F529" s="36"/>
      <c r="G529" s="36"/>
      <c r="H529" s="36"/>
    </row>
    <row r="530">
      <c r="A530" s="36"/>
      <c r="B530" s="36"/>
      <c r="C530" s="36"/>
      <c r="D530" s="36"/>
      <c r="E530" s="36"/>
      <c r="F530" s="36"/>
      <c r="G530" s="36"/>
      <c r="H530" s="36"/>
    </row>
    <row r="531">
      <c r="A531" s="36"/>
      <c r="B531" s="36"/>
      <c r="C531" s="36"/>
      <c r="D531" s="36"/>
      <c r="E531" s="36"/>
      <c r="F531" s="36"/>
      <c r="G531" s="36"/>
      <c r="H531" s="36"/>
    </row>
    <row r="532">
      <c r="A532" s="36"/>
      <c r="B532" s="36"/>
      <c r="C532" s="36"/>
      <c r="D532" s="36"/>
      <c r="E532" s="36"/>
      <c r="F532" s="36"/>
      <c r="G532" s="36"/>
      <c r="H532" s="36"/>
    </row>
    <row r="533">
      <c r="A533" s="36"/>
      <c r="B533" s="36"/>
      <c r="C533" s="36"/>
      <c r="D533" s="36"/>
      <c r="E533" s="36"/>
      <c r="F533" s="36"/>
      <c r="G533" s="36"/>
      <c r="H533" s="36"/>
    </row>
    <row r="534">
      <c r="A534" s="36"/>
      <c r="B534" s="36"/>
      <c r="C534" s="36"/>
      <c r="D534" s="36"/>
      <c r="E534" s="36"/>
      <c r="F534" s="36"/>
      <c r="G534" s="36"/>
      <c r="H534" s="36"/>
    </row>
    <row r="535">
      <c r="A535" s="36"/>
      <c r="B535" s="36"/>
      <c r="C535" s="36"/>
      <c r="D535" s="36"/>
      <c r="E535" s="36"/>
      <c r="F535" s="36"/>
      <c r="G535" s="36"/>
      <c r="H535" s="36"/>
    </row>
    <row r="536">
      <c r="A536" s="36"/>
      <c r="B536" s="36"/>
      <c r="C536" s="36"/>
      <c r="D536" s="36"/>
      <c r="E536" s="36"/>
      <c r="F536" s="36"/>
      <c r="G536" s="36"/>
      <c r="H536" s="36"/>
    </row>
    <row r="537">
      <c r="A537" s="36"/>
      <c r="B537" s="36"/>
      <c r="C537" s="36"/>
      <c r="D537" s="36"/>
      <c r="E537" s="36"/>
      <c r="F537" s="36"/>
      <c r="G537" s="36"/>
      <c r="H537" s="36"/>
    </row>
    <row r="538">
      <c r="A538" s="36"/>
      <c r="B538" s="36"/>
      <c r="C538" s="36"/>
      <c r="D538" s="36"/>
      <c r="E538" s="36"/>
      <c r="F538" s="36"/>
      <c r="G538" s="36"/>
      <c r="H538" s="36"/>
    </row>
    <row r="539">
      <c r="A539" s="36"/>
      <c r="B539" s="36"/>
      <c r="C539" s="36"/>
      <c r="D539" s="36"/>
      <c r="E539" s="36"/>
      <c r="F539" s="36"/>
      <c r="G539" s="36"/>
      <c r="H539" s="36"/>
    </row>
    <row r="540">
      <c r="A540" s="36"/>
      <c r="B540" s="36"/>
      <c r="C540" s="36"/>
      <c r="D540" s="36"/>
      <c r="E540" s="36"/>
      <c r="F540" s="36"/>
      <c r="G540" s="36"/>
      <c r="H540" s="36"/>
    </row>
    <row r="541">
      <c r="A541" s="36"/>
      <c r="B541" s="36"/>
      <c r="C541" s="36"/>
      <c r="D541" s="36"/>
      <c r="E541" s="36"/>
      <c r="F541" s="36"/>
      <c r="G541" s="36"/>
      <c r="H541" s="36"/>
    </row>
    <row r="542">
      <c r="A542" s="36"/>
      <c r="B542" s="36"/>
      <c r="C542" s="36"/>
      <c r="D542" s="36"/>
      <c r="E542" s="36"/>
      <c r="F542" s="36"/>
      <c r="G542" s="36"/>
      <c r="H542" s="36"/>
    </row>
    <row r="543">
      <c r="A543" s="36"/>
      <c r="B543" s="36"/>
      <c r="C543" s="36"/>
      <c r="D543" s="36"/>
      <c r="E543" s="36"/>
      <c r="F543" s="36"/>
      <c r="G543" s="36"/>
      <c r="H543" s="36"/>
    </row>
    <row r="544">
      <c r="A544" s="36"/>
      <c r="B544" s="36"/>
      <c r="C544" s="36"/>
      <c r="D544" s="36"/>
      <c r="E544" s="36"/>
      <c r="F544" s="36"/>
      <c r="G544" s="36"/>
      <c r="H544" s="36"/>
    </row>
    <row r="545">
      <c r="A545" s="36"/>
      <c r="B545" s="36"/>
      <c r="C545" s="36"/>
      <c r="D545" s="36"/>
      <c r="E545" s="36"/>
      <c r="F545" s="36"/>
      <c r="G545" s="36"/>
      <c r="H545" s="36"/>
    </row>
    <row r="546">
      <c r="A546" s="36"/>
      <c r="B546" s="36"/>
      <c r="C546" s="36"/>
      <c r="D546" s="36"/>
      <c r="E546" s="36"/>
      <c r="F546" s="36"/>
      <c r="G546" s="36"/>
      <c r="H546" s="36"/>
    </row>
    <row r="547">
      <c r="A547" s="36"/>
      <c r="B547" s="36"/>
      <c r="C547" s="36"/>
      <c r="D547" s="36"/>
      <c r="E547" s="36"/>
      <c r="F547" s="36"/>
      <c r="G547" s="36"/>
      <c r="H547" s="36"/>
    </row>
    <row r="548">
      <c r="A548" s="36"/>
      <c r="B548" s="36"/>
      <c r="C548" s="36"/>
      <c r="D548" s="36"/>
      <c r="E548" s="36"/>
      <c r="F548" s="36"/>
      <c r="G548" s="36"/>
      <c r="H548" s="36"/>
    </row>
    <row r="549">
      <c r="A549" s="36"/>
      <c r="B549" s="36"/>
      <c r="C549" s="36"/>
      <c r="D549" s="36"/>
      <c r="E549" s="36"/>
      <c r="F549" s="36"/>
      <c r="G549" s="36"/>
      <c r="H549" s="36"/>
    </row>
    <row r="550">
      <c r="A550" s="36"/>
      <c r="B550" s="36"/>
      <c r="C550" s="36"/>
      <c r="D550" s="36"/>
      <c r="E550" s="36"/>
      <c r="F550" s="36"/>
      <c r="G550" s="36"/>
      <c r="H550" s="36"/>
    </row>
    <row r="551">
      <c r="A551" s="36"/>
      <c r="B551" s="36"/>
      <c r="C551" s="36"/>
      <c r="D551" s="36"/>
      <c r="E551" s="36"/>
      <c r="F551" s="36"/>
      <c r="G551" s="36"/>
      <c r="H551" s="36"/>
    </row>
    <row r="552">
      <c r="A552" s="36"/>
      <c r="B552" s="36"/>
      <c r="C552" s="36"/>
      <c r="D552" s="36"/>
      <c r="E552" s="36"/>
      <c r="F552" s="36"/>
      <c r="G552" s="36"/>
      <c r="H552" s="36"/>
    </row>
    <row r="553">
      <c r="A553" s="36"/>
      <c r="B553" s="36"/>
      <c r="C553" s="36"/>
      <c r="D553" s="36"/>
      <c r="E553" s="36"/>
      <c r="F553" s="36"/>
      <c r="G553" s="36"/>
      <c r="H553" s="36"/>
    </row>
    <row r="554">
      <c r="A554" s="36"/>
      <c r="B554" s="36"/>
      <c r="C554" s="36"/>
      <c r="D554" s="36"/>
      <c r="E554" s="36"/>
      <c r="F554" s="36"/>
      <c r="G554" s="36"/>
      <c r="H554" s="36"/>
    </row>
    <row r="555">
      <c r="A555" s="36"/>
      <c r="B555" s="36"/>
      <c r="C555" s="36"/>
      <c r="D555" s="36"/>
      <c r="E555" s="36"/>
      <c r="F555" s="36"/>
      <c r="G555" s="36"/>
      <c r="H555" s="36"/>
    </row>
    <row r="556">
      <c r="A556" s="36"/>
      <c r="B556" s="36"/>
      <c r="C556" s="36"/>
      <c r="D556" s="36"/>
      <c r="E556" s="36"/>
      <c r="F556" s="36"/>
      <c r="G556" s="36"/>
      <c r="H556" s="36"/>
    </row>
    <row r="557">
      <c r="A557" s="36"/>
      <c r="B557" s="36"/>
      <c r="C557" s="36"/>
      <c r="D557" s="36"/>
      <c r="E557" s="36"/>
      <c r="F557" s="36"/>
      <c r="G557" s="36"/>
      <c r="H557" s="36"/>
    </row>
    <row r="558">
      <c r="A558" s="36"/>
      <c r="B558" s="36"/>
      <c r="C558" s="36"/>
      <c r="D558" s="36"/>
      <c r="E558" s="36"/>
      <c r="F558" s="36"/>
      <c r="G558" s="36"/>
      <c r="H558" s="36"/>
    </row>
    <row r="559">
      <c r="A559" s="36"/>
      <c r="B559" s="36"/>
      <c r="C559" s="36"/>
      <c r="D559" s="36"/>
      <c r="E559" s="36"/>
      <c r="F559" s="36"/>
      <c r="G559" s="36"/>
      <c r="H559" s="36"/>
    </row>
    <row r="560">
      <c r="A560" s="36"/>
      <c r="B560" s="36"/>
      <c r="C560" s="36"/>
      <c r="D560" s="36"/>
      <c r="E560" s="36"/>
      <c r="F560" s="36"/>
      <c r="G560" s="36"/>
      <c r="H560" s="36"/>
    </row>
    <row r="561">
      <c r="A561" s="36"/>
      <c r="B561" s="36"/>
      <c r="C561" s="36"/>
      <c r="D561" s="36"/>
      <c r="E561" s="36"/>
      <c r="F561" s="36"/>
      <c r="G561" s="36"/>
      <c r="H561" s="36"/>
    </row>
    <row r="562">
      <c r="A562" s="36"/>
      <c r="B562" s="36"/>
      <c r="C562" s="36"/>
      <c r="D562" s="36"/>
      <c r="E562" s="36"/>
      <c r="F562" s="36"/>
      <c r="G562" s="36"/>
      <c r="H562" s="36"/>
    </row>
    <row r="563">
      <c r="A563" s="36"/>
      <c r="B563" s="36"/>
      <c r="C563" s="36"/>
      <c r="D563" s="36"/>
      <c r="E563" s="36"/>
      <c r="F563" s="36"/>
      <c r="G563" s="36"/>
      <c r="H563" s="36"/>
    </row>
    <row r="564">
      <c r="A564" s="36"/>
      <c r="B564" s="36"/>
      <c r="C564" s="36"/>
      <c r="D564" s="36"/>
      <c r="E564" s="36"/>
      <c r="F564" s="36"/>
      <c r="G564" s="36"/>
      <c r="H564" s="36"/>
    </row>
    <row r="565">
      <c r="A565" s="36"/>
      <c r="B565" s="36"/>
      <c r="C565" s="36"/>
      <c r="D565" s="36"/>
      <c r="E565" s="36"/>
      <c r="F565" s="36"/>
      <c r="G565" s="36"/>
      <c r="H565" s="36"/>
    </row>
    <row r="566">
      <c r="A566" s="36"/>
      <c r="B566" s="36"/>
      <c r="C566" s="36"/>
      <c r="D566" s="36"/>
      <c r="E566" s="36"/>
      <c r="F566" s="36"/>
      <c r="G566" s="36"/>
      <c r="H566" s="36"/>
    </row>
    <row r="567">
      <c r="A567" s="36"/>
      <c r="B567" s="36"/>
      <c r="C567" s="36"/>
      <c r="D567" s="36"/>
      <c r="E567" s="36"/>
      <c r="F567" s="36"/>
      <c r="G567" s="36"/>
      <c r="H567" s="36"/>
    </row>
    <row r="568">
      <c r="A568" s="36"/>
      <c r="B568" s="36"/>
      <c r="C568" s="36"/>
      <c r="D568" s="36"/>
      <c r="E568" s="36"/>
      <c r="F568" s="36"/>
      <c r="G568" s="36"/>
      <c r="H568" s="36"/>
    </row>
    <row r="569">
      <c r="A569" s="36"/>
      <c r="B569" s="36"/>
      <c r="C569" s="36"/>
      <c r="D569" s="36"/>
      <c r="E569" s="36"/>
      <c r="F569" s="36"/>
      <c r="G569" s="36"/>
      <c r="H569" s="36"/>
    </row>
    <row r="570">
      <c r="A570" s="36"/>
      <c r="B570" s="36"/>
      <c r="C570" s="36"/>
      <c r="D570" s="36"/>
      <c r="E570" s="36"/>
      <c r="F570" s="36"/>
      <c r="G570" s="36"/>
      <c r="H570" s="36"/>
    </row>
    <row r="571">
      <c r="A571" s="36"/>
      <c r="B571" s="36"/>
      <c r="C571" s="36"/>
      <c r="D571" s="36"/>
      <c r="E571" s="36"/>
      <c r="F571" s="36"/>
      <c r="G571" s="36"/>
      <c r="H571" s="36"/>
    </row>
    <row r="572">
      <c r="A572" s="36"/>
      <c r="B572" s="36"/>
      <c r="C572" s="36"/>
      <c r="D572" s="36"/>
      <c r="E572" s="36"/>
      <c r="F572" s="36"/>
      <c r="G572" s="36"/>
      <c r="H572" s="36"/>
    </row>
    <row r="573">
      <c r="A573" s="36"/>
      <c r="B573" s="36"/>
      <c r="C573" s="36"/>
      <c r="D573" s="36"/>
      <c r="E573" s="36"/>
      <c r="F573" s="36"/>
      <c r="G573" s="36"/>
      <c r="H573" s="36"/>
    </row>
    <row r="574">
      <c r="A574" s="36"/>
      <c r="B574" s="36"/>
      <c r="C574" s="36"/>
      <c r="D574" s="36"/>
      <c r="E574" s="36"/>
      <c r="F574" s="36"/>
      <c r="G574" s="36"/>
      <c r="H574" s="36"/>
    </row>
    <row r="575">
      <c r="A575" s="36"/>
      <c r="B575" s="36"/>
      <c r="C575" s="36"/>
      <c r="D575" s="36"/>
      <c r="E575" s="36"/>
      <c r="F575" s="36"/>
      <c r="G575" s="36"/>
      <c r="H575" s="36"/>
    </row>
    <row r="576">
      <c r="A576" s="36"/>
      <c r="B576" s="36"/>
      <c r="C576" s="36"/>
      <c r="D576" s="36"/>
      <c r="E576" s="36"/>
      <c r="F576" s="36"/>
      <c r="G576" s="36"/>
      <c r="H576" s="36"/>
    </row>
    <row r="577">
      <c r="A577" s="36"/>
      <c r="B577" s="36"/>
      <c r="C577" s="36"/>
      <c r="D577" s="36"/>
      <c r="E577" s="36"/>
      <c r="F577" s="36"/>
      <c r="G577" s="36"/>
      <c r="H577" s="36"/>
    </row>
    <row r="578">
      <c r="A578" s="36"/>
      <c r="B578" s="36"/>
      <c r="C578" s="36"/>
      <c r="D578" s="36"/>
      <c r="E578" s="36"/>
      <c r="F578" s="36"/>
      <c r="G578" s="36"/>
      <c r="H578" s="36"/>
    </row>
    <row r="579">
      <c r="A579" s="36"/>
      <c r="B579" s="36"/>
      <c r="C579" s="36"/>
      <c r="D579" s="36"/>
      <c r="E579" s="36"/>
      <c r="F579" s="36"/>
      <c r="G579" s="36"/>
      <c r="H579" s="36"/>
    </row>
    <row r="580">
      <c r="A580" s="36"/>
      <c r="B580" s="36"/>
      <c r="C580" s="36"/>
      <c r="D580" s="36"/>
      <c r="E580" s="36"/>
      <c r="F580" s="36"/>
      <c r="G580" s="36"/>
      <c r="H580" s="36"/>
    </row>
    <row r="581">
      <c r="A581" s="36"/>
      <c r="B581" s="36"/>
      <c r="C581" s="36"/>
      <c r="D581" s="36"/>
      <c r="E581" s="36"/>
      <c r="F581" s="36"/>
      <c r="G581" s="36"/>
      <c r="H581" s="36"/>
    </row>
    <row r="582">
      <c r="A582" s="36"/>
      <c r="B582" s="36"/>
      <c r="C582" s="36"/>
      <c r="D582" s="36"/>
      <c r="E582" s="36"/>
      <c r="F582" s="36"/>
      <c r="G582" s="36"/>
      <c r="H582" s="36"/>
    </row>
    <row r="583">
      <c r="A583" s="36"/>
      <c r="B583" s="36"/>
      <c r="C583" s="36"/>
      <c r="D583" s="36"/>
      <c r="E583" s="36"/>
      <c r="F583" s="36"/>
      <c r="G583" s="36"/>
      <c r="H583" s="36"/>
    </row>
    <row r="584">
      <c r="A584" s="36"/>
      <c r="B584" s="36"/>
      <c r="C584" s="36"/>
      <c r="D584" s="36"/>
      <c r="E584" s="36"/>
      <c r="F584" s="36"/>
      <c r="G584" s="36"/>
      <c r="H584" s="36"/>
    </row>
    <row r="585">
      <c r="A585" s="36"/>
      <c r="B585" s="36"/>
      <c r="C585" s="36"/>
      <c r="D585" s="36"/>
      <c r="E585" s="36"/>
      <c r="F585" s="36"/>
      <c r="G585" s="36"/>
      <c r="H585" s="36"/>
    </row>
    <row r="586">
      <c r="A586" s="36"/>
      <c r="B586" s="36"/>
      <c r="C586" s="36"/>
      <c r="D586" s="36"/>
      <c r="E586" s="36"/>
      <c r="F586" s="36"/>
      <c r="G586" s="36"/>
      <c r="H586" s="36"/>
    </row>
    <row r="587">
      <c r="A587" s="36"/>
      <c r="B587" s="36"/>
      <c r="C587" s="36"/>
      <c r="D587" s="36"/>
      <c r="E587" s="36"/>
      <c r="F587" s="36"/>
      <c r="G587" s="36"/>
      <c r="H587" s="36"/>
    </row>
    <row r="588">
      <c r="A588" s="36"/>
      <c r="B588" s="36"/>
      <c r="C588" s="36"/>
      <c r="D588" s="36"/>
      <c r="E588" s="36"/>
      <c r="F588" s="36"/>
      <c r="G588" s="36"/>
      <c r="H588" s="36"/>
    </row>
    <row r="589">
      <c r="A589" s="36"/>
      <c r="B589" s="36"/>
      <c r="C589" s="36"/>
      <c r="D589" s="36"/>
      <c r="E589" s="36"/>
      <c r="F589" s="36"/>
      <c r="G589" s="36"/>
      <c r="H589" s="36"/>
    </row>
    <row r="590">
      <c r="A590" s="36"/>
      <c r="B590" s="36"/>
      <c r="C590" s="36"/>
      <c r="D590" s="36"/>
      <c r="E590" s="36"/>
      <c r="F590" s="36"/>
      <c r="G590" s="36"/>
      <c r="H590" s="36"/>
    </row>
    <row r="591">
      <c r="A591" s="36"/>
      <c r="B591" s="36"/>
      <c r="C591" s="36"/>
      <c r="D591" s="36"/>
      <c r="E591" s="36"/>
      <c r="F591" s="36"/>
      <c r="G591" s="36"/>
      <c r="H591" s="36"/>
    </row>
    <row r="592">
      <c r="A592" s="36"/>
      <c r="B592" s="36"/>
      <c r="C592" s="36"/>
      <c r="D592" s="36"/>
      <c r="E592" s="36"/>
      <c r="F592" s="36"/>
      <c r="G592" s="36"/>
      <c r="H592" s="36"/>
    </row>
    <row r="593">
      <c r="A593" s="36"/>
      <c r="B593" s="36"/>
      <c r="C593" s="36"/>
      <c r="D593" s="36"/>
      <c r="E593" s="36"/>
      <c r="F593" s="36"/>
      <c r="G593" s="36"/>
      <c r="H593" s="36"/>
    </row>
    <row r="594">
      <c r="A594" s="36"/>
      <c r="B594" s="36"/>
      <c r="C594" s="36"/>
      <c r="D594" s="36"/>
      <c r="E594" s="36"/>
      <c r="F594" s="36"/>
      <c r="G594" s="36"/>
      <c r="H594" s="36"/>
    </row>
    <row r="595">
      <c r="A595" s="36"/>
      <c r="B595" s="36"/>
      <c r="C595" s="36"/>
      <c r="D595" s="36"/>
      <c r="E595" s="36"/>
      <c r="F595" s="36"/>
      <c r="G595" s="36"/>
      <c r="H595" s="36"/>
    </row>
    <row r="596">
      <c r="A596" s="36"/>
      <c r="B596" s="36"/>
      <c r="C596" s="36"/>
      <c r="D596" s="36"/>
      <c r="E596" s="36"/>
      <c r="F596" s="36"/>
      <c r="G596" s="36"/>
      <c r="H596" s="36"/>
    </row>
    <row r="597">
      <c r="A597" s="36"/>
      <c r="B597" s="36"/>
      <c r="C597" s="36"/>
      <c r="D597" s="36"/>
      <c r="E597" s="36"/>
      <c r="F597" s="36"/>
      <c r="G597" s="36"/>
      <c r="H597" s="36"/>
    </row>
    <row r="598">
      <c r="A598" s="36"/>
      <c r="B598" s="36"/>
      <c r="C598" s="36"/>
      <c r="D598" s="36"/>
      <c r="E598" s="36"/>
      <c r="F598" s="36"/>
      <c r="G598" s="36"/>
      <c r="H598" s="36"/>
    </row>
    <row r="599">
      <c r="A599" s="36"/>
      <c r="B599" s="36"/>
      <c r="C599" s="36"/>
      <c r="D599" s="36"/>
      <c r="E599" s="36"/>
      <c r="F599" s="36"/>
      <c r="G599" s="36"/>
      <c r="H599" s="36"/>
    </row>
    <row r="600">
      <c r="A600" s="36"/>
      <c r="B600" s="36"/>
      <c r="C600" s="36"/>
      <c r="D600" s="36"/>
      <c r="E600" s="36"/>
      <c r="F600" s="36"/>
      <c r="G600" s="36"/>
      <c r="H600" s="36"/>
    </row>
    <row r="601">
      <c r="A601" s="36"/>
      <c r="B601" s="36"/>
      <c r="C601" s="36"/>
      <c r="D601" s="36"/>
      <c r="E601" s="36"/>
      <c r="F601" s="36"/>
      <c r="G601" s="36"/>
      <c r="H601" s="36"/>
    </row>
    <row r="602">
      <c r="A602" s="36"/>
      <c r="B602" s="36"/>
      <c r="C602" s="36"/>
      <c r="D602" s="36"/>
      <c r="E602" s="36"/>
      <c r="F602" s="36"/>
      <c r="G602" s="36"/>
      <c r="H602" s="36"/>
    </row>
    <row r="603">
      <c r="A603" s="36"/>
      <c r="B603" s="36"/>
      <c r="C603" s="36"/>
      <c r="D603" s="36"/>
      <c r="E603" s="36"/>
      <c r="F603" s="36"/>
      <c r="G603" s="36"/>
      <c r="H603" s="36"/>
    </row>
    <row r="604">
      <c r="A604" s="36"/>
      <c r="B604" s="36"/>
      <c r="C604" s="36"/>
      <c r="D604" s="36"/>
      <c r="E604" s="36"/>
      <c r="F604" s="36"/>
      <c r="G604" s="36"/>
      <c r="H604" s="36"/>
    </row>
    <row r="605">
      <c r="A605" s="36"/>
      <c r="B605" s="36"/>
      <c r="C605" s="36"/>
      <c r="D605" s="36"/>
      <c r="E605" s="36"/>
      <c r="F605" s="36"/>
      <c r="G605" s="36"/>
      <c r="H605" s="36"/>
    </row>
    <row r="606">
      <c r="A606" s="36"/>
      <c r="B606" s="36"/>
      <c r="C606" s="36"/>
      <c r="D606" s="36"/>
      <c r="E606" s="36"/>
      <c r="F606" s="36"/>
      <c r="G606" s="36"/>
      <c r="H606" s="36"/>
    </row>
    <row r="607">
      <c r="A607" s="36"/>
      <c r="B607" s="36"/>
      <c r="C607" s="36"/>
      <c r="D607" s="36"/>
      <c r="E607" s="36"/>
      <c r="F607" s="36"/>
      <c r="G607" s="36"/>
      <c r="H607" s="36"/>
    </row>
    <row r="608">
      <c r="A608" s="36"/>
      <c r="B608" s="36"/>
      <c r="C608" s="36"/>
      <c r="D608" s="36"/>
      <c r="E608" s="36"/>
      <c r="F608" s="36"/>
      <c r="G608" s="36"/>
      <c r="H608" s="36"/>
    </row>
    <row r="609">
      <c r="A609" s="36"/>
      <c r="B609" s="36"/>
      <c r="C609" s="36"/>
      <c r="D609" s="36"/>
      <c r="E609" s="36"/>
      <c r="F609" s="36"/>
      <c r="G609" s="36"/>
      <c r="H609" s="36"/>
    </row>
    <row r="610">
      <c r="A610" s="36"/>
      <c r="B610" s="36"/>
      <c r="C610" s="36"/>
      <c r="D610" s="36"/>
      <c r="E610" s="36"/>
      <c r="F610" s="36"/>
      <c r="G610" s="36"/>
      <c r="H610" s="36"/>
    </row>
    <row r="611">
      <c r="A611" s="36"/>
      <c r="B611" s="36"/>
      <c r="C611" s="36"/>
      <c r="D611" s="36"/>
      <c r="E611" s="36"/>
      <c r="F611" s="36"/>
      <c r="G611" s="36"/>
      <c r="H611" s="36"/>
    </row>
    <row r="612">
      <c r="A612" s="36"/>
      <c r="B612" s="36"/>
      <c r="C612" s="36"/>
      <c r="D612" s="36"/>
      <c r="E612" s="36"/>
      <c r="F612" s="36"/>
      <c r="G612" s="36"/>
      <c r="H612" s="36"/>
    </row>
    <row r="613">
      <c r="A613" s="36"/>
      <c r="B613" s="36"/>
      <c r="C613" s="36"/>
      <c r="D613" s="36"/>
      <c r="E613" s="36"/>
      <c r="F613" s="36"/>
      <c r="G613" s="36"/>
      <c r="H613" s="36"/>
    </row>
    <row r="614">
      <c r="A614" s="36"/>
      <c r="B614" s="36"/>
      <c r="C614" s="36"/>
      <c r="D614" s="36"/>
      <c r="E614" s="36"/>
      <c r="F614" s="36"/>
      <c r="G614" s="36"/>
      <c r="H614" s="36"/>
    </row>
    <row r="615">
      <c r="A615" s="36"/>
      <c r="B615" s="36"/>
      <c r="C615" s="36"/>
      <c r="D615" s="36"/>
      <c r="E615" s="36"/>
      <c r="F615" s="36"/>
      <c r="G615" s="36"/>
      <c r="H615" s="36"/>
    </row>
    <row r="616">
      <c r="A616" s="36"/>
      <c r="B616" s="36"/>
      <c r="C616" s="36"/>
      <c r="D616" s="36"/>
      <c r="E616" s="36"/>
      <c r="F616" s="36"/>
      <c r="G616" s="36"/>
      <c r="H616" s="36"/>
    </row>
    <row r="617">
      <c r="A617" s="36"/>
      <c r="B617" s="36"/>
      <c r="C617" s="36"/>
      <c r="D617" s="36"/>
      <c r="E617" s="36"/>
      <c r="F617" s="36"/>
      <c r="G617" s="36"/>
      <c r="H617" s="36"/>
    </row>
    <row r="618">
      <c r="A618" s="36"/>
      <c r="B618" s="36"/>
      <c r="C618" s="36"/>
      <c r="D618" s="36"/>
      <c r="E618" s="36"/>
      <c r="F618" s="36"/>
      <c r="G618" s="36"/>
      <c r="H618" s="36"/>
    </row>
    <row r="619">
      <c r="A619" s="36"/>
      <c r="B619" s="36"/>
      <c r="C619" s="36"/>
      <c r="D619" s="36"/>
      <c r="E619" s="36"/>
      <c r="F619" s="36"/>
      <c r="G619" s="36"/>
      <c r="H619" s="36"/>
    </row>
    <row r="620">
      <c r="A620" s="36"/>
      <c r="B620" s="36"/>
      <c r="C620" s="36"/>
      <c r="D620" s="36"/>
      <c r="E620" s="36"/>
      <c r="F620" s="36"/>
      <c r="G620" s="36"/>
      <c r="H620" s="36"/>
    </row>
    <row r="621">
      <c r="A621" s="36"/>
      <c r="B621" s="36"/>
      <c r="C621" s="36"/>
      <c r="D621" s="36"/>
      <c r="E621" s="36"/>
      <c r="F621" s="36"/>
      <c r="G621" s="36"/>
      <c r="H621" s="36"/>
    </row>
    <row r="622">
      <c r="A622" s="36"/>
      <c r="B622" s="36"/>
      <c r="C622" s="36"/>
      <c r="D622" s="36"/>
      <c r="E622" s="36"/>
      <c r="F622" s="36"/>
      <c r="G622" s="36"/>
      <c r="H622" s="36"/>
    </row>
    <row r="623">
      <c r="A623" s="36"/>
      <c r="B623" s="36"/>
      <c r="C623" s="36"/>
      <c r="D623" s="36"/>
      <c r="E623" s="36"/>
      <c r="F623" s="36"/>
      <c r="G623" s="36"/>
      <c r="H623" s="36"/>
    </row>
    <row r="624">
      <c r="A624" s="36"/>
      <c r="B624" s="36"/>
      <c r="C624" s="36"/>
      <c r="D624" s="36"/>
      <c r="E624" s="36"/>
      <c r="F624" s="36"/>
      <c r="G624" s="36"/>
      <c r="H624" s="36"/>
    </row>
    <row r="625">
      <c r="A625" s="36"/>
      <c r="B625" s="36"/>
      <c r="C625" s="36"/>
      <c r="D625" s="36"/>
      <c r="E625" s="36"/>
      <c r="F625" s="36"/>
      <c r="G625" s="36"/>
      <c r="H625" s="36"/>
    </row>
    <row r="626">
      <c r="A626" s="36"/>
      <c r="B626" s="36"/>
      <c r="C626" s="36"/>
      <c r="D626" s="36"/>
      <c r="E626" s="36"/>
      <c r="F626" s="36"/>
      <c r="G626" s="36"/>
      <c r="H626" s="36"/>
    </row>
    <row r="627">
      <c r="A627" s="36"/>
      <c r="B627" s="36"/>
      <c r="C627" s="36"/>
      <c r="D627" s="36"/>
      <c r="E627" s="36"/>
      <c r="F627" s="36"/>
      <c r="G627" s="36"/>
      <c r="H627" s="36"/>
    </row>
    <row r="628">
      <c r="A628" s="36"/>
      <c r="B628" s="36"/>
      <c r="C628" s="36"/>
      <c r="D628" s="36"/>
      <c r="E628" s="36"/>
      <c r="F628" s="36"/>
      <c r="G628" s="36"/>
      <c r="H628" s="36"/>
    </row>
    <row r="629">
      <c r="A629" s="36"/>
      <c r="B629" s="36"/>
      <c r="C629" s="36"/>
      <c r="D629" s="36"/>
      <c r="E629" s="36"/>
      <c r="F629" s="36"/>
      <c r="G629" s="36"/>
      <c r="H629" s="36"/>
    </row>
    <row r="630">
      <c r="A630" s="36"/>
      <c r="B630" s="36"/>
      <c r="C630" s="36"/>
      <c r="D630" s="36"/>
      <c r="E630" s="36"/>
      <c r="F630" s="36"/>
      <c r="G630" s="36"/>
      <c r="H630" s="36"/>
    </row>
    <row r="631">
      <c r="A631" s="36"/>
      <c r="B631" s="36"/>
      <c r="C631" s="36"/>
      <c r="D631" s="36"/>
      <c r="E631" s="36"/>
      <c r="F631" s="36"/>
      <c r="G631" s="36"/>
      <c r="H631" s="36"/>
    </row>
    <row r="632">
      <c r="A632" s="36"/>
      <c r="B632" s="36"/>
      <c r="C632" s="36"/>
      <c r="D632" s="36"/>
      <c r="E632" s="36"/>
      <c r="F632" s="36"/>
      <c r="G632" s="36"/>
      <c r="H632" s="36"/>
    </row>
    <row r="633">
      <c r="A633" s="36"/>
      <c r="B633" s="36"/>
      <c r="C633" s="36"/>
      <c r="D633" s="36"/>
      <c r="E633" s="36"/>
      <c r="F633" s="36"/>
      <c r="G633" s="36"/>
      <c r="H633" s="36"/>
    </row>
    <row r="634">
      <c r="A634" s="36"/>
      <c r="B634" s="36"/>
      <c r="C634" s="36"/>
      <c r="D634" s="36"/>
      <c r="E634" s="36"/>
      <c r="F634" s="36"/>
      <c r="G634" s="36"/>
      <c r="H634" s="36"/>
    </row>
    <row r="635">
      <c r="A635" s="36"/>
      <c r="B635" s="36"/>
      <c r="C635" s="36"/>
      <c r="D635" s="36"/>
      <c r="E635" s="36"/>
      <c r="F635" s="36"/>
      <c r="G635" s="36"/>
      <c r="H635" s="36"/>
    </row>
    <row r="636">
      <c r="A636" s="36"/>
      <c r="B636" s="36"/>
      <c r="C636" s="36"/>
      <c r="D636" s="36"/>
      <c r="E636" s="36"/>
      <c r="F636" s="36"/>
      <c r="G636" s="36"/>
      <c r="H636" s="36"/>
    </row>
    <row r="637">
      <c r="A637" s="36"/>
      <c r="B637" s="36"/>
      <c r="C637" s="36"/>
      <c r="D637" s="36"/>
      <c r="E637" s="36"/>
      <c r="F637" s="36"/>
      <c r="G637" s="36"/>
      <c r="H637" s="36"/>
    </row>
    <row r="638">
      <c r="A638" s="36"/>
      <c r="B638" s="36"/>
      <c r="C638" s="36"/>
      <c r="D638" s="36"/>
      <c r="E638" s="36"/>
      <c r="F638" s="36"/>
      <c r="G638" s="36"/>
      <c r="H638" s="36"/>
    </row>
    <row r="639">
      <c r="A639" s="36"/>
      <c r="B639" s="36"/>
      <c r="C639" s="36"/>
      <c r="D639" s="36"/>
      <c r="E639" s="36"/>
      <c r="F639" s="36"/>
      <c r="G639" s="36"/>
      <c r="H639" s="36"/>
    </row>
    <row r="640">
      <c r="A640" s="36"/>
      <c r="B640" s="36"/>
      <c r="C640" s="36"/>
      <c r="D640" s="36"/>
      <c r="E640" s="36"/>
      <c r="F640" s="36"/>
      <c r="G640" s="36"/>
      <c r="H640" s="36"/>
    </row>
    <row r="641">
      <c r="A641" s="36"/>
      <c r="B641" s="36"/>
      <c r="C641" s="36"/>
      <c r="D641" s="36"/>
      <c r="E641" s="36"/>
      <c r="F641" s="36"/>
      <c r="G641" s="36"/>
      <c r="H641" s="36"/>
    </row>
    <row r="642">
      <c r="A642" s="36"/>
      <c r="B642" s="36"/>
      <c r="C642" s="36"/>
      <c r="D642" s="36"/>
      <c r="E642" s="36"/>
      <c r="F642" s="36"/>
      <c r="G642" s="36"/>
      <c r="H642" s="36"/>
    </row>
    <row r="643">
      <c r="A643" s="36"/>
      <c r="B643" s="36"/>
      <c r="C643" s="36"/>
      <c r="D643" s="36"/>
      <c r="E643" s="36"/>
      <c r="F643" s="36"/>
      <c r="G643" s="36"/>
      <c r="H643" s="36"/>
    </row>
    <row r="644">
      <c r="A644" s="36"/>
      <c r="B644" s="36"/>
      <c r="C644" s="36"/>
      <c r="D644" s="36"/>
      <c r="E644" s="36"/>
      <c r="F644" s="36"/>
      <c r="G644" s="36"/>
      <c r="H644" s="36"/>
    </row>
    <row r="645">
      <c r="A645" s="36"/>
      <c r="B645" s="36"/>
      <c r="C645" s="36"/>
      <c r="D645" s="36"/>
      <c r="E645" s="36"/>
      <c r="F645" s="36"/>
      <c r="G645" s="36"/>
      <c r="H645" s="36"/>
    </row>
    <row r="646">
      <c r="A646" s="36"/>
      <c r="B646" s="36"/>
      <c r="C646" s="36"/>
      <c r="D646" s="36"/>
      <c r="E646" s="36"/>
      <c r="F646" s="36"/>
      <c r="G646" s="36"/>
      <c r="H646" s="36"/>
    </row>
    <row r="647">
      <c r="A647" s="36"/>
      <c r="B647" s="36"/>
      <c r="C647" s="36"/>
      <c r="D647" s="36"/>
      <c r="E647" s="36"/>
      <c r="F647" s="36"/>
      <c r="G647" s="36"/>
      <c r="H647" s="36"/>
    </row>
    <row r="648">
      <c r="A648" s="36"/>
      <c r="B648" s="36"/>
      <c r="C648" s="36"/>
      <c r="D648" s="36"/>
      <c r="E648" s="36"/>
      <c r="F648" s="36"/>
      <c r="G648" s="36"/>
      <c r="H648" s="36"/>
    </row>
    <row r="649">
      <c r="A649" s="36"/>
      <c r="B649" s="36"/>
      <c r="C649" s="36"/>
      <c r="D649" s="36"/>
      <c r="E649" s="36"/>
      <c r="F649" s="36"/>
      <c r="G649" s="36"/>
      <c r="H649" s="36"/>
    </row>
    <row r="650">
      <c r="A650" s="36"/>
      <c r="B650" s="36"/>
      <c r="C650" s="36"/>
      <c r="D650" s="36"/>
      <c r="E650" s="36"/>
      <c r="F650" s="36"/>
      <c r="G650" s="36"/>
      <c r="H650" s="36"/>
    </row>
    <row r="651">
      <c r="A651" s="36"/>
      <c r="B651" s="36"/>
      <c r="C651" s="36"/>
      <c r="D651" s="36"/>
      <c r="E651" s="36"/>
      <c r="F651" s="36"/>
      <c r="G651" s="36"/>
      <c r="H651" s="36"/>
    </row>
    <row r="652">
      <c r="A652" s="36"/>
      <c r="B652" s="36"/>
      <c r="C652" s="36"/>
      <c r="D652" s="36"/>
      <c r="E652" s="36"/>
      <c r="F652" s="36"/>
      <c r="G652" s="36"/>
      <c r="H652" s="36"/>
    </row>
    <row r="653">
      <c r="A653" s="36"/>
      <c r="B653" s="36"/>
      <c r="C653" s="36"/>
      <c r="D653" s="36"/>
      <c r="E653" s="36"/>
      <c r="F653" s="36"/>
      <c r="G653" s="36"/>
      <c r="H653" s="36"/>
    </row>
    <row r="654">
      <c r="A654" s="36"/>
      <c r="B654" s="36"/>
      <c r="C654" s="36"/>
      <c r="D654" s="36"/>
      <c r="E654" s="36"/>
      <c r="F654" s="36"/>
      <c r="G654" s="36"/>
      <c r="H654" s="36"/>
    </row>
    <row r="655">
      <c r="A655" s="36"/>
      <c r="B655" s="36"/>
      <c r="C655" s="36"/>
      <c r="D655" s="36"/>
      <c r="E655" s="36"/>
      <c r="F655" s="36"/>
      <c r="G655" s="36"/>
      <c r="H655" s="36"/>
    </row>
    <row r="656">
      <c r="A656" s="36"/>
      <c r="B656" s="36"/>
      <c r="C656" s="36"/>
      <c r="D656" s="36"/>
      <c r="E656" s="36"/>
      <c r="F656" s="36"/>
      <c r="G656" s="36"/>
      <c r="H656" s="36"/>
    </row>
    <row r="657">
      <c r="A657" s="36"/>
      <c r="B657" s="36"/>
      <c r="C657" s="36"/>
      <c r="D657" s="36"/>
      <c r="E657" s="36"/>
      <c r="F657" s="36"/>
      <c r="G657" s="36"/>
      <c r="H657" s="36"/>
    </row>
    <row r="658">
      <c r="A658" s="36"/>
      <c r="B658" s="36"/>
      <c r="C658" s="36"/>
      <c r="D658" s="36"/>
      <c r="E658" s="36"/>
      <c r="F658" s="36"/>
      <c r="G658" s="36"/>
      <c r="H658" s="36"/>
    </row>
    <row r="659">
      <c r="A659" s="36"/>
      <c r="B659" s="36"/>
      <c r="C659" s="36"/>
      <c r="D659" s="36"/>
      <c r="E659" s="36"/>
      <c r="F659" s="36"/>
      <c r="G659" s="36"/>
      <c r="H659" s="36"/>
    </row>
    <row r="660">
      <c r="A660" s="36"/>
      <c r="B660" s="36"/>
      <c r="C660" s="36"/>
      <c r="D660" s="36"/>
      <c r="E660" s="36"/>
      <c r="F660" s="36"/>
      <c r="G660" s="36"/>
      <c r="H660" s="36"/>
    </row>
    <row r="661">
      <c r="A661" s="36"/>
      <c r="B661" s="36"/>
      <c r="C661" s="36"/>
      <c r="D661" s="36"/>
      <c r="E661" s="36"/>
      <c r="F661" s="36"/>
      <c r="G661" s="36"/>
      <c r="H661" s="36"/>
    </row>
    <row r="662">
      <c r="A662" s="36"/>
      <c r="B662" s="36"/>
      <c r="C662" s="36"/>
      <c r="D662" s="36"/>
      <c r="E662" s="36"/>
      <c r="F662" s="36"/>
      <c r="G662" s="36"/>
      <c r="H662" s="36"/>
    </row>
    <row r="663">
      <c r="A663" s="36"/>
      <c r="B663" s="36"/>
      <c r="C663" s="36"/>
      <c r="D663" s="36"/>
      <c r="E663" s="36"/>
      <c r="F663" s="36"/>
      <c r="G663" s="36"/>
      <c r="H663" s="36"/>
    </row>
    <row r="664">
      <c r="A664" s="36"/>
      <c r="B664" s="36"/>
      <c r="C664" s="36"/>
      <c r="D664" s="36"/>
      <c r="E664" s="36"/>
      <c r="F664" s="36"/>
      <c r="G664" s="36"/>
      <c r="H664" s="36"/>
    </row>
    <row r="665">
      <c r="A665" s="36"/>
      <c r="B665" s="36"/>
      <c r="C665" s="36"/>
      <c r="D665" s="36"/>
      <c r="E665" s="36"/>
      <c r="F665" s="36"/>
      <c r="G665" s="36"/>
      <c r="H665" s="36"/>
    </row>
    <row r="666">
      <c r="A666" s="36"/>
      <c r="B666" s="36"/>
      <c r="C666" s="36"/>
      <c r="D666" s="36"/>
      <c r="E666" s="36"/>
      <c r="F666" s="36"/>
      <c r="G666" s="36"/>
      <c r="H666" s="36"/>
    </row>
    <row r="667">
      <c r="A667" s="36"/>
      <c r="B667" s="36"/>
      <c r="C667" s="36"/>
      <c r="D667" s="36"/>
      <c r="E667" s="36"/>
      <c r="F667" s="36"/>
      <c r="G667" s="36"/>
      <c r="H667" s="36"/>
    </row>
    <row r="668">
      <c r="A668" s="36"/>
      <c r="B668" s="36"/>
      <c r="C668" s="36"/>
      <c r="D668" s="36"/>
      <c r="E668" s="36"/>
      <c r="F668" s="36"/>
      <c r="G668" s="36"/>
      <c r="H668" s="36"/>
    </row>
    <row r="669">
      <c r="A669" s="36"/>
      <c r="B669" s="36"/>
      <c r="C669" s="36"/>
      <c r="D669" s="36"/>
      <c r="E669" s="36"/>
      <c r="F669" s="36"/>
      <c r="G669" s="36"/>
      <c r="H669" s="36"/>
    </row>
    <row r="670">
      <c r="A670" s="36"/>
      <c r="B670" s="36"/>
      <c r="C670" s="36"/>
      <c r="D670" s="36"/>
      <c r="E670" s="36"/>
      <c r="F670" s="36"/>
      <c r="G670" s="36"/>
      <c r="H670" s="36"/>
    </row>
    <row r="671">
      <c r="A671" s="36"/>
      <c r="B671" s="36"/>
      <c r="C671" s="36"/>
      <c r="D671" s="36"/>
      <c r="E671" s="36"/>
      <c r="F671" s="36"/>
      <c r="G671" s="36"/>
      <c r="H671" s="36"/>
    </row>
    <row r="672">
      <c r="A672" s="36"/>
      <c r="B672" s="36"/>
      <c r="C672" s="36"/>
      <c r="D672" s="36"/>
      <c r="E672" s="36"/>
      <c r="F672" s="36"/>
      <c r="G672" s="36"/>
      <c r="H672" s="36"/>
    </row>
    <row r="673">
      <c r="A673" s="36"/>
      <c r="B673" s="36"/>
      <c r="C673" s="36"/>
      <c r="D673" s="36"/>
      <c r="E673" s="36"/>
      <c r="F673" s="36"/>
      <c r="G673" s="36"/>
      <c r="H673" s="36"/>
    </row>
    <row r="674">
      <c r="A674" s="36"/>
      <c r="B674" s="36"/>
      <c r="C674" s="36"/>
      <c r="D674" s="36"/>
      <c r="E674" s="36"/>
      <c r="F674" s="36"/>
      <c r="G674" s="36"/>
      <c r="H674" s="36"/>
    </row>
    <row r="675">
      <c r="A675" s="36"/>
      <c r="B675" s="36"/>
      <c r="C675" s="36"/>
      <c r="D675" s="36"/>
      <c r="E675" s="36"/>
      <c r="F675" s="36"/>
      <c r="G675" s="36"/>
      <c r="H675" s="36"/>
    </row>
    <row r="676">
      <c r="A676" s="36"/>
      <c r="B676" s="36"/>
      <c r="C676" s="36"/>
      <c r="D676" s="36"/>
      <c r="E676" s="36"/>
      <c r="F676" s="36"/>
      <c r="G676" s="36"/>
      <c r="H676" s="36"/>
    </row>
    <row r="677">
      <c r="A677" s="36"/>
      <c r="B677" s="36"/>
      <c r="C677" s="36"/>
      <c r="D677" s="36"/>
      <c r="E677" s="36"/>
      <c r="F677" s="36"/>
      <c r="G677" s="36"/>
      <c r="H677" s="36"/>
    </row>
    <row r="678">
      <c r="A678" s="36"/>
      <c r="B678" s="36"/>
      <c r="C678" s="36"/>
      <c r="D678" s="36"/>
      <c r="E678" s="36"/>
      <c r="F678" s="36"/>
      <c r="G678" s="36"/>
      <c r="H678" s="36"/>
    </row>
    <row r="679">
      <c r="A679" s="36"/>
      <c r="B679" s="36"/>
      <c r="C679" s="36"/>
      <c r="D679" s="36"/>
      <c r="E679" s="36"/>
      <c r="F679" s="36"/>
      <c r="G679" s="36"/>
      <c r="H679" s="36"/>
    </row>
    <row r="680">
      <c r="A680" s="36"/>
      <c r="B680" s="36"/>
      <c r="C680" s="36"/>
      <c r="D680" s="36"/>
      <c r="E680" s="36"/>
      <c r="F680" s="36"/>
      <c r="G680" s="36"/>
      <c r="H680" s="36"/>
    </row>
    <row r="681">
      <c r="A681" s="36"/>
      <c r="B681" s="36"/>
      <c r="C681" s="36"/>
      <c r="D681" s="36"/>
      <c r="E681" s="36"/>
      <c r="F681" s="36"/>
      <c r="G681" s="36"/>
      <c r="H681" s="36"/>
    </row>
    <row r="682">
      <c r="A682" s="36"/>
      <c r="B682" s="36"/>
      <c r="C682" s="36"/>
      <c r="D682" s="36"/>
      <c r="E682" s="36"/>
      <c r="F682" s="36"/>
      <c r="G682" s="36"/>
      <c r="H682" s="36"/>
    </row>
    <row r="683">
      <c r="A683" s="36"/>
      <c r="B683" s="36"/>
      <c r="C683" s="36"/>
      <c r="D683" s="36"/>
      <c r="E683" s="36"/>
      <c r="F683" s="36"/>
      <c r="G683" s="36"/>
      <c r="H683" s="36"/>
    </row>
    <row r="684">
      <c r="A684" s="36"/>
      <c r="B684" s="36"/>
      <c r="C684" s="36"/>
      <c r="D684" s="36"/>
      <c r="E684" s="36"/>
      <c r="F684" s="36"/>
      <c r="G684" s="36"/>
      <c r="H684" s="36"/>
    </row>
    <row r="685">
      <c r="A685" s="36"/>
      <c r="B685" s="36"/>
      <c r="C685" s="36"/>
      <c r="D685" s="36"/>
      <c r="E685" s="36"/>
      <c r="F685" s="36"/>
      <c r="G685" s="36"/>
      <c r="H685" s="36"/>
    </row>
    <row r="686">
      <c r="A686" s="36"/>
      <c r="B686" s="36"/>
      <c r="C686" s="36"/>
      <c r="D686" s="36"/>
      <c r="E686" s="36"/>
      <c r="F686" s="36"/>
      <c r="G686" s="36"/>
      <c r="H686" s="36"/>
    </row>
    <row r="687">
      <c r="A687" s="36"/>
      <c r="B687" s="36"/>
      <c r="C687" s="36"/>
      <c r="D687" s="36"/>
      <c r="E687" s="36"/>
      <c r="F687" s="36"/>
      <c r="G687" s="36"/>
      <c r="H687" s="36"/>
    </row>
    <row r="688">
      <c r="A688" s="36"/>
      <c r="B688" s="36"/>
      <c r="C688" s="36"/>
      <c r="D688" s="36"/>
      <c r="E688" s="36"/>
      <c r="F688" s="36"/>
      <c r="G688" s="36"/>
      <c r="H688" s="36"/>
    </row>
    <row r="689">
      <c r="A689" s="36"/>
      <c r="B689" s="36"/>
      <c r="C689" s="36"/>
      <c r="D689" s="36"/>
      <c r="E689" s="36"/>
      <c r="F689" s="36"/>
      <c r="G689" s="36"/>
      <c r="H689" s="36"/>
    </row>
    <row r="690">
      <c r="A690" s="36"/>
      <c r="B690" s="36"/>
      <c r="C690" s="36"/>
      <c r="D690" s="36"/>
      <c r="E690" s="36"/>
      <c r="F690" s="36"/>
      <c r="G690" s="36"/>
      <c r="H690" s="36"/>
    </row>
    <row r="691">
      <c r="A691" s="36"/>
      <c r="B691" s="36"/>
      <c r="C691" s="36"/>
      <c r="D691" s="36"/>
      <c r="E691" s="36"/>
      <c r="F691" s="36"/>
      <c r="G691" s="36"/>
      <c r="H691" s="36"/>
    </row>
    <row r="692">
      <c r="A692" s="36"/>
      <c r="B692" s="36"/>
      <c r="C692" s="36"/>
      <c r="D692" s="36"/>
      <c r="E692" s="36"/>
      <c r="F692" s="36"/>
      <c r="G692" s="36"/>
      <c r="H692" s="36"/>
    </row>
    <row r="693">
      <c r="A693" s="36"/>
      <c r="B693" s="36"/>
      <c r="C693" s="36"/>
      <c r="D693" s="36"/>
      <c r="E693" s="36"/>
      <c r="F693" s="36"/>
      <c r="G693" s="36"/>
      <c r="H693" s="36"/>
    </row>
    <row r="694">
      <c r="A694" s="36"/>
      <c r="B694" s="36"/>
      <c r="C694" s="36"/>
      <c r="D694" s="36"/>
      <c r="E694" s="36"/>
      <c r="F694" s="36"/>
      <c r="G694" s="36"/>
      <c r="H694" s="36"/>
    </row>
    <row r="695">
      <c r="A695" s="36"/>
      <c r="B695" s="36"/>
      <c r="C695" s="36"/>
      <c r="D695" s="36"/>
      <c r="E695" s="36"/>
      <c r="F695" s="36"/>
      <c r="G695" s="36"/>
      <c r="H695" s="36"/>
    </row>
    <row r="696">
      <c r="A696" s="36"/>
      <c r="B696" s="36"/>
      <c r="C696" s="36"/>
      <c r="D696" s="36"/>
      <c r="E696" s="36"/>
      <c r="F696" s="36"/>
      <c r="G696" s="36"/>
      <c r="H696" s="36"/>
    </row>
    <row r="697">
      <c r="A697" s="36"/>
      <c r="B697" s="36"/>
      <c r="C697" s="36"/>
      <c r="D697" s="36"/>
      <c r="E697" s="36"/>
      <c r="F697" s="36"/>
      <c r="G697" s="36"/>
      <c r="H697" s="36"/>
    </row>
    <row r="698">
      <c r="A698" s="36"/>
      <c r="B698" s="36"/>
      <c r="C698" s="36"/>
      <c r="D698" s="36"/>
      <c r="E698" s="36"/>
      <c r="F698" s="36"/>
      <c r="G698" s="36"/>
      <c r="H698" s="36"/>
    </row>
    <row r="699">
      <c r="A699" s="36"/>
      <c r="B699" s="36"/>
      <c r="C699" s="36"/>
      <c r="D699" s="36"/>
      <c r="E699" s="36"/>
      <c r="F699" s="36"/>
      <c r="G699" s="36"/>
      <c r="H699" s="36"/>
    </row>
    <row r="700">
      <c r="A700" s="36"/>
      <c r="B700" s="36"/>
      <c r="C700" s="36"/>
      <c r="D700" s="36"/>
      <c r="E700" s="36"/>
      <c r="F700" s="36"/>
      <c r="G700" s="36"/>
      <c r="H700" s="36"/>
    </row>
    <row r="701">
      <c r="A701" s="36"/>
      <c r="B701" s="36"/>
      <c r="C701" s="36"/>
      <c r="D701" s="36"/>
      <c r="E701" s="36"/>
      <c r="F701" s="36"/>
      <c r="G701" s="36"/>
      <c r="H701" s="36"/>
    </row>
    <row r="702">
      <c r="A702" s="36"/>
      <c r="B702" s="36"/>
      <c r="C702" s="36"/>
      <c r="D702" s="36"/>
      <c r="E702" s="36"/>
      <c r="F702" s="36"/>
      <c r="G702" s="36"/>
      <c r="H702" s="36"/>
    </row>
    <row r="703">
      <c r="A703" s="36"/>
      <c r="B703" s="36"/>
      <c r="C703" s="36"/>
      <c r="D703" s="36"/>
      <c r="E703" s="36"/>
      <c r="F703" s="36"/>
      <c r="G703" s="36"/>
      <c r="H703" s="36"/>
    </row>
    <row r="704">
      <c r="A704" s="36"/>
      <c r="B704" s="36"/>
      <c r="C704" s="36"/>
      <c r="D704" s="36"/>
      <c r="E704" s="36"/>
      <c r="F704" s="36"/>
      <c r="G704" s="36"/>
      <c r="H704" s="36"/>
    </row>
    <row r="705">
      <c r="A705" s="36"/>
      <c r="B705" s="36"/>
      <c r="C705" s="36"/>
      <c r="D705" s="36"/>
      <c r="E705" s="36"/>
      <c r="F705" s="36"/>
      <c r="G705" s="36"/>
      <c r="H705" s="36"/>
    </row>
    <row r="706">
      <c r="A706" s="36"/>
      <c r="B706" s="36"/>
      <c r="C706" s="36"/>
      <c r="D706" s="36"/>
      <c r="E706" s="36"/>
      <c r="F706" s="36"/>
      <c r="G706" s="36"/>
      <c r="H706" s="36"/>
    </row>
    <row r="707">
      <c r="A707" s="36"/>
      <c r="B707" s="36"/>
      <c r="C707" s="36"/>
      <c r="D707" s="36"/>
      <c r="E707" s="36"/>
      <c r="F707" s="36"/>
      <c r="G707" s="36"/>
      <c r="H707" s="36"/>
    </row>
    <row r="708">
      <c r="A708" s="36"/>
      <c r="B708" s="36"/>
      <c r="C708" s="36"/>
      <c r="D708" s="36"/>
      <c r="E708" s="36"/>
      <c r="F708" s="36"/>
      <c r="G708" s="36"/>
      <c r="H708" s="36"/>
    </row>
    <row r="709">
      <c r="A709" s="36"/>
      <c r="B709" s="36"/>
      <c r="C709" s="36"/>
      <c r="D709" s="36"/>
      <c r="E709" s="36"/>
      <c r="F709" s="36"/>
      <c r="G709" s="36"/>
      <c r="H709" s="36"/>
    </row>
    <row r="710">
      <c r="A710" s="36"/>
      <c r="B710" s="36"/>
      <c r="C710" s="36"/>
      <c r="D710" s="36"/>
      <c r="E710" s="36"/>
      <c r="F710" s="36"/>
      <c r="G710" s="36"/>
      <c r="H710" s="36"/>
    </row>
    <row r="711">
      <c r="A711" s="36"/>
      <c r="B711" s="36"/>
      <c r="C711" s="36"/>
      <c r="D711" s="36"/>
      <c r="E711" s="36"/>
      <c r="F711" s="36"/>
      <c r="G711" s="36"/>
      <c r="H711" s="36"/>
    </row>
    <row r="712">
      <c r="A712" s="36"/>
      <c r="B712" s="36"/>
      <c r="C712" s="36"/>
      <c r="D712" s="36"/>
      <c r="E712" s="36"/>
      <c r="F712" s="36"/>
      <c r="G712" s="36"/>
      <c r="H712" s="36"/>
    </row>
    <row r="713">
      <c r="A713" s="36"/>
      <c r="B713" s="36"/>
      <c r="C713" s="36"/>
      <c r="D713" s="36"/>
      <c r="E713" s="36"/>
      <c r="F713" s="36"/>
      <c r="G713" s="36"/>
      <c r="H713" s="36"/>
    </row>
    <row r="714">
      <c r="A714" s="36"/>
      <c r="B714" s="36"/>
      <c r="C714" s="36"/>
      <c r="D714" s="36"/>
      <c r="E714" s="36"/>
      <c r="F714" s="36"/>
      <c r="G714" s="36"/>
      <c r="H714" s="36"/>
    </row>
    <row r="715">
      <c r="A715" s="36"/>
      <c r="B715" s="36"/>
      <c r="C715" s="36"/>
      <c r="D715" s="36"/>
      <c r="E715" s="36"/>
      <c r="F715" s="36"/>
      <c r="G715" s="36"/>
      <c r="H715" s="36"/>
    </row>
    <row r="716">
      <c r="A716" s="36"/>
      <c r="B716" s="36"/>
      <c r="C716" s="36"/>
      <c r="D716" s="36"/>
      <c r="E716" s="36"/>
      <c r="F716" s="36"/>
      <c r="G716" s="36"/>
      <c r="H716" s="36"/>
    </row>
    <row r="717">
      <c r="A717" s="36"/>
      <c r="B717" s="36"/>
      <c r="C717" s="36"/>
      <c r="D717" s="36"/>
      <c r="E717" s="36"/>
      <c r="F717" s="36"/>
      <c r="G717" s="36"/>
      <c r="H717" s="36"/>
    </row>
    <row r="718">
      <c r="A718" s="36"/>
      <c r="B718" s="36"/>
      <c r="C718" s="36"/>
      <c r="D718" s="36"/>
      <c r="E718" s="36"/>
      <c r="F718" s="36"/>
      <c r="G718" s="36"/>
      <c r="H718" s="36"/>
    </row>
    <row r="719">
      <c r="A719" s="36"/>
      <c r="B719" s="36"/>
      <c r="C719" s="36"/>
      <c r="D719" s="36"/>
      <c r="E719" s="36"/>
      <c r="F719" s="36"/>
      <c r="G719" s="36"/>
      <c r="H719" s="36"/>
    </row>
    <row r="720">
      <c r="A720" s="36"/>
      <c r="B720" s="36"/>
      <c r="C720" s="36"/>
      <c r="D720" s="36"/>
      <c r="E720" s="36"/>
      <c r="F720" s="36"/>
      <c r="G720" s="36"/>
      <c r="H720" s="36"/>
    </row>
    <row r="721">
      <c r="A721" s="36"/>
      <c r="B721" s="36"/>
      <c r="C721" s="36"/>
      <c r="D721" s="36"/>
      <c r="E721" s="36"/>
      <c r="F721" s="36"/>
      <c r="G721" s="36"/>
      <c r="H721" s="36"/>
    </row>
    <row r="722">
      <c r="A722" s="36"/>
      <c r="B722" s="36"/>
      <c r="C722" s="36"/>
      <c r="D722" s="36"/>
      <c r="E722" s="36"/>
      <c r="F722" s="36"/>
      <c r="G722" s="36"/>
      <c r="H722" s="36"/>
    </row>
    <row r="723">
      <c r="A723" s="36"/>
      <c r="B723" s="36"/>
      <c r="C723" s="36"/>
      <c r="D723" s="36"/>
      <c r="E723" s="36"/>
      <c r="F723" s="36"/>
      <c r="G723" s="36"/>
      <c r="H723" s="36"/>
    </row>
    <row r="724">
      <c r="A724" s="36"/>
      <c r="B724" s="36"/>
      <c r="C724" s="36"/>
      <c r="D724" s="36"/>
      <c r="E724" s="36"/>
      <c r="F724" s="36"/>
      <c r="G724" s="36"/>
      <c r="H724" s="36"/>
    </row>
    <row r="725">
      <c r="A725" s="36"/>
      <c r="B725" s="36"/>
      <c r="C725" s="36"/>
      <c r="D725" s="36"/>
      <c r="E725" s="36"/>
      <c r="F725" s="36"/>
      <c r="G725" s="36"/>
      <c r="H725" s="36"/>
    </row>
    <row r="726">
      <c r="A726" s="36"/>
      <c r="B726" s="36"/>
      <c r="C726" s="36"/>
      <c r="D726" s="36"/>
      <c r="E726" s="36"/>
      <c r="F726" s="36"/>
      <c r="G726" s="36"/>
      <c r="H726" s="36"/>
    </row>
    <row r="727">
      <c r="A727" s="36"/>
      <c r="B727" s="36"/>
      <c r="C727" s="36"/>
      <c r="D727" s="36"/>
      <c r="E727" s="36"/>
      <c r="F727" s="36"/>
      <c r="G727" s="36"/>
      <c r="H727" s="36"/>
    </row>
    <row r="728">
      <c r="A728" s="36"/>
      <c r="B728" s="36"/>
      <c r="C728" s="36"/>
      <c r="D728" s="36"/>
      <c r="E728" s="36"/>
      <c r="F728" s="36"/>
      <c r="G728" s="36"/>
      <c r="H728" s="36"/>
    </row>
    <row r="729">
      <c r="A729" s="36"/>
      <c r="B729" s="36"/>
      <c r="C729" s="36"/>
      <c r="D729" s="36"/>
      <c r="E729" s="36"/>
      <c r="F729" s="36"/>
      <c r="G729" s="36"/>
      <c r="H729" s="36"/>
    </row>
    <row r="730">
      <c r="A730" s="36"/>
      <c r="B730" s="36"/>
      <c r="C730" s="36"/>
      <c r="D730" s="36"/>
      <c r="E730" s="36"/>
      <c r="F730" s="36"/>
      <c r="G730" s="36"/>
      <c r="H730" s="36"/>
    </row>
    <row r="731">
      <c r="A731" s="36"/>
      <c r="B731" s="36"/>
      <c r="C731" s="36"/>
      <c r="D731" s="36"/>
      <c r="E731" s="36"/>
      <c r="F731" s="36"/>
      <c r="G731" s="36"/>
      <c r="H731" s="36"/>
    </row>
    <row r="732">
      <c r="A732" s="36"/>
      <c r="B732" s="36"/>
      <c r="C732" s="36"/>
      <c r="D732" s="36"/>
      <c r="E732" s="36"/>
      <c r="F732" s="36"/>
      <c r="G732" s="36"/>
      <c r="H732" s="36"/>
    </row>
    <row r="733">
      <c r="A733" s="36"/>
      <c r="B733" s="36"/>
      <c r="C733" s="36"/>
      <c r="D733" s="36"/>
      <c r="E733" s="36"/>
      <c r="F733" s="36"/>
      <c r="G733" s="36"/>
      <c r="H733" s="36"/>
    </row>
    <row r="734">
      <c r="A734" s="36"/>
      <c r="B734" s="36"/>
      <c r="C734" s="36"/>
      <c r="D734" s="36"/>
      <c r="E734" s="36"/>
      <c r="F734" s="36"/>
      <c r="G734" s="36"/>
      <c r="H734" s="36"/>
    </row>
    <row r="735">
      <c r="A735" s="36"/>
      <c r="B735" s="36"/>
      <c r="C735" s="36"/>
      <c r="D735" s="36"/>
      <c r="E735" s="36"/>
      <c r="F735" s="36"/>
      <c r="G735" s="36"/>
      <c r="H735" s="36"/>
    </row>
    <row r="736">
      <c r="A736" s="36"/>
      <c r="B736" s="36"/>
      <c r="C736" s="36"/>
      <c r="D736" s="36"/>
      <c r="E736" s="36"/>
      <c r="F736" s="36"/>
      <c r="G736" s="36"/>
      <c r="H736" s="36"/>
    </row>
    <row r="737">
      <c r="A737" s="36"/>
      <c r="B737" s="36"/>
      <c r="C737" s="36"/>
      <c r="D737" s="36"/>
      <c r="E737" s="36"/>
      <c r="F737" s="36"/>
      <c r="G737" s="36"/>
      <c r="H737" s="36"/>
    </row>
    <row r="738">
      <c r="A738" s="36"/>
      <c r="B738" s="36"/>
      <c r="C738" s="36"/>
      <c r="D738" s="36"/>
      <c r="E738" s="36"/>
      <c r="F738" s="36"/>
      <c r="G738" s="36"/>
      <c r="H738" s="36"/>
    </row>
    <row r="739">
      <c r="A739" s="36"/>
      <c r="B739" s="36"/>
      <c r="C739" s="36"/>
      <c r="D739" s="36"/>
      <c r="E739" s="36"/>
      <c r="F739" s="36"/>
      <c r="G739" s="36"/>
      <c r="H739" s="36"/>
    </row>
    <row r="740">
      <c r="A740" s="36"/>
      <c r="B740" s="36"/>
      <c r="C740" s="36"/>
      <c r="D740" s="36"/>
      <c r="E740" s="36"/>
      <c r="F740" s="36"/>
      <c r="G740" s="36"/>
      <c r="H740" s="36"/>
    </row>
    <row r="741">
      <c r="A741" s="36"/>
      <c r="B741" s="36"/>
      <c r="C741" s="36"/>
      <c r="D741" s="36"/>
      <c r="E741" s="36"/>
      <c r="F741" s="36"/>
      <c r="G741" s="36"/>
      <c r="H741" s="36"/>
    </row>
    <row r="742">
      <c r="A742" s="36"/>
      <c r="B742" s="36"/>
      <c r="C742" s="36"/>
      <c r="D742" s="36"/>
      <c r="E742" s="36"/>
      <c r="F742" s="36"/>
      <c r="G742" s="36"/>
      <c r="H742" s="36"/>
    </row>
    <row r="743">
      <c r="A743" s="36"/>
      <c r="B743" s="36"/>
      <c r="C743" s="36"/>
      <c r="D743" s="36"/>
      <c r="E743" s="36"/>
      <c r="F743" s="36"/>
      <c r="G743" s="36"/>
      <c r="H743" s="36"/>
    </row>
    <row r="744">
      <c r="A744" s="36"/>
      <c r="B744" s="36"/>
      <c r="C744" s="36"/>
      <c r="D744" s="36"/>
      <c r="E744" s="36"/>
      <c r="F744" s="36"/>
      <c r="G744" s="36"/>
      <c r="H744" s="36"/>
    </row>
    <row r="745">
      <c r="A745" s="36"/>
      <c r="B745" s="36"/>
      <c r="C745" s="36"/>
      <c r="D745" s="36"/>
      <c r="E745" s="36"/>
      <c r="F745" s="36"/>
      <c r="G745" s="36"/>
      <c r="H745" s="36"/>
    </row>
    <row r="746">
      <c r="A746" s="36"/>
      <c r="B746" s="36"/>
      <c r="C746" s="36"/>
      <c r="D746" s="36"/>
      <c r="E746" s="36"/>
      <c r="F746" s="36"/>
      <c r="G746" s="36"/>
      <c r="H746" s="36"/>
    </row>
    <row r="747">
      <c r="A747" s="36"/>
      <c r="B747" s="36"/>
      <c r="C747" s="36"/>
      <c r="D747" s="36"/>
      <c r="E747" s="36"/>
      <c r="F747" s="36"/>
      <c r="G747" s="36"/>
      <c r="H747" s="36"/>
    </row>
    <row r="748">
      <c r="A748" s="36"/>
      <c r="B748" s="36"/>
      <c r="C748" s="36"/>
      <c r="D748" s="36"/>
      <c r="E748" s="36"/>
      <c r="F748" s="36"/>
      <c r="G748" s="36"/>
      <c r="H748" s="36"/>
    </row>
    <row r="749">
      <c r="A749" s="36"/>
      <c r="B749" s="36"/>
      <c r="C749" s="36"/>
      <c r="D749" s="36"/>
      <c r="E749" s="36"/>
      <c r="F749" s="36"/>
      <c r="G749" s="36"/>
      <c r="H749" s="36"/>
    </row>
    <row r="750">
      <c r="A750" s="36"/>
      <c r="B750" s="36"/>
      <c r="C750" s="36"/>
      <c r="D750" s="36"/>
      <c r="E750" s="36"/>
      <c r="F750" s="36"/>
      <c r="G750" s="36"/>
      <c r="H750" s="36"/>
    </row>
    <row r="751">
      <c r="A751" s="36"/>
      <c r="B751" s="36"/>
      <c r="C751" s="36"/>
      <c r="D751" s="36"/>
      <c r="E751" s="36"/>
      <c r="F751" s="36"/>
      <c r="G751" s="36"/>
      <c r="H751" s="36"/>
    </row>
    <row r="752">
      <c r="A752" s="36"/>
      <c r="B752" s="36"/>
      <c r="C752" s="36"/>
      <c r="D752" s="36"/>
      <c r="E752" s="36"/>
      <c r="F752" s="36"/>
      <c r="G752" s="36"/>
      <c r="H752" s="36"/>
    </row>
    <row r="753">
      <c r="A753" s="36"/>
      <c r="B753" s="36"/>
      <c r="C753" s="36"/>
      <c r="D753" s="36"/>
      <c r="E753" s="36"/>
      <c r="F753" s="36"/>
      <c r="G753" s="36"/>
      <c r="H753" s="36"/>
    </row>
    <row r="754">
      <c r="A754" s="36"/>
      <c r="B754" s="36"/>
      <c r="C754" s="36"/>
      <c r="D754" s="36"/>
      <c r="E754" s="36"/>
      <c r="F754" s="36"/>
      <c r="G754" s="36"/>
      <c r="H754" s="36"/>
    </row>
    <row r="755">
      <c r="A755" s="36"/>
      <c r="B755" s="36"/>
      <c r="C755" s="36"/>
      <c r="D755" s="36"/>
      <c r="E755" s="36"/>
      <c r="F755" s="36"/>
      <c r="G755" s="36"/>
      <c r="H755" s="36"/>
    </row>
    <row r="756">
      <c r="A756" s="36"/>
      <c r="B756" s="36"/>
      <c r="C756" s="36"/>
      <c r="D756" s="36"/>
      <c r="E756" s="36"/>
      <c r="F756" s="36"/>
      <c r="G756" s="36"/>
      <c r="H756" s="36"/>
    </row>
    <row r="757">
      <c r="A757" s="36"/>
      <c r="B757" s="36"/>
      <c r="C757" s="36"/>
      <c r="D757" s="36"/>
      <c r="E757" s="36"/>
      <c r="F757" s="36"/>
      <c r="G757" s="36"/>
      <c r="H757" s="36"/>
    </row>
    <row r="758">
      <c r="A758" s="36"/>
      <c r="B758" s="36"/>
      <c r="C758" s="36"/>
      <c r="D758" s="36"/>
      <c r="E758" s="36"/>
      <c r="F758" s="36"/>
      <c r="G758" s="36"/>
      <c r="H758" s="36"/>
    </row>
    <row r="759">
      <c r="A759" s="36"/>
      <c r="B759" s="36"/>
      <c r="C759" s="36"/>
      <c r="D759" s="36"/>
      <c r="E759" s="36"/>
      <c r="F759" s="36"/>
      <c r="G759" s="36"/>
      <c r="H759" s="36"/>
    </row>
    <row r="760">
      <c r="A760" s="36"/>
      <c r="B760" s="36"/>
      <c r="C760" s="36"/>
      <c r="D760" s="36"/>
      <c r="E760" s="36"/>
      <c r="F760" s="36"/>
      <c r="G760" s="36"/>
      <c r="H760" s="36"/>
    </row>
    <row r="761">
      <c r="A761" s="36"/>
      <c r="B761" s="36"/>
      <c r="C761" s="36"/>
      <c r="D761" s="36"/>
      <c r="E761" s="36"/>
      <c r="F761" s="36"/>
      <c r="G761" s="36"/>
      <c r="H761" s="36"/>
    </row>
    <row r="762">
      <c r="A762" s="36"/>
      <c r="B762" s="36"/>
      <c r="C762" s="36"/>
      <c r="D762" s="36"/>
      <c r="E762" s="36"/>
      <c r="F762" s="36"/>
      <c r="G762" s="36"/>
      <c r="H762" s="36"/>
    </row>
    <row r="763">
      <c r="A763" s="36"/>
      <c r="B763" s="36"/>
      <c r="C763" s="36"/>
      <c r="D763" s="36"/>
      <c r="E763" s="36"/>
      <c r="F763" s="36"/>
      <c r="G763" s="36"/>
      <c r="H763" s="36"/>
    </row>
    <row r="764">
      <c r="A764" s="36"/>
      <c r="B764" s="36"/>
      <c r="C764" s="36"/>
      <c r="D764" s="36"/>
      <c r="E764" s="36"/>
      <c r="F764" s="36"/>
      <c r="G764" s="36"/>
      <c r="H764" s="36"/>
    </row>
    <row r="765">
      <c r="A765" s="36"/>
      <c r="B765" s="36"/>
      <c r="C765" s="36"/>
      <c r="D765" s="36"/>
      <c r="E765" s="36"/>
      <c r="F765" s="36"/>
      <c r="G765" s="36"/>
      <c r="H765" s="36"/>
    </row>
    <row r="766">
      <c r="A766" s="36"/>
      <c r="B766" s="36"/>
      <c r="C766" s="36"/>
      <c r="D766" s="36"/>
      <c r="E766" s="36"/>
      <c r="F766" s="36"/>
      <c r="G766" s="36"/>
      <c r="H766" s="36"/>
    </row>
    <row r="767">
      <c r="A767" s="36"/>
      <c r="B767" s="36"/>
      <c r="C767" s="36"/>
      <c r="D767" s="36"/>
      <c r="E767" s="36"/>
      <c r="F767" s="36"/>
      <c r="G767" s="36"/>
      <c r="H767" s="36"/>
    </row>
    <row r="768">
      <c r="A768" s="36"/>
      <c r="B768" s="36"/>
      <c r="C768" s="36"/>
      <c r="D768" s="36"/>
      <c r="E768" s="36"/>
      <c r="F768" s="36"/>
      <c r="G768" s="36"/>
      <c r="H768" s="36"/>
    </row>
    <row r="769">
      <c r="A769" s="36"/>
      <c r="B769" s="36"/>
      <c r="C769" s="36"/>
      <c r="D769" s="36"/>
      <c r="E769" s="36"/>
      <c r="F769" s="36"/>
      <c r="G769" s="36"/>
      <c r="H769" s="36"/>
    </row>
    <row r="770">
      <c r="A770" s="36"/>
      <c r="B770" s="36"/>
      <c r="C770" s="36"/>
      <c r="D770" s="36"/>
      <c r="E770" s="36"/>
      <c r="F770" s="36"/>
      <c r="G770" s="36"/>
      <c r="H770" s="36"/>
    </row>
    <row r="771">
      <c r="A771" s="36"/>
      <c r="B771" s="36"/>
      <c r="C771" s="36"/>
      <c r="D771" s="36"/>
      <c r="E771" s="36"/>
      <c r="F771" s="36"/>
      <c r="G771" s="36"/>
      <c r="H771" s="36"/>
    </row>
    <row r="772">
      <c r="A772" s="36"/>
      <c r="B772" s="36"/>
      <c r="C772" s="36"/>
      <c r="D772" s="36"/>
      <c r="E772" s="36"/>
      <c r="F772" s="36"/>
      <c r="G772" s="36"/>
      <c r="H772" s="36"/>
    </row>
    <row r="773">
      <c r="A773" s="36"/>
      <c r="B773" s="36"/>
      <c r="C773" s="36"/>
      <c r="D773" s="36"/>
      <c r="E773" s="36"/>
      <c r="F773" s="36"/>
      <c r="G773" s="36"/>
      <c r="H773" s="36"/>
    </row>
    <row r="774">
      <c r="A774" s="36"/>
      <c r="B774" s="36"/>
      <c r="C774" s="36"/>
      <c r="D774" s="36"/>
      <c r="E774" s="36"/>
      <c r="F774" s="36"/>
      <c r="G774" s="36"/>
      <c r="H774" s="36"/>
    </row>
    <row r="775">
      <c r="A775" s="36"/>
      <c r="B775" s="36"/>
      <c r="C775" s="36"/>
      <c r="D775" s="36"/>
      <c r="E775" s="36"/>
      <c r="F775" s="36"/>
      <c r="G775" s="36"/>
      <c r="H775" s="36"/>
    </row>
    <row r="776">
      <c r="A776" s="36"/>
      <c r="B776" s="36"/>
      <c r="C776" s="36"/>
      <c r="D776" s="36"/>
      <c r="E776" s="36"/>
      <c r="F776" s="36"/>
      <c r="G776" s="36"/>
      <c r="H776" s="36"/>
    </row>
    <row r="777">
      <c r="A777" s="36"/>
      <c r="B777" s="36"/>
      <c r="C777" s="36"/>
      <c r="D777" s="36"/>
      <c r="E777" s="36"/>
      <c r="F777" s="36"/>
      <c r="G777" s="36"/>
      <c r="H777" s="36"/>
    </row>
    <row r="778">
      <c r="A778" s="36"/>
      <c r="B778" s="36"/>
      <c r="C778" s="36"/>
      <c r="D778" s="36"/>
      <c r="E778" s="36"/>
      <c r="F778" s="36"/>
      <c r="G778" s="36"/>
      <c r="H778" s="36"/>
    </row>
    <row r="779">
      <c r="A779" s="36"/>
      <c r="B779" s="36"/>
      <c r="C779" s="36"/>
      <c r="D779" s="36"/>
      <c r="E779" s="36"/>
      <c r="F779" s="36"/>
      <c r="G779" s="36"/>
      <c r="H779" s="36"/>
    </row>
    <row r="780">
      <c r="A780" s="36"/>
      <c r="B780" s="36"/>
      <c r="C780" s="36"/>
      <c r="D780" s="36"/>
      <c r="E780" s="36"/>
      <c r="F780" s="36"/>
      <c r="G780" s="36"/>
      <c r="H780" s="36"/>
    </row>
    <row r="781">
      <c r="A781" s="36"/>
      <c r="B781" s="36"/>
      <c r="C781" s="36"/>
      <c r="D781" s="36"/>
      <c r="E781" s="36"/>
      <c r="F781" s="36"/>
      <c r="G781" s="36"/>
      <c r="H781" s="36"/>
    </row>
    <row r="782">
      <c r="A782" s="36"/>
      <c r="B782" s="36"/>
      <c r="C782" s="36"/>
      <c r="D782" s="36"/>
      <c r="E782" s="36"/>
      <c r="F782" s="36"/>
      <c r="G782" s="36"/>
      <c r="H782" s="36"/>
    </row>
    <row r="783">
      <c r="A783" s="36"/>
      <c r="B783" s="36"/>
      <c r="C783" s="36"/>
      <c r="D783" s="36"/>
      <c r="E783" s="36"/>
      <c r="F783" s="36"/>
      <c r="G783" s="36"/>
      <c r="H783" s="36"/>
    </row>
    <row r="784">
      <c r="A784" s="36"/>
      <c r="B784" s="36"/>
      <c r="C784" s="36"/>
      <c r="D784" s="36"/>
      <c r="E784" s="36"/>
      <c r="F784" s="36"/>
      <c r="G784" s="36"/>
      <c r="H784" s="36"/>
    </row>
    <row r="785">
      <c r="A785" s="36"/>
      <c r="B785" s="36"/>
      <c r="C785" s="36"/>
      <c r="D785" s="36"/>
      <c r="E785" s="36"/>
      <c r="F785" s="36"/>
      <c r="G785" s="36"/>
      <c r="H785" s="36"/>
    </row>
    <row r="786">
      <c r="A786" s="36"/>
      <c r="B786" s="36"/>
      <c r="C786" s="36"/>
      <c r="D786" s="36"/>
      <c r="E786" s="36"/>
      <c r="F786" s="36"/>
      <c r="G786" s="36"/>
      <c r="H786" s="36"/>
    </row>
    <row r="787">
      <c r="A787" s="36"/>
      <c r="B787" s="36"/>
      <c r="C787" s="36"/>
      <c r="D787" s="36"/>
      <c r="E787" s="36"/>
      <c r="F787" s="36"/>
      <c r="G787" s="36"/>
      <c r="H787" s="36"/>
    </row>
    <row r="788">
      <c r="A788" s="36"/>
      <c r="B788" s="36"/>
      <c r="C788" s="36"/>
      <c r="D788" s="36"/>
      <c r="E788" s="36"/>
      <c r="F788" s="36"/>
      <c r="G788" s="36"/>
      <c r="H788" s="36"/>
    </row>
    <row r="789">
      <c r="A789" s="36"/>
      <c r="B789" s="36"/>
      <c r="C789" s="36"/>
      <c r="D789" s="36"/>
      <c r="E789" s="36"/>
      <c r="F789" s="36"/>
      <c r="G789" s="36"/>
      <c r="H789" s="36"/>
    </row>
    <row r="790">
      <c r="A790" s="36"/>
      <c r="B790" s="36"/>
      <c r="C790" s="36"/>
      <c r="D790" s="36"/>
      <c r="E790" s="36"/>
      <c r="F790" s="36"/>
      <c r="G790" s="36"/>
      <c r="H790" s="36"/>
    </row>
    <row r="791">
      <c r="A791" s="36"/>
      <c r="B791" s="36"/>
      <c r="C791" s="36"/>
      <c r="D791" s="36"/>
      <c r="E791" s="36"/>
      <c r="F791" s="36"/>
      <c r="G791" s="36"/>
      <c r="H791" s="36"/>
    </row>
    <row r="792">
      <c r="A792" s="36"/>
      <c r="B792" s="36"/>
      <c r="C792" s="36"/>
      <c r="D792" s="36"/>
      <c r="E792" s="36"/>
      <c r="F792" s="36"/>
      <c r="G792" s="36"/>
      <c r="H792" s="36"/>
    </row>
    <row r="793">
      <c r="A793" s="36"/>
      <c r="B793" s="36"/>
      <c r="C793" s="36"/>
      <c r="D793" s="36"/>
      <c r="E793" s="36"/>
      <c r="F793" s="36"/>
      <c r="G793" s="36"/>
      <c r="H793" s="36"/>
    </row>
    <row r="794">
      <c r="A794" s="36"/>
      <c r="B794" s="36"/>
      <c r="C794" s="36"/>
      <c r="D794" s="36"/>
      <c r="E794" s="36"/>
      <c r="F794" s="36"/>
      <c r="G794" s="36"/>
      <c r="H794" s="36"/>
    </row>
    <row r="795">
      <c r="A795" s="36"/>
      <c r="B795" s="36"/>
      <c r="C795" s="36"/>
      <c r="D795" s="36"/>
      <c r="E795" s="36"/>
      <c r="F795" s="36"/>
      <c r="G795" s="36"/>
      <c r="H795" s="36"/>
    </row>
    <row r="796">
      <c r="A796" s="36"/>
      <c r="B796" s="36"/>
      <c r="C796" s="36"/>
      <c r="D796" s="36"/>
      <c r="E796" s="36"/>
      <c r="F796" s="36"/>
      <c r="G796" s="36"/>
      <c r="H796" s="36"/>
    </row>
    <row r="797">
      <c r="A797" s="36"/>
      <c r="B797" s="36"/>
      <c r="C797" s="36"/>
      <c r="D797" s="36"/>
      <c r="E797" s="36"/>
      <c r="F797" s="36"/>
      <c r="G797" s="36"/>
      <c r="H797" s="36"/>
    </row>
    <row r="798">
      <c r="A798" s="36"/>
      <c r="B798" s="36"/>
      <c r="C798" s="36"/>
      <c r="D798" s="36"/>
      <c r="E798" s="36"/>
      <c r="F798" s="36"/>
      <c r="G798" s="36"/>
      <c r="H798" s="36"/>
    </row>
    <row r="799">
      <c r="A799" s="36"/>
      <c r="B799" s="36"/>
      <c r="C799" s="36"/>
      <c r="D799" s="36"/>
      <c r="E799" s="36"/>
      <c r="F799" s="36"/>
      <c r="G799" s="36"/>
      <c r="H799" s="36"/>
    </row>
    <row r="800">
      <c r="A800" s="36"/>
      <c r="B800" s="36"/>
      <c r="C800" s="36"/>
      <c r="D800" s="36"/>
      <c r="E800" s="36"/>
      <c r="F800" s="36"/>
      <c r="G800" s="36"/>
      <c r="H800" s="36"/>
    </row>
    <row r="801">
      <c r="A801" s="36"/>
      <c r="B801" s="36"/>
      <c r="C801" s="36"/>
      <c r="D801" s="36"/>
      <c r="E801" s="36"/>
      <c r="F801" s="36"/>
      <c r="G801" s="36"/>
      <c r="H801" s="36"/>
    </row>
    <row r="802">
      <c r="A802" s="36"/>
      <c r="B802" s="36"/>
      <c r="C802" s="36"/>
      <c r="D802" s="36"/>
      <c r="E802" s="36"/>
      <c r="F802" s="36"/>
      <c r="G802" s="36"/>
      <c r="H802" s="36"/>
    </row>
    <row r="803">
      <c r="A803" s="36"/>
      <c r="B803" s="36"/>
      <c r="C803" s="36"/>
      <c r="D803" s="36"/>
      <c r="E803" s="36"/>
      <c r="F803" s="36"/>
      <c r="G803" s="36"/>
      <c r="H803" s="36"/>
    </row>
    <row r="804">
      <c r="A804" s="36"/>
      <c r="B804" s="36"/>
      <c r="C804" s="36"/>
      <c r="D804" s="36"/>
      <c r="E804" s="36"/>
      <c r="F804" s="36"/>
      <c r="G804" s="36"/>
      <c r="H804" s="36"/>
    </row>
    <row r="805">
      <c r="A805" s="36"/>
      <c r="B805" s="36"/>
      <c r="C805" s="36"/>
      <c r="D805" s="36"/>
      <c r="E805" s="36"/>
      <c r="F805" s="36"/>
      <c r="G805" s="36"/>
      <c r="H805" s="36"/>
    </row>
    <row r="806">
      <c r="A806" s="36"/>
      <c r="B806" s="36"/>
      <c r="C806" s="36"/>
      <c r="D806" s="36"/>
      <c r="E806" s="36"/>
      <c r="F806" s="36"/>
      <c r="G806" s="36"/>
      <c r="H806" s="36"/>
    </row>
    <row r="807">
      <c r="A807" s="36"/>
      <c r="B807" s="36"/>
      <c r="C807" s="36"/>
      <c r="D807" s="36"/>
      <c r="E807" s="36"/>
      <c r="F807" s="36"/>
      <c r="G807" s="36"/>
      <c r="H807" s="36"/>
    </row>
    <row r="808">
      <c r="A808" s="36"/>
      <c r="B808" s="36"/>
      <c r="C808" s="36"/>
      <c r="D808" s="36"/>
      <c r="E808" s="36"/>
      <c r="F808" s="36"/>
      <c r="G808" s="36"/>
      <c r="H808" s="36"/>
    </row>
    <row r="809">
      <c r="A809" s="36"/>
      <c r="B809" s="36"/>
      <c r="C809" s="36"/>
      <c r="D809" s="36"/>
      <c r="E809" s="36"/>
      <c r="F809" s="36"/>
      <c r="G809" s="36"/>
      <c r="H809" s="36"/>
    </row>
    <row r="810">
      <c r="A810" s="36"/>
      <c r="B810" s="36"/>
      <c r="C810" s="36"/>
      <c r="D810" s="36"/>
      <c r="E810" s="36"/>
      <c r="F810" s="36"/>
      <c r="G810" s="36"/>
      <c r="H810" s="36"/>
    </row>
    <row r="811">
      <c r="A811" s="36"/>
      <c r="B811" s="36"/>
      <c r="C811" s="36"/>
      <c r="D811" s="36"/>
      <c r="E811" s="36"/>
      <c r="F811" s="36"/>
      <c r="G811" s="36"/>
      <c r="H811" s="36"/>
    </row>
    <row r="812">
      <c r="A812" s="36"/>
      <c r="B812" s="36"/>
      <c r="C812" s="36"/>
      <c r="D812" s="36"/>
      <c r="E812" s="36"/>
      <c r="F812" s="36"/>
      <c r="G812" s="36"/>
      <c r="H812" s="36"/>
    </row>
    <row r="813">
      <c r="A813" s="36"/>
      <c r="B813" s="36"/>
      <c r="C813" s="36"/>
      <c r="D813" s="36"/>
      <c r="E813" s="36"/>
      <c r="F813" s="36"/>
      <c r="G813" s="36"/>
      <c r="H813" s="36"/>
    </row>
    <row r="814">
      <c r="A814" s="36"/>
      <c r="B814" s="36"/>
      <c r="C814" s="36"/>
      <c r="D814" s="36"/>
      <c r="E814" s="36"/>
      <c r="F814" s="36"/>
      <c r="G814" s="36"/>
      <c r="H814" s="36"/>
    </row>
    <row r="815">
      <c r="A815" s="36"/>
      <c r="B815" s="36"/>
      <c r="C815" s="36"/>
      <c r="D815" s="36"/>
      <c r="E815" s="36"/>
      <c r="F815" s="36"/>
      <c r="G815" s="36"/>
      <c r="H815" s="36"/>
    </row>
    <row r="816">
      <c r="A816" s="36"/>
      <c r="B816" s="36"/>
      <c r="C816" s="36"/>
      <c r="D816" s="36"/>
      <c r="E816" s="36"/>
      <c r="F816" s="36"/>
      <c r="G816" s="36"/>
      <c r="H816" s="36"/>
    </row>
    <row r="817">
      <c r="A817" s="36"/>
      <c r="B817" s="36"/>
      <c r="C817" s="36"/>
      <c r="D817" s="36"/>
      <c r="E817" s="36"/>
      <c r="F817" s="36"/>
      <c r="G817" s="36"/>
      <c r="H817" s="36"/>
    </row>
    <row r="818">
      <c r="A818" s="36"/>
      <c r="B818" s="36"/>
      <c r="C818" s="36"/>
      <c r="D818" s="36"/>
      <c r="E818" s="36"/>
      <c r="F818" s="36"/>
      <c r="G818" s="36"/>
      <c r="H818" s="36"/>
    </row>
    <row r="819">
      <c r="A819" s="36"/>
      <c r="B819" s="36"/>
      <c r="C819" s="36"/>
      <c r="D819" s="36"/>
      <c r="E819" s="36"/>
      <c r="F819" s="36"/>
      <c r="G819" s="36"/>
      <c r="H819" s="36"/>
    </row>
    <row r="820">
      <c r="A820" s="36"/>
      <c r="B820" s="36"/>
      <c r="C820" s="36"/>
      <c r="D820" s="36"/>
      <c r="E820" s="36"/>
      <c r="F820" s="36"/>
      <c r="G820" s="36"/>
      <c r="H820" s="36"/>
    </row>
    <row r="821">
      <c r="A821" s="36"/>
      <c r="B821" s="36"/>
      <c r="C821" s="36"/>
      <c r="D821" s="36"/>
      <c r="E821" s="36"/>
      <c r="F821" s="36"/>
      <c r="G821" s="36"/>
      <c r="H821" s="36"/>
    </row>
    <row r="822">
      <c r="A822" s="36"/>
      <c r="B822" s="36"/>
      <c r="C822" s="36"/>
      <c r="D822" s="36"/>
      <c r="E822" s="36"/>
      <c r="F822" s="36"/>
      <c r="G822" s="36"/>
      <c r="H822" s="36"/>
    </row>
    <row r="823">
      <c r="A823" s="36"/>
      <c r="B823" s="36"/>
      <c r="C823" s="36"/>
      <c r="D823" s="36"/>
      <c r="E823" s="36"/>
      <c r="F823" s="36"/>
      <c r="G823" s="36"/>
      <c r="H823" s="36"/>
    </row>
    <row r="824">
      <c r="A824" s="36"/>
      <c r="B824" s="36"/>
      <c r="C824" s="36"/>
      <c r="D824" s="36"/>
      <c r="E824" s="36"/>
      <c r="F824" s="36"/>
      <c r="G824" s="36"/>
      <c r="H824" s="36"/>
    </row>
    <row r="825">
      <c r="A825" s="36"/>
      <c r="B825" s="36"/>
      <c r="C825" s="36"/>
      <c r="D825" s="36"/>
      <c r="E825" s="36"/>
      <c r="F825" s="36"/>
      <c r="G825" s="36"/>
      <c r="H825" s="36"/>
    </row>
    <row r="826">
      <c r="A826" s="36"/>
      <c r="B826" s="36"/>
      <c r="C826" s="36"/>
      <c r="D826" s="36"/>
      <c r="E826" s="36"/>
      <c r="F826" s="36"/>
      <c r="G826" s="36"/>
      <c r="H826" s="36"/>
    </row>
    <row r="827">
      <c r="A827" s="36"/>
      <c r="B827" s="36"/>
      <c r="C827" s="36"/>
      <c r="D827" s="36"/>
      <c r="E827" s="36"/>
      <c r="F827" s="36"/>
      <c r="G827" s="36"/>
      <c r="H827" s="36"/>
    </row>
    <row r="828">
      <c r="A828" s="36"/>
      <c r="B828" s="36"/>
      <c r="C828" s="36"/>
      <c r="D828" s="36"/>
      <c r="E828" s="36"/>
      <c r="F828" s="36"/>
      <c r="G828" s="36"/>
      <c r="H828" s="36"/>
    </row>
    <row r="829">
      <c r="A829" s="36"/>
      <c r="B829" s="36"/>
      <c r="C829" s="36"/>
      <c r="D829" s="36"/>
      <c r="E829" s="36"/>
      <c r="F829" s="36"/>
      <c r="G829" s="36"/>
      <c r="H829" s="36"/>
    </row>
    <row r="830">
      <c r="A830" s="36"/>
      <c r="B830" s="36"/>
      <c r="C830" s="36"/>
      <c r="D830" s="36"/>
      <c r="E830" s="36"/>
      <c r="F830" s="36"/>
      <c r="G830" s="36"/>
      <c r="H830" s="36"/>
    </row>
    <row r="831">
      <c r="A831" s="36"/>
      <c r="B831" s="36"/>
      <c r="C831" s="36"/>
      <c r="D831" s="36"/>
      <c r="E831" s="36"/>
      <c r="F831" s="36"/>
      <c r="G831" s="36"/>
      <c r="H831" s="36"/>
    </row>
    <row r="832">
      <c r="A832" s="36"/>
      <c r="B832" s="36"/>
      <c r="C832" s="36"/>
      <c r="D832" s="36"/>
      <c r="E832" s="36"/>
      <c r="F832" s="36"/>
      <c r="G832" s="36"/>
      <c r="H832" s="36"/>
    </row>
    <row r="833">
      <c r="A833" s="36"/>
      <c r="B833" s="36"/>
      <c r="C833" s="36"/>
      <c r="D833" s="36"/>
      <c r="E833" s="36"/>
      <c r="F833" s="36"/>
      <c r="G833" s="36"/>
      <c r="H833" s="36"/>
    </row>
    <row r="834">
      <c r="A834" s="36"/>
      <c r="B834" s="36"/>
      <c r="C834" s="36"/>
      <c r="D834" s="36"/>
      <c r="E834" s="36"/>
      <c r="F834" s="36"/>
      <c r="G834" s="36"/>
      <c r="H834" s="36"/>
    </row>
    <row r="835">
      <c r="A835" s="36"/>
      <c r="B835" s="36"/>
      <c r="C835" s="36"/>
      <c r="D835" s="36"/>
      <c r="E835" s="36"/>
      <c r="F835" s="36"/>
      <c r="G835" s="36"/>
      <c r="H835" s="36"/>
    </row>
    <row r="836">
      <c r="A836" s="36"/>
      <c r="B836" s="36"/>
      <c r="C836" s="36"/>
      <c r="D836" s="36"/>
      <c r="E836" s="36"/>
      <c r="F836" s="36"/>
      <c r="G836" s="36"/>
      <c r="H836" s="36"/>
    </row>
    <row r="837">
      <c r="A837" s="36"/>
      <c r="B837" s="36"/>
      <c r="C837" s="36"/>
      <c r="D837" s="36"/>
      <c r="E837" s="36"/>
      <c r="F837" s="36"/>
      <c r="G837" s="36"/>
      <c r="H837" s="36"/>
    </row>
    <row r="838">
      <c r="A838" s="36"/>
      <c r="B838" s="36"/>
      <c r="C838" s="36"/>
      <c r="D838" s="36"/>
      <c r="E838" s="36"/>
      <c r="F838" s="36"/>
      <c r="G838" s="36"/>
      <c r="H838" s="36"/>
    </row>
    <row r="839">
      <c r="A839" s="36"/>
      <c r="B839" s="36"/>
      <c r="C839" s="36"/>
      <c r="D839" s="36"/>
      <c r="E839" s="36"/>
      <c r="F839" s="36"/>
      <c r="G839" s="36"/>
      <c r="H839" s="36"/>
    </row>
    <row r="840">
      <c r="A840" s="36"/>
      <c r="B840" s="36"/>
      <c r="C840" s="36"/>
      <c r="D840" s="36"/>
      <c r="E840" s="36"/>
      <c r="F840" s="36"/>
      <c r="G840" s="36"/>
      <c r="H840" s="36"/>
    </row>
    <row r="841">
      <c r="A841" s="36"/>
      <c r="B841" s="36"/>
      <c r="C841" s="36"/>
      <c r="D841" s="36"/>
      <c r="E841" s="36"/>
      <c r="F841" s="36"/>
      <c r="G841" s="36"/>
      <c r="H841" s="36"/>
    </row>
    <row r="842">
      <c r="A842" s="36"/>
      <c r="B842" s="36"/>
      <c r="C842" s="36"/>
      <c r="D842" s="36"/>
      <c r="E842" s="36"/>
      <c r="F842" s="36"/>
      <c r="G842" s="36"/>
      <c r="H842" s="36"/>
    </row>
    <row r="843">
      <c r="A843" s="36"/>
      <c r="B843" s="36"/>
      <c r="C843" s="36"/>
      <c r="D843" s="36"/>
      <c r="E843" s="36"/>
      <c r="F843" s="36"/>
      <c r="G843" s="36"/>
      <c r="H843" s="36"/>
    </row>
    <row r="844">
      <c r="A844" s="36"/>
      <c r="B844" s="36"/>
      <c r="C844" s="36"/>
      <c r="D844" s="36"/>
      <c r="E844" s="36"/>
      <c r="F844" s="36"/>
      <c r="G844" s="36"/>
      <c r="H844" s="36"/>
    </row>
    <row r="845">
      <c r="A845" s="36"/>
      <c r="B845" s="36"/>
      <c r="C845" s="36"/>
      <c r="D845" s="36"/>
      <c r="E845" s="36"/>
      <c r="F845" s="36"/>
      <c r="G845" s="36"/>
      <c r="H845" s="36"/>
    </row>
    <row r="846">
      <c r="A846" s="36"/>
      <c r="B846" s="36"/>
      <c r="C846" s="36"/>
      <c r="D846" s="36"/>
      <c r="E846" s="36"/>
      <c r="F846" s="36"/>
      <c r="G846" s="36"/>
      <c r="H846" s="36"/>
    </row>
    <row r="847">
      <c r="A847" s="36"/>
      <c r="B847" s="36"/>
      <c r="C847" s="36"/>
      <c r="D847" s="36"/>
      <c r="E847" s="36"/>
      <c r="F847" s="36"/>
      <c r="G847" s="36"/>
      <c r="H847" s="36"/>
    </row>
    <row r="848">
      <c r="A848" s="36"/>
      <c r="B848" s="36"/>
      <c r="C848" s="36"/>
      <c r="D848" s="36"/>
      <c r="E848" s="36"/>
      <c r="F848" s="36"/>
      <c r="G848" s="36"/>
      <c r="H848" s="36"/>
    </row>
    <row r="849">
      <c r="A849" s="36"/>
      <c r="B849" s="36"/>
      <c r="C849" s="36"/>
      <c r="D849" s="36"/>
      <c r="E849" s="36"/>
      <c r="F849" s="36"/>
      <c r="G849" s="36"/>
      <c r="H849" s="36"/>
    </row>
    <row r="850">
      <c r="A850" s="36"/>
      <c r="B850" s="36"/>
      <c r="C850" s="36"/>
      <c r="D850" s="36"/>
      <c r="E850" s="36"/>
      <c r="F850" s="36"/>
      <c r="G850" s="36"/>
      <c r="H850" s="36"/>
    </row>
    <row r="851">
      <c r="A851" s="36"/>
      <c r="B851" s="36"/>
      <c r="C851" s="36"/>
      <c r="D851" s="36"/>
      <c r="E851" s="36"/>
      <c r="F851" s="36"/>
      <c r="G851" s="36"/>
      <c r="H851" s="36"/>
    </row>
    <row r="852">
      <c r="A852" s="36"/>
      <c r="B852" s="36"/>
      <c r="C852" s="36"/>
      <c r="D852" s="36"/>
      <c r="E852" s="36"/>
      <c r="F852" s="36"/>
      <c r="G852" s="36"/>
      <c r="H852" s="36"/>
    </row>
    <row r="853">
      <c r="A853" s="36"/>
      <c r="B853" s="36"/>
      <c r="C853" s="36"/>
      <c r="D853" s="36"/>
      <c r="E853" s="36"/>
      <c r="F853" s="36"/>
      <c r="G853" s="36"/>
      <c r="H853" s="36"/>
    </row>
    <row r="854">
      <c r="A854" s="36"/>
      <c r="B854" s="36"/>
      <c r="C854" s="36"/>
      <c r="D854" s="36"/>
      <c r="E854" s="36"/>
      <c r="F854" s="36"/>
      <c r="G854" s="36"/>
      <c r="H854" s="36"/>
    </row>
    <row r="855">
      <c r="A855" s="36"/>
      <c r="B855" s="36"/>
      <c r="C855" s="36"/>
      <c r="D855" s="36"/>
      <c r="E855" s="36"/>
      <c r="F855" s="36"/>
      <c r="G855" s="36"/>
      <c r="H855" s="36"/>
    </row>
    <row r="856">
      <c r="A856" s="36"/>
      <c r="B856" s="36"/>
      <c r="C856" s="36"/>
      <c r="D856" s="36"/>
      <c r="E856" s="36"/>
      <c r="F856" s="36"/>
      <c r="G856" s="36"/>
      <c r="H856" s="36"/>
    </row>
    <row r="857">
      <c r="A857" s="36"/>
      <c r="B857" s="36"/>
      <c r="C857" s="36"/>
      <c r="D857" s="36"/>
      <c r="E857" s="36"/>
      <c r="F857" s="36"/>
      <c r="G857" s="36"/>
      <c r="H857" s="36"/>
    </row>
    <row r="858">
      <c r="A858" s="36"/>
      <c r="B858" s="36"/>
      <c r="C858" s="36"/>
      <c r="D858" s="36"/>
      <c r="E858" s="36"/>
      <c r="F858" s="36"/>
      <c r="G858" s="36"/>
      <c r="H858" s="36"/>
    </row>
    <row r="859">
      <c r="A859" s="36"/>
      <c r="B859" s="36"/>
      <c r="C859" s="36"/>
      <c r="D859" s="36"/>
      <c r="E859" s="36"/>
      <c r="F859" s="36"/>
      <c r="G859" s="36"/>
      <c r="H859" s="36"/>
    </row>
    <row r="860">
      <c r="A860" s="36"/>
      <c r="B860" s="36"/>
      <c r="C860" s="36"/>
      <c r="D860" s="36"/>
      <c r="E860" s="36"/>
      <c r="F860" s="36"/>
      <c r="G860" s="36"/>
      <c r="H860" s="36"/>
    </row>
    <row r="861">
      <c r="A861" s="36"/>
      <c r="B861" s="36"/>
      <c r="C861" s="36"/>
      <c r="D861" s="36"/>
      <c r="E861" s="36"/>
      <c r="F861" s="36"/>
      <c r="G861" s="36"/>
      <c r="H861" s="36"/>
    </row>
    <row r="862">
      <c r="A862" s="36"/>
      <c r="B862" s="36"/>
      <c r="C862" s="36"/>
      <c r="D862" s="36"/>
      <c r="E862" s="36"/>
      <c r="F862" s="36"/>
      <c r="G862" s="36"/>
      <c r="H862" s="36"/>
    </row>
    <row r="863">
      <c r="A863" s="36"/>
      <c r="B863" s="36"/>
      <c r="C863" s="36"/>
      <c r="D863" s="36"/>
      <c r="E863" s="36"/>
      <c r="F863" s="36"/>
      <c r="G863" s="36"/>
      <c r="H863" s="36"/>
    </row>
    <row r="864">
      <c r="A864" s="36"/>
      <c r="B864" s="36"/>
      <c r="C864" s="36"/>
      <c r="D864" s="36"/>
      <c r="E864" s="36"/>
      <c r="F864" s="36"/>
      <c r="G864" s="36"/>
      <c r="H864" s="36"/>
    </row>
    <row r="865">
      <c r="A865" s="36"/>
      <c r="B865" s="36"/>
      <c r="C865" s="36"/>
      <c r="D865" s="36"/>
      <c r="E865" s="36"/>
      <c r="F865" s="36"/>
      <c r="G865" s="36"/>
      <c r="H865" s="36"/>
    </row>
    <row r="866">
      <c r="A866" s="36"/>
      <c r="B866" s="36"/>
      <c r="C866" s="36"/>
      <c r="D866" s="36"/>
      <c r="E866" s="36"/>
      <c r="F866" s="36"/>
      <c r="G866" s="36"/>
      <c r="H866" s="36"/>
    </row>
    <row r="867">
      <c r="A867" s="36"/>
      <c r="B867" s="36"/>
      <c r="C867" s="36"/>
      <c r="D867" s="36"/>
      <c r="E867" s="36"/>
      <c r="F867" s="36"/>
      <c r="G867" s="36"/>
      <c r="H867" s="36"/>
    </row>
    <row r="868">
      <c r="A868" s="36"/>
      <c r="B868" s="36"/>
      <c r="C868" s="36"/>
      <c r="D868" s="36"/>
      <c r="E868" s="36"/>
      <c r="F868" s="36"/>
      <c r="G868" s="36"/>
      <c r="H868" s="36"/>
    </row>
    <row r="869">
      <c r="A869" s="36"/>
      <c r="B869" s="36"/>
      <c r="C869" s="36"/>
      <c r="D869" s="36"/>
      <c r="E869" s="36"/>
      <c r="F869" s="36"/>
      <c r="G869" s="36"/>
      <c r="H869" s="36"/>
    </row>
    <row r="870">
      <c r="A870" s="36"/>
      <c r="B870" s="36"/>
      <c r="C870" s="36"/>
      <c r="D870" s="36"/>
      <c r="E870" s="36"/>
      <c r="F870" s="36"/>
      <c r="G870" s="36"/>
      <c r="H870" s="36"/>
    </row>
    <row r="871">
      <c r="A871" s="36"/>
      <c r="B871" s="36"/>
      <c r="C871" s="36"/>
      <c r="D871" s="36"/>
      <c r="E871" s="36"/>
      <c r="F871" s="36"/>
      <c r="G871" s="36"/>
      <c r="H871" s="36"/>
    </row>
    <row r="872">
      <c r="A872" s="36"/>
      <c r="B872" s="36"/>
      <c r="C872" s="36"/>
      <c r="D872" s="36"/>
      <c r="E872" s="36"/>
      <c r="F872" s="36"/>
      <c r="G872" s="36"/>
      <c r="H872" s="36"/>
    </row>
    <row r="873">
      <c r="A873" s="36"/>
      <c r="B873" s="36"/>
      <c r="C873" s="36"/>
      <c r="D873" s="36"/>
      <c r="E873" s="36"/>
      <c r="F873" s="36"/>
      <c r="G873" s="36"/>
      <c r="H873" s="36"/>
    </row>
    <row r="874">
      <c r="A874" s="36"/>
      <c r="B874" s="36"/>
      <c r="C874" s="36"/>
      <c r="D874" s="36"/>
      <c r="E874" s="36"/>
      <c r="F874" s="36"/>
      <c r="G874" s="36"/>
      <c r="H874" s="36"/>
    </row>
    <row r="875">
      <c r="A875" s="36"/>
      <c r="B875" s="36"/>
      <c r="C875" s="36"/>
      <c r="D875" s="36"/>
      <c r="E875" s="36"/>
      <c r="F875" s="36"/>
      <c r="G875" s="36"/>
      <c r="H875" s="36"/>
    </row>
    <row r="876">
      <c r="A876" s="36"/>
      <c r="B876" s="36"/>
      <c r="C876" s="36"/>
      <c r="D876" s="36"/>
      <c r="E876" s="36"/>
      <c r="F876" s="36"/>
      <c r="G876" s="36"/>
      <c r="H876" s="36"/>
    </row>
    <row r="877">
      <c r="A877" s="36"/>
      <c r="B877" s="36"/>
      <c r="C877" s="36"/>
      <c r="D877" s="36"/>
      <c r="E877" s="36"/>
      <c r="F877" s="36"/>
      <c r="G877" s="36"/>
      <c r="H877" s="36"/>
    </row>
    <row r="878">
      <c r="A878" s="36"/>
      <c r="B878" s="36"/>
      <c r="C878" s="36"/>
      <c r="D878" s="36"/>
      <c r="E878" s="36"/>
      <c r="F878" s="36"/>
      <c r="G878" s="36"/>
      <c r="H878" s="36"/>
    </row>
    <row r="879">
      <c r="A879" s="36"/>
      <c r="B879" s="36"/>
      <c r="C879" s="36"/>
      <c r="D879" s="36"/>
      <c r="E879" s="36"/>
      <c r="F879" s="36"/>
      <c r="G879" s="36"/>
      <c r="H879" s="36"/>
    </row>
    <row r="880">
      <c r="A880" s="36"/>
      <c r="B880" s="36"/>
      <c r="C880" s="36"/>
      <c r="D880" s="36"/>
      <c r="E880" s="36"/>
      <c r="F880" s="36"/>
      <c r="G880" s="36"/>
      <c r="H880" s="36"/>
    </row>
    <row r="881">
      <c r="A881" s="36"/>
      <c r="B881" s="36"/>
      <c r="C881" s="36"/>
      <c r="D881" s="36"/>
      <c r="E881" s="36"/>
      <c r="F881" s="36"/>
      <c r="G881" s="36"/>
      <c r="H881" s="36"/>
    </row>
    <row r="882">
      <c r="A882" s="36"/>
      <c r="B882" s="36"/>
      <c r="C882" s="36"/>
      <c r="D882" s="36"/>
      <c r="E882" s="36"/>
      <c r="F882" s="36"/>
      <c r="G882" s="36"/>
      <c r="H882" s="36"/>
    </row>
    <row r="883">
      <c r="A883" s="36"/>
      <c r="B883" s="36"/>
      <c r="C883" s="36"/>
      <c r="D883" s="36"/>
      <c r="E883" s="36"/>
      <c r="F883" s="36"/>
      <c r="G883" s="36"/>
      <c r="H883" s="36"/>
    </row>
    <row r="884">
      <c r="A884" s="36"/>
      <c r="B884" s="36"/>
      <c r="C884" s="36"/>
      <c r="D884" s="36"/>
      <c r="E884" s="36"/>
      <c r="F884" s="36"/>
      <c r="G884" s="36"/>
      <c r="H884" s="36"/>
    </row>
    <row r="885">
      <c r="A885" s="36"/>
      <c r="B885" s="36"/>
      <c r="C885" s="36"/>
      <c r="D885" s="36"/>
      <c r="E885" s="36"/>
      <c r="F885" s="36"/>
      <c r="G885" s="36"/>
      <c r="H885" s="36"/>
    </row>
    <row r="886">
      <c r="A886" s="36"/>
      <c r="B886" s="36"/>
      <c r="C886" s="36"/>
      <c r="D886" s="36"/>
      <c r="E886" s="36"/>
      <c r="F886" s="36"/>
      <c r="G886" s="36"/>
      <c r="H886" s="36"/>
    </row>
    <row r="887">
      <c r="A887" s="36"/>
      <c r="B887" s="36"/>
      <c r="C887" s="36"/>
      <c r="D887" s="36"/>
      <c r="E887" s="36"/>
      <c r="F887" s="36"/>
      <c r="G887" s="36"/>
      <c r="H887" s="36"/>
    </row>
    <row r="888">
      <c r="A888" s="36"/>
      <c r="B888" s="36"/>
      <c r="C888" s="36"/>
      <c r="D888" s="36"/>
      <c r="E888" s="36"/>
      <c r="F888" s="36"/>
      <c r="G888" s="36"/>
      <c r="H888" s="36"/>
    </row>
    <row r="889">
      <c r="A889" s="36"/>
      <c r="B889" s="36"/>
      <c r="C889" s="36"/>
      <c r="D889" s="36"/>
      <c r="E889" s="36"/>
      <c r="F889" s="36"/>
      <c r="G889" s="36"/>
      <c r="H889" s="36"/>
    </row>
    <row r="890">
      <c r="A890" s="36"/>
      <c r="B890" s="36"/>
      <c r="C890" s="36"/>
      <c r="D890" s="36"/>
      <c r="E890" s="36"/>
      <c r="F890" s="36"/>
      <c r="G890" s="36"/>
      <c r="H890" s="36"/>
    </row>
    <row r="891">
      <c r="A891" s="36"/>
      <c r="B891" s="36"/>
      <c r="C891" s="36"/>
      <c r="D891" s="36"/>
      <c r="E891" s="36"/>
      <c r="F891" s="36"/>
      <c r="G891" s="36"/>
      <c r="H891" s="36"/>
    </row>
    <row r="892">
      <c r="A892" s="36"/>
      <c r="B892" s="36"/>
      <c r="C892" s="36"/>
      <c r="D892" s="36"/>
      <c r="E892" s="36"/>
      <c r="F892" s="36"/>
      <c r="G892" s="36"/>
      <c r="H892" s="36"/>
    </row>
    <row r="893">
      <c r="A893" s="36"/>
      <c r="B893" s="36"/>
      <c r="C893" s="36"/>
      <c r="D893" s="36"/>
      <c r="E893" s="36"/>
      <c r="F893" s="36"/>
      <c r="G893" s="36"/>
      <c r="H893" s="36"/>
    </row>
    <row r="894">
      <c r="A894" s="36"/>
      <c r="B894" s="36"/>
      <c r="C894" s="36"/>
      <c r="D894" s="36"/>
      <c r="E894" s="36"/>
      <c r="F894" s="36"/>
      <c r="G894" s="36"/>
      <c r="H894" s="36"/>
    </row>
    <row r="895">
      <c r="A895" s="36"/>
      <c r="B895" s="36"/>
      <c r="C895" s="36"/>
      <c r="D895" s="36"/>
      <c r="E895" s="36"/>
      <c r="F895" s="36"/>
      <c r="G895" s="36"/>
      <c r="H895" s="36"/>
    </row>
    <row r="896">
      <c r="A896" s="36"/>
      <c r="B896" s="36"/>
      <c r="C896" s="36"/>
      <c r="D896" s="36"/>
      <c r="E896" s="36"/>
      <c r="F896" s="36"/>
      <c r="G896" s="36"/>
      <c r="H896" s="36"/>
    </row>
    <row r="897">
      <c r="A897" s="36"/>
      <c r="B897" s="36"/>
      <c r="C897" s="36"/>
      <c r="D897" s="36"/>
      <c r="E897" s="36"/>
      <c r="F897" s="36"/>
      <c r="G897" s="36"/>
      <c r="H897" s="36"/>
    </row>
    <row r="898">
      <c r="A898" s="36"/>
      <c r="B898" s="36"/>
      <c r="C898" s="36"/>
      <c r="D898" s="36"/>
      <c r="E898" s="36"/>
      <c r="F898" s="36"/>
      <c r="G898" s="36"/>
      <c r="H898" s="36"/>
    </row>
    <row r="899">
      <c r="A899" s="36"/>
      <c r="B899" s="36"/>
      <c r="C899" s="36"/>
      <c r="D899" s="36"/>
      <c r="E899" s="36"/>
      <c r="F899" s="36"/>
      <c r="G899" s="36"/>
      <c r="H899" s="36"/>
    </row>
    <row r="900">
      <c r="A900" s="36"/>
      <c r="B900" s="36"/>
      <c r="C900" s="36"/>
      <c r="D900" s="36"/>
      <c r="E900" s="36"/>
      <c r="F900" s="36"/>
      <c r="G900" s="36"/>
      <c r="H900" s="36"/>
    </row>
    <row r="901">
      <c r="A901" s="36"/>
      <c r="B901" s="36"/>
      <c r="C901" s="36"/>
      <c r="D901" s="36"/>
      <c r="E901" s="36"/>
      <c r="F901" s="36"/>
      <c r="G901" s="36"/>
      <c r="H901" s="36"/>
    </row>
    <row r="902">
      <c r="A902" s="36"/>
      <c r="B902" s="36"/>
      <c r="C902" s="36"/>
      <c r="D902" s="36"/>
      <c r="E902" s="36"/>
      <c r="F902" s="36"/>
      <c r="G902" s="36"/>
      <c r="H902" s="36"/>
    </row>
  </sheetData>
  <autoFilter ref="$A$1:$F$332"/>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470</v>
      </c>
      <c r="C1" s="1" t="s">
        <v>0</v>
      </c>
      <c r="D1" s="1" t="s">
        <v>36</v>
      </c>
      <c r="E1" s="1" t="s">
        <v>38</v>
      </c>
      <c r="F1" s="1" t="s">
        <v>471</v>
      </c>
    </row>
    <row r="2">
      <c r="A2" s="2" t="s">
        <v>4</v>
      </c>
      <c r="B2" s="1" t="s">
        <v>472</v>
      </c>
      <c r="C2" s="1">
        <v>2009.0</v>
      </c>
      <c r="D2" s="2" t="s">
        <v>6</v>
      </c>
      <c r="E2" s="2" t="s">
        <v>438</v>
      </c>
      <c r="F2" s="1">
        <v>0.25625860209054047</v>
      </c>
    </row>
    <row r="3">
      <c r="A3" s="2" t="s">
        <v>5</v>
      </c>
      <c r="B3" s="1" t="s">
        <v>473</v>
      </c>
      <c r="C3" s="1">
        <v>2009.0</v>
      </c>
      <c r="D3" s="2" t="s">
        <v>6</v>
      </c>
      <c r="E3" s="2" t="s">
        <v>438</v>
      </c>
      <c r="F3" s="1">
        <v>0.22758361749880215</v>
      </c>
    </row>
    <row r="4">
      <c r="A4" s="2" t="s">
        <v>6</v>
      </c>
      <c r="B4" s="1" t="s">
        <v>474</v>
      </c>
      <c r="C4" s="1">
        <v>2009.0</v>
      </c>
      <c r="D4" s="2" t="s">
        <v>6</v>
      </c>
      <c r="E4" s="2" t="s">
        <v>438</v>
      </c>
      <c r="F4" s="1">
        <v>0.23039461433789302</v>
      </c>
    </row>
    <row r="5">
      <c r="A5" s="2" t="s">
        <v>7</v>
      </c>
      <c r="B5" s="1" t="s">
        <v>475</v>
      </c>
      <c r="C5" s="1">
        <v>2009.0</v>
      </c>
      <c r="D5" s="2" t="s">
        <v>6</v>
      </c>
      <c r="E5" s="2" t="s">
        <v>438</v>
      </c>
      <c r="F5" s="1">
        <v>0.2427319875198876</v>
      </c>
    </row>
    <row r="6">
      <c r="A6" s="2" t="s">
        <v>10</v>
      </c>
      <c r="B6" s="1" t="s">
        <v>478</v>
      </c>
      <c r="C6" s="1">
        <v>2009.0</v>
      </c>
      <c r="D6" s="2" t="s">
        <v>6</v>
      </c>
      <c r="E6" s="2" t="s">
        <v>438</v>
      </c>
      <c r="F6" s="1">
        <v>0.11935943496009581</v>
      </c>
    </row>
    <row r="7">
      <c r="A7" s="2" t="s">
        <v>11</v>
      </c>
      <c r="B7" s="1" t="s">
        <v>477</v>
      </c>
      <c r="C7" s="1">
        <v>2009.0</v>
      </c>
      <c r="D7" s="2" t="s">
        <v>6</v>
      </c>
      <c r="E7" s="2" t="s">
        <v>438</v>
      </c>
      <c r="F7" s="1">
        <v>0.24707823020453049</v>
      </c>
    </row>
    <row r="8">
      <c r="A8" s="2" t="s">
        <v>8</v>
      </c>
      <c r="B8" s="1" t="s">
        <v>479</v>
      </c>
      <c r="C8" s="1">
        <v>2009.0</v>
      </c>
      <c r="D8" s="2" t="s">
        <v>6</v>
      </c>
      <c r="E8" s="2" t="s">
        <v>438</v>
      </c>
      <c r="F8" s="1">
        <v>0.26197197281194934</v>
      </c>
    </row>
    <row r="9">
      <c r="A9" s="2" t="s">
        <v>9</v>
      </c>
      <c r="B9" s="1" t="s">
        <v>480</v>
      </c>
      <c r="C9" s="1">
        <v>2009.0</v>
      </c>
      <c r="D9" s="2" t="s">
        <v>6</v>
      </c>
      <c r="E9" s="2" t="s">
        <v>438</v>
      </c>
      <c r="F9" s="1">
        <v>0.24843579978237215</v>
      </c>
    </row>
    <row r="10">
      <c r="A10" s="2" t="s">
        <v>12</v>
      </c>
      <c r="B10" s="1" t="s">
        <v>476</v>
      </c>
      <c r="C10" s="1">
        <v>2009.0</v>
      </c>
      <c r="D10" s="2" t="s">
        <v>6</v>
      </c>
      <c r="E10" s="2" t="s">
        <v>438</v>
      </c>
      <c r="F10" s="1">
        <v>0.46874331414067727</v>
      </c>
    </row>
    <row r="11">
      <c r="A11" s="2" t="s">
        <v>13</v>
      </c>
      <c r="B11" s="1" t="s">
        <v>481</v>
      </c>
      <c r="C11" s="1">
        <v>2009.0</v>
      </c>
      <c r="D11" s="2" t="s">
        <v>6</v>
      </c>
      <c r="E11" s="2" t="s">
        <v>438</v>
      </c>
      <c r="F11" s="1">
        <v>0.19701405782437406</v>
      </c>
    </row>
    <row r="12">
      <c r="A12" s="2" t="s">
        <v>14</v>
      </c>
      <c r="B12" s="1" t="s">
        <v>483</v>
      </c>
      <c r="C12" s="1">
        <v>2009.0</v>
      </c>
      <c r="D12" s="2" t="s">
        <v>6</v>
      </c>
      <c r="E12" s="2" t="s">
        <v>438</v>
      </c>
      <c r="F12" s="1">
        <v>0.1481626040091826</v>
      </c>
    </row>
    <row r="13">
      <c r="A13" s="2" t="s">
        <v>15</v>
      </c>
      <c r="B13" s="1" t="s">
        <v>482</v>
      </c>
      <c r="C13" s="1">
        <v>2009.0</v>
      </c>
      <c r="D13" s="2" t="s">
        <v>6</v>
      </c>
      <c r="E13" s="2" t="s">
        <v>438</v>
      </c>
      <c r="F13" s="1">
        <v>0.13017045425259394</v>
      </c>
    </row>
    <row r="14">
      <c r="A14" s="2" t="s">
        <v>16</v>
      </c>
      <c r="B14" s="1" t="s">
        <v>484</v>
      </c>
      <c r="C14" s="1">
        <v>2009.0</v>
      </c>
      <c r="D14" s="2" t="s">
        <v>6</v>
      </c>
      <c r="E14" s="2" t="s">
        <v>438</v>
      </c>
      <c r="F14" s="1">
        <v>0.21454620024950014</v>
      </c>
    </row>
    <row r="15">
      <c r="A15" s="2" t="s">
        <v>17</v>
      </c>
      <c r="B15" s="1" t="s">
        <v>485</v>
      </c>
      <c r="C15" s="1">
        <v>2009.0</v>
      </c>
      <c r="D15" s="2" t="s">
        <v>6</v>
      </c>
      <c r="E15" s="2" t="s">
        <v>438</v>
      </c>
      <c r="F15" s="1">
        <v>0.21860975508485134</v>
      </c>
    </row>
    <row r="16">
      <c r="A16" s="2" t="s">
        <v>18</v>
      </c>
      <c r="B16" s="1" t="s">
        <v>486</v>
      </c>
      <c r="C16" s="1">
        <v>2009.0</v>
      </c>
      <c r="D16" s="2" t="s">
        <v>6</v>
      </c>
      <c r="E16" s="2" t="s">
        <v>438</v>
      </c>
      <c r="F16" s="1">
        <v>0.17063751644760625</v>
      </c>
    </row>
    <row r="17">
      <c r="A17" s="2" t="s">
        <v>19</v>
      </c>
      <c r="B17" s="1" t="s">
        <v>487</v>
      </c>
      <c r="C17" s="1">
        <v>2009.0</v>
      </c>
      <c r="D17" s="2" t="s">
        <v>6</v>
      </c>
      <c r="E17" s="2" t="s">
        <v>438</v>
      </c>
      <c r="F17" s="1">
        <v>0.16406377320841564</v>
      </c>
    </row>
    <row r="18">
      <c r="A18" s="2" t="s">
        <v>20</v>
      </c>
      <c r="B18" s="1" t="s">
        <v>488</v>
      </c>
      <c r="C18" s="1">
        <v>2009.0</v>
      </c>
      <c r="D18" s="2" t="s">
        <v>6</v>
      </c>
      <c r="E18" s="2" t="s">
        <v>438</v>
      </c>
      <c r="F18" s="1">
        <v>0.2064237283012785</v>
      </c>
    </row>
    <row r="19">
      <c r="A19" s="2" t="s">
        <v>21</v>
      </c>
      <c r="B19" s="1" t="s">
        <v>490</v>
      </c>
      <c r="C19" s="1">
        <v>2009.0</v>
      </c>
      <c r="D19" s="2" t="s">
        <v>6</v>
      </c>
      <c r="E19" s="2" t="s">
        <v>438</v>
      </c>
      <c r="F19" s="1">
        <v>0.24055767004522324</v>
      </c>
    </row>
    <row r="20">
      <c r="A20" s="2" t="s">
        <v>22</v>
      </c>
      <c r="B20" s="1" t="s">
        <v>491</v>
      </c>
      <c r="C20" s="1">
        <v>2009.0</v>
      </c>
      <c r="D20" s="2" t="s">
        <v>6</v>
      </c>
      <c r="E20" s="2" t="s">
        <v>438</v>
      </c>
      <c r="F20" s="1">
        <v>0.30780823339667535</v>
      </c>
    </row>
    <row r="21">
      <c r="A21" s="2" t="s">
        <v>23</v>
      </c>
      <c r="B21" s="1" t="s">
        <v>492</v>
      </c>
      <c r="C21" s="1">
        <v>2009.0</v>
      </c>
      <c r="D21" s="2" t="s">
        <v>6</v>
      </c>
      <c r="E21" s="2" t="s">
        <v>438</v>
      </c>
      <c r="F21" s="1">
        <v>0.13817544304927887</v>
      </c>
    </row>
    <row r="22">
      <c r="A22" s="2" t="s">
        <v>24</v>
      </c>
      <c r="B22" s="1" t="s">
        <v>493</v>
      </c>
      <c r="C22" s="1">
        <v>2009.0</v>
      </c>
      <c r="D22" s="2" t="s">
        <v>6</v>
      </c>
      <c r="E22" s="2" t="s">
        <v>438</v>
      </c>
      <c r="F22" s="1">
        <v>0.25989497984522086</v>
      </c>
    </row>
    <row r="23">
      <c r="A23" s="2" t="s">
        <v>25</v>
      </c>
      <c r="B23" s="1" t="s">
        <v>494</v>
      </c>
      <c r="C23" s="1">
        <v>2009.0</v>
      </c>
      <c r="D23" s="2" t="s">
        <v>6</v>
      </c>
      <c r="E23" s="2" t="s">
        <v>438</v>
      </c>
      <c r="F23" s="1">
        <v>0.21795180552210686</v>
      </c>
    </row>
    <row r="24">
      <c r="A24" s="2" t="s">
        <v>26</v>
      </c>
      <c r="B24" s="1" t="s">
        <v>495</v>
      </c>
      <c r="C24" s="1">
        <v>2009.0</v>
      </c>
      <c r="D24" s="2" t="s">
        <v>6</v>
      </c>
      <c r="E24" s="2" t="s">
        <v>438</v>
      </c>
      <c r="F24" s="1">
        <v>0.13952950154184884</v>
      </c>
    </row>
    <row r="25">
      <c r="A25" s="2" t="s">
        <v>27</v>
      </c>
      <c r="B25" s="1" t="s">
        <v>497</v>
      </c>
      <c r="C25" s="1">
        <v>2009.0</v>
      </c>
      <c r="D25" s="2" t="s">
        <v>6</v>
      </c>
      <c r="E25" s="2" t="s">
        <v>438</v>
      </c>
      <c r="F25" s="1">
        <v>0.1955992904516337</v>
      </c>
    </row>
    <row r="26">
      <c r="A26" s="2" t="s">
        <v>28</v>
      </c>
      <c r="B26" s="1" t="s">
        <v>496</v>
      </c>
      <c r="C26" s="1">
        <v>2009.0</v>
      </c>
      <c r="D26" s="2" t="s">
        <v>6</v>
      </c>
      <c r="E26" s="2" t="s">
        <v>438</v>
      </c>
      <c r="F26" s="1">
        <v>0.26206373147089623</v>
      </c>
    </row>
    <row r="27">
      <c r="A27" s="2" t="s">
        <v>29</v>
      </c>
      <c r="B27" s="1" t="s">
        <v>498</v>
      </c>
      <c r="C27" s="1">
        <v>2009.0</v>
      </c>
      <c r="D27" s="2" t="s">
        <v>6</v>
      </c>
      <c r="E27" s="2" t="s">
        <v>438</v>
      </c>
      <c r="F27" s="1">
        <v>0.29074263520191423</v>
      </c>
    </row>
    <row r="28">
      <c r="A28" s="2" t="s">
        <v>30</v>
      </c>
      <c r="B28" s="1" t="s">
        <v>499</v>
      </c>
      <c r="C28" s="1">
        <v>2009.0</v>
      </c>
      <c r="D28" s="2" t="s">
        <v>6</v>
      </c>
      <c r="E28" s="2" t="s">
        <v>438</v>
      </c>
      <c r="F28" s="1">
        <v>0.24439273083577018</v>
      </c>
    </row>
    <row r="29">
      <c r="A29" s="2" t="s">
        <v>31</v>
      </c>
      <c r="B29" s="1" t="s">
        <v>500</v>
      </c>
      <c r="C29" s="1">
        <v>2009.0</v>
      </c>
      <c r="D29" s="2" t="s">
        <v>6</v>
      </c>
      <c r="E29" s="2" t="s">
        <v>438</v>
      </c>
      <c r="F29" s="1">
        <v>0.28491254195159227</v>
      </c>
    </row>
    <row r="30">
      <c r="A30" s="2" t="s">
        <v>32</v>
      </c>
      <c r="B30" s="1" t="s">
        <v>501</v>
      </c>
      <c r="C30" s="1">
        <v>2009.0</v>
      </c>
      <c r="D30" s="2" t="s">
        <v>6</v>
      </c>
      <c r="E30" s="2" t="s">
        <v>438</v>
      </c>
      <c r="F30" s="1">
        <v>0.18507522508145982</v>
      </c>
    </row>
    <row r="31">
      <c r="A31" s="2" t="s">
        <v>33</v>
      </c>
      <c r="B31" s="1" t="s">
        <v>502</v>
      </c>
      <c r="C31" s="1">
        <v>2009.0</v>
      </c>
      <c r="D31" s="2" t="s">
        <v>6</v>
      </c>
      <c r="E31" s="2" t="s">
        <v>438</v>
      </c>
      <c r="F31" s="1">
        <v>0.1783134899246973</v>
      </c>
    </row>
    <row r="32">
      <c r="A32" s="2" t="s">
        <v>34</v>
      </c>
      <c r="B32" s="1" t="s">
        <v>503</v>
      </c>
      <c r="C32" s="1">
        <v>2009.0</v>
      </c>
      <c r="D32" s="2" t="s">
        <v>6</v>
      </c>
      <c r="E32" s="2" t="s">
        <v>438</v>
      </c>
      <c r="F32" s="1">
        <v>0.2416665939683675</v>
      </c>
    </row>
    <row r="33">
      <c r="A33" s="2" t="s">
        <v>35</v>
      </c>
      <c r="B33" s="1" t="s">
        <v>504</v>
      </c>
      <c r="C33" s="1">
        <v>2009.0</v>
      </c>
      <c r="D33" s="2" t="s">
        <v>6</v>
      </c>
      <c r="E33" s="2" t="s">
        <v>438</v>
      </c>
      <c r="F33" s="1">
        <v>0.21375033541039326</v>
      </c>
    </row>
    <row r="34">
      <c r="A34" s="2" t="s">
        <v>3</v>
      </c>
      <c r="B34" s="1" t="s">
        <v>489</v>
      </c>
      <c r="C34" s="1">
        <v>2009.0</v>
      </c>
      <c r="D34" s="2" t="s">
        <v>6</v>
      </c>
      <c r="E34" s="2" t="s">
        <v>438</v>
      </c>
      <c r="F34" s="1">
        <v>0.2245729024963341</v>
      </c>
    </row>
    <row r="35">
      <c r="A35" s="2" t="s">
        <v>4</v>
      </c>
      <c r="B35" s="1" t="s">
        <v>472</v>
      </c>
      <c r="C35" s="1">
        <v>2010.0</v>
      </c>
      <c r="D35" s="2" t="s">
        <v>6</v>
      </c>
      <c r="E35" s="2" t="s">
        <v>438</v>
      </c>
      <c r="F35" s="1">
        <v>0.2659344160216634</v>
      </c>
    </row>
    <row r="36">
      <c r="A36" s="2" t="s">
        <v>5</v>
      </c>
      <c r="B36" s="1" t="s">
        <v>473</v>
      </c>
      <c r="C36" s="1">
        <v>2010.0</v>
      </c>
      <c r="D36" s="2" t="s">
        <v>6</v>
      </c>
      <c r="E36" s="2" t="s">
        <v>438</v>
      </c>
      <c r="F36" s="1">
        <v>0.23379549773024713</v>
      </c>
    </row>
    <row r="37">
      <c r="A37" s="2" t="s">
        <v>6</v>
      </c>
      <c r="B37" s="1" t="s">
        <v>474</v>
      </c>
      <c r="C37" s="1">
        <v>2010.0</v>
      </c>
      <c r="D37" s="2" t="s">
        <v>6</v>
      </c>
      <c r="E37" s="2" t="s">
        <v>438</v>
      </c>
      <c r="F37" s="1">
        <v>0.2322508122335394</v>
      </c>
    </row>
    <row r="38">
      <c r="A38" s="2" t="s">
        <v>7</v>
      </c>
      <c r="B38" s="1" t="s">
        <v>475</v>
      </c>
      <c r="C38" s="1">
        <v>2010.0</v>
      </c>
      <c r="D38" s="2" t="s">
        <v>6</v>
      </c>
      <c r="E38" s="2" t="s">
        <v>438</v>
      </c>
      <c r="F38" s="1">
        <v>0.24662885436853801</v>
      </c>
    </row>
    <row r="39">
      <c r="A39" s="2" t="s">
        <v>10</v>
      </c>
      <c r="B39" s="1" t="s">
        <v>478</v>
      </c>
      <c r="C39" s="1">
        <v>2010.0</v>
      </c>
      <c r="D39" s="2" t="s">
        <v>6</v>
      </c>
      <c r="E39" s="2" t="s">
        <v>438</v>
      </c>
      <c r="F39" s="1">
        <v>0.11923615535846319</v>
      </c>
    </row>
    <row r="40">
      <c r="A40" s="2" t="s">
        <v>11</v>
      </c>
      <c r="B40" s="1" t="s">
        <v>477</v>
      </c>
      <c r="C40" s="1">
        <v>2010.0</v>
      </c>
      <c r="D40" s="2" t="s">
        <v>6</v>
      </c>
      <c r="E40" s="2" t="s">
        <v>438</v>
      </c>
      <c r="F40" s="1">
        <v>0.25750420089131953</v>
      </c>
    </row>
    <row r="41">
      <c r="A41" s="2" t="s">
        <v>8</v>
      </c>
      <c r="B41" s="1" t="s">
        <v>479</v>
      </c>
      <c r="C41" s="1">
        <v>2010.0</v>
      </c>
      <c r="D41" s="2" t="s">
        <v>6</v>
      </c>
      <c r="E41" s="2" t="s">
        <v>438</v>
      </c>
      <c r="F41" s="1">
        <v>0.26913204020246034</v>
      </c>
    </row>
    <row r="42">
      <c r="A42" s="2" t="s">
        <v>9</v>
      </c>
      <c r="B42" s="1" t="s">
        <v>480</v>
      </c>
      <c r="C42" s="1">
        <v>2010.0</v>
      </c>
      <c r="D42" s="2" t="s">
        <v>6</v>
      </c>
      <c r="E42" s="2" t="s">
        <v>438</v>
      </c>
      <c r="F42" s="1">
        <v>0.25190174326465925</v>
      </c>
    </row>
    <row r="43">
      <c r="A43" s="2" t="s">
        <v>12</v>
      </c>
      <c r="B43" s="1" t="s">
        <v>476</v>
      </c>
      <c r="C43" s="1">
        <v>2010.0</v>
      </c>
      <c r="D43" s="2" t="s">
        <v>6</v>
      </c>
      <c r="E43" s="2" t="s">
        <v>438</v>
      </c>
      <c r="F43" s="1">
        <v>0.48394777836248193</v>
      </c>
    </row>
    <row r="44">
      <c r="A44" s="2" t="s">
        <v>13</v>
      </c>
      <c r="B44" s="1" t="s">
        <v>481</v>
      </c>
      <c r="C44" s="1">
        <v>2010.0</v>
      </c>
      <c r="D44" s="2" t="s">
        <v>6</v>
      </c>
      <c r="E44" s="2" t="s">
        <v>438</v>
      </c>
      <c r="F44" s="1">
        <v>0.20399307838362374</v>
      </c>
    </row>
    <row r="45">
      <c r="A45" s="2" t="s">
        <v>14</v>
      </c>
      <c r="B45" s="1" t="s">
        <v>483</v>
      </c>
      <c r="C45" s="1">
        <v>2010.0</v>
      </c>
      <c r="D45" s="2" t="s">
        <v>6</v>
      </c>
      <c r="E45" s="2" t="s">
        <v>438</v>
      </c>
      <c r="F45" s="1">
        <v>0.15524613172933635</v>
      </c>
    </row>
    <row r="46">
      <c r="A46" s="2" t="s">
        <v>15</v>
      </c>
      <c r="B46" s="1" t="s">
        <v>482</v>
      </c>
      <c r="C46" s="1">
        <v>2010.0</v>
      </c>
      <c r="D46" s="2" t="s">
        <v>6</v>
      </c>
      <c r="E46" s="2" t="s">
        <v>438</v>
      </c>
      <c r="F46" s="1">
        <v>0.1374924060229652</v>
      </c>
    </row>
    <row r="47">
      <c r="A47" s="2" t="s">
        <v>16</v>
      </c>
      <c r="B47" s="1" t="s">
        <v>484</v>
      </c>
      <c r="C47" s="1">
        <v>2010.0</v>
      </c>
      <c r="D47" s="2" t="s">
        <v>6</v>
      </c>
      <c r="E47" s="2" t="s">
        <v>438</v>
      </c>
      <c r="F47" s="1">
        <v>0.22024345583665927</v>
      </c>
    </row>
    <row r="48">
      <c r="A48" s="2" t="s">
        <v>17</v>
      </c>
      <c r="B48" s="1" t="s">
        <v>485</v>
      </c>
      <c r="C48" s="1">
        <v>2010.0</v>
      </c>
      <c r="D48" s="2" t="s">
        <v>6</v>
      </c>
      <c r="E48" s="2" t="s">
        <v>438</v>
      </c>
      <c r="F48" s="1">
        <v>0.22514474888077163</v>
      </c>
    </row>
    <row r="49">
      <c r="A49" s="2" t="s">
        <v>18</v>
      </c>
      <c r="B49" s="1" t="s">
        <v>486</v>
      </c>
      <c r="C49" s="1">
        <v>2010.0</v>
      </c>
      <c r="D49" s="2" t="s">
        <v>6</v>
      </c>
      <c r="E49" s="2" t="s">
        <v>438</v>
      </c>
      <c r="F49" s="1">
        <v>0.17904747372550403</v>
      </c>
    </row>
    <row r="50">
      <c r="A50" s="2" t="s">
        <v>19</v>
      </c>
      <c r="B50" s="1" t="s">
        <v>487</v>
      </c>
      <c r="C50" s="1">
        <v>2010.0</v>
      </c>
      <c r="D50" s="2" t="s">
        <v>6</v>
      </c>
      <c r="E50" s="2" t="s">
        <v>438</v>
      </c>
      <c r="F50" s="1">
        <v>0.16856807989228878</v>
      </c>
    </row>
    <row r="51">
      <c r="A51" s="2" t="s">
        <v>20</v>
      </c>
      <c r="B51" s="1" t="s">
        <v>488</v>
      </c>
      <c r="C51" s="1">
        <v>2010.0</v>
      </c>
      <c r="D51" s="2" t="s">
        <v>6</v>
      </c>
      <c r="E51" s="2" t="s">
        <v>438</v>
      </c>
      <c r="F51" s="1">
        <v>0.21558653265443403</v>
      </c>
    </row>
    <row r="52">
      <c r="A52" s="2" t="s">
        <v>21</v>
      </c>
      <c r="B52" s="1" t="s">
        <v>490</v>
      </c>
      <c r="C52" s="1">
        <v>2010.0</v>
      </c>
      <c r="D52" s="2" t="s">
        <v>6</v>
      </c>
      <c r="E52" s="2" t="s">
        <v>438</v>
      </c>
      <c r="F52" s="1">
        <v>0.2459298242781845</v>
      </c>
    </row>
    <row r="53">
      <c r="A53" s="2" t="s">
        <v>22</v>
      </c>
      <c r="B53" s="1" t="s">
        <v>491</v>
      </c>
      <c r="C53" s="1">
        <v>2010.0</v>
      </c>
      <c r="D53" s="2" t="s">
        <v>6</v>
      </c>
      <c r="E53" s="2" t="s">
        <v>438</v>
      </c>
      <c r="F53" s="1">
        <v>0.31390658507654967</v>
      </c>
    </row>
    <row r="54">
      <c r="A54" s="2" t="s">
        <v>23</v>
      </c>
      <c r="B54" s="1" t="s">
        <v>492</v>
      </c>
      <c r="C54" s="1">
        <v>2010.0</v>
      </c>
      <c r="D54" s="2" t="s">
        <v>6</v>
      </c>
      <c r="E54" s="2" t="s">
        <v>438</v>
      </c>
      <c r="F54" s="1">
        <v>0.1369259759473022</v>
      </c>
    </row>
    <row r="55">
      <c r="A55" s="2" t="s">
        <v>24</v>
      </c>
      <c r="B55" s="1" t="s">
        <v>493</v>
      </c>
      <c r="C55" s="1">
        <v>2010.0</v>
      </c>
      <c r="D55" s="2" t="s">
        <v>6</v>
      </c>
      <c r="E55" s="2" t="s">
        <v>438</v>
      </c>
      <c r="F55" s="1">
        <v>0.2631267213986943</v>
      </c>
    </row>
    <row r="56">
      <c r="A56" s="2" t="s">
        <v>25</v>
      </c>
      <c r="B56" s="1" t="s">
        <v>494</v>
      </c>
      <c r="C56" s="1">
        <v>2010.0</v>
      </c>
      <c r="D56" s="2" t="s">
        <v>6</v>
      </c>
      <c r="E56" s="2" t="s">
        <v>438</v>
      </c>
      <c r="F56" s="1">
        <v>0.2299181305872203</v>
      </c>
    </row>
    <row r="57">
      <c r="A57" s="2" t="s">
        <v>26</v>
      </c>
      <c r="B57" s="1" t="s">
        <v>495</v>
      </c>
      <c r="C57" s="1">
        <v>2010.0</v>
      </c>
      <c r="D57" s="2" t="s">
        <v>6</v>
      </c>
      <c r="E57" s="2" t="s">
        <v>438</v>
      </c>
      <c r="F57" s="1">
        <v>0.14785936033499386</v>
      </c>
    </row>
    <row r="58">
      <c r="A58" s="2" t="s">
        <v>27</v>
      </c>
      <c r="B58" s="1" t="s">
        <v>497</v>
      </c>
      <c r="C58" s="1">
        <v>2010.0</v>
      </c>
      <c r="D58" s="2" t="s">
        <v>6</v>
      </c>
      <c r="E58" s="2" t="s">
        <v>438</v>
      </c>
      <c r="F58" s="1">
        <v>0.20161347225815557</v>
      </c>
    </row>
    <row r="59">
      <c r="A59" s="2" t="s">
        <v>28</v>
      </c>
      <c r="B59" s="1" t="s">
        <v>496</v>
      </c>
      <c r="C59" s="1">
        <v>2010.0</v>
      </c>
      <c r="D59" s="2" t="s">
        <v>6</v>
      </c>
      <c r="E59" s="2" t="s">
        <v>438</v>
      </c>
      <c r="F59" s="1">
        <v>0.2681561953578214</v>
      </c>
    </row>
    <row r="60">
      <c r="A60" s="2" t="s">
        <v>29</v>
      </c>
      <c r="B60" s="1" t="s">
        <v>498</v>
      </c>
      <c r="C60" s="1">
        <v>2010.0</v>
      </c>
      <c r="D60" s="2" t="s">
        <v>6</v>
      </c>
      <c r="E60" s="2" t="s">
        <v>438</v>
      </c>
      <c r="F60" s="1">
        <v>0.3019353921555354</v>
      </c>
    </row>
    <row r="61">
      <c r="A61" s="2" t="s">
        <v>30</v>
      </c>
      <c r="B61" s="1" t="s">
        <v>499</v>
      </c>
      <c r="C61" s="1">
        <v>2010.0</v>
      </c>
      <c r="D61" s="2" t="s">
        <v>6</v>
      </c>
      <c r="E61" s="2" t="s">
        <v>438</v>
      </c>
      <c r="F61" s="1">
        <v>0.2471211267605634</v>
      </c>
    </row>
    <row r="62">
      <c r="A62" s="2" t="s">
        <v>31</v>
      </c>
      <c r="B62" s="1" t="s">
        <v>500</v>
      </c>
      <c r="C62" s="1">
        <v>2010.0</v>
      </c>
      <c r="D62" s="2" t="s">
        <v>6</v>
      </c>
      <c r="E62" s="2" t="s">
        <v>438</v>
      </c>
      <c r="F62" s="1">
        <v>0.2949146076485451</v>
      </c>
    </row>
    <row r="63">
      <c r="A63" s="2" t="s">
        <v>32</v>
      </c>
      <c r="B63" s="1" t="s">
        <v>501</v>
      </c>
      <c r="C63" s="1">
        <v>2010.0</v>
      </c>
      <c r="D63" s="2" t="s">
        <v>6</v>
      </c>
      <c r="E63" s="2" t="s">
        <v>438</v>
      </c>
      <c r="F63" s="1">
        <v>0.19162464371848278</v>
      </c>
    </row>
    <row r="64">
      <c r="A64" s="2" t="s">
        <v>33</v>
      </c>
      <c r="B64" s="1" t="s">
        <v>502</v>
      </c>
      <c r="C64" s="1">
        <v>2010.0</v>
      </c>
      <c r="D64" s="2" t="s">
        <v>6</v>
      </c>
      <c r="E64" s="2" t="s">
        <v>438</v>
      </c>
      <c r="F64" s="1">
        <v>0.1828592537864795</v>
      </c>
    </row>
    <row r="65">
      <c r="A65" s="2" t="s">
        <v>34</v>
      </c>
      <c r="B65" s="1" t="s">
        <v>503</v>
      </c>
      <c r="C65" s="1">
        <v>2010.0</v>
      </c>
      <c r="D65" s="2" t="s">
        <v>6</v>
      </c>
      <c r="E65" s="2" t="s">
        <v>438</v>
      </c>
      <c r="F65" s="1">
        <v>0.24767242976360246</v>
      </c>
    </row>
    <row r="66">
      <c r="A66" s="2" t="s">
        <v>35</v>
      </c>
      <c r="B66" s="1" t="s">
        <v>504</v>
      </c>
      <c r="C66" s="1">
        <v>2010.0</v>
      </c>
      <c r="D66" s="2" t="s">
        <v>6</v>
      </c>
      <c r="E66" s="2" t="s">
        <v>438</v>
      </c>
      <c r="F66" s="1">
        <v>0.20756016151996826</v>
      </c>
    </row>
    <row r="67">
      <c r="A67" s="2" t="s">
        <v>3</v>
      </c>
      <c r="B67" s="1" t="s">
        <v>489</v>
      </c>
      <c r="C67" s="1">
        <v>2010.0</v>
      </c>
      <c r="D67" s="2" t="s">
        <v>6</v>
      </c>
      <c r="E67" s="2" t="s">
        <v>438</v>
      </c>
      <c r="F67" s="1">
        <v>0.23070360384495558</v>
      </c>
    </row>
    <row r="68">
      <c r="A68" s="2" t="s">
        <v>4</v>
      </c>
      <c r="B68" s="1" t="s">
        <v>472</v>
      </c>
      <c r="C68" s="1">
        <v>2011.0</v>
      </c>
      <c r="D68" s="2" t="s">
        <v>6</v>
      </c>
      <c r="E68" s="2" t="s">
        <v>438</v>
      </c>
      <c r="F68" s="1">
        <v>0.27289614804949003</v>
      </c>
    </row>
    <row r="69">
      <c r="A69" s="2" t="s">
        <v>5</v>
      </c>
      <c r="B69" s="1" t="s">
        <v>473</v>
      </c>
      <c r="C69" s="1">
        <v>2011.0</v>
      </c>
      <c r="D69" s="2" t="s">
        <v>6</v>
      </c>
      <c r="E69" s="2" t="s">
        <v>438</v>
      </c>
      <c r="F69" s="1">
        <v>0.25013550571807297</v>
      </c>
    </row>
    <row r="70">
      <c r="A70" s="2" t="s">
        <v>6</v>
      </c>
      <c r="B70" s="1" t="s">
        <v>474</v>
      </c>
      <c r="C70" s="1">
        <v>2011.0</v>
      </c>
      <c r="D70" s="2" t="s">
        <v>6</v>
      </c>
      <c r="E70" s="2" t="s">
        <v>438</v>
      </c>
      <c r="F70" s="1">
        <v>0.249843955431015</v>
      </c>
    </row>
    <row r="71">
      <c r="A71" s="2" t="s">
        <v>7</v>
      </c>
      <c r="B71" s="1" t="s">
        <v>475</v>
      </c>
      <c r="C71" s="1">
        <v>2011.0</v>
      </c>
      <c r="D71" s="2" t="s">
        <v>6</v>
      </c>
      <c r="E71" s="2" t="s">
        <v>438</v>
      </c>
      <c r="F71" s="1">
        <v>0.2495413575815586</v>
      </c>
    </row>
    <row r="72">
      <c r="A72" s="2" t="s">
        <v>10</v>
      </c>
      <c r="B72" s="1" t="s">
        <v>478</v>
      </c>
      <c r="C72" s="1">
        <v>2011.0</v>
      </c>
      <c r="D72" s="2" t="s">
        <v>6</v>
      </c>
      <c r="E72" s="2" t="s">
        <v>438</v>
      </c>
      <c r="F72" s="1">
        <v>0.12426337858124502</v>
      </c>
    </row>
    <row r="73">
      <c r="A73" s="2" t="s">
        <v>11</v>
      </c>
      <c r="B73" s="1" t="s">
        <v>477</v>
      </c>
      <c r="C73" s="1">
        <v>2011.0</v>
      </c>
      <c r="D73" s="2" t="s">
        <v>6</v>
      </c>
      <c r="E73" s="2" t="s">
        <v>438</v>
      </c>
      <c r="F73" s="1">
        <v>0.2695855498050191</v>
      </c>
    </row>
    <row r="74">
      <c r="A74" s="2" t="s">
        <v>8</v>
      </c>
      <c r="B74" s="1" t="s">
        <v>479</v>
      </c>
      <c r="C74" s="1">
        <v>2011.0</v>
      </c>
      <c r="D74" s="2" t="s">
        <v>6</v>
      </c>
      <c r="E74" s="2" t="s">
        <v>438</v>
      </c>
      <c r="F74" s="1">
        <v>0.27102191538893794</v>
      </c>
    </row>
    <row r="75">
      <c r="A75" s="2" t="s">
        <v>9</v>
      </c>
      <c r="B75" s="1" t="s">
        <v>480</v>
      </c>
      <c r="C75" s="1">
        <v>2011.0</v>
      </c>
      <c r="D75" s="2" t="s">
        <v>6</v>
      </c>
      <c r="E75" s="2" t="s">
        <v>438</v>
      </c>
      <c r="F75" s="1">
        <v>0.25715539833976686</v>
      </c>
    </row>
    <row r="76">
      <c r="A76" s="2" t="s">
        <v>12</v>
      </c>
      <c r="B76" s="1" t="s">
        <v>476</v>
      </c>
      <c r="C76" s="1">
        <v>2011.0</v>
      </c>
      <c r="D76" s="2" t="s">
        <v>6</v>
      </c>
      <c r="E76" s="2" t="s">
        <v>438</v>
      </c>
      <c r="F76" s="1">
        <v>0.5087993217408093</v>
      </c>
    </row>
    <row r="77">
      <c r="A77" s="2" t="s">
        <v>13</v>
      </c>
      <c r="B77" s="1" t="s">
        <v>481</v>
      </c>
      <c r="C77" s="1">
        <v>2011.0</v>
      </c>
      <c r="D77" s="2" t="s">
        <v>6</v>
      </c>
      <c r="E77" s="2" t="s">
        <v>438</v>
      </c>
      <c r="F77" s="1">
        <v>0.20810384305959528</v>
      </c>
    </row>
    <row r="78">
      <c r="A78" s="2" t="s">
        <v>14</v>
      </c>
      <c r="B78" s="1" t="s">
        <v>483</v>
      </c>
      <c r="C78" s="1">
        <v>2011.0</v>
      </c>
      <c r="D78" s="2" t="s">
        <v>6</v>
      </c>
      <c r="E78" s="2" t="s">
        <v>438</v>
      </c>
      <c r="F78" s="1">
        <v>0.15921773370454698</v>
      </c>
    </row>
    <row r="79">
      <c r="A79" s="2" t="s">
        <v>15</v>
      </c>
      <c r="B79" s="1" t="s">
        <v>482</v>
      </c>
      <c r="C79" s="1">
        <v>2011.0</v>
      </c>
      <c r="D79" s="2" t="s">
        <v>6</v>
      </c>
      <c r="E79" s="2" t="s">
        <v>438</v>
      </c>
      <c r="F79" s="1">
        <v>0.14130252473928787</v>
      </c>
    </row>
    <row r="80">
      <c r="A80" s="2" t="s">
        <v>16</v>
      </c>
      <c r="B80" s="1" t="s">
        <v>484</v>
      </c>
      <c r="C80" s="1">
        <v>2011.0</v>
      </c>
      <c r="D80" s="2" t="s">
        <v>6</v>
      </c>
      <c r="E80" s="2" t="s">
        <v>438</v>
      </c>
      <c r="F80" s="1">
        <v>0.2305044673180417</v>
      </c>
    </row>
    <row r="81">
      <c r="A81" s="2" t="s">
        <v>17</v>
      </c>
      <c r="B81" s="1" t="s">
        <v>485</v>
      </c>
      <c r="C81" s="1">
        <v>2011.0</v>
      </c>
      <c r="D81" s="2" t="s">
        <v>6</v>
      </c>
      <c r="E81" s="2" t="s">
        <v>438</v>
      </c>
      <c r="F81" s="1">
        <v>0.23526841526729433</v>
      </c>
    </row>
    <row r="82">
      <c r="A82" s="2" t="s">
        <v>18</v>
      </c>
      <c r="B82" s="1" t="s">
        <v>486</v>
      </c>
      <c r="C82" s="1">
        <v>2011.0</v>
      </c>
      <c r="D82" s="2" t="s">
        <v>6</v>
      </c>
      <c r="E82" s="2" t="s">
        <v>438</v>
      </c>
      <c r="F82" s="1">
        <v>0.19069097533424792</v>
      </c>
    </row>
    <row r="83">
      <c r="A83" s="2" t="s">
        <v>19</v>
      </c>
      <c r="B83" s="1" t="s">
        <v>487</v>
      </c>
      <c r="C83" s="1">
        <v>2011.0</v>
      </c>
      <c r="D83" s="2" t="s">
        <v>6</v>
      </c>
      <c r="E83" s="2" t="s">
        <v>438</v>
      </c>
      <c r="F83" s="1">
        <v>0.17435035157444206</v>
      </c>
    </row>
    <row r="84">
      <c r="A84" s="2" t="s">
        <v>20</v>
      </c>
      <c r="B84" s="1" t="s">
        <v>488</v>
      </c>
      <c r="C84" s="1">
        <v>2011.0</v>
      </c>
      <c r="D84" s="2" t="s">
        <v>6</v>
      </c>
      <c r="E84" s="2" t="s">
        <v>438</v>
      </c>
      <c r="F84" s="1">
        <v>0.22980488672470234</v>
      </c>
    </row>
    <row r="85">
      <c r="A85" s="2" t="s">
        <v>21</v>
      </c>
      <c r="B85" s="1" t="s">
        <v>490</v>
      </c>
      <c r="C85" s="1">
        <v>2011.0</v>
      </c>
      <c r="D85" s="2" t="s">
        <v>6</v>
      </c>
      <c r="E85" s="2" t="s">
        <v>438</v>
      </c>
      <c r="F85" s="1">
        <v>0.229096277116423</v>
      </c>
    </row>
    <row r="86">
      <c r="A86" s="2" t="s">
        <v>22</v>
      </c>
      <c r="B86" s="1" t="s">
        <v>491</v>
      </c>
      <c r="C86" s="1">
        <v>2011.0</v>
      </c>
      <c r="D86" s="2" t="s">
        <v>6</v>
      </c>
      <c r="E86" s="2" t="s">
        <v>438</v>
      </c>
      <c r="F86" s="1">
        <v>0.3317405232247731</v>
      </c>
    </row>
    <row r="87">
      <c r="A87" s="2" t="s">
        <v>23</v>
      </c>
      <c r="B87" s="1" t="s">
        <v>492</v>
      </c>
      <c r="C87" s="1">
        <v>2011.0</v>
      </c>
      <c r="D87" s="2" t="s">
        <v>6</v>
      </c>
      <c r="E87" s="2" t="s">
        <v>438</v>
      </c>
      <c r="F87" s="1">
        <v>0.137493750284078</v>
      </c>
    </row>
    <row r="88">
      <c r="A88" s="2" t="s">
        <v>24</v>
      </c>
      <c r="B88" s="1" t="s">
        <v>493</v>
      </c>
      <c r="C88" s="1">
        <v>2011.0</v>
      </c>
      <c r="D88" s="2" t="s">
        <v>6</v>
      </c>
      <c r="E88" s="2" t="s">
        <v>438</v>
      </c>
      <c r="F88" s="1">
        <v>0.2746374347209573</v>
      </c>
    </row>
    <row r="89">
      <c r="A89" s="2" t="s">
        <v>25</v>
      </c>
      <c r="B89" s="1" t="s">
        <v>494</v>
      </c>
      <c r="C89" s="1">
        <v>2011.0</v>
      </c>
      <c r="D89" s="2" t="s">
        <v>6</v>
      </c>
      <c r="E89" s="2" t="s">
        <v>438</v>
      </c>
      <c r="F89" s="1">
        <v>0.23980816415590891</v>
      </c>
    </row>
    <row r="90">
      <c r="A90" s="2" t="s">
        <v>26</v>
      </c>
      <c r="B90" s="1" t="s">
        <v>495</v>
      </c>
      <c r="C90" s="1">
        <v>2011.0</v>
      </c>
      <c r="D90" s="2" t="s">
        <v>6</v>
      </c>
      <c r="E90" s="2" t="s">
        <v>438</v>
      </c>
      <c r="F90" s="1">
        <v>0.1500950709375457</v>
      </c>
    </row>
    <row r="91">
      <c r="A91" s="2" t="s">
        <v>27</v>
      </c>
      <c r="B91" s="1" t="s">
        <v>497</v>
      </c>
      <c r="C91" s="1">
        <v>2011.0</v>
      </c>
      <c r="D91" s="2" t="s">
        <v>6</v>
      </c>
      <c r="E91" s="2" t="s">
        <v>438</v>
      </c>
      <c r="F91" s="1">
        <v>0.20992719746612798</v>
      </c>
    </row>
    <row r="92">
      <c r="A92" s="2" t="s">
        <v>28</v>
      </c>
      <c r="B92" s="1" t="s">
        <v>496</v>
      </c>
      <c r="C92" s="1">
        <v>2011.0</v>
      </c>
      <c r="D92" s="2" t="s">
        <v>6</v>
      </c>
      <c r="E92" s="2" t="s">
        <v>438</v>
      </c>
      <c r="F92" s="1">
        <v>0.29583714192758764</v>
      </c>
    </row>
    <row r="93">
      <c r="A93" s="2" t="s">
        <v>29</v>
      </c>
      <c r="B93" s="1" t="s">
        <v>498</v>
      </c>
      <c r="C93" s="1">
        <v>2011.0</v>
      </c>
      <c r="D93" s="2" t="s">
        <v>6</v>
      </c>
      <c r="E93" s="2" t="s">
        <v>438</v>
      </c>
      <c r="F93" s="1">
        <v>0.3233080220129114</v>
      </c>
    </row>
    <row r="94">
      <c r="A94" s="2" t="s">
        <v>30</v>
      </c>
      <c r="B94" s="1" t="s">
        <v>499</v>
      </c>
      <c r="C94" s="1">
        <v>2011.0</v>
      </c>
      <c r="D94" s="2" t="s">
        <v>6</v>
      </c>
      <c r="E94" s="2" t="s">
        <v>438</v>
      </c>
      <c r="F94" s="1">
        <v>0.24671036785331815</v>
      </c>
    </row>
    <row r="95">
      <c r="A95" s="2" t="s">
        <v>31</v>
      </c>
      <c r="B95" s="1" t="s">
        <v>500</v>
      </c>
      <c r="C95" s="1">
        <v>2011.0</v>
      </c>
      <c r="D95" s="2" t="s">
        <v>6</v>
      </c>
      <c r="E95" s="2" t="s">
        <v>438</v>
      </c>
      <c r="F95" s="1">
        <v>0.30341124878755177</v>
      </c>
    </row>
    <row r="96">
      <c r="A96" s="2" t="s">
        <v>32</v>
      </c>
      <c r="B96" s="1" t="s">
        <v>501</v>
      </c>
      <c r="C96" s="1">
        <v>2011.0</v>
      </c>
      <c r="D96" s="2" t="s">
        <v>6</v>
      </c>
      <c r="E96" s="2" t="s">
        <v>438</v>
      </c>
      <c r="F96" s="1">
        <v>0.1978661632413724</v>
      </c>
    </row>
    <row r="97">
      <c r="A97" s="2" t="s">
        <v>33</v>
      </c>
      <c r="B97" s="1" t="s">
        <v>502</v>
      </c>
      <c r="C97" s="1">
        <v>2011.0</v>
      </c>
      <c r="D97" s="2" t="s">
        <v>6</v>
      </c>
      <c r="E97" s="2" t="s">
        <v>438</v>
      </c>
      <c r="F97" s="1">
        <v>0.19074362712481663</v>
      </c>
    </row>
    <row r="98">
      <c r="A98" s="2" t="s">
        <v>34</v>
      </c>
      <c r="B98" s="1" t="s">
        <v>503</v>
      </c>
      <c r="C98" s="1">
        <v>2011.0</v>
      </c>
      <c r="D98" s="2" t="s">
        <v>6</v>
      </c>
      <c r="E98" s="2" t="s">
        <v>438</v>
      </c>
      <c r="F98" s="1">
        <v>0.24907405053099071</v>
      </c>
    </row>
    <row r="99">
      <c r="A99" s="2" t="s">
        <v>35</v>
      </c>
      <c r="B99" s="1" t="s">
        <v>504</v>
      </c>
      <c r="C99" s="1">
        <v>2011.0</v>
      </c>
      <c r="D99" s="2" t="s">
        <v>6</v>
      </c>
      <c r="E99" s="2" t="s">
        <v>438</v>
      </c>
      <c r="F99" s="1">
        <v>0.2152216320729202</v>
      </c>
    </row>
    <row r="100">
      <c r="A100" s="2" t="s">
        <v>3</v>
      </c>
      <c r="B100" s="1" t="s">
        <v>489</v>
      </c>
      <c r="C100" s="1">
        <v>2011.0</v>
      </c>
      <c r="D100" s="2" t="s">
        <v>6</v>
      </c>
      <c r="E100" s="2" t="s">
        <v>438</v>
      </c>
      <c r="F100" s="1">
        <v>0.2405096969414775</v>
      </c>
    </row>
    <row r="101">
      <c r="A101" s="2" t="s">
        <v>4</v>
      </c>
      <c r="B101" s="1" t="s">
        <v>472</v>
      </c>
      <c r="C101" s="1">
        <v>2012.0</v>
      </c>
      <c r="D101" s="2" t="s">
        <v>6</v>
      </c>
      <c r="E101" s="2" t="s">
        <v>438</v>
      </c>
      <c r="F101" s="1">
        <v>0.28507690740552105</v>
      </c>
    </row>
    <row r="102">
      <c r="A102" s="2" t="s">
        <v>5</v>
      </c>
      <c r="B102" s="1" t="s">
        <v>473</v>
      </c>
      <c r="C102" s="1">
        <v>2012.0</v>
      </c>
      <c r="D102" s="2" t="s">
        <v>6</v>
      </c>
      <c r="E102" s="2" t="s">
        <v>438</v>
      </c>
      <c r="F102" s="1">
        <v>0.2646809928545361</v>
      </c>
    </row>
    <row r="103">
      <c r="A103" s="2" t="s">
        <v>6</v>
      </c>
      <c r="B103" s="1" t="s">
        <v>474</v>
      </c>
      <c r="C103" s="1">
        <v>2012.0</v>
      </c>
      <c r="D103" s="2" t="s">
        <v>6</v>
      </c>
      <c r="E103" s="2" t="s">
        <v>438</v>
      </c>
      <c r="F103" s="1">
        <v>0.25152537972218614</v>
      </c>
    </row>
    <row r="104">
      <c r="A104" s="2" t="s">
        <v>7</v>
      </c>
      <c r="B104" s="1" t="s">
        <v>475</v>
      </c>
      <c r="C104" s="1">
        <v>2012.0</v>
      </c>
      <c r="D104" s="2" t="s">
        <v>6</v>
      </c>
      <c r="E104" s="2" t="s">
        <v>438</v>
      </c>
      <c r="F104" s="1">
        <v>0.24865081930283353</v>
      </c>
    </row>
    <row r="105">
      <c r="A105" s="2" t="s">
        <v>10</v>
      </c>
      <c r="B105" s="1" t="s">
        <v>478</v>
      </c>
      <c r="C105" s="1">
        <v>2012.0</v>
      </c>
      <c r="D105" s="2" t="s">
        <v>6</v>
      </c>
      <c r="E105" s="2" t="s">
        <v>438</v>
      </c>
      <c r="F105" s="1">
        <v>0.12539283263113304</v>
      </c>
    </row>
    <row r="106">
      <c r="A106" s="2" t="s">
        <v>11</v>
      </c>
      <c r="B106" s="1" t="s">
        <v>477</v>
      </c>
      <c r="C106" s="1">
        <v>2012.0</v>
      </c>
      <c r="D106" s="2" t="s">
        <v>6</v>
      </c>
      <c r="E106" s="2" t="s">
        <v>438</v>
      </c>
      <c r="F106" s="1">
        <v>0.28509834871604867</v>
      </c>
    </row>
    <row r="107">
      <c r="A107" s="2" t="s">
        <v>8</v>
      </c>
      <c r="B107" s="1" t="s">
        <v>479</v>
      </c>
      <c r="C107" s="1">
        <v>2012.0</v>
      </c>
      <c r="D107" s="2" t="s">
        <v>6</v>
      </c>
      <c r="E107" s="2" t="s">
        <v>438</v>
      </c>
      <c r="F107" s="1">
        <v>0.2695662826968565</v>
      </c>
    </row>
    <row r="108">
      <c r="A108" s="2" t="s">
        <v>9</v>
      </c>
      <c r="B108" s="1" t="s">
        <v>480</v>
      </c>
      <c r="C108" s="1">
        <v>2012.0</v>
      </c>
      <c r="D108" s="2" t="s">
        <v>6</v>
      </c>
      <c r="E108" s="2" t="s">
        <v>438</v>
      </c>
      <c r="F108" s="1">
        <v>0.27050188253489343</v>
      </c>
    </row>
    <row r="109">
      <c r="A109" s="2" t="s">
        <v>12</v>
      </c>
      <c r="B109" s="1" t="s">
        <v>476</v>
      </c>
      <c r="C109" s="1">
        <v>2012.0</v>
      </c>
      <c r="D109" s="2" t="s">
        <v>6</v>
      </c>
      <c r="E109" s="2" t="s">
        <v>438</v>
      </c>
      <c r="F109" s="1">
        <v>0.5337198618769121</v>
      </c>
    </row>
    <row r="110">
      <c r="A110" s="2" t="s">
        <v>13</v>
      </c>
      <c r="B110" s="1" t="s">
        <v>481</v>
      </c>
      <c r="C110" s="1">
        <v>2012.0</v>
      </c>
      <c r="D110" s="2" t="s">
        <v>6</v>
      </c>
      <c r="E110" s="2" t="s">
        <v>438</v>
      </c>
      <c r="F110" s="1">
        <v>0.22060193624174668</v>
      </c>
    </row>
    <row r="111">
      <c r="A111" s="2" t="s">
        <v>14</v>
      </c>
      <c r="B111" s="1" t="s">
        <v>483</v>
      </c>
      <c r="C111" s="1">
        <v>2012.0</v>
      </c>
      <c r="D111" s="2" t="s">
        <v>6</v>
      </c>
      <c r="E111" s="2" t="s">
        <v>438</v>
      </c>
      <c r="F111" s="1">
        <v>0.16387249953372984</v>
      </c>
    </row>
    <row r="112">
      <c r="A112" s="2" t="s">
        <v>15</v>
      </c>
      <c r="B112" s="1" t="s">
        <v>482</v>
      </c>
      <c r="C112" s="1">
        <v>2012.0</v>
      </c>
      <c r="D112" s="2" t="s">
        <v>6</v>
      </c>
      <c r="E112" s="2" t="s">
        <v>438</v>
      </c>
      <c r="F112" s="1">
        <v>0.14335612420497668</v>
      </c>
    </row>
    <row r="113">
      <c r="A113" s="2" t="s">
        <v>16</v>
      </c>
      <c r="B113" s="1" t="s">
        <v>484</v>
      </c>
      <c r="C113" s="1">
        <v>2012.0</v>
      </c>
      <c r="D113" s="2" t="s">
        <v>6</v>
      </c>
      <c r="E113" s="2" t="s">
        <v>438</v>
      </c>
      <c r="F113" s="1">
        <v>0.24657596093999426</v>
      </c>
    </row>
    <row r="114">
      <c r="A114" s="2" t="s">
        <v>17</v>
      </c>
      <c r="B114" s="1" t="s">
        <v>485</v>
      </c>
      <c r="C114" s="1">
        <v>2012.0</v>
      </c>
      <c r="D114" s="2" t="s">
        <v>6</v>
      </c>
      <c r="E114" s="2" t="s">
        <v>438</v>
      </c>
      <c r="F114" s="1">
        <v>0.23848083980156454</v>
      </c>
    </row>
    <row r="115">
      <c r="A115" s="2" t="s">
        <v>18</v>
      </c>
      <c r="B115" s="1" t="s">
        <v>486</v>
      </c>
      <c r="C115" s="1">
        <v>2012.0</v>
      </c>
      <c r="D115" s="2" t="s">
        <v>6</v>
      </c>
      <c r="E115" s="2" t="s">
        <v>438</v>
      </c>
      <c r="F115" s="1">
        <v>0.19986610119319329</v>
      </c>
    </row>
    <row r="116">
      <c r="A116" s="2" t="s">
        <v>19</v>
      </c>
      <c r="B116" s="1" t="s">
        <v>487</v>
      </c>
      <c r="C116" s="1">
        <v>2012.0</v>
      </c>
      <c r="D116" s="2" t="s">
        <v>6</v>
      </c>
      <c r="E116" s="2" t="s">
        <v>438</v>
      </c>
      <c r="F116" s="1">
        <v>0.18290358903513337</v>
      </c>
    </row>
    <row r="117">
      <c r="A117" s="2" t="s">
        <v>20</v>
      </c>
      <c r="B117" s="1" t="s">
        <v>488</v>
      </c>
      <c r="C117" s="1">
        <v>2012.0</v>
      </c>
      <c r="D117" s="2" t="s">
        <v>6</v>
      </c>
      <c r="E117" s="2" t="s">
        <v>438</v>
      </c>
      <c r="F117" s="1">
        <v>0.2451030842661354</v>
      </c>
    </row>
    <row r="118">
      <c r="A118" s="2" t="s">
        <v>21</v>
      </c>
      <c r="B118" s="1" t="s">
        <v>490</v>
      </c>
      <c r="C118" s="1">
        <v>2012.0</v>
      </c>
      <c r="D118" s="2" t="s">
        <v>6</v>
      </c>
      <c r="E118" s="2" t="s">
        <v>438</v>
      </c>
      <c r="F118" s="1">
        <v>0.24276851492826676</v>
      </c>
    </row>
    <row r="119">
      <c r="A119" s="2" t="s">
        <v>22</v>
      </c>
      <c r="B119" s="1" t="s">
        <v>491</v>
      </c>
      <c r="C119" s="1">
        <v>2012.0</v>
      </c>
      <c r="D119" s="2" t="s">
        <v>6</v>
      </c>
      <c r="E119" s="2" t="s">
        <v>438</v>
      </c>
      <c r="F119" s="1">
        <v>0.3261281260654936</v>
      </c>
    </row>
    <row r="120">
      <c r="A120" s="2" t="s">
        <v>23</v>
      </c>
      <c r="B120" s="1" t="s">
        <v>492</v>
      </c>
      <c r="C120" s="1">
        <v>2012.0</v>
      </c>
      <c r="D120" s="2" t="s">
        <v>6</v>
      </c>
      <c r="E120" s="2" t="s">
        <v>438</v>
      </c>
      <c r="F120" s="1">
        <v>0.14455456695573826</v>
      </c>
    </row>
    <row r="121">
      <c r="A121" s="2" t="s">
        <v>24</v>
      </c>
      <c r="B121" s="1" t="s">
        <v>493</v>
      </c>
      <c r="C121" s="1">
        <v>2012.0</v>
      </c>
      <c r="D121" s="2" t="s">
        <v>6</v>
      </c>
      <c r="E121" s="2" t="s">
        <v>438</v>
      </c>
      <c r="F121" s="1">
        <v>0.28102331725295693</v>
      </c>
    </row>
    <row r="122">
      <c r="A122" s="2" t="s">
        <v>25</v>
      </c>
      <c r="B122" s="1" t="s">
        <v>494</v>
      </c>
      <c r="C122" s="1">
        <v>2012.0</v>
      </c>
      <c r="D122" s="2" t="s">
        <v>6</v>
      </c>
      <c r="E122" s="2" t="s">
        <v>438</v>
      </c>
      <c r="F122" s="1">
        <v>0.2460258003611531</v>
      </c>
    </row>
    <row r="123">
      <c r="A123" s="2" t="s">
        <v>26</v>
      </c>
      <c r="B123" s="1" t="s">
        <v>495</v>
      </c>
      <c r="C123" s="1">
        <v>2012.0</v>
      </c>
      <c r="D123" s="2" t="s">
        <v>6</v>
      </c>
      <c r="E123" s="2" t="s">
        <v>438</v>
      </c>
      <c r="F123" s="1">
        <v>0.15796268579981035</v>
      </c>
    </row>
    <row r="124">
      <c r="A124" s="2" t="s">
        <v>27</v>
      </c>
      <c r="B124" s="1" t="s">
        <v>497</v>
      </c>
      <c r="C124" s="1">
        <v>2012.0</v>
      </c>
      <c r="D124" s="2" t="s">
        <v>6</v>
      </c>
      <c r="E124" s="2" t="s">
        <v>438</v>
      </c>
      <c r="F124" s="1">
        <v>0.21625585898029295</v>
      </c>
    </row>
    <row r="125">
      <c r="A125" s="2" t="s">
        <v>28</v>
      </c>
      <c r="B125" s="1" t="s">
        <v>496</v>
      </c>
      <c r="C125" s="1">
        <v>2012.0</v>
      </c>
      <c r="D125" s="2" t="s">
        <v>6</v>
      </c>
      <c r="E125" s="2" t="s">
        <v>438</v>
      </c>
      <c r="F125" s="1">
        <v>0.3050366840310492</v>
      </c>
    </row>
    <row r="126">
      <c r="A126" s="2" t="s">
        <v>29</v>
      </c>
      <c r="B126" s="1" t="s">
        <v>498</v>
      </c>
      <c r="C126" s="1">
        <v>2012.0</v>
      </c>
      <c r="D126" s="2" t="s">
        <v>6</v>
      </c>
      <c r="E126" s="2" t="s">
        <v>438</v>
      </c>
      <c r="F126" s="1">
        <v>0.3251838497555155</v>
      </c>
    </row>
    <row r="127">
      <c r="A127" s="2" t="s">
        <v>30</v>
      </c>
      <c r="B127" s="1" t="s">
        <v>499</v>
      </c>
      <c r="C127" s="1">
        <v>2012.0</v>
      </c>
      <c r="D127" s="2" t="s">
        <v>6</v>
      </c>
      <c r="E127" s="2" t="s">
        <v>438</v>
      </c>
      <c r="F127" s="1">
        <v>0.2515805473356488</v>
      </c>
    </row>
    <row r="128">
      <c r="A128" s="2" t="s">
        <v>31</v>
      </c>
      <c r="B128" s="1" t="s">
        <v>500</v>
      </c>
      <c r="C128" s="1">
        <v>2012.0</v>
      </c>
      <c r="D128" s="2" t="s">
        <v>6</v>
      </c>
      <c r="E128" s="2" t="s">
        <v>438</v>
      </c>
      <c r="F128" s="1">
        <v>0.30173253925284244</v>
      </c>
    </row>
    <row r="129">
      <c r="A129" s="2" t="s">
        <v>32</v>
      </c>
      <c r="B129" s="1" t="s">
        <v>501</v>
      </c>
      <c r="C129" s="1">
        <v>2012.0</v>
      </c>
      <c r="D129" s="2" t="s">
        <v>6</v>
      </c>
      <c r="E129" s="2" t="s">
        <v>438</v>
      </c>
      <c r="F129" s="1">
        <v>0.20071549086734014</v>
      </c>
    </row>
    <row r="130">
      <c r="A130" s="2" t="s">
        <v>33</v>
      </c>
      <c r="B130" s="1" t="s">
        <v>502</v>
      </c>
      <c r="C130" s="1">
        <v>2012.0</v>
      </c>
      <c r="D130" s="2" t="s">
        <v>6</v>
      </c>
      <c r="E130" s="2" t="s">
        <v>438</v>
      </c>
      <c r="F130" s="1">
        <v>0.18990709406937473</v>
      </c>
    </row>
    <row r="131">
      <c r="A131" s="2" t="s">
        <v>34</v>
      </c>
      <c r="B131" s="1" t="s">
        <v>503</v>
      </c>
      <c r="C131" s="1">
        <v>2012.0</v>
      </c>
      <c r="D131" s="2" t="s">
        <v>6</v>
      </c>
      <c r="E131" s="2" t="s">
        <v>438</v>
      </c>
      <c r="F131" s="1">
        <v>0.2587489264481485</v>
      </c>
    </row>
    <row r="132">
      <c r="A132" s="2" t="s">
        <v>35</v>
      </c>
      <c r="B132" s="1" t="s">
        <v>504</v>
      </c>
      <c r="C132" s="1">
        <v>2012.0</v>
      </c>
      <c r="D132" s="2" t="s">
        <v>6</v>
      </c>
      <c r="E132" s="2" t="s">
        <v>438</v>
      </c>
      <c r="F132" s="1">
        <v>0.22255154052701043</v>
      </c>
    </row>
    <row r="133">
      <c r="A133" s="2" t="s">
        <v>3</v>
      </c>
      <c r="B133" s="1" t="s">
        <v>489</v>
      </c>
      <c r="C133" s="1">
        <v>2012.0</v>
      </c>
      <c r="D133" s="2" t="s">
        <v>6</v>
      </c>
      <c r="E133" s="2" t="s">
        <v>438</v>
      </c>
      <c r="F133" s="1">
        <v>0.24742747540830226</v>
      </c>
    </row>
    <row r="134">
      <c r="A134" s="2" t="s">
        <v>4</v>
      </c>
      <c r="B134" s="1" t="s">
        <v>472</v>
      </c>
      <c r="C134" s="1">
        <v>2013.0</v>
      </c>
      <c r="D134" s="2" t="s">
        <v>6</v>
      </c>
      <c r="E134" s="2" t="s">
        <v>438</v>
      </c>
      <c r="F134" s="1">
        <v>0.28653355709132233</v>
      </c>
    </row>
    <row r="135">
      <c r="A135" s="2" t="s">
        <v>5</v>
      </c>
      <c r="B135" s="1" t="s">
        <v>473</v>
      </c>
      <c r="C135" s="1">
        <v>2013.0</v>
      </c>
      <c r="D135" s="2" t="s">
        <v>6</v>
      </c>
      <c r="E135" s="2" t="s">
        <v>438</v>
      </c>
      <c r="F135" s="1">
        <v>0.2674861686146631</v>
      </c>
    </row>
    <row r="136">
      <c r="A136" s="2" t="s">
        <v>6</v>
      </c>
      <c r="B136" s="1" t="s">
        <v>474</v>
      </c>
      <c r="C136" s="1">
        <v>2013.0</v>
      </c>
      <c r="D136" s="2" t="s">
        <v>6</v>
      </c>
      <c r="E136" s="2" t="s">
        <v>438</v>
      </c>
      <c r="F136" s="1">
        <v>0.2546040809043753</v>
      </c>
    </row>
    <row r="137">
      <c r="A137" s="2" t="s">
        <v>7</v>
      </c>
      <c r="B137" s="1" t="s">
        <v>475</v>
      </c>
      <c r="C137" s="1">
        <v>2013.0</v>
      </c>
      <c r="D137" s="2" t="s">
        <v>6</v>
      </c>
      <c r="E137" s="2" t="s">
        <v>438</v>
      </c>
      <c r="F137" s="1">
        <v>0.25267663883735314</v>
      </c>
    </row>
    <row r="138">
      <c r="A138" s="2" t="s">
        <v>10</v>
      </c>
      <c r="B138" s="1" t="s">
        <v>478</v>
      </c>
      <c r="C138" s="1">
        <v>2013.0</v>
      </c>
      <c r="D138" s="2" t="s">
        <v>6</v>
      </c>
      <c r="E138" s="2" t="s">
        <v>438</v>
      </c>
      <c r="F138" s="1">
        <v>0.12916311987742296</v>
      </c>
    </row>
    <row r="139">
      <c r="A139" s="2" t="s">
        <v>11</v>
      </c>
      <c r="B139" s="1" t="s">
        <v>477</v>
      </c>
      <c r="C139" s="1">
        <v>2013.0</v>
      </c>
      <c r="D139" s="2" t="s">
        <v>6</v>
      </c>
      <c r="E139" s="2" t="s">
        <v>438</v>
      </c>
      <c r="F139" s="1">
        <v>0.29737645979207783</v>
      </c>
    </row>
    <row r="140">
      <c r="A140" s="2" t="s">
        <v>8</v>
      </c>
      <c r="B140" s="1" t="s">
        <v>479</v>
      </c>
      <c r="C140" s="1">
        <v>2013.0</v>
      </c>
      <c r="D140" s="2" t="s">
        <v>6</v>
      </c>
      <c r="E140" s="2" t="s">
        <v>438</v>
      </c>
      <c r="F140" s="1">
        <v>0.2775357041462481</v>
      </c>
    </row>
    <row r="141">
      <c r="A141" s="2" t="s">
        <v>9</v>
      </c>
      <c r="B141" s="1" t="s">
        <v>480</v>
      </c>
      <c r="C141" s="1">
        <v>2013.0</v>
      </c>
      <c r="D141" s="2" t="s">
        <v>6</v>
      </c>
      <c r="E141" s="2" t="s">
        <v>438</v>
      </c>
      <c r="F141" s="1">
        <v>0.27845284528452846</v>
      </c>
    </row>
    <row r="142">
      <c r="A142" s="2" t="s">
        <v>12</v>
      </c>
      <c r="B142" s="1" t="s">
        <v>476</v>
      </c>
      <c r="C142" s="1">
        <v>2013.0</v>
      </c>
      <c r="D142" s="2" t="s">
        <v>6</v>
      </c>
      <c r="E142" s="2" t="s">
        <v>438</v>
      </c>
      <c r="F142" s="1">
        <v>0.5625642776412412</v>
      </c>
    </row>
    <row r="143">
      <c r="A143" s="2" t="s">
        <v>13</v>
      </c>
      <c r="B143" s="1" t="s">
        <v>481</v>
      </c>
      <c r="C143" s="1">
        <v>2013.0</v>
      </c>
      <c r="D143" s="2" t="s">
        <v>6</v>
      </c>
      <c r="E143" s="2" t="s">
        <v>438</v>
      </c>
      <c r="F143" s="1">
        <v>0.22088808563326276</v>
      </c>
    </row>
    <row r="144">
      <c r="A144" s="2" t="s">
        <v>14</v>
      </c>
      <c r="B144" s="1" t="s">
        <v>483</v>
      </c>
      <c r="C144" s="1">
        <v>2013.0</v>
      </c>
      <c r="D144" s="2" t="s">
        <v>6</v>
      </c>
      <c r="E144" s="2" t="s">
        <v>438</v>
      </c>
      <c r="F144" s="1">
        <v>0.16701301653735623</v>
      </c>
    </row>
    <row r="145">
      <c r="A145" s="2" t="s">
        <v>15</v>
      </c>
      <c r="B145" s="1" t="s">
        <v>482</v>
      </c>
      <c r="C145" s="1">
        <v>2013.0</v>
      </c>
      <c r="D145" s="2" t="s">
        <v>6</v>
      </c>
      <c r="E145" s="2" t="s">
        <v>438</v>
      </c>
      <c r="F145" s="1">
        <v>0.1478546373895716</v>
      </c>
    </row>
    <row r="146">
      <c r="A146" s="2" t="s">
        <v>16</v>
      </c>
      <c r="B146" s="1" t="s">
        <v>484</v>
      </c>
      <c r="C146" s="1">
        <v>2013.0</v>
      </c>
      <c r="D146" s="2" t="s">
        <v>6</v>
      </c>
      <c r="E146" s="2" t="s">
        <v>438</v>
      </c>
      <c r="F146" s="1">
        <v>0.26300234138103096</v>
      </c>
    </row>
    <row r="147">
      <c r="A147" s="2" t="s">
        <v>17</v>
      </c>
      <c r="B147" s="1" t="s">
        <v>485</v>
      </c>
      <c r="C147" s="1">
        <v>2013.0</v>
      </c>
      <c r="D147" s="2" t="s">
        <v>6</v>
      </c>
      <c r="E147" s="2" t="s">
        <v>438</v>
      </c>
      <c r="F147" s="1">
        <v>0.2474566334832753</v>
      </c>
    </row>
    <row r="148">
      <c r="A148" s="2" t="s">
        <v>18</v>
      </c>
      <c r="B148" s="1" t="s">
        <v>486</v>
      </c>
      <c r="C148" s="1">
        <v>2013.0</v>
      </c>
      <c r="D148" s="2" t="s">
        <v>6</v>
      </c>
      <c r="E148" s="2" t="s">
        <v>438</v>
      </c>
      <c r="F148" s="1">
        <v>0.21056012593529264</v>
      </c>
    </row>
    <row r="149">
      <c r="A149" s="2" t="s">
        <v>19</v>
      </c>
      <c r="B149" s="1" t="s">
        <v>487</v>
      </c>
      <c r="C149" s="1">
        <v>2013.0</v>
      </c>
      <c r="D149" s="2" t="s">
        <v>6</v>
      </c>
      <c r="E149" s="2" t="s">
        <v>438</v>
      </c>
      <c r="F149" s="1">
        <v>0.18166057071647337</v>
      </c>
    </row>
    <row r="150">
      <c r="A150" s="2" t="s">
        <v>20</v>
      </c>
      <c r="B150" s="1" t="s">
        <v>488</v>
      </c>
      <c r="C150" s="1">
        <v>2013.0</v>
      </c>
      <c r="D150" s="2" t="s">
        <v>6</v>
      </c>
      <c r="E150" s="2" t="s">
        <v>438</v>
      </c>
      <c r="F150" s="1">
        <v>0.23686465143133859</v>
      </c>
    </row>
    <row r="151">
      <c r="A151" s="2" t="s">
        <v>21</v>
      </c>
      <c r="B151" s="1" t="s">
        <v>490</v>
      </c>
      <c r="C151" s="1">
        <v>2013.0</v>
      </c>
      <c r="D151" s="2" t="s">
        <v>6</v>
      </c>
      <c r="E151" s="2" t="s">
        <v>438</v>
      </c>
      <c r="F151" s="1">
        <v>0.24662376714896742</v>
      </c>
    </row>
    <row r="152">
      <c r="A152" s="2" t="s">
        <v>22</v>
      </c>
      <c r="B152" s="1" t="s">
        <v>491</v>
      </c>
      <c r="C152" s="1">
        <v>2013.0</v>
      </c>
      <c r="D152" s="2" t="s">
        <v>6</v>
      </c>
      <c r="E152" s="2" t="s">
        <v>438</v>
      </c>
      <c r="F152" s="1">
        <v>0.3181016757897478</v>
      </c>
    </row>
    <row r="153">
      <c r="A153" s="2" t="s">
        <v>23</v>
      </c>
      <c r="B153" s="1" t="s">
        <v>492</v>
      </c>
      <c r="C153" s="1">
        <v>2013.0</v>
      </c>
      <c r="D153" s="2" t="s">
        <v>6</v>
      </c>
      <c r="E153" s="2" t="s">
        <v>438</v>
      </c>
      <c r="F153" s="1">
        <v>0.1462421964695752</v>
      </c>
    </row>
    <row r="154">
      <c r="A154" s="2" t="s">
        <v>24</v>
      </c>
      <c r="B154" s="1" t="s">
        <v>493</v>
      </c>
      <c r="C154" s="1">
        <v>2013.0</v>
      </c>
      <c r="D154" s="2" t="s">
        <v>6</v>
      </c>
      <c r="E154" s="2" t="s">
        <v>438</v>
      </c>
      <c r="F154" s="1">
        <v>0.2810821208632211</v>
      </c>
    </row>
    <row r="155">
      <c r="A155" s="2" t="s">
        <v>25</v>
      </c>
      <c r="B155" s="1" t="s">
        <v>494</v>
      </c>
      <c r="C155" s="1">
        <v>2013.0</v>
      </c>
      <c r="D155" s="2" t="s">
        <v>6</v>
      </c>
      <c r="E155" s="2" t="s">
        <v>438</v>
      </c>
      <c r="F155" s="1">
        <v>0.25081620570075275</v>
      </c>
    </row>
    <row r="156">
      <c r="A156" s="2" t="s">
        <v>26</v>
      </c>
      <c r="B156" s="1" t="s">
        <v>495</v>
      </c>
      <c r="C156" s="1">
        <v>2013.0</v>
      </c>
      <c r="D156" s="2" t="s">
        <v>6</v>
      </c>
      <c r="E156" s="2" t="s">
        <v>438</v>
      </c>
      <c r="F156" s="1">
        <v>0.1720257234726688</v>
      </c>
    </row>
    <row r="157">
      <c r="A157" s="2" t="s">
        <v>27</v>
      </c>
      <c r="B157" s="1" t="s">
        <v>497</v>
      </c>
      <c r="C157" s="1">
        <v>2013.0</v>
      </c>
      <c r="D157" s="2" t="s">
        <v>6</v>
      </c>
      <c r="E157" s="2" t="s">
        <v>438</v>
      </c>
      <c r="F157" s="1">
        <v>0.2241320884419386</v>
      </c>
    </row>
    <row r="158">
      <c r="A158" s="2" t="s">
        <v>28</v>
      </c>
      <c r="B158" s="1" t="s">
        <v>496</v>
      </c>
      <c r="C158" s="1">
        <v>2013.0</v>
      </c>
      <c r="D158" s="2" t="s">
        <v>6</v>
      </c>
      <c r="E158" s="2" t="s">
        <v>438</v>
      </c>
      <c r="F158" s="1">
        <v>0.31757950265557733</v>
      </c>
    </row>
    <row r="159">
      <c r="A159" s="2" t="s">
        <v>29</v>
      </c>
      <c r="B159" s="1" t="s">
        <v>498</v>
      </c>
      <c r="C159" s="1">
        <v>2013.0</v>
      </c>
      <c r="D159" s="2" t="s">
        <v>6</v>
      </c>
      <c r="E159" s="2" t="s">
        <v>438</v>
      </c>
      <c r="F159" s="1">
        <v>0.32450197931298685</v>
      </c>
    </row>
    <row r="160">
      <c r="A160" s="2" t="s">
        <v>30</v>
      </c>
      <c r="B160" s="1" t="s">
        <v>499</v>
      </c>
      <c r="C160" s="1">
        <v>2013.0</v>
      </c>
      <c r="D160" s="2" t="s">
        <v>6</v>
      </c>
      <c r="E160" s="2" t="s">
        <v>438</v>
      </c>
      <c r="F160" s="1">
        <v>0.2563016000584496</v>
      </c>
    </row>
    <row r="161">
      <c r="A161" s="2" t="s">
        <v>31</v>
      </c>
      <c r="B161" s="1" t="s">
        <v>500</v>
      </c>
      <c r="C161" s="1">
        <v>2013.0</v>
      </c>
      <c r="D161" s="2" t="s">
        <v>6</v>
      </c>
      <c r="E161" s="2" t="s">
        <v>438</v>
      </c>
      <c r="F161" s="1">
        <v>0.29611881924186473</v>
      </c>
    </row>
    <row r="162">
      <c r="A162" s="2" t="s">
        <v>32</v>
      </c>
      <c r="B162" s="1" t="s">
        <v>501</v>
      </c>
      <c r="C162" s="1">
        <v>2013.0</v>
      </c>
      <c r="D162" s="2" t="s">
        <v>6</v>
      </c>
      <c r="E162" s="2" t="s">
        <v>438</v>
      </c>
      <c r="F162" s="1">
        <v>0.2006427947117403</v>
      </c>
    </row>
    <row r="163">
      <c r="A163" s="2" t="s">
        <v>33</v>
      </c>
      <c r="B163" s="1" t="s">
        <v>502</v>
      </c>
      <c r="C163" s="1">
        <v>2013.0</v>
      </c>
      <c r="D163" s="2" t="s">
        <v>6</v>
      </c>
      <c r="E163" s="2" t="s">
        <v>438</v>
      </c>
      <c r="F163" s="1">
        <v>0.19384930666807176</v>
      </c>
    </row>
    <row r="164">
      <c r="A164" s="2" t="s">
        <v>34</v>
      </c>
      <c r="B164" s="1" t="s">
        <v>503</v>
      </c>
      <c r="C164" s="1">
        <v>2013.0</v>
      </c>
      <c r="D164" s="2" t="s">
        <v>6</v>
      </c>
      <c r="E164" s="2" t="s">
        <v>438</v>
      </c>
      <c r="F164" s="1">
        <v>0.26845292033940193</v>
      </c>
    </row>
    <row r="165">
      <c r="A165" s="2" t="s">
        <v>35</v>
      </c>
      <c r="B165" s="1" t="s">
        <v>504</v>
      </c>
      <c r="C165" s="1">
        <v>2013.0</v>
      </c>
      <c r="D165" s="2" t="s">
        <v>6</v>
      </c>
      <c r="E165" s="2" t="s">
        <v>438</v>
      </c>
      <c r="F165" s="1">
        <v>0.234380118610562</v>
      </c>
    </row>
    <row r="166">
      <c r="A166" s="2" t="s">
        <v>3</v>
      </c>
      <c r="B166" s="1" t="s">
        <v>489</v>
      </c>
      <c r="C166" s="1">
        <v>2013.0</v>
      </c>
      <c r="D166" s="2" t="s">
        <v>6</v>
      </c>
      <c r="E166" s="2" t="s">
        <v>438</v>
      </c>
      <c r="F166" s="1">
        <v>0.25366991088146185</v>
      </c>
    </row>
    <row r="167">
      <c r="A167" s="2" t="s">
        <v>4</v>
      </c>
      <c r="B167" s="1" t="s">
        <v>472</v>
      </c>
      <c r="C167" s="1">
        <v>2014.0</v>
      </c>
      <c r="D167" s="2" t="s">
        <v>6</v>
      </c>
      <c r="E167" s="2" t="s">
        <v>438</v>
      </c>
      <c r="F167" s="1">
        <v>0.2866237929677673</v>
      </c>
    </row>
    <row r="168">
      <c r="A168" s="2" t="s">
        <v>5</v>
      </c>
      <c r="B168" s="1" t="s">
        <v>473</v>
      </c>
      <c r="C168" s="1">
        <v>2014.0</v>
      </c>
      <c r="D168" s="2" t="s">
        <v>6</v>
      </c>
      <c r="E168" s="2" t="s">
        <v>438</v>
      </c>
      <c r="F168" s="1">
        <v>0.2769769309331317</v>
      </c>
    </row>
    <row r="169">
      <c r="A169" s="2" t="s">
        <v>6</v>
      </c>
      <c r="B169" s="1" t="s">
        <v>474</v>
      </c>
      <c r="C169" s="1">
        <v>2014.0</v>
      </c>
      <c r="D169" s="2" t="s">
        <v>6</v>
      </c>
      <c r="E169" s="2" t="s">
        <v>438</v>
      </c>
      <c r="F169" s="1">
        <v>0.2646449425503861</v>
      </c>
    </row>
    <row r="170">
      <c r="A170" s="2" t="s">
        <v>7</v>
      </c>
      <c r="B170" s="1" t="s">
        <v>475</v>
      </c>
      <c r="C170" s="1">
        <v>2014.0</v>
      </c>
      <c r="D170" s="2" t="s">
        <v>6</v>
      </c>
      <c r="E170" s="2" t="s">
        <v>438</v>
      </c>
      <c r="F170" s="1">
        <v>0.2548689496843314</v>
      </c>
    </row>
    <row r="171">
      <c r="A171" s="2" t="s">
        <v>10</v>
      </c>
      <c r="B171" s="1" t="s">
        <v>478</v>
      </c>
      <c r="C171" s="1">
        <v>2014.0</v>
      </c>
      <c r="D171" s="2" t="s">
        <v>6</v>
      </c>
      <c r="E171" s="2" t="s">
        <v>438</v>
      </c>
      <c r="F171" s="1">
        <v>0.12413922744960684</v>
      </c>
    </row>
    <row r="172">
      <c r="A172" s="2" t="s">
        <v>11</v>
      </c>
      <c r="B172" s="1" t="s">
        <v>477</v>
      </c>
      <c r="C172" s="1">
        <v>2014.0</v>
      </c>
      <c r="D172" s="2" t="s">
        <v>6</v>
      </c>
      <c r="E172" s="2" t="s">
        <v>438</v>
      </c>
      <c r="F172" s="1">
        <v>0.3043679310129351</v>
      </c>
    </row>
    <row r="173">
      <c r="A173" s="2" t="s">
        <v>8</v>
      </c>
      <c r="B173" s="1" t="s">
        <v>479</v>
      </c>
      <c r="C173" s="1">
        <v>2014.0</v>
      </c>
      <c r="D173" s="2" t="s">
        <v>6</v>
      </c>
      <c r="E173" s="2" t="s">
        <v>438</v>
      </c>
      <c r="F173" s="1">
        <v>0.2777228551004578</v>
      </c>
    </row>
    <row r="174">
      <c r="A174" s="2" t="s">
        <v>9</v>
      </c>
      <c r="B174" s="1" t="s">
        <v>480</v>
      </c>
      <c r="C174" s="1">
        <v>2014.0</v>
      </c>
      <c r="D174" s="2" t="s">
        <v>6</v>
      </c>
      <c r="E174" s="2" t="s">
        <v>438</v>
      </c>
      <c r="F174" s="1">
        <v>0.27716268540396105</v>
      </c>
    </row>
    <row r="175">
      <c r="A175" s="2" t="s">
        <v>12</v>
      </c>
      <c r="B175" s="1" t="s">
        <v>476</v>
      </c>
      <c r="C175" s="1">
        <v>2014.0</v>
      </c>
      <c r="D175" s="2" t="s">
        <v>6</v>
      </c>
      <c r="E175" s="2" t="s">
        <v>438</v>
      </c>
      <c r="F175" s="1">
        <v>0.5686845611827147</v>
      </c>
    </row>
    <row r="176">
      <c r="A176" s="2" t="s">
        <v>13</v>
      </c>
      <c r="B176" s="1" t="s">
        <v>481</v>
      </c>
      <c r="C176" s="1">
        <v>2014.0</v>
      </c>
      <c r="D176" s="2" t="s">
        <v>6</v>
      </c>
      <c r="E176" s="2" t="s">
        <v>438</v>
      </c>
      <c r="F176" s="1">
        <v>0.22983333168673867</v>
      </c>
    </row>
    <row r="177">
      <c r="A177" s="2" t="s">
        <v>14</v>
      </c>
      <c r="B177" s="1" t="s">
        <v>483</v>
      </c>
      <c r="C177" s="1">
        <v>2014.0</v>
      </c>
      <c r="D177" s="2" t="s">
        <v>6</v>
      </c>
      <c r="E177" s="2" t="s">
        <v>438</v>
      </c>
      <c r="F177" s="1">
        <v>0.16808542187632716</v>
      </c>
    </row>
    <row r="178">
      <c r="A178" s="2" t="s">
        <v>15</v>
      </c>
      <c r="B178" s="1" t="s">
        <v>482</v>
      </c>
      <c r="C178" s="1">
        <v>2014.0</v>
      </c>
      <c r="D178" s="2" t="s">
        <v>6</v>
      </c>
      <c r="E178" s="2" t="s">
        <v>438</v>
      </c>
      <c r="F178" s="1">
        <v>0.14849302053292515</v>
      </c>
    </row>
    <row r="179">
      <c r="A179" s="2" t="s">
        <v>16</v>
      </c>
      <c r="B179" s="1" t="s">
        <v>484</v>
      </c>
      <c r="C179" s="1">
        <v>2014.0</v>
      </c>
      <c r="D179" s="2" t="s">
        <v>6</v>
      </c>
      <c r="E179" s="2" t="s">
        <v>438</v>
      </c>
      <c r="F179" s="1">
        <v>0.2794680437841865</v>
      </c>
    </row>
    <row r="180">
      <c r="A180" s="2" t="s">
        <v>17</v>
      </c>
      <c r="B180" s="1" t="s">
        <v>485</v>
      </c>
      <c r="C180" s="1">
        <v>2014.0</v>
      </c>
      <c r="D180" s="2" t="s">
        <v>6</v>
      </c>
      <c r="E180" s="2" t="s">
        <v>438</v>
      </c>
      <c r="F180" s="1">
        <v>0.2539483757340284</v>
      </c>
    </row>
    <row r="181">
      <c r="A181" s="2" t="s">
        <v>18</v>
      </c>
      <c r="B181" s="1" t="s">
        <v>486</v>
      </c>
      <c r="C181" s="1">
        <v>2014.0</v>
      </c>
      <c r="D181" s="2" t="s">
        <v>6</v>
      </c>
      <c r="E181" s="2" t="s">
        <v>438</v>
      </c>
      <c r="F181" s="1">
        <v>0.2171523530613635</v>
      </c>
    </row>
    <row r="182">
      <c r="A182" s="2" t="s">
        <v>19</v>
      </c>
      <c r="B182" s="1" t="s">
        <v>487</v>
      </c>
      <c r="C182" s="1">
        <v>2014.0</v>
      </c>
      <c r="D182" s="2" t="s">
        <v>6</v>
      </c>
      <c r="E182" s="2" t="s">
        <v>438</v>
      </c>
      <c r="F182" s="1">
        <v>0.18434482940046826</v>
      </c>
    </row>
    <row r="183">
      <c r="A183" s="2" t="s">
        <v>20</v>
      </c>
      <c r="B183" s="1" t="s">
        <v>488</v>
      </c>
      <c r="C183" s="1">
        <v>2014.0</v>
      </c>
      <c r="D183" s="2" t="s">
        <v>6</v>
      </c>
      <c r="E183" s="2" t="s">
        <v>438</v>
      </c>
      <c r="F183" s="1">
        <v>0.25671652795826766</v>
      </c>
    </row>
    <row r="184">
      <c r="A184" s="2" t="s">
        <v>21</v>
      </c>
      <c r="B184" s="1" t="s">
        <v>490</v>
      </c>
      <c r="C184" s="1">
        <v>2014.0</v>
      </c>
      <c r="D184" s="2" t="s">
        <v>6</v>
      </c>
      <c r="E184" s="2" t="s">
        <v>438</v>
      </c>
      <c r="F184" s="1">
        <v>0.2484128066427262</v>
      </c>
    </row>
    <row r="185">
      <c r="A185" s="2" t="s">
        <v>22</v>
      </c>
      <c r="B185" s="1" t="s">
        <v>491</v>
      </c>
      <c r="C185" s="1">
        <v>2014.0</v>
      </c>
      <c r="D185" s="2" t="s">
        <v>6</v>
      </c>
      <c r="E185" s="2" t="s">
        <v>438</v>
      </c>
      <c r="F185" s="1">
        <v>0.3186357060262043</v>
      </c>
    </row>
    <row r="186">
      <c r="A186" s="2" t="s">
        <v>23</v>
      </c>
      <c r="B186" s="1" t="s">
        <v>492</v>
      </c>
      <c r="C186" s="1">
        <v>2014.0</v>
      </c>
      <c r="D186" s="2" t="s">
        <v>6</v>
      </c>
      <c r="E186" s="2" t="s">
        <v>438</v>
      </c>
      <c r="F186" s="1">
        <v>0.15236497158180787</v>
      </c>
    </row>
    <row r="187">
      <c r="A187" s="2" t="s">
        <v>24</v>
      </c>
      <c r="B187" s="1" t="s">
        <v>493</v>
      </c>
      <c r="C187" s="1">
        <v>2014.0</v>
      </c>
      <c r="D187" s="2" t="s">
        <v>6</v>
      </c>
      <c r="E187" s="2" t="s">
        <v>438</v>
      </c>
      <c r="F187" s="1">
        <v>0.2897012540684506</v>
      </c>
    </row>
    <row r="188">
      <c r="A188" s="2" t="s">
        <v>25</v>
      </c>
      <c r="B188" s="1" t="s">
        <v>494</v>
      </c>
      <c r="C188" s="1">
        <v>2014.0</v>
      </c>
      <c r="D188" s="2" t="s">
        <v>6</v>
      </c>
      <c r="E188" s="2" t="s">
        <v>438</v>
      </c>
      <c r="F188" s="1">
        <v>0.26195429641847706</v>
      </c>
    </row>
    <row r="189">
      <c r="A189" s="2" t="s">
        <v>26</v>
      </c>
      <c r="B189" s="1" t="s">
        <v>495</v>
      </c>
      <c r="C189" s="1">
        <v>2014.0</v>
      </c>
      <c r="D189" s="2" t="s">
        <v>6</v>
      </c>
      <c r="E189" s="2" t="s">
        <v>438</v>
      </c>
      <c r="F189" s="1">
        <v>0.18236896072680764</v>
      </c>
    </row>
    <row r="190">
      <c r="A190" s="2" t="s">
        <v>27</v>
      </c>
      <c r="B190" s="1" t="s">
        <v>497</v>
      </c>
      <c r="C190" s="1">
        <v>2014.0</v>
      </c>
      <c r="D190" s="2" t="s">
        <v>6</v>
      </c>
      <c r="E190" s="2" t="s">
        <v>438</v>
      </c>
      <c r="F190" s="1">
        <v>0.2303279634712567</v>
      </c>
    </row>
    <row r="191">
      <c r="A191" s="2" t="s">
        <v>28</v>
      </c>
      <c r="B191" s="1" t="s">
        <v>496</v>
      </c>
      <c r="C191" s="1">
        <v>2014.0</v>
      </c>
      <c r="D191" s="2" t="s">
        <v>6</v>
      </c>
      <c r="E191" s="2" t="s">
        <v>438</v>
      </c>
      <c r="F191" s="1">
        <v>0.3326704427753807</v>
      </c>
    </row>
    <row r="192">
      <c r="A192" s="2" t="s">
        <v>29</v>
      </c>
      <c r="B192" s="1" t="s">
        <v>498</v>
      </c>
      <c r="C192" s="1">
        <v>2014.0</v>
      </c>
      <c r="D192" s="2" t="s">
        <v>6</v>
      </c>
      <c r="E192" s="2" t="s">
        <v>438</v>
      </c>
      <c r="F192" s="1">
        <v>0.3229463007235178</v>
      </c>
    </row>
    <row r="193">
      <c r="A193" s="2" t="s">
        <v>30</v>
      </c>
      <c r="B193" s="1" t="s">
        <v>499</v>
      </c>
      <c r="C193" s="1">
        <v>2014.0</v>
      </c>
      <c r="D193" s="2" t="s">
        <v>6</v>
      </c>
      <c r="E193" s="2" t="s">
        <v>438</v>
      </c>
      <c r="F193" s="1">
        <v>0.2618677638922326</v>
      </c>
    </row>
    <row r="194">
      <c r="A194" s="2" t="s">
        <v>31</v>
      </c>
      <c r="B194" s="1" t="s">
        <v>500</v>
      </c>
      <c r="C194" s="1">
        <v>2014.0</v>
      </c>
      <c r="D194" s="2" t="s">
        <v>6</v>
      </c>
      <c r="E194" s="2" t="s">
        <v>438</v>
      </c>
      <c r="F194" s="1">
        <v>0.2985064992697903</v>
      </c>
    </row>
    <row r="195">
      <c r="A195" s="2" t="s">
        <v>32</v>
      </c>
      <c r="B195" s="1" t="s">
        <v>501</v>
      </c>
      <c r="C195" s="1">
        <v>2014.0</v>
      </c>
      <c r="D195" s="2" t="s">
        <v>6</v>
      </c>
      <c r="E195" s="2" t="s">
        <v>438</v>
      </c>
      <c r="F195" s="1">
        <v>0.2003476159115752</v>
      </c>
    </row>
    <row r="196">
      <c r="A196" s="2" t="s">
        <v>33</v>
      </c>
      <c r="B196" s="1" t="s">
        <v>502</v>
      </c>
      <c r="C196" s="1">
        <v>2014.0</v>
      </c>
      <c r="D196" s="2" t="s">
        <v>6</v>
      </c>
      <c r="E196" s="2" t="s">
        <v>438</v>
      </c>
      <c r="F196" s="1">
        <v>0.20043638602761546</v>
      </c>
    </row>
    <row r="197">
      <c r="A197" s="2" t="s">
        <v>34</v>
      </c>
      <c r="B197" s="1" t="s">
        <v>503</v>
      </c>
      <c r="C197" s="1">
        <v>2014.0</v>
      </c>
      <c r="D197" s="2" t="s">
        <v>6</v>
      </c>
      <c r="E197" s="2" t="s">
        <v>438</v>
      </c>
      <c r="F197" s="1">
        <v>0.27954135258520013</v>
      </c>
    </row>
    <row r="198">
      <c r="A198" s="2" t="s">
        <v>35</v>
      </c>
      <c r="B198" s="1" t="s">
        <v>504</v>
      </c>
      <c r="C198" s="1">
        <v>2014.0</v>
      </c>
      <c r="D198" s="2" t="s">
        <v>6</v>
      </c>
      <c r="E198" s="2" t="s">
        <v>438</v>
      </c>
      <c r="F198" s="1">
        <v>0.24945694380353184</v>
      </c>
    </row>
    <row r="199">
      <c r="A199" s="2" t="s">
        <v>3</v>
      </c>
      <c r="B199" s="1" t="s">
        <v>489</v>
      </c>
      <c r="C199" s="1">
        <v>2014.0</v>
      </c>
      <c r="D199" s="2" t="s">
        <v>6</v>
      </c>
      <c r="E199" s="2" t="s">
        <v>438</v>
      </c>
      <c r="F199" s="1">
        <v>0.2589497556723368</v>
      </c>
    </row>
    <row r="200">
      <c r="A200" s="2" t="s">
        <v>4</v>
      </c>
      <c r="B200" s="1" t="s">
        <v>472</v>
      </c>
      <c r="C200" s="1">
        <v>2015.0</v>
      </c>
      <c r="D200" s="2" t="s">
        <v>6</v>
      </c>
      <c r="E200" s="2" t="s">
        <v>438</v>
      </c>
      <c r="F200" s="1">
        <v>0.30142728688846393</v>
      </c>
    </row>
    <row r="201">
      <c r="A201" s="2" t="s">
        <v>5</v>
      </c>
      <c r="B201" s="1" t="s">
        <v>473</v>
      </c>
      <c r="C201" s="1">
        <v>2015.0</v>
      </c>
      <c r="D201" s="2" t="s">
        <v>6</v>
      </c>
      <c r="E201" s="2" t="s">
        <v>438</v>
      </c>
      <c r="F201" s="1">
        <v>0.2971677186865188</v>
      </c>
    </row>
    <row r="202">
      <c r="A202" s="2" t="s">
        <v>6</v>
      </c>
      <c r="B202" s="1" t="s">
        <v>474</v>
      </c>
      <c r="C202" s="1">
        <v>2015.0</v>
      </c>
      <c r="D202" s="2" t="s">
        <v>6</v>
      </c>
      <c r="E202" s="2" t="s">
        <v>438</v>
      </c>
      <c r="F202" s="1">
        <v>0.2778434471002501</v>
      </c>
    </row>
    <row r="203">
      <c r="A203" s="2" t="s">
        <v>7</v>
      </c>
      <c r="B203" s="1" t="s">
        <v>475</v>
      </c>
      <c r="C203" s="1">
        <v>2015.0</v>
      </c>
      <c r="D203" s="2" t="s">
        <v>6</v>
      </c>
      <c r="E203" s="2" t="s">
        <v>438</v>
      </c>
      <c r="F203" s="1">
        <v>0.26032471551683095</v>
      </c>
    </row>
    <row r="204">
      <c r="A204" s="2" t="s">
        <v>10</v>
      </c>
      <c r="B204" s="1" t="s">
        <v>478</v>
      </c>
      <c r="C204" s="1">
        <v>2015.0</v>
      </c>
      <c r="D204" s="2" t="s">
        <v>6</v>
      </c>
      <c r="E204" s="2" t="s">
        <v>438</v>
      </c>
      <c r="F204" s="1">
        <v>0.12989776216655832</v>
      </c>
    </row>
    <row r="205">
      <c r="A205" s="2" t="s">
        <v>11</v>
      </c>
      <c r="B205" s="1" t="s">
        <v>477</v>
      </c>
      <c r="C205" s="1">
        <v>2015.0</v>
      </c>
      <c r="D205" s="2" t="s">
        <v>6</v>
      </c>
      <c r="E205" s="2" t="s">
        <v>438</v>
      </c>
      <c r="F205" s="1">
        <v>0.310010218332538</v>
      </c>
    </row>
    <row r="206">
      <c r="A206" s="2" t="s">
        <v>12</v>
      </c>
      <c r="B206" s="1" t="s">
        <v>476</v>
      </c>
      <c r="C206" s="1">
        <v>2015.0</v>
      </c>
      <c r="D206" s="2" t="s">
        <v>6</v>
      </c>
      <c r="E206" s="2" t="s">
        <v>438</v>
      </c>
      <c r="F206" s="1">
        <v>0.5778237582811238</v>
      </c>
    </row>
    <row r="207">
      <c r="A207" s="2" t="s">
        <v>8</v>
      </c>
      <c r="B207" s="1" t="s">
        <v>479</v>
      </c>
      <c r="C207" s="1">
        <v>2015.0</v>
      </c>
      <c r="D207" s="2" t="s">
        <v>6</v>
      </c>
      <c r="E207" s="2" t="s">
        <v>438</v>
      </c>
      <c r="F207" s="1">
        <v>0.28818934668640284</v>
      </c>
    </row>
    <row r="208">
      <c r="A208" s="2" t="s">
        <v>9</v>
      </c>
      <c r="B208" s="1" t="s">
        <v>480</v>
      </c>
      <c r="C208" s="1">
        <v>2015.0</v>
      </c>
      <c r="D208" s="2" t="s">
        <v>6</v>
      </c>
      <c r="E208" s="2" t="s">
        <v>438</v>
      </c>
      <c r="F208" s="1">
        <v>0.27306636465475853</v>
      </c>
    </row>
    <row r="209">
      <c r="A209" s="2" t="s">
        <v>13</v>
      </c>
      <c r="B209" s="1" t="s">
        <v>481</v>
      </c>
      <c r="C209" s="1">
        <v>2015.0</v>
      </c>
      <c r="D209" s="2" t="s">
        <v>6</v>
      </c>
      <c r="E209" s="2" t="s">
        <v>438</v>
      </c>
      <c r="F209" s="1">
        <v>0.2385583495913784</v>
      </c>
    </row>
    <row r="210">
      <c r="A210" s="2" t="s">
        <v>14</v>
      </c>
      <c r="B210" s="1" t="s">
        <v>483</v>
      </c>
      <c r="C210" s="1">
        <v>2015.0</v>
      </c>
      <c r="D210" s="2" t="s">
        <v>6</v>
      </c>
      <c r="E210" s="2" t="s">
        <v>438</v>
      </c>
      <c r="F210" s="1">
        <v>0.18150504240250856</v>
      </c>
    </row>
    <row r="211">
      <c r="A211" s="2" t="s">
        <v>15</v>
      </c>
      <c r="B211" s="1" t="s">
        <v>482</v>
      </c>
      <c r="C211" s="1">
        <v>2015.0</v>
      </c>
      <c r="D211" s="2" t="s">
        <v>6</v>
      </c>
      <c r="E211" s="2" t="s">
        <v>438</v>
      </c>
      <c r="F211" s="1">
        <v>0.1596703375800763</v>
      </c>
    </row>
    <row r="212">
      <c r="A212" s="2" t="s">
        <v>16</v>
      </c>
      <c r="B212" s="1" t="s">
        <v>484</v>
      </c>
      <c r="C212" s="1">
        <v>2015.0</v>
      </c>
      <c r="D212" s="2" t="s">
        <v>6</v>
      </c>
      <c r="E212" s="2" t="s">
        <v>438</v>
      </c>
      <c r="F212" s="1">
        <v>0.29376597385545933</v>
      </c>
    </row>
    <row r="213">
      <c r="A213" s="2" t="s">
        <v>17</v>
      </c>
      <c r="B213" s="1" t="s">
        <v>485</v>
      </c>
      <c r="C213" s="1">
        <v>2015.0</v>
      </c>
      <c r="D213" s="2" t="s">
        <v>6</v>
      </c>
      <c r="E213" s="2" t="s">
        <v>438</v>
      </c>
      <c r="F213" s="1">
        <v>0.25771806003966136</v>
      </c>
    </row>
    <row r="214">
      <c r="A214" s="2" t="s">
        <v>18</v>
      </c>
      <c r="B214" s="1" t="s">
        <v>486</v>
      </c>
      <c r="C214" s="1">
        <v>2015.0</v>
      </c>
      <c r="D214" s="2" t="s">
        <v>6</v>
      </c>
      <c r="E214" s="2" t="s">
        <v>438</v>
      </c>
      <c r="F214" s="1">
        <v>0.22621004148464718</v>
      </c>
    </row>
    <row r="215">
      <c r="A215" s="2" t="s">
        <v>19</v>
      </c>
      <c r="B215" s="1" t="s">
        <v>487</v>
      </c>
      <c r="C215" s="1">
        <v>2015.0</v>
      </c>
      <c r="D215" s="2" t="s">
        <v>6</v>
      </c>
      <c r="E215" s="2" t="s">
        <v>438</v>
      </c>
      <c r="F215" s="1">
        <v>0.19897961108281936</v>
      </c>
    </row>
    <row r="216">
      <c r="A216" s="2" t="s">
        <v>20</v>
      </c>
      <c r="B216" s="1" t="s">
        <v>488</v>
      </c>
      <c r="C216" s="1">
        <v>2015.0</v>
      </c>
      <c r="D216" s="2" t="s">
        <v>6</v>
      </c>
      <c r="E216" s="2" t="s">
        <v>438</v>
      </c>
      <c r="F216" s="1">
        <v>0.26347670579603816</v>
      </c>
    </row>
    <row r="217">
      <c r="A217" s="2" t="s">
        <v>21</v>
      </c>
      <c r="B217" s="1" t="s">
        <v>490</v>
      </c>
      <c r="C217" s="1">
        <v>2015.0</v>
      </c>
      <c r="D217" s="2" t="s">
        <v>6</v>
      </c>
      <c r="E217" s="2" t="s">
        <v>438</v>
      </c>
      <c r="F217" s="1">
        <v>0.24644142207336667</v>
      </c>
    </row>
    <row r="218">
      <c r="A218" s="2" t="s">
        <v>22</v>
      </c>
      <c r="B218" s="1" t="s">
        <v>491</v>
      </c>
      <c r="C218" s="1">
        <v>2015.0</v>
      </c>
      <c r="D218" s="2" t="s">
        <v>6</v>
      </c>
      <c r="E218" s="2" t="s">
        <v>438</v>
      </c>
      <c r="F218" s="1">
        <v>0.3294655684655406</v>
      </c>
    </row>
    <row r="219">
      <c r="A219" s="2" t="s">
        <v>23</v>
      </c>
      <c r="B219" s="1" t="s">
        <v>492</v>
      </c>
      <c r="C219" s="1">
        <v>2015.0</v>
      </c>
      <c r="D219" s="2" t="s">
        <v>6</v>
      </c>
      <c r="E219" s="2" t="s">
        <v>438</v>
      </c>
      <c r="F219" s="1">
        <v>0.16078815294938448</v>
      </c>
    </row>
    <row r="220">
      <c r="A220" s="2" t="s">
        <v>24</v>
      </c>
      <c r="B220" s="1" t="s">
        <v>493</v>
      </c>
      <c r="C220" s="1">
        <v>2015.0</v>
      </c>
      <c r="D220" s="2" t="s">
        <v>6</v>
      </c>
      <c r="E220" s="2" t="s">
        <v>438</v>
      </c>
      <c r="F220" s="1">
        <v>0.3009336621461755</v>
      </c>
    </row>
    <row r="221">
      <c r="A221" s="2" t="s">
        <v>25</v>
      </c>
      <c r="B221" s="1" t="s">
        <v>494</v>
      </c>
      <c r="C221" s="1">
        <v>2015.0</v>
      </c>
      <c r="D221" s="2" t="s">
        <v>6</v>
      </c>
      <c r="E221" s="2" t="s">
        <v>438</v>
      </c>
      <c r="F221" s="1">
        <v>0.27968261228223495</v>
      </c>
    </row>
    <row r="222">
      <c r="A222" s="2" t="s">
        <v>26</v>
      </c>
      <c r="B222" s="1" t="s">
        <v>495</v>
      </c>
      <c r="C222" s="1">
        <v>2015.0</v>
      </c>
      <c r="D222" s="2" t="s">
        <v>6</v>
      </c>
      <c r="E222" s="2" t="s">
        <v>438</v>
      </c>
      <c r="F222" s="1">
        <v>0.19026391745827353</v>
      </c>
    </row>
    <row r="223">
      <c r="A223" s="2" t="s">
        <v>27</v>
      </c>
      <c r="B223" s="1" t="s">
        <v>497</v>
      </c>
      <c r="C223" s="1">
        <v>2015.0</v>
      </c>
      <c r="D223" s="2" t="s">
        <v>6</v>
      </c>
      <c r="E223" s="2" t="s">
        <v>438</v>
      </c>
      <c r="F223" s="1">
        <v>0.23803102036632479</v>
      </c>
    </row>
    <row r="224">
      <c r="A224" s="2" t="s">
        <v>28</v>
      </c>
      <c r="B224" s="1" t="s">
        <v>496</v>
      </c>
      <c r="C224" s="1">
        <v>2015.0</v>
      </c>
      <c r="D224" s="2" t="s">
        <v>6</v>
      </c>
      <c r="E224" s="2" t="s">
        <v>438</v>
      </c>
      <c r="F224" s="1">
        <v>0.34968383282844623</v>
      </c>
    </row>
    <row r="225">
      <c r="A225" s="2" t="s">
        <v>29</v>
      </c>
      <c r="B225" s="1" t="s">
        <v>498</v>
      </c>
      <c r="C225" s="1">
        <v>2015.0</v>
      </c>
      <c r="D225" s="2" t="s">
        <v>6</v>
      </c>
      <c r="E225" s="2" t="s">
        <v>438</v>
      </c>
      <c r="F225" s="1">
        <v>0.3311936291325583</v>
      </c>
    </row>
    <row r="226">
      <c r="A226" s="2" t="s">
        <v>30</v>
      </c>
      <c r="B226" s="1" t="s">
        <v>499</v>
      </c>
      <c r="C226" s="1">
        <v>2015.0</v>
      </c>
      <c r="D226" s="2" t="s">
        <v>6</v>
      </c>
      <c r="E226" s="2" t="s">
        <v>438</v>
      </c>
      <c r="F226" s="1">
        <v>0.26859122740191627</v>
      </c>
    </row>
    <row r="227">
      <c r="A227" s="2" t="s">
        <v>31</v>
      </c>
      <c r="B227" s="1" t="s">
        <v>500</v>
      </c>
      <c r="C227" s="1">
        <v>2015.0</v>
      </c>
      <c r="D227" s="2" t="s">
        <v>6</v>
      </c>
      <c r="E227" s="2" t="s">
        <v>438</v>
      </c>
      <c r="F227" s="1">
        <v>0.3057379705135821</v>
      </c>
    </row>
    <row r="228">
      <c r="A228" s="2" t="s">
        <v>32</v>
      </c>
      <c r="B228" s="1" t="s">
        <v>501</v>
      </c>
      <c r="C228" s="1">
        <v>2015.0</v>
      </c>
      <c r="D228" s="2" t="s">
        <v>6</v>
      </c>
      <c r="E228" s="2" t="s">
        <v>438</v>
      </c>
      <c r="F228" s="1">
        <v>0.21638439004680293</v>
      </c>
    </row>
    <row r="229">
      <c r="A229" s="2" t="s">
        <v>33</v>
      </c>
      <c r="B229" s="1" t="s">
        <v>502</v>
      </c>
      <c r="C229" s="1">
        <v>2015.0</v>
      </c>
      <c r="D229" s="2" t="s">
        <v>6</v>
      </c>
      <c r="E229" s="2" t="s">
        <v>438</v>
      </c>
      <c r="F229" s="1">
        <v>0.2086798235285583</v>
      </c>
    </row>
    <row r="230">
      <c r="A230" s="2" t="s">
        <v>34</v>
      </c>
      <c r="B230" s="1" t="s">
        <v>503</v>
      </c>
      <c r="C230" s="1">
        <v>2015.0</v>
      </c>
      <c r="D230" s="2" t="s">
        <v>6</v>
      </c>
      <c r="E230" s="2" t="s">
        <v>438</v>
      </c>
      <c r="F230" s="1">
        <v>0.28801748594733867</v>
      </c>
    </row>
    <row r="231">
      <c r="A231" s="2" t="s">
        <v>35</v>
      </c>
      <c r="B231" s="1" t="s">
        <v>504</v>
      </c>
      <c r="C231" s="1">
        <v>2015.0</v>
      </c>
      <c r="D231" s="2" t="s">
        <v>6</v>
      </c>
      <c r="E231" s="2" t="s">
        <v>438</v>
      </c>
      <c r="F231" s="1">
        <v>0.2638650061171217</v>
      </c>
    </row>
    <row r="232">
      <c r="A232" s="2" t="s">
        <v>3</v>
      </c>
      <c r="B232" s="1" t="s">
        <v>489</v>
      </c>
      <c r="C232" s="1">
        <v>2015.0</v>
      </c>
      <c r="D232" s="2" t="s">
        <v>6</v>
      </c>
      <c r="E232" s="2" t="s">
        <v>438</v>
      </c>
      <c r="F232" s="1">
        <v>0.26834406419351536</v>
      </c>
    </row>
    <row r="233">
      <c r="A233" s="2" t="s">
        <v>4</v>
      </c>
      <c r="B233" s="1" t="s">
        <v>472</v>
      </c>
      <c r="C233" s="1">
        <v>2016.0</v>
      </c>
      <c r="D233" s="2" t="s">
        <v>6</v>
      </c>
      <c r="E233" s="2" t="s">
        <v>438</v>
      </c>
      <c r="F233" s="1">
        <v>0.32203613843626683</v>
      </c>
    </row>
    <row r="234">
      <c r="A234" s="2" t="s">
        <v>5</v>
      </c>
      <c r="B234" s="1" t="s">
        <v>473</v>
      </c>
      <c r="C234" s="1">
        <v>2016.0</v>
      </c>
      <c r="D234" s="2" t="s">
        <v>6</v>
      </c>
      <c r="E234" s="2" t="s">
        <v>438</v>
      </c>
      <c r="F234" s="1">
        <v>0.29924723949447646</v>
      </c>
    </row>
    <row r="235">
      <c r="A235" s="2" t="s">
        <v>6</v>
      </c>
      <c r="B235" s="1" t="s">
        <v>474</v>
      </c>
      <c r="C235" s="1">
        <v>2016.0</v>
      </c>
      <c r="D235" s="2" t="s">
        <v>6</v>
      </c>
      <c r="E235" s="2" t="s">
        <v>438</v>
      </c>
      <c r="F235" s="1">
        <v>0.2819653962194446</v>
      </c>
    </row>
    <row r="236">
      <c r="A236" s="2" t="s">
        <v>7</v>
      </c>
      <c r="B236" s="1" t="s">
        <v>475</v>
      </c>
      <c r="C236" s="1">
        <v>2016.0</v>
      </c>
      <c r="D236" s="2" t="s">
        <v>6</v>
      </c>
      <c r="E236" s="2" t="s">
        <v>438</v>
      </c>
      <c r="F236" s="1">
        <v>0.2678937396079038</v>
      </c>
    </row>
    <row r="237">
      <c r="A237" s="2" t="s">
        <v>10</v>
      </c>
      <c r="B237" s="1" t="s">
        <v>478</v>
      </c>
      <c r="C237" s="1">
        <v>2016.0</v>
      </c>
      <c r="D237" s="2" t="s">
        <v>6</v>
      </c>
      <c r="E237" s="2" t="s">
        <v>438</v>
      </c>
      <c r="F237" s="1">
        <v>0.1334664933981486</v>
      </c>
    </row>
    <row r="238">
      <c r="A238" s="2" t="s">
        <v>11</v>
      </c>
      <c r="B238" s="1" t="s">
        <v>477</v>
      </c>
      <c r="C238" s="1">
        <v>2016.0</v>
      </c>
      <c r="D238" s="2" t="s">
        <v>6</v>
      </c>
      <c r="E238" s="2" t="s">
        <v>438</v>
      </c>
      <c r="F238" s="1">
        <v>0.3216947098903784</v>
      </c>
    </row>
    <row r="239">
      <c r="A239" s="2" t="s">
        <v>12</v>
      </c>
      <c r="B239" s="1" t="s">
        <v>476</v>
      </c>
      <c r="C239" s="1">
        <v>2016.0</v>
      </c>
      <c r="D239" s="2" t="s">
        <v>6</v>
      </c>
      <c r="E239" s="2" t="s">
        <v>438</v>
      </c>
      <c r="F239" s="1">
        <v>0.6033974659990081</v>
      </c>
    </row>
    <row r="240">
      <c r="A240" s="2" t="s">
        <v>8</v>
      </c>
      <c r="B240" s="1" t="s">
        <v>479</v>
      </c>
      <c r="C240" s="1">
        <v>2016.0</v>
      </c>
      <c r="D240" s="2" t="s">
        <v>6</v>
      </c>
      <c r="E240" s="2" t="s">
        <v>438</v>
      </c>
      <c r="F240" s="1">
        <v>0.2955450858240704</v>
      </c>
    </row>
    <row r="241">
      <c r="A241" s="2" t="s">
        <v>9</v>
      </c>
      <c r="B241" s="1" t="s">
        <v>480</v>
      </c>
      <c r="C241" s="1">
        <v>2016.0</v>
      </c>
      <c r="D241" s="2" t="s">
        <v>6</v>
      </c>
      <c r="E241" s="2" t="s">
        <v>438</v>
      </c>
      <c r="F241" s="1">
        <v>0.2703089422801757</v>
      </c>
    </row>
    <row r="242">
      <c r="A242" s="2" t="s">
        <v>13</v>
      </c>
      <c r="B242" s="1" t="s">
        <v>481</v>
      </c>
      <c r="C242" s="1">
        <v>2016.0</v>
      </c>
      <c r="D242" s="2" t="s">
        <v>6</v>
      </c>
      <c r="E242" s="2" t="s">
        <v>438</v>
      </c>
      <c r="F242" s="1">
        <v>0.2473631477377609</v>
      </c>
    </row>
    <row r="243">
      <c r="A243" s="2" t="s">
        <v>14</v>
      </c>
      <c r="B243" s="1" t="s">
        <v>483</v>
      </c>
      <c r="C243" s="1">
        <v>2016.0</v>
      </c>
      <c r="D243" s="2" t="s">
        <v>6</v>
      </c>
      <c r="E243" s="2" t="s">
        <v>438</v>
      </c>
      <c r="F243" s="1">
        <v>0.19990479699823788</v>
      </c>
    </row>
    <row r="244">
      <c r="A244" s="2" t="s">
        <v>15</v>
      </c>
      <c r="B244" s="1" t="s">
        <v>482</v>
      </c>
      <c r="C244" s="1">
        <v>2016.0</v>
      </c>
      <c r="D244" s="2" t="s">
        <v>6</v>
      </c>
      <c r="E244" s="2" t="s">
        <v>438</v>
      </c>
      <c r="F244" s="1">
        <v>0.16964348867441786</v>
      </c>
    </row>
    <row r="245">
      <c r="A245" s="2" t="s">
        <v>16</v>
      </c>
      <c r="B245" s="1" t="s">
        <v>484</v>
      </c>
      <c r="C245" s="1">
        <v>2016.0</v>
      </c>
      <c r="D245" s="2" t="s">
        <v>6</v>
      </c>
      <c r="E245" s="2" t="s">
        <v>438</v>
      </c>
      <c r="F245" s="1">
        <v>0.30479311887455146</v>
      </c>
    </row>
    <row r="246">
      <c r="A246" s="2" t="s">
        <v>17</v>
      </c>
      <c r="B246" s="1" t="s">
        <v>485</v>
      </c>
      <c r="C246" s="1">
        <v>2016.0</v>
      </c>
      <c r="D246" s="2" t="s">
        <v>6</v>
      </c>
      <c r="E246" s="2" t="s">
        <v>438</v>
      </c>
      <c r="F246" s="1">
        <v>0.25958482342175876</v>
      </c>
    </row>
    <row r="247">
      <c r="A247" s="2" t="s">
        <v>18</v>
      </c>
      <c r="B247" s="1" t="s">
        <v>486</v>
      </c>
      <c r="C247" s="1">
        <v>2016.0</v>
      </c>
      <c r="D247" s="2" t="s">
        <v>6</v>
      </c>
      <c r="E247" s="2" t="s">
        <v>438</v>
      </c>
      <c r="F247" s="1">
        <v>0.23603923571150928</v>
      </c>
    </row>
    <row r="248">
      <c r="A248" s="2" t="s">
        <v>19</v>
      </c>
      <c r="B248" s="1" t="s">
        <v>487</v>
      </c>
      <c r="C248" s="1">
        <v>2016.0</v>
      </c>
      <c r="D248" s="2" t="s">
        <v>6</v>
      </c>
      <c r="E248" s="2" t="s">
        <v>438</v>
      </c>
      <c r="F248" s="1">
        <v>0.2020507036672236</v>
      </c>
    </row>
    <row r="249">
      <c r="A249" s="2" t="s">
        <v>20</v>
      </c>
      <c r="B249" s="1" t="s">
        <v>488</v>
      </c>
      <c r="C249" s="1">
        <v>2016.0</v>
      </c>
      <c r="D249" s="2" t="s">
        <v>6</v>
      </c>
      <c r="E249" s="2" t="s">
        <v>438</v>
      </c>
      <c r="F249" s="1">
        <v>0.28132465264140394</v>
      </c>
    </row>
    <row r="250">
      <c r="A250" s="2" t="s">
        <v>21</v>
      </c>
      <c r="B250" s="1" t="s">
        <v>490</v>
      </c>
      <c r="C250" s="1">
        <v>2016.0</v>
      </c>
      <c r="D250" s="2" t="s">
        <v>6</v>
      </c>
      <c r="E250" s="2" t="s">
        <v>438</v>
      </c>
      <c r="F250" s="1">
        <v>0.2559190930642514</v>
      </c>
    </row>
    <row r="251">
      <c r="A251" s="2" t="s">
        <v>22</v>
      </c>
      <c r="B251" s="1" t="s">
        <v>491</v>
      </c>
      <c r="C251" s="1">
        <v>2016.0</v>
      </c>
      <c r="D251" s="2" t="s">
        <v>6</v>
      </c>
      <c r="E251" s="2" t="s">
        <v>438</v>
      </c>
      <c r="F251" s="1">
        <v>0.33702830350584534</v>
      </c>
    </row>
    <row r="252">
      <c r="A252" s="2" t="s">
        <v>23</v>
      </c>
      <c r="B252" s="1" t="s">
        <v>492</v>
      </c>
      <c r="C252" s="1">
        <v>2016.0</v>
      </c>
      <c r="D252" s="2" t="s">
        <v>6</v>
      </c>
      <c r="E252" s="2" t="s">
        <v>438</v>
      </c>
      <c r="F252" s="1">
        <v>0.15788827780555428</v>
      </c>
    </row>
    <row r="253">
      <c r="A253" s="2" t="s">
        <v>24</v>
      </c>
      <c r="B253" s="1" t="s">
        <v>493</v>
      </c>
      <c r="C253" s="1">
        <v>2016.0</v>
      </c>
      <c r="D253" s="2" t="s">
        <v>6</v>
      </c>
      <c r="E253" s="2" t="s">
        <v>438</v>
      </c>
      <c r="F253" s="1">
        <v>0.31563255615488134</v>
      </c>
    </row>
    <row r="254">
      <c r="A254" s="2" t="s">
        <v>25</v>
      </c>
      <c r="B254" s="1" t="s">
        <v>494</v>
      </c>
      <c r="C254" s="1">
        <v>2016.0</v>
      </c>
      <c r="D254" s="2" t="s">
        <v>6</v>
      </c>
      <c r="E254" s="2" t="s">
        <v>438</v>
      </c>
      <c r="F254" s="1">
        <v>0.2886742671798223</v>
      </c>
    </row>
    <row r="255">
      <c r="A255" s="2" t="s">
        <v>26</v>
      </c>
      <c r="B255" s="1" t="s">
        <v>495</v>
      </c>
      <c r="C255" s="1">
        <v>2016.0</v>
      </c>
      <c r="D255" s="2" t="s">
        <v>6</v>
      </c>
      <c r="E255" s="2" t="s">
        <v>438</v>
      </c>
      <c r="F255" s="1">
        <v>0.18991196204966024</v>
      </c>
    </row>
    <row r="256">
      <c r="A256" s="2" t="s">
        <v>27</v>
      </c>
      <c r="B256" s="1" t="s">
        <v>497</v>
      </c>
      <c r="C256" s="1">
        <v>2016.0</v>
      </c>
      <c r="D256" s="2" t="s">
        <v>6</v>
      </c>
      <c r="E256" s="2" t="s">
        <v>438</v>
      </c>
      <c r="F256" s="1">
        <v>0.24454065659974672</v>
      </c>
    </row>
    <row r="257">
      <c r="A257" s="2" t="s">
        <v>28</v>
      </c>
      <c r="B257" s="1" t="s">
        <v>496</v>
      </c>
      <c r="C257" s="1">
        <v>2016.0</v>
      </c>
      <c r="D257" s="2" t="s">
        <v>6</v>
      </c>
      <c r="E257" s="2" t="s">
        <v>438</v>
      </c>
      <c r="F257" s="1">
        <v>0.363449139076375</v>
      </c>
    </row>
    <row r="258">
      <c r="A258" s="2" t="s">
        <v>29</v>
      </c>
      <c r="B258" s="1" t="s">
        <v>498</v>
      </c>
      <c r="C258" s="1">
        <v>2016.0</v>
      </c>
      <c r="D258" s="2" t="s">
        <v>6</v>
      </c>
      <c r="E258" s="2" t="s">
        <v>438</v>
      </c>
      <c r="F258" s="1">
        <v>0.33652336589172066</v>
      </c>
    </row>
    <row r="259">
      <c r="A259" s="2" t="s">
        <v>30</v>
      </c>
      <c r="B259" s="1" t="s">
        <v>499</v>
      </c>
      <c r="C259" s="1">
        <v>2016.0</v>
      </c>
      <c r="D259" s="2" t="s">
        <v>6</v>
      </c>
      <c r="E259" s="2" t="s">
        <v>438</v>
      </c>
      <c r="F259" s="1">
        <v>0.26818658787982524</v>
      </c>
    </row>
    <row r="260">
      <c r="A260" s="2" t="s">
        <v>31</v>
      </c>
      <c r="B260" s="1" t="s">
        <v>500</v>
      </c>
      <c r="C260" s="1">
        <v>2016.0</v>
      </c>
      <c r="D260" s="2" t="s">
        <v>6</v>
      </c>
      <c r="E260" s="2" t="s">
        <v>438</v>
      </c>
      <c r="F260" s="1">
        <v>0.30782128495049665</v>
      </c>
    </row>
    <row r="261">
      <c r="A261" s="2" t="s">
        <v>32</v>
      </c>
      <c r="B261" s="1" t="s">
        <v>501</v>
      </c>
      <c r="C261" s="1">
        <v>2016.0</v>
      </c>
      <c r="D261" s="2" t="s">
        <v>6</v>
      </c>
      <c r="E261" s="2" t="s">
        <v>438</v>
      </c>
      <c r="F261" s="1">
        <v>0.22777777777777777</v>
      </c>
    </row>
    <row r="262">
      <c r="A262" s="2" t="s">
        <v>33</v>
      </c>
      <c r="B262" s="1" t="s">
        <v>502</v>
      </c>
      <c r="C262" s="1">
        <v>2016.0</v>
      </c>
      <c r="D262" s="2" t="s">
        <v>6</v>
      </c>
      <c r="E262" s="2" t="s">
        <v>438</v>
      </c>
      <c r="F262" s="1">
        <v>0.21402487881663665</v>
      </c>
    </row>
    <row r="263">
      <c r="A263" s="2" t="s">
        <v>34</v>
      </c>
      <c r="B263" s="1" t="s">
        <v>503</v>
      </c>
      <c r="C263" s="1">
        <v>2016.0</v>
      </c>
      <c r="D263" s="2" t="s">
        <v>6</v>
      </c>
      <c r="E263" s="2" t="s">
        <v>438</v>
      </c>
      <c r="F263" s="1">
        <v>0.2896681810806425</v>
      </c>
    </row>
    <row r="264">
      <c r="A264" s="2" t="s">
        <v>35</v>
      </c>
      <c r="B264" s="1" t="s">
        <v>504</v>
      </c>
      <c r="C264" s="1">
        <v>2016.0</v>
      </c>
      <c r="D264" s="2" t="s">
        <v>6</v>
      </c>
      <c r="E264" s="2" t="s">
        <v>438</v>
      </c>
      <c r="F264" s="1">
        <v>0.27196700262479123</v>
      </c>
    </row>
    <row r="265">
      <c r="A265" s="2" t="s">
        <v>3</v>
      </c>
      <c r="B265" s="1" t="s">
        <v>489</v>
      </c>
      <c r="C265" s="1">
        <v>2016.0</v>
      </c>
      <c r="D265" s="2" t="s">
        <v>6</v>
      </c>
      <c r="E265" s="2" t="s">
        <v>438</v>
      </c>
      <c r="F265" s="1">
        <v>0.27727529573641996</v>
      </c>
    </row>
    <row r="266">
      <c r="A266" s="2" t="s">
        <v>4</v>
      </c>
      <c r="B266" s="1" t="s">
        <v>472</v>
      </c>
      <c r="C266" s="1">
        <v>2017.0</v>
      </c>
      <c r="D266" s="2" t="s">
        <v>6</v>
      </c>
      <c r="E266" s="2" t="s">
        <v>438</v>
      </c>
      <c r="F266" s="1">
        <v>0.32771520338590415</v>
      </c>
    </row>
    <row r="267">
      <c r="A267" s="2" t="s">
        <v>5</v>
      </c>
      <c r="B267" s="1" t="s">
        <v>473</v>
      </c>
      <c r="C267" s="1">
        <v>2017.0</v>
      </c>
      <c r="D267" s="2" t="s">
        <v>6</v>
      </c>
      <c r="E267" s="2" t="s">
        <v>438</v>
      </c>
      <c r="F267" s="1">
        <v>0.3054334190593269</v>
      </c>
    </row>
    <row r="268">
      <c r="A268" s="2" t="s">
        <v>6</v>
      </c>
      <c r="B268" s="1" t="s">
        <v>474</v>
      </c>
      <c r="C268" s="1">
        <v>2017.0</v>
      </c>
      <c r="D268" s="2" t="s">
        <v>6</v>
      </c>
      <c r="E268" s="2" t="s">
        <v>438</v>
      </c>
      <c r="F268" s="1">
        <v>0.2847006327493508</v>
      </c>
    </row>
    <row r="269">
      <c r="A269" s="2" t="s">
        <v>7</v>
      </c>
      <c r="B269" s="1" t="s">
        <v>475</v>
      </c>
      <c r="C269" s="1">
        <v>2017.0</v>
      </c>
      <c r="D269" s="2" t="s">
        <v>6</v>
      </c>
      <c r="E269" s="2" t="s">
        <v>438</v>
      </c>
      <c r="F269" s="1">
        <v>0.2712204724409449</v>
      </c>
    </row>
    <row r="270">
      <c r="A270" s="2" t="s">
        <v>10</v>
      </c>
      <c r="B270" s="1" t="s">
        <v>478</v>
      </c>
      <c r="C270" s="1">
        <v>2017.0</v>
      </c>
      <c r="D270" s="2" t="s">
        <v>6</v>
      </c>
      <c r="E270" s="2" t="s">
        <v>438</v>
      </c>
      <c r="F270" s="1">
        <v>0.13257378262688682</v>
      </c>
    </row>
    <row r="271">
      <c r="A271" s="2" t="s">
        <v>11</v>
      </c>
      <c r="B271" s="1" t="s">
        <v>477</v>
      </c>
      <c r="C271" s="1">
        <v>2017.0</v>
      </c>
      <c r="D271" s="2" t="s">
        <v>6</v>
      </c>
      <c r="E271" s="2" t="s">
        <v>438</v>
      </c>
      <c r="F271" s="1">
        <v>0.3235868270471766</v>
      </c>
    </row>
    <row r="272">
      <c r="A272" s="2" t="s">
        <v>12</v>
      </c>
      <c r="B272" s="1" t="s">
        <v>476</v>
      </c>
      <c r="C272" s="1">
        <v>2017.0</v>
      </c>
      <c r="D272" s="2" t="s">
        <v>6</v>
      </c>
      <c r="E272" s="2" t="s">
        <v>438</v>
      </c>
      <c r="F272" s="1">
        <v>0.6190971720277159</v>
      </c>
    </row>
    <row r="273">
      <c r="A273" s="2" t="s">
        <v>8</v>
      </c>
      <c r="B273" s="1" t="s">
        <v>479</v>
      </c>
      <c r="C273" s="1">
        <v>2017.0</v>
      </c>
      <c r="D273" s="2" t="s">
        <v>6</v>
      </c>
      <c r="E273" s="2" t="s">
        <v>438</v>
      </c>
      <c r="F273" s="1">
        <v>0.3045630307811839</v>
      </c>
    </row>
    <row r="274">
      <c r="A274" s="2" t="s">
        <v>9</v>
      </c>
      <c r="B274" s="1" t="s">
        <v>480</v>
      </c>
      <c r="C274" s="1">
        <v>2017.0</v>
      </c>
      <c r="D274" s="2" t="s">
        <v>6</v>
      </c>
      <c r="E274" s="2" t="s">
        <v>438</v>
      </c>
      <c r="F274" s="1">
        <v>0.26293228437787614</v>
      </c>
    </row>
    <row r="275">
      <c r="A275" s="2" t="s">
        <v>13</v>
      </c>
      <c r="B275" s="1" t="s">
        <v>481</v>
      </c>
      <c r="C275" s="1">
        <v>2017.0</v>
      </c>
      <c r="D275" s="2" t="s">
        <v>6</v>
      </c>
      <c r="E275" s="2" t="s">
        <v>438</v>
      </c>
      <c r="F275" s="1">
        <v>0.25343383418352156</v>
      </c>
    </row>
    <row r="276">
      <c r="A276" s="2" t="s">
        <v>14</v>
      </c>
      <c r="B276" s="1" t="s">
        <v>483</v>
      </c>
      <c r="C276" s="1">
        <v>2017.0</v>
      </c>
      <c r="D276" s="2" t="s">
        <v>6</v>
      </c>
      <c r="E276" s="2" t="s">
        <v>438</v>
      </c>
      <c r="F276" s="1">
        <v>0.211569063603376</v>
      </c>
    </row>
    <row r="277">
      <c r="A277" s="2" t="s">
        <v>15</v>
      </c>
      <c r="B277" s="1" t="s">
        <v>482</v>
      </c>
      <c r="C277" s="1">
        <v>2017.0</v>
      </c>
      <c r="D277" s="2" t="s">
        <v>6</v>
      </c>
      <c r="E277" s="2" t="s">
        <v>438</v>
      </c>
      <c r="F277" s="1">
        <v>0.17829364931500044</v>
      </c>
    </row>
    <row r="278">
      <c r="A278" s="2" t="s">
        <v>16</v>
      </c>
      <c r="B278" s="1" t="s">
        <v>484</v>
      </c>
      <c r="C278" s="1">
        <v>2017.0</v>
      </c>
      <c r="D278" s="2" t="s">
        <v>6</v>
      </c>
      <c r="E278" s="2" t="s">
        <v>438</v>
      </c>
      <c r="F278" s="1">
        <v>0.3152229188711129</v>
      </c>
    </row>
    <row r="279">
      <c r="A279" s="2" t="s">
        <v>17</v>
      </c>
      <c r="B279" s="1" t="s">
        <v>485</v>
      </c>
      <c r="C279" s="1">
        <v>2017.0</v>
      </c>
      <c r="D279" s="2" t="s">
        <v>6</v>
      </c>
      <c r="E279" s="2" t="s">
        <v>438</v>
      </c>
      <c r="F279" s="1">
        <v>0.26697547937142935</v>
      </c>
    </row>
    <row r="280">
      <c r="A280" s="2" t="s">
        <v>18</v>
      </c>
      <c r="B280" s="1" t="s">
        <v>486</v>
      </c>
      <c r="C280" s="1">
        <v>2017.0</v>
      </c>
      <c r="D280" s="2" t="s">
        <v>6</v>
      </c>
      <c r="E280" s="2" t="s">
        <v>438</v>
      </c>
      <c r="F280" s="1">
        <v>0.24315918500762693</v>
      </c>
    </row>
    <row r="281">
      <c r="A281" s="2" t="s">
        <v>19</v>
      </c>
      <c r="B281" s="1" t="s">
        <v>487</v>
      </c>
      <c r="C281" s="1">
        <v>2017.0</v>
      </c>
      <c r="D281" s="2" t="s">
        <v>6</v>
      </c>
      <c r="E281" s="2" t="s">
        <v>438</v>
      </c>
      <c r="F281" s="1">
        <v>0.21252099286627738</v>
      </c>
    </row>
    <row r="282">
      <c r="A282" s="2" t="s">
        <v>20</v>
      </c>
      <c r="B282" s="1" t="s">
        <v>488</v>
      </c>
      <c r="C282" s="1">
        <v>2017.0</v>
      </c>
      <c r="D282" s="2" t="s">
        <v>6</v>
      </c>
      <c r="E282" s="2" t="s">
        <v>438</v>
      </c>
      <c r="F282" s="1">
        <v>0.29012820692196123</v>
      </c>
    </row>
    <row r="283">
      <c r="A283" s="2" t="s">
        <v>21</v>
      </c>
      <c r="B283" s="1" t="s">
        <v>490</v>
      </c>
      <c r="C283" s="1">
        <v>2017.0</v>
      </c>
      <c r="D283" s="2" t="s">
        <v>6</v>
      </c>
      <c r="E283" s="2" t="s">
        <v>438</v>
      </c>
      <c r="F283" s="1">
        <v>0.2598571253372578</v>
      </c>
    </row>
    <row r="284">
      <c r="A284" s="2" t="s">
        <v>22</v>
      </c>
      <c r="B284" s="1" t="s">
        <v>491</v>
      </c>
      <c r="C284" s="1">
        <v>2017.0</v>
      </c>
      <c r="D284" s="2" t="s">
        <v>6</v>
      </c>
      <c r="E284" s="2" t="s">
        <v>438</v>
      </c>
      <c r="F284" s="1">
        <v>0.341791125394982</v>
      </c>
    </row>
    <row r="285">
      <c r="A285" s="2" t="s">
        <v>23</v>
      </c>
      <c r="B285" s="1" t="s">
        <v>492</v>
      </c>
      <c r="C285" s="1">
        <v>2017.0</v>
      </c>
      <c r="D285" s="2" t="s">
        <v>6</v>
      </c>
      <c r="E285" s="2" t="s">
        <v>438</v>
      </c>
      <c r="F285" s="1">
        <v>0.16427251334442977</v>
      </c>
    </row>
    <row r="286">
      <c r="A286" s="2" t="s">
        <v>24</v>
      </c>
      <c r="B286" s="1" t="s">
        <v>493</v>
      </c>
      <c r="C286" s="1">
        <v>2017.0</v>
      </c>
      <c r="D286" s="2" t="s">
        <v>6</v>
      </c>
      <c r="E286" s="2" t="s">
        <v>438</v>
      </c>
      <c r="F286" s="1">
        <v>0.33577702204778564</v>
      </c>
    </row>
    <row r="287">
      <c r="A287" s="2" t="s">
        <v>25</v>
      </c>
      <c r="B287" s="1" t="s">
        <v>494</v>
      </c>
      <c r="C287" s="1">
        <v>2017.0</v>
      </c>
      <c r="D287" s="2" t="s">
        <v>6</v>
      </c>
      <c r="E287" s="2" t="s">
        <v>438</v>
      </c>
      <c r="F287" s="1">
        <v>0.29839955410462615</v>
      </c>
    </row>
    <row r="288">
      <c r="A288" s="2" t="s">
        <v>26</v>
      </c>
      <c r="B288" s="1" t="s">
        <v>495</v>
      </c>
      <c r="C288" s="1">
        <v>2017.0</v>
      </c>
      <c r="D288" s="2" t="s">
        <v>6</v>
      </c>
      <c r="E288" s="2" t="s">
        <v>438</v>
      </c>
      <c r="F288" s="1">
        <v>0.19083925645280814</v>
      </c>
    </row>
    <row r="289">
      <c r="A289" s="2" t="s">
        <v>27</v>
      </c>
      <c r="B289" s="1" t="s">
        <v>497</v>
      </c>
      <c r="C289" s="1">
        <v>2017.0</v>
      </c>
      <c r="D289" s="2" t="s">
        <v>6</v>
      </c>
      <c r="E289" s="2" t="s">
        <v>438</v>
      </c>
      <c r="F289" s="1">
        <v>0.249485980252604</v>
      </c>
    </row>
    <row r="290">
      <c r="A290" s="2" t="s">
        <v>28</v>
      </c>
      <c r="B290" s="1" t="s">
        <v>496</v>
      </c>
      <c r="C290" s="1">
        <v>2017.0</v>
      </c>
      <c r="D290" s="2" t="s">
        <v>6</v>
      </c>
      <c r="E290" s="2" t="s">
        <v>438</v>
      </c>
      <c r="F290" s="1">
        <v>0.36835714924972407</v>
      </c>
    </row>
    <row r="291">
      <c r="A291" s="2" t="s">
        <v>29</v>
      </c>
      <c r="B291" s="1" t="s">
        <v>498</v>
      </c>
      <c r="C291" s="1">
        <v>2017.0</v>
      </c>
      <c r="D291" s="2" t="s">
        <v>6</v>
      </c>
      <c r="E291" s="2" t="s">
        <v>438</v>
      </c>
      <c r="F291" s="1">
        <v>0.3402218770104662</v>
      </c>
    </row>
    <row r="292">
      <c r="A292" s="2" t="s">
        <v>30</v>
      </c>
      <c r="B292" s="1" t="s">
        <v>499</v>
      </c>
      <c r="C292" s="1">
        <v>2017.0</v>
      </c>
      <c r="D292" s="2" t="s">
        <v>6</v>
      </c>
      <c r="E292" s="2" t="s">
        <v>438</v>
      </c>
      <c r="F292" s="1">
        <v>0.2698764205568848</v>
      </c>
    </row>
    <row r="293">
      <c r="A293" s="2" t="s">
        <v>31</v>
      </c>
      <c r="B293" s="1" t="s">
        <v>500</v>
      </c>
      <c r="C293" s="1">
        <v>2017.0</v>
      </c>
      <c r="D293" s="2" t="s">
        <v>6</v>
      </c>
      <c r="E293" s="2" t="s">
        <v>438</v>
      </c>
      <c r="F293" s="1">
        <v>0.32742775036599253</v>
      </c>
    </row>
    <row r="294">
      <c r="A294" s="2" t="s">
        <v>32</v>
      </c>
      <c r="B294" s="1" t="s">
        <v>501</v>
      </c>
      <c r="C294" s="1">
        <v>2017.0</v>
      </c>
      <c r="D294" s="2" t="s">
        <v>6</v>
      </c>
      <c r="E294" s="2" t="s">
        <v>438</v>
      </c>
      <c r="F294" s="1">
        <v>0.2340232754802078</v>
      </c>
    </row>
    <row r="295">
      <c r="A295" s="2" t="s">
        <v>33</v>
      </c>
      <c r="B295" s="1" t="s">
        <v>502</v>
      </c>
      <c r="C295" s="1">
        <v>2017.0</v>
      </c>
      <c r="D295" s="2" t="s">
        <v>6</v>
      </c>
      <c r="E295" s="2" t="s">
        <v>438</v>
      </c>
      <c r="F295" s="1">
        <v>0.2212451933623424</v>
      </c>
    </row>
    <row r="296">
      <c r="A296" s="2" t="s">
        <v>34</v>
      </c>
      <c r="B296" s="1" t="s">
        <v>503</v>
      </c>
      <c r="C296" s="1">
        <v>2017.0</v>
      </c>
      <c r="D296" s="2" t="s">
        <v>6</v>
      </c>
      <c r="E296" s="2" t="s">
        <v>438</v>
      </c>
      <c r="F296" s="1">
        <v>0.29286470241317186</v>
      </c>
    </row>
    <row r="297">
      <c r="A297" s="2" t="s">
        <v>35</v>
      </c>
      <c r="B297" s="1" t="s">
        <v>504</v>
      </c>
      <c r="C297" s="1">
        <v>2017.0</v>
      </c>
      <c r="D297" s="2" t="s">
        <v>6</v>
      </c>
      <c r="E297" s="2" t="s">
        <v>438</v>
      </c>
      <c r="F297" s="1">
        <v>0.2855701196087201</v>
      </c>
    </row>
    <row r="298">
      <c r="A298" s="2" t="s">
        <v>3</v>
      </c>
      <c r="B298" s="1" t="s">
        <v>489</v>
      </c>
      <c r="C298" s="1">
        <v>2017.0</v>
      </c>
      <c r="D298" s="2" t="s">
        <v>6</v>
      </c>
      <c r="E298" s="2" t="s">
        <v>438</v>
      </c>
      <c r="F298" s="1">
        <v>0.2855516092165392</v>
      </c>
    </row>
    <row r="299">
      <c r="A299" s="2" t="s">
        <v>4</v>
      </c>
      <c r="B299" s="1" t="s">
        <v>472</v>
      </c>
      <c r="C299" s="1">
        <v>2018.0</v>
      </c>
      <c r="D299" s="2" t="s">
        <v>6</v>
      </c>
      <c r="E299" s="2" t="s">
        <v>438</v>
      </c>
      <c r="F299" s="1">
        <v>0.33672277055416056</v>
      </c>
    </row>
    <row r="300">
      <c r="A300" s="2" t="s">
        <v>5</v>
      </c>
      <c r="B300" s="1" t="s">
        <v>473</v>
      </c>
      <c r="C300" s="1">
        <v>2018.0</v>
      </c>
      <c r="D300" s="2" t="s">
        <v>6</v>
      </c>
      <c r="E300" s="2" t="s">
        <v>438</v>
      </c>
      <c r="F300" s="1">
        <v>0.30278575920879014</v>
      </c>
    </row>
    <row r="301">
      <c r="A301" s="2" t="s">
        <v>6</v>
      </c>
      <c r="B301" s="1" t="s">
        <v>474</v>
      </c>
      <c r="C301" s="1">
        <v>2018.0</v>
      </c>
      <c r="D301" s="2" t="s">
        <v>6</v>
      </c>
      <c r="E301" s="2" t="s">
        <v>438</v>
      </c>
      <c r="F301" s="1">
        <v>0.29980722891566264</v>
      </c>
    </row>
    <row r="302">
      <c r="A302" s="2" t="s">
        <v>7</v>
      </c>
      <c r="B302" s="1" t="s">
        <v>475</v>
      </c>
      <c r="C302" s="1">
        <v>2018.0</v>
      </c>
      <c r="D302" s="2" t="s">
        <v>6</v>
      </c>
      <c r="E302" s="2" t="s">
        <v>438</v>
      </c>
      <c r="F302" s="1">
        <v>0.2784075560046825</v>
      </c>
    </row>
    <row r="303">
      <c r="A303" s="2" t="s">
        <v>10</v>
      </c>
      <c r="B303" s="1" t="s">
        <v>478</v>
      </c>
      <c r="C303" s="1">
        <v>2018.0</v>
      </c>
      <c r="D303" s="2" t="s">
        <v>6</v>
      </c>
      <c r="E303" s="2" t="s">
        <v>438</v>
      </c>
      <c r="F303" s="1">
        <v>0.12966005592711435</v>
      </c>
    </row>
    <row r="304">
      <c r="A304" s="2" t="s">
        <v>11</v>
      </c>
      <c r="B304" s="1" t="s">
        <v>477</v>
      </c>
      <c r="C304" s="1">
        <v>2018.0</v>
      </c>
      <c r="D304" s="2" t="s">
        <v>6</v>
      </c>
      <c r="E304" s="2" t="s">
        <v>438</v>
      </c>
      <c r="F304" s="1">
        <v>0.3279731703091355</v>
      </c>
    </row>
    <row r="305">
      <c r="A305" s="2" t="s">
        <v>12</v>
      </c>
      <c r="B305" s="1" t="s">
        <v>476</v>
      </c>
      <c r="C305" s="1">
        <v>2018.0</v>
      </c>
      <c r="D305" s="2" t="s">
        <v>6</v>
      </c>
      <c r="E305" s="2" t="s">
        <v>438</v>
      </c>
      <c r="F305" s="1">
        <v>0.6087048526479061</v>
      </c>
    </row>
    <row r="306">
      <c r="A306" s="2" t="s">
        <v>8</v>
      </c>
      <c r="B306" s="1" t="s">
        <v>479</v>
      </c>
      <c r="C306" s="1">
        <v>2018.0</v>
      </c>
      <c r="D306" s="2" t="s">
        <v>6</v>
      </c>
      <c r="E306" s="2" t="s">
        <v>438</v>
      </c>
      <c r="F306" s="1">
        <v>0.3145374449339207</v>
      </c>
    </row>
    <row r="307">
      <c r="A307" s="2" t="s">
        <v>9</v>
      </c>
      <c r="B307" s="1" t="s">
        <v>480</v>
      </c>
      <c r="C307" s="1">
        <v>2018.0</v>
      </c>
      <c r="D307" s="2" t="s">
        <v>6</v>
      </c>
      <c r="E307" s="2" t="s">
        <v>438</v>
      </c>
      <c r="F307" s="1">
        <v>0.2672524837709957</v>
      </c>
    </row>
    <row r="308">
      <c r="A308" s="2" t="s">
        <v>13</v>
      </c>
      <c r="B308" s="1" t="s">
        <v>481</v>
      </c>
      <c r="C308" s="1">
        <v>2018.0</v>
      </c>
      <c r="D308" s="2" t="s">
        <v>6</v>
      </c>
      <c r="E308" s="2" t="s">
        <v>438</v>
      </c>
      <c r="F308" s="1">
        <v>0.2574932287102685</v>
      </c>
    </row>
    <row r="309">
      <c r="A309" s="2" t="s">
        <v>14</v>
      </c>
      <c r="B309" s="1" t="s">
        <v>483</v>
      </c>
      <c r="C309" s="1">
        <v>2018.0</v>
      </c>
      <c r="D309" s="2" t="s">
        <v>6</v>
      </c>
      <c r="E309" s="2" t="s">
        <v>438</v>
      </c>
      <c r="F309" s="1">
        <v>0.22372542860354064</v>
      </c>
    </row>
    <row r="310">
      <c r="A310" s="2" t="s">
        <v>15</v>
      </c>
      <c r="B310" s="1" t="s">
        <v>482</v>
      </c>
      <c r="C310" s="1">
        <v>2018.0</v>
      </c>
      <c r="D310" s="2" t="s">
        <v>6</v>
      </c>
      <c r="E310" s="2" t="s">
        <v>438</v>
      </c>
      <c r="F310" s="1">
        <v>0.18830565321049017</v>
      </c>
    </row>
    <row r="311">
      <c r="A311" s="2" t="s">
        <v>16</v>
      </c>
      <c r="B311" s="1" t="s">
        <v>484</v>
      </c>
      <c r="C311" s="1">
        <v>2018.0</v>
      </c>
      <c r="D311" s="2" t="s">
        <v>6</v>
      </c>
      <c r="E311" s="2" t="s">
        <v>438</v>
      </c>
      <c r="F311" s="1">
        <v>0.3271526877806472</v>
      </c>
    </row>
    <row r="312">
      <c r="A312" s="2" t="s">
        <v>17</v>
      </c>
      <c r="B312" s="1" t="s">
        <v>485</v>
      </c>
      <c r="C312" s="1">
        <v>2018.0</v>
      </c>
      <c r="D312" s="2" t="s">
        <v>6</v>
      </c>
      <c r="E312" s="2" t="s">
        <v>438</v>
      </c>
      <c r="F312" s="1">
        <v>0.27103830572734455</v>
      </c>
    </row>
    <row r="313">
      <c r="A313" s="2" t="s">
        <v>18</v>
      </c>
      <c r="B313" s="1" t="s">
        <v>486</v>
      </c>
      <c r="C313" s="1">
        <v>2018.0</v>
      </c>
      <c r="D313" s="2" t="s">
        <v>6</v>
      </c>
      <c r="E313" s="2" t="s">
        <v>438</v>
      </c>
      <c r="F313" s="1">
        <v>0.25000448801048397</v>
      </c>
    </row>
    <row r="314">
      <c r="A314" s="2" t="s">
        <v>19</v>
      </c>
      <c r="B314" s="1" t="s">
        <v>487</v>
      </c>
      <c r="C314" s="1">
        <v>2018.0</v>
      </c>
      <c r="D314" s="2" t="s">
        <v>6</v>
      </c>
      <c r="E314" s="2" t="s">
        <v>438</v>
      </c>
      <c r="F314" s="1">
        <v>0.2201176946158989</v>
      </c>
    </row>
    <row r="315">
      <c r="A315" s="2" t="s">
        <v>20</v>
      </c>
      <c r="B315" s="1" t="s">
        <v>488</v>
      </c>
      <c r="C315" s="1">
        <v>2018.0</v>
      </c>
      <c r="D315" s="2" t="s">
        <v>6</v>
      </c>
      <c r="E315" s="2" t="s">
        <v>438</v>
      </c>
      <c r="F315" s="1">
        <v>0.30278057077346665</v>
      </c>
    </row>
    <row r="316">
      <c r="A316" s="2" t="s">
        <v>21</v>
      </c>
      <c r="B316" s="1" t="s">
        <v>490</v>
      </c>
      <c r="C316" s="1">
        <v>2018.0</v>
      </c>
      <c r="D316" s="2" t="s">
        <v>6</v>
      </c>
      <c r="E316" s="2" t="s">
        <v>438</v>
      </c>
      <c r="F316" s="1">
        <v>0.26078333011769245</v>
      </c>
    </row>
    <row r="317">
      <c r="A317" s="2" t="s">
        <v>22</v>
      </c>
      <c r="B317" s="1" t="s">
        <v>491</v>
      </c>
      <c r="C317" s="1">
        <v>2018.0</v>
      </c>
      <c r="D317" s="2" t="s">
        <v>6</v>
      </c>
      <c r="E317" s="2" t="s">
        <v>438</v>
      </c>
      <c r="F317" s="1">
        <v>0.35710036571038456</v>
      </c>
    </row>
    <row r="318">
      <c r="A318" s="2" t="s">
        <v>23</v>
      </c>
      <c r="B318" s="1" t="s">
        <v>492</v>
      </c>
      <c r="C318" s="1">
        <v>2018.0</v>
      </c>
      <c r="D318" s="2" t="s">
        <v>6</v>
      </c>
      <c r="E318" s="2" t="s">
        <v>438</v>
      </c>
      <c r="F318" s="1">
        <v>0.1712162600120376</v>
      </c>
    </row>
    <row r="319">
      <c r="A319" s="2" t="s">
        <v>24</v>
      </c>
      <c r="B319" s="1" t="s">
        <v>493</v>
      </c>
      <c r="C319" s="1">
        <v>2018.0</v>
      </c>
      <c r="D319" s="2" t="s">
        <v>6</v>
      </c>
      <c r="E319" s="2" t="s">
        <v>438</v>
      </c>
      <c r="F319" s="1">
        <v>0.3391249047081317</v>
      </c>
    </row>
    <row r="320">
      <c r="A320" s="2" t="s">
        <v>25</v>
      </c>
      <c r="B320" s="1" t="s">
        <v>494</v>
      </c>
      <c r="C320" s="1">
        <v>2018.0</v>
      </c>
      <c r="D320" s="2" t="s">
        <v>6</v>
      </c>
      <c r="E320" s="2" t="s">
        <v>438</v>
      </c>
      <c r="F320" s="1">
        <v>0.3084842183729917</v>
      </c>
    </row>
    <row r="321">
      <c r="A321" s="2" t="s">
        <v>26</v>
      </c>
      <c r="B321" s="1" t="s">
        <v>495</v>
      </c>
      <c r="C321" s="1">
        <v>2018.0</v>
      </c>
      <c r="D321" s="2" t="s">
        <v>6</v>
      </c>
      <c r="E321" s="2" t="s">
        <v>438</v>
      </c>
      <c r="F321" s="1">
        <v>0.18887315045041372</v>
      </c>
    </row>
    <row r="322">
      <c r="A322" s="2" t="s">
        <v>27</v>
      </c>
      <c r="B322" s="1" t="s">
        <v>497</v>
      </c>
      <c r="C322" s="1">
        <v>2018.0</v>
      </c>
      <c r="D322" s="2" t="s">
        <v>6</v>
      </c>
      <c r="E322" s="2" t="s">
        <v>438</v>
      </c>
      <c r="F322" s="1">
        <v>0.2506057145814666</v>
      </c>
    </row>
    <row r="323">
      <c r="A323" s="2" t="s">
        <v>28</v>
      </c>
      <c r="B323" s="1" t="s">
        <v>496</v>
      </c>
      <c r="C323" s="1">
        <v>2018.0</v>
      </c>
      <c r="D323" s="2" t="s">
        <v>6</v>
      </c>
      <c r="E323" s="2" t="s">
        <v>438</v>
      </c>
      <c r="F323" s="1">
        <v>0.38643826652819385</v>
      </c>
    </row>
    <row r="324">
      <c r="A324" s="2" t="s">
        <v>29</v>
      </c>
      <c r="B324" s="1" t="s">
        <v>498</v>
      </c>
      <c r="C324" s="1">
        <v>2018.0</v>
      </c>
      <c r="D324" s="2" t="s">
        <v>6</v>
      </c>
      <c r="E324" s="2" t="s">
        <v>438</v>
      </c>
      <c r="F324" s="1">
        <v>0.3402998836469013</v>
      </c>
    </row>
    <row r="325">
      <c r="A325" s="2" t="s">
        <v>30</v>
      </c>
      <c r="B325" s="1" t="s">
        <v>499</v>
      </c>
      <c r="C325" s="1">
        <v>2018.0</v>
      </c>
      <c r="D325" s="2" t="s">
        <v>6</v>
      </c>
      <c r="E325" s="2" t="s">
        <v>438</v>
      </c>
      <c r="F325" s="1">
        <v>0.27496171604685876</v>
      </c>
    </row>
    <row r="326">
      <c r="A326" s="2" t="s">
        <v>31</v>
      </c>
      <c r="B326" s="1" t="s">
        <v>500</v>
      </c>
      <c r="C326" s="1">
        <v>2018.0</v>
      </c>
      <c r="D326" s="2" t="s">
        <v>6</v>
      </c>
      <c r="E326" s="2" t="s">
        <v>438</v>
      </c>
      <c r="F326" s="1">
        <v>0.3419566025096886</v>
      </c>
    </row>
    <row r="327">
      <c r="A327" s="2" t="s">
        <v>32</v>
      </c>
      <c r="B327" s="1" t="s">
        <v>501</v>
      </c>
      <c r="C327" s="1">
        <v>2018.0</v>
      </c>
      <c r="D327" s="2" t="s">
        <v>6</v>
      </c>
      <c r="E327" s="2" t="s">
        <v>438</v>
      </c>
      <c r="F327" s="1">
        <v>0.2409972299168975</v>
      </c>
    </row>
    <row r="328">
      <c r="A328" s="2" t="s">
        <v>33</v>
      </c>
      <c r="B328" s="1" t="s">
        <v>502</v>
      </c>
      <c r="C328" s="1">
        <v>2018.0</v>
      </c>
      <c r="D328" s="2" t="s">
        <v>6</v>
      </c>
      <c r="E328" s="2" t="s">
        <v>438</v>
      </c>
      <c r="F328" s="1">
        <v>0.22938295301648085</v>
      </c>
    </row>
    <row r="329">
      <c r="A329" s="2" t="s">
        <v>34</v>
      </c>
      <c r="B329" s="1" t="s">
        <v>503</v>
      </c>
      <c r="C329" s="1">
        <v>2018.0</v>
      </c>
      <c r="D329" s="2" t="s">
        <v>6</v>
      </c>
      <c r="E329" s="2" t="s">
        <v>438</v>
      </c>
      <c r="F329" s="1">
        <v>0.304394964563214</v>
      </c>
    </row>
    <row r="330">
      <c r="A330" s="2" t="s">
        <v>35</v>
      </c>
      <c r="B330" s="1" t="s">
        <v>504</v>
      </c>
      <c r="C330" s="1">
        <v>2018.0</v>
      </c>
      <c r="D330" s="2" t="s">
        <v>6</v>
      </c>
      <c r="E330" s="2" t="s">
        <v>438</v>
      </c>
      <c r="F330" s="1">
        <v>0.2925276933917041</v>
      </c>
    </row>
    <row r="331">
      <c r="A331" s="2" t="s">
        <v>3</v>
      </c>
      <c r="B331" s="1" t="s">
        <v>489</v>
      </c>
      <c r="C331" s="1">
        <v>2018.0</v>
      </c>
      <c r="D331" s="2" t="s">
        <v>6</v>
      </c>
      <c r="E331" s="2" t="s">
        <v>438</v>
      </c>
      <c r="F331" s="1">
        <v>0.2915172782029933</v>
      </c>
    </row>
    <row r="332">
      <c r="A332" s="2" t="s">
        <v>4</v>
      </c>
      <c r="B332" s="1" t="s">
        <v>472</v>
      </c>
      <c r="C332" s="1">
        <v>2019.0</v>
      </c>
      <c r="D332" s="2" t="s">
        <v>6</v>
      </c>
      <c r="E332" s="2" t="s">
        <v>438</v>
      </c>
      <c r="F332" s="1">
        <v>0.33779979177062736</v>
      </c>
    </row>
    <row r="333">
      <c r="A333" s="2" t="s">
        <v>5</v>
      </c>
      <c r="B333" s="1" t="s">
        <v>473</v>
      </c>
      <c r="C333" s="1">
        <v>2019.0</v>
      </c>
      <c r="D333" s="2" t="s">
        <v>6</v>
      </c>
      <c r="E333" s="2" t="s">
        <v>438</v>
      </c>
      <c r="F333" s="1">
        <v>0.31539827713274293</v>
      </c>
    </row>
    <row r="334">
      <c r="A334" s="2" t="s">
        <v>6</v>
      </c>
      <c r="B334" s="1" t="s">
        <v>474</v>
      </c>
      <c r="C334" s="1">
        <v>2019.0</v>
      </c>
      <c r="D334" s="2" t="s">
        <v>6</v>
      </c>
      <c r="E334" s="2" t="s">
        <v>438</v>
      </c>
      <c r="F334" s="1">
        <v>0.304191189584448</v>
      </c>
    </row>
    <row r="335">
      <c r="A335" s="2" t="s">
        <v>7</v>
      </c>
      <c r="B335" s="1" t="s">
        <v>475</v>
      </c>
      <c r="C335" s="1">
        <v>2019.0</v>
      </c>
      <c r="D335" s="2" t="s">
        <v>6</v>
      </c>
      <c r="E335" s="2" t="s">
        <v>438</v>
      </c>
      <c r="F335" s="1">
        <v>0.2867548457881263</v>
      </c>
    </row>
    <row r="336">
      <c r="A336" s="2" t="s">
        <v>10</v>
      </c>
      <c r="B336" s="1" t="s">
        <v>478</v>
      </c>
      <c r="C336" s="1">
        <v>2019.0</v>
      </c>
      <c r="D336" s="2" t="s">
        <v>6</v>
      </c>
      <c r="E336" s="2" t="s">
        <v>438</v>
      </c>
      <c r="F336" s="1">
        <v>0.12908107899236512</v>
      </c>
    </row>
    <row r="337">
      <c r="A337" s="2" t="s">
        <v>11</v>
      </c>
      <c r="B337" s="1" t="s">
        <v>477</v>
      </c>
      <c r="C337" s="1">
        <v>2019.0</v>
      </c>
      <c r="D337" s="2" t="s">
        <v>6</v>
      </c>
      <c r="E337" s="2" t="s">
        <v>438</v>
      </c>
      <c r="F337" s="1">
        <v>0.3338809519710582</v>
      </c>
    </row>
    <row r="338">
      <c r="A338" s="2" t="s">
        <v>12</v>
      </c>
      <c r="B338" s="1" t="s">
        <v>476</v>
      </c>
      <c r="C338" s="1">
        <v>2019.0</v>
      </c>
      <c r="D338" s="2" t="s">
        <v>6</v>
      </c>
      <c r="E338" s="2" t="s">
        <v>438</v>
      </c>
      <c r="F338" s="1">
        <v>0.6227024049364837</v>
      </c>
    </row>
    <row r="339">
      <c r="A339" s="2" t="s">
        <v>8</v>
      </c>
      <c r="B339" s="1" t="s">
        <v>479</v>
      </c>
      <c r="C339" s="1">
        <v>2019.0</v>
      </c>
      <c r="D339" s="2" t="s">
        <v>6</v>
      </c>
      <c r="E339" s="2" t="s">
        <v>438</v>
      </c>
      <c r="F339" s="1">
        <v>0.33119281307706466</v>
      </c>
    </row>
    <row r="340">
      <c r="A340" s="2" t="s">
        <v>9</v>
      </c>
      <c r="B340" s="1" t="s">
        <v>480</v>
      </c>
      <c r="C340" s="1">
        <v>2019.0</v>
      </c>
      <c r="D340" s="2" t="s">
        <v>6</v>
      </c>
      <c r="E340" s="2" t="s">
        <v>438</v>
      </c>
      <c r="F340" s="1">
        <v>0.27104537607256046</v>
      </c>
    </row>
    <row r="341">
      <c r="A341" s="2" t="s">
        <v>13</v>
      </c>
      <c r="B341" s="1" t="s">
        <v>481</v>
      </c>
      <c r="C341" s="1">
        <v>2019.0</v>
      </c>
      <c r="D341" s="2" t="s">
        <v>6</v>
      </c>
      <c r="E341" s="2" t="s">
        <v>438</v>
      </c>
      <c r="F341" s="1">
        <v>0.26380582311187817</v>
      </c>
    </row>
    <row r="342">
      <c r="A342" s="2" t="s">
        <v>14</v>
      </c>
      <c r="B342" s="1" t="s">
        <v>483</v>
      </c>
      <c r="C342" s="1">
        <v>2019.0</v>
      </c>
      <c r="D342" s="2" t="s">
        <v>6</v>
      </c>
      <c r="E342" s="2" t="s">
        <v>438</v>
      </c>
      <c r="F342" s="1">
        <v>0.2317559896028448</v>
      </c>
    </row>
    <row r="343">
      <c r="A343" s="2" t="s">
        <v>15</v>
      </c>
      <c r="B343" s="1" t="s">
        <v>482</v>
      </c>
      <c r="C343" s="1">
        <v>2019.0</v>
      </c>
      <c r="D343" s="2" t="s">
        <v>6</v>
      </c>
      <c r="E343" s="2" t="s">
        <v>438</v>
      </c>
      <c r="F343" s="1">
        <v>0.19893519622702477</v>
      </c>
    </row>
    <row r="344">
      <c r="A344" s="2" t="s">
        <v>16</v>
      </c>
      <c r="B344" s="1" t="s">
        <v>484</v>
      </c>
      <c r="C344" s="1">
        <v>2019.0</v>
      </c>
      <c r="D344" s="2" t="s">
        <v>6</v>
      </c>
      <c r="E344" s="2" t="s">
        <v>438</v>
      </c>
      <c r="F344" s="1">
        <v>0.3350368666606493</v>
      </c>
    </row>
    <row r="345">
      <c r="A345" s="2" t="s">
        <v>17</v>
      </c>
      <c r="B345" s="1" t="s">
        <v>485</v>
      </c>
      <c r="C345" s="1">
        <v>2019.0</v>
      </c>
      <c r="D345" s="2" t="s">
        <v>6</v>
      </c>
      <c r="E345" s="2" t="s">
        <v>438</v>
      </c>
      <c r="F345" s="1">
        <v>0.2761355403651505</v>
      </c>
    </row>
    <row r="346">
      <c r="A346" s="2" t="s">
        <v>18</v>
      </c>
      <c r="B346" s="1" t="s">
        <v>486</v>
      </c>
      <c r="C346" s="1">
        <v>2019.0</v>
      </c>
      <c r="D346" s="2" t="s">
        <v>6</v>
      </c>
      <c r="E346" s="2" t="s">
        <v>438</v>
      </c>
      <c r="F346" s="1">
        <v>0.24978713388383855</v>
      </c>
    </row>
    <row r="347">
      <c r="A347" s="2" t="s">
        <v>19</v>
      </c>
      <c r="B347" s="1" t="s">
        <v>487</v>
      </c>
      <c r="C347" s="1">
        <v>2019.0</v>
      </c>
      <c r="D347" s="2" t="s">
        <v>6</v>
      </c>
      <c r="E347" s="2" t="s">
        <v>438</v>
      </c>
      <c r="F347" s="1">
        <v>0.22203704827948167</v>
      </c>
    </row>
    <row r="348">
      <c r="A348" s="2" t="s">
        <v>20</v>
      </c>
      <c r="B348" s="1" t="s">
        <v>488</v>
      </c>
      <c r="C348" s="1">
        <v>2019.0</v>
      </c>
      <c r="D348" s="2" t="s">
        <v>6</v>
      </c>
      <c r="E348" s="2" t="s">
        <v>438</v>
      </c>
      <c r="F348" s="1">
        <v>0.30854965873210943</v>
      </c>
    </row>
    <row r="349">
      <c r="A349" s="2" t="s">
        <v>21</v>
      </c>
      <c r="B349" s="1" t="s">
        <v>490</v>
      </c>
      <c r="C349" s="1">
        <v>2019.0</v>
      </c>
      <c r="D349" s="2" t="s">
        <v>6</v>
      </c>
      <c r="E349" s="2" t="s">
        <v>438</v>
      </c>
      <c r="F349" s="1">
        <v>0.26998230692823444</v>
      </c>
    </row>
    <row r="350">
      <c r="A350" s="2" t="s">
        <v>22</v>
      </c>
      <c r="B350" s="1" t="s">
        <v>491</v>
      </c>
      <c r="C350" s="1">
        <v>2019.0</v>
      </c>
      <c r="D350" s="2" t="s">
        <v>6</v>
      </c>
      <c r="E350" s="2" t="s">
        <v>438</v>
      </c>
      <c r="F350" s="1">
        <v>0.37211153307625583</v>
      </c>
    </row>
    <row r="351">
      <c r="A351" s="2" t="s">
        <v>23</v>
      </c>
      <c r="B351" s="1" t="s">
        <v>492</v>
      </c>
      <c r="C351" s="1">
        <v>2019.0</v>
      </c>
      <c r="D351" s="2" t="s">
        <v>6</v>
      </c>
      <c r="E351" s="2" t="s">
        <v>438</v>
      </c>
      <c r="F351" s="1">
        <v>0.17635924548006005</v>
      </c>
    </row>
    <row r="352">
      <c r="A352" s="2" t="s">
        <v>24</v>
      </c>
      <c r="B352" s="1" t="s">
        <v>493</v>
      </c>
      <c r="C352" s="1">
        <v>2019.0</v>
      </c>
      <c r="D352" s="2" t="s">
        <v>6</v>
      </c>
      <c r="E352" s="2" t="s">
        <v>438</v>
      </c>
      <c r="F352" s="1">
        <v>0.3509318951867843</v>
      </c>
    </row>
    <row r="353">
      <c r="A353" s="2" t="s">
        <v>25</v>
      </c>
      <c r="B353" s="1" t="s">
        <v>494</v>
      </c>
      <c r="C353" s="1">
        <v>2019.0</v>
      </c>
      <c r="D353" s="2" t="s">
        <v>6</v>
      </c>
      <c r="E353" s="2" t="s">
        <v>438</v>
      </c>
      <c r="F353" s="1">
        <v>0.3238559112539398</v>
      </c>
    </row>
    <row r="354">
      <c r="A354" s="2" t="s">
        <v>26</v>
      </c>
      <c r="B354" s="1" t="s">
        <v>495</v>
      </c>
      <c r="C354" s="1">
        <v>2019.0</v>
      </c>
      <c r="D354" s="2" t="s">
        <v>6</v>
      </c>
      <c r="E354" s="2" t="s">
        <v>438</v>
      </c>
      <c r="F354" s="1">
        <v>0.19223041190454876</v>
      </c>
    </row>
    <row r="355">
      <c r="A355" s="2" t="s">
        <v>27</v>
      </c>
      <c r="B355" s="1" t="s">
        <v>497</v>
      </c>
      <c r="C355" s="1">
        <v>2019.0</v>
      </c>
      <c r="D355" s="2" t="s">
        <v>6</v>
      </c>
      <c r="E355" s="2" t="s">
        <v>438</v>
      </c>
      <c r="F355" s="1">
        <v>0.25753544377549037</v>
      </c>
    </row>
    <row r="356">
      <c r="A356" s="2" t="s">
        <v>28</v>
      </c>
      <c r="B356" s="1" t="s">
        <v>496</v>
      </c>
      <c r="C356" s="1">
        <v>2019.0</v>
      </c>
      <c r="D356" s="2" t="s">
        <v>6</v>
      </c>
      <c r="E356" s="2" t="s">
        <v>438</v>
      </c>
      <c r="F356" s="1">
        <v>0.3932083482855015</v>
      </c>
    </row>
    <row r="357">
      <c r="A357" s="2" t="s">
        <v>29</v>
      </c>
      <c r="B357" s="1" t="s">
        <v>498</v>
      </c>
      <c r="C357" s="1">
        <v>2019.0</v>
      </c>
      <c r="D357" s="2" t="s">
        <v>6</v>
      </c>
      <c r="E357" s="2" t="s">
        <v>438</v>
      </c>
      <c r="F357" s="1">
        <v>0.3672679484973169</v>
      </c>
    </row>
    <row r="358">
      <c r="A358" s="2" t="s">
        <v>30</v>
      </c>
      <c r="B358" s="1" t="s">
        <v>499</v>
      </c>
      <c r="C358" s="1">
        <v>2019.0</v>
      </c>
      <c r="D358" s="2" t="s">
        <v>6</v>
      </c>
      <c r="E358" s="2" t="s">
        <v>438</v>
      </c>
      <c r="F358" s="1">
        <v>0.2881239026837221</v>
      </c>
    </row>
    <row r="359">
      <c r="A359" s="2" t="s">
        <v>31</v>
      </c>
      <c r="B359" s="1" t="s">
        <v>500</v>
      </c>
      <c r="C359" s="1">
        <v>2019.0</v>
      </c>
      <c r="D359" s="2" t="s">
        <v>6</v>
      </c>
      <c r="E359" s="2" t="s">
        <v>438</v>
      </c>
      <c r="F359" s="1">
        <v>0.36839225691820576</v>
      </c>
    </row>
    <row r="360">
      <c r="A360" s="2" t="s">
        <v>32</v>
      </c>
      <c r="B360" s="1" t="s">
        <v>501</v>
      </c>
      <c r="C360" s="1">
        <v>2019.0</v>
      </c>
      <c r="D360" s="2" t="s">
        <v>6</v>
      </c>
      <c r="E360" s="2" t="s">
        <v>438</v>
      </c>
      <c r="F360" s="1">
        <v>0.24987180426342392</v>
      </c>
    </row>
    <row r="361">
      <c r="A361" s="2" t="s">
        <v>33</v>
      </c>
      <c r="B361" s="1" t="s">
        <v>502</v>
      </c>
      <c r="C361" s="1">
        <v>2019.0</v>
      </c>
      <c r="D361" s="2" t="s">
        <v>6</v>
      </c>
      <c r="E361" s="2" t="s">
        <v>438</v>
      </c>
      <c r="F361" s="1">
        <v>0.23755281482213486</v>
      </c>
    </row>
    <row r="362">
      <c r="A362" s="2" t="s">
        <v>34</v>
      </c>
      <c r="B362" s="1" t="s">
        <v>503</v>
      </c>
      <c r="C362" s="1">
        <v>2019.0</v>
      </c>
      <c r="D362" s="2" t="s">
        <v>6</v>
      </c>
      <c r="E362" s="2" t="s">
        <v>438</v>
      </c>
      <c r="F362" s="1">
        <v>0.31860054450729264</v>
      </c>
    </row>
    <row r="363">
      <c r="A363" s="2" t="s">
        <v>35</v>
      </c>
      <c r="B363" s="1" t="s">
        <v>504</v>
      </c>
      <c r="C363" s="1">
        <v>2019.0</v>
      </c>
      <c r="D363" s="2" t="s">
        <v>6</v>
      </c>
      <c r="E363" s="2" t="s">
        <v>438</v>
      </c>
      <c r="F363" s="1">
        <v>0.29883354826716857</v>
      </c>
    </row>
    <row r="364">
      <c r="A364" s="2" t="s">
        <v>3</v>
      </c>
      <c r="B364" s="1" t="s">
        <v>489</v>
      </c>
      <c r="C364" s="1">
        <v>2019.0</v>
      </c>
      <c r="D364" s="2" t="s">
        <v>6</v>
      </c>
      <c r="E364" s="2" t="s">
        <v>438</v>
      </c>
      <c r="F364" s="1">
        <v>0.2999496495332797</v>
      </c>
    </row>
    <row r="365">
      <c r="A365" s="2" t="s">
        <v>4</v>
      </c>
      <c r="B365" s="1" t="s">
        <v>472</v>
      </c>
      <c r="C365" s="1">
        <v>2020.0</v>
      </c>
      <c r="D365" s="2" t="s">
        <v>6</v>
      </c>
      <c r="E365" s="2" t="s">
        <v>438</v>
      </c>
      <c r="F365" s="1">
        <v>0.3278375193116798</v>
      </c>
    </row>
    <row r="366">
      <c r="A366" s="2" t="s">
        <v>5</v>
      </c>
      <c r="B366" s="1" t="s">
        <v>473</v>
      </c>
      <c r="C366" s="1">
        <v>2020.0</v>
      </c>
      <c r="D366" s="2" t="s">
        <v>6</v>
      </c>
      <c r="E366" s="2" t="s">
        <v>438</v>
      </c>
      <c r="F366" s="1">
        <v>0.3060115111524648</v>
      </c>
    </row>
    <row r="367">
      <c r="A367" s="2" t="s">
        <v>6</v>
      </c>
      <c r="B367" s="1" t="s">
        <v>474</v>
      </c>
      <c r="C367" s="1">
        <v>2020.0</v>
      </c>
      <c r="D367" s="2" t="s">
        <v>6</v>
      </c>
      <c r="E367" s="2" t="s">
        <v>438</v>
      </c>
      <c r="F367" s="1">
        <v>0.2815855246946175</v>
      </c>
    </row>
    <row r="368">
      <c r="A368" s="2" t="s">
        <v>7</v>
      </c>
      <c r="B368" s="1" t="s">
        <v>475</v>
      </c>
      <c r="C368" s="1">
        <v>2020.0</v>
      </c>
      <c r="D368" s="2" t="s">
        <v>6</v>
      </c>
      <c r="E368" s="2" t="s">
        <v>438</v>
      </c>
      <c r="F368" s="1">
        <v>0.29294367737807775</v>
      </c>
    </row>
    <row r="369">
      <c r="A369" s="2" t="s">
        <v>10</v>
      </c>
      <c r="B369" s="1" t="s">
        <v>478</v>
      </c>
      <c r="C369" s="1">
        <v>2020.0</v>
      </c>
      <c r="D369" s="2" t="s">
        <v>6</v>
      </c>
      <c r="E369" s="2" t="s">
        <v>438</v>
      </c>
      <c r="F369" s="1">
        <v>0.12633129189837355</v>
      </c>
    </row>
    <row r="370">
      <c r="A370" s="2" t="s">
        <v>11</v>
      </c>
      <c r="B370" s="1" t="s">
        <v>477</v>
      </c>
      <c r="C370" s="1">
        <v>2020.0</v>
      </c>
      <c r="D370" s="2" t="s">
        <v>6</v>
      </c>
      <c r="E370" s="2" t="s">
        <v>438</v>
      </c>
      <c r="F370" s="1">
        <v>0.3356604566602807</v>
      </c>
    </row>
    <row r="371">
      <c r="A371" s="2" t="s">
        <v>12</v>
      </c>
      <c r="B371" s="1" t="s">
        <v>476</v>
      </c>
      <c r="C371" s="1">
        <v>2020.0</v>
      </c>
      <c r="D371" s="2" t="s">
        <v>6</v>
      </c>
      <c r="E371" s="2" t="s">
        <v>438</v>
      </c>
      <c r="F371" s="1">
        <v>0.6178156761029043</v>
      </c>
    </row>
    <row r="372">
      <c r="A372" s="2" t="s">
        <v>8</v>
      </c>
      <c r="B372" s="1" t="s">
        <v>479</v>
      </c>
      <c r="C372" s="1">
        <v>2020.0</v>
      </c>
      <c r="D372" s="2" t="s">
        <v>6</v>
      </c>
      <c r="E372" s="2" t="s">
        <v>438</v>
      </c>
      <c r="F372" s="1">
        <v>0.34119136354381524</v>
      </c>
    </row>
    <row r="373">
      <c r="A373" s="2" t="s">
        <v>9</v>
      </c>
      <c r="B373" s="1" t="s">
        <v>480</v>
      </c>
      <c r="C373" s="1">
        <v>2020.0</v>
      </c>
      <c r="D373" s="2" t="s">
        <v>6</v>
      </c>
      <c r="E373" s="2" t="s">
        <v>438</v>
      </c>
      <c r="F373" s="1">
        <v>0.27584815268050095</v>
      </c>
    </row>
    <row r="374">
      <c r="A374" s="2" t="s">
        <v>13</v>
      </c>
      <c r="B374" s="1" t="s">
        <v>481</v>
      </c>
      <c r="C374" s="1">
        <v>2020.0</v>
      </c>
      <c r="D374" s="2" t="s">
        <v>6</v>
      </c>
      <c r="E374" s="2" t="s">
        <v>438</v>
      </c>
      <c r="F374" s="1">
        <v>0.26499310317254066</v>
      </c>
    </row>
    <row r="375">
      <c r="A375" s="2" t="s">
        <v>14</v>
      </c>
      <c r="B375" s="1" t="s">
        <v>483</v>
      </c>
      <c r="C375" s="1">
        <v>2020.0</v>
      </c>
      <c r="D375" s="2" t="s">
        <v>6</v>
      </c>
      <c r="E375" s="2" t="s">
        <v>438</v>
      </c>
      <c r="F375" s="1">
        <v>0.22830166659222448</v>
      </c>
    </row>
    <row r="376">
      <c r="A376" s="2" t="s">
        <v>15</v>
      </c>
      <c r="B376" s="1" t="s">
        <v>482</v>
      </c>
      <c r="C376" s="1">
        <v>2020.0</v>
      </c>
      <c r="D376" s="2" t="s">
        <v>6</v>
      </c>
      <c r="E376" s="2" t="s">
        <v>438</v>
      </c>
      <c r="F376" s="1">
        <v>0.19909387912483</v>
      </c>
    </row>
    <row r="377">
      <c r="A377" s="2" t="s">
        <v>16</v>
      </c>
      <c r="B377" s="1" t="s">
        <v>484</v>
      </c>
      <c r="C377" s="1">
        <v>2020.0</v>
      </c>
      <c r="D377" s="2" t="s">
        <v>6</v>
      </c>
      <c r="E377" s="2" t="s">
        <v>438</v>
      </c>
      <c r="F377" s="1">
        <v>0.3314294711688376</v>
      </c>
    </row>
    <row r="378">
      <c r="A378" s="2" t="s">
        <v>17</v>
      </c>
      <c r="B378" s="1" t="s">
        <v>485</v>
      </c>
      <c r="C378" s="1">
        <v>2020.0</v>
      </c>
      <c r="D378" s="2" t="s">
        <v>6</v>
      </c>
      <c r="E378" s="2" t="s">
        <v>438</v>
      </c>
      <c r="F378" s="1">
        <v>0.2776182618261826</v>
      </c>
    </row>
    <row r="379">
      <c r="A379" s="2" t="s">
        <v>18</v>
      </c>
      <c r="B379" s="1" t="s">
        <v>486</v>
      </c>
      <c r="C379" s="1">
        <v>2020.0</v>
      </c>
      <c r="D379" s="2" t="s">
        <v>6</v>
      </c>
      <c r="E379" s="2" t="s">
        <v>438</v>
      </c>
      <c r="F379" s="1">
        <v>0.24205493441485879</v>
      </c>
    </row>
    <row r="380">
      <c r="A380" s="2" t="s">
        <v>19</v>
      </c>
      <c r="B380" s="1" t="s">
        <v>487</v>
      </c>
      <c r="C380" s="1">
        <v>2020.0</v>
      </c>
      <c r="D380" s="2" t="s">
        <v>6</v>
      </c>
      <c r="E380" s="2" t="s">
        <v>438</v>
      </c>
      <c r="F380" s="1">
        <v>0.2288099293943946</v>
      </c>
    </row>
    <row r="381">
      <c r="A381" s="2" t="s">
        <v>20</v>
      </c>
      <c r="B381" s="1" t="s">
        <v>488</v>
      </c>
      <c r="C381" s="1">
        <v>2020.0</v>
      </c>
      <c r="D381" s="2" t="s">
        <v>6</v>
      </c>
      <c r="E381" s="2" t="s">
        <v>438</v>
      </c>
      <c r="F381" s="1">
        <v>0.31180473977827766</v>
      </c>
    </row>
    <row r="382">
      <c r="A382" s="2" t="s">
        <v>21</v>
      </c>
      <c r="B382" s="1" t="s">
        <v>490</v>
      </c>
      <c r="C382" s="1">
        <v>2020.0</v>
      </c>
      <c r="D382" s="2" t="s">
        <v>6</v>
      </c>
      <c r="E382" s="2" t="s">
        <v>438</v>
      </c>
      <c r="F382" s="1">
        <v>0.262908966033966</v>
      </c>
    </row>
    <row r="383">
      <c r="A383" s="2" t="s">
        <v>22</v>
      </c>
      <c r="B383" s="1" t="s">
        <v>491</v>
      </c>
      <c r="C383" s="1">
        <v>2020.0</v>
      </c>
      <c r="D383" s="2" t="s">
        <v>6</v>
      </c>
      <c r="E383" s="2" t="s">
        <v>438</v>
      </c>
      <c r="F383" s="1">
        <v>0.3823939647732809</v>
      </c>
    </row>
    <row r="384">
      <c r="A384" s="2" t="s">
        <v>23</v>
      </c>
      <c r="B384" s="1" t="s">
        <v>492</v>
      </c>
      <c r="C384" s="1">
        <v>2020.0</v>
      </c>
      <c r="D384" s="2" t="s">
        <v>6</v>
      </c>
      <c r="E384" s="2" t="s">
        <v>438</v>
      </c>
      <c r="F384" s="1">
        <v>0.17728179961020968</v>
      </c>
    </row>
    <row r="385">
      <c r="A385" s="2" t="s">
        <v>24</v>
      </c>
      <c r="B385" s="1" t="s">
        <v>493</v>
      </c>
      <c r="C385" s="1">
        <v>2020.0</v>
      </c>
      <c r="D385" s="2" t="s">
        <v>6</v>
      </c>
      <c r="E385" s="2" t="s">
        <v>438</v>
      </c>
      <c r="F385" s="1">
        <v>0.3298252541409974</v>
      </c>
    </row>
    <row r="386">
      <c r="A386" s="2" t="s">
        <v>25</v>
      </c>
      <c r="B386" s="1" t="s">
        <v>494</v>
      </c>
      <c r="C386" s="1">
        <v>2020.0</v>
      </c>
      <c r="D386" s="2" t="s">
        <v>6</v>
      </c>
      <c r="E386" s="2" t="s">
        <v>438</v>
      </c>
      <c r="F386" s="1">
        <v>0.3291166690761891</v>
      </c>
    </row>
    <row r="387">
      <c r="A387" s="2" t="s">
        <v>26</v>
      </c>
      <c r="B387" s="1" t="s">
        <v>495</v>
      </c>
      <c r="C387" s="1">
        <v>2020.0</v>
      </c>
      <c r="D387" s="2" t="s">
        <v>6</v>
      </c>
      <c r="E387" s="2" t="s">
        <v>438</v>
      </c>
      <c r="F387" s="1">
        <v>0.1879009681558381</v>
      </c>
    </row>
    <row r="388">
      <c r="A388" s="2" t="s">
        <v>27</v>
      </c>
      <c r="B388" s="1" t="s">
        <v>497</v>
      </c>
      <c r="C388" s="1">
        <v>2020.0</v>
      </c>
      <c r="D388" s="2" t="s">
        <v>6</v>
      </c>
      <c r="E388" s="2" t="s">
        <v>438</v>
      </c>
      <c r="F388" s="1">
        <v>0.25749242011972323</v>
      </c>
    </row>
    <row r="389">
      <c r="A389" s="2" t="s">
        <v>28</v>
      </c>
      <c r="B389" s="1" t="s">
        <v>496</v>
      </c>
      <c r="C389" s="1">
        <v>2020.0</v>
      </c>
      <c r="D389" s="2" t="s">
        <v>6</v>
      </c>
      <c r="E389" s="2" t="s">
        <v>438</v>
      </c>
      <c r="F389" s="1">
        <v>0.4010040933315962</v>
      </c>
    </row>
    <row r="390">
      <c r="A390" s="2" t="s">
        <v>29</v>
      </c>
      <c r="B390" s="1" t="s">
        <v>498</v>
      </c>
      <c r="C390" s="1">
        <v>2020.0</v>
      </c>
      <c r="D390" s="2" t="s">
        <v>6</v>
      </c>
      <c r="E390" s="2" t="s">
        <v>438</v>
      </c>
      <c r="F390" s="1">
        <v>0.37521811740100824</v>
      </c>
    </row>
    <row r="391">
      <c r="A391" s="2" t="s">
        <v>30</v>
      </c>
      <c r="B391" s="1" t="s">
        <v>499</v>
      </c>
      <c r="C391" s="1">
        <v>2020.0</v>
      </c>
      <c r="D391" s="2" t="s">
        <v>6</v>
      </c>
      <c r="E391" s="2" t="s">
        <v>438</v>
      </c>
      <c r="F391" s="1">
        <v>0.2686380492234893</v>
      </c>
    </row>
    <row r="392">
      <c r="A392" s="2" t="s">
        <v>31</v>
      </c>
      <c r="B392" s="1" t="s">
        <v>500</v>
      </c>
      <c r="C392" s="1">
        <v>2020.0</v>
      </c>
      <c r="D392" s="2" t="s">
        <v>6</v>
      </c>
      <c r="E392" s="2" t="s">
        <v>438</v>
      </c>
      <c r="F392" s="1">
        <v>0.3645759511817754</v>
      </c>
    </row>
    <row r="393">
      <c r="A393" s="2" t="s">
        <v>32</v>
      </c>
      <c r="B393" s="1" t="s">
        <v>501</v>
      </c>
      <c r="C393" s="1">
        <v>2020.0</v>
      </c>
      <c r="D393" s="2" t="s">
        <v>6</v>
      </c>
      <c r="E393" s="2" t="s">
        <v>438</v>
      </c>
      <c r="F393" s="1">
        <v>0.2416889796134779</v>
      </c>
    </row>
    <row r="394">
      <c r="A394" s="2" t="s">
        <v>33</v>
      </c>
      <c r="B394" s="1" t="s">
        <v>502</v>
      </c>
      <c r="C394" s="1">
        <v>2020.0</v>
      </c>
      <c r="D394" s="2" t="s">
        <v>6</v>
      </c>
      <c r="E394" s="2" t="s">
        <v>438</v>
      </c>
      <c r="F394" s="1">
        <v>0.23243817382548687</v>
      </c>
    </row>
    <row r="395">
      <c r="A395" s="2" t="s">
        <v>34</v>
      </c>
      <c r="B395" s="1" t="s">
        <v>503</v>
      </c>
      <c r="C395" s="1">
        <v>2020.0</v>
      </c>
      <c r="D395" s="2" t="s">
        <v>6</v>
      </c>
      <c r="E395" s="2" t="s">
        <v>438</v>
      </c>
      <c r="F395" s="1">
        <v>0.31526436599651736</v>
      </c>
    </row>
    <row r="396">
      <c r="A396" s="2" t="s">
        <v>35</v>
      </c>
      <c r="B396" s="1" t="s">
        <v>504</v>
      </c>
      <c r="C396" s="1">
        <v>2020.0</v>
      </c>
      <c r="D396" s="2" t="s">
        <v>6</v>
      </c>
      <c r="E396" s="2" t="s">
        <v>438</v>
      </c>
      <c r="F396" s="1">
        <v>0.2982194718604094</v>
      </c>
    </row>
    <row r="397">
      <c r="A397" s="2" t="s">
        <v>3</v>
      </c>
      <c r="B397" s="1" t="s">
        <v>489</v>
      </c>
      <c r="C397" s="1">
        <v>2020.0</v>
      </c>
      <c r="D397" s="2" t="s">
        <v>6</v>
      </c>
      <c r="E397" s="2" t="s">
        <v>438</v>
      </c>
      <c r="F397" s="1">
        <v>0.2973647988199299</v>
      </c>
    </row>
    <row r="398">
      <c r="A398" s="2" t="s">
        <v>4</v>
      </c>
      <c r="B398" s="1" t="s">
        <v>472</v>
      </c>
      <c r="C398" s="1">
        <v>2021.0</v>
      </c>
      <c r="D398" s="2" t="s">
        <v>6</v>
      </c>
      <c r="E398" s="2" t="s">
        <v>438</v>
      </c>
      <c r="F398" s="1">
        <v>0.3345390770579853</v>
      </c>
    </row>
    <row r="399">
      <c r="A399" s="2" t="s">
        <v>5</v>
      </c>
      <c r="B399" s="1" t="s">
        <v>473</v>
      </c>
      <c r="C399" s="1">
        <v>2021.0</v>
      </c>
      <c r="D399" s="2" t="s">
        <v>6</v>
      </c>
      <c r="E399" s="2" t="s">
        <v>438</v>
      </c>
      <c r="F399" s="1">
        <v>0.3107371370158634</v>
      </c>
    </row>
    <row r="400">
      <c r="A400" s="2" t="s">
        <v>6</v>
      </c>
      <c r="B400" s="1" t="s">
        <v>474</v>
      </c>
      <c r="C400" s="1">
        <v>2021.0</v>
      </c>
      <c r="D400" s="2" t="s">
        <v>6</v>
      </c>
      <c r="E400" s="2" t="s">
        <v>438</v>
      </c>
      <c r="F400" s="1">
        <v>0.2629176345502664</v>
      </c>
    </row>
    <row r="401">
      <c r="A401" s="2" t="s">
        <v>7</v>
      </c>
      <c r="B401" s="1" t="s">
        <v>475</v>
      </c>
      <c r="C401" s="1">
        <v>2021.0</v>
      </c>
      <c r="D401" s="2" t="s">
        <v>6</v>
      </c>
      <c r="E401" s="2" t="s">
        <v>438</v>
      </c>
      <c r="F401" s="1">
        <v>0.2982454318936877</v>
      </c>
    </row>
    <row r="402">
      <c r="A402" s="2" t="s">
        <v>10</v>
      </c>
      <c r="B402" s="1" t="s">
        <v>478</v>
      </c>
      <c r="C402" s="1">
        <v>2021.0</v>
      </c>
      <c r="D402" s="2" t="s">
        <v>6</v>
      </c>
      <c r="E402" s="2" t="s">
        <v>438</v>
      </c>
      <c r="F402" s="1">
        <v>0.12989036141309118</v>
      </c>
    </row>
    <row r="403">
      <c r="A403" s="2" t="s">
        <v>11</v>
      </c>
      <c r="B403" s="1" t="s">
        <v>477</v>
      </c>
      <c r="C403" s="1">
        <v>2021.0</v>
      </c>
      <c r="D403" s="2" t="s">
        <v>6</v>
      </c>
      <c r="E403" s="2" t="s">
        <v>438</v>
      </c>
      <c r="F403" s="1">
        <v>0.3224864292205489</v>
      </c>
    </row>
    <row r="404">
      <c r="A404" s="2" t="s">
        <v>12</v>
      </c>
      <c r="B404" s="1" t="s">
        <v>476</v>
      </c>
      <c r="C404" s="1">
        <v>2021.0</v>
      </c>
      <c r="D404" s="2" t="s">
        <v>6</v>
      </c>
      <c r="E404" s="2" t="s">
        <v>438</v>
      </c>
      <c r="F404" s="1">
        <v>0.6236555351492891</v>
      </c>
    </row>
    <row r="405">
      <c r="A405" s="2" t="s">
        <v>8</v>
      </c>
      <c r="B405" s="1" t="s">
        <v>479</v>
      </c>
      <c r="C405" s="1">
        <v>2021.0</v>
      </c>
      <c r="D405" s="2" t="s">
        <v>6</v>
      </c>
      <c r="E405" s="2" t="s">
        <v>438</v>
      </c>
      <c r="F405" s="1">
        <v>0.33436283660046046</v>
      </c>
    </row>
    <row r="406">
      <c r="A406" s="2" t="s">
        <v>9</v>
      </c>
      <c r="B406" s="1" t="s">
        <v>480</v>
      </c>
      <c r="C406" s="1">
        <v>2021.0</v>
      </c>
      <c r="D406" s="2" t="s">
        <v>6</v>
      </c>
      <c r="E406" s="2" t="s">
        <v>438</v>
      </c>
      <c r="F406" s="1">
        <v>0.2797736252559104</v>
      </c>
    </row>
    <row r="407">
      <c r="A407" s="2" t="s">
        <v>13</v>
      </c>
      <c r="B407" s="1" t="s">
        <v>481</v>
      </c>
      <c r="C407" s="1">
        <v>2021.0</v>
      </c>
      <c r="D407" s="2" t="s">
        <v>6</v>
      </c>
      <c r="E407" s="2" t="s">
        <v>438</v>
      </c>
      <c r="F407" s="1">
        <v>0.2578466051677086</v>
      </c>
    </row>
    <row r="408">
      <c r="A408" s="2" t="s">
        <v>14</v>
      </c>
      <c r="B408" s="1" t="s">
        <v>483</v>
      </c>
      <c r="C408" s="1">
        <v>2021.0</v>
      </c>
      <c r="D408" s="2" t="s">
        <v>6</v>
      </c>
      <c r="E408" s="2" t="s">
        <v>438</v>
      </c>
      <c r="F408" s="1">
        <v>0.22806432279820057</v>
      </c>
    </row>
    <row r="409">
      <c r="A409" s="2" t="s">
        <v>15</v>
      </c>
      <c r="B409" s="1" t="s">
        <v>482</v>
      </c>
      <c r="C409" s="1">
        <v>2021.0</v>
      </c>
      <c r="D409" s="2" t="s">
        <v>6</v>
      </c>
      <c r="E409" s="2" t="s">
        <v>438</v>
      </c>
      <c r="F409" s="1">
        <v>0.19420141838058663</v>
      </c>
    </row>
    <row r="410">
      <c r="A410" s="2" t="s">
        <v>16</v>
      </c>
      <c r="B410" s="1" t="s">
        <v>484</v>
      </c>
      <c r="C410" s="1">
        <v>2021.0</v>
      </c>
      <c r="D410" s="2" t="s">
        <v>6</v>
      </c>
      <c r="E410" s="2" t="s">
        <v>438</v>
      </c>
      <c r="F410" s="1">
        <v>0.32398557286283547</v>
      </c>
    </row>
    <row r="411">
      <c r="A411" s="2" t="s">
        <v>17</v>
      </c>
      <c r="B411" s="1" t="s">
        <v>485</v>
      </c>
      <c r="C411" s="1">
        <v>2021.0</v>
      </c>
      <c r="D411" s="2" t="s">
        <v>6</v>
      </c>
      <c r="E411" s="2" t="s">
        <v>438</v>
      </c>
      <c r="F411" s="1">
        <v>0.27364596868512053</v>
      </c>
    </row>
    <row r="412">
      <c r="A412" s="2" t="s">
        <v>18</v>
      </c>
      <c r="B412" s="1" t="s">
        <v>486</v>
      </c>
      <c r="C412" s="1">
        <v>2021.0</v>
      </c>
      <c r="D412" s="2" t="s">
        <v>6</v>
      </c>
      <c r="E412" s="2" t="s">
        <v>438</v>
      </c>
      <c r="F412" s="1">
        <v>0.2364560619423538</v>
      </c>
    </row>
    <row r="413">
      <c r="A413" s="2" t="s">
        <v>19</v>
      </c>
      <c r="B413" s="1" t="s">
        <v>487</v>
      </c>
      <c r="C413" s="1">
        <v>2021.0</v>
      </c>
      <c r="D413" s="2" t="s">
        <v>6</v>
      </c>
      <c r="E413" s="2" t="s">
        <v>438</v>
      </c>
      <c r="F413" s="1">
        <v>0.22280637283956473</v>
      </c>
    </row>
    <row r="414">
      <c r="A414" s="2" t="s">
        <v>20</v>
      </c>
      <c r="B414" s="1" t="s">
        <v>488</v>
      </c>
      <c r="C414" s="1">
        <v>2021.0</v>
      </c>
      <c r="D414" s="2" t="s">
        <v>6</v>
      </c>
      <c r="E414" s="2" t="s">
        <v>438</v>
      </c>
      <c r="F414" s="1">
        <v>0.30674577016040433</v>
      </c>
    </row>
    <row r="415">
      <c r="A415" s="2" t="s">
        <v>21</v>
      </c>
      <c r="B415" s="1" t="s">
        <v>490</v>
      </c>
      <c r="C415" s="1">
        <v>2021.0</v>
      </c>
      <c r="D415" s="2" t="s">
        <v>6</v>
      </c>
      <c r="E415" s="2" t="s">
        <v>438</v>
      </c>
      <c r="F415" s="1">
        <v>0.26093279800722535</v>
      </c>
    </row>
    <row r="416">
      <c r="A416" s="2" t="s">
        <v>22</v>
      </c>
      <c r="B416" s="1" t="s">
        <v>491</v>
      </c>
      <c r="C416" s="1">
        <v>2021.0</v>
      </c>
      <c r="D416" s="2" t="s">
        <v>6</v>
      </c>
      <c r="E416" s="2" t="s">
        <v>438</v>
      </c>
      <c r="F416" s="1">
        <v>0.39247051502070973</v>
      </c>
    </row>
    <row r="417">
      <c r="A417" s="2" t="s">
        <v>23</v>
      </c>
      <c r="B417" s="1" t="s">
        <v>492</v>
      </c>
      <c r="C417" s="1">
        <v>2021.0</v>
      </c>
      <c r="D417" s="2" t="s">
        <v>6</v>
      </c>
      <c r="E417" s="2" t="s">
        <v>438</v>
      </c>
      <c r="F417" s="1">
        <v>0.17562770794828708</v>
      </c>
    </row>
    <row r="418">
      <c r="A418" s="2" t="s">
        <v>24</v>
      </c>
      <c r="B418" s="1" t="s">
        <v>493</v>
      </c>
      <c r="C418" s="1">
        <v>2021.0</v>
      </c>
      <c r="D418" s="2" t="s">
        <v>6</v>
      </c>
      <c r="E418" s="2" t="s">
        <v>438</v>
      </c>
      <c r="F418" s="1">
        <v>0.3473865128562766</v>
      </c>
    </row>
    <row r="419">
      <c r="A419" s="2" t="s">
        <v>25</v>
      </c>
      <c r="B419" s="1" t="s">
        <v>494</v>
      </c>
      <c r="C419" s="1">
        <v>2021.0</v>
      </c>
      <c r="D419" s="2" t="s">
        <v>6</v>
      </c>
      <c r="E419" s="2" t="s">
        <v>438</v>
      </c>
      <c r="F419" s="1">
        <v>0.3282889725194138</v>
      </c>
    </row>
    <row r="420">
      <c r="A420" s="2" t="s">
        <v>26</v>
      </c>
      <c r="B420" s="1" t="s">
        <v>495</v>
      </c>
      <c r="C420" s="1">
        <v>2021.0</v>
      </c>
      <c r="D420" s="2" t="s">
        <v>6</v>
      </c>
      <c r="E420" s="2" t="s">
        <v>438</v>
      </c>
      <c r="F420" s="1">
        <v>0.18438925592876235</v>
      </c>
    </row>
    <row r="421">
      <c r="A421" s="2" t="s">
        <v>27</v>
      </c>
      <c r="B421" s="1" t="s">
        <v>497</v>
      </c>
      <c r="C421" s="1">
        <v>2021.0</v>
      </c>
      <c r="D421" s="2" t="s">
        <v>6</v>
      </c>
      <c r="E421" s="2" t="s">
        <v>438</v>
      </c>
      <c r="F421" s="1">
        <v>0.25866494883739</v>
      </c>
    </row>
    <row r="422">
      <c r="A422" s="2" t="s">
        <v>28</v>
      </c>
      <c r="B422" s="1" t="s">
        <v>496</v>
      </c>
      <c r="C422" s="1">
        <v>2021.0</v>
      </c>
      <c r="D422" s="2" t="s">
        <v>6</v>
      </c>
      <c r="E422" s="2" t="s">
        <v>438</v>
      </c>
      <c r="F422" s="1">
        <v>0.372999493907188</v>
      </c>
    </row>
    <row r="423">
      <c r="A423" s="2" t="s">
        <v>29</v>
      </c>
      <c r="B423" s="1" t="s">
        <v>498</v>
      </c>
      <c r="C423" s="1">
        <v>2021.0</v>
      </c>
      <c r="D423" s="2" t="s">
        <v>6</v>
      </c>
      <c r="E423" s="2" t="s">
        <v>438</v>
      </c>
      <c r="F423" s="1">
        <v>0.3545406784982638</v>
      </c>
    </row>
    <row r="424">
      <c r="A424" s="2" t="s">
        <v>30</v>
      </c>
      <c r="B424" s="1" t="s">
        <v>499</v>
      </c>
      <c r="C424" s="1">
        <v>2021.0</v>
      </c>
      <c r="D424" s="2" t="s">
        <v>6</v>
      </c>
      <c r="E424" s="2" t="s">
        <v>438</v>
      </c>
      <c r="F424" s="1">
        <v>0.27820594010506905</v>
      </c>
    </row>
    <row r="425">
      <c r="A425" s="2" t="s">
        <v>31</v>
      </c>
      <c r="B425" s="1" t="s">
        <v>500</v>
      </c>
      <c r="C425" s="1">
        <v>2021.0</v>
      </c>
      <c r="D425" s="2" t="s">
        <v>6</v>
      </c>
      <c r="E425" s="2" t="s">
        <v>438</v>
      </c>
      <c r="F425" s="1">
        <v>0.35469130350487926</v>
      </c>
    </row>
    <row r="426">
      <c r="A426" s="2" t="s">
        <v>32</v>
      </c>
      <c r="B426" s="1" t="s">
        <v>501</v>
      </c>
      <c r="C426" s="1">
        <v>2021.0</v>
      </c>
      <c r="D426" s="2" t="s">
        <v>6</v>
      </c>
      <c r="E426" s="2" t="s">
        <v>438</v>
      </c>
      <c r="F426" s="1">
        <v>0.2436997495716357</v>
      </c>
    </row>
    <row r="427">
      <c r="A427" s="2" t="s">
        <v>33</v>
      </c>
      <c r="B427" s="1" t="s">
        <v>502</v>
      </c>
      <c r="C427" s="1">
        <v>2021.0</v>
      </c>
      <c r="D427" s="2" t="s">
        <v>6</v>
      </c>
      <c r="E427" s="2" t="s">
        <v>438</v>
      </c>
      <c r="F427" s="1">
        <v>0.23044697214407067</v>
      </c>
    </row>
    <row r="428">
      <c r="A428" s="2" t="s">
        <v>34</v>
      </c>
      <c r="B428" s="1" t="s">
        <v>503</v>
      </c>
      <c r="C428" s="1">
        <v>2021.0</v>
      </c>
      <c r="D428" s="2" t="s">
        <v>6</v>
      </c>
      <c r="E428" s="2" t="s">
        <v>438</v>
      </c>
      <c r="F428" s="1">
        <v>0.3335049097244219</v>
      </c>
    </row>
    <row r="429">
      <c r="A429" s="2" t="s">
        <v>35</v>
      </c>
      <c r="B429" s="1" t="s">
        <v>504</v>
      </c>
      <c r="C429" s="1">
        <v>2021.0</v>
      </c>
      <c r="D429" s="2" t="s">
        <v>6</v>
      </c>
      <c r="E429" s="2" t="s">
        <v>438</v>
      </c>
      <c r="F429" s="1">
        <v>0.28462254816366916</v>
      </c>
    </row>
    <row r="430">
      <c r="A430" s="2" t="s">
        <v>3</v>
      </c>
      <c r="B430" s="1" t="s">
        <v>489</v>
      </c>
      <c r="C430" s="1">
        <v>2021.0</v>
      </c>
      <c r="D430" s="2" t="s">
        <v>6</v>
      </c>
      <c r="E430" s="2" t="s">
        <v>438</v>
      </c>
      <c r="F430" s="1">
        <v>0.2954175490865705</v>
      </c>
    </row>
    <row r="431">
      <c r="A431" s="2" t="s">
        <v>4</v>
      </c>
      <c r="B431" s="1" t="s">
        <v>472</v>
      </c>
      <c r="C431" s="1">
        <v>2022.0</v>
      </c>
      <c r="D431" s="2" t="s">
        <v>6</v>
      </c>
      <c r="E431" s="2" t="s">
        <v>438</v>
      </c>
      <c r="F431" s="1">
        <v>0.3296754099956202</v>
      </c>
    </row>
    <row r="432">
      <c r="A432" s="2" t="s">
        <v>5</v>
      </c>
      <c r="B432" s="1" t="s">
        <v>473</v>
      </c>
      <c r="C432" s="1">
        <v>2022.0</v>
      </c>
      <c r="D432" s="2" t="s">
        <v>6</v>
      </c>
      <c r="E432" s="2" t="s">
        <v>438</v>
      </c>
      <c r="F432" s="1">
        <v>0.30448657247831523</v>
      </c>
    </row>
    <row r="433">
      <c r="A433" s="2" t="s">
        <v>6</v>
      </c>
      <c r="B433" s="1" t="s">
        <v>474</v>
      </c>
      <c r="C433" s="1">
        <v>2022.0</v>
      </c>
      <c r="D433" s="2" t="s">
        <v>6</v>
      </c>
      <c r="E433" s="2" t="s">
        <v>438</v>
      </c>
      <c r="F433" s="1">
        <v>0.25742122955956925</v>
      </c>
    </row>
    <row r="434">
      <c r="A434" s="2" t="s">
        <v>7</v>
      </c>
      <c r="B434" s="1" t="s">
        <v>475</v>
      </c>
      <c r="C434" s="1">
        <v>2022.0</v>
      </c>
      <c r="D434" s="2" t="s">
        <v>6</v>
      </c>
      <c r="E434" s="2" t="s">
        <v>438</v>
      </c>
      <c r="F434" s="1">
        <v>0.30817413091136864</v>
      </c>
    </row>
    <row r="435">
      <c r="A435" s="2" t="s">
        <v>10</v>
      </c>
      <c r="B435" s="1" t="s">
        <v>478</v>
      </c>
      <c r="C435" s="1">
        <v>2022.0</v>
      </c>
      <c r="D435" s="2" t="s">
        <v>6</v>
      </c>
      <c r="E435" s="2" t="s">
        <v>438</v>
      </c>
      <c r="F435" s="1">
        <v>0.1297480077126927</v>
      </c>
    </row>
    <row r="436">
      <c r="A436" s="2" t="s">
        <v>11</v>
      </c>
      <c r="B436" s="1" t="s">
        <v>477</v>
      </c>
      <c r="C436" s="1">
        <v>2022.0</v>
      </c>
      <c r="D436" s="2" t="s">
        <v>6</v>
      </c>
      <c r="E436" s="2" t="s">
        <v>438</v>
      </c>
      <c r="F436" s="1">
        <v>0.31336284041987134</v>
      </c>
    </row>
    <row r="437">
      <c r="A437" s="2" t="s">
        <v>12</v>
      </c>
      <c r="B437" s="1" t="s">
        <v>476</v>
      </c>
      <c r="C437" s="1">
        <v>2022.0</v>
      </c>
      <c r="D437" s="2" t="s">
        <v>6</v>
      </c>
      <c r="E437" s="2" t="s">
        <v>438</v>
      </c>
      <c r="F437" s="1">
        <v>0.6404507812427469</v>
      </c>
    </row>
    <row r="438">
      <c r="A438" s="2" t="s">
        <v>8</v>
      </c>
      <c r="B438" s="1" t="s">
        <v>479</v>
      </c>
      <c r="C438" s="1">
        <v>2022.0</v>
      </c>
      <c r="D438" s="2" t="s">
        <v>6</v>
      </c>
      <c r="E438" s="2" t="s">
        <v>438</v>
      </c>
      <c r="F438" s="1">
        <v>0.3323191992067392</v>
      </c>
    </row>
    <row r="439">
      <c r="A439" s="2" t="s">
        <v>9</v>
      </c>
      <c r="B439" s="1" t="s">
        <v>480</v>
      </c>
      <c r="C439" s="1">
        <v>2022.0</v>
      </c>
      <c r="D439" s="2" t="s">
        <v>6</v>
      </c>
      <c r="E439" s="2" t="s">
        <v>438</v>
      </c>
      <c r="F439" s="1">
        <v>0.28227302416721095</v>
      </c>
    </row>
    <row r="440">
      <c r="A440" s="2" t="s">
        <v>13</v>
      </c>
      <c r="B440" s="1" t="s">
        <v>481</v>
      </c>
      <c r="C440" s="1">
        <v>2022.0</v>
      </c>
      <c r="D440" s="2" t="s">
        <v>6</v>
      </c>
      <c r="E440" s="2" t="s">
        <v>438</v>
      </c>
      <c r="F440" s="1">
        <v>0.25687936191425725</v>
      </c>
    </row>
    <row r="441">
      <c r="A441" s="2" t="s">
        <v>14</v>
      </c>
      <c r="B441" s="1" t="s">
        <v>483</v>
      </c>
      <c r="C441" s="1">
        <v>2022.0</v>
      </c>
      <c r="D441" s="2" t="s">
        <v>6</v>
      </c>
      <c r="E441" s="2" t="s">
        <v>438</v>
      </c>
      <c r="F441" s="1">
        <v>0.23281047532633933</v>
      </c>
    </row>
    <row r="442">
      <c r="A442" s="2" t="s">
        <v>15</v>
      </c>
      <c r="B442" s="1" t="s">
        <v>482</v>
      </c>
      <c r="C442" s="1">
        <v>2022.0</v>
      </c>
      <c r="D442" s="2" t="s">
        <v>6</v>
      </c>
      <c r="E442" s="2" t="s">
        <v>438</v>
      </c>
      <c r="F442" s="1">
        <v>0.19058110067058098</v>
      </c>
    </row>
    <row r="443">
      <c r="A443" s="2" t="s">
        <v>16</v>
      </c>
      <c r="B443" s="1" t="s">
        <v>484</v>
      </c>
      <c r="C443" s="1">
        <v>2022.0</v>
      </c>
      <c r="D443" s="2" t="s">
        <v>6</v>
      </c>
      <c r="E443" s="2" t="s">
        <v>438</v>
      </c>
      <c r="F443" s="1">
        <v>0.3208925768244585</v>
      </c>
    </row>
    <row r="444">
      <c r="A444" s="2" t="s">
        <v>17</v>
      </c>
      <c r="B444" s="1" t="s">
        <v>485</v>
      </c>
      <c r="C444" s="1">
        <v>2022.0</v>
      </c>
      <c r="D444" s="2" t="s">
        <v>6</v>
      </c>
      <c r="E444" s="2" t="s">
        <v>438</v>
      </c>
      <c r="F444" s="1">
        <v>0.28280892577675426</v>
      </c>
    </row>
    <row r="445">
      <c r="A445" s="2" t="s">
        <v>18</v>
      </c>
      <c r="B445" s="1" t="s">
        <v>486</v>
      </c>
      <c r="C445" s="1">
        <v>2022.0</v>
      </c>
      <c r="D445" s="2" t="s">
        <v>6</v>
      </c>
      <c r="E445" s="2" t="s">
        <v>438</v>
      </c>
      <c r="F445" s="1">
        <v>0.24373253614259185</v>
      </c>
    </row>
    <row r="446">
      <c r="A446" s="2" t="s">
        <v>19</v>
      </c>
      <c r="B446" s="1" t="s">
        <v>487</v>
      </c>
      <c r="C446" s="1">
        <v>2022.0</v>
      </c>
      <c r="D446" s="2" t="s">
        <v>6</v>
      </c>
      <c r="E446" s="2" t="s">
        <v>438</v>
      </c>
      <c r="F446" s="1">
        <v>0.22649147544679496</v>
      </c>
    </row>
    <row r="447">
      <c r="A447" s="2" t="s">
        <v>20</v>
      </c>
      <c r="B447" s="1" t="s">
        <v>488</v>
      </c>
      <c r="C447" s="1">
        <v>2022.0</v>
      </c>
      <c r="D447" s="2" t="s">
        <v>6</v>
      </c>
      <c r="E447" s="2" t="s">
        <v>438</v>
      </c>
      <c r="F447" s="1">
        <v>0.3033979882987002</v>
      </c>
    </row>
    <row r="448">
      <c r="A448" s="2" t="s">
        <v>21</v>
      </c>
      <c r="B448" s="1" t="s">
        <v>490</v>
      </c>
      <c r="C448" s="1">
        <v>2022.0</v>
      </c>
      <c r="D448" s="2" t="s">
        <v>6</v>
      </c>
      <c r="E448" s="2" t="s">
        <v>438</v>
      </c>
      <c r="F448" s="1">
        <v>0.2590778804739351</v>
      </c>
    </row>
    <row r="449">
      <c r="A449" s="2" t="s">
        <v>22</v>
      </c>
      <c r="B449" s="1" t="s">
        <v>491</v>
      </c>
      <c r="C449" s="1">
        <v>2022.0</v>
      </c>
      <c r="D449" s="2" t="s">
        <v>6</v>
      </c>
      <c r="E449" s="2" t="s">
        <v>438</v>
      </c>
      <c r="F449" s="1">
        <v>0.3817520805818177</v>
      </c>
    </row>
    <row r="450">
      <c r="A450" s="2" t="s">
        <v>23</v>
      </c>
      <c r="B450" s="1" t="s">
        <v>492</v>
      </c>
      <c r="C450" s="1">
        <v>2022.0</v>
      </c>
      <c r="D450" s="2" t="s">
        <v>6</v>
      </c>
      <c r="E450" s="2" t="s">
        <v>438</v>
      </c>
      <c r="F450" s="1">
        <v>0.1702739833750422</v>
      </c>
    </row>
    <row r="451">
      <c r="A451" s="2" t="s">
        <v>24</v>
      </c>
      <c r="B451" s="1" t="s">
        <v>493</v>
      </c>
      <c r="C451" s="1">
        <v>2022.0</v>
      </c>
      <c r="D451" s="2" t="s">
        <v>6</v>
      </c>
      <c r="E451" s="2" t="s">
        <v>438</v>
      </c>
      <c r="F451" s="1">
        <v>0.3506205377548375</v>
      </c>
    </row>
    <row r="452">
      <c r="A452" s="2" t="s">
        <v>25</v>
      </c>
      <c r="B452" s="1" t="s">
        <v>494</v>
      </c>
      <c r="C452" s="1">
        <v>2022.0</v>
      </c>
      <c r="D452" s="2" t="s">
        <v>6</v>
      </c>
      <c r="E452" s="2" t="s">
        <v>438</v>
      </c>
      <c r="F452" s="1">
        <v>0.3203761660694577</v>
      </c>
    </row>
    <row r="453">
      <c r="A453" s="2" t="s">
        <v>26</v>
      </c>
      <c r="B453" s="1" t="s">
        <v>495</v>
      </c>
      <c r="C453" s="1">
        <v>2022.0</v>
      </c>
      <c r="D453" s="2" t="s">
        <v>6</v>
      </c>
      <c r="E453" s="2" t="s">
        <v>438</v>
      </c>
      <c r="F453" s="1">
        <v>0.1890484748420781</v>
      </c>
    </row>
    <row r="454">
      <c r="A454" s="2" t="s">
        <v>27</v>
      </c>
      <c r="B454" s="1" t="s">
        <v>497</v>
      </c>
      <c r="C454" s="1">
        <v>2022.0</v>
      </c>
      <c r="D454" s="2" t="s">
        <v>6</v>
      </c>
      <c r="E454" s="2" t="s">
        <v>438</v>
      </c>
      <c r="F454" s="1">
        <v>0.2576560697761823</v>
      </c>
    </row>
    <row r="455">
      <c r="A455" s="2" t="s">
        <v>28</v>
      </c>
      <c r="B455" s="1" t="s">
        <v>496</v>
      </c>
      <c r="C455" s="1">
        <v>2022.0</v>
      </c>
      <c r="D455" s="2" t="s">
        <v>6</v>
      </c>
      <c r="E455" s="2" t="s">
        <v>438</v>
      </c>
      <c r="F455" s="1">
        <v>0.3998293624166168</v>
      </c>
    </row>
    <row r="456">
      <c r="A456" s="2" t="s">
        <v>29</v>
      </c>
      <c r="B456" s="1" t="s">
        <v>498</v>
      </c>
      <c r="C456" s="1">
        <v>2022.0</v>
      </c>
      <c r="D456" s="2" t="s">
        <v>6</v>
      </c>
      <c r="E456" s="2" t="s">
        <v>438</v>
      </c>
      <c r="F456" s="1">
        <v>0.352323377698924</v>
      </c>
    </row>
    <row r="457">
      <c r="A457" s="2" t="s">
        <v>30</v>
      </c>
      <c r="B457" s="1" t="s">
        <v>499</v>
      </c>
      <c r="C457" s="1">
        <v>2022.0</v>
      </c>
      <c r="D457" s="2" t="s">
        <v>6</v>
      </c>
      <c r="E457" s="2" t="s">
        <v>438</v>
      </c>
      <c r="F457" s="1">
        <v>0.2831922197707668</v>
      </c>
    </row>
    <row r="458">
      <c r="A458" s="2" t="s">
        <v>31</v>
      </c>
      <c r="B458" s="1" t="s">
        <v>500</v>
      </c>
      <c r="C458" s="1">
        <v>2022.0</v>
      </c>
      <c r="D458" s="2" t="s">
        <v>6</v>
      </c>
      <c r="E458" s="2" t="s">
        <v>438</v>
      </c>
      <c r="F458" s="1">
        <v>0.36450769210134526</v>
      </c>
    </row>
    <row r="459">
      <c r="A459" s="2" t="s">
        <v>32</v>
      </c>
      <c r="B459" s="1" t="s">
        <v>501</v>
      </c>
      <c r="C459" s="1">
        <v>2022.0</v>
      </c>
      <c r="D459" s="2" t="s">
        <v>6</v>
      </c>
      <c r="E459" s="2" t="s">
        <v>438</v>
      </c>
      <c r="F459" s="1">
        <v>0.2589173669375768</v>
      </c>
    </row>
    <row r="460">
      <c r="A460" s="2" t="s">
        <v>33</v>
      </c>
      <c r="B460" s="1" t="s">
        <v>502</v>
      </c>
      <c r="C460" s="1">
        <v>2022.0</v>
      </c>
      <c r="D460" s="2" t="s">
        <v>6</v>
      </c>
      <c r="E460" s="2" t="s">
        <v>438</v>
      </c>
      <c r="F460" s="1">
        <v>0.2306076678922646</v>
      </c>
    </row>
    <row r="461">
      <c r="A461" s="2" t="s">
        <v>34</v>
      </c>
      <c r="B461" s="1" t="s">
        <v>503</v>
      </c>
      <c r="C461" s="1">
        <v>2022.0</v>
      </c>
      <c r="D461" s="2" t="s">
        <v>6</v>
      </c>
      <c r="E461" s="2" t="s">
        <v>438</v>
      </c>
      <c r="F461" s="1">
        <v>0.3320777633124821</v>
      </c>
    </row>
    <row r="462">
      <c r="A462" s="2" t="s">
        <v>35</v>
      </c>
      <c r="B462" s="1" t="s">
        <v>504</v>
      </c>
      <c r="C462" s="1">
        <v>2022.0</v>
      </c>
      <c r="D462" s="2" t="s">
        <v>6</v>
      </c>
      <c r="E462" s="2" t="s">
        <v>438</v>
      </c>
      <c r="F462" s="1">
        <v>0.2856065571868601</v>
      </c>
    </row>
    <row r="463">
      <c r="A463" s="2" t="s">
        <v>3</v>
      </c>
      <c r="B463" s="1" t="s">
        <v>489</v>
      </c>
      <c r="C463" s="1">
        <v>2022.0</v>
      </c>
      <c r="D463" s="2" t="s">
        <v>6</v>
      </c>
      <c r="E463" s="2" t="s">
        <v>438</v>
      </c>
      <c r="F463" s="1">
        <v>0.29773908588180964</v>
      </c>
    </row>
    <row r="464">
      <c r="A464" s="2" t="s">
        <v>4</v>
      </c>
      <c r="B464" s="1" t="s">
        <v>472</v>
      </c>
      <c r="C464" s="1">
        <v>2023.0</v>
      </c>
      <c r="D464" s="2" t="s">
        <v>6</v>
      </c>
      <c r="E464" s="2" t="s">
        <v>438</v>
      </c>
      <c r="F464" s="1">
        <v>0.3380500368365614</v>
      </c>
    </row>
    <row r="465">
      <c r="A465" s="2" t="s">
        <v>5</v>
      </c>
      <c r="B465" s="1" t="s">
        <v>473</v>
      </c>
      <c r="C465" s="1">
        <v>2023.0</v>
      </c>
      <c r="D465" s="2" t="s">
        <v>6</v>
      </c>
      <c r="E465" s="2" t="s">
        <v>438</v>
      </c>
      <c r="F465" s="1">
        <v>0.3017943684145636</v>
      </c>
    </row>
    <row r="466">
      <c r="A466" s="2" t="s">
        <v>6</v>
      </c>
      <c r="B466" s="1" t="s">
        <v>474</v>
      </c>
      <c r="C466" s="1">
        <v>2023.0</v>
      </c>
      <c r="D466" s="2" t="s">
        <v>6</v>
      </c>
      <c r="E466" s="2" t="s">
        <v>438</v>
      </c>
      <c r="F466" s="1">
        <v>0.2587871287128713</v>
      </c>
    </row>
    <row r="467">
      <c r="A467" s="2" t="s">
        <v>7</v>
      </c>
      <c r="B467" s="1" t="s">
        <v>475</v>
      </c>
      <c r="C467" s="1">
        <v>2023.0</v>
      </c>
      <c r="D467" s="2" t="s">
        <v>6</v>
      </c>
      <c r="E467" s="2" t="s">
        <v>438</v>
      </c>
      <c r="F467" s="1">
        <v>0.326753143168986</v>
      </c>
    </row>
    <row r="468">
      <c r="A468" s="2" t="s">
        <v>10</v>
      </c>
      <c r="B468" s="1" t="s">
        <v>478</v>
      </c>
      <c r="C468" s="1">
        <v>2023.0</v>
      </c>
      <c r="D468" s="2" t="s">
        <v>6</v>
      </c>
      <c r="E468" s="2" t="s">
        <v>438</v>
      </c>
      <c r="F468" s="1">
        <v>0.13180062904345805</v>
      </c>
    </row>
    <row r="469">
      <c r="A469" s="2" t="s">
        <v>11</v>
      </c>
      <c r="B469" s="1" t="s">
        <v>477</v>
      </c>
      <c r="C469" s="1">
        <v>2023.0</v>
      </c>
      <c r="D469" s="2" t="s">
        <v>6</v>
      </c>
      <c r="E469" s="2" t="s">
        <v>438</v>
      </c>
      <c r="F469" s="1">
        <v>0.31280766197400506</v>
      </c>
    </row>
    <row r="470">
      <c r="A470" s="2" t="s">
        <v>12</v>
      </c>
      <c r="B470" s="1" t="s">
        <v>476</v>
      </c>
      <c r="C470" s="1">
        <v>2023.0</v>
      </c>
      <c r="D470" s="2" t="s">
        <v>6</v>
      </c>
      <c r="E470" s="2" t="s">
        <v>438</v>
      </c>
      <c r="F470" s="1">
        <v>0.6636740200495073</v>
      </c>
    </row>
    <row r="471">
      <c r="A471" s="2" t="s">
        <v>8</v>
      </c>
      <c r="B471" s="1" t="s">
        <v>479</v>
      </c>
      <c r="C471" s="1">
        <v>2023.0</v>
      </c>
      <c r="D471" s="2" t="s">
        <v>6</v>
      </c>
      <c r="E471" s="2" t="s">
        <v>438</v>
      </c>
      <c r="F471" s="1">
        <v>0.3322313465159243</v>
      </c>
    </row>
    <row r="472">
      <c r="A472" s="2" t="s">
        <v>9</v>
      </c>
      <c r="B472" s="1" t="s">
        <v>480</v>
      </c>
      <c r="C472" s="1">
        <v>2023.0</v>
      </c>
      <c r="D472" s="2" t="s">
        <v>6</v>
      </c>
      <c r="E472" s="2" t="s">
        <v>438</v>
      </c>
      <c r="F472" s="1">
        <v>0.2874088427447335</v>
      </c>
    </row>
    <row r="473">
      <c r="A473" s="2" t="s">
        <v>13</v>
      </c>
      <c r="B473" s="1" t="s">
        <v>481</v>
      </c>
      <c r="C473" s="1">
        <v>2023.0</v>
      </c>
      <c r="D473" s="2" t="s">
        <v>6</v>
      </c>
      <c r="E473" s="2" t="s">
        <v>438</v>
      </c>
      <c r="F473" s="1">
        <v>0.25959405086579546</v>
      </c>
    </row>
    <row r="474">
      <c r="A474" s="2" t="s">
        <v>14</v>
      </c>
      <c r="B474" s="1" t="s">
        <v>483</v>
      </c>
      <c r="C474" s="1">
        <v>2023.0</v>
      </c>
      <c r="D474" s="2" t="s">
        <v>6</v>
      </c>
      <c r="E474" s="2" t="s">
        <v>438</v>
      </c>
      <c r="F474" s="1">
        <v>0.2360037414658737</v>
      </c>
    </row>
    <row r="475">
      <c r="A475" s="2" t="s">
        <v>15</v>
      </c>
      <c r="B475" s="1" t="s">
        <v>482</v>
      </c>
      <c r="C475" s="1">
        <v>2023.0</v>
      </c>
      <c r="D475" s="2" t="s">
        <v>6</v>
      </c>
      <c r="E475" s="2" t="s">
        <v>438</v>
      </c>
      <c r="F475" s="1">
        <v>0.1913366653851083</v>
      </c>
    </row>
    <row r="476">
      <c r="A476" s="2" t="s">
        <v>16</v>
      </c>
      <c r="B476" s="1" t="s">
        <v>484</v>
      </c>
      <c r="C476" s="1">
        <v>2023.0</v>
      </c>
      <c r="D476" s="2" t="s">
        <v>6</v>
      </c>
      <c r="E476" s="2" t="s">
        <v>438</v>
      </c>
      <c r="F476" s="1">
        <v>0.3229167909690815</v>
      </c>
    </row>
    <row r="477">
      <c r="A477" s="2" t="s">
        <v>17</v>
      </c>
      <c r="B477" s="1" t="s">
        <v>485</v>
      </c>
      <c r="C477" s="1">
        <v>2023.0</v>
      </c>
      <c r="D477" s="2" t="s">
        <v>6</v>
      </c>
      <c r="E477" s="2" t="s">
        <v>438</v>
      </c>
      <c r="F477" s="1">
        <v>0.2864177606851004</v>
      </c>
    </row>
    <row r="478">
      <c r="A478" s="2" t="s">
        <v>18</v>
      </c>
      <c r="B478" s="1" t="s">
        <v>486</v>
      </c>
      <c r="C478" s="1">
        <v>2023.0</v>
      </c>
      <c r="D478" s="2" t="s">
        <v>6</v>
      </c>
      <c r="E478" s="2" t="s">
        <v>438</v>
      </c>
      <c r="F478" s="1">
        <v>0.25171186051046945</v>
      </c>
    </row>
    <row r="479">
      <c r="A479" s="2" t="s">
        <v>19</v>
      </c>
      <c r="B479" s="1" t="s">
        <v>487</v>
      </c>
      <c r="C479" s="1">
        <v>2023.0</v>
      </c>
      <c r="D479" s="2" t="s">
        <v>6</v>
      </c>
      <c r="E479" s="2" t="s">
        <v>438</v>
      </c>
      <c r="F479" s="1">
        <v>0.2259874366735891</v>
      </c>
    </row>
    <row r="480">
      <c r="A480" s="2" t="s">
        <v>20</v>
      </c>
      <c r="B480" s="1" t="s">
        <v>488</v>
      </c>
      <c r="C480" s="1">
        <v>2023.0</v>
      </c>
      <c r="D480" s="2" t="s">
        <v>6</v>
      </c>
      <c r="E480" s="2" t="s">
        <v>438</v>
      </c>
      <c r="F480" s="1">
        <v>0.2995851585390618</v>
      </c>
    </row>
    <row r="481">
      <c r="A481" s="2" t="s">
        <v>21</v>
      </c>
      <c r="B481" s="1" t="s">
        <v>490</v>
      </c>
      <c r="C481" s="1">
        <v>2023.0</v>
      </c>
      <c r="D481" s="2" t="s">
        <v>6</v>
      </c>
      <c r="E481" s="2" t="s">
        <v>438</v>
      </c>
      <c r="F481" s="1">
        <v>0.25431054126726116</v>
      </c>
    </row>
    <row r="482">
      <c r="A482" s="2" t="s">
        <v>22</v>
      </c>
      <c r="B482" s="1" t="s">
        <v>491</v>
      </c>
      <c r="C482" s="1">
        <v>2023.0</v>
      </c>
      <c r="D482" s="2" t="s">
        <v>6</v>
      </c>
      <c r="E482" s="2" t="s">
        <v>438</v>
      </c>
      <c r="F482" s="1">
        <v>0.3722518933867837</v>
      </c>
    </row>
    <row r="483">
      <c r="A483" s="2" t="s">
        <v>23</v>
      </c>
      <c r="B483" s="1" t="s">
        <v>492</v>
      </c>
      <c r="C483" s="1">
        <v>2023.0</v>
      </c>
      <c r="D483" s="2" t="s">
        <v>6</v>
      </c>
      <c r="E483" s="2" t="s">
        <v>438</v>
      </c>
      <c r="F483" s="1">
        <v>0.17260030974122362</v>
      </c>
    </row>
    <row r="484">
      <c r="A484" s="2" t="s">
        <v>24</v>
      </c>
      <c r="B484" s="1" t="s">
        <v>493</v>
      </c>
      <c r="C484" s="1">
        <v>2023.0</v>
      </c>
      <c r="D484" s="2" t="s">
        <v>6</v>
      </c>
      <c r="E484" s="2" t="s">
        <v>438</v>
      </c>
      <c r="F484" s="1">
        <v>0.35597651303323397</v>
      </c>
    </row>
    <row r="485">
      <c r="A485" s="2" t="s">
        <v>25</v>
      </c>
      <c r="B485" s="1" t="s">
        <v>494</v>
      </c>
      <c r="C485" s="1">
        <v>2023.0</v>
      </c>
      <c r="D485" s="2" t="s">
        <v>6</v>
      </c>
      <c r="E485" s="2" t="s">
        <v>438</v>
      </c>
      <c r="F485" s="1">
        <v>0.31457292118514607</v>
      </c>
    </row>
    <row r="486">
      <c r="A486" s="2" t="s">
        <v>26</v>
      </c>
      <c r="B486" s="1" t="s">
        <v>495</v>
      </c>
      <c r="C486" s="1">
        <v>2023.0</v>
      </c>
      <c r="D486" s="2" t="s">
        <v>6</v>
      </c>
      <c r="E486" s="2" t="s">
        <v>438</v>
      </c>
      <c r="F486" s="1">
        <v>0.19194085746941952</v>
      </c>
    </row>
    <row r="487">
      <c r="A487" s="2" t="s">
        <v>27</v>
      </c>
      <c r="B487" s="1" t="s">
        <v>497</v>
      </c>
      <c r="C487" s="1">
        <v>2023.0</v>
      </c>
      <c r="D487" s="2" t="s">
        <v>6</v>
      </c>
      <c r="E487" s="2" t="s">
        <v>438</v>
      </c>
      <c r="F487" s="1">
        <v>0.25532661683457913</v>
      </c>
    </row>
    <row r="488">
      <c r="A488" s="2" t="s">
        <v>28</v>
      </c>
      <c r="B488" s="1" t="s">
        <v>496</v>
      </c>
      <c r="C488" s="1">
        <v>2023.0</v>
      </c>
      <c r="D488" s="2" t="s">
        <v>6</v>
      </c>
      <c r="E488" s="2" t="s">
        <v>438</v>
      </c>
      <c r="F488" s="1">
        <v>0.39761868463578987</v>
      </c>
    </row>
    <row r="489">
      <c r="A489" s="2" t="s">
        <v>29</v>
      </c>
      <c r="B489" s="1" t="s">
        <v>498</v>
      </c>
      <c r="C489" s="1">
        <v>2023.0</v>
      </c>
      <c r="D489" s="2" t="s">
        <v>6</v>
      </c>
      <c r="E489" s="2" t="s">
        <v>438</v>
      </c>
      <c r="F489" s="1">
        <v>0.3535971880840723</v>
      </c>
    </row>
    <row r="490">
      <c r="A490" s="2" t="s">
        <v>30</v>
      </c>
      <c r="B490" s="1" t="s">
        <v>499</v>
      </c>
      <c r="C490" s="1">
        <v>2023.0</v>
      </c>
      <c r="D490" s="2" t="s">
        <v>6</v>
      </c>
      <c r="E490" s="2" t="s">
        <v>438</v>
      </c>
      <c r="F490" s="1">
        <v>0.2812812573473446</v>
      </c>
    </row>
    <row r="491">
      <c r="A491" s="2" t="s">
        <v>31</v>
      </c>
      <c r="B491" s="1" t="s">
        <v>500</v>
      </c>
      <c r="C491" s="1">
        <v>2023.0</v>
      </c>
      <c r="D491" s="2" t="s">
        <v>6</v>
      </c>
      <c r="E491" s="2" t="s">
        <v>438</v>
      </c>
      <c r="F491" s="1">
        <v>0.36245800484533736</v>
      </c>
    </row>
    <row r="492">
      <c r="A492" s="2" t="s">
        <v>32</v>
      </c>
      <c r="B492" s="1" t="s">
        <v>501</v>
      </c>
      <c r="C492" s="1">
        <v>2023.0</v>
      </c>
      <c r="D492" s="2" t="s">
        <v>6</v>
      </c>
      <c r="E492" s="2" t="s">
        <v>438</v>
      </c>
      <c r="F492" s="1">
        <v>0.261483727830071</v>
      </c>
    </row>
    <row r="493">
      <c r="A493" s="2" t="s">
        <v>33</v>
      </c>
      <c r="B493" s="1" t="s">
        <v>502</v>
      </c>
      <c r="C493" s="1">
        <v>2023.0</v>
      </c>
      <c r="D493" s="2" t="s">
        <v>6</v>
      </c>
      <c r="E493" s="2" t="s">
        <v>438</v>
      </c>
      <c r="F493" s="1">
        <v>0.2307112483818841</v>
      </c>
    </row>
    <row r="494">
      <c r="A494" s="2" t="s">
        <v>34</v>
      </c>
      <c r="B494" s="1" t="s">
        <v>503</v>
      </c>
      <c r="C494" s="1">
        <v>2023.0</v>
      </c>
      <c r="D494" s="2" t="s">
        <v>6</v>
      </c>
      <c r="E494" s="2" t="s">
        <v>438</v>
      </c>
      <c r="F494" s="1">
        <v>0.31689139397319205</v>
      </c>
    </row>
    <row r="495">
      <c r="A495" s="2" t="s">
        <v>35</v>
      </c>
      <c r="B495" s="1" t="s">
        <v>504</v>
      </c>
      <c r="C495" s="1">
        <v>2023.0</v>
      </c>
      <c r="D495" s="2" t="s">
        <v>6</v>
      </c>
      <c r="E495" s="2" t="s">
        <v>438</v>
      </c>
      <c r="F495" s="1">
        <v>0.27475107261393994</v>
      </c>
    </row>
    <row r="496">
      <c r="A496" s="2" t="s">
        <v>3</v>
      </c>
      <c r="B496" s="1" t="s">
        <v>489</v>
      </c>
      <c r="C496" s="1">
        <v>2023.0</v>
      </c>
      <c r="D496" s="2" t="s">
        <v>6</v>
      </c>
      <c r="E496" s="2" t="s">
        <v>438</v>
      </c>
      <c r="F496" s="1">
        <v>0.29976075018703185</v>
      </c>
    </row>
    <row r="497">
      <c r="A497" s="2" t="s">
        <v>4</v>
      </c>
      <c r="B497" s="1" t="s">
        <v>472</v>
      </c>
      <c r="C497" s="1">
        <v>2024.0</v>
      </c>
      <c r="D497" s="2" t="s">
        <v>6</v>
      </c>
      <c r="E497" s="2" t="s">
        <v>438</v>
      </c>
      <c r="F497" s="1">
        <v>0.3446898926621973</v>
      </c>
    </row>
    <row r="498">
      <c r="A498" s="2" t="s">
        <v>5</v>
      </c>
      <c r="B498" s="1" t="s">
        <v>473</v>
      </c>
      <c r="C498" s="1">
        <v>2024.0</v>
      </c>
      <c r="D498" s="2" t="s">
        <v>6</v>
      </c>
      <c r="E498" s="2" t="s">
        <v>438</v>
      </c>
      <c r="F498" s="1">
        <v>0.3041891451709159</v>
      </c>
    </row>
    <row r="499">
      <c r="A499" s="2" t="s">
        <v>6</v>
      </c>
      <c r="B499" s="1" t="s">
        <v>474</v>
      </c>
      <c r="C499" s="1">
        <v>2024.0</v>
      </c>
      <c r="D499" s="2" t="s">
        <v>6</v>
      </c>
      <c r="E499" s="2" t="s">
        <v>438</v>
      </c>
      <c r="F499" s="1">
        <v>0.2723337969401947</v>
      </c>
    </row>
    <row r="500">
      <c r="A500" s="2" t="s">
        <v>7</v>
      </c>
      <c r="B500" s="1" t="s">
        <v>475</v>
      </c>
      <c r="C500" s="1">
        <v>2024.0</v>
      </c>
      <c r="D500" s="2" t="s">
        <v>6</v>
      </c>
      <c r="E500" s="2" t="s">
        <v>438</v>
      </c>
      <c r="F500" s="1">
        <v>0.3469788248699634</v>
      </c>
    </row>
    <row r="501">
      <c r="A501" s="2" t="s">
        <v>10</v>
      </c>
      <c r="B501" s="1" t="s">
        <v>478</v>
      </c>
      <c r="C501" s="1">
        <v>2024.0</v>
      </c>
      <c r="D501" s="2" t="s">
        <v>6</v>
      </c>
      <c r="E501" s="2" t="s">
        <v>438</v>
      </c>
      <c r="F501" s="1">
        <v>0.15080655733611342</v>
      </c>
    </row>
    <row r="502">
      <c r="A502" s="2" t="s">
        <v>11</v>
      </c>
      <c r="B502" s="1" t="s">
        <v>477</v>
      </c>
      <c r="C502" s="1">
        <v>2024.0</v>
      </c>
      <c r="D502" s="2" t="s">
        <v>6</v>
      </c>
      <c r="E502" s="2" t="s">
        <v>438</v>
      </c>
      <c r="F502" s="1">
        <v>0.31080507759580756</v>
      </c>
    </row>
    <row r="503">
      <c r="A503" s="2" t="s">
        <v>12</v>
      </c>
      <c r="B503" s="1" t="s">
        <v>476</v>
      </c>
      <c r="C503" s="1">
        <v>2024.0</v>
      </c>
      <c r="D503" s="2" t="s">
        <v>6</v>
      </c>
      <c r="E503" s="2" t="s">
        <v>438</v>
      </c>
      <c r="F503" s="1">
        <v>0.6887681897061533</v>
      </c>
    </row>
    <row r="504">
      <c r="A504" s="2" t="s">
        <v>8</v>
      </c>
      <c r="B504" s="1" t="s">
        <v>479</v>
      </c>
      <c r="C504" s="1">
        <v>2024.0</v>
      </c>
      <c r="D504" s="2" t="s">
        <v>6</v>
      </c>
      <c r="E504" s="2" t="s">
        <v>438</v>
      </c>
      <c r="F504" s="1">
        <v>0.3390265311490526</v>
      </c>
    </row>
    <row r="505">
      <c r="A505" s="2" t="s">
        <v>9</v>
      </c>
      <c r="B505" s="1" t="s">
        <v>480</v>
      </c>
      <c r="C505" s="1">
        <v>2024.0</v>
      </c>
      <c r="D505" s="2" t="s">
        <v>6</v>
      </c>
      <c r="E505" s="2" t="s">
        <v>438</v>
      </c>
      <c r="F505" s="1">
        <v>0.29529963358417716</v>
      </c>
    </row>
    <row r="506">
      <c r="A506" s="2" t="s">
        <v>13</v>
      </c>
      <c r="B506" s="1" t="s">
        <v>481</v>
      </c>
      <c r="C506" s="1">
        <v>2024.0</v>
      </c>
      <c r="D506" s="2" t="s">
        <v>6</v>
      </c>
      <c r="E506" s="2" t="s">
        <v>438</v>
      </c>
      <c r="F506" s="1">
        <v>0.26406766459292397</v>
      </c>
    </row>
    <row r="507">
      <c r="A507" s="2" t="s">
        <v>14</v>
      </c>
      <c r="B507" s="1" t="s">
        <v>483</v>
      </c>
      <c r="C507" s="1">
        <v>2024.0</v>
      </c>
      <c r="D507" s="2" t="s">
        <v>6</v>
      </c>
      <c r="E507" s="2" t="s">
        <v>438</v>
      </c>
      <c r="F507" s="1">
        <v>0.24309677646571978</v>
      </c>
    </row>
    <row r="508">
      <c r="A508" s="2" t="s">
        <v>15</v>
      </c>
      <c r="B508" s="1" t="s">
        <v>482</v>
      </c>
      <c r="C508" s="1">
        <v>2024.0</v>
      </c>
      <c r="D508" s="2" t="s">
        <v>6</v>
      </c>
      <c r="E508" s="2" t="s">
        <v>438</v>
      </c>
      <c r="F508" s="1">
        <v>0.21945274207459453</v>
      </c>
    </row>
    <row r="509">
      <c r="A509" s="2" t="s">
        <v>16</v>
      </c>
      <c r="B509" s="1" t="s">
        <v>484</v>
      </c>
      <c r="C509" s="1">
        <v>2024.0</v>
      </c>
      <c r="D509" s="2" t="s">
        <v>6</v>
      </c>
      <c r="E509" s="2" t="s">
        <v>438</v>
      </c>
      <c r="F509" s="1">
        <v>0.3428489350107802</v>
      </c>
    </row>
    <row r="510">
      <c r="A510" s="2" t="s">
        <v>17</v>
      </c>
      <c r="B510" s="1" t="s">
        <v>485</v>
      </c>
      <c r="C510" s="1">
        <v>2024.0</v>
      </c>
      <c r="D510" s="2" t="s">
        <v>6</v>
      </c>
      <c r="E510" s="2" t="s">
        <v>438</v>
      </c>
      <c r="F510" s="1">
        <v>0.28897563375397084</v>
      </c>
    </row>
    <row r="511">
      <c r="A511" s="2" t="s">
        <v>18</v>
      </c>
      <c r="B511" s="1" t="s">
        <v>486</v>
      </c>
      <c r="C511" s="1">
        <v>2024.0</v>
      </c>
      <c r="D511" s="2" t="s">
        <v>6</v>
      </c>
      <c r="E511" s="2" t="s">
        <v>438</v>
      </c>
      <c r="F511" s="1">
        <v>0.2517044634977988</v>
      </c>
    </row>
    <row r="512">
      <c r="A512" s="2" t="s">
        <v>19</v>
      </c>
      <c r="B512" s="1" t="s">
        <v>487</v>
      </c>
      <c r="C512" s="1">
        <v>2024.0</v>
      </c>
      <c r="D512" s="2" t="s">
        <v>6</v>
      </c>
      <c r="E512" s="2" t="s">
        <v>438</v>
      </c>
      <c r="F512" s="1">
        <v>0.2409025741089966</v>
      </c>
    </row>
    <row r="513">
      <c r="A513" s="2" t="s">
        <v>20</v>
      </c>
      <c r="B513" s="1" t="s">
        <v>488</v>
      </c>
      <c r="C513" s="1">
        <v>2024.0</v>
      </c>
      <c r="D513" s="2" t="s">
        <v>6</v>
      </c>
      <c r="E513" s="2" t="s">
        <v>438</v>
      </c>
      <c r="F513" s="1">
        <v>0.3150872574826947</v>
      </c>
    </row>
    <row r="514">
      <c r="A514" s="2" t="s">
        <v>21</v>
      </c>
      <c r="B514" s="1" t="s">
        <v>490</v>
      </c>
      <c r="C514" s="1">
        <v>2024.0</v>
      </c>
      <c r="D514" s="2" t="s">
        <v>6</v>
      </c>
      <c r="E514" s="2" t="s">
        <v>438</v>
      </c>
      <c r="F514" s="1">
        <v>0.25611869668746423</v>
      </c>
    </row>
    <row r="515">
      <c r="A515" s="2" t="s">
        <v>22</v>
      </c>
      <c r="B515" s="1" t="s">
        <v>491</v>
      </c>
      <c r="C515" s="1">
        <v>2024.0</v>
      </c>
      <c r="D515" s="2" t="s">
        <v>6</v>
      </c>
      <c r="E515" s="2" t="s">
        <v>438</v>
      </c>
      <c r="F515" s="1">
        <v>0.35740761327002174</v>
      </c>
    </row>
    <row r="516">
      <c r="A516" s="2" t="s">
        <v>23</v>
      </c>
      <c r="B516" s="1" t="s">
        <v>492</v>
      </c>
      <c r="C516" s="1">
        <v>2024.0</v>
      </c>
      <c r="D516" s="2" t="s">
        <v>6</v>
      </c>
      <c r="E516" s="2" t="s">
        <v>438</v>
      </c>
      <c r="F516" s="1">
        <v>0.2000269889482544</v>
      </c>
    </row>
    <row r="517">
      <c r="A517" s="2" t="s">
        <v>24</v>
      </c>
      <c r="B517" s="1" t="s">
        <v>493</v>
      </c>
      <c r="C517" s="1">
        <v>2024.0</v>
      </c>
      <c r="D517" s="2" t="s">
        <v>6</v>
      </c>
      <c r="E517" s="2" t="s">
        <v>438</v>
      </c>
      <c r="F517" s="1">
        <v>0.36290481547883247</v>
      </c>
    </row>
    <row r="518">
      <c r="A518" s="2" t="s">
        <v>25</v>
      </c>
      <c r="B518" s="1" t="s">
        <v>494</v>
      </c>
      <c r="C518" s="1">
        <v>2024.0</v>
      </c>
      <c r="D518" s="2" t="s">
        <v>6</v>
      </c>
      <c r="E518" s="2" t="s">
        <v>438</v>
      </c>
      <c r="F518" s="1">
        <v>0.31588089891027477</v>
      </c>
    </row>
    <row r="519">
      <c r="A519" s="2" t="s">
        <v>26</v>
      </c>
      <c r="B519" s="1" t="s">
        <v>495</v>
      </c>
      <c r="C519" s="1">
        <v>2024.0</v>
      </c>
      <c r="D519" s="2" t="s">
        <v>6</v>
      </c>
      <c r="E519" s="2" t="s">
        <v>438</v>
      </c>
      <c r="F519" s="1">
        <v>0.20136429354628993</v>
      </c>
    </row>
    <row r="520">
      <c r="A520" s="2" t="s">
        <v>27</v>
      </c>
      <c r="B520" s="1" t="s">
        <v>497</v>
      </c>
      <c r="C520" s="1">
        <v>2024.0</v>
      </c>
      <c r="D520" s="2" t="s">
        <v>6</v>
      </c>
      <c r="E520" s="2" t="s">
        <v>438</v>
      </c>
      <c r="F520" s="1">
        <v>0.25619299794057077</v>
      </c>
    </row>
    <row r="521">
      <c r="A521" s="2" t="s">
        <v>28</v>
      </c>
      <c r="B521" s="1" t="s">
        <v>496</v>
      </c>
      <c r="C521" s="1">
        <v>2024.0</v>
      </c>
      <c r="D521" s="2" t="s">
        <v>6</v>
      </c>
      <c r="E521" s="2" t="s">
        <v>438</v>
      </c>
      <c r="F521" s="1">
        <v>0.41646441556847646</v>
      </c>
    </row>
    <row r="522">
      <c r="A522" s="2" t="s">
        <v>29</v>
      </c>
      <c r="B522" s="1" t="s">
        <v>498</v>
      </c>
      <c r="C522" s="1">
        <v>2024.0</v>
      </c>
      <c r="D522" s="2" t="s">
        <v>6</v>
      </c>
      <c r="E522" s="2" t="s">
        <v>438</v>
      </c>
      <c r="F522" s="1">
        <v>0.37607238335356746</v>
      </c>
    </row>
    <row r="523">
      <c r="A523" s="2" t="s">
        <v>30</v>
      </c>
      <c r="B523" s="1" t="s">
        <v>499</v>
      </c>
      <c r="C523" s="1">
        <v>2024.0</v>
      </c>
      <c r="D523" s="2" t="s">
        <v>6</v>
      </c>
      <c r="E523" s="2" t="s">
        <v>438</v>
      </c>
      <c r="F523" s="1">
        <v>0.29529531527575403</v>
      </c>
    </row>
    <row r="524">
      <c r="A524" s="2" t="s">
        <v>31</v>
      </c>
      <c r="B524" s="1" t="s">
        <v>500</v>
      </c>
      <c r="C524" s="1">
        <v>2024.0</v>
      </c>
      <c r="D524" s="2" t="s">
        <v>6</v>
      </c>
      <c r="E524" s="2" t="s">
        <v>438</v>
      </c>
      <c r="F524" s="1">
        <v>0.38017245532058386</v>
      </c>
    </row>
    <row r="525">
      <c r="A525" s="2" t="s">
        <v>32</v>
      </c>
      <c r="B525" s="1" t="s">
        <v>501</v>
      </c>
      <c r="C525" s="1">
        <v>2024.0</v>
      </c>
      <c r="D525" s="2" t="s">
        <v>6</v>
      </c>
      <c r="E525" s="2" t="s">
        <v>438</v>
      </c>
      <c r="F525" s="1">
        <v>0.27838644763320225</v>
      </c>
    </row>
    <row r="526">
      <c r="A526" s="2" t="s">
        <v>33</v>
      </c>
      <c r="B526" s="1" t="s">
        <v>502</v>
      </c>
      <c r="C526" s="1">
        <v>2024.0</v>
      </c>
      <c r="D526" s="2" t="s">
        <v>6</v>
      </c>
      <c r="E526" s="2" t="s">
        <v>438</v>
      </c>
      <c r="F526" s="1">
        <v>0.24439636173213297</v>
      </c>
    </row>
    <row r="527">
      <c r="A527" s="2" t="s">
        <v>34</v>
      </c>
      <c r="B527" s="1" t="s">
        <v>503</v>
      </c>
      <c r="C527" s="1">
        <v>2024.0</v>
      </c>
      <c r="D527" s="2" t="s">
        <v>6</v>
      </c>
      <c r="E527" s="2" t="s">
        <v>438</v>
      </c>
      <c r="F527" s="1">
        <v>0.3384004387843751</v>
      </c>
    </row>
    <row r="528">
      <c r="A528" s="2" t="s">
        <v>35</v>
      </c>
      <c r="B528" s="1" t="s">
        <v>504</v>
      </c>
      <c r="C528" s="1">
        <v>2024.0</v>
      </c>
      <c r="D528" s="2" t="s">
        <v>6</v>
      </c>
      <c r="E528" s="2" t="s">
        <v>438</v>
      </c>
      <c r="F528" s="1">
        <v>0.2723127186248138</v>
      </c>
    </row>
    <row r="529">
      <c r="A529" s="2" t="s">
        <v>3</v>
      </c>
      <c r="B529" s="1" t="s">
        <v>489</v>
      </c>
      <c r="C529" s="1">
        <v>2024.0</v>
      </c>
      <c r="D529" s="2" t="s">
        <v>6</v>
      </c>
      <c r="E529" s="2" t="s">
        <v>438</v>
      </c>
      <c r="F529" s="1">
        <v>0.30885335607185416</v>
      </c>
    </row>
  </sheetData>
  <autoFilter ref="$A$1:$F$1"/>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1</v>
      </c>
      <c r="B1" s="27" t="s">
        <v>470</v>
      </c>
      <c r="C1" s="27" t="s">
        <v>0</v>
      </c>
      <c r="D1" s="27" t="s">
        <v>36</v>
      </c>
      <c r="E1" s="27" t="s">
        <v>38</v>
      </c>
      <c r="F1" s="27" t="s">
        <v>471</v>
      </c>
    </row>
    <row r="2">
      <c r="A2" s="37" t="s">
        <v>3</v>
      </c>
      <c r="B2" s="10" t="s">
        <v>489</v>
      </c>
      <c r="C2" s="10">
        <v>2010.0</v>
      </c>
      <c r="D2" s="10">
        <v>3.0</v>
      </c>
      <c r="E2" s="10">
        <v>52.0</v>
      </c>
      <c r="F2" s="207">
        <v>8.3171736</v>
      </c>
    </row>
    <row r="3">
      <c r="A3" s="37" t="s">
        <v>4</v>
      </c>
      <c r="B3" s="10" t="s">
        <v>472</v>
      </c>
      <c r="C3" s="10">
        <v>2010.0</v>
      </c>
      <c r="D3" s="10">
        <v>3.0</v>
      </c>
      <c r="E3" s="10">
        <v>52.0</v>
      </c>
      <c r="F3" s="207">
        <v>8.95995574</v>
      </c>
    </row>
    <row r="4">
      <c r="A4" s="37" t="s">
        <v>5</v>
      </c>
      <c r="B4" s="10" t="s">
        <v>473</v>
      </c>
      <c r="C4" s="10">
        <v>2010.0</v>
      </c>
      <c r="D4" s="10">
        <v>3.0</v>
      </c>
      <c r="E4" s="10">
        <v>52.0</v>
      </c>
      <c r="F4" s="207">
        <v>8.9292498</v>
      </c>
    </row>
    <row r="5">
      <c r="A5" s="37" t="s">
        <v>6</v>
      </c>
      <c r="B5" s="10" t="s">
        <v>474</v>
      </c>
      <c r="C5" s="10">
        <v>2010.0</v>
      </c>
      <c r="D5" s="10">
        <v>3.0</v>
      </c>
      <c r="E5" s="10">
        <v>52.0</v>
      </c>
      <c r="F5" s="207">
        <v>9.14536937</v>
      </c>
    </row>
    <row r="6">
      <c r="A6" s="37" t="s">
        <v>7</v>
      </c>
      <c r="B6" s="10" t="s">
        <v>475</v>
      </c>
      <c r="C6" s="10">
        <v>2010.0</v>
      </c>
      <c r="D6" s="10">
        <v>3.0</v>
      </c>
      <c r="E6" s="10">
        <v>52.0</v>
      </c>
      <c r="F6" s="207">
        <v>8.18730115</v>
      </c>
    </row>
    <row r="7">
      <c r="A7" s="37" t="s">
        <v>8</v>
      </c>
      <c r="B7" s="10" t="s">
        <v>479</v>
      </c>
      <c r="C7" s="10">
        <v>2010.0</v>
      </c>
      <c r="D7" s="10">
        <v>3.0</v>
      </c>
      <c r="E7" s="10">
        <v>52.0</v>
      </c>
      <c r="F7" s="207">
        <v>9.1524216</v>
      </c>
    </row>
    <row r="8">
      <c r="A8" s="37" t="s">
        <v>9</v>
      </c>
      <c r="B8" s="10" t="s">
        <v>480</v>
      </c>
      <c r="C8" s="10">
        <v>2010.0</v>
      </c>
      <c r="D8" s="10">
        <v>3.0</v>
      </c>
      <c r="E8" s="10">
        <v>52.0</v>
      </c>
      <c r="F8" s="207">
        <v>8.75219711</v>
      </c>
    </row>
    <row r="9">
      <c r="A9" s="37" t="s">
        <v>10</v>
      </c>
      <c r="B9" s="10" t="s">
        <v>478</v>
      </c>
      <c r="C9" s="10">
        <v>2010.0</v>
      </c>
      <c r="D9" s="10">
        <v>3.0</v>
      </c>
      <c r="E9" s="10">
        <v>52.0</v>
      </c>
      <c r="F9" s="207">
        <v>6.10739496</v>
      </c>
    </row>
    <row r="10">
      <c r="A10" s="37" t="s">
        <v>11</v>
      </c>
      <c r="B10" s="10" t="s">
        <v>477</v>
      </c>
      <c r="C10" s="10">
        <v>2010.0</v>
      </c>
      <c r="D10" s="10">
        <v>3.0</v>
      </c>
      <c r="E10" s="10">
        <v>52.0</v>
      </c>
      <c r="F10" s="207">
        <v>8.59253922</v>
      </c>
    </row>
    <row r="11">
      <c r="A11" s="37" t="s">
        <v>12</v>
      </c>
      <c r="B11" s="10" t="s">
        <v>476</v>
      </c>
      <c r="C11" s="10">
        <v>2010.0</v>
      </c>
      <c r="D11" s="10">
        <v>3.0</v>
      </c>
      <c r="E11" s="10">
        <v>52.0</v>
      </c>
      <c r="F11" s="207">
        <v>10.0044479</v>
      </c>
    </row>
    <row r="12">
      <c r="A12" s="37" t="s">
        <v>13</v>
      </c>
      <c r="B12" s="10" t="s">
        <v>481</v>
      </c>
      <c r="C12" s="10">
        <v>2010.0</v>
      </c>
      <c r="D12" s="10">
        <v>3.0</v>
      </c>
      <c r="E12" s="10">
        <v>52.0</v>
      </c>
      <c r="F12" s="207">
        <v>8.72362651</v>
      </c>
    </row>
    <row r="13">
      <c r="A13" s="37" t="s">
        <v>14</v>
      </c>
      <c r="B13" s="10" t="s">
        <v>483</v>
      </c>
      <c r="C13" s="10">
        <v>2010.0</v>
      </c>
      <c r="D13" s="10">
        <v>3.0</v>
      </c>
      <c r="E13" s="10">
        <v>52.0</v>
      </c>
      <c r="F13" s="207">
        <v>7.30212034</v>
      </c>
    </row>
    <row r="14">
      <c r="A14" s="37" t="s">
        <v>15</v>
      </c>
      <c r="B14" s="10" t="s">
        <v>482</v>
      </c>
      <c r="C14" s="10">
        <v>2010.0</v>
      </c>
      <c r="D14" s="10">
        <v>3.0</v>
      </c>
      <c r="E14" s="10">
        <v>52.0</v>
      </c>
      <c r="F14" s="207">
        <v>6.81022958</v>
      </c>
    </row>
    <row r="15">
      <c r="A15" s="37" t="s">
        <v>16</v>
      </c>
      <c r="B15" s="10" t="s">
        <v>484</v>
      </c>
      <c r="C15" s="10">
        <v>2010.0</v>
      </c>
      <c r="D15" s="10">
        <v>3.0</v>
      </c>
      <c r="E15" s="10">
        <v>52.0</v>
      </c>
      <c r="F15" s="207">
        <v>7.6798905</v>
      </c>
    </row>
    <row r="16">
      <c r="A16" s="37" t="s">
        <v>17</v>
      </c>
      <c r="B16" s="10" t="s">
        <v>485</v>
      </c>
      <c r="C16" s="10">
        <v>2010.0</v>
      </c>
      <c r="D16" s="10">
        <v>3.0</v>
      </c>
      <c r="E16" s="10">
        <v>52.0</v>
      </c>
      <c r="F16" s="207">
        <v>8.53585589</v>
      </c>
    </row>
    <row r="17">
      <c r="A17" s="37" t="s">
        <v>18</v>
      </c>
      <c r="B17" s="10" t="s">
        <v>486</v>
      </c>
      <c r="C17" s="10">
        <v>2010.0</v>
      </c>
      <c r="D17" s="10">
        <v>3.0</v>
      </c>
      <c r="E17" s="10">
        <v>52.0</v>
      </c>
      <c r="F17" s="207">
        <v>8.79426872</v>
      </c>
    </row>
    <row r="18">
      <c r="A18" s="37" t="s">
        <v>19</v>
      </c>
      <c r="B18" s="10" t="s">
        <v>487</v>
      </c>
      <c r="C18" s="10">
        <v>2010.0</v>
      </c>
      <c r="D18" s="10">
        <v>3.0</v>
      </c>
      <c r="E18" s="10">
        <v>52.0</v>
      </c>
      <c r="F18" s="207">
        <v>7.27204567</v>
      </c>
    </row>
    <row r="19">
      <c r="A19" s="37" t="s">
        <v>20</v>
      </c>
      <c r="B19" s="10" t="s">
        <v>488</v>
      </c>
      <c r="C19" s="10">
        <v>2010.0</v>
      </c>
      <c r="D19" s="10">
        <v>3.0</v>
      </c>
      <c r="E19" s="10">
        <v>52.0</v>
      </c>
      <c r="F19" s="207">
        <v>8.54529369</v>
      </c>
    </row>
    <row r="20">
      <c r="A20" s="37" t="s">
        <v>21</v>
      </c>
      <c r="B20" s="10" t="s">
        <v>490</v>
      </c>
      <c r="C20" s="10">
        <v>2010.0</v>
      </c>
      <c r="D20" s="10">
        <v>3.0</v>
      </c>
      <c r="E20" s="10">
        <v>52.0</v>
      </c>
      <c r="F20" s="207">
        <v>8.69601881</v>
      </c>
    </row>
    <row r="21">
      <c r="A21" s="37" t="s">
        <v>22</v>
      </c>
      <c r="B21" s="10" t="s">
        <v>491</v>
      </c>
      <c r="C21" s="10">
        <v>2010.0</v>
      </c>
      <c r="D21" s="10">
        <v>3.0</v>
      </c>
      <c r="E21" s="10">
        <v>52.0</v>
      </c>
      <c r="F21" s="207">
        <v>9.46146406</v>
      </c>
    </row>
    <row r="22">
      <c r="A22" s="37" t="s">
        <v>23</v>
      </c>
      <c r="B22" s="10" t="s">
        <v>492</v>
      </c>
      <c r="C22" s="10">
        <v>2010.0</v>
      </c>
      <c r="D22" s="10">
        <v>3.0</v>
      </c>
      <c r="E22" s="10">
        <v>52.0</v>
      </c>
      <c r="F22" s="207">
        <v>6.55155224</v>
      </c>
    </row>
    <row r="23">
      <c r="A23" s="37" t="s">
        <v>24</v>
      </c>
      <c r="B23" s="10" t="s">
        <v>493</v>
      </c>
      <c r="C23" s="10">
        <v>2010.0</v>
      </c>
      <c r="D23" s="10">
        <v>3.0</v>
      </c>
      <c r="E23" s="10">
        <v>52.0</v>
      </c>
      <c r="F23" s="207">
        <v>7.64699114</v>
      </c>
    </row>
    <row r="24">
      <c r="A24" s="37" t="s">
        <v>25</v>
      </c>
      <c r="B24" s="10" t="s">
        <v>494</v>
      </c>
      <c r="C24" s="10">
        <v>2010.0</v>
      </c>
      <c r="D24" s="10">
        <v>3.0</v>
      </c>
      <c r="E24" s="10">
        <v>52.0</v>
      </c>
      <c r="F24" s="207">
        <v>8.24241962</v>
      </c>
    </row>
    <row r="25">
      <c r="A25" s="37" t="s">
        <v>26</v>
      </c>
      <c r="B25" s="10" t="s">
        <v>495</v>
      </c>
      <c r="C25" s="10">
        <v>2010.0</v>
      </c>
      <c r="D25" s="10">
        <v>3.0</v>
      </c>
      <c r="E25" s="10">
        <v>52.0</v>
      </c>
      <c r="F25" s="207">
        <v>8.79772127</v>
      </c>
    </row>
    <row r="26">
      <c r="A26" s="37" t="s">
        <v>27</v>
      </c>
      <c r="B26" s="10" t="s">
        <v>497</v>
      </c>
      <c r="C26" s="10">
        <v>2010.0</v>
      </c>
      <c r="D26" s="10">
        <v>3.0</v>
      </c>
      <c r="E26" s="10">
        <v>52.0</v>
      </c>
      <c r="F26" s="207">
        <v>8.24174924</v>
      </c>
    </row>
    <row r="27">
      <c r="A27" s="37" t="s">
        <v>28</v>
      </c>
      <c r="B27" s="10" t="s">
        <v>496</v>
      </c>
      <c r="C27" s="10">
        <v>2010.0</v>
      </c>
      <c r="D27" s="10">
        <v>3.0</v>
      </c>
      <c r="E27" s="10">
        <v>52.0</v>
      </c>
      <c r="F27" s="207">
        <v>8.85116315</v>
      </c>
    </row>
    <row r="28">
      <c r="A28" s="37" t="s">
        <v>29</v>
      </c>
      <c r="B28" s="10" t="s">
        <v>498</v>
      </c>
      <c r="C28" s="10">
        <v>2010.0</v>
      </c>
      <c r="D28" s="10">
        <v>3.0</v>
      </c>
      <c r="E28" s="10">
        <v>52.0</v>
      </c>
      <c r="F28" s="207">
        <v>9.13589306</v>
      </c>
    </row>
    <row r="29">
      <c r="A29" s="37" t="s">
        <v>30</v>
      </c>
      <c r="B29" s="10" t="s">
        <v>499</v>
      </c>
      <c r="C29" s="10">
        <v>2010.0</v>
      </c>
      <c r="D29" s="10">
        <v>3.0</v>
      </c>
      <c r="E29" s="10">
        <v>52.0</v>
      </c>
      <c r="F29" s="207">
        <v>8.17596334</v>
      </c>
    </row>
    <row r="30">
      <c r="A30" s="37" t="s">
        <v>31</v>
      </c>
      <c r="B30" s="10" t="s">
        <v>500</v>
      </c>
      <c r="C30" s="10">
        <v>2010.0</v>
      </c>
      <c r="D30" s="10">
        <v>3.0</v>
      </c>
      <c r="E30" s="10">
        <v>52.0</v>
      </c>
      <c r="F30" s="207">
        <v>8.75456004</v>
      </c>
    </row>
    <row r="31">
      <c r="A31" s="37" t="s">
        <v>32</v>
      </c>
      <c r="B31" s="10" t="s">
        <v>501</v>
      </c>
      <c r="C31" s="10">
        <v>2010.0</v>
      </c>
      <c r="D31" s="10">
        <v>3.0</v>
      </c>
      <c r="E31" s="10">
        <v>52.0</v>
      </c>
      <c r="F31" s="207">
        <v>8.53403288</v>
      </c>
    </row>
    <row r="32">
      <c r="A32" s="37" t="s">
        <v>33</v>
      </c>
      <c r="B32" s="10" t="s">
        <v>502</v>
      </c>
      <c r="C32" s="10">
        <v>2010.0</v>
      </c>
      <c r="D32" s="10">
        <v>3.0</v>
      </c>
      <c r="E32" s="10">
        <v>52.0</v>
      </c>
      <c r="F32" s="207">
        <v>7.53159598</v>
      </c>
    </row>
    <row r="33">
      <c r="A33" s="37" t="s">
        <v>34</v>
      </c>
      <c r="B33" s="10" t="s">
        <v>503</v>
      </c>
      <c r="C33" s="10">
        <v>2010.0</v>
      </c>
      <c r="D33" s="10">
        <v>3.0</v>
      </c>
      <c r="E33" s="10">
        <v>52.0</v>
      </c>
      <c r="F33" s="207">
        <v>7.89560784</v>
      </c>
    </row>
    <row r="34">
      <c r="A34" s="37" t="s">
        <v>35</v>
      </c>
      <c r="B34" s="10" t="s">
        <v>504</v>
      </c>
      <c r="C34" s="10">
        <v>2010.0</v>
      </c>
      <c r="D34" s="10">
        <v>3.0</v>
      </c>
      <c r="E34" s="10">
        <v>52.0</v>
      </c>
      <c r="F34" s="207">
        <v>7.95487254</v>
      </c>
    </row>
    <row r="35">
      <c r="A35" s="37" t="s">
        <v>3</v>
      </c>
      <c r="B35" s="10" t="s">
        <v>489</v>
      </c>
      <c r="C35" s="10">
        <v>2011.0</v>
      </c>
      <c r="D35" s="10">
        <v>3.0</v>
      </c>
      <c r="E35" s="10">
        <v>52.0</v>
      </c>
      <c r="F35" s="207">
        <v>8.4544985</v>
      </c>
    </row>
    <row r="36">
      <c r="A36" s="37" t="s">
        <v>4</v>
      </c>
      <c r="B36" s="10" t="s">
        <v>472</v>
      </c>
      <c r="C36" s="10">
        <v>2011.0</v>
      </c>
      <c r="D36" s="10">
        <v>3.0</v>
      </c>
      <c r="E36" s="10">
        <v>52.0</v>
      </c>
      <c r="F36" s="207">
        <v>9.07776913</v>
      </c>
    </row>
    <row r="37">
      <c r="A37" s="37" t="s">
        <v>5</v>
      </c>
      <c r="B37" s="10" t="s">
        <v>473</v>
      </c>
      <c r="C37" s="10">
        <v>2011.0</v>
      </c>
      <c r="D37" s="10">
        <v>3.0</v>
      </c>
      <c r="E37" s="10">
        <v>52.0</v>
      </c>
      <c r="F37" s="207">
        <v>9.2027308</v>
      </c>
    </row>
    <row r="38">
      <c r="A38" s="37" t="s">
        <v>6</v>
      </c>
      <c r="B38" s="10" t="s">
        <v>474</v>
      </c>
      <c r="C38" s="10">
        <v>2011.0</v>
      </c>
      <c r="D38" s="10">
        <v>3.0</v>
      </c>
      <c r="E38" s="10">
        <v>52.0</v>
      </c>
      <c r="F38" s="207">
        <v>9.50134575</v>
      </c>
    </row>
    <row r="39">
      <c r="A39" s="37" t="s">
        <v>7</v>
      </c>
      <c r="B39" s="10" t="s">
        <v>475</v>
      </c>
      <c r="C39" s="10">
        <v>2011.0</v>
      </c>
      <c r="D39" s="10">
        <v>3.0</v>
      </c>
      <c r="E39" s="10">
        <v>52.0</v>
      </c>
      <c r="F39" s="207">
        <v>8.4797314</v>
      </c>
    </row>
    <row r="40">
      <c r="A40" s="37" t="s">
        <v>8</v>
      </c>
      <c r="B40" s="10" t="s">
        <v>479</v>
      </c>
      <c r="C40" s="10">
        <v>2011.0</v>
      </c>
      <c r="D40" s="10">
        <v>3.0</v>
      </c>
      <c r="E40" s="10">
        <v>52.0</v>
      </c>
      <c r="F40" s="207">
        <v>9.29977748</v>
      </c>
    </row>
    <row r="41">
      <c r="A41" s="37" t="s">
        <v>9</v>
      </c>
      <c r="B41" s="10" t="s">
        <v>480</v>
      </c>
      <c r="C41" s="10">
        <v>2011.0</v>
      </c>
      <c r="D41" s="10">
        <v>3.0</v>
      </c>
      <c r="E41" s="10">
        <v>52.0</v>
      </c>
      <c r="F41" s="207">
        <v>8.81127593</v>
      </c>
    </row>
    <row r="42">
      <c r="A42" s="37" t="s">
        <v>10</v>
      </c>
      <c r="B42" s="10" t="s">
        <v>478</v>
      </c>
      <c r="C42" s="10">
        <v>2011.0</v>
      </c>
      <c r="D42" s="10">
        <v>3.0</v>
      </c>
      <c r="E42" s="10">
        <v>52.0</v>
      </c>
      <c r="F42" s="207">
        <v>6.30566453</v>
      </c>
    </row>
    <row r="43">
      <c r="A43" s="37" t="s">
        <v>11</v>
      </c>
      <c r="B43" s="10" t="s">
        <v>477</v>
      </c>
      <c r="C43" s="10">
        <v>2011.0</v>
      </c>
      <c r="D43" s="10">
        <v>3.0</v>
      </c>
      <c r="E43" s="10">
        <v>52.0</v>
      </c>
      <c r="F43" s="207">
        <v>8.73423723</v>
      </c>
    </row>
    <row r="44">
      <c r="A44" s="37" t="s">
        <v>12</v>
      </c>
      <c r="B44" s="10" t="s">
        <v>476</v>
      </c>
      <c r="C44" s="10">
        <v>2011.0</v>
      </c>
      <c r="D44" s="10">
        <v>3.0</v>
      </c>
      <c r="E44" s="10">
        <v>52.0</v>
      </c>
      <c r="F44" s="207">
        <v>10.1376032</v>
      </c>
    </row>
    <row r="45">
      <c r="A45" s="37" t="s">
        <v>13</v>
      </c>
      <c r="B45" s="10" t="s">
        <v>481</v>
      </c>
      <c r="C45" s="10">
        <v>2011.0</v>
      </c>
      <c r="D45" s="10">
        <v>3.0</v>
      </c>
      <c r="E45" s="10">
        <v>52.0</v>
      </c>
      <c r="F45" s="207">
        <v>8.59835881</v>
      </c>
    </row>
    <row r="46">
      <c r="A46" s="37" t="s">
        <v>14</v>
      </c>
      <c r="B46" s="10" t="s">
        <v>483</v>
      </c>
      <c r="C46" s="10">
        <v>2011.0</v>
      </c>
      <c r="D46" s="10">
        <v>3.0</v>
      </c>
      <c r="E46" s="10">
        <v>52.0</v>
      </c>
      <c r="F46" s="207">
        <v>7.56248961</v>
      </c>
    </row>
    <row r="47">
      <c r="A47" s="37" t="s">
        <v>15</v>
      </c>
      <c r="B47" s="10" t="s">
        <v>482</v>
      </c>
      <c r="C47" s="10">
        <v>2011.0</v>
      </c>
      <c r="D47" s="10">
        <v>3.0</v>
      </c>
      <c r="E47" s="10">
        <v>52.0</v>
      </c>
      <c r="F47" s="207">
        <v>7.04025137</v>
      </c>
    </row>
    <row r="48">
      <c r="A48" s="37" t="s">
        <v>16</v>
      </c>
      <c r="B48" s="10" t="s">
        <v>484</v>
      </c>
      <c r="C48" s="10">
        <v>2011.0</v>
      </c>
      <c r="D48" s="10">
        <v>3.0</v>
      </c>
      <c r="E48" s="10">
        <v>52.0</v>
      </c>
      <c r="F48" s="207">
        <v>7.87026141</v>
      </c>
    </row>
    <row r="49">
      <c r="A49" s="37" t="s">
        <v>17</v>
      </c>
      <c r="B49" s="10" t="s">
        <v>485</v>
      </c>
      <c r="C49" s="10">
        <v>2011.0</v>
      </c>
      <c r="D49" s="10">
        <v>3.0</v>
      </c>
      <c r="E49" s="10">
        <v>52.0</v>
      </c>
      <c r="F49" s="207">
        <v>8.66546366</v>
      </c>
    </row>
    <row r="50">
      <c r="A50" s="37" t="s">
        <v>18</v>
      </c>
      <c r="B50" s="10" t="s">
        <v>486</v>
      </c>
      <c r="C50" s="10">
        <v>2011.0</v>
      </c>
      <c r="D50" s="10">
        <v>3.0</v>
      </c>
      <c r="E50" s="10">
        <v>52.0</v>
      </c>
      <c r="F50" s="207">
        <v>8.89213903</v>
      </c>
    </row>
    <row r="51">
      <c r="A51" s="37" t="s">
        <v>19</v>
      </c>
      <c r="B51" s="10" t="s">
        <v>487</v>
      </c>
      <c r="C51" s="10">
        <v>2011.0</v>
      </c>
      <c r="D51" s="10">
        <v>3.0</v>
      </c>
      <c r="E51" s="10">
        <v>52.0</v>
      </c>
      <c r="F51" s="207">
        <v>7.2655327</v>
      </c>
    </row>
    <row r="52">
      <c r="A52" s="37" t="s">
        <v>20</v>
      </c>
      <c r="B52" s="10" t="s">
        <v>488</v>
      </c>
      <c r="C52" s="10">
        <v>2011.0</v>
      </c>
      <c r="D52" s="10">
        <v>3.0</v>
      </c>
      <c r="E52" s="10">
        <v>52.0</v>
      </c>
      <c r="F52" s="207">
        <v>8.7703516</v>
      </c>
    </row>
    <row r="53">
      <c r="A53" s="37" t="s">
        <v>21</v>
      </c>
      <c r="B53" s="10" t="s">
        <v>490</v>
      </c>
      <c r="C53" s="10">
        <v>2011.0</v>
      </c>
      <c r="D53" s="10">
        <v>3.0</v>
      </c>
      <c r="E53" s="10">
        <v>52.0</v>
      </c>
      <c r="F53" s="207">
        <v>8.7479329</v>
      </c>
    </row>
    <row r="54">
      <c r="A54" s="37" t="s">
        <v>22</v>
      </c>
      <c r="B54" s="10" t="s">
        <v>491</v>
      </c>
      <c r="C54" s="10">
        <v>2011.0</v>
      </c>
      <c r="D54" s="10">
        <v>3.0</v>
      </c>
      <c r="E54" s="10">
        <v>52.0</v>
      </c>
      <c r="F54" s="207">
        <v>9.4010365</v>
      </c>
    </row>
    <row r="55">
      <c r="A55" s="37" t="s">
        <v>23</v>
      </c>
      <c r="B55" s="10" t="s">
        <v>492</v>
      </c>
      <c r="C55" s="10">
        <v>2011.0</v>
      </c>
      <c r="D55" s="10">
        <v>3.0</v>
      </c>
      <c r="E55" s="10">
        <v>52.0</v>
      </c>
      <c r="F55" s="207">
        <v>6.8151889</v>
      </c>
    </row>
    <row r="56">
      <c r="A56" s="37" t="s">
        <v>24</v>
      </c>
      <c r="B56" s="10" t="s">
        <v>493</v>
      </c>
      <c r="C56" s="10">
        <v>2011.0</v>
      </c>
      <c r="D56" s="10">
        <v>3.0</v>
      </c>
      <c r="E56" s="10">
        <v>52.0</v>
      </c>
      <c r="F56" s="207">
        <v>7.81222338</v>
      </c>
    </row>
    <row r="57">
      <c r="A57" s="37" t="s">
        <v>25</v>
      </c>
      <c r="B57" s="10" t="s">
        <v>494</v>
      </c>
      <c r="C57" s="10">
        <v>2011.0</v>
      </c>
      <c r="D57" s="10">
        <v>3.0</v>
      </c>
      <c r="E57" s="10">
        <v>52.0</v>
      </c>
      <c r="F57" s="207">
        <v>8.37754476</v>
      </c>
    </row>
    <row r="58">
      <c r="A58" s="37" t="s">
        <v>26</v>
      </c>
      <c r="B58" s="10" t="s">
        <v>495</v>
      </c>
      <c r="C58" s="10">
        <v>2011.0</v>
      </c>
      <c r="D58" s="10">
        <v>3.0</v>
      </c>
      <c r="E58" s="10">
        <v>52.0</v>
      </c>
      <c r="F58" s="207">
        <v>8.96837329</v>
      </c>
    </row>
    <row r="59">
      <c r="A59" s="37" t="s">
        <v>27</v>
      </c>
      <c r="B59" s="10" t="s">
        <v>497</v>
      </c>
      <c r="C59" s="10">
        <v>2011.0</v>
      </c>
      <c r="D59" s="10">
        <v>3.0</v>
      </c>
      <c r="E59" s="10">
        <v>52.0</v>
      </c>
      <c r="F59" s="207">
        <v>8.30183572</v>
      </c>
    </row>
    <row r="60">
      <c r="A60" s="37" t="s">
        <v>28</v>
      </c>
      <c r="B60" s="10" t="s">
        <v>496</v>
      </c>
      <c r="C60" s="10">
        <v>2011.0</v>
      </c>
      <c r="D60" s="10">
        <v>3.0</v>
      </c>
      <c r="E60" s="10">
        <v>52.0</v>
      </c>
      <c r="F60" s="207">
        <v>9.02246268</v>
      </c>
    </row>
    <row r="61">
      <c r="A61" s="37" t="s">
        <v>29</v>
      </c>
      <c r="B61" s="10" t="s">
        <v>498</v>
      </c>
      <c r="C61" s="10">
        <v>2011.0</v>
      </c>
      <c r="D61" s="10">
        <v>3.0</v>
      </c>
      <c r="E61" s="10">
        <v>52.0</v>
      </c>
      <c r="F61" s="207">
        <v>9.32887945</v>
      </c>
    </row>
    <row r="62">
      <c r="A62" s="37" t="s">
        <v>30</v>
      </c>
      <c r="B62" s="10" t="s">
        <v>499</v>
      </c>
      <c r="C62" s="10">
        <v>2011.0</v>
      </c>
      <c r="D62" s="10">
        <v>3.0</v>
      </c>
      <c r="E62" s="10">
        <v>52.0</v>
      </c>
      <c r="F62" s="207">
        <v>8.33728585</v>
      </c>
    </row>
    <row r="63">
      <c r="A63" s="37" t="s">
        <v>31</v>
      </c>
      <c r="B63" s="10" t="s">
        <v>500</v>
      </c>
      <c r="C63" s="10">
        <v>2011.0</v>
      </c>
      <c r="D63" s="10">
        <v>3.0</v>
      </c>
      <c r="E63" s="10">
        <v>52.0</v>
      </c>
      <c r="F63" s="207">
        <v>8.9420372</v>
      </c>
    </row>
    <row r="64">
      <c r="A64" s="37" t="s">
        <v>32</v>
      </c>
      <c r="B64" s="10" t="s">
        <v>501</v>
      </c>
      <c r="C64" s="10">
        <v>2011.0</v>
      </c>
      <c r="D64" s="10">
        <v>3.0</v>
      </c>
      <c r="E64" s="10">
        <v>52.0</v>
      </c>
      <c r="F64" s="207">
        <v>8.60838409</v>
      </c>
    </row>
    <row r="65">
      <c r="A65" s="37" t="s">
        <v>33</v>
      </c>
      <c r="B65" s="10" t="s">
        <v>502</v>
      </c>
      <c r="C65" s="10">
        <v>2011.0</v>
      </c>
      <c r="D65" s="10">
        <v>3.0</v>
      </c>
      <c r="E65" s="10">
        <v>52.0</v>
      </c>
      <c r="F65" s="207">
        <v>7.59907439</v>
      </c>
    </row>
    <row r="66">
      <c r="A66" s="37" t="s">
        <v>34</v>
      </c>
      <c r="B66" s="10" t="s">
        <v>503</v>
      </c>
      <c r="C66" s="10">
        <v>2011.0</v>
      </c>
      <c r="D66" s="10">
        <v>3.0</v>
      </c>
      <c r="E66" s="10">
        <v>52.0</v>
      </c>
      <c r="F66" s="207">
        <v>8.16999343</v>
      </c>
    </row>
    <row r="67">
      <c r="A67" s="37" t="s">
        <v>35</v>
      </c>
      <c r="B67" s="10" t="s">
        <v>504</v>
      </c>
      <c r="C67" s="10">
        <v>2011.0</v>
      </c>
      <c r="D67" s="10">
        <v>3.0</v>
      </c>
      <c r="E67" s="10">
        <v>52.0</v>
      </c>
      <c r="F67" s="207">
        <v>8.22967989</v>
      </c>
    </row>
    <row r="68">
      <c r="A68" s="37" t="s">
        <v>3</v>
      </c>
      <c r="B68" s="10" t="s">
        <v>489</v>
      </c>
      <c r="C68" s="10">
        <v>2012.0</v>
      </c>
      <c r="D68" s="10">
        <v>3.0</v>
      </c>
      <c r="E68" s="10">
        <v>52.0</v>
      </c>
      <c r="F68" s="207">
        <v>8.56180417</v>
      </c>
    </row>
    <row r="69">
      <c r="A69" s="37" t="s">
        <v>4</v>
      </c>
      <c r="B69" s="10" t="s">
        <v>472</v>
      </c>
      <c r="C69" s="10">
        <v>2012.0</v>
      </c>
      <c r="D69" s="10">
        <v>3.0</v>
      </c>
      <c r="E69" s="10">
        <v>52.0</v>
      </c>
      <c r="F69" s="207">
        <v>9.26865597</v>
      </c>
    </row>
    <row r="70">
      <c r="A70" s="37" t="s">
        <v>5</v>
      </c>
      <c r="B70" s="10" t="s">
        <v>473</v>
      </c>
      <c r="C70" s="10">
        <v>2012.0</v>
      </c>
      <c r="D70" s="10">
        <v>3.0</v>
      </c>
      <c r="E70" s="10">
        <v>52.0</v>
      </c>
      <c r="F70" s="207">
        <v>9.03428654</v>
      </c>
    </row>
    <row r="71">
      <c r="A71" s="37" t="s">
        <v>6</v>
      </c>
      <c r="B71" s="10" t="s">
        <v>474</v>
      </c>
      <c r="C71" s="10">
        <v>2012.0</v>
      </c>
      <c r="D71" s="10">
        <v>3.0</v>
      </c>
      <c r="E71" s="10">
        <v>52.0</v>
      </c>
      <c r="F71" s="207">
        <v>9.68501918</v>
      </c>
    </row>
    <row r="72">
      <c r="A72" s="37" t="s">
        <v>7</v>
      </c>
      <c r="B72" s="10" t="s">
        <v>475</v>
      </c>
      <c r="C72" s="10">
        <v>2012.0</v>
      </c>
      <c r="D72" s="10">
        <v>3.0</v>
      </c>
      <c r="E72" s="10">
        <v>52.0</v>
      </c>
      <c r="F72" s="207">
        <v>8.53041511</v>
      </c>
    </row>
    <row r="73">
      <c r="A73" s="37" t="s">
        <v>8</v>
      </c>
      <c r="B73" s="10" t="s">
        <v>479</v>
      </c>
      <c r="C73" s="10">
        <v>2012.0</v>
      </c>
      <c r="D73" s="10">
        <v>3.0</v>
      </c>
      <c r="E73" s="10">
        <v>52.0</v>
      </c>
      <c r="F73" s="207">
        <v>9.37595015</v>
      </c>
    </row>
    <row r="74">
      <c r="A74" s="37" t="s">
        <v>9</v>
      </c>
      <c r="B74" s="10" t="s">
        <v>480</v>
      </c>
      <c r="C74" s="10">
        <v>2012.0</v>
      </c>
      <c r="D74" s="10">
        <v>3.0</v>
      </c>
      <c r="E74" s="10">
        <v>52.0</v>
      </c>
      <c r="F74" s="207">
        <v>9.01830978</v>
      </c>
    </row>
    <row r="75">
      <c r="A75" s="37" t="s">
        <v>10</v>
      </c>
      <c r="B75" s="10" t="s">
        <v>478</v>
      </c>
      <c r="C75" s="10">
        <v>2012.0</v>
      </c>
      <c r="D75" s="10">
        <v>3.0</v>
      </c>
      <c r="E75" s="10">
        <v>52.0</v>
      </c>
      <c r="F75" s="207">
        <v>6.38335518</v>
      </c>
    </row>
    <row r="76">
      <c r="A76" s="37" t="s">
        <v>11</v>
      </c>
      <c r="B76" s="10" t="s">
        <v>477</v>
      </c>
      <c r="C76" s="10">
        <v>2012.0</v>
      </c>
      <c r="D76" s="10">
        <v>3.0</v>
      </c>
      <c r="E76" s="10">
        <v>52.0</v>
      </c>
      <c r="F76" s="207">
        <v>8.6468352</v>
      </c>
    </row>
    <row r="77">
      <c r="A77" s="37" t="s">
        <v>12</v>
      </c>
      <c r="B77" s="10" t="s">
        <v>476</v>
      </c>
      <c r="C77" s="10">
        <v>2012.0</v>
      </c>
      <c r="D77" s="10">
        <v>3.0</v>
      </c>
      <c r="E77" s="10">
        <v>52.0</v>
      </c>
      <c r="F77" s="207">
        <v>10.3182618</v>
      </c>
    </row>
    <row r="78">
      <c r="A78" s="37" t="s">
        <v>13</v>
      </c>
      <c r="B78" s="10" t="s">
        <v>481</v>
      </c>
      <c r="C78" s="10">
        <v>2012.0</v>
      </c>
      <c r="D78" s="10">
        <v>3.0</v>
      </c>
      <c r="E78" s="10">
        <v>52.0</v>
      </c>
      <c r="F78" s="207">
        <v>8.56613924</v>
      </c>
    </row>
    <row r="79">
      <c r="A79" s="37" t="s">
        <v>14</v>
      </c>
      <c r="B79" s="10" t="s">
        <v>483</v>
      </c>
      <c r="C79" s="10">
        <v>2012.0</v>
      </c>
      <c r="D79" s="10">
        <v>3.0</v>
      </c>
      <c r="E79" s="10">
        <v>52.0</v>
      </c>
      <c r="F79" s="207">
        <v>7.77964557</v>
      </c>
    </row>
    <row r="80">
      <c r="A80" s="37" t="s">
        <v>15</v>
      </c>
      <c r="B80" s="10" t="s">
        <v>482</v>
      </c>
      <c r="C80" s="10">
        <v>2012.0</v>
      </c>
      <c r="D80" s="10">
        <v>3.0</v>
      </c>
      <c r="E80" s="10">
        <v>52.0</v>
      </c>
      <c r="F80" s="207">
        <v>7.15452606</v>
      </c>
    </row>
    <row r="81">
      <c r="A81" s="37" t="s">
        <v>16</v>
      </c>
      <c r="B81" s="10" t="s">
        <v>484</v>
      </c>
      <c r="C81" s="10">
        <v>2012.0</v>
      </c>
      <c r="D81" s="10">
        <v>3.0</v>
      </c>
      <c r="E81" s="10">
        <v>52.0</v>
      </c>
      <c r="F81" s="207">
        <v>8.0732113</v>
      </c>
    </row>
    <row r="82">
      <c r="A82" s="37" t="s">
        <v>17</v>
      </c>
      <c r="B82" s="10" t="s">
        <v>485</v>
      </c>
      <c r="C82" s="10">
        <v>2012.0</v>
      </c>
      <c r="D82" s="10">
        <v>3.0</v>
      </c>
      <c r="E82" s="10">
        <v>52.0</v>
      </c>
      <c r="F82" s="207">
        <v>8.77726458</v>
      </c>
    </row>
    <row r="83">
      <c r="A83" s="37" t="s">
        <v>18</v>
      </c>
      <c r="B83" s="10" t="s">
        <v>486</v>
      </c>
      <c r="C83" s="10">
        <v>2012.0</v>
      </c>
      <c r="D83" s="10">
        <v>3.0</v>
      </c>
      <c r="E83" s="10">
        <v>52.0</v>
      </c>
      <c r="F83" s="207">
        <v>8.98953915</v>
      </c>
    </row>
    <row r="84">
      <c r="A84" s="37" t="s">
        <v>19</v>
      </c>
      <c r="B84" s="10" t="s">
        <v>487</v>
      </c>
      <c r="C84" s="10">
        <v>2012.0</v>
      </c>
      <c r="D84" s="10">
        <v>3.0</v>
      </c>
      <c r="E84" s="10">
        <v>52.0</v>
      </c>
      <c r="F84" s="207">
        <v>7.46798817</v>
      </c>
    </row>
    <row r="85">
      <c r="A85" s="37" t="s">
        <v>20</v>
      </c>
      <c r="B85" s="10" t="s">
        <v>488</v>
      </c>
      <c r="C85" s="10">
        <v>2012.0</v>
      </c>
      <c r="D85" s="10">
        <v>3.0</v>
      </c>
      <c r="E85" s="10">
        <v>52.0</v>
      </c>
      <c r="F85" s="207">
        <v>9.07980234</v>
      </c>
    </row>
    <row r="86">
      <c r="A86" s="37" t="s">
        <v>21</v>
      </c>
      <c r="B86" s="10" t="s">
        <v>490</v>
      </c>
      <c r="C86" s="10">
        <v>2012.0</v>
      </c>
      <c r="D86" s="10">
        <v>3.0</v>
      </c>
      <c r="E86" s="10">
        <v>52.0</v>
      </c>
      <c r="F86" s="207">
        <v>8.89114764</v>
      </c>
    </row>
    <row r="87">
      <c r="A87" s="37" t="s">
        <v>22</v>
      </c>
      <c r="B87" s="10" t="s">
        <v>491</v>
      </c>
      <c r="C87" s="10">
        <v>2012.0</v>
      </c>
      <c r="D87" s="10">
        <v>3.0</v>
      </c>
      <c r="E87" s="10">
        <v>52.0</v>
      </c>
      <c r="F87" s="207">
        <v>9.46139004</v>
      </c>
    </row>
    <row r="88">
      <c r="A88" s="37" t="s">
        <v>23</v>
      </c>
      <c r="B88" s="10" t="s">
        <v>492</v>
      </c>
      <c r="C88" s="10">
        <v>2012.0</v>
      </c>
      <c r="D88" s="10">
        <v>3.0</v>
      </c>
      <c r="E88" s="10">
        <v>52.0</v>
      </c>
      <c r="F88" s="207">
        <v>7.01898869</v>
      </c>
    </row>
    <row r="89">
      <c r="A89" s="37" t="s">
        <v>24</v>
      </c>
      <c r="B89" s="10" t="s">
        <v>493</v>
      </c>
      <c r="C89" s="10">
        <v>2012.0</v>
      </c>
      <c r="D89" s="10">
        <v>3.0</v>
      </c>
      <c r="E89" s="10">
        <v>52.0</v>
      </c>
      <c r="F89" s="207">
        <v>7.83369321</v>
      </c>
    </row>
    <row r="90">
      <c r="A90" s="37" t="s">
        <v>25</v>
      </c>
      <c r="B90" s="10" t="s">
        <v>494</v>
      </c>
      <c r="C90" s="10">
        <v>2012.0</v>
      </c>
      <c r="D90" s="10">
        <v>3.0</v>
      </c>
      <c r="E90" s="10">
        <v>52.0</v>
      </c>
      <c r="F90" s="207">
        <v>8.58077045</v>
      </c>
    </row>
    <row r="91">
      <c r="A91" s="37" t="s">
        <v>26</v>
      </c>
      <c r="B91" s="10" t="s">
        <v>495</v>
      </c>
      <c r="C91" s="10">
        <v>2012.0</v>
      </c>
      <c r="D91" s="10">
        <v>3.0</v>
      </c>
      <c r="E91" s="10">
        <v>52.0</v>
      </c>
      <c r="F91" s="207">
        <v>8.90709364</v>
      </c>
    </row>
    <row r="92">
      <c r="A92" s="37" t="s">
        <v>27</v>
      </c>
      <c r="B92" s="10" t="s">
        <v>497</v>
      </c>
      <c r="C92" s="10">
        <v>2012.0</v>
      </c>
      <c r="D92" s="10">
        <v>3.0</v>
      </c>
      <c r="E92" s="10">
        <v>52.0</v>
      </c>
      <c r="F92" s="207">
        <v>8.35740533</v>
      </c>
    </row>
    <row r="93">
      <c r="A93" s="37" t="s">
        <v>28</v>
      </c>
      <c r="B93" s="10" t="s">
        <v>496</v>
      </c>
      <c r="C93" s="10">
        <v>2012.0</v>
      </c>
      <c r="D93" s="10">
        <v>3.0</v>
      </c>
      <c r="E93" s="10">
        <v>52.0</v>
      </c>
      <c r="F93" s="207">
        <v>9.07793407</v>
      </c>
    </row>
    <row r="94">
      <c r="A94" s="37" t="s">
        <v>29</v>
      </c>
      <c r="B94" s="10" t="s">
        <v>498</v>
      </c>
      <c r="C94" s="10">
        <v>2012.0</v>
      </c>
      <c r="D94" s="10">
        <v>3.0</v>
      </c>
      <c r="E94" s="10">
        <v>52.0</v>
      </c>
      <c r="F94" s="207">
        <v>9.46535286</v>
      </c>
    </row>
    <row r="95">
      <c r="A95" s="37" t="s">
        <v>30</v>
      </c>
      <c r="B95" s="10" t="s">
        <v>499</v>
      </c>
      <c r="C95" s="10">
        <v>2012.0</v>
      </c>
      <c r="D95" s="10">
        <v>3.0</v>
      </c>
      <c r="E95" s="10">
        <v>52.0</v>
      </c>
      <c r="F95" s="207">
        <v>8.70267521</v>
      </c>
    </row>
    <row r="96">
      <c r="A96" s="37" t="s">
        <v>31</v>
      </c>
      <c r="B96" s="10" t="s">
        <v>500</v>
      </c>
      <c r="C96" s="10">
        <v>2012.0</v>
      </c>
      <c r="D96" s="10">
        <v>3.0</v>
      </c>
      <c r="E96" s="10">
        <v>52.0</v>
      </c>
      <c r="F96" s="207">
        <v>9.13466067</v>
      </c>
    </row>
    <row r="97">
      <c r="A97" s="37" t="s">
        <v>32</v>
      </c>
      <c r="B97" s="10" t="s">
        <v>501</v>
      </c>
      <c r="C97" s="10">
        <v>2012.0</v>
      </c>
      <c r="D97" s="10">
        <v>3.0</v>
      </c>
      <c r="E97" s="10">
        <v>52.0</v>
      </c>
      <c r="F97" s="207">
        <v>8.63991818</v>
      </c>
    </row>
    <row r="98">
      <c r="A98" s="37" t="s">
        <v>33</v>
      </c>
      <c r="B98" s="10" t="s">
        <v>502</v>
      </c>
      <c r="C98" s="10">
        <v>2012.0</v>
      </c>
      <c r="D98" s="10">
        <v>3.0</v>
      </c>
      <c r="E98" s="10">
        <v>52.0</v>
      </c>
      <c r="F98" s="207">
        <v>7.70988506</v>
      </c>
    </row>
    <row r="99">
      <c r="A99" s="37" t="s">
        <v>34</v>
      </c>
      <c r="B99" s="10" t="s">
        <v>503</v>
      </c>
      <c r="C99" s="10">
        <v>2012.0</v>
      </c>
      <c r="D99" s="10">
        <v>3.0</v>
      </c>
      <c r="E99" s="10">
        <v>52.0</v>
      </c>
      <c r="F99" s="207">
        <v>8.02447127</v>
      </c>
    </row>
    <row r="100">
      <c r="A100" s="37" t="s">
        <v>35</v>
      </c>
      <c r="B100" s="10" t="s">
        <v>504</v>
      </c>
      <c r="C100" s="10">
        <v>2012.0</v>
      </c>
      <c r="D100" s="10">
        <v>3.0</v>
      </c>
      <c r="E100" s="10">
        <v>52.0</v>
      </c>
      <c r="F100" s="207">
        <v>8.34561903</v>
      </c>
    </row>
    <row r="101">
      <c r="A101" s="37" t="s">
        <v>3</v>
      </c>
      <c r="B101" s="10" t="s">
        <v>489</v>
      </c>
      <c r="C101" s="10">
        <v>2013.0</v>
      </c>
      <c r="D101" s="10">
        <v>3.0</v>
      </c>
      <c r="E101" s="10">
        <v>52.0</v>
      </c>
      <c r="F101" s="207">
        <v>8.67619499</v>
      </c>
    </row>
    <row r="102">
      <c r="A102" s="37" t="s">
        <v>4</v>
      </c>
      <c r="B102" s="10" t="s">
        <v>472</v>
      </c>
      <c r="C102" s="10">
        <v>2013.0</v>
      </c>
      <c r="D102" s="10">
        <v>3.0</v>
      </c>
      <c r="E102" s="10">
        <v>52.0</v>
      </c>
      <c r="F102" s="207">
        <v>9.38354182</v>
      </c>
    </row>
    <row r="103">
      <c r="A103" s="37" t="s">
        <v>5</v>
      </c>
      <c r="B103" s="10" t="s">
        <v>473</v>
      </c>
      <c r="C103" s="10">
        <v>2013.0</v>
      </c>
      <c r="D103" s="10">
        <v>3.0</v>
      </c>
      <c r="E103" s="10">
        <v>52.0</v>
      </c>
      <c r="F103" s="207">
        <v>9.2978491</v>
      </c>
    </row>
    <row r="104">
      <c r="A104" s="37" t="s">
        <v>6</v>
      </c>
      <c r="B104" s="10" t="s">
        <v>474</v>
      </c>
      <c r="C104" s="10">
        <v>2013.0</v>
      </c>
      <c r="D104" s="10">
        <v>3.0</v>
      </c>
      <c r="E104" s="10">
        <v>52.0</v>
      </c>
      <c r="F104" s="207">
        <v>9.68670173</v>
      </c>
    </row>
    <row r="105">
      <c r="A105" s="37" t="s">
        <v>7</v>
      </c>
      <c r="B105" s="10" t="s">
        <v>475</v>
      </c>
      <c r="C105" s="10">
        <v>2013.0</v>
      </c>
      <c r="D105" s="10">
        <v>3.0</v>
      </c>
      <c r="E105" s="10">
        <v>52.0</v>
      </c>
      <c r="F105" s="207">
        <v>8.60940773</v>
      </c>
    </row>
    <row r="106">
      <c r="A106" s="37" t="s">
        <v>8</v>
      </c>
      <c r="B106" s="10" t="s">
        <v>479</v>
      </c>
      <c r="C106" s="10">
        <v>2013.0</v>
      </c>
      <c r="D106" s="10">
        <v>3.0</v>
      </c>
      <c r="E106" s="10">
        <v>52.0</v>
      </c>
      <c r="F106" s="207">
        <v>9.49346997</v>
      </c>
    </row>
    <row r="107">
      <c r="A107" s="37" t="s">
        <v>9</v>
      </c>
      <c r="B107" s="10" t="s">
        <v>480</v>
      </c>
      <c r="C107" s="10">
        <v>2013.0</v>
      </c>
      <c r="D107" s="10">
        <v>3.0</v>
      </c>
      <c r="E107" s="10">
        <v>52.0</v>
      </c>
      <c r="F107" s="207">
        <v>9.08827978</v>
      </c>
    </row>
    <row r="108">
      <c r="A108" s="37" t="s">
        <v>10</v>
      </c>
      <c r="B108" s="10" t="s">
        <v>478</v>
      </c>
      <c r="C108" s="10">
        <v>2013.0</v>
      </c>
      <c r="D108" s="10">
        <v>3.0</v>
      </c>
      <c r="E108" s="10">
        <v>52.0</v>
      </c>
      <c r="F108" s="207">
        <v>6.65405304</v>
      </c>
    </row>
    <row r="109">
      <c r="A109" s="37" t="s">
        <v>11</v>
      </c>
      <c r="B109" s="10" t="s">
        <v>477</v>
      </c>
      <c r="C109" s="10">
        <v>2013.0</v>
      </c>
      <c r="D109" s="10">
        <v>3.0</v>
      </c>
      <c r="E109" s="10">
        <v>52.0</v>
      </c>
      <c r="F109" s="207">
        <v>8.88933633</v>
      </c>
    </row>
    <row r="110">
      <c r="A110" s="37" t="s">
        <v>12</v>
      </c>
      <c r="B110" s="10" t="s">
        <v>476</v>
      </c>
      <c r="C110" s="10">
        <v>2013.0</v>
      </c>
      <c r="D110" s="10">
        <v>3.0</v>
      </c>
      <c r="E110" s="10">
        <v>52.0</v>
      </c>
      <c r="F110" s="207">
        <v>10.4603881</v>
      </c>
    </row>
    <row r="111">
      <c r="A111" s="37" t="s">
        <v>13</v>
      </c>
      <c r="B111" s="10" t="s">
        <v>481</v>
      </c>
      <c r="C111" s="10">
        <v>2013.0</v>
      </c>
      <c r="D111" s="10">
        <v>3.0</v>
      </c>
      <c r="E111" s="10">
        <v>52.0</v>
      </c>
      <c r="F111" s="207">
        <v>8.81242775</v>
      </c>
    </row>
    <row r="112">
      <c r="A112" s="37" t="s">
        <v>14</v>
      </c>
      <c r="B112" s="10" t="s">
        <v>483</v>
      </c>
      <c r="C112" s="10">
        <v>2013.0</v>
      </c>
      <c r="D112" s="10">
        <v>3.0</v>
      </c>
      <c r="E112" s="10">
        <v>52.0</v>
      </c>
      <c r="F112" s="207">
        <v>7.84321388</v>
      </c>
    </row>
    <row r="113">
      <c r="A113" s="37" t="s">
        <v>15</v>
      </c>
      <c r="B113" s="10" t="s">
        <v>482</v>
      </c>
      <c r="C113" s="10">
        <v>2013.0</v>
      </c>
      <c r="D113" s="10">
        <v>3.0</v>
      </c>
      <c r="E113" s="10">
        <v>52.0</v>
      </c>
      <c r="F113" s="207">
        <v>7.29874204</v>
      </c>
    </row>
    <row r="114">
      <c r="A114" s="37" t="s">
        <v>16</v>
      </c>
      <c r="B114" s="10" t="s">
        <v>484</v>
      </c>
      <c r="C114" s="10">
        <v>2013.0</v>
      </c>
      <c r="D114" s="10">
        <v>3.0</v>
      </c>
      <c r="E114" s="10">
        <v>52.0</v>
      </c>
      <c r="F114" s="207">
        <v>8.19723652</v>
      </c>
    </row>
    <row r="115">
      <c r="A115" s="37" t="s">
        <v>17</v>
      </c>
      <c r="B115" s="10" t="s">
        <v>485</v>
      </c>
      <c r="C115" s="10">
        <v>2013.0</v>
      </c>
      <c r="D115" s="10">
        <v>3.0</v>
      </c>
      <c r="E115" s="10">
        <v>52.0</v>
      </c>
      <c r="F115" s="207">
        <v>8.85102373</v>
      </c>
    </row>
    <row r="116">
      <c r="A116" s="37" t="s">
        <v>18</v>
      </c>
      <c r="B116" s="10" t="s">
        <v>486</v>
      </c>
      <c r="C116" s="10">
        <v>2013.0</v>
      </c>
      <c r="D116" s="10">
        <v>3.0</v>
      </c>
      <c r="E116" s="10">
        <v>52.0</v>
      </c>
      <c r="F116" s="207">
        <v>9.05195724</v>
      </c>
    </row>
    <row r="117">
      <c r="A117" s="37" t="s">
        <v>19</v>
      </c>
      <c r="B117" s="10" t="s">
        <v>487</v>
      </c>
      <c r="C117" s="10">
        <v>2013.0</v>
      </c>
      <c r="D117" s="10">
        <v>3.0</v>
      </c>
      <c r="E117" s="10">
        <v>52.0</v>
      </c>
      <c r="F117" s="207">
        <v>7.69514634</v>
      </c>
    </row>
    <row r="118">
      <c r="A118" s="37" t="s">
        <v>20</v>
      </c>
      <c r="B118" s="10" t="s">
        <v>488</v>
      </c>
      <c r="C118" s="10">
        <v>2013.0</v>
      </c>
      <c r="D118" s="10">
        <v>3.0</v>
      </c>
      <c r="E118" s="10">
        <v>52.0</v>
      </c>
      <c r="F118" s="207">
        <v>9.01260346</v>
      </c>
    </row>
    <row r="119">
      <c r="A119" s="37" t="s">
        <v>21</v>
      </c>
      <c r="B119" s="10" t="s">
        <v>490</v>
      </c>
      <c r="C119" s="10">
        <v>2013.0</v>
      </c>
      <c r="D119" s="10">
        <v>3.0</v>
      </c>
      <c r="E119" s="10">
        <v>52.0</v>
      </c>
      <c r="F119" s="207">
        <v>9.12468041</v>
      </c>
    </row>
    <row r="120">
      <c r="A120" s="37" t="s">
        <v>22</v>
      </c>
      <c r="B120" s="10" t="s">
        <v>491</v>
      </c>
      <c r="C120" s="10">
        <v>2013.0</v>
      </c>
      <c r="D120" s="10">
        <v>3.0</v>
      </c>
      <c r="E120" s="10">
        <v>52.0</v>
      </c>
      <c r="F120" s="207">
        <v>9.53137035</v>
      </c>
    </row>
    <row r="121">
      <c r="A121" s="37" t="s">
        <v>23</v>
      </c>
      <c r="B121" s="10" t="s">
        <v>492</v>
      </c>
      <c r="C121" s="10">
        <v>2013.0</v>
      </c>
      <c r="D121" s="10">
        <v>3.0</v>
      </c>
      <c r="E121" s="10">
        <v>52.0</v>
      </c>
      <c r="F121" s="207">
        <v>7.08532944</v>
      </c>
    </row>
    <row r="122">
      <c r="A122" s="37" t="s">
        <v>24</v>
      </c>
      <c r="B122" s="10" t="s">
        <v>493</v>
      </c>
      <c r="C122" s="10">
        <v>2013.0</v>
      </c>
      <c r="D122" s="10">
        <v>3.0</v>
      </c>
      <c r="E122" s="10">
        <v>52.0</v>
      </c>
      <c r="F122" s="207">
        <v>7.93298965</v>
      </c>
    </row>
    <row r="123">
      <c r="A123" s="37" t="s">
        <v>25</v>
      </c>
      <c r="B123" s="10" t="s">
        <v>494</v>
      </c>
      <c r="C123" s="10">
        <v>2013.0</v>
      </c>
      <c r="D123" s="10">
        <v>3.0</v>
      </c>
      <c r="E123" s="10">
        <v>52.0</v>
      </c>
      <c r="F123" s="207">
        <v>8.56158123</v>
      </c>
    </row>
    <row r="124">
      <c r="A124" s="37" t="s">
        <v>26</v>
      </c>
      <c r="B124" s="10" t="s">
        <v>495</v>
      </c>
      <c r="C124" s="10">
        <v>2013.0</v>
      </c>
      <c r="D124" s="10">
        <v>3.0</v>
      </c>
      <c r="E124" s="10">
        <v>52.0</v>
      </c>
      <c r="F124" s="207">
        <v>9.12698785</v>
      </c>
    </row>
    <row r="125">
      <c r="A125" s="37" t="s">
        <v>27</v>
      </c>
      <c r="B125" s="10" t="s">
        <v>497</v>
      </c>
      <c r="C125" s="10">
        <v>2013.0</v>
      </c>
      <c r="D125" s="10">
        <v>3.0</v>
      </c>
      <c r="E125" s="10">
        <v>52.0</v>
      </c>
      <c r="F125" s="207">
        <v>8.34619536</v>
      </c>
    </row>
    <row r="126">
      <c r="A126" s="37" t="s">
        <v>28</v>
      </c>
      <c r="B126" s="10" t="s">
        <v>496</v>
      </c>
      <c r="C126" s="10">
        <v>2013.0</v>
      </c>
      <c r="D126" s="10">
        <v>3.0</v>
      </c>
      <c r="E126" s="10">
        <v>52.0</v>
      </c>
      <c r="F126" s="207">
        <v>9.23368145</v>
      </c>
    </row>
    <row r="127">
      <c r="A127" s="37" t="s">
        <v>29</v>
      </c>
      <c r="B127" s="10" t="s">
        <v>498</v>
      </c>
      <c r="C127" s="10">
        <v>2013.0</v>
      </c>
      <c r="D127" s="10">
        <v>3.0</v>
      </c>
      <c r="E127" s="10">
        <v>52.0</v>
      </c>
      <c r="F127" s="207">
        <v>9.58027341</v>
      </c>
    </row>
    <row r="128">
      <c r="A128" s="37" t="s">
        <v>30</v>
      </c>
      <c r="B128" s="10" t="s">
        <v>499</v>
      </c>
      <c r="C128" s="10">
        <v>2013.0</v>
      </c>
      <c r="D128" s="10">
        <v>3.0</v>
      </c>
      <c r="E128" s="10">
        <v>52.0</v>
      </c>
      <c r="F128" s="207">
        <v>8.87901524</v>
      </c>
    </row>
    <row r="129">
      <c r="A129" s="37" t="s">
        <v>31</v>
      </c>
      <c r="B129" s="10" t="s">
        <v>500</v>
      </c>
      <c r="C129" s="10">
        <v>2013.0</v>
      </c>
      <c r="D129" s="10">
        <v>3.0</v>
      </c>
      <c r="E129" s="10">
        <v>52.0</v>
      </c>
      <c r="F129" s="207">
        <v>9.26197482</v>
      </c>
    </row>
    <row r="130">
      <c r="A130" s="37" t="s">
        <v>32</v>
      </c>
      <c r="B130" s="10" t="s">
        <v>501</v>
      </c>
      <c r="C130" s="10">
        <v>2013.0</v>
      </c>
      <c r="D130" s="10">
        <v>3.0</v>
      </c>
      <c r="E130" s="10">
        <v>52.0</v>
      </c>
      <c r="F130" s="207">
        <v>8.97670804</v>
      </c>
    </row>
    <row r="131">
      <c r="A131" s="37" t="s">
        <v>33</v>
      </c>
      <c r="B131" s="10" t="s">
        <v>502</v>
      </c>
      <c r="C131" s="10">
        <v>2013.0</v>
      </c>
      <c r="D131" s="10">
        <v>3.0</v>
      </c>
      <c r="E131" s="10">
        <v>52.0</v>
      </c>
      <c r="F131" s="207">
        <v>7.77996031</v>
      </c>
    </row>
    <row r="132">
      <c r="A132" s="37" t="s">
        <v>34</v>
      </c>
      <c r="B132" s="10" t="s">
        <v>503</v>
      </c>
      <c r="C132" s="10">
        <v>2013.0</v>
      </c>
      <c r="D132" s="10">
        <v>3.0</v>
      </c>
      <c r="E132" s="10">
        <v>52.0</v>
      </c>
      <c r="F132" s="207">
        <v>8.09087613</v>
      </c>
    </row>
    <row r="133">
      <c r="A133" s="37" t="s">
        <v>35</v>
      </c>
      <c r="B133" s="10" t="s">
        <v>504</v>
      </c>
      <c r="C133" s="10">
        <v>2013.0</v>
      </c>
      <c r="D133" s="10">
        <v>3.0</v>
      </c>
      <c r="E133" s="10">
        <v>52.0</v>
      </c>
      <c r="F133" s="207">
        <v>8.46113648</v>
      </c>
    </row>
    <row r="134">
      <c r="A134" s="37" t="s">
        <v>3</v>
      </c>
      <c r="B134" s="10" t="s">
        <v>489</v>
      </c>
      <c r="C134" s="10">
        <v>2014.0</v>
      </c>
      <c r="D134" s="10">
        <v>3.0</v>
      </c>
      <c r="E134" s="10">
        <v>52.0</v>
      </c>
      <c r="F134" s="207">
        <v>8.79291523</v>
      </c>
    </row>
    <row r="135">
      <c r="A135" s="37" t="s">
        <v>4</v>
      </c>
      <c r="B135" s="10" t="s">
        <v>472</v>
      </c>
      <c r="C135" s="10">
        <v>2014.0</v>
      </c>
      <c r="D135" s="10">
        <v>3.0</v>
      </c>
      <c r="E135" s="10">
        <v>52.0</v>
      </c>
      <c r="F135" s="207">
        <v>9.53164129</v>
      </c>
    </row>
    <row r="136">
      <c r="A136" s="37" t="s">
        <v>5</v>
      </c>
      <c r="B136" s="10" t="s">
        <v>473</v>
      </c>
      <c r="C136" s="10">
        <v>2014.0</v>
      </c>
      <c r="D136" s="10">
        <v>3.0</v>
      </c>
      <c r="E136" s="10">
        <v>52.0</v>
      </c>
      <c r="F136" s="207">
        <v>9.55962381</v>
      </c>
    </row>
    <row r="137">
      <c r="A137" s="37" t="s">
        <v>6</v>
      </c>
      <c r="B137" s="10" t="s">
        <v>474</v>
      </c>
      <c r="C137" s="10">
        <v>2014.0</v>
      </c>
      <c r="D137" s="10">
        <v>3.0</v>
      </c>
      <c r="E137" s="10">
        <v>52.0</v>
      </c>
      <c r="F137" s="207">
        <v>9.83897847</v>
      </c>
    </row>
    <row r="138">
      <c r="A138" s="37" t="s">
        <v>7</v>
      </c>
      <c r="B138" s="10" t="s">
        <v>475</v>
      </c>
      <c r="C138" s="10">
        <v>2014.0</v>
      </c>
      <c r="D138" s="10">
        <v>3.0</v>
      </c>
      <c r="E138" s="10">
        <v>52.0</v>
      </c>
      <c r="F138" s="207">
        <v>8.70369377</v>
      </c>
    </row>
    <row r="139">
      <c r="A139" s="37" t="s">
        <v>8</v>
      </c>
      <c r="B139" s="10" t="s">
        <v>479</v>
      </c>
      <c r="C139" s="10">
        <v>2014.0</v>
      </c>
      <c r="D139" s="10">
        <v>3.0</v>
      </c>
      <c r="E139" s="10">
        <v>52.0</v>
      </c>
      <c r="F139" s="207">
        <v>9.58502624</v>
      </c>
    </row>
    <row r="140">
      <c r="A140" s="37" t="s">
        <v>9</v>
      </c>
      <c r="B140" s="10" t="s">
        <v>480</v>
      </c>
      <c r="C140" s="10">
        <v>2014.0</v>
      </c>
      <c r="D140" s="10">
        <v>3.0</v>
      </c>
      <c r="E140" s="10">
        <v>52.0</v>
      </c>
      <c r="F140" s="207">
        <v>9.26622429</v>
      </c>
    </row>
    <row r="141">
      <c r="A141" s="37" t="s">
        <v>10</v>
      </c>
      <c r="B141" s="10" t="s">
        <v>478</v>
      </c>
      <c r="C141" s="10">
        <v>2014.0</v>
      </c>
      <c r="D141" s="10">
        <v>3.0</v>
      </c>
      <c r="E141" s="10">
        <v>52.0</v>
      </c>
      <c r="F141" s="207">
        <v>6.63602762</v>
      </c>
    </row>
    <row r="142">
      <c r="A142" s="37" t="s">
        <v>11</v>
      </c>
      <c r="B142" s="10" t="s">
        <v>477</v>
      </c>
      <c r="C142" s="10">
        <v>2014.0</v>
      </c>
      <c r="D142" s="10">
        <v>3.0</v>
      </c>
      <c r="E142" s="10">
        <v>52.0</v>
      </c>
      <c r="F142" s="207">
        <v>9.21625997</v>
      </c>
    </row>
    <row r="143">
      <c r="A143" s="37" t="s">
        <v>12</v>
      </c>
      <c r="B143" s="10" t="s">
        <v>476</v>
      </c>
      <c r="C143" s="10">
        <v>2014.0</v>
      </c>
      <c r="D143" s="10">
        <v>3.0</v>
      </c>
      <c r="E143" s="10">
        <v>52.0</v>
      </c>
      <c r="F143" s="207">
        <v>10.514603</v>
      </c>
    </row>
    <row r="144">
      <c r="A144" s="37" t="s">
        <v>13</v>
      </c>
      <c r="B144" s="10" t="s">
        <v>481</v>
      </c>
      <c r="C144" s="10">
        <v>2014.0</v>
      </c>
      <c r="D144" s="10">
        <v>3.0</v>
      </c>
      <c r="E144" s="10">
        <v>52.0</v>
      </c>
      <c r="F144" s="207">
        <v>8.87353777</v>
      </c>
    </row>
    <row r="145">
      <c r="A145" s="37" t="s">
        <v>14</v>
      </c>
      <c r="B145" s="10" t="s">
        <v>483</v>
      </c>
      <c r="C145" s="10">
        <v>2014.0</v>
      </c>
      <c r="D145" s="10">
        <v>3.0</v>
      </c>
      <c r="E145" s="10">
        <v>52.0</v>
      </c>
      <c r="F145" s="207">
        <v>8.08350839</v>
      </c>
    </row>
    <row r="146">
      <c r="A146" s="37" t="s">
        <v>15</v>
      </c>
      <c r="B146" s="10" t="s">
        <v>482</v>
      </c>
      <c r="C146" s="10">
        <v>2014.0</v>
      </c>
      <c r="D146" s="10">
        <v>3.0</v>
      </c>
      <c r="E146" s="10">
        <v>52.0</v>
      </c>
      <c r="F146" s="207">
        <v>7.40529886</v>
      </c>
    </row>
    <row r="147">
      <c r="A147" s="37" t="s">
        <v>16</v>
      </c>
      <c r="B147" s="10" t="s">
        <v>484</v>
      </c>
      <c r="C147" s="10">
        <v>2014.0</v>
      </c>
      <c r="D147" s="10">
        <v>3.0</v>
      </c>
      <c r="E147" s="10">
        <v>52.0</v>
      </c>
      <c r="F147" s="207">
        <v>8.36018845</v>
      </c>
    </row>
    <row r="148">
      <c r="A148" s="37" t="s">
        <v>17</v>
      </c>
      <c r="B148" s="10" t="s">
        <v>485</v>
      </c>
      <c r="C148" s="10">
        <v>2014.0</v>
      </c>
      <c r="D148" s="10">
        <v>3.0</v>
      </c>
      <c r="E148" s="10">
        <v>52.0</v>
      </c>
      <c r="F148" s="207">
        <v>9.06168189</v>
      </c>
    </row>
    <row r="149">
      <c r="A149" s="37" t="s">
        <v>18</v>
      </c>
      <c r="B149" s="10" t="s">
        <v>486</v>
      </c>
      <c r="C149" s="10">
        <v>2014.0</v>
      </c>
      <c r="D149" s="10">
        <v>3.0</v>
      </c>
      <c r="E149" s="10">
        <v>52.0</v>
      </c>
      <c r="F149" s="207">
        <v>9.10333637</v>
      </c>
    </row>
    <row r="150">
      <c r="A150" s="37" t="s">
        <v>19</v>
      </c>
      <c r="B150" s="10" t="s">
        <v>487</v>
      </c>
      <c r="C150" s="10">
        <v>2014.0</v>
      </c>
      <c r="D150" s="10">
        <v>3.0</v>
      </c>
      <c r="E150" s="10">
        <v>52.0</v>
      </c>
      <c r="F150" s="207">
        <v>7.68293426</v>
      </c>
    </row>
    <row r="151">
      <c r="A151" s="37" t="s">
        <v>20</v>
      </c>
      <c r="B151" s="10" t="s">
        <v>488</v>
      </c>
      <c r="C151" s="10">
        <v>2014.0</v>
      </c>
      <c r="D151" s="10">
        <v>3.0</v>
      </c>
      <c r="E151" s="10">
        <v>52.0</v>
      </c>
      <c r="F151" s="207">
        <v>9.06766101</v>
      </c>
    </row>
    <row r="152">
      <c r="A152" s="37" t="s">
        <v>21</v>
      </c>
      <c r="B152" s="10" t="s">
        <v>490</v>
      </c>
      <c r="C152" s="10">
        <v>2014.0</v>
      </c>
      <c r="D152" s="10">
        <v>3.0</v>
      </c>
      <c r="E152" s="10">
        <v>52.0</v>
      </c>
      <c r="F152" s="207">
        <v>9.15775645</v>
      </c>
    </row>
    <row r="153">
      <c r="A153" s="37" t="s">
        <v>22</v>
      </c>
      <c r="B153" s="10" t="s">
        <v>491</v>
      </c>
      <c r="C153" s="10">
        <v>2014.0</v>
      </c>
      <c r="D153" s="10">
        <v>3.0</v>
      </c>
      <c r="E153" s="10">
        <v>52.0</v>
      </c>
      <c r="F153" s="207">
        <v>9.65382077</v>
      </c>
    </row>
    <row r="154">
      <c r="A154" s="37" t="s">
        <v>23</v>
      </c>
      <c r="B154" s="10" t="s">
        <v>492</v>
      </c>
      <c r="C154" s="10">
        <v>2014.0</v>
      </c>
      <c r="D154" s="10">
        <v>3.0</v>
      </c>
      <c r="E154" s="10">
        <v>52.0</v>
      </c>
      <c r="F154" s="207">
        <v>7.02477506</v>
      </c>
    </row>
    <row r="155">
      <c r="A155" s="37" t="s">
        <v>24</v>
      </c>
      <c r="B155" s="10" t="s">
        <v>493</v>
      </c>
      <c r="C155" s="10">
        <v>2014.0</v>
      </c>
      <c r="D155" s="10">
        <v>3.0</v>
      </c>
      <c r="E155" s="10">
        <v>52.0</v>
      </c>
      <c r="F155" s="207">
        <v>8.22023759</v>
      </c>
    </row>
    <row r="156">
      <c r="A156" s="37" t="s">
        <v>25</v>
      </c>
      <c r="B156" s="10" t="s">
        <v>494</v>
      </c>
      <c r="C156" s="10">
        <v>2014.0</v>
      </c>
      <c r="D156" s="10">
        <v>3.0</v>
      </c>
      <c r="E156" s="10">
        <v>52.0</v>
      </c>
      <c r="F156" s="207">
        <v>9.0732613</v>
      </c>
    </row>
    <row r="157">
      <c r="A157" s="37" t="s">
        <v>26</v>
      </c>
      <c r="B157" s="10" t="s">
        <v>495</v>
      </c>
      <c r="C157" s="10">
        <v>2014.0</v>
      </c>
      <c r="D157" s="10">
        <v>3.0</v>
      </c>
      <c r="E157" s="10">
        <v>52.0</v>
      </c>
      <c r="F157" s="207">
        <v>9.09965583</v>
      </c>
    </row>
    <row r="158">
      <c r="A158" s="37" t="s">
        <v>27</v>
      </c>
      <c r="B158" s="10" t="s">
        <v>497</v>
      </c>
      <c r="C158" s="10">
        <v>2014.0</v>
      </c>
      <c r="D158" s="10">
        <v>3.0</v>
      </c>
      <c r="E158" s="10">
        <v>52.0</v>
      </c>
      <c r="F158" s="207">
        <v>8.5437222</v>
      </c>
    </row>
    <row r="159">
      <c r="A159" s="37" t="s">
        <v>28</v>
      </c>
      <c r="B159" s="10" t="s">
        <v>496</v>
      </c>
      <c r="C159" s="10">
        <v>2014.0</v>
      </c>
      <c r="D159" s="10">
        <v>3.0</v>
      </c>
      <c r="E159" s="10">
        <v>52.0</v>
      </c>
      <c r="F159" s="207">
        <v>9.39317614</v>
      </c>
    </row>
    <row r="160">
      <c r="A160" s="37" t="s">
        <v>29</v>
      </c>
      <c r="B160" s="10" t="s">
        <v>498</v>
      </c>
      <c r="C160" s="10">
        <v>2014.0</v>
      </c>
      <c r="D160" s="10">
        <v>3.0</v>
      </c>
      <c r="E160" s="10">
        <v>52.0</v>
      </c>
      <c r="F160" s="207">
        <v>9.81461026</v>
      </c>
    </row>
    <row r="161">
      <c r="A161" s="37" t="s">
        <v>30</v>
      </c>
      <c r="B161" s="10" t="s">
        <v>499</v>
      </c>
      <c r="C161" s="10">
        <v>2014.0</v>
      </c>
      <c r="D161" s="10">
        <v>3.0</v>
      </c>
      <c r="E161" s="10">
        <v>52.0</v>
      </c>
      <c r="F161" s="207">
        <v>8.69218268</v>
      </c>
    </row>
    <row r="162">
      <c r="A162" s="37" t="s">
        <v>31</v>
      </c>
      <c r="B162" s="10" t="s">
        <v>500</v>
      </c>
      <c r="C162" s="10">
        <v>2014.0</v>
      </c>
      <c r="D162" s="10">
        <v>3.0</v>
      </c>
      <c r="E162" s="10">
        <v>52.0</v>
      </c>
      <c r="F162" s="207">
        <v>9.31571633</v>
      </c>
    </row>
    <row r="163">
      <c r="A163" s="37" t="s">
        <v>32</v>
      </c>
      <c r="B163" s="10" t="s">
        <v>501</v>
      </c>
      <c r="C163" s="10">
        <v>2014.0</v>
      </c>
      <c r="D163" s="10">
        <v>3.0</v>
      </c>
      <c r="E163" s="10">
        <v>52.0</v>
      </c>
      <c r="F163" s="207">
        <v>9.08168719</v>
      </c>
    </row>
    <row r="164">
      <c r="A164" s="37" t="s">
        <v>33</v>
      </c>
      <c r="B164" s="10" t="s">
        <v>502</v>
      </c>
      <c r="C164" s="10">
        <v>2014.0</v>
      </c>
      <c r="D164" s="10">
        <v>3.0</v>
      </c>
      <c r="E164" s="10">
        <v>52.0</v>
      </c>
      <c r="F164" s="207">
        <v>7.7108852</v>
      </c>
    </row>
    <row r="165">
      <c r="A165" s="37" t="s">
        <v>34</v>
      </c>
      <c r="B165" s="10" t="s">
        <v>503</v>
      </c>
      <c r="C165" s="10">
        <v>2014.0</v>
      </c>
      <c r="D165" s="10">
        <v>3.0</v>
      </c>
      <c r="E165" s="10">
        <v>52.0</v>
      </c>
      <c r="F165" s="207">
        <v>8.26571189</v>
      </c>
    </row>
    <row r="166">
      <c r="A166" s="37" t="s">
        <v>35</v>
      </c>
      <c r="B166" s="10" t="s">
        <v>504</v>
      </c>
      <c r="C166" s="10">
        <v>2014.0</v>
      </c>
      <c r="D166" s="10">
        <v>3.0</v>
      </c>
      <c r="E166" s="10">
        <v>52.0</v>
      </c>
      <c r="F166" s="207">
        <v>8.35412141</v>
      </c>
    </row>
    <row r="167">
      <c r="A167" s="37" t="s">
        <v>3</v>
      </c>
      <c r="B167" s="10" t="s">
        <v>489</v>
      </c>
      <c r="C167" s="10">
        <v>2015.0</v>
      </c>
      <c r="D167" s="10">
        <v>3.0</v>
      </c>
      <c r="E167" s="10">
        <v>52.0</v>
      </c>
      <c r="F167" s="207">
        <v>8.82339944</v>
      </c>
    </row>
    <row r="168">
      <c r="A168" s="37" t="s">
        <v>4</v>
      </c>
      <c r="B168" s="10" t="s">
        <v>472</v>
      </c>
      <c r="C168" s="10">
        <v>2015.0</v>
      </c>
      <c r="D168" s="10">
        <v>3.0</v>
      </c>
      <c r="E168" s="10">
        <v>52.0</v>
      </c>
      <c r="F168" s="207">
        <v>9.63750975</v>
      </c>
    </row>
    <row r="169">
      <c r="A169" s="37" t="s">
        <v>5</v>
      </c>
      <c r="B169" s="10" t="s">
        <v>473</v>
      </c>
      <c r="C169" s="10">
        <v>2015.0</v>
      </c>
      <c r="D169" s="10">
        <v>3.0</v>
      </c>
      <c r="E169" s="10">
        <v>52.0</v>
      </c>
      <c r="F169" s="207">
        <v>9.56601762</v>
      </c>
    </row>
    <row r="170">
      <c r="A170" s="37" t="s">
        <v>6</v>
      </c>
      <c r="B170" s="10" t="s">
        <v>474</v>
      </c>
      <c r="C170" s="10">
        <v>2015.0</v>
      </c>
      <c r="D170" s="10">
        <v>3.0</v>
      </c>
      <c r="E170" s="10">
        <v>52.0</v>
      </c>
      <c r="F170" s="207">
        <v>9.75268352</v>
      </c>
    </row>
    <row r="171">
      <c r="A171" s="37" t="s">
        <v>7</v>
      </c>
      <c r="B171" s="10" t="s">
        <v>475</v>
      </c>
      <c r="C171" s="10">
        <v>2015.0</v>
      </c>
      <c r="D171" s="10">
        <v>3.0</v>
      </c>
      <c r="E171" s="10">
        <v>52.0</v>
      </c>
      <c r="F171" s="207">
        <v>8.74946259</v>
      </c>
    </row>
    <row r="172">
      <c r="A172" s="37" t="s">
        <v>8</v>
      </c>
      <c r="B172" s="10" t="s">
        <v>479</v>
      </c>
      <c r="C172" s="10">
        <v>2015.0</v>
      </c>
      <c r="D172" s="10">
        <v>3.0</v>
      </c>
      <c r="E172" s="10">
        <v>52.0</v>
      </c>
      <c r="F172" s="207">
        <v>9.69859713</v>
      </c>
    </row>
    <row r="173">
      <c r="A173" s="37" t="s">
        <v>9</v>
      </c>
      <c r="B173" s="10" t="s">
        <v>480</v>
      </c>
      <c r="C173" s="10">
        <v>2015.0</v>
      </c>
      <c r="D173" s="10">
        <v>3.0</v>
      </c>
      <c r="E173" s="10">
        <v>52.0</v>
      </c>
      <c r="F173" s="207">
        <v>9.37899242</v>
      </c>
    </row>
    <row r="174">
      <c r="A174" s="37" t="s">
        <v>10</v>
      </c>
      <c r="B174" s="10" t="s">
        <v>478</v>
      </c>
      <c r="C174" s="10">
        <v>2015.0</v>
      </c>
      <c r="D174" s="10">
        <v>3.0</v>
      </c>
      <c r="E174" s="10">
        <v>52.0</v>
      </c>
      <c r="F174" s="207">
        <v>6.73870158</v>
      </c>
    </row>
    <row r="175">
      <c r="A175" s="37" t="s">
        <v>11</v>
      </c>
      <c r="B175" s="10" t="s">
        <v>477</v>
      </c>
      <c r="C175" s="10">
        <v>2015.0</v>
      </c>
      <c r="D175" s="10">
        <v>3.0</v>
      </c>
      <c r="E175" s="10">
        <v>52.0</v>
      </c>
      <c r="F175" s="207">
        <v>9.13808868</v>
      </c>
    </row>
    <row r="176">
      <c r="A176" s="37" t="s">
        <v>12</v>
      </c>
      <c r="B176" s="10" t="s">
        <v>476</v>
      </c>
      <c r="C176" s="10">
        <v>2015.0</v>
      </c>
      <c r="D176" s="10">
        <v>3.0</v>
      </c>
      <c r="E176" s="10">
        <v>52.0</v>
      </c>
      <c r="F176" s="207">
        <v>10.348251</v>
      </c>
    </row>
    <row r="177">
      <c r="A177" s="37" t="s">
        <v>13</v>
      </c>
      <c r="B177" s="10" t="s">
        <v>481</v>
      </c>
      <c r="C177" s="10">
        <v>2015.0</v>
      </c>
      <c r="D177" s="10">
        <v>3.0</v>
      </c>
      <c r="E177" s="10">
        <v>52.0</v>
      </c>
      <c r="F177" s="207">
        <v>8.9282044</v>
      </c>
    </row>
    <row r="178">
      <c r="A178" s="37" t="s">
        <v>14</v>
      </c>
      <c r="B178" s="10" t="s">
        <v>483</v>
      </c>
      <c r="C178" s="10">
        <v>2015.0</v>
      </c>
      <c r="D178" s="10">
        <v>3.0</v>
      </c>
      <c r="E178" s="10">
        <v>52.0</v>
      </c>
      <c r="F178" s="207">
        <v>8.07702889</v>
      </c>
    </row>
    <row r="179">
      <c r="A179" s="37" t="s">
        <v>15</v>
      </c>
      <c r="B179" s="10" t="s">
        <v>482</v>
      </c>
      <c r="C179" s="10">
        <v>2015.0</v>
      </c>
      <c r="D179" s="10">
        <v>3.0</v>
      </c>
      <c r="E179" s="10">
        <v>52.0</v>
      </c>
      <c r="F179" s="207">
        <v>7.53854569</v>
      </c>
    </row>
    <row r="180">
      <c r="A180" s="37" t="s">
        <v>16</v>
      </c>
      <c r="B180" s="10" t="s">
        <v>484</v>
      </c>
      <c r="C180" s="10">
        <v>2015.0</v>
      </c>
      <c r="D180" s="10">
        <v>3.0</v>
      </c>
      <c r="E180" s="10">
        <v>52.0</v>
      </c>
      <c r="F180" s="207">
        <v>8.58403019</v>
      </c>
    </row>
    <row r="181">
      <c r="A181" s="37" t="s">
        <v>17</v>
      </c>
      <c r="B181" s="10" t="s">
        <v>485</v>
      </c>
      <c r="C181" s="10">
        <v>2015.0</v>
      </c>
      <c r="D181" s="10">
        <v>3.0</v>
      </c>
      <c r="E181" s="10">
        <v>52.0</v>
      </c>
      <c r="F181" s="207">
        <v>9.09966367</v>
      </c>
    </row>
    <row r="182">
      <c r="A182" s="37" t="s">
        <v>18</v>
      </c>
      <c r="B182" s="10" t="s">
        <v>486</v>
      </c>
      <c r="C182" s="10">
        <v>2015.0</v>
      </c>
      <c r="D182" s="10">
        <v>3.0</v>
      </c>
      <c r="E182" s="10">
        <v>52.0</v>
      </c>
      <c r="F182" s="207">
        <v>9.09642074</v>
      </c>
    </row>
    <row r="183">
      <c r="A183" s="37" t="s">
        <v>19</v>
      </c>
      <c r="B183" s="10" t="s">
        <v>487</v>
      </c>
      <c r="C183" s="10">
        <v>2015.0</v>
      </c>
      <c r="D183" s="10">
        <v>3.0</v>
      </c>
      <c r="E183" s="10">
        <v>52.0</v>
      </c>
      <c r="F183" s="207">
        <v>7.82261367</v>
      </c>
    </row>
    <row r="184">
      <c r="A184" s="37" t="s">
        <v>20</v>
      </c>
      <c r="B184" s="10" t="s">
        <v>488</v>
      </c>
      <c r="C184" s="10">
        <v>2015.0</v>
      </c>
      <c r="D184" s="10">
        <v>3.0</v>
      </c>
      <c r="E184" s="10">
        <v>52.0</v>
      </c>
      <c r="F184" s="207">
        <v>9.12340159</v>
      </c>
    </row>
    <row r="185">
      <c r="A185" s="37" t="s">
        <v>21</v>
      </c>
      <c r="B185" s="10" t="s">
        <v>490</v>
      </c>
      <c r="C185" s="10">
        <v>2015.0</v>
      </c>
      <c r="D185" s="10">
        <v>3.0</v>
      </c>
      <c r="E185" s="10">
        <v>52.0</v>
      </c>
      <c r="F185" s="207">
        <v>9.1848844</v>
      </c>
    </row>
    <row r="186">
      <c r="A186" s="37" t="s">
        <v>22</v>
      </c>
      <c r="B186" s="10" t="s">
        <v>491</v>
      </c>
      <c r="C186" s="10">
        <v>2015.0</v>
      </c>
      <c r="D186" s="10">
        <v>3.0</v>
      </c>
      <c r="E186" s="10">
        <v>52.0</v>
      </c>
      <c r="F186" s="207">
        <v>9.70621704</v>
      </c>
    </row>
    <row r="187">
      <c r="A187" s="37" t="s">
        <v>23</v>
      </c>
      <c r="B187" s="10" t="s">
        <v>492</v>
      </c>
      <c r="C187" s="10">
        <v>2015.0</v>
      </c>
      <c r="D187" s="10">
        <v>3.0</v>
      </c>
      <c r="E187" s="10">
        <v>52.0</v>
      </c>
      <c r="F187" s="207">
        <v>7.15228216</v>
      </c>
    </row>
    <row r="188">
      <c r="A188" s="37" t="s">
        <v>24</v>
      </c>
      <c r="B188" s="10" t="s">
        <v>493</v>
      </c>
      <c r="C188" s="10">
        <v>2015.0</v>
      </c>
      <c r="D188" s="10">
        <v>3.0</v>
      </c>
      <c r="E188" s="10">
        <v>52.0</v>
      </c>
      <c r="F188" s="207">
        <v>8.28094264</v>
      </c>
    </row>
    <row r="189">
      <c r="A189" s="37" t="s">
        <v>25</v>
      </c>
      <c r="B189" s="10" t="s">
        <v>494</v>
      </c>
      <c r="C189" s="10">
        <v>2015.0</v>
      </c>
      <c r="D189" s="10">
        <v>3.0</v>
      </c>
      <c r="E189" s="10">
        <v>52.0</v>
      </c>
      <c r="F189" s="207">
        <v>9.09486357</v>
      </c>
    </row>
    <row r="190">
      <c r="A190" s="37" t="s">
        <v>26</v>
      </c>
      <c r="B190" s="10" t="s">
        <v>495</v>
      </c>
      <c r="C190" s="10">
        <v>2015.0</v>
      </c>
      <c r="D190" s="10">
        <v>3.0</v>
      </c>
      <c r="E190" s="10">
        <v>52.0</v>
      </c>
      <c r="F190" s="207">
        <v>9.25786921</v>
      </c>
    </row>
    <row r="191">
      <c r="A191" s="37" t="s">
        <v>27</v>
      </c>
      <c r="B191" s="10" t="s">
        <v>497</v>
      </c>
      <c r="C191" s="10">
        <v>2015.0</v>
      </c>
      <c r="D191" s="10">
        <v>3.0</v>
      </c>
      <c r="E191" s="10">
        <v>52.0</v>
      </c>
      <c r="F191" s="207">
        <v>8.76304524</v>
      </c>
    </row>
    <row r="192">
      <c r="A192" s="37" t="s">
        <v>28</v>
      </c>
      <c r="B192" s="10" t="s">
        <v>496</v>
      </c>
      <c r="C192" s="10">
        <v>2015.0</v>
      </c>
      <c r="D192" s="10">
        <v>3.0</v>
      </c>
      <c r="E192" s="10">
        <v>52.0</v>
      </c>
      <c r="F192" s="207">
        <v>9.70564084</v>
      </c>
    </row>
    <row r="193">
      <c r="A193" s="37" t="s">
        <v>29</v>
      </c>
      <c r="B193" s="10" t="s">
        <v>498</v>
      </c>
      <c r="C193" s="10">
        <v>2015.0</v>
      </c>
      <c r="D193" s="10">
        <v>3.0</v>
      </c>
      <c r="E193" s="10">
        <v>52.0</v>
      </c>
      <c r="F193" s="207">
        <v>9.84390852</v>
      </c>
    </row>
    <row r="194">
      <c r="A194" s="37" t="s">
        <v>30</v>
      </c>
      <c r="B194" s="10" t="s">
        <v>499</v>
      </c>
      <c r="C194" s="10">
        <v>2015.0</v>
      </c>
      <c r="D194" s="10">
        <v>3.0</v>
      </c>
      <c r="E194" s="10">
        <v>52.0</v>
      </c>
      <c r="F194" s="207">
        <v>8.77360898</v>
      </c>
    </row>
    <row r="195">
      <c r="A195" s="37" t="s">
        <v>31</v>
      </c>
      <c r="B195" s="10" t="s">
        <v>500</v>
      </c>
      <c r="C195" s="10">
        <v>2015.0</v>
      </c>
      <c r="D195" s="10">
        <v>3.0</v>
      </c>
      <c r="E195" s="10">
        <v>52.0</v>
      </c>
      <c r="F195" s="207">
        <v>9.40101361</v>
      </c>
    </row>
    <row r="196">
      <c r="A196" s="37" t="s">
        <v>32</v>
      </c>
      <c r="B196" s="10" t="s">
        <v>501</v>
      </c>
      <c r="C196" s="10">
        <v>2015.0</v>
      </c>
      <c r="D196" s="10">
        <v>3.0</v>
      </c>
      <c r="E196" s="10">
        <v>52.0</v>
      </c>
      <c r="F196" s="207">
        <v>9.03212883</v>
      </c>
    </row>
    <row r="197">
      <c r="A197" s="37" t="s">
        <v>33</v>
      </c>
      <c r="B197" s="10" t="s">
        <v>502</v>
      </c>
      <c r="C197" s="10">
        <v>2015.0</v>
      </c>
      <c r="D197" s="10">
        <v>3.0</v>
      </c>
      <c r="E197" s="10">
        <v>52.0</v>
      </c>
      <c r="F197" s="207">
        <v>7.55375466</v>
      </c>
    </row>
    <row r="198">
      <c r="A198" s="37" t="s">
        <v>34</v>
      </c>
      <c r="B198" s="10" t="s">
        <v>503</v>
      </c>
      <c r="C198" s="10">
        <v>2015.0</v>
      </c>
      <c r="D198" s="10">
        <v>3.0</v>
      </c>
      <c r="E198" s="10">
        <v>52.0</v>
      </c>
      <c r="F198" s="207">
        <v>8.48953071</v>
      </c>
    </row>
    <row r="199">
      <c r="A199" s="37" t="s">
        <v>35</v>
      </c>
      <c r="B199" s="10" t="s">
        <v>504</v>
      </c>
      <c r="C199" s="10">
        <v>2015.0</v>
      </c>
      <c r="D199" s="10">
        <v>3.0</v>
      </c>
      <c r="E199" s="10">
        <v>52.0</v>
      </c>
      <c r="F199" s="207">
        <v>8.5606989</v>
      </c>
    </row>
    <row r="200">
      <c r="A200" s="37" t="s">
        <v>3</v>
      </c>
      <c r="B200" s="10" t="s">
        <v>489</v>
      </c>
      <c r="C200" s="10">
        <v>2016.0</v>
      </c>
      <c r="D200" s="10">
        <v>3.0</v>
      </c>
      <c r="E200" s="10">
        <v>52.0</v>
      </c>
      <c r="F200" s="207">
        <v>8.94010604</v>
      </c>
    </row>
    <row r="201">
      <c r="A201" s="37" t="s">
        <v>4</v>
      </c>
      <c r="B201" s="10" t="s">
        <v>472</v>
      </c>
      <c r="C201" s="10">
        <v>2016.0</v>
      </c>
      <c r="D201" s="10">
        <v>3.0</v>
      </c>
      <c r="E201" s="10">
        <v>52.0</v>
      </c>
      <c r="F201" s="207">
        <v>9.67188282</v>
      </c>
    </row>
    <row r="202">
      <c r="A202" s="37" t="s">
        <v>5</v>
      </c>
      <c r="B202" s="10" t="s">
        <v>473</v>
      </c>
      <c r="C202" s="10">
        <v>2016.0</v>
      </c>
      <c r="D202" s="10">
        <v>3.0</v>
      </c>
      <c r="E202" s="10">
        <v>52.0</v>
      </c>
      <c r="F202" s="207">
        <v>9.62923716</v>
      </c>
    </row>
    <row r="203">
      <c r="A203" s="37" t="s">
        <v>6</v>
      </c>
      <c r="B203" s="10" t="s">
        <v>474</v>
      </c>
      <c r="C203" s="10">
        <v>2016.0</v>
      </c>
      <c r="D203" s="10">
        <v>3.0</v>
      </c>
      <c r="E203" s="10">
        <v>52.0</v>
      </c>
      <c r="F203" s="207">
        <v>9.77072363</v>
      </c>
    </row>
    <row r="204">
      <c r="A204" s="37" t="s">
        <v>7</v>
      </c>
      <c r="B204" s="10" t="s">
        <v>475</v>
      </c>
      <c r="C204" s="10">
        <v>2016.0</v>
      </c>
      <c r="D204" s="10">
        <v>3.0</v>
      </c>
      <c r="E204" s="10">
        <v>52.0</v>
      </c>
      <c r="F204" s="207">
        <v>8.82585591</v>
      </c>
    </row>
    <row r="205">
      <c r="A205" s="37" t="s">
        <v>8</v>
      </c>
      <c r="B205" s="10" t="s">
        <v>479</v>
      </c>
      <c r="C205" s="10">
        <v>2016.0</v>
      </c>
      <c r="D205" s="10">
        <v>3.0</v>
      </c>
      <c r="E205" s="10">
        <v>52.0</v>
      </c>
      <c r="F205" s="207">
        <v>9.64465896</v>
      </c>
    </row>
    <row r="206">
      <c r="A206" s="37" t="s">
        <v>9</v>
      </c>
      <c r="B206" s="10" t="s">
        <v>480</v>
      </c>
      <c r="C206" s="10">
        <v>2016.0</v>
      </c>
      <c r="D206" s="10">
        <v>3.0</v>
      </c>
      <c r="E206" s="10">
        <v>52.0</v>
      </c>
      <c r="F206" s="207">
        <v>9.39316246</v>
      </c>
    </row>
    <row r="207">
      <c r="A207" s="37" t="s">
        <v>10</v>
      </c>
      <c r="B207" s="10" t="s">
        <v>478</v>
      </c>
      <c r="C207" s="10">
        <v>2016.0</v>
      </c>
      <c r="D207" s="10">
        <v>3.0</v>
      </c>
      <c r="E207" s="10">
        <v>52.0</v>
      </c>
      <c r="F207" s="207">
        <v>7.02946107</v>
      </c>
    </row>
    <row r="208">
      <c r="A208" s="37" t="s">
        <v>11</v>
      </c>
      <c r="B208" s="10" t="s">
        <v>477</v>
      </c>
      <c r="C208" s="10">
        <v>2016.0</v>
      </c>
      <c r="D208" s="10">
        <v>3.0</v>
      </c>
      <c r="E208" s="10">
        <v>52.0</v>
      </c>
      <c r="F208" s="207">
        <v>9.38483611</v>
      </c>
    </row>
    <row r="209">
      <c r="A209" s="37" t="s">
        <v>12</v>
      </c>
      <c r="B209" s="10" t="s">
        <v>476</v>
      </c>
      <c r="C209" s="10">
        <v>2016.0</v>
      </c>
      <c r="D209" s="10">
        <v>3.0</v>
      </c>
      <c r="E209" s="10">
        <v>52.0</v>
      </c>
      <c r="F209" s="207">
        <v>10.5387387</v>
      </c>
    </row>
    <row r="210">
      <c r="A210" s="37" t="s">
        <v>13</v>
      </c>
      <c r="B210" s="10" t="s">
        <v>481</v>
      </c>
      <c r="C210" s="10">
        <v>2016.0</v>
      </c>
      <c r="D210" s="10">
        <v>3.0</v>
      </c>
      <c r="E210" s="10">
        <v>52.0</v>
      </c>
      <c r="F210" s="207">
        <v>9.17202062</v>
      </c>
    </row>
    <row r="211">
      <c r="A211" s="37" t="s">
        <v>14</v>
      </c>
      <c r="B211" s="10" t="s">
        <v>483</v>
      </c>
      <c r="C211" s="10">
        <v>2016.0</v>
      </c>
      <c r="D211" s="10">
        <v>3.0</v>
      </c>
      <c r="E211" s="10">
        <v>52.0</v>
      </c>
      <c r="F211" s="207">
        <v>8.27646022</v>
      </c>
    </row>
    <row r="212">
      <c r="A212" s="37" t="s">
        <v>15</v>
      </c>
      <c r="B212" s="10" t="s">
        <v>482</v>
      </c>
      <c r="C212" s="10">
        <v>2016.0</v>
      </c>
      <c r="D212" s="10">
        <v>3.0</v>
      </c>
      <c r="E212" s="10">
        <v>52.0</v>
      </c>
      <c r="F212" s="207">
        <v>7.77138725</v>
      </c>
    </row>
    <row r="213">
      <c r="A213" s="37" t="s">
        <v>16</v>
      </c>
      <c r="B213" s="10" t="s">
        <v>484</v>
      </c>
      <c r="C213" s="10">
        <v>2016.0</v>
      </c>
      <c r="D213" s="10">
        <v>3.0</v>
      </c>
      <c r="E213" s="10">
        <v>52.0</v>
      </c>
      <c r="F213" s="207">
        <v>8.74381423</v>
      </c>
    </row>
    <row r="214">
      <c r="A214" s="37" t="s">
        <v>17</v>
      </c>
      <c r="B214" s="10" t="s">
        <v>485</v>
      </c>
      <c r="C214" s="10">
        <v>2016.0</v>
      </c>
      <c r="D214" s="10">
        <v>3.0</v>
      </c>
      <c r="E214" s="10">
        <v>52.0</v>
      </c>
      <c r="F214" s="207">
        <v>9.09029005</v>
      </c>
    </row>
    <row r="215">
      <c r="A215" s="37" t="s">
        <v>18</v>
      </c>
      <c r="B215" s="10" t="s">
        <v>486</v>
      </c>
      <c r="C215" s="10">
        <v>2016.0</v>
      </c>
      <c r="D215" s="10">
        <v>3.0</v>
      </c>
      <c r="E215" s="10">
        <v>52.0</v>
      </c>
      <c r="F215" s="207">
        <v>9.22662942</v>
      </c>
    </row>
    <row r="216">
      <c r="A216" s="37" t="s">
        <v>19</v>
      </c>
      <c r="B216" s="10" t="s">
        <v>487</v>
      </c>
      <c r="C216" s="10">
        <v>2016.0</v>
      </c>
      <c r="D216" s="10">
        <v>3.0</v>
      </c>
      <c r="E216" s="10">
        <v>52.0</v>
      </c>
      <c r="F216" s="207">
        <v>7.89336866</v>
      </c>
    </row>
    <row r="217">
      <c r="A217" s="37" t="s">
        <v>20</v>
      </c>
      <c r="B217" s="10" t="s">
        <v>488</v>
      </c>
      <c r="C217" s="10">
        <v>2016.0</v>
      </c>
      <c r="D217" s="10">
        <v>3.0</v>
      </c>
      <c r="E217" s="10">
        <v>52.0</v>
      </c>
      <c r="F217" s="207">
        <v>9.01214493</v>
      </c>
    </row>
    <row r="218">
      <c r="A218" s="37" t="s">
        <v>21</v>
      </c>
      <c r="B218" s="10" t="s">
        <v>490</v>
      </c>
      <c r="C218" s="10">
        <v>2016.0</v>
      </c>
      <c r="D218" s="10">
        <v>3.0</v>
      </c>
      <c r="E218" s="10">
        <v>52.0</v>
      </c>
      <c r="F218" s="207">
        <v>9.31022963</v>
      </c>
    </row>
    <row r="219">
      <c r="A219" s="37" t="s">
        <v>22</v>
      </c>
      <c r="B219" s="10" t="s">
        <v>491</v>
      </c>
      <c r="C219" s="10">
        <v>2016.0</v>
      </c>
      <c r="D219" s="10">
        <v>3.0</v>
      </c>
      <c r="E219" s="10">
        <v>52.0</v>
      </c>
      <c r="F219" s="207">
        <v>9.89003557</v>
      </c>
    </row>
    <row r="220">
      <c r="A220" s="37" t="s">
        <v>23</v>
      </c>
      <c r="B220" s="10" t="s">
        <v>492</v>
      </c>
      <c r="C220" s="10">
        <v>2016.0</v>
      </c>
      <c r="D220" s="10">
        <v>3.0</v>
      </c>
      <c r="E220" s="10">
        <v>52.0</v>
      </c>
      <c r="F220" s="207">
        <v>7.03507497</v>
      </c>
    </row>
    <row r="221">
      <c r="A221" s="37" t="s">
        <v>24</v>
      </c>
      <c r="B221" s="10" t="s">
        <v>493</v>
      </c>
      <c r="C221" s="10">
        <v>2016.0</v>
      </c>
      <c r="D221" s="10">
        <v>3.0</v>
      </c>
      <c r="E221" s="10">
        <v>52.0</v>
      </c>
      <c r="F221" s="207">
        <v>8.36836007</v>
      </c>
    </row>
    <row r="222">
      <c r="A222" s="37" t="s">
        <v>25</v>
      </c>
      <c r="B222" s="10" t="s">
        <v>494</v>
      </c>
      <c r="C222" s="10">
        <v>2016.0</v>
      </c>
      <c r="D222" s="10">
        <v>3.0</v>
      </c>
      <c r="E222" s="10">
        <v>52.0</v>
      </c>
      <c r="F222" s="207">
        <v>9.3352372</v>
      </c>
    </row>
    <row r="223">
      <c r="A223" s="37" t="s">
        <v>26</v>
      </c>
      <c r="B223" s="10" t="s">
        <v>495</v>
      </c>
      <c r="C223" s="10">
        <v>2016.0</v>
      </c>
      <c r="D223" s="10">
        <v>3.0</v>
      </c>
      <c r="E223" s="10">
        <v>52.0</v>
      </c>
      <c r="F223" s="207">
        <v>9.50033707</v>
      </c>
    </row>
    <row r="224">
      <c r="A224" s="37" t="s">
        <v>27</v>
      </c>
      <c r="B224" s="10" t="s">
        <v>497</v>
      </c>
      <c r="C224" s="10">
        <v>2016.0</v>
      </c>
      <c r="D224" s="10">
        <v>3.0</v>
      </c>
      <c r="E224" s="10">
        <v>52.0</v>
      </c>
      <c r="F224" s="207">
        <v>8.68497186</v>
      </c>
    </row>
    <row r="225">
      <c r="A225" s="37" t="s">
        <v>28</v>
      </c>
      <c r="B225" s="10" t="s">
        <v>496</v>
      </c>
      <c r="C225" s="10">
        <v>2016.0</v>
      </c>
      <c r="D225" s="10">
        <v>3.0</v>
      </c>
      <c r="E225" s="10">
        <v>52.0</v>
      </c>
      <c r="F225" s="207">
        <v>9.66411467</v>
      </c>
    </row>
    <row r="226">
      <c r="A226" s="37" t="s">
        <v>29</v>
      </c>
      <c r="B226" s="10" t="s">
        <v>498</v>
      </c>
      <c r="C226" s="10">
        <v>2016.0</v>
      </c>
      <c r="D226" s="10">
        <v>3.0</v>
      </c>
      <c r="E226" s="10">
        <v>52.0</v>
      </c>
      <c r="F226" s="207">
        <v>9.8332206</v>
      </c>
    </row>
    <row r="227">
      <c r="A227" s="37" t="s">
        <v>30</v>
      </c>
      <c r="B227" s="10" t="s">
        <v>499</v>
      </c>
      <c r="C227" s="10">
        <v>2016.0</v>
      </c>
      <c r="D227" s="10">
        <v>3.0</v>
      </c>
      <c r="E227" s="10">
        <v>52.0</v>
      </c>
      <c r="F227" s="207">
        <v>8.85779707</v>
      </c>
    </row>
    <row r="228">
      <c r="A228" s="37" t="s">
        <v>31</v>
      </c>
      <c r="B228" s="10" t="s">
        <v>500</v>
      </c>
      <c r="C228" s="10">
        <v>2016.0</v>
      </c>
      <c r="D228" s="10">
        <v>3.0</v>
      </c>
      <c r="E228" s="10">
        <v>52.0</v>
      </c>
      <c r="F228" s="207">
        <v>9.45541914</v>
      </c>
    </row>
    <row r="229">
      <c r="A229" s="37" t="s">
        <v>32</v>
      </c>
      <c r="B229" s="10" t="s">
        <v>501</v>
      </c>
      <c r="C229" s="10">
        <v>2016.0</v>
      </c>
      <c r="D229" s="10">
        <v>3.0</v>
      </c>
      <c r="E229" s="10">
        <v>52.0</v>
      </c>
      <c r="F229" s="207">
        <v>9.20464849</v>
      </c>
    </row>
    <row r="230">
      <c r="A230" s="37" t="s">
        <v>33</v>
      </c>
      <c r="B230" s="10" t="s">
        <v>502</v>
      </c>
      <c r="C230" s="10">
        <v>2016.0</v>
      </c>
      <c r="D230" s="10">
        <v>3.0</v>
      </c>
      <c r="E230" s="10">
        <v>52.0</v>
      </c>
      <c r="F230" s="207">
        <v>7.84562525</v>
      </c>
    </row>
    <row r="231">
      <c r="A231" s="37" t="s">
        <v>34</v>
      </c>
      <c r="B231" s="10" t="s">
        <v>503</v>
      </c>
      <c r="C231" s="10">
        <v>2016.0</v>
      </c>
      <c r="D231" s="10">
        <v>3.0</v>
      </c>
      <c r="E231" s="10">
        <v>52.0</v>
      </c>
      <c r="F231" s="207">
        <v>8.39237303</v>
      </c>
    </row>
    <row r="232">
      <c r="A232" s="37" t="s">
        <v>35</v>
      </c>
      <c r="B232" s="10" t="s">
        <v>504</v>
      </c>
      <c r="C232" s="10">
        <v>2016.0</v>
      </c>
      <c r="D232" s="10">
        <v>3.0</v>
      </c>
      <c r="E232" s="10">
        <v>52.0</v>
      </c>
      <c r="F232" s="207">
        <v>8.78711247</v>
      </c>
    </row>
    <row r="233">
      <c r="A233" s="37" t="s">
        <v>3</v>
      </c>
      <c r="B233" s="10" t="s">
        <v>489</v>
      </c>
      <c r="C233" s="10">
        <v>2017.0</v>
      </c>
      <c r="D233" s="10">
        <v>3.0</v>
      </c>
      <c r="E233" s="10">
        <v>52.0</v>
      </c>
      <c r="F233" s="207">
        <v>9.05708475</v>
      </c>
    </row>
    <row r="234">
      <c r="A234" s="37" t="s">
        <v>4</v>
      </c>
      <c r="B234" s="10" t="s">
        <v>472</v>
      </c>
      <c r="C234" s="10">
        <v>2017.0</v>
      </c>
      <c r="D234" s="10">
        <v>3.0</v>
      </c>
      <c r="E234" s="10">
        <v>52.0</v>
      </c>
      <c r="F234" s="207">
        <v>9.80941025</v>
      </c>
    </row>
    <row r="235">
      <c r="A235" s="37" t="s">
        <v>5</v>
      </c>
      <c r="B235" s="10" t="s">
        <v>473</v>
      </c>
      <c r="C235" s="10">
        <v>2017.0</v>
      </c>
      <c r="D235" s="10">
        <v>3.0</v>
      </c>
      <c r="E235" s="10">
        <v>52.0</v>
      </c>
      <c r="F235" s="207">
        <v>9.61031696</v>
      </c>
    </row>
    <row r="236">
      <c r="A236" s="37" t="s">
        <v>6</v>
      </c>
      <c r="B236" s="10" t="s">
        <v>474</v>
      </c>
      <c r="C236" s="10">
        <v>2017.0</v>
      </c>
      <c r="D236" s="10">
        <v>3.0</v>
      </c>
      <c r="E236" s="10">
        <v>52.0</v>
      </c>
      <c r="F236" s="207">
        <v>10.1365228</v>
      </c>
    </row>
    <row r="237">
      <c r="A237" s="37" t="s">
        <v>7</v>
      </c>
      <c r="B237" s="10" t="s">
        <v>475</v>
      </c>
      <c r="C237" s="10">
        <v>2017.0</v>
      </c>
      <c r="D237" s="10">
        <v>3.0</v>
      </c>
      <c r="E237" s="10">
        <v>52.0</v>
      </c>
      <c r="F237" s="207">
        <v>8.95892564</v>
      </c>
    </row>
    <row r="238">
      <c r="A238" s="37" t="s">
        <v>8</v>
      </c>
      <c r="B238" s="10" t="s">
        <v>479</v>
      </c>
      <c r="C238" s="10">
        <v>2017.0</v>
      </c>
      <c r="D238" s="10">
        <v>3.0</v>
      </c>
      <c r="E238" s="10">
        <v>52.0</v>
      </c>
      <c r="F238" s="207">
        <v>9.78756531</v>
      </c>
    </row>
    <row r="239">
      <c r="A239" s="37" t="s">
        <v>9</v>
      </c>
      <c r="B239" s="10" t="s">
        <v>480</v>
      </c>
      <c r="C239" s="10">
        <v>2017.0</v>
      </c>
      <c r="D239" s="10">
        <v>3.0</v>
      </c>
      <c r="E239" s="10">
        <v>52.0</v>
      </c>
      <c r="F239" s="207">
        <v>9.41455463</v>
      </c>
    </row>
    <row r="240">
      <c r="A240" s="37" t="s">
        <v>10</v>
      </c>
      <c r="B240" s="10" t="s">
        <v>478</v>
      </c>
      <c r="C240" s="10">
        <v>2017.0</v>
      </c>
      <c r="D240" s="10">
        <v>3.0</v>
      </c>
      <c r="E240" s="10">
        <v>52.0</v>
      </c>
      <c r="F240" s="207">
        <v>6.83370377</v>
      </c>
    </row>
    <row r="241">
      <c r="A241" s="37" t="s">
        <v>11</v>
      </c>
      <c r="B241" s="10" t="s">
        <v>477</v>
      </c>
      <c r="C241" s="10">
        <v>2017.0</v>
      </c>
      <c r="D241" s="10">
        <v>3.0</v>
      </c>
      <c r="E241" s="10">
        <v>52.0</v>
      </c>
      <c r="F241" s="207">
        <v>9.43397681</v>
      </c>
    </row>
    <row r="242">
      <c r="A242" s="37" t="s">
        <v>12</v>
      </c>
      <c r="B242" s="10" t="s">
        <v>476</v>
      </c>
      <c r="C242" s="10">
        <v>2017.0</v>
      </c>
      <c r="D242" s="10">
        <v>3.0</v>
      </c>
      <c r="E242" s="10">
        <v>52.0</v>
      </c>
      <c r="F242" s="207">
        <v>10.7630463</v>
      </c>
    </row>
    <row r="243">
      <c r="A243" s="37" t="s">
        <v>13</v>
      </c>
      <c r="B243" s="10" t="s">
        <v>481</v>
      </c>
      <c r="C243" s="10">
        <v>2017.0</v>
      </c>
      <c r="D243" s="10">
        <v>3.0</v>
      </c>
      <c r="E243" s="10">
        <v>52.0</v>
      </c>
      <c r="F243" s="207">
        <v>9.39313361</v>
      </c>
    </row>
    <row r="244">
      <c r="A244" s="37" t="s">
        <v>14</v>
      </c>
      <c r="B244" s="10" t="s">
        <v>483</v>
      </c>
      <c r="C244" s="10">
        <v>2017.0</v>
      </c>
      <c r="D244" s="10">
        <v>3.0</v>
      </c>
      <c r="E244" s="10">
        <v>52.0</v>
      </c>
      <c r="F244" s="207">
        <v>8.32014558</v>
      </c>
    </row>
    <row r="245">
      <c r="A245" s="37" t="s">
        <v>15</v>
      </c>
      <c r="B245" s="10" t="s">
        <v>482</v>
      </c>
      <c r="C245" s="10">
        <v>2017.0</v>
      </c>
      <c r="D245" s="10">
        <v>3.0</v>
      </c>
      <c r="E245" s="10">
        <v>52.0</v>
      </c>
      <c r="F245" s="207">
        <v>7.96707935</v>
      </c>
    </row>
    <row r="246">
      <c r="A246" s="37" t="s">
        <v>16</v>
      </c>
      <c r="B246" s="10" t="s">
        <v>484</v>
      </c>
      <c r="C246" s="10">
        <v>2017.0</v>
      </c>
      <c r="D246" s="10">
        <v>3.0</v>
      </c>
      <c r="E246" s="10">
        <v>52.0</v>
      </c>
      <c r="F246" s="207">
        <v>8.36649063</v>
      </c>
    </row>
    <row r="247">
      <c r="A247" s="37" t="s">
        <v>17</v>
      </c>
      <c r="B247" s="10" t="s">
        <v>485</v>
      </c>
      <c r="C247" s="10">
        <v>2017.0</v>
      </c>
      <c r="D247" s="10">
        <v>3.0</v>
      </c>
      <c r="E247" s="10">
        <v>52.0</v>
      </c>
      <c r="F247" s="207">
        <v>9.28286609</v>
      </c>
    </row>
    <row r="248">
      <c r="A248" s="37" t="s">
        <v>18</v>
      </c>
      <c r="B248" s="10" t="s">
        <v>486</v>
      </c>
      <c r="C248" s="10">
        <v>2017.0</v>
      </c>
      <c r="D248" s="10">
        <v>3.0</v>
      </c>
      <c r="E248" s="10">
        <v>52.0</v>
      </c>
      <c r="F248" s="207">
        <v>9.35752974</v>
      </c>
    </row>
    <row r="249">
      <c r="A249" s="37" t="s">
        <v>19</v>
      </c>
      <c r="B249" s="10" t="s">
        <v>487</v>
      </c>
      <c r="C249" s="10">
        <v>2017.0</v>
      </c>
      <c r="D249" s="10">
        <v>3.0</v>
      </c>
      <c r="E249" s="10">
        <v>52.0</v>
      </c>
      <c r="F249" s="207">
        <v>8.17032581</v>
      </c>
    </row>
    <row r="250">
      <c r="A250" s="37" t="s">
        <v>20</v>
      </c>
      <c r="B250" s="10" t="s">
        <v>488</v>
      </c>
      <c r="C250" s="10">
        <v>2017.0</v>
      </c>
      <c r="D250" s="10">
        <v>3.0</v>
      </c>
      <c r="E250" s="10">
        <v>52.0</v>
      </c>
      <c r="F250" s="207">
        <v>9.13995243</v>
      </c>
    </row>
    <row r="251">
      <c r="A251" s="37" t="s">
        <v>21</v>
      </c>
      <c r="B251" s="10" t="s">
        <v>490</v>
      </c>
      <c r="C251" s="10">
        <v>2017.0</v>
      </c>
      <c r="D251" s="10">
        <v>3.0</v>
      </c>
      <c r="E251" s="10">
        <v>52.0</v>
      </c>
      <c r="F251" s="207">
        <v>9.39988349</v>
      </c>
    </row>
    <row r="252">
      <c r="A252" s="37" t="s">
        <v>22</v>
      </c>
      <c r="B252" s="10" t="s">
        <v>491</v>
      </c>
      <c r="C252" s="10">
        <v>2017.0</v>
      </c>
      <c r="D252" s="10">
        <v>3.0</v>
      </c>
      <c r="E252" s="10">
        <v>52.0</v>
      </c>
      <c r="F252" s="207">
        <v>9.90390515</v>
      </c>
    </row>
    <row r="253">
      <c r="A253" s="37" t="s">
        <v>23</v>
      </c>
      <c r="B253" s="10" t="s">
        <v>492</v>
      </c>
      <c r="C253" s="10">
        <v>2017.0</v>
      </c>
      <c r="D253" s="10">
        <v>3.0</v>
      </c>
      <c r="E253" s="10">
        <v>52.0</v>
      </c>
      <c r="F253" s="207">
        <v>7.2828457</v>
      </c>
    </row>
    <row r="254">
      <c r="A254" s="37" t="s">
        <v>24</v>
      </c>
      <c r="B254" s="10" t="s">
        <v>493</v>
      </c>
      <c r="C254" s="10">
        <v>2017.0</v>
      </c>
      <c r="D254" s="10">
        <v>3.0</v>
      </c>
      <c r="E254" s="10">
        <v>52.0</v>
      </c>
      <c r="F254" s="207">
        <v>8.47838452</v>
      </c>
    </row>
    <row r="255">
      <c r="A255" s="37" t="s">
        <v>25</v>
      </c>
      <c r="B255" s="10" t="s">
        <v>494</v>
      </c>
      <c r="C255" s="10">
        <v>2017.0</v>
      </c>
      <c r="D255" s="10">
        <v>3.0</v>
      </c>
      <c r="E255" s="10">
        <v>52.0</v>
      </c>
      <c r="F255" s="207">
        <v>9.31796245</v>
      </c>
    </row>
    <row r="256">
      <c r="A256" s="37" t="s">
        <v>26</v>
      </c>
      <c r="B256" s="10" t="s">
        <v>495</v>
      </c>
      <c r="C256" s="10">
        <v>2017.0</v>
      </c>
      <c r="D256" s="10">
        <v>3.0</v>
      </c>
      <c r="E256" s="10">
        <v>52.0</v>
      </c>
      <c r="F256" s="207">
        <v>9.63457153</v>
      </c>
    </row>
    <row r="257">
      <c r="A257" s="37" t="s">
        <v>27</v>
      </c>
      <c r="B257" s="10" t="s">
        <v>497</v>
      </c>
      <c r="C257" s="10">
        <v>2017.0</v>
      </c>
      <c r="D257" s="10">
        <v>3.0</v>
      </c>
      <c r="E257" s="10">
        <v>52.0</v>
      </c>
      <c r="F257" s="207">
        <v>8.94904298</v>
      </c>
    </row>
    <row r="258">
      <c r="A258" s="37" t="s">
        <v>28</v>
      </c>
      <c r="B258" s="10" t="s">
        <v>496</v>
      </c>
      <c r="C258" s="10">
        <v>2017.0</v>
      </c>
      <c r="D258" s="10">
        <v>3.0</v>
      </c>
      <c r="E258" s="10">
        <v>52.0</v>
      </c>
      <c r="F258" s="207">
        <v>9.76393461</v>
      </c>
    </row>
    <row r="259">
      <c r="A259" s="37" t="s">
        <v>29</v>
      </c>
      <c r="B259" s="10" t="s">
        <v>498</v>
      </c>
      <c r="C259" s="10">
        <v>2017.0</v>
      </c>
      <c r="D259" s="10">
        <v>3.0</v>
      </c>
      <c r="E259" s="10">
        <v>52.0</v>
      </c>
      <c r="F259" s="207">
        <v>10.1260747</v>
      </c>
    </row>
    <row r="260">
      <c r="A260" s="37" t="s">
        <v>30</v>
      </c>
      <c r="B260" s="10" t="s">
        <v>499</v>
      </c>
      <c r="C260" s="10">
        <v>2017.0</v>
      </c>
      <c r="D260" s="10">
        <v>3.0</v>
      </c>
      <c r="E260" s="10">
        <v>52.0</v>
      </c>
      <c r="F260" s="207">
        <v>8.95989802</v>
      </c>
    </row>
    <row r="261">
      <c r="A261" s="37" t="s">
        <v>31</v>
      </c>
      <c r="B261" s="10" t="s">
        <v>500</v>
      </c>
      <c r="C261" s="10">
        <v>2017.0</v>
      </c>
      <c r="D261" s="10">
        <v>3.0</v>
      </c>
      <c r="E261" s="10">
        <v>52.0</v>
      </c>
      <c r="F261" s="207">
        <v>9.63941621</v>
      </c>
    </row>
    <row r="262">
      <c r="A262" s="37" t="s">
        <v>32</v>
      </c>
      <c r="B262" s="10" t="s">
        <v>501</v>
      </c>
      <c r="C262" s="10">
        <v>2017.0</v>
      </c>
      <c r="D262" s="10">
        <v>3.0</v>
      </c>
      <c r="E262" s="10">
        <v>52.0</v>
      </c>
      <c r="F262" s="207">
        <v>9.39529035</v>
      </c>
    </row>
    <row r="263">
      <c r="A263" s="37" t="s">
        <v>33</v>
      </c>
      <c r="B263" s="10" t="s">
        <v>502</v>
      </c>
      <c r="C263" s="10">
        <v>2017.0</v>
      </c>
      <c r="D263" s="10">
        <v>3.0</v>
      </c>
      <c r="E263" s="10">
        <v>52.0</v>
      </c>
      <c r="F263" s="207">
        <v>7.87614676</v>
      </c>
    </row>
    <row r="264">
      <c r="A264" s="37" t="s">
        <v>34</v>
      </c>
      <c r="B264" s="10" t="s">
        <v>503</v>
      </c>
      <c r="C264" s="10">
        <v>2017.0</v>
      </c>
      <c r="D264" s="10">
        <v>3.0</v>
      </c>
      <c r="E264" s="10">
        <v>52.0</v>
      </c>
      <c r="F264" s="207">
        <v>8.73345002</v>
      </c>
    </row>
    <row r="265">
      <c r="A265" s="37" t="s">
        <v>35</v>
      </c>
      <c r="B265" s="10" t="s">
        <v>504</v>
      </c>
      <c r="C265" s="10">
        <v>2017.0</v>
      </c>
      <c r="D265" s="10">
        <v>3.0</v>
      </c>
      <c r="E265" s="10">
        <v>52.0</v>
      </c>
      <c r="F265" s="207">
        <v>8.89496773</v>
      </c>
    </row>
    <row r="266">
      <c r="A266" s="37" t="s">
        <v>3</v>
      </c>
      <c r="B266" s="10" t="s">
        <v>489</v>
      </c>
      <c r="C266" s="10">
        <v>2018.0</v>
      </c>
      <c r="D266" s="10">
        <v>3.0</v>
      </c>
      <c r="E266" s="10">
        <v>52.0</v>
      </c>
      <c r="F266" s="207">
        <v>9.21464826</v>
      </c>
    </row>
    <row r="267">
      <c r="A267" s="37" t="s">
        <v>4</v>
      </c>
      <c r="B267" s="10" t="s">
        <v>472</v>
      </c>
      <c r="C267" s="10">
        <v>2018.0</v>
      </c>
      <c r="D267" s="10">
        <v>3.0</v>
      </c>
      <c r="E267" s="10">
        <v>52.0</v>
      </c>
      <c r="F267" s="207">
        <v>9.86379135</v>
      </c>
    </row>
    <row r="268">
      <c r="A268" s="37" t="s">
        <v>5</v>
      </c>
      <c r="B268" s="10" t="s">
        <v>473</v>
      </c>
      <c r="C268" s="10">
        <v>2018.0</v>
      </c>
      <c r="D268" s="10">
        <v>3.0</v>
      </c>
      <c r="E268" s="10">
        <v>52.0</v>
      </c>
      <c r="F268" s="207">
        <v>9.90321868</v>
      </c>
    </row>
    <row r="269">
      <c r="A269" s="37" t="s">
        <v>6</v>
      </c>
      <c r="B269" s="10" t="s">
        <v>474</v>
      </c>
      <c r="C269" s="10">
        <v>2018.0</v>
      </c>
      <c r="D269" s="10">
        <v>3.0</v>
      </c>
      <c r="E269" s="10">
        <v>52.0</v>
      </c>
      <c r="F269" s="207">
        <v>10.1726683</v>
      </c>
    </row>
    <row r="270">
      <c r="A270" s="37" t="s">
        <v>7</v>
      </c>
      <c r="B270" s="10" t="s">
        <v>475</v>
      </c>
      <c r="C270" s="10">
        <v>2018.0</v>
      </c>
      <c r="D270" s="10">
        <v>3.0</v>
      </c>
      <c r="E270" s="10">
        <v>52.0</v>
      </c>
      <c r="F270" s="207">
        <v>9.05870053</v>
      </c>
    </row>
    <row r="271">
      <c r="A271" s="37" t="s">
        <v>8</v>
      </c>
      <c r="B271" s="10" t="s">
        <v>479</v>
      </c>
      <c r="C271" s="10">
        <v>2018.0</v>
      </c>
      <c r="D271" s="10">
        <v>3.0</v>
      </c>
      <c r="E271" s="10">
        <v>52.0</v>
      </c>
      <c r="F271" s="207">
        <v>9.72765725</v>
      </c>
    </row>
    <row r="272">
      <c r="A272" s="37" t="s">
        <v>9</v>
      </c>
      <c r="B272" s="10" t="s">
        <v>480</v>
      </c>
      <c r="C272" s="10">
        <v>2018.0</v>
      </c>
      <c r="D272" s="10">
        <v>3.0</v>
      </c>
      <c r="E272" s="10">
        <v>52.0</v>
      </c>
      <c r="F272" s="207">
        <v>9.62194849</v>
      </c>
    </row>
    <row r="273">
      <c r="A273" s="37" t="s">
        <v>10</v>
      </c>
      <c r="B273" s="10" t="s">
        <v>478</v>
      </c>
      <c r="C273" s="10">
        <v>2018.0</v>
      </c>
      <c r="D273" s="10">
        <v>3.0</v>
      </c>
      <c r="E273" s="10">
        <v>52.0</v>
      </c>
      <c r="F273" s="207">
        <v>7.21632973</v>
      </c>
    </row>
    <row r="274">
      <c r="A274" s="37" t="s">
        <v>11</v>
      </c>
      <c r="B274" s="10" t="s">
        <v>477</v>
      </c>
      <c r="C274" s="10">
        <v>2018.0</v>
      </c>
      <c r="D274" s="10">
        <v>3.0</v>
      </c>
      <c r="E274" s="10">
        <v>52.0</v>
      </c>
      <c r="F274" s="207">
        <v>9.86415566</v>
      </c>
    </row>
    <row r="275">
      <c r="A275" s="37" t="s">
        <v>12</v>
      </c>
      <c r="B275" s="10" t="s">
        <v>476</v>
      </c>
      <c r="C275" s="10">
        <v>2018.0</v>
      </c>
      <c r="D275" s="10">
        <v>3.0</v>
      </c>
      <c r="E275" s="10">
        <v>52.0</v>
      </c>
      <c r="F275" s="207">
        <v>10.7474581</v>
      </c>
    </row>
    <row r="276">
      <c r="A276" s="37" t="s">
        <v>13</v>
      </c>
      <c r="B276" s="10" t="s">
        <v>481</v>
      </c>
      <c r="C276" s="10">
        <v>2018.0</v>
      </c>
      <c r="D276" s="10">
        <v>3.0</v>
      </c>
      <c r="E276" s="10">
        <v>52.0</v>
      </c>
      <c r="F276" s="207">
        <v>9.53785872</v>
      </c>
    </row>
    <row r="277">
      <c r="A277" s="37" t="s">
        <v>14</v>
      </c>
      <c r="B277" s="10" t="s">
        <v>483</v>
      </c>
      <c r="C277" s="10">
        <v>2018.0</v>
      </c>
      <c r="D277" s="10">
        <v>3.0</v>
      </c>
      <c r="E277" s="10">
        <v>52.0</v>
      </c>
      <c r="F277" s="207">
        <v>8.62097598</v>
      </c>
    </row>
    <row r="278">
      <c r="A278" s="37" t="s">
        <v>15</v>
      </c>
      <c r="B278" s="10" t="s">
        <v>482</v>
      </c>
      <c r="C278" s="10">
        <v>2018.0</v>
      </c>
      <c r="D278" s="10">
        <v>3.0</v>
      </c>
      <c r="E278" s="10">
        <v>52.0</v>
      </c>
      <c r="F278" s="207">
        <v>7.83009046</v>
      </c>
    </row>
    <row r="279">
      <c r="A279" s="37" t="s">
        <v>16</v>
      </c>
      <c r="B279" s="10" t="s">
        <v>484</v>
      </c>
      <c r="C279" s="10">
        <v>2018.0</v>
      </c>
      <c r="D279" s="10">
        <v>3.0</v>
      </c>
      <c r="E279" s="10">
        <v>52.0</v>
      </c>
      <c r="F279" s="207">
        <v>8.56167545</v>
      </c>
    </row>
    <row r="280">
      <c r="A280" s="37" t="s">
        <v>17</v>
      </c>
      <c r="B280" s="10" t="s">
        <v>485</v>
      </c>
      <c r="C280" s="10">
        <v>2018.0</v>
      </c>
      <c r="D280" s="10">
        <v>3.0</v>
      </c>
      <c r="E280" s="10">
        <v>52.0</v>
      </c>
      <c r="F280" s="207">
        <v>9.45568503</v>
      </c>
    </row>
    <row r="281">
      <c r="A281" s="37" t="s">
        <v>18</v>
      </c>
      <c r="B281" s="10" t="s">
        <v>486</v>
      </c>
      <c r="C281" s="10">
        <v>2018.0</v>
      </c>
      <c r="D281" s="10">
        <v>3.0</v>
      </c>
      <c r="E281" s="10">
        <v>52.0</v>
      </c>
      <c r="F281" s="207">
        <v>9.52347657</v>
      </c>
    </row>
    <row r="282">
      <c r="A282" s="37" t="s">
        <v>19</v>
      </c>
      <c r="B282" s="10" t="s">
        <v>487</v>
      </c>
      <c r="C282" s="10">
        <v>2018.0</v>
      </c>
      <c r="D282" s="10">
        <v>3.0</v>
      </c>
      <c r="E282" s="10">
        <v>52.0</v>
      </c>
      <c r="F282" s="207">
        <v>8.16364537</v>
      </c>
    </row>
    <row r="283">
      <c r="A283" s="37" t="s">
        <v>20</v>
      </c>
      <c r="B283" s="10" t="s">
        <v>488</v>
      </c>
      <c r="C283" s="10">
        <v>2018.0</v>
      </c>
      <c r="D283" s="10">
        <v>3.0</v>
      </c>
      <c r="E283" s="10">
        <v>52.0</v>
      </c>
      <c r="F283" s="207">
        <v>9.24210105</v>
      </c>
    </row>
    <row r="284">
      <c r="A284" s="37" t="s">
        <v>21</v>
      </c>
      <c r="B284" s="10" t="s">
        <v>490</v>
      </c>
      <c r="C284" s="10">
        <v>2018.0</v>
      </c>
      <c r="D284" s="10">
        <v>3.0</v>
      </c>
      <c r="E284" s="10">
        <v>52.0</v>
      </c>
      <c r="F284" s="207">
        <v>9.53331544</v>
      </c>
    </row>
    <row r="285">
      <c r="A285" s="37" t="s">
        <v>22</v>
      </c>
      <c r="B285" s="10" t="s">
        <v>491</v>
      </c>
      <c r="C285" s="10">
        <v>2018.0</v>
      </c>
      <c r="D285" s="10">
        <v>3.0</v>
      </c>
      <c r="E285" s="10">
        <v>52.0</v>
      </c>
      <c r="F285" s="207">
        <v>10.1082165</v>
      </c>
    </row>
    <row r="286">
      <c r="A286" s="37" t="s">
        <v>23</v>
      </c>
      <c r="B286" s="10" t="s">
        <v>492</v>
      </c>
      <c r="C286" s="10">
        <v>2018.0</v>
      </c>
      <c r="D286" s="10">
        <v>3.0</v>
      </c>
      <c r="E286" s="10">
        <v>52.0</v>
      </c>
      <c r="F286" s="207">
        <v>7.40044879</v>
      </c>
    </row>
    <row r="287">
      <c r="A287" s="37" t="s">
        <v>24</v>
      </c>
      <c r="B287" s="10" t="s">
        <v>493</v>
      </c>
      <c r="C287" s="10">
        <v>2018.0</v>
      </c>
      <c r="D287" s="10">
        <v>3.0</v>
      </c>
      <c r="E287" s="10">
        <v>52.0</v>
      </c>
      <c r="F287" s="207">
        <v>8.64964197</v>
      </c>
    </row>
    <row r="288">
      <c r="A288" s="37" t="s">
        <v>25</v>
      </c>
      <c r="B288" s="10" t="s">
        <v>494</v>
      </c>
      <c r="C288" s="10">
        <v>2018.0</v>
      </c>
      <c r="D288" s="10">
        <v>3.0</v>
      </c>
      <c r="E288" s="10">
        <v>52.0</v>
      </c>
      <c r="F288" s="207">
        <v>9.46212404</v>
      </c>
    </row>
    <row r="289">
      <c r="A289" s="37" t="s">
        <v>26</v>
      </c>
      <c r="B289" s="10" t="s">
        <v>495</v>
      </c>
      <c r="C289" s="10">
        <v>2018.0</v>
      </c>
      <c r="D289" s="10">
        <v>3.0</v>
      </c>
      <c r="E289" s="10">
        <v>52.0</v>
      </c>
      <c r="F289" s="207">
        <v>9.7579338</v>
      </c>
    </row>
    <row r="290">
      <c r="A290" s="37" t="s">
        <v>27</v>
      </c>
      <c r="B290" s="10" t="s">
        <v>497</v>
      </c>
      <c r="C290" s="10">
        <v>2018.0</v>
      </c>
      <c r="D290" s="10">
        <v>3.0</v>
      </c>
      <c r="E290" s="10">
        <v>52.0</v>
      </c>
      <c r="F290" s="207">
        <v>9.12588815</v>
      </c>
    </row>
    <row r="291">
      <c r="A291" s="37" t="s">
        <v>28</v>
      </c>
      <c r="B291" s="10" t="s">
        <v>496</v>
      </c>
      <c r="C291" s="10">
        <v>2018.0</v>
      </c>
      <c r="D291" s="10">
        <v>3.0</v>
      </c>
      <c r="E291" s="10">
        <v>52.0</v>
      </c>
      <c r="F291" s="207">
        <v>9.85637418</v>
      </c>
    </row>
    <row r="292">
      <c r="A292" s="37" t="s">
        <v>29</v>
      </c>
      <c r="B292" s="10" t="s">
        <v>498</v>
      </c>
      <c r="C292" s="10">
        <v>2018.0</v>
      </c>
      <c r="D292" s="10">
        <v>3.0</v>
      </c>
      <c r="E292" s="10">
        <v>52.0</v>
      </c>
      <c r="F292" s="207">
        <v>10.2425296</v>
      </c>
    </row>
    <row r="293">
      <c r="A293" s="37" t="s">
        <v>30</v>
      </c>
      <c r="B293" s="10" t="s">
        <v>499</v>
      </c>
      <c r="C293" s="10">
        <v>2018.0</v>
      </c>
      <c r="D293" s="10">
        <v>3.0</v>
      </c>
      <c r="E293" s="10">
        <v>52.0</v>
      </c>
      <c r="F293" s="207">
        <v>9.0602829</v>
      </c>
    </row>
    <row r="294">
      <c r="A294" s="37" t="s">
        <v>31</v>
      </c>
      <c r="B294" s="10" t="s">
        <v>500</v>
      </c>
      <c r="C294" s="10">
        <v>2018.0</v>
      </c>
      <c r="D294" s="10">
        <v>3.0</v>
      </c>
      <c r="E294" s="10">
        <v>52.0</v>
      </c>
      <c r="F294" s="207">
        <v>9.79360479</v>
      </c>
    </row>
    <row r="295">
      <c r="A295" s="37" t="s">
        <v>32</v>
      </c>
      <c r="B295" s="10" t="s">
        <v>501</v>
      </c>
      <c r="C295" s="10">
        <v>2018.0</v>
      </c>
      <c r="D295" s="10">
        <v>3.0</v>
      </c>
      <c r="E295" s="10">
        <v>52.0</v>
      </c>
      <c r="F295" s="207">
        <v>9.43903114</v>
      </c>
    </row>
    <row r="296">
      <c r="A296" s="37" t="s">
        <v>33</v>
      </c>
      <c r="B296" s="10" t="s">
        <v>502</v>
      </c>
      <c r="C296" s="10">
        <v>2018.0</v>
      </c>
      <c r="D296" s="10">
        <v>3.0</v>
      </c>
      <c r="E296" s="10">
        <v>52.0</v>
      </c>
      <c r="F296" s="207">
        <v>8.16572233</v>
      </c>
    </row>
    <row r="297">
      <c r="A297" s="37" t="s">
        <v>34</v>
      </c>
      <c r="B297" s="10" t="s">
        <v>503</v>
      </c>
      <c r="C297" s="10">
        <v>2018.0</v>
      </c>
      <c r="D297" s="10">
        <v>3.0</v>
      </c>
      <c r="E297" s="10">
        <v>52.0</v>
      </c>
      <c r="F297" s="207">
        <v>8.88237593</v>
      </c>
    </row>
    <row r="298">
      <c r="A298" s="37" t="s">
        <v>35</v>
      </c>
      <c r="B298" s="10" t="s">
        <v>504</v>
      </c>
      <c r="C298" s="10">
        <v>2018.0</v>
      </c>
      <c r="D298" s="10">
        <v>3.0</v>
      </c>
      <c r="E298" s="10">
        <v>52.0</v>
      </c>
      <c r="F298" s="207">
        <v>9.05372254</v>
      </c>
    </row>
    <row r="299">
      <c r="A299" s="37" t="s">
        <v>3</v>
      </c>
      <c r="B299" s="10" t="s">
        <v>489</v>
      </c>
      <c r="C299" s="10">
        <v>2019.0</v>
      </c>
      <c r="D299" s="10">
        <v>3.0</v>
      </c>
      <c r="E299" s="10">
        <v>52.0</v>
      </c>
      <c r="F299" s="207">
        <v>9.32737314</v>
      </c>
    </row>
    <row r="300">
      <c r="A300" s="37" t="s">
        <v>4</v>
      </c>
      <c r="B300" s="10" t="s">
        <v>472</v>
      </c>
      <c r="C300" s="10">
        <v>2019.0</v>
      </c>
      <c r="D300" s="10">
        <v>3.0</v>
      </c>
      <c r="E300" s="10">
        <v>52.0</v>
      </c>
      <c r="F300" s="207">
        <v>9.94984792</v>
      </c>
    </row>
    <row r="301">
      <c r="A301" s="37" t="s">
        <v>5</v>
      </c>
      <c r="B301" s="10" t="s">
        <v>473</v>
      </c>
      <c r="C301" s="10">
        <v>2019.0</v>
      </c>
      <c r="D301" s="10">
        <v>3.0</v>
      </c>
      <c r="E301" s="10">
        <v>52.0</v>
      </c>
      <c r="F301" s="207">
        <v>10.083777</v>
      </c>
    </row>
    <row r="302">
      <c r="A302" s="37" t="s">
        <v>6</v>
      </c>
      <c r="B302" s="10" t="s">
        <v>474</v>
      </c>
      <c r="C302" s="10">
        <v>2019.0</v>
      </c>
      <c r="D302" s="10">
        <v>3.0</v>
      </c>
      <c r="E302" s="10">
        <v>52.0</v>
      </c>
      <c r="F302" s="207">
        <v>10.4161481</v>
      </c>
    </row>
    <row r="303">
      <c r="A303" s="37" t="s">
        <v>7</v>
      </c>
      <c r="B303" s="10" t="s">
        <v>475</v>
      </c>
      <c r="C303" s="10">
        <v>2019.0</v>
      </c>
      <c r="D303" s="10">
        <v>3.0</v>
      </c>
      <c r="E303" s="10">
        <v>52.0</v>
      </c>
      <c r="F303" s="207">
        <v>9.41569243</v>
      </c>
    </row>
    <row r="304">
      <c r="A304" s="37" t="s">
        <v>8</v>
      </c>
      <c r="B304" s="10" t="s">
        <v>479</v>
      </c>
      <c r="C304" s="10">
        <v>2019.0</v>
      </c>
      <c r="D304" s="10">
        <v>3.0</v>
      </c>
      <c r="E304" s="10">
        <v>52.0</v>
      </c>
      <c r="F304" s="207">
        <v>9.93076302</v>
      </c>
    </row>
    <row r="305">
      <c r="A305" s="37" t="s">
        <v>9</v>
      </c>
      <c r="B305" s="10" t="s">
        <v>480</v>
      </c>
      <c r="C305" s="10">
        <v>2019.0</v>
      </c>
      <c r="D305" s="10">
        <v>3.0</v>
      </c>
      <c r="E305" s="10">
        <v>52.0</v>
      </c>
      <c r="F305" s="207">
        <v>9.77816683</v>
      </c>
    </row>
    <row r="306">
      <c r="A306" s="37" t="s">
        <v>10</v>
      </c>
      <c r="B306" s="10" t="s">
        <v>478</v>
      </c>
      <c r="C306" s="10">
        <v>2019.0</v>
      </c>
      <c r="D306" s="10">
        <v>3.0</v>
      </c>
      <c r="E306" s="10">
        <v>52.0</v>
      </c>
      <c r="F306" s="207">
        <v>7.38575928</v>
      </c>
    </row>
    <row r="307">
      <c r="A307" s="37" t="s">
        <v>11</v>
      </c>
      <c r="B307" s="10" t="s">
        <v>477</v>
      </c>
      <c r="C307" s="10">
        <v>2019.0</v>
      </c>
      <c r="D307" s="10">
        <v>3.0</v>
      </c>
      <c r="E307" s="10">
        <v>52.0</v>
      </c>
      <c r="F307" s="207">
        <v>9.96158557</v>
      </c>
    </row>
    <row r="308">
      <c r="A308" s="37" t="s">
        <v>12</v>
      </c>
      <c r="B308" s="10" t="s">
        <v>476</v>
      </c>
      <c r="C308" s="10">
        <v>2019.0</v>
      </c>
      <c r="D308" s="10">
        <v>3.0</v>
      </c>
      <c r="E308" s="10">
        <v>52.0</v>
      </c>
      <c r="F308" s="207">
        <v>10.7818284</v>
      </c>
    </row>
    <row r="309">
      <c r="A309" s="37" t="s">
        <v>13</v>
      </c>
      <c r="B309" s="10" t="s">
        <v>481</v>
      </c>
      <c r="C309" s="10">
        <v>2019.0</v>
      </c>
      <c r="D309" s="10">
        <v>3.0</v>
      </c>
      <c r="E309" s="10">
        <v>52.0</v>
      </c>
      <c r="F309" s="207">
        <v>9.69536685</v>
      </c>
    </row>
    <row r="310">
      <c r="A310" s="37" t="s">
        <v>14</v>
      </c>
      <c r="B310" s="10" t="s">
        <v>483</v>
      </c>
      <c r="C310" s="10">
        <v>2019.0</v>
      </c>
      <c r="D310" s="10">
        <v>3.0</v>
      </c>
      <c r="E310" s="10">
        <v>52.0</v>
      </c>
      <c r="F310" s="207">
        <v>8.71135091</v>
      </c>
    </row>
    <row r="311">
      <c r="A311" s="37" t="s">
        <v>15</v>
      </c>
      <c r="B311" s="10" t="s">
        <v>482</v>
      </c>
      <c r="C311" s="10">
        <v>2019.0</v>
      </c>
      <c r="D311" s="10">
        <v>3.0</v>
      </c>
      <c r="E311" s="10">
        <v>52.0</v>
      </c>
      <c r="F311" s="207">
        <v>7.94130391</v>
      </c>
    </row>
    <row r="312">
      <c r="A312" s="37" t="s">
        <v>16</v>
      </c>
      <c r="B312" s="10" t="s">
        <v>484</v>
      </c>
      <c r="C312" s="10">
        <v>2019.0</v>
      </c>
      <c r="D312" s="10">
        <v>3.0</v>
      </c>
      <c r="E312" s="10">
        <v>52.0</v>
      </c>
      <c r="F312" s="207">
        <v>8.76430893</v>
      </c>
    </row>
    <row r="313">
      <c r="A313" s="37" t="s">
        <v>17</v>
      </c>
      <c r="B313" s="10" t="s">
        <v>485</v>
      </c>
      <c r="C313" s="10">
        <v>2019.0</v>
      </c>
      <c r="D313" s="10">
        <v>3.0</v>
      </c>
      <c r="E313" s="10">
        <v>52.0</v>
      </c>
      <c r="F313" s="207">
        <v>9.46609776</v>
      </c>
    </row>
    <row r="314">
      <c r="A314" s="37" t="s">
        <v>18</v>
      </c>
      <c r="B314" s="10" t="s">
        <v>486</v>
      </c>
      <c r="C314" s="10">
        <v>2019.0</v>
      </c>
      <c r="D314" s="10">
        <v>3.0</v>
      </c>
      <c r="E314" s="10">
        <v>52.0</v>
      </c>
      <c r="F314" s="207">
        <v>9.65243001</v>
      </c>
    </row>
    <row r="315">
      <c r="A315" s="37" t="s">
        <v>19</v>
      </c>
      <c r="B315" s="10" t="s">
        <v>487</v>
      </c>
      <c r="C315" s="10">
        <v>2019.0</v>
      </c>
      <c r="D315" s="10">
        <v>3.0</v>
      </c>
      <c r="E315" s="10">
        <v>52.0</v>
      </c>
      <c r="F315" s="207">
        <v>8.42147772</v>
      </c>
    </row>
    <row r="316">
      <c r="A316" s="37" t="s">
        <v>20</v>
      </c>
      <c r="B316" s="10" t="s">
        <v>488</v>
      </c>
      <c r="C316" s="10">
        <v>2019.0</v>
      </c>
      <c r="D316" s="10">
        <v>3.0</v>
      </c>
      <c r="E316" s="10">
        <v>52.0</v>
      </c>
      <c r="F316" s="207">
        <v>9.32404864</v>
      </c>
    </row>
    <row r="317">
      <c r="A317" s="37" t="s">
        <v>21</v>
      </c>
      <c r="B317" s="10" t="s">
        <v>490</v>
      </c>
      <c r="C317" s="10">
        <v>2019.0</v>
      </c>
      <c r="D317" s="10">
        <v>3.0</v>
      </c>
      <c r="E317" s="10">
        <v>52.0</v>
      </c>
      <c r="F317" s="207">
        <v>9.38678851</v>
      </c>
    </row>
    <row r="318">
      <c r="A318" s="37" t="s">
        <v>22</v>
      </c>
      <c r="B318" s="10" t="s">
        <v>491</v>
      </c>
      <c r="C318" s="10">
        <v>2019.0</v>
      </c>
      <c r="D318" s="10">
        <v>3.0</v>
      </c>
      <c r="E318" s="10">
        <v>52.0</v>
      </c>
      <c r="F318" s="207">
        <v>10.1049645</v>
      </c>
    </row>
    <row r="319">
      <c r="A319" s="37" t="s">
        <v>23</v>
      </c>
      <c r="B319" s="10" t="s">
        <v>492</v>
      </c>
      <c r="C319" s="10">
        <v>2019.0</v>
      </c>
      <c r="D319" s="10">
        <v>3.0</v>
      </c>
      <c r="E319" s="10">
        <v>52.0</v>
      </c>
      <c r="F319" s="207">
        <v>7.5088864</v>
      </c>
    </row>
    <row r="320">
      <c r="A320" s="37" t="s">
        <v>24</v>
      </c>
      <c r="B320" s="10" t="s">
        <v>493</v>
      </c>
      <c r="C320" s="10">
        <v>2019.0</v>
      </c>
      <c r="D320" s="10">
        <v>3.0</v>
      </c>
      <c r="E320" s="10">
        <v>52.0</v>
      </c>
      <c r="F320" s="207">
        <v>8.81383277</v>
      </c>
    </row>
    <row r="321">
      <c r="A321" s="37" t="s">
        <v>25</v>
      </c>
      <c r="B321" s="10" t="s">
        <v>494</v>
      </c>
      <c r="C321" s="10">
        <v>2019.0</v>
      </c>
      <c r="D321" s="10">
        <v>3.0</v>
      </c>
      <c r="E321" s="10">
        <v>52.0</v>
      </c>
      <c r="F321" s="207">
        <v>9.72015646</v>
      </c>
    </row>
    <row r="322">
      <c r="A322" s="37" t="s">
        <v>26</v>
      </c>
      <c r="B322" s="10" t="s">
        <v>495</v>
      </c>
      <c r="C322" s="10">
        <v>2019.0</v>
      </c>
      <c r="D322" s="10">
        <v>3.0</v>
      </c>
      <c r="E322" s="10">
        <v>52.0</v>
      </c>
      <c r="F322" s="207">
        <v>9.68205662</v>
      </c>
    </row>
    <row r="323">
      <c r="A323" s="37" t="s">
        <v>27</v>
      </c>
      <c r="B323" s="10" t="s">
        <v>497</v>
      </c>
      <c r="C323" s="10">
        <v>2019.0</v>
      </c>
      <c r="D323" s="10">
        <v>3.0</v>
      </c>
      <c r="E323" s="10">
        <v>52.0</v>
      </c>
      <c r="F323" s="207">
        <v>9.13005512</v>
      </c>
    </row>
    <row r="324">
      <c r="A324" s="37" t="s">
        <v>28</v>
      </c>
      <c r="B324" s="10" t="s">
        <v>496</v>
      </c>
      <c r="C324" s="10">
        <v>2019.0</v>
      </c>
      <c r="D324" s="10">
        <v>3.0</v>
      </c>
      <c r="E324" s="10">
        <v>52.0</v>
      </c>
      <c r="F324" s="207">
        <v>10.1125716</v>
      </c>
    </row>
    <row r="325">
      <c r="A325" s="37" t="s">
        <v>29</v>
      </c>
      <c r="B325" s="10" t="s">
        <v>498</v>
      </c>
      <c r="C325" s="10">
        <v>2019.0</v>
      </c>
      <c r="D325" s="10">
        <v>3.0</v>
      </c>
      <c r="E325" s="10">
        <v>52.0</v>
      </c>
      <c r="F325" s="207">
        <v>10.4101242</v>
      </c>
    </row>
    <row r="326">
      <c r="A326" s="37" t="s">
        <v>30</v>
      </c>
      <c r="B326" s="10" t="s">
        <v>499</v>
      </c>
      <c r="C326" s="10">
        <v>2019.0</v>
      </c>
      <c r="D326" s="10">
        <v>3.0</v>
      </c>
      <c r="E326" s="10">
        <v>52.0</v>
      </c>
      <c r="F326" s="207">
        <v>9.2587669</v>
      </c>
    </row>
    <row r="327">
      <c r="A327" s="37" t="s">
        <v>31</v>
      </c>
      <c r="B327" s="10" t="s">
        <v>500</v>
      </c>
      <c r="C327" s="10">
        <v>2019.0</v>
      </c>
      <c r="D327" s="10">
        <v>3.0</v>
      </c>
      <c r="E327" s="10">
        <v>52.0</v>
      </c>
      <c r="F327" s="207">
        <v>9.73733172</v>
      </c>
    </row>
    <row r="328">
      <c r="A328" s="37" t="s">
        <v>32</v>
      </c>
      <c r="B328" s="10" t="s">
        <v>501</v>
      </c>
      <c r="C328" s="10">
        <v>2019.0</v>
      </c>
      <c r="D328" s="10">
        <v>3.0</v>
      </c>
      <c r="E328" s="10">
        <v>52.0</v>
      </c>
      <c r="F328" s="207">
        <v>9.5142341</v>
      </c>
    </row>
    <row r="329">
      <c r="A329" s="37" t="s">
        <v>33</v>
      </c>
      <c r="B329" s="10" t="s">
        <v>502</v>
      </c>
      <c r="C329" s="10">
        <v>2019.0</v>
      </c>
      <c r="D329" s="10">
        <v>3.0</v>
      </c>
      <c r="E329" s="10">
        <v>52.0</v>
      </c>
      <c r="F329" s="207">
        <v>8.3756695</v>
      </c>
    </row>
    <row r="330">
      <c r="A330" s="37" t="s">
        <v>34</v>
      </c>
      <c r="B330" s="10" t="s">
        <v>503</v>
      </c>
      <c r="C330" s="10">
        <v>2019.0</v>
      </c>
      <c r="D330" s="10">
        <v>3.0</v>
      </c>
      <c r="E330" s="10">
        <v>52.0</v>
      </c>
      <c r="F330" s="207">
        <v>9.00332587</v>
      </c>
    </row>
    <row r="331">
      <c r="A331" s="37" t="s">
        <v>35</v>
      </c>
      <c r="B331" s="10" t="s">
        <v>504</v>
      </c>
      <c r="C331" s="10">
        <v>2019.0</v>
      </c>
      <c r="D331" s="10">
        <v>3.0</v>
      </c>
      <c r="E331" s="10">
        <v>52.0</v>
      </c>
      <c r="F331" s="207">
        <v>9.259214</v>
      </c>
    </row>
    <row r="332">
      <c r="A332" s="37" t="s">
        <v>3</v>
      </c>
      <c r="B332" s="10" t="s">
        <v>489</v>
      </c>
      <c r="C332" s="10">
        <v>2020.0</v>
      </c>
      <c r="D332" s="10">
        <v>3.0</v>
      </c>
      <c r="E332" s="10">
        <v>52.0</v>
      </c>
      <c r="F332" s="207">
        <v>9.39515607</v>
      </c>
    </row>
    <row r="333">
      <c r="A333" s="37" t="s">
        <v>4</v>
      </c>
      <c r="B333" s="10" t="s">
        <v>472</v>
      </c>
      <c r="C333" s="10">
        <v>2020.0</v>
      </c>
      <c r="D333" s="10">
        <v>3.0</v>
      </c>
      <c r="E333" s="10">
        <v>52.0</v>
      </c>
      <c r="F333" s="207">
        <v>10.1204392</v>
      </c>
    </row>
    <row r="334">
      <c r="A334" s="37" t="s">
        <v>5</v>
      </c>
      <c r="B334" s="10" t="s">
        <v>473</v>
      </c>
      <c r="C334" s="10">
        <v>2020.0</v>
      </c>
      <c r="D334" s="10">
        <v>3.0</v>
      </c>
      <c r="E334" s="10">
        <v>52.0</v>
      </c>
      <c r="F334" s="207">
        <v>10.0623673</v>
      </c>
    </row>
    <row r="335">
      <c r="A335" s="37" t="s">
        <v>6</v>
      </c>
      <c r="B335" s="10" t="s">
        <v>474</v>
      </c>
      <c r="C335" s="10">
        <v>2020.0</v>
      </c>
      <c r="D335" s="10">
        <v>3.0</v>
      </c>
      <c r="E335" s="10">
        <v>52.0</v>
      </c>
      <c r="F335" s="207">
        <v>10.386502</v>
      </c>
    </row>
    <row r="336">
      <c r="A336" s="37" t="s">
        <v>7</v>
      </c>
      <c r="B336" s="10" t="s">
        <v>475</v>
      </c>
      <c r="C336" s="10">
        <v>2020.0</v>
      </c>
      <c r="D336" s="10">
        <v>3.0</v>
      </c>
      <c r="E336" s="10">
        <v>52.0</v>
      </c>
      <c r="F336" s="207">
        <v>9.28645421</v>
      </c>
    </row>
    <row r="337">
      <c r="A337" s="37" t="s">
        <v>8</v>
      </c>
      <c r="B337" s="10" t="s">
        <v>479</v>
      </c>
      <c r="C337" s="10">
        <v>2020.0</v>
      </c>
      <c r="D337" s="10">
        <v>3.0</v>
      </c>
      <c r="E337" s="10">
        <v>52.0</v>
      </c>
      <c r="F337" s="207">
        <v>10.0571825</v>
      </c>
    </row>
    <row r="338">
      <c r="A338" s="37" t="s">
        <v>9</v>
      </c>
      <c r="B338" s="10" t="s">
        <v>480</v>
      </c>
      <c r="C338" s="10">
        <v>2020.0</v>
      </c>
      <c r="D338" s="10">
        <v>3.0</v>
      </c>
      <c r="E338" s="10">
        <v>52.0</v>
      </c>
      <c r="F338" s="207">
        <v>9.89599345</v>
      </c>
    </row>
    <row r="339">
      <c r="A339" s="37" t="s">
        <v>10</v>
      </c>
      <c r="B339" s="10" t="s">
        <v>478</v>
      </c>
      <c r="C339" s="10">
        <v>2020.0</v>
      </c>
      <c r="D339" s="10">
        <v>3.0</v>
      </c>
      <c r="E339" s="10">
        <v>52.0</v>
      </c>
      <c r="F339" s="207">
        <v>7.46699378</v>
      </c>
    </row>
    <row r="340">
      <c r="A340" s="37" t="s">
        <v>11</v>
      </c>
      <c r="B340" s="10" t="s">
        <v>477</v>
      </c>
      <c r="C340" s="10">
        <v>2020.0</v>
      </c>
      <c r="D340" s="10">
        <v>3.0</v>
      </c>
      <c r="E340" s="10">
        <v>52.0</v>
      </c>
      <c r="F340" s="207">
        <v>9.94731498</v>
      </c>
    </row>
    <row r="341">
      <c r="A341" s="37" t="s">
        <v>12</v>
      </c>
      <c r="B341" s="10" t="s">
        <v>476</v>
      </c>
      <c r="C341" s="10">
        <v>2020.0</v>
      </c>
      <c r="D341" s="10">
        <v>3.0</v>
      </c>
      <c r="E341" s="10">
        <v>52.0</v>
      </c>
      <c r="F341" s="207">
        <v>10.7672483</v>
      </c>
    </row>
    <row r="342">
      <c r="A342" s="37" t="s">
        <v>13</v>
      </c>
      <c r="B342" s="10" t="s">
        <v>481</v>
      </c>
      <c r="C342" s="10">
        <v>2020.0</v>
      </c>
      <c r="D342" s="10">
        <v>3.0</v>
      </c>
      <c r="E342" s="10">
        <v>52.0</v>
      </c>
      <c r="F342" s="207">
        <v>9.62727534</v>
      </c>
    </row>
    <row r="343">
      <c r="A343" s="37" t="s">
        <v>14</v>
      </c>
      <c r="B343" s="10" t="s">
        <v>483</v>
      </c>
      <c r="C343" s="10">
        <v>2020.0</v>
      </c>
      <c r="D343" s="10">
        <v>3.0</v>
      </c>
      <c r="E343" s="10">
        <v>52.0</v>
      </c>
      <c r="F343" s="207">
        <v>8.83439002</v>
      </c>
    </row>
    <row r="344">
      <c r="A344" s="37" t="s">
        <v>15</v>
      </c>
      <c r="B344" s="10" t="s">
        <v>482</v>
      </c>
      <c r="C344" s="10">
        <v>2020.0</v>
      </c>
      <c r="D344" s="10">
        <v>3.0</v>
      </c>
      <c r="E344" s="10">
        <v>52.0</v>
      </c>
      <c r="F344" s="207">
        <v>8.08794154</v>
      </c>
    </row>
    <row r="345">
      <c r="A345" s="37" t="s">
        <v>16</v>
      </c>
      <c r="B345" s="10" t="s">
        <v>484</v>
      </c>
      <c r="C345" s="10">
        <v>2020.0</v>
      </c>
      <c r="D345" s="10">
        <v>3.0</v>
      </c>
      <c r="E345" s="10">
        <v>52.0</v>
      </c>
      <c r="F345" s="207">
        <v>8.72264295</v>
      </c>
    </row>
    <row r="346">
      <c r="A346" s="37" t="s">
        <v>17</v>
      </c>
      <c r="B346" s="10" t="s">
        <v>485</v>
      </c>
      <c r="C346" s="10">
        <v>2020.0</v>
      </c>
      <c r="D346" s="10">
        <v>3.0</v>
      </c>
      <c r="E346" s="10">
        <v>52.0</v>
      </c>
      <c r="F346" s="207">
        <v>9.52700539</v>
      </c>
    </row>
    <row r="347">
      <c r="A347" s="37" t="s">
        <v>18</v>
      </c>
      <c r="B347" s="10" t="s">
        <v>486</v>
      </c>
      <c r="C347" s="10">
        <v>2020.0</v>
      </c>
      <c r="D347" s="10">
        <v>3.0</v>
      </c>
      <c r="E347" s="10">
        <v>52.0</v>
      </c>
      <c r="F347" s="207">
        <v>9.73285169</v>
      </c>
    </row>
    <row r="348">
      <c r="A348" s="37" t="s">
        <v>19</v>
      </c>
      <c r="B348" s="10" t="s">
        <v>487</v>
      </c>
      <c r="C348" s="10">
        <v>2020.0</v>
      </c>
      <c r="D348" s="10">
        <v>3.0</v>
      </c>
      <c r="E348" s="10">
        <v>52.0</v>
      </c>
      <c r="F348" s="207">
        <v>8.64570924</v>
      </c>
    </row>
    <row r="349">
      <c r="A349" s="37" t="s">
        <v>20</v>
      </c>
      <c r="B349" s="10" t="s">
        <v>488</v>
      </c>
      <c r="C349" s="10">
        <v>2020.0</v>
      </c>
      <c r="D349" s="10">
        <v>3.0</v>
      </c>
      <c r="E349" s="10">
        <v>52.0</v>
      </c>
      <c r="F349" s="207">
        <v>9.3949338</v>
      </c>
    </row>
    <row r="350">
      <c r="A350" s="37" t="s">
        <v>21</v>
      </c>
      <c r="B350" s="10" t="s">
        <v>490</v>
      </c>
      <c r="C350" s="10">
        <v>2020.0</v>
      </c>
      <c r="D350" s="10">
        <v>3.0</v>
      </c>
      <c r="E350" s="10">
        <v>52.0</v>
      </c>
      <c r="F350" s="207">
        <v>9.64510229</v>
      </c>
    </row>
    <row r="351">
      <c r="A351" s="37" t="s">
        <v>22</v>
      </c>
      <c r="B351" s="10" t="s">
        <v>491</v>
      </c>
      <c r="C351" s="10">
        <v>2020.0</v>
      </c>
      <c r="D351" s="10">
        <v>3.0</v>
      </c>
      <c r="E351" s="10">
        <v>52.0</v>
      </c>
      <c r="F351" s="207">
        <v>10.0830789</v>
      </c>
    </row>
    <row r="352">
      <c r="A352" s="37" t="s">
        <v>23</v>
      </c>
      <c r="B352" s="10" t="s">
        <v>492</v>
      </c>
      <c r="C352" s="10">
        <v>2020.0</v>
      </c>
      <c r="D352" s="10">
        <v>3.0</v>
      </c>
      <c r="E352" s="10">
        <v>52.0</v>
      </c>
      <c r="F352" s="207">
        <v>7.72185115</v>
      </c>
    </row>
    <row r="353">
      <c r="A353" s="37" t="s">
        <v>24</v>
      </c>
      <c r="B353" s="10" t="s">
        <v>493</v>
      </c>
      <c r="C353" s="10">
        <v>2020.0</v>
      </c>
      <c r="D353" s="10">
        <v>3.0</v>
      </c>
      <c r="E353" s="10">
        <v>52.0</v>
      </c>
      <c r="F353" s="207">
        <v>8.85876471</v>
      </c>
    </row>
    <row r="354">
      <c r="A354" s="37" t="s">
        <v>25</v>
      </c>
      <c r="B354" s="10" t="s">
        <v>494</v>
      </c>
      <c r="C354" s="10">
        <v>2020.0</v>
      </c>
      <c r="D354" s="10">
        <v>3.0</v>
      </c>
      <c r="E354" s="10">
        <v>52.0</v>
      </c>
      <c r="F354" s="207">
        <v>9.7992938</v>
      </c>
    </row>
    <row r="355">
      <c r="A355" s="37" t="s">
        <v>26</v>
      </c>
      <c r="B355" s="10" t="s">
        <v>495</v>
      </c>
      <c r="C355" s="10">
        <v>2020.0</v>
      </c>
      <c r="D355" s="10">
        <v>3.0</v>
      </c>
      <c r="E355" s="10">
        <v>52.0</v>
      </c>
      <c r="F355" s="207">
        <v>9.78818629</v>
      </c>
    </row>
    <row r="356">
      <c r="A356" s="37" t="s">
        <v>27</v>
      </c>
      <c r="B356" s="10" t="s">
        <v>497</v>
      </c>
      <c r="C356" s="10">
        <v>2020.0</v>
      </c>
      <c r="D356" s="10">
        <v>3.0</v>
      </c>
      <c r="E356" s="10">
        <v>52.0</v>
      </c>
      <c r="F356" s="207">
        <v>9.24926537</v>
      </c>
    </row>
    <row r="357">
      <c r="A357" s="37" t="s">
        <v>28</v>
      </c>
      <c r="B357" s="10" t="s">
        <v>496</v>
      </c>
      <c r="C357" s="10">
        <v>2020.0</v>
      </c>
      <c r="D357" s="10">
        <v>3.0</v>
      </c>
      <c r="E357" s="10">
        <v>52.0</v>
      </c>
      <c r="F357" s="207">
        <v>10.1814542</v>
      </c>
    </row>
    <row r="358">
      <c r="A358" s="37" t="s">
        <v>29</v>
      </c>
      <c r="B358" s="10" t="s">
        <v>498</v>
      </c>
      <c r="C358" s="10">
        <v>2020.0</v>
      </c>
      <c r="D358" s="10">
        <v>3.0</v>
      </c>
      <c r="E358" s="10">
        <v>52.0</v>
      </c>
      <c r="F358" s="207">
        <v>10.4025744</v>
      </c>
    </row>
    <row r="359">
      <c r="A359" s="37" t="s">
        <v>30</v>
      </c>
      <c r="B359" s="10" t="s">
        <v>499</v>
      </c>
      <c r="C359" s="10">
        <v>2020.0</v>
      </c>
      <c r="D359" s="10">
        <v>3.0</v>
      </c>
      <c r="E359" s="10">
        <v>52.0</v>
      </c>
      <c r="F359" s="207">
        <v>9.43189221</v>
      </c>
    </row>
    <row r="360">
      <c r="A360" s="37" t="s">
        <v>31</v>
      </c>
      <c r="B360" s="10" t="s">
        <v>500</v>
      </c>
      <c r="C360" s="10">
        <v>2020.0</v>
      </c>
      <c r="D360" s="10">
        <v>3.0</v>
      </c>
      <c r="E360" s="10">
        <v>52.0</v>
      </c>
      <c r="F360" s="207">
        <v>9.78424093</v>
      </c>
    </row>
    <row r="361">
      <c r="A361" s="37" t="s">
        <v>32</v>
      </c>
      <c r="B361" s="10" t="s">
        <v>501</v>
      </c>
      <c r="C361" s="10">
        <v>2020.0</v>
      </c>
      <c r="D361" s="10">
        <v>3.0</v>
      </c>
      <c r="E361" s="10">
        <v>52.0</v>
      </c>
      <c r="F361" s="207">
        <v>9.57378666</v>
      </c>
    </row>
    <row r="362">
      <c r="A362" s="37" t="s">
        <v>33</v>
      </c>
      <c r="B362" s="10" t="s">
        <v>502</v>
      </c>
      <c r="C362" s="10">
        <v>2020.0</v>
      </c>
      <c r="D362" s="10">
        <v>3.0</v>
      </c>
      <c r="E362" s="10">
        <v>52.0</v>
      </c>
      <c r="F362" s="207">
        <v>8.4915725</v>
      </c>
    </row>
    <row r="363">
      <c r="A363" s="37" t="s">
        <v>34</v>
      </c>
      <c r="B363" s="10" t="s">
        <v>503</v>
      </c>
      <c r="C363" s="10">
        <v>2020.0</v>
      </c>
      <c r="D363" s="10">
        <v>3.0</v>
      </c>
      <c r="E363" s="10">
        <v>52.0</v>
      </c>
      <c r="F363" s="207">
        <v>9.06975319</v>
      </c>
    </row>
    <row r="364">
      <c r="A364" s="37" t="s">
        <v>35</v>
      </c>
      <c r="B364" s="10" t="s">
        <v>504</v>
      </c>
      <c r="C364" s="10">
        <v>2020.0</v>
      </c>
      <c r="D364" s="10">
        <v>3.0</v>
      </c>
      <c r="E364" s="10">
        <v>52.0</v>
      </c>
      <c r="F364" s="207">
        <v>9.18291855</v>
      </c>
    </row>
    <row r="365">
      <c r="A365" s="37" t="s">
        <v>3</v>
      </c>
      <c r="B365" s="10" t="s">
        <v>489</v>
      </c>
      <c r="C365" s="10">
        <v>2021.0</v>
      </c>
      <c r="D365" s="10">
        <v>3.0</v>
      </c>
      <c r="E365" s="10">
        <v>52.0</v>
      </c>
      <c r="F365" s="207">
        <v>9.60232185</v>
      </c>
    </row>
    <row r="366">
      <c r="A366" s="37" t="s">
        <v>4</v>
      </c>
      <c r="B366" s="10" t="s">
        <v>472</v>
      </c>
      <c r="C366" s="10">
        <v>2021.0</v>
      </c>
      <c r="D366" s="10">
        <v>3.0</v>
      </c>
      <c r="E366" s="10">
        <v>52.0</v>
      </c>
      <c r="F366" s="207">
        <v>10.270283</v>
      </c>
    </row>
    <row r="367">
      <c r="A367" s="37" t="s">
        <v>5</v>
      </c>
      <c r="B367" s="10" t="s">
        <v>473</v>
      </c>
      <c r="C367" s="10">
        <v>2021.0</v>
      </c>
      <c r="D367" s="10">
        <v>3.0</v>
      </c>
      <c r="E367" s="10">
        <v>52.0</v>
      </c>
      <c r="F367" s="207">
        <v>10.2434761</v>
      </c>
    </row>
    <row r="368">
      <c r="A368" s="37" t="s">
        <v>6</v>
      </c>
      <c r="B368" s="10" t="s">
        <v>474</v>
      </c>
      <c r="C368" s="10">
        <v>2021.0</v>
      </c>
      <c r="D368" s="10">
        <v>3.0</v>
      </c>
      <c r="E368" s="10">
        <v>52.0</v>
      </c>
      <c r="F368" s="207">
        <v>10.5095213</v>
      </c>
    </row>
    <row r="369">
      <c r="A369" s="37" t="s">
        <v>7</v>
      </c>
      <c r="B369" s="10" t="s">
        <v>475</v>
      </c>
      <c r="C369" s="10">
        <v>2021.0</v>
      </c>
      <c r="D369" s="10">
        <v>3.0</v>
      </c>
      <c r="E369" s="10">
        <v>52.0</v>
      </c>
      <c r="F369" s="207">
        <v>9.40365193</v>
      </c>
    </row>
    <row r="370">
      <c r="A370" s="37" t="s">
        <v>8</v>
      </c>
      <c r="B370" s="10" t="s">
        <v>479</v>
      </c>
      <c r="C370" s="10">
        <v>2021.0</v>
      </c>
      <c r="D370" s="10">
        <v>3.0</v>
      </c>
      <c r="E370" s="10">
        <v>52.0</v>
      </c>
      <c r="F370" s="207">
        <v>10.1801159</v>
      </c>
    </row>
    <row r="371">
      <c r="A371" s="37" t="s">
        <v>9</v>
      </c>
      <c r="B371" s="10" t="s">
        <v>480</v>
      </c>
      <c r="C371" s="10">
        <v>2021.0</v>
      </c>
      <c r="D371" s="10">
        <v>3.0</v>
      </c>
      <c r="E371" s="10">
        <v>52.0</v>
      </c>
      <c r="F371" s="207">
        <v>10.1275663</v>
      </c>
    </row>
    <row r="372">
      <c r="A372" s="37" t="s">
        <v>10</v>
      </c>
      <c r="B372" s="10" t="s">
        <v>478</v>
      </c>
      <c r="C372" s="10">
        <v>2021.0</v>
      </c>
      <c r="D372" s="10">
        <v>3.0</v>
      </c>
      <c r="E372" s="10">
        <v>52.0</v>
      </c>
      <c r="F372" s="207">
        <v>7.74796736</v>
      </c>
    </row>
    <row r="373">
      <c r="A373" s="37" t="s">
        <v>11</v>
      </c>
      <c r="B373" s="10" t="s">
        <v>477</v>
      </c>
      <c r="C373" s="10">
        <v>2021.0</v>
      </c>
      <c r="D373" s="10">
        <v>3.0</v>
      </c>
      <c r="E373" s="10">
        <v>52.0</v>
      </c>
      <c r="F373" s="207">
        <v>10.011617</v>
      </c>
    </row>
    <row r="374">
      <c r="A374" s="37" t="s">
        <v>12</v>
      </c>
      <c r="B374" s="10" t="s">
        <v>476</v>
      </c>
      <c r="C374" s="10">
        <v>2021.0</v>
      </c>
      <c r="D374" s="10">
        <v>3.0</v>
      </c>
      <c r="E374" s="10">
        <v>52.0</v>
      </c>
      <c r="F374" s="207">
        <v>10.9215581</v>
      </c>
    </row>
    <row r="375">
      <c r="A375" s="37" t="s">
        <v>13</v>
      </c>
      <c r="B375" s="10" t="s">
        <v>481</v>
      </c>
      <c r="C375" s="10">
        <v>2021.0</v>
      </c>
      <c r="D375" s="10">
        <v>3.0</v>
      </c>
      <c r="E375" s="10">
        <v>52.0</v>
      </c>
      <c r="F375" s="207">
        <v>9.785064</v>
      </c>
    </row>
    <row r="376">
      <c r="A376" s="37" t="s">
        <v>14</v>
      </c>
      <c r="B376" s="10" t="s">
        <v>483</v>
      </c>
      <c r="C376" s="10">
        <v>2021.0</v>
      </c>
      <c r="D376" s="10">
        <v>3.0</v>
      </c>
      <c r="E376" s="10">
        <v>52.0</v>
      </c>
      <c r="F376" s="207">
        <v>8.91858818</v>
      </c>
    </row>
    <row r="377">
      <c r="A377" s="37" t="s">
        <v>15</v>
      </c>
      <c r="B377" s="10" t="s">
        <v>482</v>
      </c>
      <c r="C377" s="10">
        <v>2021.0</v>
      </c>
      <c r="D377" s="10">
        <v>3.0</v>
      </c>
      <c r="E377" s="10">
        <v>52.0</v>
      </c>
      <c r="F377" s="207">
        <v>8.748303</v>
      </c>
    </row>
    <row r="378">
      <c r="A378" s="37" t="s">
        <v>16</v>
      </c>
      <c r="B378" s="10" t="s">
        <v>484</v>
      </c>
      <c r="C378" s="10">
        <v>2021.0</v>
      </c>
      <c r="D378" s="10">
        <v>3.0</v>
      </c>
      <c r="E378" s="10">
        <v>52.0</v>
      </c>
      <c r="F378" s="207">
        <v>8.94644854</v>
      </c>
    </row>
    <row r="379">
      <c r="A379" s="37" t="s">
        <v>17</v>
      </c>
      <c r="B379" s="10" t="s">
        <v>485</v>
      </c>
      <c r="C379" s="10">
        <v>2021.0</v>
      </c>
      <c r="D379" s="10">
        <v>3.0</v>
      </c>
      <c r="E379" s="10">
        <v>52.0</v>
      </c>
      <c r="F379" s="207">
        <v>9.94458774</v>
      </c>
    </row>
    <row r="380">
      <c r="A380" s="37" t="s">
        <v>18</v>
      </c>
      <c r="B380" s="10" t="s">
        <v>486</v>
      </c>
      <c r="C380" s="10">
        <v>2021.0</v>
      </c>
      <c r="D380" s="10">
        <v>3.0</v>
      </c>
      <c r="E380" s="10">
        <v>52.0</v>
      </c>
      <c r="F380" s="207">
        <v>9.83076779</v>
      </c>
    </row>
    <row r="381">
      <c r="A381" s="37" t="s">
        <v>19</v>
      </c>
      <c r="B381" s="10" t="s">
        <v>487</v>
      </c>
      <c r="C381" s="10">
        <v>2021.0</v>
      </c>
      <c r="D381" s="10">
        <v>3.0</v>
      </c>
      <c r="E381" s="10">
        <v>52.0</v>
      </c>
      <c r="F381" s="207">
        <v>8.52744021</v>
      </c>
    </row>
    <row r="382">
      <c r="A382" s="37" t="s">
        <v>20</v>
      </c>
      <c r="B382" s="10" t="s">
        <v>488</v>
      </c>
      <c r="C382" s="10">
        <v>2021.0</v>
      </c>
      <c r="D382" s="10">
        <v>3.0</v>
      </c>
      <c r="E382" s="10">
        <v>52.0</v>
      </c>
      <c r="F382" s="207">
        <v>9.73634444</v>
      </c>
    </row>
    <row r="383">
      <c r="A383" s="37" t="s">
        <v>21</v>
      </c>
      <c r="B383" s="10" t="s">
        <v>490</v>
      </c>
      <c r="C383" s="10">
        <v>2021.0</v>
      </c>
      <c r="D383" s="10">
        <v>3.0</v>
      </c>
      <c r="E383" s="10">
        <v>52.0</v>
      </c>
      <c r="F383" s="207">
        <v>10.3705409</v>
      </c>
    </row>
    <row r="384">
      <c r="A384" s="37" t="s">
        <v>22</v>
      </c>
      <c r="B384" s="10" t="s">
        <v>491</v>
      </c>
      <c r="C384" s="10">
        <v>2021.0</v>
      </c>
      <c r="D384" s="10">
        <v>3.0</v>
      </c>
      <c r="E384" s="10">
        <v>52.0</v>
      </c>
      <c r="F384" s="207">
        <v>10.4161543</v>
      </c>
    </row>
    <row r="385">
      <c r="A385" s="37" t="s">
        <v>23</v>
      </c>
      <c r="B385" s="10" t="s">
        <v>492</v>
      </c>
      <c r="C385" s="10">
        <v>2021.0</v>
      </c>
      <c r="D385" s="10">
        <v>3.0</v>
      </c>
      <c r="E385" s="10">
        <v>52.0</v>
      </c>
      <c r="F385" s="207">
        <v>7.89301347</v>
      </c>
    </row>
    <row r="386">
      <c r="A386" s="37" t="s">
        <v>24</v>
      </c>
      <c r="B386" s="10" t="s">
        <v>493</v>
      </c>
      <c r="C386" s="10">
        <v>2021.0</v>
      </c>
      <c r="D386" s="10">
        <v>3.0</v>
      </c>
      <c r="E386" s="10">
        <v>52.0</v>
      </c>
      <c r="F386" s="207">
        <v>8.95024506</v>
      </c>
    </row>
    <row r="387">
      <c r="A387" s="37" t="s">
        <v>25</v>
      </c>
      <c r="B387" s="10" t="s">
        <v>494</v>
      </c>
      <c r="C387" s="10">
        <v>2021.0</v>
      </c>
      <c r="D387" s="10">
        <v>3.0</v>
      </c>
      <c r="E387" s="10">
        <v>52.0</v>
      </c>
      <c r="F387" s="207">
        <v>9.78859591</v>
      </c>
    </row>
    <row r="388">
      <c r="A388" s="37" t="s">
        <v>26</v>
      </c>
      <c r="B388" s="10" t="s">
        <v>495</v>
      </c>
      <c r="C388" s="10">
        <v>2021.0</v>
      </c>
      <c r="D388" s="10">
        <v>3.0</v>
      </c>
      <c r="E388" s="10">
        <v>52.0</v>
      </c>
      <c r="F388" s="207">
        <v>9.9119853</v>
      </c>
    </row>
    <row r="389">
      <c r="A389" s="37" t="s">
        <v>27</v>
      </c>
      <c r="B389" s="10" t="s">
        <v>497</v>
      </c>
      <c r="C389" s="10">
        <v>2021.0</v>
      </c>
      <c r="D389" s="10">
        <v>3.0</v>
      </c>
      <c r="E389" s="10">
        <v>52.0</v>
      </c>
      <c r="F389" s="207">
        <v>9.53256389</v>
      </c>
    </row>
    <row r="390">
      <c r="A390" s="37" t="s">
        <v>28</v>
      </c>
      <c r="B390" s="10" t="s">
        <v>496</v>
      </c>
      <c r="C390" s="10">
        <v>2021.0</v>
      </c>
      <c r="D390" s="10">
        <v>3.0</v>
      </c>
      <c r="E390" s="10">
        <v>52.0</v>
      </c>
      <c r="F390" s="207">
        <v>10.6632139</v>
      </c>
    </row>
    <row r="391">
      <c r="A391" s="37" t="s">
        <v>29</v>
      </c>
      <c r="B391" s="10" t="s">
        <v>498</v>
      </c>
      <c r="C391" s="10">
        <v>2021.0</v>
      </c>
      <c r="D391" s="10">
        <v>3.0</v>
      </c>
      <c r="E391" s="10">
        <v>52.0</v>
      </c>
      <c r="F391" s="207">
        <v>10.4629314</v>
      </c>
    </row>
    <row r="392">
      <c r="A392" s="37" t="s">
        <v>30</v>
      </c>
      <c r="B392" s="10" t="s">
        <v>499</v>
      </c>
      <c r="C392" s="10">
        <v>2021.0</v>
      </c>
      <c r="D392" s="10">
        <v>3.0</v>
      </c>
      <c r="E392" s="10">
        <v>52.0</v>
      </c>
      <c r="F392" s="207">
        <v>9.68233203</v>
      </c>
    </row>
    <row r="393">
      <c r="A393" s="37" t="s">
        <v>31</v>
      </c>
      <c r="B393" s="10" t="s">
        <v>500</v>
      </c>
      <c r="C393" s="10">
        <v>2021.0</v>
      </c>
      <c r="D393" s="10">
        <v>3.0</v>
      </c>
      <c r="E393" s="10">
        <v>52.0</v>
      </c>
      <c r="F393" s="207">
        <v>10.0275361</v>
      </c>
    </row>
    <row r="394">
      <c r="A394" s="37" t="s">
        <v>32</v>
      </c>
      <c r="B394" s="10" t="s">
        <v>501</v>
      </c>
      <c r="C394" s="10">
        <v>2021.0</v>
      </c>
      <c r="D394" s="10">
        <v>3.0</v>
      </c>
      <c r="E394" s="10">
        <v>52.0</v>
      </c>
      <c r="F394" s="207">
        <v>9.75565424</v>
      </c>
    </row>
    <row r="395">
      <c r="A395" s="37" t="s">
        <v>33</v>
      </c>
      <c r="B395" s="10" t="s">
        <v>502</v>
      </c>
      <c r="C395" s="10">
        <v>2021.0</v>
      </c>
      <c r="D395" s="10">
        <v>3.0</v>
      </c>
      <c r="E395" s="10">
        <v>52.0</v>
      </c>
      <c r="F395" s="207">
        <v>8.74454167</v>
      </c>
    </row>
    <row r="396">
      <c r="A396" s="37" t="s">
        <v>34</v>
      </c>
      <c r="B396" s="10" t="s">
        <v>503</v>
      </c>
      <c r="C396" s="10">
        <v>2021.0</v>
      </c>
      <c r="D396" s="10">
        <v>3.0</v>
      </c>
      <c r="E396" s="10">
        <v>52.0</v>
      </c>
      <c r="F396" s="207">
        <v>9.54735731</v>
      </c>
    </row>
    <row r="397">
      <c r="A397" s="37" t="s">
        <v>35</v>
      </c>
      <c r="B397" s="10" t="s">
        <v>504</v>
      </c>
      <c r="C397" s="10">
        <v>2021.0</v>
      </c>
      <c r="D397" s="10">
        <v>3.0</v>
      </c>
      <c r="E397" s="10">
        <v>52.0</v>
      </c>
      <c r="F397" s="207">
        <v>9.46168424</v>
      </c>
    </row>
    <row r="398">
      <c r="A398" s="37" t="s">
        <v>3</v>
      </c>
      <c r="B398" s="10" t="s">
        <v>489</v>
      </c>
      <c r="C398" s="10">
        <v>2022.0</v>
      </c>
      <c r="D398" s="10">
        <v>3.0</v>
      </c>
      <c r="E398" s="10">
        <v>52.0</v>
      </c>
      <c r="F398" s="207">
        <v>9.66644446</v>
      </c>
    </row>
    <row r="399">
      <c r="A399" s="37" t="s">
        <v>4</v>
      </c>
      <c r="B399" s="10" t="s">
        <v>472</v>
      </c>
      <c r="C399" s="10">
        <v>2022.0</v>
      </c>
      <c r="D399" s="10">
        <v>3.0</v>
      </c>
      <c r="E399" s="10">
        <v>52.0</v>
      </c>
      <c r="F399" s="207">
        <v>10.2241556</v>
      </c>
    </row>
    <row r="400">
      <c r="A400" s="37" t="s">
        <v>5</v>
      </c>
      <c r="B400" s="10" t="s">
        <v>473</v>
      </c>
      <c r="C400" s="10">
        <v>2022.0</v>
      </c>
      <c r="D400" s="10">
        <v>3.0</v>
      </c>
      <c r="E400" s="10">
        <v>52.0</v>
      </c>
      <c r="F400" s="207">
        <v>10.4257797</v>
      </c>
    </row>
    <row r="401">
      <c r="A401" s="37" t="s">
        <v>6</v>
      </c>
      <c r="B401" s="10" t="s">
        <v>474</v>
      </c>
      <c r="C401" s="10">
        <v>2022.0</v>
      </c>
      <c r="D401" s="10">
        <v>3.0</v>
      </c>
      <c r="E401" s="10">
        <v>52.0</v>
      </c>
      <c r="F401" s="207">
        <v>10.6778987</v>
      </c>
    </row>
    <row r="402">
      <c r="A402" s="37" t="s">
        <v>7</v>
      </c>
      <c r="B402" s="10" t="s">
        <v>475</v>
      </c>
      <c r="C402" s="10">
        <v>2022.0</v>
      </c>
      <c r="D402" s="10">
        <v>3.0</v>
      </c>
      <c r="E402" s="10">
        <v>52.0</v>
      </c>
      <c r="F402" s="207">
        <v>9.60404745</v>
      </c>
    </row>
    <row r="403">
      <c r="A403" s="37" t="s">
        <v>8</v>
      </c>
      <c r="B403" s="10" t="s">
        <v>479</v>
      </c>
      <c r="C403" s="10">
        <v>2022.0</v>
      </c>
      <c r="D403" s="10">
        <v>3.0</v>
      </c>
      <c r="E403" s="10">
        <v>52.0</v>
      </c>
      <c r="F403" s="207">
        <v>10.39015</v>
      </c>
    </row>
    <row r="404">
      <c r="A404" s="37" t="s">
        <v>9</v>
      </c>
      <c r="B404" s="10" t="s">
        <v>480</v>
      </c>
      <c r="C404" s="10">
        <v>2022.0</v>
      </c>
      <c r="D404" s="10">
        <v>3.0</v>
      </c>
      <c r="E404" s="10">
        <v>52.0</v>
      </c>
      <c r="F404" s="207">
        <v>10.2300147</v>
      </c>
    </row>
    <row r="405">
      <c r="A405" s="37" t="s">
        <v>10</v>
      </c>
      <c r="B405" s="10" t="s">
        <v>478</v>
      </c>
      <c r="C405" s="10">
        <v>2022.0</v>
      </c>
      <c r="D405" s="10">
        <v>3.0</v>
      </c>
      <c r="E405" s="10">
        <v>52.0</v>
      </c>
      <c r="F405" s="207">
        <v>7.90009305</v>
      </c>
    </row>
    <row r="406">
      <c r="A406" s="37" t="s">
        <v>11</v>
      </c>
      <c r="B406" s="10" t="s">
        <v>477</v>
      </c>
      <c r="C406" s="10">
        <v>2022.0</v>
      </c>
      <c r="D406" s="10">
        <v>3.0</v>
      </c>
      <c r="E406" s="10">
        <v>52.0</v>
      </c>
      <c r="F406" s="207">
        <v>9.95071061</v>
      </c>
    </row>
    <row r="407">
      <c r="A407" s="37" t="s">
        <v>12</v>
      </c>
      <c r="B407" s="10" t="s">
        <v>476</v>
      </c>
      <c r="C407" s="10">
        <v>2022.0</v>
      </c>
      <c r="D407" s="10">
        <v>3.0</v>
      </c>
      <c r="E407" s="10">
        <v>52.0</v>
      </c>
      <c r="F407" s="207">
        <v>11.2222463</v>
      </c>
    </row>
    <row r="408">
      <c r="A408" s="37" t="s">
        <v>13</v>
      </c>
      <c r="B408" s="10" t="s">
        <v>481</v>
      </c>
      <c r="C408" s="10">
        <v>2022.0</v>
      </c>
      <c r="D408" s="10">
        <v>3.0</v>
      </c>
      <c r="E408" s="10">
        <v>52.0</v>
      </c>
      <c r="F408" s="207">
        <v>9.99713104</v>
      </c>
    </row>
    <row r="409">
      <c r="A409" s="37" t="s">
        <v>14</v>
      </c>
      <c r="B409" s="10" t="s">
        <v>483</v>
      </c>
      <c r="C409" s="10">
        <v>2022.0</v>
      </c>
      <c r="D409" s="10">
        <v>3.0</v>
      </c>
      <c r="E409" s="10">
        <v>52.0</v>
      </c>
      <c r="F409" s="207">
        <v>8.91593912</v>
      </c>
    </row>
    <row r="410">
      <c r="A410" s="37" t="s">
        <v>15</v>
      </c>
      <c r="B410" s="10" t="s">
        <v>482</v>
      </c>
      <c r="C410" s="10">
        <v>2022.0</v>
      </c>
      <c r="D410" s="10">
        <v>3.0</v>
      </c>
      <c r="E410" s="10">
        <v>52.0</v>
      </c>
      <c r="F410" s="207">
        <v>8.26990571</v>
      </c>
    </row>
    <row r="411">
      <c r="A411" s="37" t="s">
        <v>16</v>
      </c>
      <c r="B411" s="10" t="s">
        <v>484</v>
      </c>
      <c r="C411" s="10">
        <v>2022.0</v>
      </c>
      <c r="D411" s="10">
        <v>3.0</v>
      </c>
      <c r="E411" s="10">
        <v>52.0</v>
      </c>
      <c r="F411" s="207">
        <v>9.12676331</v>
      </c>
    </row>
    <row r="412">
      <c r="A412" s="37" t="s">
        <v>17</v>
      </c>
      <c r="B412" s="10" t="s">
        <v>485</v>
      </c>
      <c r="C412" s="10">
        <v>2022.0</v>
      </c>
      <c r="D412" s="10">
        <v>3.0</v>
      </c>
      <c r="E412" s="10">
        <v>52.0</v>
      </c>
      <c r="F412" s="207">
        <v>9.90795314</v>
      </c>
    </row>
    <row r="413">
      <c r="A413" s="37" t="s">
        <v>18</v>
      </c>
      <c r="B413" s="10" t="s">
        <v>486</v>
      </c>
      <c r="C413" s="10">
        <v>2022.0</v>
      </c>
      <c r="D413" s="10">
        <v>3.0</v>
      </c>
      <c r="E413" s="10">
        <v>52.0</v>
      </c>
      <c r="F413" s="207">
        <v>9.97392358</v>
      </c>
    </row>
    <row r="414">
      <c r="A414" s="37" t="s">
        <v>19</v>
      </c>
      <c r="B414" s="10" t="s">
        <v>487</v>
      </c>
      <c r="C414" s="10">
        <v>2022.0</v>
      </c>
      <c r="D414" s="10">
        <v>3.0</v>
      </c>
      <c r="E414" s="10">
        <v>52.0</v>
      </c>
      <c r="F414" s="207">
        <v>9.08369853</v>
      </c>
    </row>
    <row r="415">
      <c r="A415" s="37" t="s">
        <v>20</v>
      </c>
      <c r="B415" s="10" t="s">
        <v>488</v>
      </c>
      <c r="C415" s="10">
        <v>2022.0</v>
      </c>
      <c r="D415" s="10">
        <v>3.0</v>
      </c>
      <c r="E415" s="10">
        <v>52.0</v>
      </c>
      <c r="F415" s="207">
        <v>9.80584277</v>
      </c>
    </row>
    <row r="416">
      <c r="A416" s="37" t="s">
        <v>21</v>
      </c>
      <c r="B416" s="10" t="s">
        <v>490</v>
      </c>
      <c r="C416" s="10">
        <v>2022.0</v>
      </c>
      <c r="D416" s="10">
        <v>3.0</v>
      </c>
      <c r="E416" s="10">
        <v>52.0</v>
      </c>
      <c r="F416" s="207">
        <v>10.0425326</v>
      </c>
    </row>
    <row r="417">
      <c r="A417" s="37" t="s">
        <v>22</v>
      </c>
      <c r="B417" s="10" t="s">
        <v>491</v>
      </c>
      <c r="C417" s="10">
        <v>2022.0</v>
      </c>
      <c r="D417" s="10">
        <v>3.0</v>
      </c>
      <c r="E417" s="10">
        <v>52.0</v>
      </c>
      <c r="F417" s="207">
        <v>10.3599493</v>
      </c>
    </row>
    <row r="418">
      <c r="A418" s="37" t="s">
        <v>23</v>
      </c>
      <c r="B418" s="10" t="s">
        <v>492</v>
      </c>
      <c r="C418" s="10">
        <v>2022.0</v>
      </c>
      <c r="D418" s="10">
        <v>3.0</v>
      </c>
      <c r="E418" s="10">
        <v>52.0</v>
      </c>
      <c r="F418" s="207">
        <v>7.90297386</v>
      </c>
    </row>
    <row r="419">
      <c r="A419" s="37" t="s">
        <v>24</v>
      </c>
      <c r="B419" s="10" t="s">
        <v>493</v>
      </c>
      <c r="C419" s="10">
        <v>2022.0</v>
      </c>
      <c r="D419" s="10">
        <v>3.0</v>
      </c>
      <c r="E419" s="10">
        <v>52.0</v>
      </c>
      <c r="F419" s="207">
        <v>8.97037272</v>
      </c>
    </row>
    <row r="420">
      <c r="A420" s="37" t="s">
        <v>25</v>
      </c>
      <c r="B420" s="10" t="s">
        <v>494</v>
      </c>
      <c r="C420" s="10">
        <v>2022.0</v>
      </c>
      <c r="D420" s="10">
        <v>3.0</v>
      </c>
      <c r="E420" s="10">
        <v>52.0</v>
      </c>
      <c r="F420" s="207">
        <v>9.92628626</v>
      </c>
    </row>
    <row r="421">
      <c r="A421" s="37" t="s">
        <v>26</v>
      </c>
      <c r="B421" s="10" t="s">
        <v>495</v>
      </c>
      <c r="C421" s="10">
        <v>2022.0</v>
      </c>
      <c r="D421" s="10">
        <v>3.0</v>
      </c>
      <c r="E421" s="10">
        <v>52.0</v>
      </c>
      <c r="F421" s="207">
        <v>10.0442605</v>
      </c>
    </row>
    <row r="422">
      <c r="A422" s="37" t="s">
        <v>27</v>
      </c>
      <c r="B422" s="10" t="s">
        <v>497</v>
      </c>
      <c r="C422" s="10">
        <v>2022.0</v>
      </c>
      <c r="D422" s="10">
        <v>3.0</v>
      </c>
      <c r="E422" s="10">
        <v>52.0</v>
      </c>
      <c r="F422" s="207">
        <v>9.68620246</v>
      </c>
    </row>
    <row r="423">
      <c r="A423" s="37" t="s">
        <v>28</v>
      </c>
      <c r="B423" s="10" t="s">
        <v>496</v>
      </c>
      <c r="C423" s="10">
        <v>2022.0</v>
      </c>
      <c r="D423" s="10">
        <v>3.0</v>
      </c>
      <c r="E423" s="10">
        <v>52.0</v>
      </c>
      <c r="F423" s="207">
        <v>10.477232</v>
      </c>
    </row>
    <row r="424">
      <c r="A424" s="37" t="s">
        <v>29</v>
      </c>
      <c r="B424" s="10" t="s">
        <v>498</v>
      </c>
      <c r="C424" s="10">
        <v>2022.0</v>
      </c>
      <c r="D424" s="10">
        <v>3.0</v>
      </c>
      <c r="E424" s="10">
        <v>52.0</v>
      </c>
      <c r="F424" s="207">
        <v>10.4398228</v>
      </c>
    </row>
    <row r="425">
      <c r="A425" s="37" t="s">
        <v>30</v>
      </c>
      <c r="B425" s="10" t="s">
        <v>499</v>
      </c>
      <c r="C425" s="10">
        <v>2022.0</v>
      </c>
      <c r="D425" s="10">
        <v>3.0</v>
      </c>
      <c r="E425" s="10">
        <v>52.0</v>
      </c>
      <c r="F425" s="207">
        <v>9.66260445</v>
      </c>
    </row>
    <row r="426">
      <c r="A426" s="37" t="s">
        <v>31</v>
      </c>
      <c r="B426" s="10" t="s">
        <v>500</v>
      </c>
      <c r="C426" s="10">
        <v>2022.0</v>
      </c>
      <c r="D426" s="10">
        <v>3.0</v>
      </c>
      <c r="E426" s="10">
        <v>52.0</v>
      </c>
      <c r="F426" s="207">
        <v>10.0791501</v>
      </c>
    </row>
    <row r="427">
      <c r="A427" s="37" t="s">
        <v>32</v>
      </c>
      <c r="B427" s="10" t="s">
        <v>501</v>
      </c>
      <c r="C427" s="10">
        <v>2022.0</v>
      </c>
      <c r="D427" s="10">
        <v>3.0</v>
      </c>
      <c r="E427" s="10">
        <v>52.0</v>
      </c>
      <c r="F427" s="207">
        <v>9.71683309</v>
      </c>
    </row>
    <row r="428">
      <c r="A428" s="37" t="s">
        <v>33</v>
      </c>
      <c r="B428" s="10" t="s">
        <v>502</v>
      </c>
      <c r="C428" s="10">
        <v>2022.0</v>
      </c>
      <c r="D428" s="10">
        <v>3.0</v>
      </c>
      <c r="E428" s="10">
        <v>52.0</v>
      </c>
      <c r="F428" s="207">
        <v>8.72588009</v>
      </c>
    </row>
    <row r="429">
      <c r="A429" s="37" t="s">
        <v>34</v>
      </c>
      <c r="B429" s="10" t="s">
        <v>503</v>
      </c>
      <c r="C429" s="10">
        <v>2022.0</v>
      </c>
      <c r="D429" s="10">
        <v>3.0</v>
      </c>
      <c r="E429" s="10">
        <v>52.0</v>
      </c>
      <c r="F429" s="207">
        <v>9.35504222</v>
      </c>
    </row>
    <row r="430">
      <c r="A430" s="37" t="s">
        <v>35</v>
      </c>
      <c r="B430" s="10" t="s">
        <v>504</v>
      </c>
      <c r="C430" s="10">
        <v>2022.0</v>
      </c>
      <c r="D430" s="10">
        <v>3.0</v>
      </c>
      <c r="E430" s="10">
        <v>52.0</v>
      </c>
      <c r="F430" s="207">
        <v>9.43430159</v>
      </c>
    </row>
    <row r="431">
      <c r="A431" s="37" t="s">
        <v>3</v>
      </c>
      <c r="B431" s="10" t="s">
        <v>489</v>
      </c>
      <c r="C431" s="10">
        <v>2023.0</v>
      </c>
      <c r="D431" s="10">
        <v>3.0</v>
      </c>
      <c r="E431" s="10">
        <v>52.0</v>
      </c>
      <c r="F431" s="207">
        <v>9.73344645</v>
      </c>
    </row>
    <row r="432">
      <c r="A432" s="37" t="s">
        <v>4</v>
      </c>
      <c r="B432" s="10" t="s">
        <v>472</v>
      </c>
      <c r="C432" s="10">
        <v>2023.0</v>
      </c>
      <c r="D432" s="10">
        <v>3.0</v>
      </c>
      <c r="E432" s="10">
        <v>52.0</v>
      </c>
      <c r="F432" s="207">
        <v>10.2896537</v>
      </c>
    </row>
    <row r="433">
      <c r="A433" s="37" t="s">
        <v>5</v>
      </c>
      <c r="B433" s="10" t="s">
        <v>473</v>
      </c>
      <c r="C433" s="10">
        <v>2023.0</v>
      </c>
      <c r="D433" s="10">
        <v>3.0</v>
      </c>
      <c r="E433" s="10">
        <v>52.0</v>
      </c>
      <c r="F433" s="207">
        <v>10.5021306</v>
      </c>
    </row>
    <row r="434">
      <c r="A434" s="37" t="s">
        <v>6</v>
      </c>
      <c r="B434" s="10" t="s">
        <v>474</v>
      </c>
      <c r="C434" s="10">
        <v>2023.0</v>
      </c>
      <c r="D434" s="10">
        <v>3.0</v>
      </c>
      <c r="E434" s="10">
        <v>52.0</v>
      </c>
      <c r="F434" s="207">
        <v>10.6888968</v>
      </c>
    </row>
    <row r="435">
      <c r="A435" s="37" t="s">
        <v>7</v>
      </c>
      <c r="B435" s="10" t="s">
        <v>475</v>
      </c>
      <c r="C435" s="10">
        <v>2023.0</v>
      </c>
      <c r="D435" s="10">
        <v>3.0</v>
      </c>
      <c r="E435" s="10">
        <v>52.0</v>
      </c>
      <c r="F435" s="207">
        <v>9.60501869</v>
      </c>
    </row>
    <row r="436">
      <c r="A436" s="37" t="s">
        <v>8</v>
      </c>
      <c r="B436" s="10" t="s">
        <v>479</v>
      </c>
      <c r="C436" s="10">
        <v>2023.0</v>
      </c>
      <c r="D436" s="10">
        <v>3.0</v>
      </c>
      <c r="E436" s="10">
        <v>52.0</v>
      </c>
      <c r="F436" s="207">
        <v>10.4025606</v>
      </c>
    </row>
    <row r="437">
      <c r="A437" s="37" t="s">
        <v>9</v>
      </c>
      <c r="B437" s="10" t="s">
        <v>480</v>
      </c>
      <c r="C437" s="10">
        <v>2023.0</v>
      </c>
      <c r="D437" s="10">
        <v>3.0</v>
      </c>
      <c r="E437" s="10">
        <v>52.0</v>
      </c>
      <c r="F437" s="207">
        <v>10.3389058</v>
      </c>
    </row>
    <row r="438">
      <c r="A438" s="37" t="s">
        <v>10</v>
      </c>
      <c r="B438" s="10" t="s">
        <v>478</v>
      </c>
      <c r="C438" s="10">
        <v>2023.0</v>
      </c>
      <c r="D438" s="10">
        <v>3.0</v>
      </c>
      <c r="E438" s="10">
        <v>52.0</v>
      </c>
      <c r="F438" s="207">
        <v>7.85697484</v>
      </c>
    </row>
    <row r="439">
      <c r="A439" s="37" t="s">
        <v>11</v>
      </c>
      <c r="B439" s="10" t="s">
        <v>477</v>
      </c>
      <c r="C439" s="10">
        <v>2023.0</v>
      </c>
      <c r="D439" s="10">
        <v>3.0</v>
      </c>
      <c r="E439" s="10">
        <v>52.0</v>
      </c>
      <c r="F439" s="207">
        <v>10.1007648</v>
      </c>
    </row>
    <row r="440">
      <c r="A440" s="37" t="s">
        <v>12</v>
      </c>
      <c r="B440" s="10" t="s">
        <v>476</v>
      </c>
      <c r="C440" s="10">
        <v>2023.0</v>
      </c>
      <c r="D440" s="10">
        <v>3.0</v>
      </c>
      <c r="E440" s="10">
        <v>52.0</v>
      </c>
      <c r="F440" s="207">
        <v>11.1874446</v>
      </c>
    </row>
    <row r="441">
      <c r="A441" s="37" t="s">
        <v>13</v>
      </c>
      <c r="B441" s="10" t="s">
        <v>481</v>
      </c>
      <c r="C441" s="10">
        <v>2023.0</v>
      </c>
      <c r="D441" s="10">
        <v>3.0</v>
      </c>
      <c r="E441" s="10">
        <v>52.0</v>
      </c>
      <c r="F441" s="207">
        <v>10.1693597</v>
      </c>
    </row>
    <row r="442">
      <c r="A442" s="37" t="s">
        <v>14</v>
      </c>
      <c r="B442" s="10" t="s">
        <v>483</v>
      </c>
      <c r="C442" s="10">
        <v>2023.0</v>
      </c>
      <c r="D442" s="10">
        <v>3.0</v>
      </c>
      <c r="E442" s="10">
        <v>52.0</v>
      </c>
      <c r="F442" s="207">
        <v>9.04935362</v>
      </c>
    </row>
    <row r="443">
      <c r="A443" s="37" t="s">
        <v>15</v>
      </c>
      <c r="B443" s="10" t="s">
        <v>482</v>
      </c>
      <c r="C443" s="10">
        <v>2023.0</v>
      </c>
      <c r="D443" s="10">
        <v>3.0</v>
      </c>
      <c r="E443" s="10">
        <v>52.0</v>
      </c>
      <c r="F443" s="207">
        <v>8.04718288</v>
      </c>
    </row>
    <row r="444">
      <c r="A444" s="37" t="s">
        <v>16</v>
      </c>
      <c r="B444" s="10" t="s">
        <v>484</v>
      </c>
      <c r="C444" s="10">
        <v>2023.0</v>
      </c>
      <c r="D444" s="10">
        <v>3.0</v>
      </c>
      <c r="E444" s="10">
        <v>52.0</v>
      </c>
      <c r="F444" s="207">
        <v>9.34331019</v>
      </c>
    </row>
    <row r="445">
      <c r="A445" s="37" t="s">
        <v>17</v>
      </c>
      <c r="B445" s="10" t="s">
        <v>485</v>
      </c>
      <c r="C445" s="10">
        <v>2023.0</v>
      </c>
      <c r="D445" s="10">
        <v>3.0</v>
      </c>
      <c r="E445" s="10">
        <v>52.0</v>
      </c>
      <c r="F445" s="207">
        <v>9.86630959</v>
      </c>
    </row>
    <row r="446">
      <c r="A446" s="37" t="s">
        <v>18</v>
      </c>
      <c r="B446" s="10" t="s">
        <v>486</v>
      </c>
      <c r="C446" s="10">
        <v>2023.0</v>
      </c>
      <c r="D446" s="10">
        <v>3.0</v>
      </c>
      <c r="E446" s="10">
        <v>52.0</v>
      </c>
      <c r="F446" s="207">
        <v>10.0738587</v>
      </c>
    </row>
    <row r="447">
      <c r="A447" s="37" t="s">
        <v>19</v>
      </c>
      <c r="B447" s="10" t="s">
        <v>487</v>
      </c>
      <c r="C447" s="10">
        <v>2023.0</v>
      </c>
      <c r="D447" s="10">
        <v>3.0</v>
      </c>
      <c r="E447" s="10">
        <v>52.0</v>
      </c>
      <c r="F447" s="207">
        <v>8.82949005</v>
      </c>
    </row>
    <row r="448">
      <c r="A448" s="37" t="s">
        <v>20</v>
      </c>
      <c r="B448" s="10" t="s">
        <v>488</v>
      </c>
      <c r="C448" s="10">
        <v>2023.0</v>
      </c>
      <c r="D448" s="10">
        <v>3.0</v>
      </c>
      <c r="E448" s="10">
        <v>52.0</v>
      </c>
      <c r="F448" s="207">
        <v>10.0196752</v>
      </c>
    </row>
    <row r="449">
      <c r="A449" s="37" t="s">
        <v>21</v>
      </c>
      <c r="B449" s="10" t="s">
        <v>490</v>
      </c>
      <c r="C449" s="10">
        <v>2023.0</v>
      </c>
      <c r="D449" s="10">
        <v>3.0</v>
      </c>
      <c r="E449" s="10">
        <v>52.0</v>
      </c>
      <c r="F449" s="207">
        <v>10.0545851</v>
      </c>
    </row>
    <row r="450">
      <c r="A450" s="37" t="s">
        <v>22</v>
      </c>
      <c r="B450" s="10" t="s">
        <v>491</v>
      </c>
      <c r="C450" s="10">
        <v>2023.0</v>
      </c>
      <c r="D450" s="10">
        <v>3.0</v>
      </c>
      <c r="E450" s="10">
        <v>52.0</v>
      </c>
      <c r="F450" s="207">
        <v>10.5188474</v>
      </c>
    </row>
    <row r="451">
      <c r="A451" s="37" t="s">
        <v>23</v>
      </c>
      <c r="B451" s="10" t="s">
        <v>492</v>
      </c>
      <c r="C451" s="10">
        <v>2023.0</v>
      </c>
      <c r="D451" s="10">
        <v>3.0</v>
      </c>
      <c r="E451" s="10">
        <v>52.0</v>
      </c>
      <c r="F451" s="207">
        <v>8.18008174</v>
      </c>
    </row>
    <row r="452">
      <c r="A452" s="37" t="s">
        <v>24</v>
      </c>
      <c r="B452" s="10" t="s">
        <v>493</v>
      </c>
      <c r="C452" s="10">
        <v>2023.0</v>
      </c>
      <c r="D452" s="10">
        <v>3.0</v>
      </c>
      <c r="E452" s="10">
        <v>52.0</v>
      </c>
      <c r="F452" s="207">
        <v>9.16930337</v>
      </c>
    </row>
    <row r="453">
      <c r="A453" s="37" t="s">
        <v>25</v>
      </c>
      <c r="B453" s="10" t="s">
        <v>494</v>
      </c>
      <c r="C453" s="10">
        <v>2023.0</v>
      </c>
      <c r="D453" s="10">
        <v>3.0</v>
      </c>
      <c r="E453" s="10">
        <v>52.0</v>
      </c>
      <c r="F453" s="207">
        <v>9.92804826</v>
      </c>
    </row>
    <row r="454">
      <c r="A454" s="37" t="s">
        <v>26</v>
      </c>
      <c r="B454" s="10" t="s">
        <v>495</v>
      </c>
      <c r="C454" s="10">
        <v>2023.0</v>
      </c>
      <c r="D454" s="10">
        <v>3.0</v>
      </c>
      <c r="E454" s="10">
        <v>52.0</v>
      </c>
      <c r="F454" s="207">
        <v>10.1597485</v>
      </c>
    </row>
    <row r="455">
      <c r="A455" s="37" t="s">
        <v>27</v>
      </c>
      <c r="B455" s="10" t="s">
        <v>497</v>
      </c>
      <c r="C455" s="10">
        <v>2023.0</v>
      </c>
      <c r="D455" s="10">
        <v>3.0</v>
      </c>
      <c r="E455" s="10">
        <v>52.0</v>
      </c>
      <c r="F455" s="207">
        <v>9.65431951</v>
      </c>
    </row>
    <row r="456">
      <c r="A456" s="37" t="s">
        <v>28</v>
      </c>
      <c r="B456" s="10" t="s">
        <v>496</v>
      </c>
      <c r="C456" s="10">
        <v>2023.0</v>
      </c>
      <c r="D456" s="10">
        <v>3.0</v>
      </c>
      <c r="E456" s="10">
        <v>52.0</v>
      </c>
      <c r="F456" s="207">
        <v>10.4568766</v>
      </c>
    </row>
    <row r="457">
      <c r="A457" s="37" t="s">
        <v>29</v>
      </c>
      <c r="B457" s="10" t="s">
        <v>498</v>
      </c>
      <c r="C457" s="10">
        <v>2023.0</v>
      </c>
      <c r="D457" s="10">
        <v>3.0</v>
      </c>
      <c r="E457" s="10">
        <v>52.0</v>
      </c>
      <c r="F457" s="207">
        <v>10.6117744</v>
      </c>
    </row>
    <row r="458">
      <c r="A458" s="37" t="s">
        <v>30</v>
      </c>
      <c r="B458" s="10" t="s">
        <v>499</v>
      </c>
      <c r="C458" s="10">
        <v>2023.0</v>
      </c>
      <c r="D458" s="10">
        <v>3.0</v>
      </c>
      <c r="E458" s="10">
        <v>52.0</v>
      </c>
      <c r="F458" s="207">
        <v>9.81083078</v>
      </c>
    </row>
    <row r="459">
      <c r="A459" s="37" t="s">
        <v>31</v>
      </c>
      <c r="B459" s="10" t="s">
        <v>500</v>
      </c>
      <c r="C459" s="10">
        <v>2023.0</v>
      </c>
      <c r="D459" s="10">
        <v>3.0</v>
      </c>
      <c r="E459" s="10">
        <v>52.0</v>
      </c>
      <c r="F459" s="207">
        <v>10.2928572</v>
      </c>
    </row>
    <row r="460">
      <c r="A460" s="37" t="s">
        <v>32</v>
      </c>
      <c r="B460" s="10" t="s">
        <v>501</v>
      </c>
      <c r="C460" s="10">
        <v>2023.0</v>
      </c>
      <c r="D460" s="10">
        <v>3.0</v>
      </c>
      <c r="E460" s="10">
        <v>52.0</v>
      </c>
      <c r="F460" s="207">
        <v>9.88152218</v>
      </c>
    </row>
    <row r="461">
      <c r="A461" s="37" t="s">
        <v>33</v>
      </c>
      <c r="B461" s="10" t="s">
        <v>502</v>
      </c>
      <c r="C461" s="10">
        <v>2023.0</v>
      </c>
      <c r="D461" s="10">
        <v>3.0</v>
      </c>
      <c r="E461" s="10">
        <v>52.0</v>
      </c>
      <c r="F461" s="207">
        <v>8.79902738</v>
      </c>
    </row>
    <row r="462">
      <c r="A462" s="37" t="s">
        <v>34</v>
      </c>
      <c r="B462" s="10" t="s">
        <v>503</v>
      </c>
      <c r="C462" s="10">
        <v>2023.0</v>
      </c>
      <c r="D462" s="10">
        <v>3.0</v>
      </c>
      <c r="E462" s="10">
        <v>52.0</v>
      </c>
      <c r="F462" s="207">
        <v>9.42011651</v>
      </c>
    </row>
    <row r="463">
      <c r="A463" s="37" t="s">
        <v>35</v>
      </c>
      <c r="B463" s="10" t="s">
        <v>504</v>
      </c>
      <c r="C463" s="10">
        <v>2023.0</v>
      </c>
      <c r="D463" s="10">
        <v>3.0</v>
      </c>
      <c r="E463" s="10">
        <v>52.0</v>
      </c>
      <c r="F463" s="207">
        <v>9.39153012</v>
      </c>
    </row>
    <row r="464">
      <c r="A464" s="37" t="s">
        <v>3</v>
      </c>
      <c r="B464" s="10" t="s">
        <v>489</v>
      </c>
      <c r="C464" s="10">
        <v>2024.0</v>
      </c>
      <c r="D464" s="10">
        <v>3.0</v>
      </c>
      <c r="E464" s="10">
        <v>52.0</v>
      </c>
      <c r="F464" s="207">
        <v>9.80231721</v>
      </c>
    </row>
    <row r="465">
      <c r="A465" s="37" t="s">
        <v>4</v>
      </c>
      <c r="B465" s="10" t="s">
        <v>472</v>
      </c>
      <c r="C465" s="10">
        <v>2024.0</v>
      </c>
      <c r="D465" s="10">
        <v>3.0</v>
      </c>
      <c r="E465" s="10">
        <v>52.0</v>
      </c>
      <c r="F465" s="207">
        <v>10.5409677</v>
      </c>
    </row>
    <row r="466">
      <c r="A466" s="37" t="s">
        <v>5</v>
      </c>
      <c r="B466" s="10" t="s">
        <v>473</v>
      </c>
      <c r="C466" s="10">
        <v>2024.0</v>
      </c>
      <c r="D466" s="10">
        <v>3.0</v>
      </c>
      <c r="E466" s="10">
        <v>52.0</v>
      </c>
      <c r="F466" s="207">
        <v>10.5527339</v>
      </c>
    </row>
    <row r="467">
      <c r="A467" s="37" t="s">
        <v>6</v>
      </c>
      <c r="B467" s="10" t="s">
        <v>474</v>
      </c>
      <c r="C467" s="10">
        <v>2024.0</v>
      </c>
      <c r="D467" s="10">
        <v>3.0</v>
      </c>
      <c r="E467" s="10">
        <v>52.0</v>
      </c>
      <c r="F467" s="207">
        <v>10.6882502</v>
      </c>
    </row>
    <row r="468">
      <c r="A468" s="37" t="s">
        <v>7</v>
      </c>
      <c r="B468" s="10" t="s">
        <v>475</v>
      </c>
      <c r="C468" s="10">
        <v>2024.0</v>
      </c>
      <c r="D468" s="10">
        <v>3.0</v>
      </c>
      <c r="E468" s="10">
        <v>52.0</v>
      </c>
      <c r="F468" s="207">
        <v>9.87888934</v>
      </c>
    </row>
    <row r="469">
      <c r="A469" s="37" t="s">
        <v>8</v>
      </c>
      <c r="B469" s="10" t="s">
        <v>479</v>
      </c>
      <c r="C469" s="10">
        <v>2024.0</v>
      </c>
      <c r="D469" s="10">
        <v>3.0</v>
      </c>
      <c r="E469" s="10">
        <v>52.0</v>
      </c>
      <c r="F469" s="207">
        <v>10.4403472</v>
      </c>
    </row>
    <row r="470">
      <c r="A470" s="37" t="s">
        <v>9</v>
      </c>
      <c r="B470" s="10" t="s">
        <v>480</v>
      </c>
      <c r="C470" s="10">
        <v>2024.0</v>
      </c>
      <c r="D470" s="10">
        <v>3.0</v>
      </c>
      <c r="E470" s="10">
        <v>52.0</v>
      </c>
      <c r="F470" s="207">
        <v>10.4548171</v>
      </c>
    </row>
    <row r="471">
      <c r="A471" s="37" t="s">
        <v>10</v>
      </c>
      <c r="B471" s="10" t="s">
        <v>478</v>
      </c>
      <c r="C471" s="10">
        <v>2024.0</v>
      </c>
      <c r="D471" s="10">
        <v>3.0</v>
      </c>
      <c r="E471" s="10">
        <v>52.0</v>
      </c>
      <c r="F471" s="207">
        <v>7.83128669</v>
      </c>
    </row>
    <row r="472">
      <c r="A472" s="37" t="s">
        <v>11</v>
      </c>
      <c r="B472" s="10" t="s">
        <v>477</v>
      </c>
      <c r="C472" s="10">
        <v>2024.0</v>
      </c>
      <c r="D472" s="10">
        <v>3.0</v>
      </c>
      <c r="E472" s="10">
        <v>52.0</v>
      </c>
      <c r="F472" s="207">
        <v>10.2300752</v>
      </c>
    </row>
    <row r="473">
      <c r="A473" s="37" t="s">
        <v>12</v>
      </c>
      <c r="B473" s="10" t="s">
        <v>476</v>
      </c>
      <c r="C473" s="10">
        <v>2024.0</v>
      </c>
      <c r="D473" s="10">
        <v>3.0</v>
      </c>
      <c r="E473" s="10">
        <v>52.0</v>
      </c>
      <c r="F473" s="207">
        <v>11.4738259</v>
      </c>
    </row>
    <row r="474">
      <c r="A474" s="37" t="s">
        <v>13</v>
      </c>
      <c r="B474" s="10" t="s">
        <v>481</v>
      </c>
      <c r="C474" s="10">
        <v>2024.0</v>
      </c>
      <c r="D474" s="10">
        <v>3.0</v>
      </c>
      <c r="E474" s="10">
        <v>52.0</v>
      </c>
      <c r="F474" s="207">
        <v>10.1849728</v>
      </c>
    </row>
    <row r="475">
      <c r="A475" s="37" t="s">
        <v>14</v>
      </c>
      <c r="B475" s="10" t="s">
        <v>483</v>
      </c>
      <c r="C475" s="10">
        <v>2024.0</v>
      </c>
      <c r="D475" s="10">
        <v>3.0</v>
      </c>
      <c r="E475" s="10">
        <v>52.0</v>
      </c>
      <c r="F475" s="207">
        <v>9.10143204</v>
      </c>
    </row>
    <row r="476">
      <c r="A476" s="37" t="s">
        <v>15</v>
      </c>
      <c r="B476" s="10" t="s">
        <v>482</v>
      </c>
      <c r="C476" s="10">
        <v>2024.0</v>
      </c>
      <c r="D476" s="10">
        <v>3.0</v>
      </c>
      <c r="E476" s="10">
        <v>52.0</v>
      </c>
      <c r="F476" s="207">
        <v>8.22904465</v>
      </c>
    </row>
    <row r="477">
      <c r="A477" s="37" t="s">
        <v>16</v>
      </c>
      <c r="B477" s="10" t="s">
        <v>484</v>
      </c>
      <c r="C477" s="10">
        <v>2024.0</v>
      </c>
      <c r="D477" s="10">
        <v>3.0</v>
      </c>
      <c r="E477" s="10">
        <v>52.0</v>
      </c>
      <c r="F477" s="207">
        <v>9.4517652</v>
      </c>
    </row>
    <row r="478">
      <c r="A478" s="37" t="s">
        <v>17</v>
      </c>
      <c r="B478" s="10" t="s">
        <v>485</v>
      </c>
      <c r="C478" s="10">
        <v>2024.0</v>
      </c>
      <c r="D478" s="10">
        <v>3.0</v>
      </c>
      <c r="E478" s="10">
        <v>52.0</v>
      </c>
      <c r="F478" s="207">
        <v>9.99419108</v>
      </c>
    </row>
    <row r="479">
      <c r="A479" s="37" t="s">
        <v>18</v>
      </c>
      <c r="B479" s="10" t="s">
        <v>486</v>
      </c>
      <c r="C479" s="10">
        <v>2024.0</v>
      </c>
      <c r="D479" s="10">
        <v>3.0</v>
      </c>
      <c r="E479" s="10">
        <v>52.0</v>
      </c>
      <c r="F479" s="207">
        <v>10.1515064</v>
      </c>
    </row>
    <row r="480">
      <c r="A480" s="37" t="s">
        <v>19</v>
      </c>
      <c r="B480" s="10" t="s">
        <v>487</v>
      </c>
      <c r="C480" s="10">
        <v>2024.0</v>
      </c>
      <c r="D480" s="10">
        <v>3.0</v>
      </c>
      <c r="E480" s="10">
        <v>52.0</v>
      </c>
      <c r="F480" s="207">
        <v>8.7571998</v>
      </c>
    </row>
    <row r="481">
      <c r="A481" s="37" t="s">
        <v>20</v>
      </c>
      <c r="B481" s="10" t="s">
        <v>488</v>
      </c>
      <c r="C481" s="10">
        <v>2024.0</v>
      </c>
      <c r="D481" s="10">
        <v>3.0</v>
      </c>
      <c r="E481" s="10">
        <v>52.0</v>
      </c>
      <c r="F481" s="207">
        <v>10.0956522</v>
      </c>
    </row>
    <row r="482">
      <c r="A482" s="37" t="s">
        <v>21</v>
      </c>
      <c r="B482" s="10" t="s">
        <v>490</v>
      </c>
      <c r="C482" s="10">
        <v>2024.0</v>
      </c>
      <c r="D482" s="10">
        <v>3.0</v>
      </c>
      <c r="E482" s="10">
        <v>52.0</v>
      </c>
      <c r="F482" s="207">
        <v>10.1563003</v>
      </c>
    </row>
    <row r="483">
      <c r="A483" s="37" t="s">
        <v>22</v>
      </c>
      <c r="B483" s="10" t="s">
        <v>491</v>
      </c>
      <c r="C483" s="10">
        <v>2024.0</v>
      </c>
      <c r="D483" s="10">
        <v>3.0</v>
      </c>
      <c r="E483" s="10">
        <v>52.0</v>
      </c>
      <c r="F483" s="207">
        <v>10.5441558</v>
      </c>
    </row>
    <row r="484">
      <c r="A484" s="37" t="s">
        <v>23</v>
      </c>
      <c r="B484" s="10" t="s">
        <v>492</v>
      </c>
      <c r="C484" s="10">
        <v>2024.0</v>
      </c>
      <c r="D484" s="10">
        <v>3.0</v>
      </c>
      <c r="E484" s="10">
        <v>52.0</v>
      </c>
      <c r="F484" s="207">
        <v>8.07383671</v>
      </c>
    </row>
    <row r="485">
      <c r="A485" s="37" t="s">
        <v>24</v>
      </c>
      <c r="B485" s="10" t="s">
        <v>493</v>
      </c>
      <c r="C485" s="10">
        <v>2024.0</v>
      </c>
      <c r="D485" s="10">
        <v>3.0</v>
      </c>
      <c r="E485" s="10">
        <v>52.0</v>
      </c>
      <c r="F485" s="207">
        <v>9.07501022</v>
      </c>
    </row>
    <row r="486">
      <c r="A486" s="37" t="s">
        <v>25</v>
      </c>
      <c r="B486" s="10" t="s">
        <v>494</v>
      </c>
      <c r="C486" s="10">
        <v>2024.0</v>
      </c>
      <c r="D486" s="10">
        <v>3.0</v>
      </c>
      <c r="E486" s="10">
        <v>52.0</v>
      </c>
      <c r="F486" s="207">
        <v>10.0897396</v>
      </c>
    </row>
    <row r="487">
      <c r="A487" s="37" t="s">
        <v>26</v>
      </c>
      <c r="B487" s="10" t="s">
        <v>495</v>
      </c>
      <c r="C487" s="10">
        <v>2024.0</v>
      </c>
      <c r="D487" s="10">
        <v>3.0</v>
      </c>
      <c r="E487" s="10">
        <v>52.0</v>
      </c>
      <c r="F487" s="207">
        <v>10.2445443</v>
      </c>
    </row>
    <row r="488">
      <c r="A488" s="37" t="s">
        <v>27</v>
      </c>
      <c r="B488" s="10" t="s">
        <v>497</v>
      </c>
      <c r="C488" s="10">
        <v>2024.0</v>
      </c>
      <c r="D488" s="10">
        <v>3.0</v>
      </c>
      <c r="E488" s="10">
        <v>52.0</v>
      </c>
      <c r="F488" s="207">
        <v>9.80385965</v>
      </c>
    </row>
    <row r="489">
      <c r="A489" s="37" t="s">
        <v>28</v>
      </c>
      <c r="B489" s="10" t="s">
        <v>496</v>
      </c>
      <c r="C489" s="10">
        <v>2024.0</v>
      </c>
      <c r="D489" s="10">
        <v>3.0</v>
      </c>
      <c r="E489" s="10">
        <v>52.0</v>
      </c>
      <c r="F489" s="207">
        <v>10.5287145</v>
      </c>
    </row>
    <row r="490">
      <c r="A490" s="37" t="s">
        <v>29</v>
      </c>
      <c r="B490" s="10" t="s">
        <v>498</v>
      </c>
      <c r="C490" s="10">
        <v>2024.0</v>
      </c>
      <c r="D490" s="10">
        <v>3.0</v>
      </c>
      <c r="E490" s="10">
        <v>52.0</v>
      </c>
      <c r="F490" s="207">
        <v>10.5862624</v>
      </c>
    </row>
    <row r="491">
      <c r="A491" s="37" t="s">
        <v>30</v>
      </c>
      <c r="B491" s="10" t="s">
        <v>499</v>
      </c>
      <c r="C491" s="10">
        <v>2024.0</v>
      </c>
      <c r="D491" s="10">
        <v>3.0</v>
      </c>
      <c r="E491" s="10">
        <v>52.0</v>
      </c>
      <c r="F491" s="207">
        <v>9.80476433</v>
      </c>
    </row>
    <row r="492">
      <c r="A492" s="37" t="s">
        <v>31</v>
      </c>
      <c r="B492" s="10" t="s">
        <v>500</v>
      </c>
      <c r="C492" s="10">
        <v>2024.0</v>
      </c>
      <c r="D492" s="10">
        <v>3.0</v>
      </c>
      <c r="E492" s="10">
        <v>52.0</v>
      </c>
      <c r="F492" s="207">
        <v>10.3194773</v>
      </c>
    </row>
    <row r="493">
      <c r="A493" s="37" t="s">
        <v>32</v>
      </c>
      <c r="B493" s="10" t="s">
        <v>501</v>
      </c>
      <c r="C493" s="10">
        <v>2024.0</v>
      </c>
      <c r="D493" s="10">
        <v>3.0</v>
      </c>
      <c r="E493" s="10">
        <v>52.0</v>
      </c>
      <c r="F493" s="207">
        <v>10.1126995</v>
      </c>
    </row>
    <row r="494">
      <c r="A494" s="37" t="s">
        <v>33</v>
      </c>
      <c r="B494" s="10" t="s">
        <v>502</v>
      </c>
      <c r="C494" s="10">
        <v>2024.0</v>
      </c>
      <c r="D494" s="10">
        <v>3.0</v>
      </c>
      <c r="E494" s="10">
        <v>52.0</v>
      </c>
      <c r="F494" s="207">
        <v>8.76518868</v>
      </c>
    </row>
    <row r="495">
      <c r="A495" s="37" t="s">
        <v>34</v>
      </c>
      <c r="B495" s="10" t="s">
        <v>503</v>
      </c>
      <c r="C495" s="10">
        <v>2024.0</v>
      </c>
      <c r="D495" s="10">
        <v>3.0</v>
      </c>
      <c r="E495" s="10">
        <v>52.0</v>
      </c>
      <c r="F495" s="207">
        <v>9.3363267</v>
      </c>
    </row>
    <row r="496">
      <c r="A496" s="37" t="s">
        <v>35</v>
      </c>
      <c r="B496" s="10" t="s">
        <v>504</v>
      </c>
      <c r="C496" s="10">
        <v>2024.0</v>
      </c>
      <c r="D496" s="10">
        <v>3.0</v>
      </c>
      <c r="E496" s="10">
        <v>52.0</v>
      </c>
      <c r="F496" s="207">
        <v>9.50510845</v>
      </c>
    </row>
    <row r="497">
      <c r="A497" s="37"/>
      <c r="B497" s="10"/>
      <c r="C497" s="10"/>
      <c r="D497" s="10"/>
      <c r="E497" s="10"/>
      <c r="F497" s="207"/>
    </row>
    <row r="498">
      <c r="A498" s="37"/>
      <c r="B498" s="10"/>
      <c r="C498" s="10"/>
      <c r="D498" s="10"/>
      <c r="E498" s="10"/>
      <c r="F498" s="207"/>
    </row>
    <row r="499">
      <c r="A499" s="37"/>
      <c r="B499" s="10"/>
      <c r="C499" s="10"/>
      <c r="D499" s="10"/>
      <c r="E499" s="10"/>
      <c r="F499" s="207"/>
    </row>
    <row r="500">
      <c r="A500" s="37"/>
      <c r="B500" s="10"/>
      <c r="C500" s="10"/>
      <c r="D500" s="10"/>
      <c r="E500" s="10"/>
      <c r="F500" s="207"/>
    </row>
    <row r="501">
      <c r="A501" s="37"/>
      <c r="B501" s="10"/>
      <c r="C501" s="10"/>
      <c r="D501" s="10"/>
      <c r="E501" s="10"/>
      <c r="F501" s="207"/>
    </row>
    <row r="502">
      <c r="A502" s="37"/>
      <c r="B502" s="10"/>
      <c r="C502" s="10"/>
      <c r="D502" s="10"/>
      <c r="E502" s="10"/>
      <c r="F502" s="207"/>
    </row>
    <row r="503">
      <c r="A503" s="37"/>
      <c r="B503" s="10"/>
      <c r="C503" s="10"/>
      <c r="D503" s="10"/>
      <c r="E503" s="10"/>
      <c r="F503" s="207"/>
    </row>
    <row r="504">
      <c r="A504" s="37"/>
      <c r="B504" s="10"/>
      <c r="C504" s="10"/>
      <c r="D504" s="10"/>
      <c r="E504" s="10"/>
      <c r="F504" s="207"/>
    </row>
    <row r="505">
      <c r="A505" s="37"/>
      <c r="B505" s="10"/>
      <c r="C505" s="10"/>
      <c r="D505" s="10"/>
      <c r="E505" s="10"/>
      <c r="F505" s="207"/>
    </row>
    <row r="506">
      <c r="A506" s="37"/>
      <c r="B506" s="10"/>
      <c r="C506" s="10"/>
      <c r="D506" s="10"/>
      <c r="E506" s="10"/>
      <c r="F506" s="207"/>
    </row>
    <row r="507">
      <c r="A507" s="37"/>
      <c r="B507" s="10"/>
      <c r="C507" s="10"/>
      <c r="D507" s="10"/>
      <c r="E507" s="10"/>
      <c r="F507" s="207"/>
    </row>
    <row r="508">
      <c r="A508" s="37"/>
      <c r="B508" s="10"/>
      <c r="C508" s="10"/>
      <c r="D508" s="10"/>
      <c r="E508" s="10"/>
      <c r="F508" s="207"/>
    </row>
    <row r="509">
      <c r="A509" s="37"/>
      <c r="B509" s="10"/>
      <c r="C509" s="10"/>
      <c r="D509" s="10"/>
      <c r="E509" s="10"/>
      <c r="F509" s="207"/>
    </row>
    <row r="510">
      <c r="A510" s="37"/>
      <c r="B510" s="10"/>
      <c r="C510" s="10"/>
      <c r="D510" s="10"/>
      <c r="E510" s="10"/>
      <c r="F510" s="207"/>
    </row>
    <row r="511">
      <c r="A511" s="37"/>
      <c r="B511" s="10"/>
      <c r="C511" s="10"/>
      <c r="D511" s="10"/>
      <c r="E511" s="10"/>
      <c r="F511" s="207"/>
    </row>
    <row r="512">
      <c r="A512" s="37"/>
      <c r="B512" s="10"/>
      <c r="C512" s="10"/>
      <c r="D512" s="10"/>
      <c r="E512" s="10"/>
      <c r="F512" s="207"/>
    </row>
    <row r="513">
      <c r="A513" s="37"/>
      <c r="B513" s="10"/>
      <c r="C513" s="10"/>
      <c r="D513" s="10"/>
      <c r="E513" s="10"/>
      <c r="F513" s="207"/>
    </row>
    <row r="514">
      <c r="A514" s="37"/>
      <c r="B514" s="10"/>
      <c r="C514" s="10"/>
      <c r="D514" s="10"/>
      <c r="E514" s="10"/>
      <c r="F514" s="207"/>
    </row>
    <row r="515">
      <c r="A515" s="37"/>
      <c r="B515" s="10"/>
      <c r="C515" s="10"/>
      <c r="D515" s="10"/>
      <c r="E515" s="10"/>
      <c r="F515" s="207"/>
    </row>
    <row r="516">
      <c r="A516" s="37"/>
      <c r="B516" s="10"/>
      <c r="C516" s="10"/>
      <c r="D516" s="10"/>
      <c r="E516" s="10"/>
      <c r="F516" s="207"/>
    </row>
    <row r="517">
      <c r="A517" s="37"/>
      <c r="B517" s="10"/>
      <c r="C517" s="10"/>
      <c r="D517" s="10"/>
      <c r="E517" s="10"/>
      <c r="F517" s="207"/>
    </row>
    <row r="518">
      <c r="A518" s="37"/>
      <c r="B518" s="10"/>
      <c r="C518" s="10"/>
      <c r="D518" s="10"/>
      <c r="E518" s="10"/>
      <c r="F518" s="207"/>
    </row>
    <row r="519">
      <c r="A519" s="37"/>
      <c r="B519" s="10"/>
      <c r="C519" s="10"/>
      <c r="D519" s="10"/>
      <c r="E519" s="10"/>
      <c r="F519" s="207"/>
    </row>
    <row r="520">
      <c r="A520" s="37"/>
      <c r="B520" s="10"/>
      <c r="C520" s="10"/>
      <c r="D520" s="10"/>
      <c r="E520" s="10"/>
      <c r="F520" s="207"/>
    </row>
    <row r="521">
      <c r="A521" s="37"/>
      <c r="B521" s="10"/>
      <c r="C521" s="10"/>
      <c r="D521" s="10"/>
      <c r="E521" s="10"/>
      <c r="F521" s="207"/>
    </row>
    <row r="522">
      <c r="A522" s="37"/>
      <c r="B522" s="10"/>
      <c r="C522" s="10"/>
      <c r="D522" s="10"/>
      <c r="E522" s="10"/>
      <c r="F522" s="207"/>
    </row>
    <row r="523">
      <c r="A523" s="37"/>
      <c r="B523" s="10"/>
      <c r="C523" s="10"/>
      <c r="D523" s="10"/>
      <c r="E523" s="10"/>
      <c r="F523" s="207"/>
    </row>
    <row r="524">
      <c r="A524" s="37"/>
      <c r="B524" s="10"/>
      <c r="C524" s="10"/>
      <c r="D524" s="10"/>
      <c r="E524" s="10"/>
      <c r="F524" s="207"/>
    </row>
    <row r="525">
      <c r="A525" s="37"/>
      <c r="B525" s="10"/>
      <c r="C525" s="10"/>
      <c r="D525" s="10"/>
      <c r="E525" s="10"/>
      <c r="F525" s="207"/>
    </row>
    <row r="526">
      <c r="A526" s="37"/>
      <c r="B526" s="10"/>
      <c r="C526" s="10"/>
      <c r="D526" s="10"/>
      <c r="E526" s="10"/>
      <c r="F526" s="207"/>
    </row>
    <row r="527">
      <c r="A527" s="37"/>
      <c r="B527" s="10"/>
      <c r="C527" s="10"/>
      <c r="D527" s="10"/>
      <c r="E527" s="10"/>
      <c r="F527" s="207"/>
    </row>
    <row r="528">
      <c r="A528" s="37"/>
      <c r="B528" s="10"/>
      <c r="C528" s="10"/>
      <c r="D528" s="10"/>
      <c r="E528" s="10"/>
      <c r="F528" s="207"/>
    </row>
    <row r="529">
      <c r="A529" s="37"/>
      <c r="B529" s="10"/>
      <c r="C529" s="10"/>
      <c r="D529" s="10"/>
      <c r="E529" s="10"/>
      <c r="F529" s="207"/>
    </row>
    <row r="530">
      <c r="A530" s="36"/>
    </row>
    <row r="531">
      <c r="A531" s="36"/>
    </row>
    <row r="532">
      <c r="A532" s="36"/>
    </row>
    <row r="533">
      <c r="A533" s="36"/>
    </row>
    <row r="534">
      <c r="A534" s="36"/>
    </row>
    <row r="535">
      <c r="A535" s="36"/>
    </row>
    <row r="536">
      <c r="A536" s="36"/>
    </row>
    <row r="537">
      <c r="A537" s="36"/>
    </row>
    <row r="538">
      <c r="A538" s="36"/>
    </row>
    <row r="539">
      <c r="A539" s="36"/>
    </row>
    <row r="540">
      <c r="A540" s="36"/>
    </row>
    <row r="541">
      <c r="A541" s="36"/>
    </row>
    <row r="542">
      <c r="A542" s="36"/>
    </row>
    <row r="543">
      <c r="A543" s="36"/>
    </row>
    <row r="544">
      <c r="A544" s="36"/>
    </row>
    <row r="545">
      <c r="A545" s="36"/>
    </row>
    <row r="546">
      <c r="A546" s="36"/>
    </row>
    <row r="547">
      <c r="A547" s="36"/>
    </row>
    <row r="548">
      <c r="A548" s="36"/>
    </row>
    <row r="549">
      <c r="A549" s="36"/>
    </row>
    <row r="550">
      <c r="A550" s="36"/>
    </row>
    <row r="551">
      <c r="A551" s="36"/>
    </row>
    <row r="552">
      <c r="A552" s="36"/>
    </row>
    <row r="553">
      <c r="A553" s="36"/>
    </row>
    <row r="554">
      <c r="A554" s="36"/>
    </row>
    <row r="555">
      <c r="A555" s="36"/>
    </row>
    <row r="556">
      <c r="A556" s="36"/>
    </row>
    <row r="557">
      <c r="A557" s="36"/>
    </row>
    <row r="558">
      <c r="A558" s="36"/>
    </row>
    <row r="559">
      <c r="A559" s="36"/>
    </row>
    <row r="560">
      <c r="A560" s="36"/>
    </row>
    <row r="561">
      <c r="A561" s="36"/>
    </row>
    <row r="562">
      <c r="A562" s="36"/>
    </row>
    <row r="563">
      <c r="A563" s="36"/>
    </row>
    <row r="564">
      <c r="A564" s="36"/>
    </row>
    <row r="565">
      <c r="A565" s="36"/>
    </row>
    <row r="566">
      <c r="A566" s="36"/>
    </row>
    <row r="567">
      <c r="A567" s="36"/>
    </row>
    <row r="568">
      <c r="A568" s="36"/>
    </row>
    <row r="569">
      <c r="A569" s="36"/>
    </row>
    <row r="570">
      <c r="A570" s="36"/>
    </row>
    <row r="571">
      <c r="A571" s="36"/>
    </row>
    <row r="572">
      <c r="A572" s="36"/>
    </row>
    <row r="573">
      <c r="A573" s="36"/>
    </row>
    <row r="574">
      <c r="A574" s="36"/>
    </row>
    <row r="575">
      <c r="A575" s="36"/>
    </row>
    <row r="576">
      <c r="A576" s="36"/>
    </row>
    <row r="577">
      <c r="A577" s="36"/>
    </row>
    <row r="578">
      <c r="A578" s="36"/>
    </row>
    <row r="579">
      <c r="A579" s="36"/>
    </row>
    <row r="580">
      <c r="A580" s="36"/>
    </row>
    <row r="581">
      <c r="A581" s="36"/>
    </row>
    <row r="582">
      <c r="A582" s="36"/>
    </row>
    <row r="583">
      <c r="A583" s="36"/>
    </row>
    <row r="584">
      <c r="A584" s="36"/>
    </row>
    <row r="585">
      <c r="A585" s="36"/>
    </row>
    <row r="586">
      <c r="A586" s="36"/>
    </row>
    <row r="587">
      <c r="A587" s="36"/>
    </row>
    <row r="588">
      <c r="A588" s="36"/>
    </row>
    <row r="589">
      <c r="A589" s="36"/>
    </row>
    <row r="590">
      <c r="A590" s="36"/>
    </row>
    <row r="591">
      <c r="A591" s="36"/>
    </row>
    <row r="592">
      <c r="A592" s="36"/>
    </row>
    <row r="593">
      <c r="A593" s="36"/>
    </row>
    <row r="594">
      <c r="A594" s="36"/>
    </row>
    <row r="595">
      <c r="A595" s="36"/>
    </row>
    <row r="596">
      <c r="A596" s="36"/>
    </row>
    <row r="597">
      <c r="A597" s="36"/>
    </row>
    <row r="598">
      <c r="A598" s="36"/>
    </row>
    <row r="599">
      <c r="A599" s="36"/>
    </row>
    <row r="600">
      <c r="A600" s="36"/>
    </row>
    <row r="601">
      <c r="A601" s="36"/>
    </row>
    <row r="602">
      <c r="A602" s="36"/>
    </row>
    <row r="603">
      <c r="A603" s="36"/>
    </row>
    <row r="604">
      <c r="A604" s="36"/>
    </row>
    <row r="605">
      <c r="A605" s="36"/>
    </row>
    <row r="606">
      <c r="A606" s="36"/>
    </row>
    <row r="607">
      <c r="A607" s="36"/>
    </row>
    <row r="608">
      <c r="A608" s="36"/>
    </row>
    <row r="609">
      <c r="A609" s="36"/>
    </row>
    <row r="610">
      <c r="A610" s="36"/>
    </row>
    <row r="611">
      <c r="A611" s="36"/>
    </row>
    <row r="612">
      <c r="A612" s="36"/>
    </row>
    <row r="613">
      <c r="A613" s="36"/>
    </row>
    <row r="614">
      <c r="A614" s="36"/>
    </row>
    <row r="615">
      <c r="A615" s="36"/>
    </row>
    <row r="616">
      <c r="A616" s="36"/>
    </row>
    <row r="617">
      <c r="A617" s="36"/>
    </row>
    <row r="618">
      <c r="A618" s="36"/>
    </row>
    <row r="619">
      <c r="A619" s="36"/>
    </row>
    <row r="620">
      <c r="A620" s="36"/>
    </row>
    <row r="621">
      <c r="A621" s="36"/>
    </row>
    <row r="622">
      <c r="A622" s="36"/>
    </row>
    <row r="623">
      <c r="A623" s="36"/>
    </row>
    <row r="624">
      <c r="A624" s="36"/>
    </row>
    <row r="625">
      <c r="A625" s="36"/>
    </row>
    <row r="626">
      <c r="A626" s="36"/>
    </row>
    <row r="627">
      <c r="A627" s="36"/>
    </row>
    <row r="628">
      <c r="A628" s="36"/>
    </row>
    <row r="629">
      <c r="A629" s="36"/>
    </row>
    <row r="630">
      <c r="A630" s="36"/>
    </row>
    <row r="631">
      <c r="A631" s="36"/>
    </row>
    <row r="632">
      <c r="A632" s="36"/>
    </row>
    <row r="633">
      <c r="A633" s="36"/>
    </row>
    <row r="634">
      <c r="A634" s="36"/>
    </row>
    <row r="635">
      <c r="A635" s="36"/>
    </row>
    <row r="636">
      <c r="A636" s="36"/>
    </row>
    <row r="637">
      <c r="A637" s="36"/>
    </row>
    <row r="638">
      <c r="A638" s="36"/>
    </row>
    <row r="639">
      <c r="A639" s="36"/>
    </row>
    <row r="640">
      <c r="A640" s="36"/>
    </row>
    <row r="641">
      <c r="A641" s="36"/>
    </row>
    <row r="642">
      <c r="A642" s="36"/>
    </row>
    <row r="643">
      <c r="A643" s="36"/>
    </row>
    <row r="644">
      <c r="A644" s="36"/>
    </row>
    <row r="645">
      <c r="A645" s="36"/>
    </row>
    <row r="646">
      <c r="A646" s="36"/>
    </row>
    <row r="647">
      <c r="A647" s="36"/>
    </row>
    <row r="648">
      <c r="A648" s="36"/>
    </row>
    <row r="649">
      <c r="A649" s="36"/>
    </row>
    <row r="650">
      <c r="A650" s="36"/>
    </row>
    <row r="651">
      <c r="A651" s="36"/>
    </row>
    <row r="652">
      <c r="A652" s="36"/>
    </row>
    <row r="653">
      <c r="A653" s="36"/>
    </row>
    <row r="654">
      <c r="A654" s="36"/>
    </row>
    <row r="655">
      <c r="A655" s="36"/>
    </row>
    <row r="656">
      <c r="A656" s="36"/>
    </row>
    <row r="657">
      <c r="A657" s="36"/>
    </row>
    <row r="658">
      <c r="A658" s="36"/>
    </row>
    <row r="659">
      <c r="A659" s="36"/>
    </row>
    <row r="660">
      <c r="A660" s="36"/>
    </row>
    <row r="661">
      <c r="A661" s="36"/>
    </row>
    <row r="662">
      <c r="A662" s="36"/>
    </row>
    <row r="663">
      <c r="A663" s="36"/>
    </row>
    <row r="664">
      <c r="A664" s="36"/>
    </row>
    <row r="665">
      <c r="A665" s="36"/>
    </row>
    <row r="666">
      <c r="A666" s="36"/>
    </row>
    <row r="667">
      <c r="A667" s="36"/>
    </row>
    <row r="668">
      <c r="A668" s="36"/>
    </row>
    <row r="669">
      <c r="A669" s="36"/>
    </row>
    <row r="670">
      <c r="A670" s="36"/>
    </row>
    <row r="671">
      <c r="A671" s="36"/>
    </row>
    <row r="672">
      <c r="A672" s="36"/>
    </row>
    <row r="673">
      <c r="A673" s="36"/>
    </row>
    <row r="674">
      <c r="A674" s="36"/>
    </row>
    <row r="675">
      <c r="A675" s="36"/>
    </row>
    <row r="676">
      <c r="A676" s="36"/>
    </row>
    <row r="677">
      <c r="A677" s="36"/>
    </row>
    <row r="678">
      <c r="A678" s="36"/>
    </row>
    <row r="679">
      <c r="A679" s="36"/>
    </row>
    <row r="680">
      <c r="A680" s="36"/>
    </row>
    <row r="681">
      <c r="A681" s="36"/>
    </row>
    <row r="682">
      <c r="A682" s="36"/>
    </row>
    <row r="683">
      <c r="A683" s="36"/>
    </row>
    <row r="684">
      <c r="A684" s="36"/>
    </row>
    <row r="685">
      <c r="A685" s="36"/>
    </row>
    <row r="686">
      <c r="A686" s="36"/>
    </row>
    <row r="687">
      <c r="A687" s="36"/>
    </row>
    <row r="688">
      <c r="A688" s="36"/>
    </row>
    <row r="689">
      <c r="A689" s="36"/>
    </row>
    <row r="690">
      <c r="A690" s="36"/>
    </row>
    <row r="691">
      <c r="A691" s="36"/>
    </row>
    <row r="692">
      <c r="A692" s="36"/>
    </row>
    <row r="693">
      <c r="A693" s="36"/>
    </row>
    <row r="694">
      <c r="A694" s="36"/>
    </row>
    <row r="695">
      <c r="A695" s="36"/>
    </row>
    <row r="696">
      <c r="A696" s="36"/>
    </row>
    <row r="697">
      <c r="A697" s="36"/>
    </row>
    <row r="698">
      <c r="A698" s="36"/>
    </row>
    <row r="699">
      <c r="A699" s="36"/>
    </row>
    <row r="700">
      <c r="A700" s="36"/>
    </row>
    <row r="701">
      <c r="A701" s="36"/>
    </row>
    <row r="702">
      <c r="A702" s="36"/>
    </row>
    <row r="703">
      <c r="A703" s="36"/>
    </row>
    <row r="704">
      <c r="A704" s="36"/>
    </row>
    <row r="705">
      <c r="A705" s="36"/>
    </row>
    <row r="706">
      <c r="A706" s="36"/>
    </row>
    <row r="707">
      <c r="A707" s="36"/>
    </row>
    <row r="708">
      <c r="A708" s="36"/>
    </row>
    <row r="709">
      <c r="A709" s="36"/>
    </row>
    <row r="710">
      <c r="A710" s="36"/>
    </row>
    <row r="711">
      <c r="A711" s="36"/>
    </row>
    <row r="712">
      <c r="A712" s="36"/>
    </row>
    <row r="713">
      <c r="A713" s="36"/>
    </row>
    <row r="714">
      <c r="A714" s="36"/>
    </row>
    <row r="715">
      <c r="A715" s="36"/>
    </row>
    <row r="716">
      <c r="A716" s="36"/>
    </row>
    <row r="717">
      <c r="A717" s="36"/>
    </row>
    <row r="718">
      <c r="A718" s="36"/>
    </row>
    <row r="719">
      <c r="A719" s="36"/>
    </row>
    <row r="720">
      <c r="A720" s="36"/>
    </row>
    <row r="721">
      <c r="A721" s="36"/>
    </row>
    <row r="722">
      <c r="A722" s="36"/>
    </row>
    <row r="723">
      <c r="A723" s="36"/>
    </row>
    <row r="724">
      <c r="A724" s="36"/>
    </row>
    <row r="725">
      <c r="A725" s="36"/>
    </row>
    <row r="726">
      <c r="A726" s="36"/>
    </row>
    <row r="727">
      <c r="A727" s="36"/>
    </row>
    <row r="728">
      <c r="A728" s="36"/>
    </row>
    <row r="729">
      <c r="A729" s="36"/>
    </row>
    <row r="730">
      <c r="A730" s="36"/>
    </row>
    <row r="731">
      <c r="A731" s="36"/>
    </row>
    <row r="732">
      <c r="A732" s="36"/>
    </row>
    <row r="733">
      <c r="A733" s="36"/>
    </row>
    <row r="734">
      <c r="A734" s="36"/>
    </row>
    <row r="735">
      <c r="A735" s="36"/>
    </row>
    <row r="736">
      <c r="A736" s="36"/>
    </row>
    <row r="737">
      <c r="A737" s="36"/>
    </row>
    <row r="738">
      <c r="A738" s="36"/>
    </row>
    <row r="739">
      <c r="A739" s="36"/>
    </row>
    <row r="740">
      <c r="A740" s="36"/>
    </row>
    <row r="741">
      <c r="A741" s="36"/>
    </row>
    <row r="742">
      <c r="A742" s="36"/>
    </row>
    <row r="743">
      <c r="A743" s="36"/>
    </row>
    <row r="744">
      <c r="A744" s="36"/>
    </row>
    <row r="745">
      <c r="A745" s="36"/>
    </row>
    <row r="746">
      <c r="A746" s="36"/>
    </row>
    <row r="747">
      <c r="A747" s="36"/>
    </row>
    <row r="748">
      <c r="A748" s="36"/>
    </row>
    <row r="749">
      <c r="A749" s="36"/>
    </row>
    <row r="750">
      <c r="A750" s="36"/>
    </row>
    <row r="751">
      <c r="A751" s="36"/>
    </row>
    <row r="752">
      <c r="A752" s="36"/>
    </row>
    <row r="753">
      <c r="A753" s="36"/>
    </row>
    <row r="754">
      <c r="A754" s="36"/>
    </row>
    <row r="755">
      <c r="A755" s="36"/>
    </row>
    <row r="756">
      <c r="A756" s="36"/>
    </row>
    <row r="757">
      <c r="A757" s="36"/>
    </row>
    <row r="758">
      <c r="A758" s="36"/>
    </row>
    <row r="759">
      <c r="A759" s="36"/>
    </row>
    <row r="760">
      <c r="A760" s="36"/>
    </row>
    <row r="761">
      <c r="A761" s="36"/>
    </row>
    <row r="762">
      <c r="A762" s="36"/>
    </row>
    <row r="763">
      <c r="A763" s="36"/>
    </row>
    <row r="764">
      <c r="A764" s="36"/>
    </row>
    <row r="765">
      <c r="A765" s="36"/>
    </row>
    <row r="766">
      <c r="A766" s="36"/>
    </row>
    <row r="767">
      <c r="A767" s="36"/>
    </row>
    <row r="768">
      <c r="A768" s="36"/>
    </row>
    <row r="769">
      <c r="A769" s="36"/>
    </row>
    <row r="770">
      <c r="A770" s="36"/>
    </row>
    <row r="771">
      <c r="A771" s="36"/>
    </row>
    <row r="772">
      <c r="A772" s="36"/>
    </row>
    <row r="773">
      <c r="A773" s="36"/>
    </row>
    <row r="774">
      <c r="A774" s="36"/>
    </row>
    <row r="775">
      <c r="A775" s="36"/>
    </row>
    <row r="776">
      <c r="A776" s="36"/>
    </row>
    <row r="777">
      <c r="A777" s="36"/>
    </row>
    <row r="778">
      <c r="A778" s="36"/>
    </row>
    <row r="779">
      <c r="A779" s="36"/>
    </row>
    <row r="780">
      <c r="A780" s="36"/>
    </row>
    <row r="781">
      <c r="A781" s="36"/>
    </row>
    <row r="782">
      <c r="A782" s="36"/>
    </row>
    <row r="783">
      <c r="A783" s="36"/>
    </row>
    <row r="784">
      <c r="A784" s="36"/>
    </row>
    <row r="785">
      <c r="A785" s="36"/>
    </row>
    <row r="786">
      <c r="A786" s="36"/>
    </row>
    <row r="787">
      <c r="A787" s="36"/>
    </row>
    <row r="788">
      <c r="A788" s="36"/>
    </row>
    <row r="789">
      <c r="A789" s="36"/>
    </row>
    <row r="790">
      <c r="A790" s="36"/>
    </row>
    <row r="791">
      <c r="A791" s="36"/>
    </row>
    <row r="792">
      <c r="A792" s="36"/>
    </row>
    <row r="793">
      <c r="A793" s="36"/>
    </row>
    <row r="794">
      <c r="A794" s="36"/>
    </row>
    <row r="795">
      <c r="A795" s="36"/>
    </row>
    <row r="796">
      <c r="A796" s="36"/>
    </row>
    <row r="797">
      <c r="A797" s="36"/>
    </row>
    <row r="798">
      <c r="A798" s="36"/>
    </row>
    <row r="799">
      <c r="A799" s="36"/>
    </row>
    <row r="800">
      <c r="A800" s="36"/>
    </row>
    <row r="801">
      <c r="A801" s="36"/>
    </row>
    <row r="802">
      <c r="A802" s="36"/>
    </row>
    <row r="803">
      <c r="A803" s="36"/>
    </row>
    <row r="804">
      <c r="A804" s="36"/>
    </row>
    <row r="805">
      <c r="A805" s="36"/>
    </row>
    <row r="806">
      <c r="A806" s="36"/>
    </row>
    <row r="807">
      <c r="A807" s="36"/>
    </row>
    <row r="808">
      <c r="A808" s="36"/>
    </row>
    <row r="809">
      <c r="A809" s="36"/>
    </row>
    <row r="810">
      <c r="A810" s="36"/>
    </row>
    <row r="811">
      <c r="A811" s="36"/>
    </row>
    <row r="812">
      <c r="A812" s="36"/>
    </row>
    <row r="813">
      <c r="A813" s="36"/>
    </row>
    <row r="814">
      <c r="A814" s="36"/>
    </row>
    <row r="815">
      <c r="A815" s="36"/>
    </row>
    <row r="816">
      <c r="A816" s="36"/>
    </row>
    <row r="817">
      <c r="A817" s="36"/>
    </row>
    <row r="818">
      <c r="A818" s="36"/>
    </row>
    <row r="819">
      <c r="A819" s="36"/>
    </row>
    <row r="820">
      <c r="A820" s="36"/>
    </row>
    <row r="821">
      <c r="A821" s="36"/>
    </row>
    <row r="822">
      <c r="A822" s="36"/>
    </row>
    <row r="823">
      <c r="A823" s="36"/>
    </row>
    <row r="824">
      <c r="A824" s="36"/>
    </row>
    <row r="825">
      <c r="A825" s="36"/>
    </row>
    <row r="826">
      <c r="A826" s="36"/>
    </row>
    <row r="827">
      <c r="A827" s="36"/>
    </row>
    <row r="828">
      <c r="A828" s="36"/>
    </row>
    <row r="829">
      <c r="A829" s="36"/>
    </row>
    <row r="830">
      <c r="A830" s="36"/>
    </row>
    <row r="831">
      <c r="A831" s="36"/>
    </row>
    <row r="832">
      <c r="A832" s="36"/>
    </row>
    <row r="833">
      <c r="A833" s="36"/>
    </row>
    <row r="834">
      <c r="A834" s="36"/>
    </row>
    <row r="835">
      <c r="A835" s="36"/>
    </row>
    <row r="836">
      <c r="A836" s="36"/>
    </row>
    <row r="837">
      <c r="A837" s="36"/>
    </row>
    <row r="838">
      <c r="A838" s="36"/>
    </row>
    <row r="839">
      <c r="A839" s="36"/>
    </row>
    <row r="840">
      <c r="A840" s="36"/>
    </row>
    <row r="841">
      <c r="A841" s="36"/>
    </row>
    <row r="842">
      <c r="A842" s="36"/>
    </row>
    <row r="843">
      <c r="A843" s="36"/>
    </row>
    <row r="844">
      <c r="A844" s="36"/>
    </row>
    <row r="845">
      <c r="A845" s="36"/>
    </row>
    <row r="846">
      <c r="A846" s="36"/>
    </row>
    <row r="847">
      <c r="A847" s="36"/>
    </row>
    <row r="848">
      <c r="A848" s="36"/>
    </row>
    <row r="849">
      <c r="A849" s="36"/>
    </row>
    <row r="850">
      <c r="A850" s="36"/>
    </row>
    <row r="851">
      <c r="A851" s="36"/>
    </row>
    <row r="852">
      <c r="A852" s="36"/>
    </row>
    <row r="853">
      <c r="A853" s="36"/>
    </row>
    <row r="854">
      <c r="A854" s="36"/>
    </row>
    <row r="855">
      <c r="A855" s="36"/>
    </row>
    <row r="856">
      <c r="A856" s="36"/>
    </row>
    <row r="857">
      <c r="A857" s="36"/>
    </row>
    <row r="858">
      <c r="A858" s="36"/>
    </row>
    <row r="859">
      <c r="A859" s="36"/>
    </row>
    <row r="860">
      <c r="A860" s="36"/>
    </row>
    <row r="861">
      <c r="A861" s="36"/>
    </row>
    <row r="862">
      <c r="A862" s="36"/>
    </row>
    <row r="863">
      <c r="A863" s="36"/>
    </row>
    <row r="864">
      <c r="A864" s="36"/>
    </row>
    <row r="865">
      <c r="A865" s="36"/>
    </row>
    <row r="866">
      <c r="A866" s="36"/>
    </row>
    <row r="867">
      <c r="A867" s="36"/>
    </row>
    <row r="868">
      <c r="A868" s="36"/>
    </row>
    <row r="869">
      <c r="A869" s="36"/>
    </row>
    <row r="870">
      <c r="A870" s="36"/>
    </row>
    <row r="871">
      <c r="A871" s="36"/>
    </row>
    <row r="872">
      <c r="A872" s="36"/>
    </row>
    <row r="873">
      <c r="A873" s="36"/>
    </row>
    <row r="874">
      <c r="A874" s="36"/>
    </row>
    <row r="875">
      <c r="A875" s="36"/>
    </row>
    <row r="876">
      <c r="A876" s="36"/>
    </row>
    <row r="877">
      <c r="A877" s="36"/>
    </row>
    <row r="878">
      <c r="A878" s="36"/>
    </row>
    <row r="879">
      <c r="A879" s="36"/>
    </row>
    <row r="880">
      <c r="A880" s="36"/>
    </row>
    <row r="881">
      <c r="A881" s="36"/>
    </row>
    <row r="882">
      <c r="A882" s="36"/>
    </row>
    <row r="883">
      <c r="A883" s="36"/>
    </row>
    <row r="884">
      <c r="A884" s="36"/>
    </row>
    <row r="885">
      <c r="A885" s="36"/>
    </row>
    <row r="886">
      <c r="A886" s="36"/>
    </row>
    <row r="887">
      <c r="A887" s="36"/>
    </row>
    <row r="888">
      <c r="A888" s="36"/>
    </row>
    <row r="889">
      <c r="A889" s="36"/>
    </row>
    <row r="890">
      <c r="A890" s="36"/>
    </row>
    <row r="891">
      <c r="A891" s="36"/>
    </row>
    <row r="892">
      <c r="A892" s="36"/>
    </row>
    <row r="893">
      <c r="A893" s="36"/>
    </row>
    <row r="894">
      <c r="A894" s="36"/>
    </row>
    <row r="895">
      <c r="A895" s="36"/>
    </row>
    <row r="896">
      <c r="A896" s="36"/>
    </row>
    <row r="897">
      <c r="A897" s="36"/>
    </row>
    <row r="898">
      <c r="A898" s="36"/>
    </row>
    <row r="899">
      <c r="A899" s="36"/>
    </row>
    <row r="900">
      <c r="A900" s="36"/>
    </row>
    <row r="901">
      <c r="A901" s="36"/>
    </row>
    <row r="902">
      <c r="A902" s="36"/>
    </row>
    <row r="903">
      <c r="A903" s="36"/>
    </row>
    <row r="904">
      <c r="A904" s="36"/>
    </row>
    <row r="905">
      <c r="A905" s="36"/>
    </row>
    <row r="906">
      <c r="A906" s="36"/>
    </row>
    <row r="907">
      <c r="A907" s="36"/>
    </row>
    <row r="908">
      <c r="A908" s="36"/>
    </row>
    <row r="909">
      <c r="A909" s="36"/>
    </row>
    <row r="910">
      <c r="A910" s="36"/>
    </row>
    <row r="911">
      <c r="A911" s="36"/>
    </row>
    <row r="912">
      <c r="A912" s="36"/>
    </row>
    <row r="913">
      <c r="A913" s="36"/>
    </row>
    <row r="914">
      <c r="A914" s="36"/>
    </row>
    <row r="915">
      <c r="A915" s="36"/>
    </row>
    <row r="916">
      <c r="A916" s="36"/>
    </row>
    <row r="917">
      <c r="A917" s="36"/>
    </row>
    <row r="918">
      <c r="A918" s="36"/>
    </row>
    <row r="919">
      <c r="A919" s="36"/>
    </row>
    <row r="920">
      <c r="A920" s="36"/>
    </row>
    <row r="921">
      <c r="A921" s="36"/>
    </row>
    <row r="922">
      <c r="A922" s="36"/>
    </row>
    <row r="923">
      <c r="A923" s="36"/>
    </row>
    <row r="924">
      <c r="A924" s="36"/>
    </row>
    <row r="925">
      <c r="A925" s="36"/>
    </row>
    <row r="926">
      <c r="A926" s="36"/>
    </row>
    <row r="927">
      <c r="A927" s="36"/>
    </row>
    <row r="928">
      <c r="A928" s="36"/>
    </row>
    <row r="929">
      <c r="A929" s="36"/>
    </row>
    <row r="930">
      <c r="A930" s="36"/>
    </row>
    <row r="931">
      <c r="A931" s="36"/>
    </row>
    <row r="932">
      <c r="A932" s="36"/>
    </row>
    <row r="933">
      <c r="A933" s="36"/>
    </row>
    <row r="934">
      <c r="A934" s="36"/>
    </row>
    <row r="935">
      <c r="A935" s="36"/>
    </row>
    <row r="936">
      <c r="A936" s="36"/>
    </row>
    <row r="937">
      <c r="A937" s="36"/>
    </row>
    <row r="938">
      <c r="A938" s="36"/>
    </row>
    <row r="939">
      <c r="A939" s="36"/>
    </row>
    <row r="940">
      <c r="A940" s="36"/>
    </row>
    <row r="941">
      <c r="A941" s="36"/>
    </row>
    <row r="942">
      <c r="A942" s="36"/>
    </row>
    <row r="943">
      <c r="A943" s="36"/>
    </row>
    <row r="944">
      <c r="A944" s="36"/>
    </row>
    <row r="945">
      <c r="A945" s="36"/>
    </row>
    <row r="946">
      <c r="A946" s="36"/>
    </row>
    <row r="947">
      <c r="A947" s="36"/>
    </row>
    <row r="948">
      <c r="A948" s="36"/>
    </row>
    <row r="949">
      <c r="A949" s="36"/>
    </row>
    <row r="950">
      <c r="A950" s="36"/>
    </row>
    <row r="951">
      <c r="A951" s="36"/>
    </row>
    <row r="952">
      <c r="A952" s="36"/>
    </row>
    <row r="953">
      <c r="A953" s="36"/>
    </row>
    <row r="954">
      <c r="A954" s="36"/>
    </row>
    <row r="955">
      <c r="A955" s="36"/>
    </row>
    <row r="956">
      <c r="A956" s="36"/>
    </row>
    <row r="957">
      <c r="A957" s="36"/>
    </row>
    <row r="958">
      <c r="A958" s="36"/>
    </row>
    <row r="959">
      <c r="A959" s="36"/>
    </row>
    <row r="960">
      <c r="A960" s="36"/>
    </row>
    <row r="961">
      <c r="A961" s="36"/>
    </row>
    <row r="962">
      <c r="A962" s="36"/>
    </row>
    <row r="963">
      <c r="A963" s="36"/>
    </row>
    <row r="964">
      <c r="A964" s="36"/>
    </row>
    <row r="965">
      <c r="A965" s="36"/>
    </row>
    <row r="966">
      <c r="A966" s="36"/>
    </row>
    <row r="967">
      <c r="A967" s="36"/>
    </row>
    <row r="968">
      <c r="A968" s="36"/>
    </row>
    <row r="969">
      <c r="A969" s="36"/>
    </row>
    <row r="970">
      <c r="A970" s="36"/>
    </row>
    <row r="971">
      <c r="A971" s="36"/>
    </row>
    <row r="972">
      <c r="A972" s="36"/>
    </row>
    <row r="973">
      <c r="A973" s="36"/>
    </row>
    <row r="974">
      <c r="A974" s="36"/>
    </row>
    <row r="975">
      <c r="A975" s="36"/>
    </row>
    <row r="976">
      <c r="A976" s="36"/>
    </row>
    <row r="977">
      <c r="A977" s="36"/>
    </row>
    <row r="978">
      <c r="A978" s="36"/>
    </row>
    <row r="979">
      <c r="A979" s="36"/>
    </row>
    <row r="980">
      <c r="A980" s="36"/>
    </row>
    <row r="981">
      <c r="A981" s="36"/>
    </row>
    <row r="982">
      <c r="A982" s="36"/>
    </row>
    <row r="983">
      <c r="A983" s="36"/>
    </row>
    <row r="984">
      <c r="A984" s="36"/>
    </row>
    <row r="985">
      <c r="A985" s="36"/>
    </row>
    <row r="986">
      <c r="A986" s="36"/>
    </row>
    <row r="987">
      <c r="A987" s="36"/>
    </row>
    <row r="988">
      <c r="A988" s="36"/>
    </row>
    <row r="989">
      <c r="A989" s="36"/>
    </row>
    <row r="990">
      <c r="A990" s="36"/>
    </row>
    <row r="991">
      <c r="A991" s="36"/>
    </row>
    <row r="992">
      <c r="A992" s="36"/>
    </row>
    <row r="993">
      <c r="A993" s="36"/>
    </row>
    <row r="994">
      <c r="A994" s="36"/>
    </row>
    <row r="995">
      <c r="A995" s="36"/>
    </row>
    <row r="996">
      <c r="A996" s="36"/>
    </row>
    <row r="997">
      <c r="A997" s="36"/>
    </row>
    <row r="998">
      <c r="A998" s="36"/>
    </row>
    <row r="999">
      <c r="A999" s="36"/>
    </row>
    <row r="1000">
      <c r="A1000" s="36"/>
    </row>
  </sheetData>
  <autoFilter ref="$A$1:$F$529"/>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470</v>
      </c>
      <c r="C1" s="1" t="s">
        <v>0</v>
      </c>
      <c r="D1" s="1" t="s">
        <v>36</v>
      </c>
      <c r="E1" s="1" t="s">
        <v>38</v>
      </c>
      <c r="F1" s="1" t="s">
        <v>471</v>
      </c>
    </row>
    <row r="2">
      <c r="A2" s="2" t="s">
        <v>4</v>
      </c>
      <c r="B2" s="1" t="s">
        <v>472</v>
      </c>
      <c r="C2" s="1">
        <v>2010.0</v>
      </c>
      <c r="D2" s="2" t="s">
        <v>6</v>
      </c>
      <c r="E2" s="2" t="s">
        <v>455</v>
      </c>
      <c r="F2" s="1">
        <v>55.52170601675552</v>
      </c>
    </row>
    <row r="3">
      <c r="A3" s="2" t="s">
        <v>5</v>
      </c>
      <c r="B3" s="1" t="s">
        <v>473</v>
      </c>
      <c r="C3" s="1">
        <v>2010.0</v>
      </c>
      <c r="D3" s="2" t="s">
        <v>6</v>
      </c>
      <c r="E3" s="2" t="s">
        <v>455</v>
      </c>
      <c r="F3" s="1">
        <v>52.93515358361775</v>
      </c>
    </row>
    <row r="4">
      <c r="A4" s="2" t="s">
        <v>6</v>
      </c>
      <c r="B4" s="1" t="s">
        <v>474</v>
      </c>
      <c r="C4" s="1">
        <v>2010.0</v>
      </c>
      <c r="D4" s="2" t="s">
        <v>6</v>
      </c>
      <c r="E4" s="2" t="s">
        <v>455</v>
      </c>
      <c r="F4" s="1">
        <v>48.484848484848484</v>
      </c>
    </row>
    <row r="5">
      <c r="A5" s="2" t="s">
        <v>7</v>
      </c>
      <c r="B5" s="1" t="s">
        <v>475</v>
      </c>
      <c r="C5" s="1">
        <v>2010.0</v>
      </c>
      <c r="D5" s="2" t="s">
        <v>6</v>
      </c>
      <c r="E5" s="2" t="s">
        <v>455</v>
      </c>
      <c r="F5" s="1">
        <v>54.57170356111646</v>
      </c>
    </row>
    <row r="6">
      <c r="A6" s="2" t="s">
        <v>10</v>
      </c>
      <c r="B6" s="1" t="s">
        <v>478</v>
      </c>
      <c r="C6" s="1">
        <v>2010.0</v>
      </c>
      <c r="D6" s="2" t="s">
        <v>6</v>
      </c>
      <c r="E6" s="2" t="s">
        <v>455</v>
      </c>
      <c r="F6" s="1">
        <v>50.15595757953837</v>
      </c>
    </row>
    <row r="7">
      <c r="A7" s="2" t="s">
        <v>11</v>
      </c>
      <c r="B7" s="1" t="s">
        <v>477</v>
      </c>
      <c r="C7" s="1">
        <v>2010.0</v>
      </c>
      <c r="D7" s="2" t="s">
        <v>6</v>
      </c>
      <c r="E7" s="2" t="s">
        <v>455</v>
      </c>
      <c r="F7" s="1">
        <v>50.44389204545454</v>
      </c>
    </row>
    <row r="8">
      <c r="A8" s="2" t="s">
        <v>8</v>
      </c>
      <c r="B8" s="1" t="s">
        <v>479</v>
      </c>
      <c r="C8" s="1">
        <v>2010.0</v>
      </c>
      <c r="D8" s="2" t="s">
        <v>6</v>
      </c>
      <c r="E8" s="2" t="s">
        <v>455</v>
      </c>
      <c r="F8" s="1">
        <v>48.840351272235985</v>
      </c>
    </row>
    <row r="9">
      <c r="A9" s="2" t="s">
        <v>9</v>
      </c>
      <c r="B9" s="1" t="s">
        <v>480</v>
      </c>
      <c r="C9" s="1">
        <v>2010.0</v>
      </c>
      <c r="D9" s="2" t="s">
        <v>6</v>
      </c>
      <c r="E9" s="2" t="s">
        <v>455</v>
      </c>
      <c r="F9" s="1">
        <v>44.52347083926031</v>
      </c>
    </row>
    <row r="10">
      <c r="A10" s="2" t="s">
        <v>12</v>
      </c>
      <c r="B10" s="1" t="s">
        <v>476</v>
      </c>
      <c r="C10" s="1">
        <v>2010.0</v>
      </c>
      <c r="D10" s="2" t="s">
        <v>6</v>
      </c>
      <c r="E10" s="2" t="s">
        <v>455</v>
      </c>
      <c r="F10" s="1">
        <v>48.62820675987709</v>
      </c>
    </row>
    <row r="11">
      <c r="A11" s="2" t="s">
        <v>13</v>
      </c>
      <c r="B11" s="1" t="s">
        <v>481</v>
      </c>
      <c r="C11" s="1">
        <v>2010.0</v>
      </c>
      <c r="D11" s="2" t="s">
        <v>6</v>
      </c>
      <c r="E11" s="2" t="s">
        <v>455</v>
      </c>
      <c r="F11" s="1">
        <v>52.11822660098522</v>
      </c>
    </row>
    <row r="12">
      <c r="A12" s="2" t="s">
        <v>14</v>
      </c>
      <c r="B12" s="1" t="s">
        <v>483</v>
      </c>
      <c r="C12" s="1">
        <v>2010.0</v>
      </c>
      <c r="D12" s="2" t="s">
        <v>6</v>
      </c>
      <c r="E12" s="2" t="s">
        <v>455</v>
      </c>
      <c r="F12" s="1">
        <v>51.35456017269293</v>
      </c>
    </row>
    <row r="13">
      <c r="A13" s="2" t="s">
        <v>15</v>
      </c>
      <c r="B13" s="1" t="s">
        <v>482</v>
      </c>
      <c r="C13" s="1">
        <v>2010.0</v>
      </c>
      <c r="D13" s="2" t="s">
        <v>6</v>
      </c>
      <c r="E13" s="2" t="s">
        <v>455</v>
      </c>
      <c r="F13" s="1">
        <v>52.864044168392</v>
      </c>
    </row>
    <row r="14">
      <c r="A14" s="2" t="s">
        <v>16</v>
      </c>
      <c r="B14" s="1" t="s">
        <v>484</v>
      </c>
      <c r="C14" s="1">
        <v>2010.0</v>
      </c>
      <c r="D14" s="2" t="s">
        <v>6</v>
      </c>
      <c r="E14" s="2" t="s">
        <v>455</v>
      </c>
      <c r="F14" s="1">
        <v>58.9655172413793</v>
      </c>
    </row>
    <row r="15">
      <c r="A15" s="2" t="s">
        <v>17</v>
      </c>
      <c r="B15" s="1" t="s">
        <v>485</v>
      </c>
      <c r="C15" s="1">
        <v>2010.0</v>
      </c>
      <c r="D15" s="2" t="s">
        <v>6</v>
      </c>
      <c r="E15" s="2" t="s">
        <v>455</v>
      </c>
      <c r="F15" s="1">
        <v>48.18768619662364</v>
      </c>
    </row>
    <row r="16">
      <c r="A16" s="2" t="s">
        <v>18</v>
      </c>
      <c r="B16" s="1" t="s">
        <v>486</v>
      </c>
      <c r="C16" s="1">
        <v>2010.0</v>
      </c>
      <c r="D16" s="2" t="s">
        <v>6</v>
      </c>
      <c r="E16" s="2" t="s">
        <v>455</v>
      </c>
      <c r="F16" s="1">
        <v>54.480651731160904</v>
      </c>
    </row>
    <row r="17">
      <c r="A17" s="2" t="s">
        <v>19</v>
      </c>
      <c r="B17" s="1" t="s">
        <v>487</v>
      </c>
      <c r="C17" s="1">
        <v>2010.0</v>
      </c>
      <c r="D17" s="2" t="s">
        <v>6</v>
      </c>
      <c r="E17" s="2" t="s">
        <v>455</v>
      </c>
      <c r="F17" s="1">
        <v>53.17417254476398</v>
      </c>
    </row>
    <row r="18">
      <c r="A18" s="2" t="s">
        <v>20</v>
      </c>
      <c r="B18" s="1" t="s">
        <v>488</v>
      </c>
      <c r="C18" s="1">
        <v>2010.0</v>
      </c>
      <c r="D18" s="2" t="s">
        <v>6</v>
      </c>
      <c r="E18" s="2" t="s">
        <v>455</v>
      </c>
      <c r="F18" s="1">
        <v>53.978935049736684</v>
      </c>
    </row>
    <row r="19">
      <c r="A19" s="2" t="s">
        <v>21</v>
      </c>
      <c r="B19" s="1" t="s">
        <v>490</v>
      </c>
      <c r="C19" s="1">
        <v>2010.0</v>
      </c>
      <c r="D19" s="2" t="s">
        <v>6</v>
      </c>
      <c r="E19" s="2" t="s">
        <v>455</v>
      </c>
      <c r="F19" s="1">
        <v>62.219286657859975</v>
      </c>
    </row>
    <row r="20">
      <c r="A20" s="2" t="s">
        <v>22</v>
      </c>
      <c r="B20" s="1" t="s">
        <v>491</v>
      </c>
      <c r="C20" s="1">
        <v>2010.0</v>
      </c>
      <c r="D20" s="2" t="s">
        <v>6</v>
      </c>
      <c r="E20" s="2" t="s">
        <v>455</v>
      </c>
      <c r="F20" s="1">
        <v>48.741180839212774</v>
      </c>
    </row>
    <row r="21">
      <c r="A21" s="2" t="s">
        <v>23</v>
      </c>
      <c r="B21" s="1" t="s">
        <v>492</v>
      </c>
      <c r="C21" s="1">
        <v>2010.0</v>
      </c>
      <c r="D21" s="2" t="s">
        <v>6</v>
      </c>
      <c r="E21" s="2" t="s">
        <v>455</v>
      </c>
      <c r="F21" s="1">
        <v>47.365233192004844</v>
      </c>
    </row>
    <row r="22">
      <c r="A22" s="2" t="s">
        <v>24</v>
      </c>
      <c r="B22" s="1" t="s">
        <v>493</v>
      </c>
      <c r="C22" s="1">
        <v>2010.0</v>
      </c>
      <c r="D22" s="2" t="s">
        <v>6</v>
      </c>
      <c r="E22" s="2" t="s">
        <v>455</v>
      </c>
      <c r="F22" s="1">
        <v>55.42627605789875</v>
      </c>
    </row>
    <row r="23">
      <c r="A23" s="2" t="s">
        <v>25</v>
      </c>
      <c r="B23" s="1" t="s">
        <v>494</v>
      </c>
      <c r="C23" s="1">
        <v>2010.0</v>
      </c>
      <c r="D23" s="2" t="s">
        <v>6</v>
      </c>
      <c r="E23" s="2" t="s">
        <v>455</v>
      </c>
      <c r="F23" s="1">
        <v>50.24788568095655</v>
      </c>
    </row>
    <row r="24">
      <c r="A24" s="2" t="s">
        <v>26</v>
      </c>
      <c r="B24" s="1" t="s">
        <v>495</v>
      </c>
      <c r="C24" s="1">
        <v>2010.0</v>
      </c>
      <c r="D24" s="2" t="s">
        <v>6</v>
      </c>
      <c r="E24" s="2" t="s">
        <v>455</v>
      </c>
      <c r="F24" s="1">
        <v>50.45454545454545</v>
      </c>
    </row>
    <row r="25">
      <c r="A25" s="2" t="s">
        <v>27</v>
      </c>
      <c r="B25" s="1" t="s">
        <v>497</v>
      </c>
      <c r="C25" s="1">
        <v>2010.0</v>
      </c>
      <c r="D25" s="2" t="s">
        <v>6</v>
      </c>
      <c r="E25" s="2" t="s">
        <v>455</v>
      </c>
      <c r="F25" s="1">
        <v>52.227074235807855</v>
      </c>
    </row>
    <row r="26">
      <c r="A26" s="2" t="s">
        <v>28</v>
      </c>
      <c r="B26" s="1" t="s">
        <v>496</v>
      </c>
      <c r="C26" s="1">
        <v>2010.0</v>
      </c>
      <c r="D26" s="2" t="s">
        <v>6</v>
      </c>
      <c r="E26" s="2" t="s">
        <v>455</v>
      </c>
      <c r="F26" s="1">
        <v>50.73863636363637</v>
      </c>
    </row>
    <row r="27">
      <c r="A27" s="2" t="s">
        <v>29</v>
      </c>
      <c r="B27" s="1" t="s">
        <v>498</v>
      </c>
      <c r="C27" s="1">
        <v>2010.0</v>
      </c>
      <c r="D27" s="2" t="s">
        <v>6</v>
      </c>
      <c r="E27" s="2" t="s">
        <v>455</v>
      </c>
      <c r="F27" s="1">
        <v>49.799375835934015</v>
      </c>
    </row>
    <row r="28">
      <c r="A28" s="2" t="s">
        <v>30</v>
      </c>
      <c r="B28" s="1" t="s">
        <v>499</v>
      </c>
      <c r="C28" s="1">
        <v>2010.0</v>
      </c>
      <c r="D28" s="2" t="s">
        <v>6</v>
      </c>
      <c r="E28" s="2" t="s">
        <v>455</v>
      </c>
      <c r="F28" s="1">
        <v>50.67446043165468</v>
      </c>
    </row>
    <row r="29">
      <c r="A29" s="2" t="s">
        <v>31</v>
      </c>
      <c r="B29" s="1" t="s">
        <v>500</v>
      </c>
      <c r="C29" s="1">
        <v>2010.0</v>
      </c>
      <c r="D29" s="2" t="s">
        <v>6</v>
      </c>
      <c r="E29" s="2" t="s">
        <v>455</v>
      </c>
      <c r="F29" s="1">
        <v>58.56920684292379</v>
      </c>
    </row>
    <row r="30">
      <c r="A30" s="2" t="s">
        <v>32</v>
      </c>
      <c r="B30" s="1" t="s">
        <v>501</v>
      </c>
      <c r="C30" s="1">
        <v>2010.0</v>
      </c>
      <c r="D30" s="2" t="s">
        <v>6</v>
      </c>
      <c r="E30" s="2" t="s">
        <v>455</v>
      </c>
      <c r="F30" s="1">
        <v>53.51213282247765</v>
      </c>
    </row>
    <row r="31">
      <c r="A31" s="2" t="s">
        <v>33</v>
      </c>
      <c r="B31" s="1" t="s">
        <v>502</v>
      </c>
      <c r="C31" s="1">
        <v>2010.0</v>
      </c>
      <c r="D31" s="2" t="s">
        <v>6</v>
      </c>
      <c r="E31" s="2" t="s">
        <v>455</v>
      </c>
      <c r="F31" s="1">
        <v>54.87404162102957</v>
      </c>
    </row>
    <row r="32">
      <c r="A32" s="2" t="s">
        <v>34</v>
      </c>
      <c r="B32" s="1" t="s">
        <v>503</v>
      </c>
      <c r="C32" s="1">
        <v>2010.0</v>
      </c>
      <c r="D32" s="2" t="s">
        <v>6</v>
      </c>
      <c r="E32" s="2" t="s">
        <v>455</v>
      </c>
      <c r="F32" s="1">
        <v>50.76730347635453</v>
      </c>
    </row>
    <row r="33">
      <c r="A33" s="2" t="s">
        <v>35</v>
      </c>
      <c r="B33" s="1" t="s">
        <v>504</v>
      </c>
      <c r="C33" s="1">
        <v>2010.0</v>
      </c>
      <c r="D33" s="2" t="s">
        <v>6</v>
      </c>
      <c r="E33" s="2" t="s">
        <v>455</v>
      </c>
      <c r="F33" s="1">
        <v>54.45326278659613</v>
      </c>
    </row>
    <row r="34">
      <c r="A34" s="2" t="s">
        <v>3</v>
      </c>
      <c r="B34" s="1" t="s">
        <v>489</v>
      </c>
      <c r="C34" s="1">
        <v>2010.0</v>
      </c>
      <c r="D34" s="2" t="s">
        <v>6</v>
      </c>
      <c r="E34" s="2" t="s">
        <v>455</v>
      </c>
      <c r="F34" s="1">
        <v>51.39029618578695</v>
      </c>
    </row>
    <row r="35">
      <c r="A35" s="2" t="s">
        <v>4</v>
      </c>
      <c r="B35" s="1" t="s">
        <v>472</v>
      </c>
      <c r="C35" s="1">
        <v>2011.0</v>
      </c>
      <c r="D35" s="2" t="s">
        <v>6</v>
      </c>
      <c r="E35" s="2" t="s">
        <v>455</v>
      </c>
      <c r="F35" s="1">
        <v>56.9023569023569</v>
      </c>
    </row>
    <row r="36">
      <c r="A36" s="2" t="s">
        <v>5</v>
      </c>
      <c r="B36" s="1" t="s">
        <v>473</v>
      </c>
      <c r="C36" s="1">
        <v>2011.0</v>
      </c>
      <c r="D36" s="2" t="s">
        <v>6</v>
      </c>
      <c r="E36" s="2" t="s">
        <v>455</v>
      </c>
      <c r="F36" s="1">
        <v>53.16809216268109</v>
      </c>
    </row>
    <row r="37">
      <c r="A37" s="2" t="s">
        <v>6</v>
      </c>
      <c r="B37" s="1" t="s">
        <v>474</v>
      </c>
      <c r="C37" s="1">
        <v>2011.0</v>
      </c>
      <c r="D37" s="2" t="s">
        <v>6</v>
      </c>
      <c r="E37" s="2" t="s">
        <v>455</v>
      </c>
      <c r="F37" s="1">
        <v>53.103448275862064</v>
      </c>
    </row>
    <row r="38">
      <c r="A38" s="2" t="s">
        <v>7</v>
      </c>
      <c r="B38" s="1" t="s">
        <v>475</v>
      </c>
      <c r="C38" s="1">
        <v>2011.0</v>
      </c>
      <c r="D38" s="2" t="s">
        <v>6</v>
      </c>
      <c r="E38" s="2" t="s">
        <v>455</v>
      </c>
      <c r="F38" s="1">
        <v>56.718061674008815</v>
      </c>
    </row>
    <row r="39">
      <c r="A39" s="2" t="s">
        <v>10</v>
      </c>
      <c r="B39" s="1" t="s">
        <v>478</v>
      </c>
      <c r="C39" s="1">
        <v>2011.0</v>
      </c>
      <c r="D39" s="2" t="s">
        <v>6</v>
      </c>
      <c r="E39" s="2" t="s">
        <v>455</v>
      </c>
      <c r="F39" s="1">
        <v>50.268656716417915</v>
      </c>
    </row>
    <row r="40">
      <c r="A40" s="2" t="s">
        <v>11</v>
      </c>
      <c r="B40" s="1" t="s">
        <v>477</v>
      </c>
      <c r="C40" s="1">
        <v>2011.0</v>
      </c>
      <c r="D40" s="2" t="s">
        <v>6</v>
      </c>
      <c r="E40" s="2" t="s">
        <v>455</v>
      </c>
      <c r="F40" s="1">
        <v>52.17767023850675</v>
      </c>
    </row>
    <row r="41">
      <c r="A41" s="2" t="s">
        <v>8</v>
      </c>
      <c r="B41" s="1" t="s">
        <v>479</v>
      </c>
      <c r="C41" s="1">
        <v>2011.0</v>
      </c>
      <c r="D41" s="2" t="s">
        <v>6</v>
      </c>
      <c r="E41" s="2" t="s">
        <v>455</v>
      </c>
      <c r="F41" s="1">
        <v>50.01097694840835</v>
      </c>
    </row>
    <row r="42">
      <c r="A42" s="2" t="s">
        <v>9</v>
      </c>
      <c r="B42" s="1" t="s">
        <v>480</v>
      </c>
      <c r="C42" s="1">
        <v>2011.0</v>
      </c>
      <c r="D42" s="2" t="s">
        <v>6</v>
      </c>
      <c r="E42" s="2" t="s">
        <v>455</v>
      </c>
      <c r="F42" s="1">
        <v>47.11656441717791</v>
      </c>
    </row>
    <row r="43">
      <c r="A43" s="2" t="s">
        <v>12</v>
      </c>
      <c r="B43" s="1" t="s">
        <v>476</v>
      </c>
      <c r="C43" s="1">
        <v>2011.0</v>
      </c>
      <c r="D43" s="2" t="s">
        <v>6</v>
      </c>
      <c r="E43" s="2" t="s">
        <v>455</v>
      </c>
      <c r="F43" s="1">
        <v>49.643499930776684</v>
      </c>
    </row>
    <row r="44">
      <c r="A44" s="2" t="s">
        <v>13</v>
      </c>
      <c r="B44" s="1" t="s">
        <v>481</v>
      </c>
      <c r="C44" s="1">
        <v>2011.0</v>
      </c>
      <c r="D44" s="2" t="s">
        <v>6</v>
      </c>
      <c r="E44" s="2" t="s">
        <v>455</v>
      </c>
      <c r="F44" s="1">
        <v>52.25806451612903</v>
      </c>
    </row>
    <row r="45">
      <c r="A45" s="2" t="s">
        <v>14</v>
      </c>
      <c r="B45" s="1" t="s">
        <v>483</v>
      </c>
      <c r="C45" s="1">
        <v>2011.0</v>
      </c>
      <c r="D45" s="2" t="s">
        <v>6</v>
      </c>
      <c r="E45" s="2" t="s">
        <v>455</v>
      </c>
      <c r="F45" s="1">
        <v>52.193830805252986</v>
      </c>
    </row>
    <row r="46">
      <c r="A46" s="2" t="s">
        <v>15</v>
      </c>
      <c r="B46" s="1" t="s">
        <v>482</v>
      </c>
      <c r="C46" s="1">
        <v>2011.0</v>
      </c>
      <c r="D46" s="2" t="s">
        <v>6</v>
      </c>
      <c r="E46" s="2" t="s">
        <v>455</v>
      </c>
      <c r="F46" s="1">
        <v>58.36092715231788</v>
      </c>
    </row>
    <row r="47">
      <c r="A47" s="2" t="s">
        <v>16</v>
      </c>
      <c r="B47" s="1" t="s">
        <v>484</v>
      </c>
      <c r="C47" s="1">
        <v>2011.0</v>
      </c>
      <c r="D47" s="2" t="s">
        <v>6</v>
      </c>
      <c r="E47" s="2" t="s">
        <v>455</v>
      </c>
      <c r="F47" s="1">
        <v>59.20908092273892</v>
      </c>
    </row>
    <row r="48">
      <c r="A48" s="2" t="s">
        <v>17</v>
      </c>
      <c r="B48" s="1" t="s">
        <v>485</v>
      </c>
      <c r="C48" s="1">
        <v>2011.0</v>
      </c>
      <c r="D48" s="2" t="s">
        <v>6</v>
      </c>
      <c r="E48" s="2" t="s">
        <v>455</v>
      </c>
      <c r="F48" s="1">
        <v>49.8517158593419</v>
      </c>
    </row>
    <row r="49">
      <c r="A49" s="2" t="s">
        <v>18</v>
      </c>
      <c r="B49" s="1" t="s">
        <v>486</v>
      </c>
      <c r="C49" s="1">
        <v>2011.0</v>
      </c>
      <c r="D49" s="2" t="s">
        <v>6</v>
      </c>
      <c r="E49" s="2" t="s">
        <v>455</v>
      </c>
      <c r="F49" s="1">
        <v>55.50066833265531</v>
      </c>
    </row>
    <row r="50">
      <c r="A50" s="2" t="s">
        <v>19</v>
      </c>
      <c r="B50" s="1" t="s">
        <v>487</v>
      </c>
      <c r="C50" s="1">
        <v>2011.0</v>
      </c>
      <c r="D50" s="2" t="s">
        <v>6</v>
      </c>
      <c r="E50" s="2" t="s">
        <v>455</v>
      </c>
      <c r="F50" s="1">
        <v>51.118210862619804</v>
      </c>
    </row>
    <row r="51">
      <c r="A51" s="2" t="s">
        <v>20</v>
      </c>
      <c r="B51" s="1" t="s">
        <v>488</v>
      </c>
      <c r="C51" s="1">
        <v>2011.0</v>
      </c>
      <c r="D51" s="2" t="s">
        <v>6</v>
      </c>
      <c r="E51" s="2" t="s">
        <v>455</v>
      </c>
      <c r="F51" s="1">
        <v>53.31626120358515</v>
      </c>
    </row>
    <row r="52">
      <c r="A52" s="2" t="s">
        <v>21</v>
      </c>
      <c r="B52" s="1" t="s">
        <v>490</v>
      </c>
      <c r="C52" s="1">
        <v>2011.0</v>
      </c>
      <c r="D52" s="2" t="s">
        <v>6</v>
      </c>
      <c r="E52" s="2" t="s">
        <v>455</v>
      </c>
      <c r="F52" s="1">
        <v>57.66081871345029</v>
      </c>
    </row>
    <row r="53">
      <c r="A53" s="2" t="s">
        <v>22</v>
      </c>
      <c r="B53" s="1" t="s">
        <v>491</v>
      </c>
      <c r="C53" s="1">
        <v>2011.0</v>
      </c>
      <c r="D53" s="2" t="s">
        <v>6</v>
      </c>
      <c r="E53" s="2" t="s">
        <v>455</v>
      </c>
      <c r="F53" s="1">
        <v>50.47690421038289</v>
      </c>
    </row>
    <row r="54">
      <c r="A54" s="2" t="s">
        <v>23</v>
      </c>
      <c r="B54" s="1" t="s">
        <v>492</v>
      </c>
      <c r="C54" s="1">
        <v>2011.0</v>
      </c>
      <c r="D54" s="2" t="s">
        <v>6</v>
      </c>
      <c r="E54" s="2" t="s">
        <v>455</v>
      </c>
      <c r="F54" s="1">
        <v>52.55744996293551</v>
      </c>
    </row>
    <row r="55">
      <c r="A55" s="2" t="s">
        <v>24</v>
      </c>
      <c r="B55" s="1" t="s">
        <v>493</v>
      </c>
      <c r="C55" s="1">
        <v>2011.0</v>
      </c>
      <c r="D55" s="2" t="s">
        <v>6</v>
      </c>
      <c r="E55" s="2" t="s">
        <v>455</v>
      </c>
      <c r="F55" s="1">
        <v>55.39202008928571</v>
      </c>
    </row>
    <row r="56">
      <c r="A56" s="2" t="s">
        <v>25</v>
      </c>
      <c r="B56" s="1" t="s">
        <v>494</v>
      </c>
      <c r="C56" s="1">
        <v>2011.0</v>
      </c>
      <c r="D56" s="2" t="s">
        <v>6</v>
      </c>
      <c r="E56" s="2" t="s">
        <v>455</v>
      </c>
      <c r="F56" s="1">
        <v>49.208860759493675</v>
      </c>
    </row>
    <row r="57">
      <c r="A57" s="2" t="s">
        <v>26</v>
      </c>
      <c r="B57" s="1" t="s">
        <v>495</v>
      </c>
      <c r="C57" s="1">
        <v>2011.0</v>
      </c>
      <c r="D57" s="2" t="s">
        <v>6</v>
      </c>
      <c r="E57" s="2" t="s">
        <v>455</v>
      </c>
      <c r="F57" s="1">
        <v>56.64233576642336</v>
      </c>
    </row>
    <row r="58">
      <c r="A58" s="2" t="s">
        <v>27</v>
      </c>
      <c r="B58" s="1" t="s">
        <v>497</v>
      </c>
      <c r="C58" s="1">
        <v>2011.0</v>
      </c>
      <c r="D58" s="2" t="s">
        <v>6</v>
      </c>
      <c r="E58" s="2" t="s">
        <v>455</v>
      </c>
      <c r="F58" s="1">
        <v>49.95744680851064</v>
      </c>
    </row>
    <row r="59">
      <c r="A59" s="2" t="s">
        <v>28</v>
      </c>
      <c r="B59" s="1" t="s">
        <v>496</v>
      </c>
      <c r="C59" s="1">
        <v>2011.0</v>
      </c>
      <c r="D59" s="2" t="s">
        <v>6</v>
      </c>
      <c r="E59" s="2" t="s">
        <v>455</v>
      </c>
      <c r="F59" s="1">
        <v>48.09200209095661</v>
      </c>
    </row>
    <row r="60">
      <c r="A60" s="2" t="s">
        <v>29</v>
      </c>
      <c r="B60" s="1" t="s">
        <v>498</v>
      </c>
      <c r="C60" s="1">
        <v>2011.0</v>
      </c>
      <c r="D60" s="2" t="s">
        <v>6</v>
      </c>
      <c r="E60" s="2" t="s">
        <v>455</v>
      </c>
      <c r="F60" s="1">
        <v>52.77588941762973</v>
      </c>
    </row>
    <row r="61">
      <c r="A61" s="2" t="s">
        <v>30</v>
      </c>
      <c r="B61" s="1" t="s">
        <v>499</v>
      </c>
      <c r="C61" s="1">
        <v>2011.0</v>
      </c>
      <c r="D61" s="2" t="s">
        <v>6</v>
      </c>
      <c r="E61" s="2" t="s">
        <v>455</v>
      </c>
      <c r="F61" s="1">
        <v>53.48670021567218</v>
      </c>
    </row>
    <row r="62">
      <c r="A62" s="2" t="s">
        <v>31</v>
      </c>
      <c r="B62" s="1" t="s">
        <v>500</v>
      </c>
      <c r="C62" s="1">
        <v>2011.0</v>
      </c>
      <c r="D62" s="2" t="s">
        <v>6</v>
      </c>
      <c r="E62" s="2" t="s">
        <v>455</v>
      </c>
      <c r="F62" s="1">
        <v>58.76953834969102</v>
      </c>
    </row>
    <row r="63">
      <c r="A63" s="2" t="s">
        <v>32</v>
      </c>
      <c r="B63" s="1" t="s">
        <v>501</v>
      </c>
      <c r="C63" s="1">
        <v>2011.0</v>
      </c>
      <c r="D63" s="2" t="s">
        <v>6</v>
      </c>
      <c r="E63" s="2" t="s">
        <v>455</v>
      </c>
      <c r="F63" s="1">
        <v>55.42797494780793</v>
      </c>
    </row>
    <row r="64">
      <c r="A64" s="2" t="s">
        <v>33</v>
      </c>
      <c r="B64" s="1" t="s">
        <v>502</v>
      </c>
      <c r="C64" s="1">
        <v>2011.0</v>
      </c>
      <c r="D64" s="2" t="s">
        <v>6</v>
      </c>
      <c r="E64" s="2" t="s">
        <v>455</v>
      </c>
      <c r="F64" s="1">
        <v>55.05029040940643</v>
      </c>
    </row>
    <row r="65">
      <c r="A65" s="2" t="s">
        <v>34</v>
      </c>
      <c r="B65" s="1" t="s">
        <v>503</v>
      </c>
      <c r="C65" s="1">
        <v>2011.0</v>
      </c>
      <c r="D65" s="2" t="s">
        <v>6</v>
      </c>
      <c r="E65" s="2" t="s">
        <v>455</v>
      </c>
      <c r="F65" s="1">
        <v>51.62406815761449</v>
      </c>
    </row>
    <row r="66">
      <c r="A66" s="2" t="s">
        <v>35</v>
      </c>
      <c r="B66" s="1" t="s">
        <v>504</v>
      </c>
      <c r="C66" s="1">
        <v>2011.0</v>
      </c>
      <c r="D66" s="2" t="s">
        <v>6</v>
      </c>
      <c r="E66" s="2" t="s">
        <v>455</v>
      </c>
      <c r="F66" s="1">
        <v>57.43519781718963</v>
      </c>
    </row>
    <row r="67">
      <c r="A67" s="2" t="s">
        <v>3</v>
      </c>
      <c r="B67" s="1" t="s">
        <v>489</v>
      </c>
      <c r="C67" s="1">
        <v>2011.0</v>
      </c>
      <c r="D67" s="2" t="s">
        <v>6</v>
      </c>
      <c r="E67" s="2" t="s">
        <v>455</v>
      </c>
      <c r="F67" s="1">
        <v>52.27134109737064</v>
      </c>
    </row>
    <row r="68">
      <c r="A68" s="2" t="s">
        <v>4</v>
      </c>
      <c r="B68" s="1" t="s">
        <v>472</v>
      </c>
      <c r="C68" s="1">
        <v>2012.0</v>
      </c>
      <c r="D68" s="2" t="s">
        <v>6</v>
      </c>
      <c r="E68" s="2" t="s">
        <v>455</v>
      </c>
      <c r="F68" s="1">
        <v>56.34047481181239</v>
      </c>
    </row>
    <row r="69">
      <c r="A69" s="2" t="s">
        <v>5</v>
      </c>
      <c r="B69" s="1" t="s">
        <v>473</v>
      </c>
      <c r="C69" s="1">
        <v>2012.0</v>
      </c>
      <c r="D69" s="2" t="s">
        <v>6</v>
      </c>
      <c r="E69" s="2" t="s">
        <v>455</v>
      </c>
      <c r="F69" s="1">
        <v>54.054487179487175</v>
      </c>
    </row>
    <row r="70">
      <c r="A70" s="2" t="s">
        <v>6</v>
      </c>
      <c r="B70" s="1" t="s">
        <v>474</v>
      </c>
      <c r="C70" s="1">
        <v>2012.0</v>
      </c>
      <c r="D70" s="2" t="s">
        <v>6</v>
      </c>
      <c r="E70" s="2" t="s">
        <v>455</v>
      </c>
      <c r="F70" s="1">
        <v>53.699284009546545</v>
      </c>
    </row>
    <row r="71">
      <c r="A71" s="2" t="s">
        <v>7</v>
      </c>
      <c r="B71" s="1" t="s">
        <v>475</v>
      </c>
      <c r="C71" s="1">
        <v>2012.0</v>
      </c>
      <c r="D71" s="2" t="s">
        <v>6</v>
      </c>
      <c r="E71" s="2" t="s">
        <v>455</v>
      </c>
      <c r="F71" s="1">
        <v>54.95495495495496</v>
      </c>
    </row>
    <row r="72">
      <c r="A72" s="2" t="s">
        <v>10</v>
      </c>
      <c r="B72" s="1" t="s">
        <v>478</v>
      </c>
      <c r="C72" s="1">
        <v>2012.0</v>
      </c>
      <c r="D72" s="2" t="s">
        <v>6</v>
      </c>
      <c r="E72" s="2" t="s">
        <v>455</v>
      </c>
      <c r="F72" s="1">
        <v>51.831683168316836</v>
      </c>
    </row>
    <row r="73">
      <c r="A73" s="2" t="s">
        <v>11</v>
      </c>
      <c r="B73" s="1" t="s">
        <v>477</v>
      </c>
      <c r="C73" s="1">
        <v>2012.0</v>
      </c>
      <c r="D73" s="2" t="s">
        <v>6</v>
      </c>
      <c r="E73" s="2" t="s">
        <v>455</v>
      </c>
      <c r="F73" s="1">
        <v>51.3903345724907</v>
      </c>
    </row>
    <row r="74">
      <c r="A74" s="2" t="s">
        <v>8</v>
      </c>
      <c r="B74" s="1" t="s">
        <v>479</v>
      </c>
      <c r="C74" s="1">
        <v>2012.0</v>
      </c>
      <c r="D74" s="2" t="s">
        <v>6</v>
      </c>
      <c r="E74" s="2" t="s">
        <v>455</v>
      </c>
      <c r="F74" s="1">
        <v>51.00967606226335</v>
      </c>
    </row>
    <row r="75">
      <c r="A75" s="2" t="s">
        <v>9</v>
      </c>
      <c r="B75" s="1" t="s">
        <v>480</v>
      </c>
      <c r="C75" s="1">
        <v>2012.0</v>
      </c>
      <c r="D75" s="2" t="s">
        <v>6</v>
      </c>
      <c r="E75" s="2" t="s">
        <v>455</v>
      </c>
      <c r="F75" s="1">
        <v>49.48335246842709</v>
      </c>
    </row>
    <row r="76">
      <c r="A76" s="2" t="s">
        <v>12</v>
      </c>
      <c r="B76" s="1" t="s">
        <v>476</v>
      </c>
      <c r="C76" s="1">
        <v>2012.0</v>
      </c>
      <c r="D76" s="2" t="s">
        <v>6</v>
      </c>
      <c r="E76" s="2" t="s">
        <v>455</v>
      </c>
      <c r="F76" s="1">
        <v>49.68829858228755</v>
      </c>
    </row>
    <row r="77">
      <c r="A77" s="2" t="s">
        <v>13</v>
      </c>
      <c r="B77" s="1" t="s">
        <v>481</v>
      </c>
      <c r="C77" s="1">
        <v>2012.0</v>
      </c>
      <c r="D77" s="2" t="s">
        <v>6</v>
      </c>
      <c r="E77" s="2" t="s">
        <v>455</v>
      </c>
      <c r="F77" s="1">
        <v>54.31002589715131</v>
      </c>
    </row>
    <row r="78">
      <c r="A78" s="2" t="s">
        <v>14</v>
      </c>
      <c r="B78" s="1" t="s">
        <v>483</v>
      </c>
      <c r="C78" s="1">
        <v>2012.0</v>
      </c>
      <c r="D78" s="2" t="s">
        <v>6</v>
      </c>
      <c r="E78" s="2" t="s">
        <v>455</v>
      </c>
      <c r="F78" s="1">
        <v>51.906622023809526</v>
      </c>
    </row>
    <row r="79">
      <c r="A79" s="2" t="s">
        <v>15</v>
      </c>
      <c r="B79" s="1" t="s">
        <v>482</v>
      </c>
      <c r="C79" s="1">
        <v>2012.0</v>
      </c>
      <c r="D79" s="2" t="s">
        <v>6</v>
      </c>
      <c r="E79" s="2" t="s">
        <v>455</v>
      </c>
      <c r="F79" s="1">
        <v>58.03981623277183</v>
      </c>
    </row>
    <row r="80">
      <c r="A80" s="2" t="s">
        <v>16</v>
      </c>
      <c r="B80" s="1" t="s">
        <v>484</v>
      </c>
      <c r="C80" s="1">
        <v>2012.0</v>
      </c>
      <c r="D80" s="2" t="s">
        <v>6</v>
      </c>
      <c r="E80" s="2" t="s">
        <v>455</v>
      </c>
      <c r="F80" s="1">
        <v>56.060606060606055</v>
      </c>
    </row>
    <row r="81">
      <c r="A81" s="2" t="s">
        <v>17</v>
      </c>
      <c r="B81" s="1" t="s">
        <v>485</v>
      </c>
      <c r="C81" s="1">
        <v>2012.0</v>
      </c>
      <c r="D81" s="2" t="s">
        <v>6</v>
      </c>
      <c r="E81" s="2" t="s">
        <v>455</v>
      </c>
      <c r="F81" s="1">
        <v>49.7284048754637</v>
      </c>
    </row>
    <row r="82">
      <c r="A82" s="2" t="s">
        <v>18</v>
      </c>
      <c r="B82" s="1" t="s">
        <v>486</v>
      </c>
      <c r="C82" s="1">
        <v>2012.0</v>
      </c>
      <c r="D82" s="2" t="s">
        <v>6</v>
      </c>
      <c r="E82" s="2" t="s">
        <v>455</v>
      </c>
      <c r="F82" s="1">
        <v>55.28219971056439</v>
      </c>
    </row>
    <row r="83">
      <c r="A83" s="2" t="s">
        <v>19</v>
      </c>
      <c r="B83" s="1" t="s">
        <v>487</v>
      </c>
      <c r="C83" s="1">
        <v>2012.0</v>
      </c>
      <c r="D83" s="2" t="s">
        <v>6</v>
      </c>
      <c r="E83" s="2" t="s">
        <v>455</v>
      </c>
      <c r="F83" s="1">
        <v>51.636266094420606</v>
      </c>
    </row>
    <row r="84">
      <c r="A84" s="2" t="s">
        <v>20</v>
      </c>
      <c r="B84" s="1" t="s">
        <v>488</v>
      </c>
      <c r="C84" s="1">
        <v>2012.0</v>
      </c>
      <c r="D84" s="2" t="s">
        <v>6</v>
      </c>
      <c r="E84" s="2" t="s">
        <v>455</v>
      </c>
      <c r="F84" s="1">
        <v>54.2761692650334</v>
      </c>
    </row>
    <row r="85">
      <c r="A85" s="2" t="s">
        <v>21</v>
      </c>
      <c r="B85" s="1" t="s">
        <v>490</v>
      </c>
      <c r="C85" s="1">
        <v>2012.0</v>
      </c>
      <c r="D85" s="2" t="s">
        <v>6</v>
      </c>
      <c r="E85" s="2" t="s">
        <v>455</v>
      </c>
      <c r="F85" s="1">
        <v>58.80566801619433</v>
      </c>
    </row>
    <row r="86">
      <c r="A86" s="2" t="s">
        <v>22</v>
      </c>
      <c r="B86" s="1" t="s">
        <v>491</v>
      </c>
      <c r="C86" s="1">
        <v>2012.0</v>
      </c>
      <c r="D86" s="2" t="s">
        <v>6</v>
      </c>
      <c r="E86" s="2" t="s">
        <v>455</v>
      </c>
      <c r="F86" s="1">
        <v>50.39522114282266</v>
      </c>
    </row>
    <row r="87">
      <c r="A87" s="2" t="s">
        <v>23</v>
      </c>
      <c r="B87" s="1" t="s">
        <v>492</v>
      </c>
      <c r="C87" s="1">
        <v>2012.0</v>
      </c>
      <c r="D87" s="2" t="s">
        <v>6</v>
      </c>
      <c r="E87" s="2" t="s">
        <v>455</v>
      </c>
      <c r="F87" s="1">
        <v>53.74659400544959</v>
      </c>
    </row>
    <row r="88">
      <c r="A88" s="2" t="s">
        <v>24</v>
      </c>
      <c r="B88" s="1" t="s">
        <v>493</v>
      </c>
      <c r="C88" s="1">
        <v>2012.0</v>
      </c>
      <c r="D88" s="2" t="s">
        <v>6</v>
      </c>
      <c r="E88" s="2" t="s">
        <v>455</v>
      </c>
      <c r="F88" s="1">
        <v>56.57470004263353</v>
      </c>
    </row>
    <row r="89">
      <c r="A89" s="2" t="s">
        <v>25</v>
      </c>
      <c r="B89" s="1" t="s">
        <v>494</v>
      </c>
      <c r="C89" s="1">
        <v>2012.0</v>
      </c>
      <c r="D89" s="2" t="s">
        <v>6</v>
      </c>
      <c r="E89" s="2" t="s">
        <v>455</v>
      </c>
      <c r="F89" s="1">
        <v>49.31377188831046</v>
      </c>
    </row>
    <row r="90">
      <c r="A90" s="2" t="s">
        <v>26</v>
      </c>
      <c r="B90" s="1" t="s">
        <v>495</v>
      </c>
      <c r="C90" s="1">
        <v>2012.0</v>
      </c>
      <c r="D90" s="2" t="s">
        <v>6</v>
      </c>
      <c r="E90" s="2" t="s">
        <v>455</v>
      </c>
      <c r="F90" s="1">
        <v>57.9</v>
      </c>
    </row>
    <row r="91">
      <c r="A91" s="2" t="s">
        <v>27</v>
      </c>
      <c r="B91" s="1" t="s">
        <v>497</v>
      </c>
      <c r="C91" s="1">
        <v>2012.0</v>
      </c>
      <c r="D91" s="2" t="s">
        <v>6</v>
      </c>
      <c r="E91" s="2" t="s">
        <v>455</v>
      </c>
      <c r="F91" s="1">
        <v>49.4146144529673</v>
      </c>
    </row>
    <row r="92">
      <c r="A92" s="2" t="s">
        <v>28</v>
      </c>
      <c r="B92" s="1" t="s">
        <v>496</v>
      </c>
      <c r="C92" s="1">
        <v>2012.0</v>
      </c>
      <c r="D92" s="2" t="s">
        <v>6</v>
      </c>
      <c r="E92" s="2" t="s">
        <v>455</v>
      </c>
      <c r="F92" s="1">
        <v>43.12354312354312</v>
      </c>
    </row>
    <row r="93">
      <c r="A93" s="2" t="s">
        <v>29</v>
      </c>
      <c r="B93" s="1" t="s">
        <v>498</v>
      </c>
      <c r="C93" s="1">
        <v>2012.0</v>
      </c>
      <c r="D93" s="2" t="s">
        <v>6</v>
      </c>
      <c r="E93" s="2" t="s">
        <v>455</v>
      </c>
      <c r="F93" s="1">
        <v>51.738638201520295</v>
      </c>
    </row>
    <row r="94">
      <c r="A94" s="2" t="s">
        <v>30</v>
      </c>
      <c r="B94" s="1" t="s">
        <v>499</v>
      </c>
      <c r="C94" s="1">
        <v>2012.0</v>
      </c>
      <c r="D94" s="2" t="s">
        <v>6</v>
      </c>
      <c r="E94" s="2" t="s">
        <v>455</v>
      </c>
      <c r="F94" s="1">
        <v>50.71753587679384</v>
      </c>
    </row>
    <row r="95">
      <c r="A95" s="2" t="s">
        <v>31</v>
      </c>
      <c r="B95" s="1" t="s">
        <v>500</v>
      </c>
      <c r="C95" s="1">
        <v>2012.0</v>
      </c>
      <c r="D95" s="2" t="s">
        <v>6</v>
      </c>
      <c r="E95" s="2" t="s">
        <v>455</v>
      </c>
      <c r="F95" s="1">
        <v>60.67546932542891</v>
      </c>
    </row>
    <row r="96">
      <c r="A96" s="2" t="s">
        <v>32</v>
      </c>
      <c r="B96" s="1" t="s">
        <v>501</v>
      </c>
      <c r="C96" s="1">
        <v>2012.0</v>
      </c>
      <c r="D96" s="2" t="s">
        <v>6</v>
      </c>
      <c r="E96" s="2" t="s">
        <v>455</v>
      </c>
      <c r="F96" s="1">
        <v>55.12143611404435</v>
      </c>
    </row>
    <row r="97">
      <c r="A97" s="2" t="s">
        <v>33</v>
      </c>
      <c r="B97" s="1" t="s">
        <v>502</v>
      </c>
      <c r="C97" s="1">
        <v>2012.0</v>
      </c>
      <c r="D97" s="2" t="s">
        <v>6</v>
      </c>
      <c r="E97" s="2" t="s">
        <v>455</v>
      </c>
      <c r="F97" s="1">
        <v>54.77926007426765</v>
      </c>
    </row>
    <row r="98">
      <c r="A98" s="2" t="s">
        <v>34</v>
      </c>
      <c r="B98" s="1" t="s">
        <v>503</v>
      </c>
      <c r="C98" s="1">
        <v>2012.0</v>
      </c>
      <c r="D98" s="2" t="s">
        <v>6</v>
      </c>
      <c r="E98" s="2" t="s">
        <v>455</v>
      </c>
      <c r="F98" s="1">
        <v>53.58315098468272</v>
      </c>
    </row>
    <row r="99">
      <c r="A99" s="2" t="s">
        <v>35</v>
      </c>
      <c r="B99" s="1" t="s">
        <v>504</v>
      </c>
      <c r="C99" s="1">
        <v>2012.0</v>
      </c>
      <c r="D99" s="2" t="s">
        <v>6</v>
      </c>
      <c r="E99" s="2" t="s">
        <v>455</v>
      </c>
      <c r="F99" s="1">
        <v>57.988826815642454</v>
      </c>
    </row>
    <row r="100">
      <c r="A100" s="2" t="s">
        <v>3</v>
      </c>
      <c r="B100" s="1" t="s">
        <v>489</v>
      </c>
      <c r="C100" s="1">
        <v>2012.0</v>
      </c>
      <c r="D100" s="2" t="s">
        <v>6</v>
      </c>
      <c r="E100" s="2" t="s">
        <v>455</v>
      </c>
      <c r="F100" s="1">
        <v>52.43927474764241</v>
      </c>
    </row>
    <row r="101">
      <c r="A101" s="2" t="s">
        <v>4</v>
      </c>
      <c r="B101" s="1" t="s">
        <v>472</v>
      </c>
      <c r="C101" s="1">
        <v>2013.0</v>
      </c>
      <c r="D101" s="2" t="s">
        <v>6</v>
      </c>
      <c r="E101" s="2" t="s">
        <v>455</v>
      </c>
      <c r="F101" s="1">
        <v>58.19562304600267</v>
      </c>
    </row>
    <row r="102">
      <c r="A102" s="2" t="s">
        <v>5</v>
      </c>
      <c r="B102" s="1" t="s">
        <v>473</v>
      </c>
      <c r="C102" s="1">
        <v>2013.0</v>
      </c>
      <c r="D102" s="2" t="s">
        <v>6</v>
      </c>
      <c r="E102" s="2" t="s">
        <v>455</v>
      </c>
      <c r="F102" s="1">
        <v>50.981280193236714</v>
      </c>
    </row>
    <row r="103">
      <c r="A103" s="2" t="s">
        <v>6</v>
      </c>
      <c r="B103" s="1" t="s">
        <v>474</v>
      </c>
      <c r="C103" s="1">
        <v>2013.0</v>
      </c>
      <c r="D103" s="2" t="s">
        <v>6</v>
      </c>
      <c r="E103" s="2" t="s">
        <v>455</v>
      </c>
      <c r="F103" s="1">
        <v>50.92165898617511</v>
      </c>
    </row>
    <row r="104">
      <c r="A104" s="2" t="s">
        <v>7</v>
      </c>
      <c r="B104" s="1" t="s">
        <v>475</v>
      </c>
      <c r="C104" s="1">
        <v>2013.0</v>
      </c>
      <c r="D104" s="2" t="s">
        <v>6</v>
      </c>
      <c r="E104" s="2" t="s">
        <v>455</v>
      </c>
      <c r="F104" s="1">
        <v>51.41657922350472</v>
      </c>
    </row>
    <row r="105">
      <c r="A105" s="2" t="s">
        <v>10</v>
      </c>
      <c r="B105" s="1" t="s">
        <v>478</v>
      </c>
      <c r="C105" s="1">
        <v>2013.0</v>
      </c>
      <c r="D105" s="2" t="s">
        <v>6</v>
      </c>
      <c r="E105" s="2" t="s">
        <v>455</v>
      </c>
      <c r="F105" s="1">
        <v>52.03104786545924</v>
      </c>
    </row>
    <row r="106">
      <c r="A106" s="2" t="s">
        <v>11</v>
      </c>
      <c r="B106" s="1" t="s">
        <v>477</v>
      </c>
      <c r="C106" s="1">
        <v>2013.0</v>
      </c>
      <c r="D106" s="2" t="s">
        <v>6</v>
      </c>
      <c r="E106" s="2" t="s">
        <v>455</v>
      </c>
      <c r="F106" s="1">
        <v>53.13308421960333</v>
      </c>
    </row>
    <row r="107">
      <c r="A107" s="2" t="s">
        <v>8</v>
      </c>
      <c r="B107" s="1" t="s">
        <v>479</v>
      </c>
      <c r="C107" s="1">
        <v>2013.0</v>
      </c>
      <c r="D107" s="2" t="s">
        <v>6</v>
      </c>
      <c r="E107" s="2" t="s">
        <v>455</v>
      </c>
      <c r="F107" s="1">
        <v>49.228871067242444</v>
      </c>
    </row>
    <row r="108">
      <c r="A108" s="2" t="s">
        <v>9</v>
      </c>
      <c r="B108" s="1" t="s">
        <v>480</v>
      </c>
      <c r="C108" s="1">
        <v>2013.0</v>
      </c>
      <c r="D108" s="2" t="s">
        <v>6</v>
      </c>
      <c r="E108" s="2" t="s">
        <v>455</v>
      </c>
      <c r="F108" s="1">
        <v>52.649379932356254</v>
      </c>
    </row>
    <row r="109">
      <c r="A109" s="2" t="s">
        <v>12</v>
      </c>
      <c r="B109" s="1" t="s">
        <v>476</v>
      </c>
      <c r="C109" s="1">
        <v>2013.0</v>
      </c>
      <c r="D109" s="2" t="s">
        <v>6</v>
      </c>
      <c r="E109" s="2" t="s">
        <v>455</v>
      </c>
      <c r="F109" s="1">
        <v>50.12768090739609</v>
      </c>
    </row>
    <row r="110">
      <c r="A110" s="2" t="s">
        <v>13</v>
      </c>
      <c r="B110" s="1" t="s">
        <v>481</v>
      </c>
      <c r="C110" s="1">
        <v>2013.0</v>
      </c>
      <c r="D110" s="2" t="s">
        <v>6</v>
      </c>
      <c r="E110" s="2" t="s">
        <v>455</v>
      </c>
      <c r="F110" s="1">
        <v>54.30440771349863</v>
      </c>
    </row>
    <row r="111">
      <c r="A111" s="2" t="s">
        <v>14</v>
      </c>
      <c r="B111" s="1" t="s">
        <v>483</v>
      </c>
      <c r="C111" s="1">
        <v>2013.0</v>
      </c>
      <c r="D111" s="2" t="s">
        <v>6</v>
      </c>
      <c r="E111" s="2" t="s">
        <v>455</v>
      </c>
      <c r="F111" s="1">
        <v>52.95977011494253</v>
      </c>
    </row>
    <row r="112">
      <c r="A112" s="2" t="s">
        <v>15</v>
      </c>
      <c r="B112" s="1" t="s">
        <v>482</v>
      </c>
      <c r="C112" s="1">
        <v>2013.0</v>
      </c>
      <c r="D112" s="2" t="s">
        <v>6</v>
      </c>
      <c r="E112" s="2" t="s">
        <v>455</v>
      </c>
      <c r="F112" s="1">
        <v>57.47863247863248</v>
      </c>
    </row>
    <row r="113">
      <c r="A113" s="2" t="s">
        <v>16</v>
      </c>
      <c r="B113" s="1" t="s">
        <v>484</v>
      </c>
      <c r="C113" s="1">
        <v>2013.0</v>
      </c>
      <c r="D113" s="2" t="s">
        <v>6</v>
      </c>
      <c r="E113" s="2" t="s">
        <v>455</v>
      </c>
      <c r="F113" s="1">
        <v>56.738667477943416</v>
      </c>
    </row>
    <row r="114">
      <c r="A114" s="2" t="s">
        <v>17</v>
      </c>
      <c r="B114" s="1" t="s">
        <v>485</v>
      </c>
      <c r="C114" s="1">
        <v>2013.0</v>
      </c>
      <c r="D114" s="2" t="s">
        <v>6</v>
      </c>
      <c r="E114" s="2" t="s">
        <v>455</v>
      </c>
      <c r="F114" s="1">
        <v>49.922281543556124</v>
      </c>
    </row>
    <row r="115">
      <c r="A115" s="2" t="s">
        <v>18</v>
      </c>
      <c r="B115" s="1" t="s">
        <v>486</v>
      </c>
      <c r="C115" s="1">
        <v>2013.0</v>
      </c>
      <c r="D115" s="2" t="s">
        <v>6</v>
      </c>
      <c r="E115" s="2" t="s">
        <v>455</v>
      </c>
      <c r="F115" s="1">
        <v>53.73661936768733</v>
      </c>
    </row>
    <row r="116">
      <c r="A116" s="2" t="s">
        <v>19</v>
      </c>
      <c r="B116" s="1" t="s">
        <v>487</v>
      </c>
      <c r="C116" s="1">
        <v>2013.0</v>
      </c>
      <c r="D116" s="2" t="s">
        <v>6</v>
      </c>
      <c r="E116" s="2" t="s">
        <v>455</v>
      </c>
      <c r="F116" s="1">
        <v>49.828178694158076</v>
      </c>
    </row>
    <row r="117">
      <c r="A117" s="2" t="s">
        <v>20</v>
      </c>
      <c r="B117" s="1" t="s">
        <v>488</v>
      </c>
      <c r="C117" s="1">
        <v>2013.0</v>
      </c>
      <c r="D117" s="2" t="s">
        <v>6</v>
      </c>
      <c r="E117" s="2" t="s">
        <v>455</v>
      </c>
      <c r="F117" s="1">
        <v>55.67256109676138</v>
      </c>
    </row>
    <row r="118">
      <c r="A118" s="2" t="s">
        <v>21</v>
      </c>
      <c r="B118" s="1" t="s">
        <v>490</v>
      </c>
      <c r="C118" s="1">
        <v>2013.0</v>
      </c>
      <c r="D118" s="2" t="s">
        <v>6</v>
      </c>
      <c r="E118" s="2" t="s">
        <v>455</v>
      </c>
      <c r="F118" s="1">
        <v>55.932203389830505</v>
      </c>
    </row>
    <row r="119">
      <c r="A119" s="2" t="s">
        <v>22</v>
      </c>
      <c r="B119" s="1" t="s">
        <v>491</v>
      </c>
      <c r="C119" s="1">
        <v>2013.0</v>
      </c>
      <c r="D119" s="2" t="s">
        <v>6</v>
      </c>
      <c r="E119" s="2" t="s">
        <v>455</v>
      </c>
      <c r="F119" s="1">
        <v>47.6962676962677</v>
      </c>
    </row>
    <row r="120">
      <c r="A120" s="2" t="s">
        <v>23</v>
      </c>
      <c r="B120" s="1" t="s">
        <v>492</v>
      </c>
      <c r="C120" s="1">
        <v>2013.0</v>
      </c>
      <c r="D120" s="2" t="s">
        <v>6</v>
      </c>
      <c r="E120" s="2" t="s">
        <v>455</v>
      </c>
      <c r="F120" s="1">
        <v>54.51408855664175</v>
      </c>
    </row>
    <row r="121">
      <c r="A121" s="2" t="s">
        <v>24</v>
      </c>
      <c r="B121" s="1" t="s">
        <v>493</v>
      </c>
      <c r="C121" s="1">
        <v>2013.0</v>
      </c>
      <c r="D121" s="2" t="s">
        <v>6</v>
      </c>
      <c r="E121" s="2" t="s">
        <v>455</v>
      </c>
      <c r="F121" s="1">
        <v>56.78192244364958</v>
      </c>
    </row>
    <row r="122">
      <c r="A122" s="2" t="s">
        <v>25</v>
      </c>
      <c r="B122" s="1" t="s">
        <v>494</v>
      </c>
      <c r="C122" s="1">
        <v>2013.0</v>
      </c>
      <c r="D122" s="2" t="s">
        <v>6</v>
      </c>
      <c r="E122" s="2" t="s">
        <v>455</v>
      </c>
      <c r="F122" s="1">
        <v>49.67597208374875</v>
      </c>
    </row>
    <row r="123">
      <c r="A123" s="2" t="s">
        <v>26</v>
      </c>
      <c r="B123" s="1" t="s">
        <v>495</v>
      </c>
      <c r="C123" s="1">
        <v>2013.0</v>
      </c>
      <c r="D123" s="2" t="s">
        <v>6</v>
      </c>
      <c r="E123" s="2" t="s">
        <v>455</v>
      </c>
      <c r="F123" s="1">
        <v>53.118279569892465</v>
      </c>
    </row>
    <row r="124">
      <c r="A124" s="2" t="s">
        <v>27</v>
      </c>
      <c r="B124" s="1" t="s">
        <v>497</v>
      </c>
      <c r="C124" s="1">
        <v>2013.0</v>
      </c>
      <c r="D124" s="2" t="s">
        <v>6</v>
      </c>
      <c r="E124" s="2" t="s">
        <v>455</v>
      </c>
      <c r="F124" s="1">
        <v>51.70166545981173</v>
      </c>
    </row>
    <row r="125">
      <c r="A125" s="2" t="s">
        <v>28</v>
      </c>
      <c r="B125" s="1" t="s">
        <v>496</v>
      </c>
      <c r="C125" s="1">
        <v>2013.0</v>
      </c>
      <c r="D125" s="2" t="s">
        <v>6</v>
      </c>
      <c r="E125" s="2" t="s">
        <v>455</v>
      </c>
      <c r="F125" s="1">
        <v>44.638748274275194</v>
      </c>
    </row>
    <row r="126">
      <c r="A126" s="2" t="s">
        <v>29</v>
      </c>
      <c r="B126" s="1" t="s">
        <v>498</v>
      </c>
      <c r="C126" s="1">
        <v>2013.0</v>
      </c>
      <c r="D126" s="2" t="s">
        <v>6</v>
      </c>
      <c r="E126" s="2" t="s">
        <v>455</v>
      </c>
      <c r="F126" s="1">
        <v>53.705837173579106</v>
      </c>
    </row>
    <row r="127">
      <c r="A127" s="2" t="s">
        <v>30</v>
      </c>
      <c r="B127" s="1" t="s">
        <v>499</v>
      </c>
      <c r="C127" s="1">
        <v>2013.0</v>
      </c>
      <c r="D127" s="2" t="s">
        <v>6</v>
      </c>
      <c r="E127" s="2" t="s">
        <v>455</v>
      </c>
      <c r="F127" s="1">
        <v>53.937764118325006</v>
      </c>
    </row>
    <row r="128">
      <c r="A128" s="2" t="s">
        <v>31</v>
      </c>
      <c r="B128" s="1" t="s">
        <v>500</v>
      </c>
      <c r="C128" s="1">
        <v>2013.0</v>
      </c>
      <c r="D128" s="2" t="s">
        <v>6</v>
      </c>
      <c r="E128" s="2" t="s">
        <v>455</v>
      </c>
      <c r="F128" s="1">
        <v>58.37825943448124</v>
      </c>
    </row>
    <row r="129">
      <c r="A129" s="2" t="s">
        <v>32</v>
      </c>
      <c r="B129" s="1" t="s">
        <v>501</v>
      </c>
      <c r="C129" s="1">
        <v>2013.0</v>
      </c>
      <c r="D129" s="2" t="s">
        <v>6</v>
      </c>
      <c r="E129" s="2" t="s">
        <v>455</v>
      </c>
      <c r="F129" s="1">
        <v>52.93478260869565</v>
      </c>
    </row>
    <row r="130">
      <c r="A130" s="2" t="s">
        <v>33</v>
      </c>
      <c r="B130" s="1" t="s">
        <v>502</v>
      </c>
      <c r="C130" s="1">
        <v>2013.0</v>
      </c>
      <c r="D130" s="2" t="s">
        <v>6</v>
      </c>
      <c r="E130" s="2" t="s">
        <v>455</v>
      </c>
      <c r="F130" s="1">
        <v>53.66024029058396</v>
      </c>
    </row>
    <row r="131">
      <c r="A131" s="2" t="s">
        <v>34</v>
      </c>
      <c r="B131" s="1" t="s">
        <v>503</v>
      </c>
      <c r="C131" s="1">
        <v>2013.0</v>
      </c>
      <c r="D131" s="2" t="s">
        <v>6</v>
      </c>
      <c r="E131" s="2" t="s">
        <v>455</v>
      </c>
      <c r="F131" s="1">
        <v>51.86052563101743</v>
      </c>
    </row>
    <row r="132">
      <c r="A132" s="2" t="s">
        <v>35</v>
      </c>
      <c r="B132" s="1" t="s">
        <v>504</v>
      </c>
      <c r="C132" s="1">
        <v>2013.0</v>
      </c>
      <c r="D132" s="2" t="s">
        <v>6</v>
      </c>
      <c r="E132" s="2" t="s">
        <v>455</v>
      </c>
      <c r="F132" s="1">
        <v>53.49544072948328</v>
      </c>
    </row>
    <row r="133">
      <c r="A133" s="2" t="s">
        <v>3</v>
      </c>
      <c r="B133" s="1" t="s">
        <v>489</v>
      </c>
      <c r="C133" s="1">
        <v>2013.0</v>
      </c>
      <c r="D133" s="2" t="s">
        <v>6</v>
      </c>
      <c r="E133" s="2" t="s">
        <v>455</v>
      </c>
      <c r="F133" s="1">
        <v>52.10618806928411</v>
      </c>
    </row>
    <row r="134">
      <c r="A134" s="2" t="s">
        <v>4</v>
      </c>
      <c r="B134" s="1" t="s">
        <v>472</v>
      </c>
      <c r="C134" s="1">
        <v>2014.0</v>
      </c>
      <c r="D134" s="2" t="s">
        <v>6</v>
      </c>
      <c r="E134" s="2" t="s">
        <v>455</v>
      </c>
      <c r="F134" s="1">
        <v>59.87198424421467</v>
      </c>
    </row>
    <row r="135">
      <c r="A135" s="2" t="s">
        <v>5</v>
      </c>
      <c r="B135" s="1" t="s">
        <v>473</v>
      </c>
      <c r="C135" s="1">
        <v>2014.0</v>
      </c>
      <c r="D135" s="2" t="s">
        <v>6</v>
      </c>
      <c r="E135" s="2" t="s">
        <v>455</v>
      </c>
      <c r="F135" s="1">
        <v>52.59151279559443</v>
      </c>
    </row>
    <row r="136">
      <c r="A136" s="2" t="s">
        <v>6</v>
      </c>
      <c r="B136" s="1" t="s">
        <v>474</v>
      </c>
      <c r="C136" s="1">
        <v>2014.0</v>
      </c>
      <c r="D136" s="2" t="s">
        <v>6</v>
      </c>
      <c r="E136" s="2" t="s">
        <v>455</v>
      </c>
      <c r="F136" s="1">
        <v>46.49499284692418</v>
      </c>
    </row>
    <row r="137">
      <c r="A137" s="2" t="s">
        <v>7</v>
      </c>
      <c r="B137" s="1" t="s">
        <v>475</v>
      </c>
      <c r="C137" s="1">
        <v>2014.0</v>
      </c>
      <c r="D137" s="2" t="s">
        <v>6</v>
      </c>
      <c r="E137" s="2" t="s">
        <v>455</v>
      </c>
      <c r="F137" s="1">
        <v>50.91533180778032</v>
      </c>
    </row>
    <row r="138">
      <c r="A138" s="2" t="s">
        <v>10</v>
      </c>
      <c r="B138" s="1" t="s">
        <v>478</v>
      </c>
      <c r="C138" s="1">
        <v>2014.0</v>
      </c>
      <c r="D138" s="2" t="s">
        <v>6</v>
      </c>
      <c r="E138" s="2" t="s">
        <v>455</v>
      </c>
      <c r="F138" s="1">
        <v>50.37511032656664</v>
      </c>
    </row>
    <row r="139">
      <c r="A139" s="2" t="s">
        <v>11</v>
      </c>
      <c r="B139" s="1" t="s">
        <v>477</v>
      </c>
      <c r="C139" s="1">
        <v>2014.0</v>
      </c>
      <c r="D139" s="2" t="s">
        <v>6</v>
      </c>
      <c r="E139" s="2" t="s">
        <v>455</v>
      </c>
      <c r="F139" s="1">
        <v>54.41358789982643</v>
      </c>
    </row>
    <row r="140">
      <c r="A140" s="2" t="s">
        <v>8</v>
      </c>
      <c r="B140" s="1" t="s">
        <v>479</v>
      </c>
      <c r="C140" s="1">
        <v>2014.0</v>
      </c>
      <c r="D140" s="2" t="s">
        <v>6</v>
      </c>
      <c r="E140" s="2" t="s">
        <v>455</v>
      </c>
      <c r="F140" s="1">
        <v>50.08514664143803</v>
      </c>
    </row>
    <row r="141">
      <c r="A141" s="2" t="s">
        <v>9</v>
      </c>
      <c r="B141" s="1" t="s">
        <v>480</v>
      </c>
      <c r="C141" s="1">
        <v>2014.0</v>
      </c>
      <c r="D141" s="2" t="s">
        <v>6</v>
      </c>
      <c r="E141" s="2" t="s">
        <v>455</v>
      </c>
      <c r="F141" s="1">
        <v>48.676171079429736</v>
      </c>
    </row>
    <row r="142">
      <c r="A142" s="2" t="s">
        <v>12</v>
      </c>
      <c r="B142" s="1" t="s">
        <v>476</v>
      </c>
      <c r="C142" s="1">
        <v>2014.0</v>
      </c>
      <c r="D142" s="2" t="s">
        <v>6</v>
      </c>
      <c r="E142" s="2" t="s">
        <v>455</v>
      </c>
      <c r="F142" s="1">
        <v>50.463166488727</v>
      </c>
    </row>
    <row r="143">
      <c r="A143" s="2" t="s">
        <v>13</v>
      </c>
      <c r="B143" s="1" t="s">
        <v>481</v>
      </c>
      <c r="C143" s="1">
        <v>2014.0</v>
      </c>
      <c r="D143" s="2" t="s">
        <v>6</v>
      </c>
      <c r="E143" s="2" t="s">
        <v>455</v>
      </c>
      <c r="F143" s="1">
        <v>53.287536800785084</v>
      </c>
    </row>
    <row r="144">
      <c r="A144" s="2" t="s">
        <v>14</v>
      </c>
      <c r="B144" s="1" t="s">
        <v>483</v>
      </c>
      <c r="C144" s="1">
        <v>2014.0</v>
      </c>
      <c r="D144" s="2" t="s">
        <v>6</v>
      </c>
      <c r="E144" s="2" t="s">
        <v>455</v>
      </c>
      <c r="F144" s="1">
        <v>52.38462279603044</v>
      </c>
    </row>
    <row r="145">
      <c r="A145" s="2" t="s">
        <v>15</v>
      </c>
      <c r="B145" s="1" t="s">
        <v>482</v>
      </c>
      <c r="C145" s="1">
        <v>2014.0</v>
      </c>
      <c r="D145" s="2" t="s">
        <v>6</v>
      </c>
      <c r="E145" s="2" t="s">
        <v>455</v>
      </c>
      <c r="F145" s="1">
        <v>56.13138686131387</v>
      </c>
    </row>
    <row r="146">
      <c r="A146" s="2" t="s">
        <v>16</v>
      </c>
      <c r="B146" s="1" t="s">
        <v>484</v>
      </c>
      <c r="C146" s="1">
        <v>2014.0</v>
      </c>
      <c r="D146" s="2" t="s">
        <v>6</v>
      </c>
      <c r="E146" s="2" t="s">
        <v>455</v>
      </c>
      <c r="F146" s="1">
        <v>57.71157395201687</v>
      </c>
    </row>
    <row r="147">
      <c r="A147" s="2" t="s">
        <v>17</v>
      </c>
      <c r="B147" s="1" t="s">
        <v>485</v>
      </c>
      <c r="C147" s="1">
        <v>2014.0</v>
      </c>
      <c r="D147" s="2" t="s">
        <v>6</v>
      </c>
      <c r="E147" s="2" t="s">
        <v>455</v>
      </c>
      <c r="F147" s="1">
        <v>49.09644957834314</v>
      </c>
    </row>
    <row r="148">
      <c r="A148" s="2" t="s">
        <v>18</v>
      </c>
      <c r="B148" s="1" t="s">
        <v>486</v>
      </c>
      <c r="C148" s="1">
        <v>2014.0</v>
      </c>
      <c r="D148" s="2" t="s">
        <v>6</v>
      </c>
      <c r="E148" s="2" t="s">
        <v>455</v>
      </c>
      <c r="F148" s="1">
        <v>54.61856311369796</v>
      </c>
    </row>
    <row r="149">
      <c r="A149" s="2" t="s">
        <v>19</v>
      </c>
      <c r="B149" s="1" t="s">
        <v>487</v>
      </c>
      <c r="C149" s="1">
        <v>2014.0</v>
      </c>
      <c r="D149" s="2" t="s">
        <v>6</v>
      </c>
      <c r="E149" s="2" t="s">
        <v>455</v>
      </c>
      <c r="F149" s="1">
        <v>50.31895891809135</v>
      </c>
    </row>
    <row r="150">
      <c r="A150" s="2" t="s">
        <v>20</v>
      </c>
      <c r="B150" s="1" t="s">
        <v>488</v>
      </c>
      <c r="C150" s="1">
        <v>2014.0</v>
      </c>
      <c r="D150" s="2" t="s">
        <v>6</v>
      </c>
      <c r="E150" s="2" t="s">
        <v>455</v>
      </c>
      <c r="F150" s="1">
        <v>55.51695954229668</v>
      </c>
    </row>
    <row r="151">
      <c r="A151" s="2" t="s">
        <v>21</v>
      </c>
      <c r="B151" s="1" t="s">
        <v>490</v>
      </c>
      <c r="C151" s="1">
        <v>2014.0</v>
      </c>
      <c r="D151" s="2" t="s">
        <v>6</v>
      </c>
      <c r="E151" s="2" t="s">
        <v>455</v>
      </c>
      <c r="F151" s="1">
        <v>56.78294573643411</v>
      </c>
    </row>
    <row r="152">
      <c r="A152" s="2" t="s">
        <v>22</v>
      </c>
      <c r="B152" s="1" t="s">
        <v>491</v>
      </c>
      <c r="C152" s="1">
        <v>2014.0</v>
      </c>
      <c r="D152" s="2" t="s">
        <v>6</v>
      </c>
      <c r="E152" s="2" t="s">
        <v>455</v>
      </c>
      <c r="F152" s="1">
        <v>47.31743119266055</v>
      </c>
    </row>
    <row r="153">
      <c r="A153" s="2" t="s">
        <v>23</v>
      </c>
      <c r="B153" s="1" t="s">
        <v>492</v>
      </c>
      <c r="C153" s="1">
        <v>2014.0</v>
      </c>
      <c r="D153" s="2" t="s">
        <v>6</v>
      </c>
      <c r="E153" s="2" t="s">
        <v>455</v>
      </c>
      <c r="F153" s="1">
        <v>55.811518324607334</v>
      </c>
    </row>
    <row r="154">
      <c r="A154" s="2" t="s">
        <v>24</v>
      </c>
      <c r="B154" s="1" t="s">
        <v>493</v>
      </c>
      <c r="C154" s="1">
        <v>2014.0</v>
      </c>
      <c r="D154" s="2" t="s">
        <v>6</v>
      </c>
      <c r="E154" s="2" t="s">
        <v>455</v>
      </c>
      <c r="F154" s="1">
        <v>56.350824063828554</v>
      </c>
    </row>
    <row r="155">
      <c r="A155" s="2" t="s">
        <v>25</v>
      </c>
      <c r="B155" s="1" t="s">
        <v>494</v>
      </c>
      <c r="C155" s="1">
        <v>2014.0</v>
      </c>
      <c r="D155" s="2" t="s">
        <v>6</v>
      </c>
      <c r="E155" s="2" t="s">
        <v>455</v>
      </c>
      <c r="F155" s="1">
        <v>51.266137040715</v>
      </c>
    </row>
    <row r="156">
      <c r="A156" s="2" t="s">
        <v>26</v>
      </c>
      <c r="B156" s="1" t="s">
        <v>495</v>
      </c>
      <c r="C156" s="1">
        <v>2014.0</v>
      </c>
      <c r="D156" s="2" t="s">
        <v>6</v>
      </c>
      <c r="E156" s="2" t="s">
        <v>455</v>
      </c>
      <c r="F156" s="1">
        <v>55.23632993512512</v>
      </c>
    </row>
    <row r="157">
      <c r="A157" s="2" t="s">
        <v>27</v>
      </c>
      <c r="B157" s="1" t="s">
        <v>497</v>
      </c>
      <c r="C157" s="1">
        <v>2014.0</v>
      </c>
      <c r="D157" s="2" t="s">
        <v>6</v>
      </c>
      <c r="E157" s="2" t="s">
        <v>455</v>
      </c>
      <c r="F157" s="1">
        <v>52.55348516218081</v>
      </c>
    </row>
    <row r="158">
      <c r="A158" s="2" t="s">
        <v>28</v>
      </c>
      <c r="B158" s="1" t="s">
        <v>496</v>
      </c>
      <c r="C158" s="1">
        <v>2014.0</v>
      </c>
      <c r="D158" s="2" t="s">
        <v>6</v>
      </c>
      <c r="E158" s="2" t="s">
        <v>455</v>
      </c>
      <c r="F158" s="1">
        <v>46.14325068870524</v>
      </c>
    </row>
    <row r="159">
      <c r="A159" s="2" t="s">
        <v>29</v>
      </c>
      <c r="B159" s="1" t="s">
        <v>498</v>
      </c>
      <c r="C159" s="1">
        <v>2014.0</v>
      </c>
      <c r="D159" s="2" t="s">
        <v>6</v>
      </c>
      <c r="E159" s="2" t="s">
        <v>455</v>
      </c>
      <c r="F159" s="1">
        <v>54.70275066548358</v>
      </c>
    </row>
    <row r="160">
      <c r="A160" s="2" t="s">
        <v>30</v>
      </c>
      <c r="B160" s="1" t="s">
        <v>499</v>
      </c>
      <c r="C160" s="1">
        <v>2014.0</v>
      </c>
      <c r="D160" s="2" t="s">
        <v>6</v>
      </c>
      <c r="E160" s="2" t="s">
        <v>455</v>
      </c>
      <c r="F160" s="1">
        <v>49.47538337368846</v>
      </c>
    </row>
    <row r="161">
      <c r="A161" s="2" t="s">
        <v>31</v>
      </c>
      <c r="B161" s="1" t="s">
        <v>500</v>
      </c>
      <c r="C161" s="1">
        <v>2014.0</v>
      </c>
      <c r="D161" s="2" t="s">
        <v>6</v>
      </c>
      <c r="E161" s="2" t="s">
        <v>455</v>
      </c>
      <c r="F161" s="1">
        <v>57.44736842105264</v>
      </c>
    </row>
    <row r="162">
      <c r="A162" s="2" t="s">
        <v>32</v>
      </c>
      <c r="B162" s="1" t="s">
        <v>501</v>
      </c>
      <c r="C162" s="1">
        <v>2014.0</v>
      </c>
      <c r="D162" s="2" t="s">
        <v>6</v>
      </c>
      <c r="E162" s="2" t="s">
        <v>455</v>
      </c>
      <c r="F162" s="1">
        <v>55.48961424332344</v>
      </c>
    </row>
    <row r="163">
      <c r="A163" s="2" t="s">
        <v>33</v>
      </c>
      <c r="B163" s="1" t="s">
        <v>502</v>
      </c>
      <c r="C163" s="1">
        <v>2014.0</v>
      </c>
      <c r="D163" s="2" t="s">
        <v>6</v>
      </c>
      <c r="E163" s="2" t="s">
        <v>455</v>
      </c>
      <c r="F163" s="1">
        <v>55.27747551686616</v>
      </c>
    </row>
    <row r="164">
      <c r="A164" s="2" t="s">
        <v>34</v>
      </c>
      <c r="B164" s="1" t="s">
        <v>503</v>
      </c>
      <c r="C164" s="1">
        <v>2014.0</v>
      </c>
      <c r="D164" s="2" t="s">
        <v>6</v>
      </c>
      <c r="E164" s="2" t="s">
        <v>455</v>
      </c>
      <c r="F164" s="1">
        <v>51.693057247259446</v>
      </c>
    </row>
    <row r="165">
      <c r="A165" s="2" t="s">
        <v>35</v>
      </c>
      <c r="B165" s="1" t="s">
        <v>504</v>
      </c>
      <c r="C165" s="1">
        <v>2014.0</v>
      </c>
      <c r="D165" s="2" t="s">
        <v>6</v>
      </c>
      <c r="E165" s="2" t="s">
        <v>455</v>
      </c>
      <c r="F165" s="1">
        <v>55.88393336915637</v>
      </c>
    </row>
    <row r="166">
      <c r="A166" s="2" t="s">
        <v>3</v>
      </c>
      <c r="B166" s="1" t="s">
        <v>489</v>
      </c>
      <c r="C166" s="1">
        <v>2014.0</v>
      </c>
      <c r="D166" s="2" t="s">
        <v>6</v>
      </c>
      <c r="E166" s="2" t="s">
        <v>455</v>
      </c>
      <c r="F166" s="1">
        <v>52.31827086269257</v>
      </c>
    </row>
    <row r="167">
      <c r="A167" s="2" t="s">
        <v>4</v>
      </c>
      <c r="B167" s="1" t="s">
        <v>472</v>
      </c>
      <c r="C167" s="1">
        <v>2015.0</v>
      </c>
      <c r="D167" s="2" t="s">
        <v>6</v>
      </c>
      <c r="E167" s="2" t="s">
        <v>455</v>
      </c>
      <c r="F167" s="1">
        <v>58.04973821989529</v>
      </c>
    </row>
    <row r="168">
      <c r="A168" s="2" t="s">
        <v>5</v>
      </c>
      <c r="B168" s="1" t="s">
        <v>473</v>
      </c>
      <c r="C168" s="1">
        <v>2015.0</v>
      </c>
      <c r="D168" s="2" t="s">
        <v>6</v>
      </c>
      <c r="E168" s="2" t="s">
        <v>455</v>
      </c>
      <c r="F168" s="1">
        <v>50.47932893948472</v>
      </c>
    </row>
    <row r="169">
      <c r="A169" s="2" t="s">
        <v>6</v>
      </c>
      <c r="B169" s="1" t="s">
        <v>474</v>
      </c>
      <c r="C169" s="1">
        <v>2015.0</v>
      </c>
      <c r="D169" s="2" t="s">
        <v>6</v>
      </c>
      <c r="E169" s="2" t="s">
        <v>455</v>
      </c>
      <c r="F169" s="1">
        <v>44.57142857142857</v>
      </c>
    </row>
    <row r="170">
      <c r="A170" s="2" t="s">
        <v>7</v>
      </c>
      <c r="B170" s="1" t="s">
        <v>475</v>
      </c>
      <c r="C170" s="1">
        <v>2015.0</v>
      </c>
      <c r="D170" s="2" t="s">
        <v>6</v>
      </c>
      <c r="E170" s="2" t="s">
        <v>455</v>
      </c>
      <c r="F170" s="1">
        <v>49.82332155477032</v>
      </c>
    </row>
    <row r="171">
      <c r="A171" s="2" t="s">
        <v>10</v>
      </c>
      <c r="B171" s="1" t="s">
        <v>478</v>
      </c>
      <c r="C171" s="1">
        <v>2015.0</v>
      </c>
      <c r="D171" s="2" t="s">
        <v>6</v>
      </c>
      <c r="E171" s="2" t="s">
        <v>455</v>
      </c>
      <c r="F171" s="1">
        <v>49.06747120131651</v>
      </c>
    </row>
    <row r="172">
      <c r="A172" s="2" t="s">
        <v>11</v>
      </c>
      <c r="B172" s="1" t="s">
        <v>477</v>
      </c>
      <c r="C172" s="1">
        <v>2015.0</v>
      </c>
      <c r="D172" s="2" t="s">
        <v>6</v>
      </c>
      <c r="E172" s="2" t="s">
        <v>455</v>
      </c>
      <c r="F172" s="1">
        <v>55.30432089205514</v>
      </c>
    </row>
    <row r="173">
      <c r="A173" s="2" t="s">
        <v>8</v>
      </c>
      <c r="B173" s="1" t="s">
        <v>479</v>
      </c>
      <c r="C173" s="1">
        <v>2015.0</v>
      </c>
      <c r="D173" s="2" t="s">
        <v>6</v>
      </c>
      <c r="E173" s="2" t="s">
        <v>455</v>
      </c>
      <c r="F173" s="1">
        <v>48.898512521182454</v>
      </c>
    </row>
    <row r="174">
      <c r="A174" s="2" t="s">
        <v>9</v>
      </c>
      <c r="B174" s="1" t="s">
        <v>480</v>
      </c>
      <c r="C174" s="1">
        <v>2015.0</v>
      </c>
      <c r="D174" s="2" t="s">
        <v>6</v>
      </c>
      <c r="E174" s="2" t="s">
        <v>455</v>
      </c>
      <c r="F174" s="1">
        <v>45.3757225433526</v>
      </c>
    </row>
    <row r="175">
      <c r="A175" s="2" t="s">
        <v>12</v>
      </c>
      <c r="B175" s="1" t="s">
        <v>476</v>
      </c>
      <c r="C175" s="1">
        <v>2015.0</v>
      </c>
      <c r="D175" s="2" t="s">
        <v>6</v>
      </c>
      <c r="E175" s="2" t="s">
        <v>455</v>
      </c>
      <c r="F175" s="1">
        <v>50.13679110857794</v>
      </c>
    </row>
    <row r="176">
      <c r="A176" s="2" t="s">
        <v>13</v>
      </c>
      <c r="B176" s="1" t="s">
        <v>481</v>
      </c>
      <c r="C176" s="1">
        <v>2015.0</v>
      </c>
      <c r="D176" s="2" t="s">
        <v>6</v>
      </c>
      <c r="E176" s="2" t="s">
        <v>455</v>
      </c>
      <c r="F176" s="1">
        <v>53.42170160295932</v>
      </c>
    </row>
    <row r="177">
      <c r="A177" s="2" t="s">
        <v>14</v>
      </c>
      <c r="B177" s="1" t="s">
        <v>483</v>
      </c>
      <c r="C177" s="1">
        <v>2015.0</v>
      </c>
      <c r="D177" s="2" t="s">
        <v>6</v>
      </c>
      <c r="E177" s="2" t="s">
        <v>455</v>
      </c>
      <c r="F177" s="1">
        <v>50.9875789045001</v>
      </c>
    </row>
    <row r="178">
      <c r="A178" s="2" t="s">
        <v>15</v>
      </c>
      <c r="B178" s="1" t="s">
        <v>482</v>
      </c>
      <c r="C178" s="1">
        <v>2015.0</v>
      </c>
      <c r="D178" s="2" t="s">
        <v>6</v>
      </c>
      <c r="E178" s="2" t="s">
        <v>455</v>
      </c>
      <c r="F178" s="1">
        <v>58.52017937219731</v>
      </c>
    </row>
    <row r="179">
      <c r="A179" s="2" t="s">
        <v>16</v>
      </c>
      <c r="B179" s="1" t="s">
        <v>484</v>
      </c>
      <c r="C179" s="1">
        <v>2015.0</v>
      </c>
      <c r="D179" s="2" t="s">
        <v>6</v>
      </c>
      <c r="E179" s="2" t="s">
        <v>455</v>
      </c>
      <c r="F179" s="1">
        <v>57.74378585086042</v>
      </c>
    </row>
    <row r="180">
      <c r="A180" s="2" t="s">
        <v>17</v>
      </c>
      <c r="B180" s="1" t="s">
        <v>485</v>
      </c>
      <c r="C180" s="1">
        <v>2015.0</v>
      </c>
      <c r="D180" s="2" t="s">
        <v>6</v>
      </c>
      <c r="E180" s="2" t="s">
        <v>455</v>
      </c>
      <c r="F180" s="1">
        <v>48.19792711467736</v>
      </c>
    </row>
    <row r="181">
      <c r="A181" s="2" t="s">
        <v>18</v>
      </c>
      <c r="B181" s="1" t="s">
        <v>486</v>
      </c>
      <c r="C181" s="1">
        <v>2015.0</v>
      </c>
      <c r="D181" s="2" t="s">
        <v>6</v>
      </c>
      <c r="E181" s="2" t="s">
        <v>455</v>
      </c>
      <c r="F181" s="1">
        <v>55.82711602778493</v>
      </c>
    </row>
    <row r="182">
      <c r="A182" s="2" t="s">
        <v>19</v>
      </c>
      <c r="B182" s="1" t="s">
        <v>487</v>
      </c>
      <c r="C182" s="1">
        <v>2015.0</v>
      </c>
      <c r="D182" s="2" t="s">
        <v>6</v>
      </c>
      <c r="E182" s="2" t="s">
        <v>455</v>
      </c>
      <c r="F182" s="1">
        <v>52.259887005649716</v>
      </c>
    </row>
    <row r="183">
      <c r="A183" s="2" t="s">
        <v>20</v>
      </c>
      <c r="B183" s="1" t="s">
        <v>488</v>
      </c>
      <c r="C183" s="1">
        <v>2015.0</v>
      </c>
      <c r="D183" s="2" t="s">
        <v>6</v>
      </c>
      <c r="E183" s="2" t="s">
        <v>455</v>
      </c>
      <c r="F183" s="1">
        <v>53.5786905246035</v>
      </c>
    </row>
    <row r="184">
      <c r="A184" s="2" t="s">
        <v>21</v>
      </c>
      <c r="B184" s="1" t="s">
        <v>490</v>
      </c>
      <c r="C184" s="1">
        <v>2015.0</v>
      </c>
      <c r="D184" s="2" t="s">
        <v>6</v>
      </c>
      <c r="E184" s="2" t="s">
        <v>455</v>
      </c>
      <c r="F184" s="1">
        <v>58.93385982230998</v>
      </c>
    </row>
    <row r="185">
      <c r="A185" s="2" t="s">
        <v>22</v>
      </c>
      <c r="B185" s="1" t="s">
        <v>491</v>
      </c>
      <c r="C185" s="1">
        <v>2015.0</v>
      </c>
      <c r="D185" s="2" t="s">
        <v>6</v>
      </c>
      <c r="E185" s="2" t="s">
        <v>455</v>
      </c>
      <c r="F185" s="1">
        <v>49.45254248673339</v>
      </c>
    </row>
    <row r="186">
      <c r="A186" s="2" t="s">
        <v>23</v>
      </c>
      <c r="B186" s="1" t="s">
        <v>492</v>
      </c>
      <c r="C186" s="1">
        <v>2015.0</v>
      </c>
      <c r="D186" s="2" t="s">
        <v>6</v>
      </c>
      <c r="E186" s="2" t="s">
        <v>455</v>
      </c>
      <c r="F186" s="1">
        <v>56.51960784313725</v>
      </c>
    </row>
    <row r="187">
      <c r="A187" s="2" t="s">
        <v>24</v>
      </c>
      <c r="B187" s="1" t="s">
        <v>493</v>
      </c>
      <c r="C187" s="1">
        <v>2015.0</v>
      </c>
      <c r="D187" s="2" t="s">
        <v>6</v>
      </c>
      <c r="E187" s="2" t="s">
        <v>455</v>
      </c>
      <c r="F187" s="1">
        <v>56.087056391409206</v>
      </c>
    </row>
    <row r="188">
      <c r="A188" s="2" t="s">
        <v>25</v>
      </c>
      <c r="B188" s="1" t="s">
        <v>494</v>
      </c>
      <c r="C188" s="1">
        <v>2015.0</v>
      </c>
      <c r="D188" s="2" t="s">
        <v>6</v>
      </c>
      <c r="E188" s="2" t="s">
        <v>455</v>
      </c>
      <c r="F188" s="1">
        <v>51.88857412653447</v>
      </c>
    </row>
    <row r="189">
      <c r="A189" s="2" t="s">
        <v>26</v>
      </c>
      <c r="B189" s="1" t="s">
        <v>495</v>
      </c>
      <c r="C189" s="1">
        <v>2015.0</v>
      </c>
      <c r="D189" s="2" t="s">
        <v>6</v>
      </c>
      <c r="E189" s="2" t="s">
        <v>455</v>
      </c>
      <c r="F189" s="1">
        <v>56.592135697764064</v>
      </c>
    </row>
    <row r="190">
      <c r="A190" s="2" t="s">
        <v>27</v>
      </c>
      <c r="B190" s="1" t="s">
        <v>497</v>
      </c>
      <c r="C190" s="1">
        <v>2015.0</v>
      </c>
      <c r="D190" s="2" t="s">
        <v>6</v>
      </c>
      <c r="E190" s="2" t="s">
        <v>455</v>
      </c>
      <c r="F190" s="1">
        <v>51.59802306425041</v>
      </c>
    </row>
    <row r="191">
      <c r="A191" s="2" t="s">
        <v>28</v>
      </c>
      <c r="B191" s="1" t="s">
        <v>496</v>
      </c>
      <c r="C191" s="1">
        <v>2015.0</v>
      </c>
      <c r="D191" s="2" t="s">
        <v>6</v>
      </c>
      <c r="E191" s="2" t="s">
        <v>455</v>
      </c>
      <c r="F191" s="1">
        <v>47.56399669694467</v>
      </c>
    </row>
    <row r="192">
      <c r="A192" s="2" t="s">
        <v>29</v>
      </c>
      <c r="B192" s="1" t="s">
        <v>498</v>
      </c>
      <c r="C192" s="1">
        <v>2015.0</v>
      </c>
      <c r="D192" s="2" t="s">
        <v>6</v>
      </c>
      <c r="E192" s="2" t="s">
        <v>455</v>
      </c>
      <c r="F192" s="1">
        <v>53.143613500992714</v>
      </c>
    </row>
    <row r="193">
      <c r="A193" s="2" t="s">
        <v>30</v>
      </c>
      <c r="B193" s="1" t="s">
        <v>499</v>
      </c>
      <c r="C193" s="1">
        <v>2015.0</v>
      </c>
      <c r="D193" s="2" t="s">
        <v>6</v>
      </c>
      <c r="E193" s="2" t="s">
        <v>455</v>
      </c>
      <c r="F193" s="1">
        <v>49.668874172185426</v>
      </c>
    </row>
    <row r="194">
      <c r="A194" s="2" t="s">
        <v>31</v>
      </c>
      <c r="B194" s="1" t="s">
        <v>500</v>
      </c>
      <c r="C194" s="1">
        <v>2015.0</v>
      </c>
      <c r="D194" s="2" t="s">
        <v>6</v>
      </c>
      <c r="E194" s="2" t="s">
        <v>455</v>
      </c>
      <c r="F194" s="1">
        <v>57.23279439118615</v>
      </c>
    </row>
    <row r="195">
      <c r="A195" s="2" t="s">
        <v>32</v>
      </c>
      <c r="B195" s="1" t="s">
        <v>501</v>
      </c>
      <c r="C195" s="1">
        <v>2015.0</v>
      </c>
      <c r="D195" s="2" t="s">
        <v>6</v>
      </c>
      <c r="E195" s="2" t="s">
        <v>455</v>
      </c>
      <c r="F195" s="1">
        <v>57.25663716814159</v>
      </c>
    </row>
    <row r="196">
      <c r="A196" s="2" t="s">
        <v>33</v>
      </c>
      <c r="B196" s="1" t="s">
        <v>502</v>
      </c>
      <c r="C196" s="1">
        <v>2015.0</v>
      </c>
      <c r="D196" s="2" t="s">
        <v>6</v>
      </c>
      <c r="E196" s="2" t="s">
        <v>455</v>
      </c>
      <c r="F196" s="1">
        <v>55.74512084787385</v>
      </c>
    </row>
    <row r="197">
      <c r="A197" s="2" t="s">
        <v>34</v>
      </c>
      <c r="B197" s="1" t="s">
        <v>503</v>
      </c>
      <c r="C197" s="1">
        <v>2015.0</v>
      </c>
      <c r="D197" s="2" t="s">
        <v>6</v>
      </c>
      <c r="E197" s="2" t="s">
        <v>455</v>
      </c>
      <c r="F197" s="1">
        <v>53.42727489849535</v>
      </c>
    </row>
    <row r="198">
      <c r="A198" s="2" t="s">
        <v>35</v>
      </c>
      <c r="B198" s="1" t="s">
        <v>504</v>
      </c>
      <c r="C198" s="1">
        <v>2015.0</v>
      </c>
      <c r="D198" s="2" t="s">
        <v>6</v>
      </c>
      <c r="E198" s="2" t="s">
        <v>455</v>
      </c>
      <c r="F198" s="1">
        <v>53.67775831873905</v>
      </c>
    </row>
    <row r="199">
      <c r="A199" s="2" t="s">
        <v>3</v>
      </c>
      <c r="B199" s="1" t="s">
        <v>489</v>
      </c>
      <c r="C199" s="1">
        <v>2015.0</v>
      </c>
      <c r="D199" s="2" t="s">
        <v>6</v>
      </c>
      <c r="E199" s="2" t="s">
        <v>455</v>
      </c>
      <c r="F199" s="1">
        <v>52.172354308225046</v>
      </c>
    </row>
    <row r="200">
      <c r="A200" s="2" t="s">
        <v>4</v>
      </c>
      <c r="B200" s="1" t="s">
        <v>472</v>
      </c>
      <c r="C200" s="1">
        <v>2016.0</v>
      </c>
      <c r="D200" s="2" t="s">
        <v>6</v>
      </c>
      <c r="E200" s="2" t="s">
        <v>455</v>
      </c>
      <c r="F200" s="1">
        <v>53.040752351097176</v>
      </c>
    </row>
    <row r="201">
      <c r="A201" s="2" t="s">
        <v>5</v>
      </c>
      <c r="B201" s="1" t="s">
        <v>473</v>
      </c>
      <c r="C201" s="1">
        <v>2016.0</v>
      </c>
      <c r="D201" s="2" t="s">
        <v>6</v>
      </c>
      <c r="E201" s="2" t="s">
        <v>455</v>
      </c>
      <c r="F201" s="1">
        <v>50.824134280961744</v>
      </c>
    </row>
    <row r="202">
      <c r="A202" s="2" t="s">
        <v>6</v>
      </c>
      <c r="B202" s="1" t="s">
        <v>474</v>
      </c>
      <c r="C202" s="1">
        <v>2016.0</v>
      </c>
      <c r="D202" s="2" t="s">
        <v>6</v>
      </c>
      <c r="E202" s="2" t="s">
        <v>455</v>
      </c>
      <c r="F202" s="1">
        <v>48.357870894677234</v>
      </c>
    </row>
    <row r="203">
      <c r="A203" s="2" t="s">
        <v>7</v>
      </c>
      <c r="B203" s="1" t="s">
        <v>475</v>
      </c>
      <c r="C203" s="1">
        <v>2016.0</v>
      </c>
      <c r="D203" s="2" t="s">
        <v>6</v>
      </c>
      <c r="E203" s="2" t="s">
        <v>455</v>
      </c>
      <c r="F203" s="1">
        <v>53.75722543352601</v>
      </c>
    </row>
    <row r="204">
      <c r="A204" s="2" t="s">
        <v>10</v>
      </c>
      <c r="B204" s="1" t="s">
        <v>478</v>
      </c>
      <c r="C204" s="1">
        <v>2016.0</v>
      </c>
      <c r="D204" s="2" t="s">
        <v>6</v>
      </c>
      <c r="E204" s="2" t="s">
        <v>455</v>
      </c>
      <c r="F204" s="1">
        <v>51.88470066518847</v>
      </c>
    </row>
    <row r="205">
      <c r="A205" s="2" t="s">
        <v>11</v>
      </c>
      <c r="B205" s="1" t="s">
        <v>477</v>
      </c>
      <c r="C205" s="1">
        <v>2016.0</v>
      </c>
      <c r="D205" s="2" t="s">
        <v>6</v>
      </c>
      <c r="E205" s="2" t="s">
        <v>455</v>
      </c>
      <c r="F205" s="1">
        <v>54.421768707483</v>
      </c>
    </row>
    <row r="206">
      <c r="A206" s="2" t="s">
        <v>12</v>
      </c>
      <c r="B206" s="1" t="s">
        <v>476</v>
      </c>
      <c r="C206" s="1">
        <v>2016.0</v>
      </c>
      <c r="D206" s="2" t="s">
        <v>6</v>
      </c>
      <c r="E206" s="2" t="s">
        <v>455</v>
      </c>
      <c r="F206" s="1">
        <v>49.94285542422329</v>
      </c>
    </row>
    <row r="207">
      <c r="A207" s="2" t="s">
        <v>8</v>
      </c>
      <c r="B207" s="1" t="s">
        <v>479</v>
      </c>
      <c r="C207" s="1">
        <v>2016.0</v>
      </c>
      <c r="D207" s="2" t="s">
        <v>6</v>
      </c>
      <c r="E207" s="2" t="s">
        <v>455</v>
      </c>
      <c r="F207" s="1">
        <v>50.75439415150102</v>
      </c>
    </row>
    <row r="208">
      <c r="A208" s="2" t="s">
        <v>9</v>
      </c>
      <c r="B208" s="1" t="s">
        <v>480</v>
      </c>
      <c r="C208" s="1">
        <v>2016.0</v>
      </c>
      <c r="D208" s="2" t="s">
        <v>6</v>
      </c>
      <c r="E208" s="2" t="s">
        <v>455</v>
      </c>
      <c r="F208" s="1">
        <v>47.17741935483871</v>
      </c>
    </row>
    <row r="209">
      <c r="A209" s="2" t="s">
        <v>13</v>
      </c>
      <c r="B209" s="1" t="s">
        <v>481</v>
      </c>
      <c r="C209" s="1">
        <v>2016.0</v>
      </c>
      <c r="D209" s="2" t="s">
        <v>6</v>
      </c>
      <c r="E209" s="2" t="s">
        <v>455</v>
      </c>
      <c r="F209" s="1">
        <v>54.22472576341536</v>
      </c>
    </row>
    <row r="210">
      <c r="A210" s="2" t="s">
        <v>14</v>
      </c>
      <c r="B210" s="1" t="s">
        <v>483</v>
      </c>
      <c r="C210" s="1">
        <v>2016.0</v>
      </c>
      <c r="D210" s="2" t="s">
        <v>6</v>
      </c>
      <c r="E210" s="2" t="s">
        <v>455</v>
      </c>
      <c r="F210" s="1">
        <v>52.16995447647952</v>
      </c>
    </row>
    <row r="211">
      <c r="A211" s="2" t="s">
        <v>15</v>
      </c>
      <c r="B211" s="1" t="s">
        <v>482</v>
      </c>
      <c r="C211" s="1">
        <v>2016.0</v>
      </c>
      <c r="D211" s="2" t="s">
        <v>6</v>
      </c>
      <c r="E211" s="2" t="s">
        <v>455</v>
      </c>
      <c r="F211" s="1">
        <v>55.89798087141339</v>
      </c>
    </row>
    <row r="212">
      <c r="A212" s="2" t="s">
        <v>16</v>
      </c>
      <c r="B212" s="1" t="s">
        <v>484</v>
      </c>
      <c r="C212" s="1">
        <v>2016.0</v>
      </c>
      <c r="D212" s="2" t="s">
        <v>6</v>
      </c>
      <c r="E212" s="2" t="s">
        <v>455</v>
      </c>
      <c r="F212" s="1">
        <v>60.274275602742755</v>
      </c>
    </row>
    <row r="213">
      <c r="A213" s="2" t="s">
        <v>17</v>
      </c>
      <c r="B213" s="1" t="s">
        <v>485</v>
      </c>
      <c r="C213" s="1">
        <v>2016.0</v>
      </c>
      <c r="D213" s="2" t="s">
        <v>6</v>
      </c>
      <c r="E213" s="2" t="s">
        <v>455</v>
      </c>
      <c r="F213" s="1">
        <v>48.42045881910493</v>
      </c>
    </row>
    <row r="214">
      <c r="A214" s="2" t="s">
        <v>18</v>
      </c>
      <c r="B214" s="1" t="s">
        <v>486</v>
      </c>
      <c r="C214" s="1">
        <v>2016.0</v>
      </c>
      <c r="D214" s="2" t="s">
        <v>6</v>
      </c>
      <c r="E214" s="2" t="s">
        <v>455</v>
      </c>
      <c r="F214" s="1">
        <v>56.112906701141995</v>
      </c>
    </row>
    <row r="215">
      <c r="A215" s="2" t="s">
        <v>19</v>
      </c>
      <c r="B215" s="1" t="s">
        <v>487</v>
      </c>
      <c r="C215" s="1">
        <v>2016.0</v>
      </c>
      <c r="D215" s="2" t="s">
        <v>6</v>
      </c>
      <c r="E215" s="2" t="s">
        <v>455</v>
      </c>
      <c r="F215" s="1">
        <v>51.925518408802375</v>
      </c>
    </row>
    <row r="216">
      <c r="A216" s="2" t="s">
        <v>20</v>
      </c>
      <c r="B216" s="1" t="s">
        <v>488</v>
      </c>
      <c r="C216" s="1">
        <v>2016.0</v>
      </c>
      <c r="D216" s="2" t="s">
        <v>6</v>
      </c>
      <c r="E216" s="2" t="s">
        <v>455</v>
      </c>
      <c r="F216" s="1">
        <v>54.90705576654008</v>
      </c>
    </row>
    <row r="217">
      <c r="A217" s="2" t="s">
        <v>21</v>
      </c>
      <c r="B217" s="1" t="s">
        <v>490</v>
      </c>
      <c r="C217" s="1">
        <v>2016.0</v>
      </c>
      <c r="D217" s="2" t="s">
        <v>6</v>
      </c>
      <c r="E217" s="2" t="s">
        <v>455</v>
      </c>
      <c r="F217" s="1">
        <v>59.31495405179616</v>
      </c>
    </row>
    <row r="218">
      <c r="A218" s="2" t="s">
        <v>22</v>
      </c>
      <c r="B218" s="1" t="s">
        <v>491</v>
      </c>
      <c r="C218" s="1">
        <v>2016.0</v>
      </c>
      <c r="D218" s="2" t="s">
        <v>6</v>
      </c>
      <c r="E218" s="2" t="s">
        <v>455</v>
      </c>
      <c r="F218" s="1">
        <v>49.27669183543858</v>
      </c>
    </row>
    <row r="219">
      <c r="A219" s="2" t="s">
        <v>23</v>
      </c>
      <c r="B219" s="1" t="s">
        <v>492</v>
      </c>
      <c r="C219" s="1">
        <v>2016.0</v>
      </c>
      <c r="D219" s="2" t="s">
        <v>6</v>
      </c>
      <c r="E219" s="2" t="s">
        <v>455</v>
      </c>
      <c r="F219" s="1">
        <v>58.067542213883684</v>
      </c>
    </row>
    <row r="220">
      <c r="A220" s="2" t="s">
        <v>24</v>
      </c>
      <c r="B220" s="1" t="s">
        <v>493</v>
      </c>
      <c r="C220" s="1">
        <v>2016.0</v>
      </c>
      <c r="D220" s="2" t="s">
        <v>6</v>
      </c>
      <c r="E220" s="2" t="s">
        <v>455</v>
      </c>
      <c r="F220" s="1">
        <v>57.597579425113466</v>
      </c>
    </row>
    <row r="221">
      <c r="A221" s="2" t="s">
        <v>25</v>
      </c>
      <c r="B221" s="1" t="s">
        <v>494</v>
      </c>
      <c r="C221" s="1">
        <v>2016.0</v>
      </c>
      <c r="D221" s="2" t="s">
        <v>6</v>
      </c>
      <c r="E221" s="2" t="s">
        <v>455</v>
      </c>
      <c r="F221" s="1">
        <v>51.547987616099064</v>
      </c>
    </row>
    <row r="222">
      <c r="A222" s="2" t="s">
        <v>26</v>
      </c>
      <c r="B222" s="1" t="s">
        <v>495</v>
      </c>
      <c r="C222" s="1">
        <v>2016.0</v>
      </c>
      <c r="D222" s="2" t="s">
        <v>6</v>
      </c>
      <c r="E222" s="2" t="s">
        <v>455</v>
      </c>
      <c r="F222" s="1">
        <v>54.78615071283096</v>
      </c>
    </row>
    <row r="223">
      <c r="A223" s="2" t="s">
        <v>27</v>
      </c>
      <c r="B223" s="1" t="s">
        <v>497</v>
      </c>
      <c r="C223" s="1">
        <v>2016.0</v>
      </c>
      <c r="D223" s="2" t="s">
        <v>6</v>
      </c>
      <c r="E223" s="2" t="s">
        <v>455</v>
      </c>
      <c r="F223" s="1">
        <v>51.94130235402018</v>
      </c>
    </row>
    <row r="224">
      <c r="A224" s="2" t="s">
        <v>28</v>
      </c>
      <c r="B224" s="1" t="s">
        <v>496</v>
      </c>
      <c r="C224" s="1">
        <v>2016.0</v>
      </c>
      <c r="D224" s="2" t="s">
        <v>6</v>
      </c>
      <c r="E224" s="2" t="s">
        <v>455</v>
      </c>
      <c r="F224" s="1">
        <v>48.84252643612461</v>
      </c>
    </row>
    <row r="225">
      <c r="A225" s="2" t="s">
        <v>29</v>
      </c>
      <c r="B225" s="1" t="s">
        <v>498</v>
      </c>
      <c r="C225" s="1">
        <v>2016.0</v>
      </c>
      <c r="D225" s="2" t="s">
        <v>6</v>
      </c>
      <c r="E225" s="2" t="s">
        <v>455</v>
      </c>
      <c r="F225" s="1">
        <v>52.30557467309016</v>
      </c>
    </row>
    <row r="226">
      <c r="A226" s="2" t="s">
        <v>30</v>
      </c>
      <c r="B226" s="1" t="s">
        <v>499</v>
      </c>
      <c r="C226" s="1">
        <v>2016.0</v>
      </c>
      <c r="D226" s="2" t="s">
        <v>6</v>
      </c>
      <c r="E226" s="2" t="s">
        <v>455</v>
      </c>
      <c r="F226" s="1">
        <v>49.29876753081173</v>
      </c>
    </row>
    <row r="227">
      <c r="A227" s="2" t="s">
        <v>31</v>
      </c>
      <c r="B227" s="1" t="s">
        <v>500</v>
      </c>
      <c r="C227" s="1">
        <v>2016.0</v>
      </c>
      <c r="D227" s="2" t="s">
        <v>6</v>
      </c>
      <c r="E227" s="2" t="s">
        <v>455</v>
      </c>
      <c r="F227" s="1">
        <v>58.90732059141723</v>
      </c>
    </row>
    <row r="228">
      <c r="A228" s="2" t="s">
        <v>32</v>
      </c>
      <c r="B228" s="1" t="s">
        <v>501</v>
      </c>
      <c r="C228" s="1">
        <v>2016.0</v>
      </c>
      <c r="D228" s="2" t="s">
        <v>6</v>
      </c>
      <c r="E228" s="2" t="s">
        <v>455</v>
      </c>
      <c r="F228" s="1">
        <v>56.66942833471417</v>
      </c>
    </row>
    <row r="229">
      <c r="A229" s="2" t="s">
        <v>33</v>
      </c>
      <c r="B229" s="1" t="s">
        <v>502</v>
      </c>
      <c r="C229" s="1">
        <v>2016.0</v>
      </c>
      <c r="D229" s="2" t="s">
        <v>6</v>
      </c>
      <c r="E229" s="2" t="s">
        <v>455</v>
      </c>
      <c r="F229" s="1">
        <v>54.91726870193428</v>
      </c>
    </row>
    <row r="230">
      <c r="A230" s="2" t="s">
        <v>34</v>
      </c>
      <c r="B230" s="1" t="s">
        <v>503</v>
      </c>
      <c r="C230" s="1">
        <v>2016.0</v>
      </c>
      <c r="D230" s="2" t="s">
        <v>6</v>
      </c>
      <c r="E230" s="2" t="s">
        <v>455</v>
      </c>
      <c r="F230" s="1">
        <v>53.242320819112635</v>
      </c>
    </row>
    <row r="231">
      <c r="A231" s="2" t="s">
        <v>35</v>
      </c>
      <c r="B231" s="1" t="s">
        <v>504</v>
      </c>
      <c r="C231" s="1">
        <v>2016.0</v>
      </c>
      <c r="D231" s="2" t="s">
        <v>6</v>
      </c>
      <c r="E231" s="2" t="s">
        <v>455</v>
      </c>
      <c r="F231" s="1">
        <v>58.26017557861133</v>
      </c>
    </row>
    <row r="232">
      <c r="A232" s="2" t="s">
        <v>3</v>
      </c>
      <c r="B232" s="1" t="s">
        <v>489</v>
      </c>
      <c r="C232" s="1">
        <v>2016.0</v>
      </c>
      <c r="D232" s="2" t="s">
        <v>6</v>
      </c>
      <c r="E232" s="2" t="s">
        <v>455</v>
      </c>
      <c r="F232" s="1">
        <v>52.46762647453676</v>
      </c>
    </row>
    <row r="233">
      <c r="A233" s="2" t="s">
        <v>4</v>
      </c>
      <c r="B233" s="1" t="s">
        <v>472</v>
      </c>
      <c r="C233" s="1">
        <v>2017.0</v>
      </c>
      <c r="D233" s="2" t="s">
        <v>6</v>
      </c>
      <c r="E233" s="2" t="s">
        <v>455</v>
      </c>
      <c r="F233" s="1">
        <v>56.15176151761517</v>
      </c>
    </row>
    <row r="234">
      <c r="A234" s="2" t="s">
        <v>5</v>
      </c>
      <c r="B234" s="1" t="s">
        <v>473</v>
      </c>
      <c r="C234" s="1">
        <v>2017.0</v>
      </c>
      <c r="D234" s="2" t="s">
        <v>6</v>
      </c>
      <c r="E234" s="2" t="s">
        <v>455</v>
      </c>
      <c r="F234" s="1">
        <v>49.85436149011191</v>
      </c>
    </row>
    <row r="235">
      <c r="A235" s="2" t="s">
        <v>6</v>
      </c>
      <c r="B235" s="1" t="s">
        <v>474</v>
      </c>
      <c r="C235" s="1">
        <v>2017.0</v>
      </c>
      <c r="D235" s="2" t="s">
        <v>6</v>
      </c>
      <c r="E235" s="2" t="s">
        <v>455</v>
      </c>
      <c r="F235" s="1">
        <v>48.642779587404995</v>
      </c>
    </row>
    <row r="236">
      <c r="A236" s="2" t="s">
        <v>7</v>
      </c>
      <c r="B236" s="1" t="s">
        <v>475</v>
      </c>
      <c r="C236" s="1">
        <v>2017.0</v>
      </c>
      <c r="D236" s="2" t="s">
        <v>6</v>
      </c>
      <c r="E236" s="2" t="s">
        <v>455</v>
      </c>
      <c r="F236" s="1">
        <v>52.892561983471076</v>
      </c>
    </row>
    <row r="237">
      <c r="A237" s="2" t="s">
        <v>10</v>
      </c>
      <c r="B237" s="1" t="s">
        <v>478</v>
      </c>
      <c r="C237" s="1">
        <v>2017.0</v>
      </c>
      <c r="D237" s="2" t="s">
        <v>6</v>
      </c>
      <c r="E237" s="2" t="s">
        <v>455</v>
      </c>
      <c r="F237" s="1">
        <v>50.602409638554214</v>
      </c>
    </row>
    <row r="238">
      <c r="A238" s="2" t="s">
        <v>11</v>
      </c>
      <c r="B238" s="1" t="s">
        <v>477</v>
      </c>
      <c r="C238" s="1">
        <v>2017.0</v>
      </c>
      <c r="D238" s="2" t="s">
        <v>6</v>
      </c>
      <c r="E238" s="2" t="s">
        <v>455</v>
      </c>
      <c r="F238" s="1">
        <v>53.732081067721204</v>
      </c>
    </row>
    <row r="239">
      <c r="A239" s="2" t="s">
        <v>12</v>
      </c>
      <c r="B239" s="1" t="s">
        <v>476</v>
      </c>
      <c r="C239" s="1">
        <v>2017.0</v>
      </c>
      <c r="D239" s="2" t="s">
        <v>6</v>
      </c>
      <c r="E239" s="2" t="s">
        <v>455</v>
      </c>
      <c r="F239" s="1">
        <v>50.095246218582965</v>
      </c>
    </row>
    <row r="240">
      <c r="A240" s="2" t="s">
        <v>8</v>
      </c>
      <c r="B240" s="1" t="s">
        <v>479</v>
      </c>
      <c r="C240" s="1">
        <v>2017.0</v>
      </c>
      <c r="D240" s="2" t="s">
        <v>6</v>
      </c>
      <c r="E240" s="2" t="s">
        <v>455</v>
      </c>
      <c r="F240" s="1">
        <v>50.12544802867384</v>
      </c>
    </row>
    <row r="241">
      <c r="A241" s="2" t="s">
        <v>9</v>
      </c>
      <c r="B241" s="1" t="s">
        <v>480</v>
      </c>
      <c r="C241" s="1">
        <v>2017.0</v>
      </c>
      <c r="D241" s="2" t="s">
        <v>6</v>
      </c>
      <c r="E241" s="2" t="s">
        <v>455</v>
      </c>
      <c r="F241" s="1">
        <v>45.42253521126761</v>
      </c>
    </row>
    <row r="242">
      <c r="A242" s="2" t="s">
        <v>13</v>
      </c>
      <c r="B242" s="1" t="s">
        <v>481</v>
      </c>
      <c r="C242" s="1">
        <v>2017.0</v>
      </c>
      <c r="D242" s="2" t="s">
        <v>6</v>
      </c>
      <c r="E242" s="2" t="s">
        <v>455</v>
      </c>
      <c r="F242" s="1">
        <v>57.188841201716734</v>
      </c>
    </row>
    <row r="243">
      <c r="A243" s="2" t="s">
        <v>14</v>
      </c>
      <c r="B243" s="1" t="s">
        <v>483</v>
      </c>
      <c r="C243" s="1">
        <v>2017.0</v>
      </c>
      <c r="D243" s="2" t="s">
        <v>6</v>
      </c>
      <c r="E243" s="2" t="s">
        <v>455</v>
      </c>
      <c r="F243" s="1">
        <v>52.32656913638509</v>
      </c>
    </row>
    <row r="244">
      <c r="A244" s="2" t="s">
        <v>15</v>
      </c>
      <c r="B244" s="1" t="s">
        <v>482</v>
      </c>
      <c r="C244" s="1">
        <v>2017.0</v>
      </c>
      <c r="D244" s="2" t="s">
        <v>6</v>
      </c>
      <c r="E244" s="2" t="s">
        <v>455</v>
      </c>
      <c r="F244" s="1">
        <v>57.28813559322033</v>
      </c>
    </row>
    <row r="245">
      <c r="A245" s="2" t="s">
        <v>16</v>
      </c>
      <c r="B245" s="1" t="s">
        <v>484</v>
      </c>
      <c r="C245" s="1">
        <v>2017.0</v>
      </c>
      <c r="D245" s="2" t="s">
        <v>6</v>
      </c>
      <c r="E245" s="2" t="s">
        <v>455</v>
      </c>
      <c r="F245" s="1">
        <v>61.151679532651784</v>
      </c>
    </row>
    <row r="246">
      <c r="A246" s="2" t="s">
        <v>17</v>
      </c>
      <c r="B246" s="1" t="s">
        <v>485</v>
      </c>
      <c r="C246" s="1">
        <v>2017.0</v>
      </c>
      <c r="D246" s="2" t="s">
        <v>6</v>
      </c>
      <c r="E246" s="2" t="s">
        <v>455</v>
      </c>
      <c r="F246" s="1">
        <v>49.343430834433406</v>
      </c>
    </row>
    <row r="247">
      <c r="A247" s="2" t="s">
        <v>18</v>
      </c>
      <c r="B247" s="1" t="s">
        <v>486</v>
      </c>
      <c r="C247" s="1">
        <v>2017.0</v>
      </c>
      <c r="D247" s="2" t="s">
        <v>6</v>
      </c>
      <c r="E247" s="2" t="s">
        <v>455</v>
      </c>
      <c r="F247" s="1">
        <v>56.093705670165775</v>
      </c>
    </row>
    <row r="248">
      <c r="A248" s="2" t="s">
        <v>19</v>
      </c>
      <c r="B248" s="1" t="s">
        <v>487</v>
      </c>
      <c r="C248" s="1">
        <v>2017.0</v>
      </c>
      <c r="D248" s="2" t="s">
        <v>6</v>
      </c>
      <c r="E248" s="2" t="s">
        <v>455</v>
      </c>
      <c r="F248" s="1">
        <v>50.075708414449494</v>
      </c>
    </row>
    <row r="249">
      <c r="A249" s="2" t="s">
        <v>20</v>
      </c>
      <c r="B249" s="1" t="s">
        <v>488</v>
      </c>
      <c r="C249" s="1">
        <v>2017.0</v>
      </c>
      <c r="D249" s="2" t="s">
        <v>6</v>
      </c>
      <c r="E249" s="2" t="s">
        <v>455</v>
      </c>
      <c r="F249" s="1">
        <v>55.66740487215623</v>
      </c>
    </row>
    <row r="250">
      <c r="A250" s="2" t="s">
        <v>21</v>
      </c>
      <c r="B250" s="1" t="s">
        <v>490</v>
      </c>
      <c r="C250" s="1">
        <v>2017.0</v>
      </c>
      <c r="D250" s="2" t="s">
        <v>6</v>
      </c>
      <c r="E250" s="2" t="s">
        <v>455</v>
      </c>
      <c r="F250" s="1">
        <v>63.42592592592593</v>
      </c>
    </row>
    <row r="251">
      <c r="A251" s="2" t="s">
        <v>22</v>
      </c>
      <c r="B251" s="1" t="s">
        <v>491</v>
      </c>
      <c r="C251" s="1">
        <v>2017.0</v>
      </c>
      <c r="D251" s="2" t="s">
        <v>6</v>
      </c>
      <c r="E251" s="2" t="s">
        <v>455</v>
      </c>
      <c r="F251" s="1">
        <v>50.03650167907724</v>
      </c>
    </row>
    <row r="252">
      <c r="A252" s="2" t="s">
        <v>23</v>
      </c>
      <c r="B252" s="1" t="s">
        <v>492</v>
      </c>
      <c r="C252" s="1">
        <v>2017.0</v>
      </c>
      <c r="D252" s="2" t="s">
        <v>6</v>
      </c>
      <c r="E252" s="2" t="s">
        <v>455</v>
      </c>
      <c r="F252" s="1">
        <v>60.48534798534798</v>
      </c>
    </row>
    <row r="253">
      <c r="A253" s="2" t="s">
        <v>24</v>
      </c>
      <c r="B253" s="1" t="s">
        <v>493</v>
      </c>
      <c r="C253" s="1">
        <v>2017.0</v>
      </c>
      <c r="D253" s="2" t="s">
        <v>6</v>
      </c>
      <c r="E253" s="2" t="s">
        <v>455</v>
      </c>
      <c r="F253" s="1">
        <v>57.76835277240691</v>
      </c>
    </row>
    <row r="254">
      <c r="A254" s="2" t="s">
        <v>25</v>
      </c>
      <c r="B254" s="1" t="s">
        <v>494</v>
      </c>
      <c r="C254" s="1">
        <v>2017.0</v>
      </c>
      <c r="D254" s="2" t="s">
        <v>6</v>
      </c>
      <c r="E254" s="2" t="s">
        <v>455</v>
      </c>
      <c r="F254" s="1">
        <v>53.25273459988485</v>
      </c>
    </row>
    <row r="255">
      <c r="A255" s="2" t="s">
        <v>26</v>
      </c>
      <c r="B255" s="1" t="s">
        <v>495</v>
      </c>
      <c r="C255" s="1">
        <v>2017.0</v>
      </c>
      <c r="D255" s="2" t="s">
        <v>6</v>
      </c>
      <c r="E255" s="2" t="s">
        <v>455</v>
      </c>
      <c r="F255" s="1">
        <v>52.90697674418605</v>
      </c>
    </row>
    <row r="256">
      <c r="A256" s="2" t="s">
        <v>27</v>
      </c>
      <c r="B256" s="1" t="s">
        <v>497</v>
      </c>
      <c r="C256" s="1">
        <v>2017.0</v>
      </c>
      <c r="D256" s="2" t="s">
        <v>6</v>
      </c>
      <c r="E256" s="2" t="s">
        <v>455</v>
      </c>
      <c r="F256" s="1">
        <v>50.33196332595637</v>
      </c>
    </row>
    <row r="257">
      <c r="A257" s="2" t="s">
        <v>28</v>
      </c>
      <c r="B257" s="1" t="s">
        <v>496</v>
      </c>
      <c r="C257" s="1">
        <v>2017.0</v>
      </c>
      <c r="D257" s="2" t="s">
        <v>6</v>
      </c>
      <c r="E257" s="2" t="s">
        <v>455</v>
      </c>
      <c r="F257" s="1">
        <v>48.64154250657318</v>
      </c>
    </row>
    <row r="258">
      <c r="A258" s="2" t="s">
        <v>29</v>
      </c>
      <c r="B258" s="1" t="s">
        <v>498</v>
      </c>
      <c r="C258" s="1">
        <v>2017.0</v>
      </c>
      <c r="D258" s="2" t="s">
        <v>6</v>
      </c>
      <c r="E258" s="2" t="s">
        <v>455</v>
      </c>
      <c r="F258" s="1">
        <v>53.05810397553516</v>
      </c>
    </row>
    <row r="259">
      <c r="A259" s="2" t="s">
        <v>30</v>
      </c>
      <c r="B259" s="1" t="s">
        <v>499</v>
      </c>
      <c r="C259" s="1">
        <v>2017.0</v>
      </c>
      <c r="D259" s="2" t="s">
        <v>6</v>
      </c>
      <c r="E259" s="2" t="s">
        <v>455</v>
      </c>
      <c r="F259" s="1">
        <v>49.08456843940715</v>
      </c>
    </row>
    <row r="260">
      <c r="A260" s="2" t="s">
        <v>31</v>
      </c>
      <c r="B260" s="1" t="s">
        <v>500</v>
      </c>
      <c r="C260" s="1">
        <v>2017.0</v>
      </c>
      <c r="D260" s="2" t="s">
        <v>6</v>
      </c>
      <c r="E260" s="2" t="s">
        <v>455</v>
      </c>
      <c r="F260" s="1">
        <v>57.345761207279175</v>
      </c>
    </row>
    <row r="261">
      <c r="A261" s="2" t="s">
        <v>32</v>
      </c>
      <c r="B261" s="1" t="s">
        <v>501</v>
      </c>
      <c r="C261" s="1">
        <v>2017.0</v>
      </c>
      <c r="D261" s="2" t="s">
        <v>6</v>
      </c>
      <c r="E261" s="2" t="s">
        <v>455</v>
      </c>
      <c r="F261" s="1">
        <v>54.660700969425804</v>
      </c>
    </row>
    <row r="262">
      <c r="A262" s="2" t="s">
        <v>33</v>
      </c>
      <c r="B262" s="1" t="s">
        <v>502</v>
      </c>
      <c r="C262" s="1">
        <v>2017.0</v>
      </c>
      <c r="D262" s="2" t="s">
        <v>6</v>
      </c>
      <c r="E262" s="2" t="s">
        <v>455</v>
      </c>
      <c r="F262" s="1">
        <v>54.925335675743504</v>
      </c>
    </row>
    <row r="263">
      <c r="A263" s="2" t="s">
        <v>34</v>
      </c>
      <c r="B263" s="1" t="s">
        <v>503</v>
      </c>
      <c r="C263" s="1">
        <v>2017.0</v>
      </c>
      <c r="D263" s="2" t="s">
        <v>6</v>
      </c>
      <c r="E263" s="2" t="s">
        <v>455</v>
      </c>
      <c r="F263" s="1">
        <v>51.508120649651964</v>
      </c>
    </row>
    <row r="264">
      <c r="A264" s="2" t="s">
        <v>35</v>
      </c>
      <c r="B264" s="1" t="s">
        <v>504</v>
      </c>
      <c r="C264" s="1">
        <v>2017.0</v>
      </c>
      <c r="D264" s="2" t="s">
        <v>6</v>
      </c>
      <c r="E264" s="2" t="s">
        <v>455</v>
      </c>
      <c r="F264" s="1">
        <v>57.95197100135931</v>
      </c>
    </row>
    <row r="265">
      <c r="A265" s="2" t="s">
        <v>3</v>
      </c>
      <c r="B265" s="1" t="s">
        <v>489</v>
      </c>
      <c r="C265" s="1">
        <v>2017.0</v>
      </c>
      <c r="D265" s="2" t="s">
        <v>6</v>
      </c>
      <c r="E265" s="2" t="s">
        <v>455</v>
      </c>
      <c r="F265" s="1">
        <v>52.56413476673699</v>
      </c>
    </row>
    <row r="266">
      <c r="A266" s="2" t="s">
        <v>4</v>
      </c>
      <c r="B266" s="1" t="s">
        <v>472</v>
      </c>
      <c r="C266" s="1">
        <v>2018.0</v>
      </c>
      <c r="D266" s="2" t="s">
        <v>6</v>
      </c>
      <c r="E266" s="2" t="s">
        <v>455</v>
      </c>
      <c r="F266" s="1">
        <v>55.536231884057976</v>
      </c>
    </row>
    <row r="267">
      <c r="A267" s="2" t="s">
        <v>5</v>
      </c>
      <c r="B267" s="1" t="s">
        <v>473</v>
      </c>
      <c r="C267" s="1">
        <v>2018.0</v>
      </c>
      <c r="D267" s="2" t="s">
        <v>6</v>
      </c>
      <c r="E267" s="2" t="s">
        <v>455</v>
      </c>
      <c r="F267" s="1">
        <v>51.92067457838851</v>
      </c>
    </row>
    <row r="268">
      <c r="A268" s="2" t="s">
        <v>6</v>
      </c>
      <c r="B268" s="1" t="s">
        <v>474</v>
      </c>
      <c r="C268" s="1">
        <v>2018.0</v>
      </c>
      <c r="D268" s="2" t="s">
        <v>6</v>
      </c>
      <c r="E268" s="2" t="s">
        <v>455</v>
      </c>
      <c r="F268" s="1">
        <v>48.223350253807105</v>
      </c>
    </row>
    <row r="269">
      <c r="A269" s="2" t="s">
        <v>7</v>
      </c>
      <c r="B269" s="1" t="s">
        <v>475</v>
      </c>
      <c r="C269" s="1">
        <v>2018.0</v>
      </c>
      <c r="D269" s="2" t="s">
        <v>6</v>
      </c>
      <c r="E269" s="2" t="s">
        <v>455</v>
      </c>
      <c r="F269" s="1">
        <v>51.00830367734282</v>
      </c>
    </row>
    <row r="270">
      <c r="A270" s="2" t="s">
        <v>10</v>
      </c>
      <c r="B270" s="1" t="s">
        <v>478</v>
      </c>
      <c r="C270" s="1">
        <v>2018.0</v>
      </c>
      <c r="D270" s="2" t="s">
        <v>6</v>
      </c>
      <c r="E270" s="2" t="s">
        <v>455</v>
      </c>
      <c r="F270" s="1">
        <v>52.00717649697242</v>
      </c>
    </row>
    <row r="271">
      <c r="A271" s="2" t="s">
        <v>11</v>
      </c>
      <c r="B271" s="1" t="s">
        <v>477</v>
      </c>
      <c r="C271" s="1">
        <v>2018.0</v>
      </c>
      <c r="D271" s="2" t="s">
        <v>6</v>
      </c>
      <c r="E271" s="2" t="s">
        <v>455</v>
      </c>
      <c r="F271" s="1">
        <v>54.353470659511856</v>
      </c>
    </row>
    <row r="272">
      <c r="A272" s="2" t="s">
        <v>12</v>
      </c>
      <c r="B272" s="1" t="s">
        <v>476</v>
      </c>
      <c r="C272" s="1">
        <v>2018.0</v>
      </c>
      <c r="D272" s="2" t="s">
        <v>6</v>
      </c>
      <c r="E272" s="2" t="s">
        <v>455</v>
      </c>
      <c r="F272" s="1">
        <v>49.68423024432016</v>
      </c>
    </row>
    <row r="273">
      <c r="A273" s="2" t="s">
        <v>8</v>
      </c>
      <c r="B273" s="1" t="s">
        <v>479</v>
      </c>
      <c r="C273" s="1">
        <v>2018.0</v>
      </c>
      <c r="D273" s="2" t="s">
        <v>6</v>
      </c>
      <c r="E273" s="2" t="s">
        <v>455</v>
      </c>
      <c r="F273" s="1">
        <v>50.915415598681804</v>
      </c>
    </row>
    <row r="274">
      <c r="A274" s="2" t="s">
        <v>9</v>
      </c>
      <c r="B274" s="1" t="s">
        <v>480</v>
      </c>
      <c r="C274" s="1">
        <v>2018.0</v>
      </c>
      <c r="D274" s="2" t="s">
        <v>6</v>
      </c>
      <c r="E274" s="2" t="s">
        <v>455</v>
      </c>
      <c r="F274" s="1">
        <v>47.429305912596405</v>
      </c>
    </row>
    <row r="275">
      <c r="A275" s="2" t="s">
        <v>13</v>
      </c>
      <c r="B275" s="1" t="s">
        <v>481</v>
      </c>
      <c r="C275" s="1">
        <v>2018.0</v>
      </c>
      <c r="D275" s="2" t="s">
        <v>6</v>
      </c>
      <c r="E275" s="2" t="s">
        <v>455</v>
      </c>
      <c r="F275" s="1">
        <v>54.000565450947136</v>
      </c>
    </row>
    <row r="276">
      <c r="A276" s="2" t="s">
        <v>14</v>
      </c>
      <c r="B276" s="1" t="s">
        <v>483</v>
      </c>
      <c r="C276" s="1">
        <v>2018.0</v>
      </c>
      <c r="D276" s="2" t="s">
        <v>6</v>
      </c>
      <c r="E276" s="2" t="s">
        <v>455</v>
      </c>
      <c r="F276" s="1">
        <v>51.565135895032796</v>
      </c>
    </row>
    <row r="277">
      <c r="A277" s="2" t="s">
        <v>15</v>
      </c>
      <c r="B277" s="1" t="s">
        <v>482</v>
      </c>
      <c r="C277" s="1">
        <v>2018.0</v>
      </c>
      <c r="D277" s="2" t="s">
        <v>6</v>
      </c>
      <c r="E277" s="2" t="s">
        <v>455</v>
      </c>
      <c r="F277" s="1">
        <v>57.4685534591195</v>
      </c>
    </row>
    <row r="278">
      <c r="A278" s="2" t="s">
        <v>16</v>
      </c>
      <c r="B278" s="1" t="s">
        <v>484</v>
      </c>
      <c r="C278" s="1">
        <v>2018.0</v>
      </c>
      <c r="D278" s="2" t="s">
        <v>6</v>
      </c>
      <c r="E278" s="2" t="s">
        <v>455</v>
      </c>
      <c r="F278" s="1">
        <v>59.45945945945946</v>
      </c>
    </row>
    <row r="279">
      <c r="A279" s="2" t="s">
        <v>17</v>
      </c>
      <c r="B279" s="1" t="s">
        <v>485</v>
      </c>
      <c r="C279" s="1">
        <v>2018.0</v>
      </c>
      <c r="D279" s="2" t="s">
        <v>6</v>
      </c>
      <c r="E279" s="2" t="s">
        <v>455</v>
      </c>
      <c r="F279" s="1">
        <v>49.418197112014575</v>
      </c>
    </row>
    <row r="280">
      <c r="A280" s="2" t="s">
        <v>18</v>
      </c>
      <c r="B280" s="1" t="s">
        <v>486</v>
      </c>
      <c r="C280" s="1">
        <v>2018.0</v>
      </c>
      <c r="D280" s="2" t="s">
        <v>6</v>
      </c>
      <c r="E280" s="2" t="s">
        <v>455</v>
      </c>
      <c r="F280" s="1">
        <v>54.791916353266934</v>
      </c>
    </row>
    <row r="281">
      <c r="A281" s="2" t="s">
        <v>19</v>
      </c>
      <c r="B281" s="1" t="s">
        <v>487</v>
      </c>
      <c r="C281" s="1">
        <v>2018.0</v>
      </c>
      <c r="D281" s="2" t="s">
        <v>6</v>
      </c>
      <c r="E281" s="2" t="s">
        <v>455</v>
      </c>
      <c r="F281" s="1">
        <v>53.36225596529284</v>
      </c>
    </row>
    <row r="282">
      <c r="A282" s="2" t="s">
        <v>20</v>
      </c>
      <c r="B282" s="1" t="s">
        <v>488</v>
      </c>
      <c r="C282" s="1">
        <v>2018.0</v>
      </c>
      <c r="D282" s="2" t="s">
        <v>6</v>
      </c>
      <c r="E282" s="2" t="s">
        <v>455</v>
      </c>
      <c r="F282" s="1">
        <v>54.301300881242135</v>
      </c>
    </row>
    <row r="283">
      <c r="A283" s="2" t="s">
        <v>21</v>
      </c>
      <c r="B283" s="1" t="s">
        <v>490</v>
      </c>
      <c r="C283" s="1">
        <v>2018.0</v>
      </c>
      <c r="D283" s="2" t="s">
        <v>6</v>
      </c>
      <c r="E283" s="2" t="s">
        <v>455</v>
      </c>
      <c r="F283" s="1">
        <v>56.97211155378486</v>
      </c>
    </row>
    <row r="284">
      <c r="A284" s="2" t="s">
        <v>22</v>
      </c>
      <c r="B284" s="1" t="s">
        <v>491</v>
      </c>
      <c r="C284" s="1">
        <v>2018.0</v>
      </c>
      <c r="D284" s="2" t="s">
        <v>6</v>
      </c>
      <c r="E284" s="2" t="s">
        <v>455</v>
      </c>
      <c r="F284" s="1">
        <v>48.04157294656015</v>
      </c>
    </row>
    <row r="285">
      <c r="A285" s="2" t="s">
        <v>23</v>
      </c>
      <c r="B285" s="1" t="s">
        <v>492</v>
      </c>
      <c r="C285" s="1">
        <v>2018.0</v>
      </c>
      <c r="D285" s="2" t="s">
        <v>6</v>
      </c>
      <c r="E285" s="2" t="s">
        <v>455</v>
      </c>
      <c r="F285" s="1">
        <v>57.39673390970221</v>
      </c>
    </row>
    <row r="286">
      <c r="A286" s="2" t="s">
        <v>24</v>
      </c>
      <c r="B286" s="1" t="s">
        <v>493</v>
      </c>
      <c r="C286" s="1">
        <v>2018.0</v>
      </c>
      <c r="D286" s="2" t="s">
        <v>6</v>
      </c>
      <c r="E286" s="2" t="s">
        <v>455</v>
      </c>
      <c r="F286" s="1">
        <v>56.233079798891325</v>
      </c>
    </row>
    <row r="287">
      <c r="A287" s="2" t="s">
        <v>25</v>
      </c>
      <c r="B287" s="1" t="s">
        <v>494</v>
      </c>
      <c r="C287" s="1">
        <v>2018.0</v>
      </c>
      <c r="D287" s="2" t="s">
        <v>6</v>
      </c>
      <c r="E287" s="2" t="s">
        <v>455</v>
      </c>
      <c r="F287" s="1">
        <v>51.58859470468432</v>
      </c>
    </row>
    <row r="288">
      <c r="A288" s="2" t="s">
        <v>26</v>
      </c>
      <c r="B288" s="1" t="s">
        <v>495</v>
      </c>
      <c r="C288" s="1">
        <v>2018.0</v>
      </c>
      <c r="D288" s="2" t="s">
        <v>6</v>
      </c>
      <c r="E288" s="2" t="s">
        <v>455</v>
      </c>
      <c r="F288" s="1">
        <v>54.83110761979576</v>
      </c>
    </row>
    <row r="289">
      <c r="A289" s="2" t="s">
        <v>27</v>
      </c>
      <c r="B289" s="1" t="s">
        <v>497</v>
      </c>
      <c r="C289" s="1">
        <v>2018.0</v>
      </c>
      <c r="D289" s="2" t="s">
        <v>6</v>
      </c>
      <c r="E289" s="2" t="s">
        <v>455</v>
      </c>
      <c r="F289" s="1">
        <v>50.77160493827161</v>
      </c>
    </row>
    <row r="290">
      <c r="A290" s="2" t="s">
        <v>28</v>
      </c>
      <c r="B290" s="1" t="s">
        <v>496</v>
      </c>
      <c r="C290" s="1">
        <v>2018.0</v>
      </c>
      <c r="D290" s="2" t="s">
        <v>6</v>
      </c>
      <c r="E290" s="2" t="s">
        <v>455</v>
      </c>
      <c r="F290" s="1">
        <v>48.132337246531485</v>
      </c>
    </row>
    <row r="291">
      <c r="A291" s="2" t="s">
        <v>29</v>
      </c>
      <c r="B291" s="1" t="s">
        <v>498</v>
      </c>
      <c r="C291" s="1">
        <v>2018.0</v>
      </c>
      <c r="D291" s="2" t="s">
        <v>6</v>
      </c>
      <c r="E291" s="2" t="s">
        <v>455</v>
      </c>
      <c r="F291" s="1">
        <v>50.15982951518381</v>
      </c>
    </row>
    <row r="292">
      <c r="A292" s="2" t="s">
        <v>30</v>
      </c>
      <c r="B292" s="1" t="s">
        <v>499</v>
      </c>
      <c r="C292" s="1">
        <v>2018.0</v>
      </c>
      <c r="D292" s="2" t="s">
        <v>6</v>
      </c>
      <c r="E292" s="2" t="s">
        <v>455</v>
      </c>
      <c r="F292" s="1">
        <v>49.7990174184904</v>
      </c>
    </row>
    <row r="293">
      <c r="A293" s="2" t="s">
        <v>31</v>
      </c>
      <c r="B293" s="1" t="s">
        <v>500</v>
      </c>
      <c r="C293" s="1">
        <v>2018.0</v>
      </c>
      <c r="D293" s="2" t="s">
        <v>6</v>
      </c>
      <c r="E293" s="2" t="s">
        <v>455</v>
      </c>
      <c r="F293" s="1">
        <v>58.47977980097395</v>
      </c>
    </row>
    <row r="294">
      <c r="A294" s="2" t="s">
        <v>32</v>
      </c>
      <c r="B294" s="1" t="s">
        <v>501</v>
      </c>
      <c r="C294" s="1">
        <v>2018.0</v>
      </c>
      <c r="D294" s="2" t="s">
        <v>6</v>
      </c>
      <c r="E294" s="2" t="s">
        <v>455</v>
      </c>
      <c r="F294" s="1">
        <v>54.30968726163235</v>
      </c>
    </row>
    <row r="295">
      <c r="A295" s="2" t="s">
        <v>33</v>
      </c>
      <c r="B295" s="1" t="s">
        <v>502</v>
      </c>
      <c r="C295" s="1">
        <v>2018.0</v>
      </c>
      <c r="D295" s="2" t="s">
        <v>6</v>
      </c>
      <c r="E295" s="2" t="s">
        <v>455</v>
      </c>
      <c r="F295" s="1">
        <v>54.89755452742895</v>
      </c>
    </row>
    <row r="296">
      <c r="A296" s="2" t="s">
        <v>34</v>
      </c>
      <c r="B296" s="1" t="s">
        <v>503</v>
      </c>
      <c r="C296" s="1">
        <v>2018.0</v>
      </c>
      <c r="D296" s="2" t="s">
        <v>6</v>
      </c>
      <c r="E296" s="2" t="s">
        <v>455</v>
      </c>
      <c r="F296" s="1">
        <v>53.34456207892204</v>
      </c>
    </row>
    <row r="297">
      <c r="A297" s="2" t="s">
        <v>35</v>
      </c>
      <c r="B297" s="1" t="s">
        <v>504</v>
      </c>
      <c r="C297" s="1">
        <v>2018.0</v>
      </c>
      <c r="D297" s="2" t="s">
        <v>6</v>
      </c>
      <c r="E297" s="2" t="s">
        <v>455</v>
      </c>
      <c r="F297" s="1">
        <v>55.82479030754893</v>
      </c>
    </row>
    <row r="298">
      <c r="A298" s="2" t="s">
        <v>3</v>
      </c>
      <c r="B298" s="1" t="s">
        <v>489</v>
      </c>
      <c r="C298" s="1">
        <v>2018.0</v>
      </c>
      <c r="D298" s="2" t="s">
        <v>6</v>
      </c>
      <c r="E298" s="2" t="s">
        <v>455</v>
      </c>
      <c r="F298" s="1">
        <v>51.97792855118609</v>
      </c>
    </row>
    <row r="299">
      <c r="A299" s="2" t="s">
        <v>4</v>
      </c>
      <c r="B299" s="1" t="s">
        <v>472</v>
      </c>
      <c r="C299" s="1">
        <v>2019.0</v>
      </c>
      <c r="D299" s="2" t="s">
        <v>6</v>
      </c>
      <c r="E299" s="2" t="s">
        <v>455</v>
      </c>
      <c r="F299" s="1">
        <v>55.15151515151515</v>
      </c>
    </row>
    <row r="300">
      <c r="A300" s="2" t="s">
        <v>5</v>
      </c>
      <c r="B300" s="1" t="s">
        <v>473</v>
      </c>
      <c r="C300" s="1">
        <v>2019.0</v>
      </c>
      <c r="D300" s="2" t="s">
        <v>6</v>
      </c>
      <c r="E300" s="2" t="s">
        <v>455</v>
      </c>
      <c r="F300" s="1">
        <v>51.18807268209349</v>
      </c>
    </row>
    <row r="301">
      <c r="A301" s="2" t="s">
        <v>6</v>
      </c>
      <c r="B301" s="1" t="s">
        <v>474</v>
      </c>
      <c r="C301" s="1">
        <v>2019.0</v>
      </c>
      <c r="D301" s="2" t="s">
        <v>6</v>
      </c>
      <c r="E301" s="2" t="s">
        <v>455</v>
      </c>
      <c r="F301" s="1">
        <v>50.68243858052776</v>
      </c>
    </row>
    <row r="302">
      <c r="A302" s="2" t="s">
        <v>7</v>
      </c>
      <c r="B302" s="1" t="s">
        <v>475</v>
      </c>
      <c r="C302" s="1">
        <v>2019.0</v>
      </c>
      <c r="D302" s="2" t="s">
        <v>6</v>
      </c>
      <c r="E302" s="2" t="s">
        <v>455</v>
      </c>
      <c r="F302" s="1">
        <v>50.777934936350775</v>
      </c>
    </row>
    <row r="303">
      <c r="A303" s="2" t="s">
        <v>10</v>
      </c>
      <c r="B303" s="1" t="s">
        <v>478</v>
      </c>
      <c r="C303" s="1">
        <v>2019.0</v>
      </c>
      <c r="D303" s="2" t="s">
        <v>6</v>
      </c>
      <c r="E303" s="2" t="s">
        <v>455</v>
      </c>
      <c r="F303" s="1">
        <v>52.42764888782588</v>
      </c>
    </row>
    <row r="304">
      <c r="A304" s="2" t="s">
        <v>11</v>
      </c>
      <c r="B304" s="1" t="s">
        <v>477</v>
      </c>
      <c r="C304" s="1">
        <v>2019.0</v>
      </c>
      <c r="D304" s="2" t="s">
        <v>6</v>
      </c>
      <c r="E304" s="2" t="s">
        <v>455</v>
      </c>
      <c r="F304" s="1">
        <v>55.7504873294347</v>
      </c>
    </row>
    <row r="305">
      <c r="A305" s="2" t="s">
        <v>12</v>
      </c>
      <c r="B305" s="1" t="s">
        <v>476</v>
      </c>
      <c r="C305" s="1">
        <v>2019.0</v>
      </c>
      <c r="D305" s="2" t="s">
        <v>6</v>
      </c>
      <c r="E305" s="2" t="s">
        <v>455</v>
      </c>
      <c r="F305" s="1">
        <v>49.945328161203825</v>
      </c>
    </row>
    <row r="306">
      <c r="A306" s="2" t="s">
        <v>8</v>
      </c>
      <c r="B306" s="1" t="s">
        <v>479</v>
      </c>
      <c r="C306" s="1">
        <v>2019.0</v>
      </c>
      <c r="D306" s="2" t="s">
        <v>6</v>
      </c>
      <c r="E306" s="2" t="s">
        <v>455</v>
      </c>
      <c r="F306" s="1">
        <v>50.35017982207079</v>
      </c>
    </row>
    <row r="307">
      <c r="A307" s="2" t="s">
        <v>9</v>
      </c>
      <c r="B307" s="1" t="s">
        <v>480</v>
      </c>
      <c r="C307" s="1">
        <v>2019.0</v>
      </c>
      <c r="D307" s="2" t="s">
        <v>6</v>
      </c>
      <c r="E307" s="2" t="s">
        <v>455</v>
      </c>
      <c r="F307" s="1">
        <v>49.94011976047904</v>
      </c>
    </row>
    <row r="308">
      <c r="A308" s="2" t="s">
        <v>13</v>
      </c>
      <c r="B308" s="1" t="s">
        <v>481</v>
      </c>
      <c r="C308" s="1">
        <v>2019.0</v>
      </c>
      <c r="D308" s="2" t="s">
        <v>6</v>
      </c>
      <c r="E308" s="2" t="s">
        <v>455</v>
      </c>
      <c r="F308" s="1">
        <v>55.63646170442287</v>
      </c>
    </row>
    <row r="309">
      <c r="A309" s="2" t="s">
        <v>14</v>
      </c>
      <c r="B309" s="1" t="s">
        <v>483</v>
      </c>
      <c r="C309" s="1">
        <v>2019.0</v>
      </c>
      <c r="D309" s="2" t="s">
        <v>6</v>
      </c>
      <c r="E309" s="2" t="s">
        <v>455</v>
      </c>
      <c r="F309" s="1">
        <v>50.95256609642301</v>
      </c>
    </row>
    <row r="310">
      <c r="A310" s="2" t="s">
        <v>15</v>
      </c>
      <c r="B310" s="1" t="s">
        <v>482</v>
      </c>
      <c r="C310" s="1">
        <v>2019.0</v>
      </c>
      <c r="D310" s="2" t="s">
        <v>6</v>
      </c>
      <c r="E310" s="2" t="s">
        <v>455</v>
      </c>
      <c r="F310" s="1">
        <v>57.25235849056604</v>
      </c>
    </row>
    <row r="311">
      <c r="A311" s="2" t="s">
        <v>16</v>
      </c>
      <c r="B311" s="1" t="s">
        <v>484</v>
      </c>
      <c r="C311" s="1">
        <v>2019.0</v>
      </c>
      <c r="D311" s="2" t="s">
        <v>6</v>
      </c>
      <c r="E311" s="2" t="s">
        <v>455</v>
      </c>
      <c r="F311" s="1">
        <v>58.770718232044196</v>
      </c>
    </row>
    <row r="312">
      <c r="A312" s="2" t="s">
        <v>17</v>
      </c>
      <c r="B312" s="1" t="s">
        <v>485</v>
      </c>
      <c r="C312" s="1">
        <v>2019.0</v>
      </c>
      <c r="D312" s="2" t="s">
        <v>6</v>
      </c>
      <c r="E312" s="2" t="s">
        <v>455</v>
      </c>
      <c r="F312" s="1">
        <v>48.92443078642268</v>
      </c>
    </row>
    <row r="313">
      <c r="A313" s="2" t="s">
        <v>18</v>
      </c>
      <c r="B313" s="1" t="s">
        <v>486</v>
      </c>
      <c r="C313" s="1">
        <v>2019.0</v>
      </c>
      <c r="D313" s="2" t="s">
        <v>6</v>
      </c>
      <c r="E313" s="2" t="s">
        <v>455</v>
      </c>
      <c r="F313" s="1">
        <v>54.90800246500572</v>
      </c>
    </row>
    <row r="314">
      <c r="A314" s="2" t="s">
        <v>19</v>
      </c>
      <c r="B314" s="1" t="s">
        <v>487</v>
      </c>
      <c r="C314" s="1">
        <v>2019.0</v>
      </c>
      <c r="D314" s="2" t="s">
        <v>6</v>
      </c>
      <c r="E314" s="2" t="s">
        <v>455</v>
      </c>
      <c r="F314" s="1">
        <v>55.53757641136282</v>
      </c>
    </row>
    <row r="315">
      <c r="A315" s="2" t="s">
        <v>20</v>
      </c>
      <c r="B315" s="1" t="s">
        <v>488</v>
      </c>
      <c r="C315" s="1">
        <v>2019.0</v>
      </c>
      <c r="D315" s="2" t="s">
        <v>6</v>
      </c>
      <c r="E315" s="2" t="s">
        <v>455</v>
      </c>
      <c r="F315" s="1">
        <v>54.674508213344154</v>
      </c>
    </row>
    <row r="316">
      <c r="A316" s="2" t="s">
        <v>21</v>
      </c>
      <c r="B316" s="1" t="s">
        <v>490</v>
      </c>
      <c r="C316" s="1">
        <v>2019.0</v>
      </c>
      <c r="D316" s="2" t="s">
        <v>6</v>
      </c>
      <c r="E316" s="2" t="s">
        <v>455</v>
      </c>
      <c r="F316" s="1">
        <v>58.45070422535211</v>
      </c>
    </row>
    <row r="317">
      <c r="A317" s="2" t="s">
        <v>22</v>
      </c>
      <c r="B317" s="1" t="s">
        <v>491</v>
      </c>
      <c r="C317" s="1">
        <v>2019.0</v>
      </c>
      <c r="D317" s="2" t="s">
        <v>6</v>
      </c>
      <c r="E317" s="2" t="s">
        <v>455</v>
      </c>
      <c r="F317" s="1">
        <v>47.492338739816134</v>
      </c>
    </row>
    <row r="318">
      <c r="A318" s="2" t="s">
        <v>23</v>
      </c>
      <c r="B318" s="1" t="s">
        <v>492</v>
      </c>
      <c r="C318" s="1">
        <v>2019.0</v>
      </c>
      <c r="D318" s="2" t="s">
        <v>6</v>
      </c>
      <c r="E318" s="2" t="s">
        <v>455</v>
      </c>
      <c r="F318" s="1">
        <v>60.298777727478495</v>
      </c>
    </row>
    <row r="319">
      <c r="A319" s="2" t="s">
        <v>24</v>
      </c>
      <c r="B319" s="1" t="s">
        <v>493</v>
      </c>
      <c r="C319" s="1">
        <v>2019.0</v>
      </c>
      <c r="D319" s="2" t="s">
        <v>6</v>
      </c>
      <c r="E319" s="2" t="s">
        <v>455</v>
      </c>
      <c r="F319" s="1">
        <v>55.35256842389106</v>
      </c>
    </row>
    <row r="320">
      <c r="A320" s="2" t="s">
        <v>25</v>
      </c>
      <c r="B320" s="1" t="s">
        <v>494</v>
      </c>
      <c r="C320" s="1">
        <v>2019.0</v>
      </c>
      <c r="D320" s="2" t="s">
        <v>6</v>
      </c>
      <c r="E320" s="2" t="s">
        <v>455</v>
      </c>
      <c r="F320" s="1">
        <v>54.705383637134375</v>
      </c>
    </row>
    <row r="321">
      <c r="A321" s="2" t="s">
        <v>26</v>
      </c>
      <c r="B321" s="1" t="s">
        <v>495</v>
      </c>
      <c r="C321" s="1">
        <v>2019.0</v>
      </c>
      <c r="D321" s="2" t="s">
        <v>6</v>
      </c>
      <c r="E321" s="2" t="s">
        <v>455</v>
      </c>
      <c r="F321" s="1">
        <v>53.574504737295435</v>
      </c>
    </row>
    <row r="322">
      <c r="A322" s="2" t="s">
        <v>27</v>
      </c>
      <c r="B322" s="1" t="s">
        <v>497</v>
      </c>
      <c r="C322" s="1">
        <v>2019.0</v>
      </c>
      <c r="D322" s="2" t="s">
        <v>6</v>
      </c>
      <c r="E322" s="2" t="s">
        <v>455</v>
      </c>
      <c r="F322" s="1">
        <v>52.088772845953</v>
      </c>
    </row>
    <row r="323">
      <c r="A323" s="2" t="s">
        <v>28</v>
      </c>
      <c r="B323" s="1" t="s">
        <v>496</v>
      </c>
      <c r="C323" s="1">
        <v>2019.0</v>
      </c>
      <c r="D323" s="2" t="s">
        <v>6</v>
      </c>
      <c r="E323" s="2" t="s">
        <v>455</v>
      </c>
      <c r="F323" s="1">
        <v>48.712206047032474</v>
      </c>
    </row>
    <row r="324">
      <c r="A324" s="2" t="s">
        <v>29</v>
      </c>
      <c r="B324" s="1" t="s">
        <v>498</v>
      </c>
      <c r="C324" s="1">
        <v>2019.0</v>
      </c>
      <c r="D324" s="2" t="s">
        <v>6</v>
      </c>
      <c r="E324" s="2" t="s">
        <v>455</v>
      </c>
      <c r="F324" s="1">
        <v>52.60869565217391</v>
      </c>
    </row>
    <row r="325">
      <c r="A325" s="2" t="s">
        <v>30</v>
      </c>
      <c r="B325" s="1" t="s">
        <v>499</v>
      </c>
      <c r="C325" s="1">
        <v>2019.0</v>
      </c>
      <c r="D325" s="2" t="s">
        <v>6</v>
      </c>
      <c r="E325" s="2" t="s">
        <v>455</v>
      </c>
      <c r="F325" s="1">
        <v>47.539461467038066</v>
      </c>
    </row>
    <row r="326">
      <c r="A326" s="2" t="s">
        <v>31</v>
      </c>
      <c r="B326" s="1" t="s">
        <v>500</v>
      </c>
      <c r="C326" s="1">
        <v>2019.0</v>
      </c>
      <c r="D326" s="2" t="s">
        <v>6</v>
      </c>
      <c r="E326" s="2" t="s">
        <v>455</v>
      </c>
      <c r="F326" s="1">
        <v>56.31801021541195</v>
      </c>
    </row>
    <row r="327">
      <c r="A327" s="2" t="s">
        <v>32</v>
      </c>
      <c r="B327" s="1" t="s">
        <v>501</v>
      </c>
      <c r="C327" s="1">
        <v>2019.0</v>
      </c>
      <c r="D327" s="2" t="s">
        <v>6</v>
      </c>
      <c r="E327" s="2" t="s">
        <v>455</v>
      </c>
      <c r="F327" s="1">
        <v>55.62753036437247</v>
      </c>
    </row>
    <row r="328">
      <c r="A328" s="2" t="s">
        <v>33</v>
      </c>
      <c r="B328" s="1" t="s">
        <v>502</v>
      </c>
      <c r="C328" s="1">
        <v>2019.0</v>
      </c>
      <c r="D328" s="2" t="s">
        <v>6</v>
      </c>
      <c r="E328" s="2" t="s">
        <v>455</v>
      </c>
      <c r="F328" s="1">
        <v>54.173720536528194</v>
      </c>
    </row>
    <row r="329">
      <c r="A329" s="2" t="s">
        <v>34</v>
      </c>
      <c r="B329" s="1" t="s">
        <v>503</v>
      </c>
      <c r="C329" s="1">
        <v>2019.0</v>
      </c>
      <c r="D329" s="2" t="s">
        <v>6</v>
      </c>
      <c r="E329" s="2" t="s">
        <v>455</v>
      </c>
      <c r="F329" s="1">
        <v>54.79480305217571</v>
      </c>
    </row>
    <row r="330">
      <c r="A330" s="2" t="s">
        <v>35</v>
      </c>
      <c r="B330" s="1" t="s">
        <v>504</v>
      </c>
      <c r="C330" s="1">
        <v>2019.0</v>
      </c>
      <c r="D330" s="2" t="s">
        <v>6</v>
      </c>
      <c r="E330" s="2" t="s">
        <v>455</v>
      </c>
      <c r="F330" s="1">
        <v>55.565489494859186</v>
      </c>
    </row>
    <row r="331">
      <c r="A331" s="2" t="s">
        <v>3</v>
      </c>
      <c r="B331" s="1" t="s">
        <v>489</v>
      </c>
      <c r="C331" s="1">
        <v>2019.0</v>
      </c>
      <c r="D331" s="2" t="s">
        <v>6</v>
      </c>
      <c r="E331" s="2" t="s">
        <v>455</v>
      </c>
      <c r="F331" s="1">
        <v>52.088679605683865</v>
      </c>
    </row>
    <row r="332">
      <c r="A332" s="2" t="s">
        <v>4</v>
      </c>
      <c r="B332" s="1" t="s">
        <v>472</v>
      </c>
      <c r="C332" s="1">
        <v>2020.0</v>
      </c>
      <c r="D332" s="2" t="s">
        <v>6</v>
      </c>
      <c r="E332" s="2" t="s">
        <v>455</v>
      </c>
      <c r="F332" s="1">
        <v>53.979400749063664</v>
      </c>
    </row>
    <row r="333">
      <c r="A333" s="2" t="s">
        <v>5</v>
      </c>
      <c r="B333" s="1" t="s">
        <v>473</v>
      </c>
      <c r="C333" s="1">
        <v>2020.0</v>
      </c>
      <c r="D333" s="2" t="s">
        <v>6</v>
      </c>
      <c r="E333" s="2" t="s">
        <v>455</v>
      </c>
      <c r="F333" s="1">
        <v>52.24314806308376</v>
      </c>
    </row>
    <row r="334">
      <c r="A334" s="2" t="s">
        <v>6</v>
      </c>
      <c r="B334" s="1" t="s">
        <v>474</v>
      </c>
      <c r="C334" s="1">
        <v>2020.0</v>
      </c>
      <c r="D334" s="2" t="s">
        <v>6</v>
      </c>
      <c r="E334" s="2" t="s">
        <v>455</v>
      </c>
      <c r="F334" s="1">
        <v>56.16197183098591</v>
      </c>
    </row>
    <row r="335">
      <c r="A335" s="2" t="s">
        <v>7</v>
      </c>
      <c r="B335" s="1" t="s">
        <v>475</v>
      </c>
      <c r="C335" s="1">
        <v>2020.0</v>
      </c>
      <c r="D335" s="2" t="s">
        <v>6</v>
      </c>
      <c r="E335" s="2" t="s">
        <v>455</v>
      </c>
      <c r="F335" s="1">
        <v>49.328859060402685</v>
      </c>
    </row>
    <row r="336">
      <c r="A336" s="2" t="s">
        <v>10</v>
      </c>
      <c r="B336" s="1" t="s">
        <v>478</v>
      </c>
      <c r="C336" s="1">
        <v>2020.0</v>
      </c>
      <c r="D336" s="2" t="s">
        <v>6</v>
      </c>
      <c r="E336" s="2" t="s">
        <v>455</v>
      </c>
      <c r="F336" s="1">
        <v>52.8175313059034</v>
      </c>
    </row>
    <row r="337">
      <c r="A337" s="2" t="s">
        <v>11</v>
      </c>
      <c r="B337" s="1" t="s">
        <v>477</v>
      </c>
      <c r="C337" s="1">
        <v>2020.0</v>
      </c>
      <c r="D337" s="2" t="s">
        <v>6</v>
      </c>
      <c r="E337" s="2" t="s">
        <v>455</v>
      </c>
      <c r="F337" s="1">
        <v>57.152635181382614</v>
      </c>
    </row>
    <row r="338">
      <c r="A338" s="2" t="s">
        <v>12</v>
      </c>
      <c r="B338" s="1" t="s">
        <v>476</v>
      </c>
      <c r="C338" s="1">
        <v>2020.0</v>
      </c>
      <c r="D338" s="2" t="s">
        <v>6</v>
      </c>
      <c r="E338" s="2" t="s">
        <v>455</v>
      </c>
      <c r="F338" s="1">
        <v>49.906273835533206</v>
      </c>
    </row>
    <row r="339">
      <c r="A339" s="2" t="s">
        <v>8</v>
      </c>
      <c r="B339" s="1" t="s">
        <v>479</v>
      </c>
      <c r="C339" s="1">
        <v>2020.0</v>
      </c>
      <c r="D339" s="2" t="s">
        <v>6</v>
      </c>
      <c r="E339" s="2" t="s">
        <v>455</v>
      </c>
      <c r="F339" s="1">
        <v>51.83236233790641</v>
      </c>
    </row>
    <row r="340">
      <c r="A340" s="2" t="s">
        <v>9</v>
      </c>
      <c r="B340" s="1" t="s">
        <v>480</v>
      </c>
      <c r="C340" s="1">
        <v>2020.0</v>
      </c>
      <c r="D340" s="2" t="s">
        <v>6</v>
      </c>
      <c r="E340" s="2" t="s">
        <v>455</v>
      </c>
      <c r="F340" s="1">
        <v>52.19512195121951</v>
      </c>
    </row>
    <row r="341">
      <c r="A341" s="2" t="s">
        <v>13</v>
      </c>
      <c r="B341" s="1" t="s">
        <v>481</v>
      </c>
      <c r="C341" s="1">
        <v>2020.0</v>
      </c>
      <c r="D341" s="2" t="s">
        <v>6</v>
      </c>
      <c r="E341" s="2" t="s">
        <v>455</v>
      </c>
      <c r="F341" s="1">
        <v>58.04303278688525</v>
      </c>
    </row>
    <row r="342">
      <c r="A342" s="2" t="s">
        <v>14</v>
      </c>
      <c r="B342" s="1" t="s">
        <v>483</v>
      </c>
      <c r="C342" s="1">
        <v>2020.0</v>
      </c>
      <c r="D342" s="2" t="s">
        <v>6</v>
      </c>
      <c r="E342" s="2" t="s">
        <v>455</v>
      </c>
      <c r="F342" s="1">
        <v>52.36449618042924</v>
      </c>
    </row>
    <row r="343">
      <c r="A343" s="2" t="s">
        <v>15</v>
      </c>
      <c r="B343" s="1" t="s">
        <v>482</v>
      </c>
      <c r="C343" s="1">
        <v>2020.0</v>
      </c>
      <c r="D343" s="2" t="s">
        <v>6</v>
      </c>
      <c r="E343" s="2" t="s">
        <v>455</v>
      </c>
      <c r="F343" s="1">
        <v>56.426799007444174</v>
      </c>
    </row>
    <row r="344">
      <c r="A344" s="2" t="s">
        <v>16</v>
      </c>
      <c r="B344" s="1" t="s">
        <v>484</v>
      </c>
      <c r="C344" s="1">
        <v>2020.0</v>
      </c>
      <c r="D344" s="2" t="s">
        <v>6</v>
      </c>
      <c r="E344" s="2" t="s">
        <v>455</v>
      </c>
      <c r="F344" s="1">
        <v>58.10867733782645</v>
      </c>
    </row>
    <row r="345">
      <c r="A345" s="2" t="s">
        <v>17</v>
      </c>
      <c r="B345" s="1" t="s">
        <v>485</v>
      </c>
      <c r="C345" s="1">
        <v>2020.0</v>
      </c>
      <c r="D345" s="2" t="s">
        <v>6</v>
      </c>
      <c r="E345" s="2" t="s">
        <v>455</v>
      </c>
      <c r="F345" s="1">
        <v>49.39942012978048</v>
      </c>
    </row>
    <row r="346">
      <c r="A346" s="2" t="s">
        <v>18</v>
      </c>
      <c r="B346" s="1" t="s">
        <v>486</v>
      </c>
      <c r="C346" s="1">
        <v>2020.0</v>
      </c>
      <c r="D346" s="2" t="s">
        <v>6</v>
      </c>
      <c r="E346" s="2" t="s">
        <v>455</v>
      </c>
      <c r="F346" s="1">
        <v>56.15837026934879</v>
      </c>
    </row>
    <row r="347">
      <c r="A347" s="2" t="s">
        <v>19</v>
      </c>
      <c r="B347" s="1" t="s">
        <v>487</v>
      </c>
      <c r="C347" s="1">
        <v>2020.0</v>
      </c>
      <c r="D347" s="2" t="s">
        <v>6</v>
      </c>
      <c r="E347" s="2" t="s">
        <v>455</v>
      </c>
      <c r="F347" s="1">
        <v>55.27794204612655</v>
      </c>
    </row>
    <row r="348">
      <c r="A348" s="2" t="s">
        <v>20</v>
      </c>
      <c r="B348" s="1" t="s">
        <v>488</v>
      </c>
      <c r="C348" s="1">
        <v>2020.0</v>
      </c>
      <c r="D348" s="2" t="s">
        <v>6</v>
      </c>
      <c r="E348" s="2" t="s">
        <v>455</v>
      </c>
      <c r="F348" s="1">
        <v>56.14674962454409</v>
      </c>
    </row>
    <row r="349">
      <c r="A349" s="2" t="s">
        <v>21</v>
      </c>
      <c r="B349" s="1" t="s">
        <v>490</v>
      </c>
      <c r="C349" s="1">
        <v>2020.0</v>
      </c>
      <c r="D349" s="2" t="s">
        <v>6</v>
      </c>
      <c r="E349" s="2" t="s">
        <v>455</v>
      </c>
      <c r="F349" s="1">
        <v>58.97959183673469</v>
      </c>
    </row>
    <row r="350">
      <c r="A350" s="2" t="s">
        <v>22</v>
      </c>
      <c r="B350" s="1" t="s">
        <v>491</v>
      </c>
      <c r="C350" s="1">
        <v>2020.0</v>
      </c>
      <c r="D350" s="2" t="s">
        <v>6</v>
      </c>
      <c r="E350" s="2" t="s">
        <v>455</v>
      </c>
      <c r="F350" s="1">
        <v>48.10393769561103</v>
      </c>
    </row>
    <row r="351">
      <c r="A351" s="2" t="s">
        <v>23</v>
      </c>
      <c r="B351" s="1" t="s">
        <v>492</v>
      </c>
      <c r="C351" s="1">
        <v>2020.0</v>
      </c>
      <c r="D351" s="2" t="s">
        <v>6</v>
      </c>
      <c r="E351" s="2" t="s">
        <v>455</v>
      </c>
      <c r="F351" s="1">
        <v>56.582388840453355</v>
      </c>
    </row>
    <row r="352">
      <c r="A352" s="2" t="s">
        <v>24</v>
      </c>
      <c r="B352" s="1" t="s">
        <v>493</v>
      </c>
      <c r="C352" s="1">
        <v>2020.0</v>
      </c>
      <c r="D352" s="2" t="s">
        <v>6</v>
      </c>
      <c r="E352" s="2" t="s">
        <v>455</v>
      </c>
      <c r="F352" s="1">
        <v>56.627127385250134</v>
      </c>
    </row>
    <row r="353">
      <c r="A353" s="2" t="s">
        <v>25</v>
      </c>
      <c r="B353" s="1" t="s">
        <v>494</v>
      </c>
      <c r="C353" s="1">
        <v>2020.0</v>
      </c>
      <c r="D353" s="2" t="s">
        <v>6</v>
      </c>
      <c r="E353" s="2" t="s">
        <v>455</v>
      </c>
      <c r="F353" s="1">
        <v>54.70949831449534</v>
      </c>
    </row>
    <row r="354">
      <c r="A354" s="2" t="s">
        <v>26</v>
      </c>
      <c r="B354" s="1" t="s">
        <v>495</v>
      </c>
      <c r="C354" s="1">
        <v>2020.0</v>
      </c>
      <c r="D354" s="2" t="s">
        <v>6</v>
      </c>
      <c r="E354" s="2" t="s">
        <v>455</v>
      </c>
      <c r="F354" s="1">
        <v>53.7828947368421</v>
      </c>
    </row>
    <row r="355">
      <c r="A355" s="2" t="s">
        <v>27</v>
      </c>
      <c r="B355" s="1" t="s">
        <v>497</v>
      </c>
      <c r="C355" s="1">
        <v>2020.0</v>
      </c>
      <c r="D355" s="2" t="s">
        <v>6</v>
      </c>
      <c r="E355" s="2" t="s">
        <v>455</v>
      </c>
      <c r="F355" s="1">
        <v>54.106280193236714</v>
      </c>
    </row>
    <row r="356">
      <c r="A356" s="2" t="s">
        <v>28</v>
      </c>
      <c r="B356" s="1" t="s">
        <v>496</v>
      </c>
      <c r="C356" s="1">
        <v>2020.0</v>
      </c>
      <c r="D356" s="2" t="s">
        <v>6</v>
      </c>
      <c r="E356" s="2" t="s">
        <v>455</v>
      </c>
      <c r="F356" s="1">
        <v>49.67049060288016</v>
      </c>
    </row>
    <row r="357">
      <c r="A357" s="2" t="s">
        <v>29</v>
      </c>
      <c r="B357" s="1" t="s">
        <v>498</v>
      </c>
      <c r="C357" s="1">
        <v>2020.0</v>
      </c>
      <c r="D357" s="2" t="s">
        <v>6</v>
      </c>
      <c r="E357" s="2" t="s">
        <v>455</v>
      </c>
      <c r="F357" s="1">
        <v>51.097074468085104</v>
      </c>
    </row>
    <row r="358">
      <c r="A358" s="2" t="s">
        <v>30</v>
      </c>
      <c r="B358" s="1" t="s">
        <v>499</v>
      </c>
      <c r="C358" s="1">
        <v>2020.0</v>
      </c>
      <c r="D358" s="2" t="s">
        <v>6</v>
      </c>
      <c r="E358" s="2" t="s">
        <v>455</v>
      </c>
      <c r="F358" s="1">
        <v>50.35175879396985</v>
      </c>
    </row>
    <row r="359">
      <c r="A359" s="2" t="s">
        <v>31</v>
      </c>
      <c r="B359" s="1" t="s">
        <v>500</v>
      </c>
      <c r="C359" s="1">
        <v>2020.0</v>
      </c>
      <c r="D359" s="2" t="s">
        <v>6</v>
      </c>
      <c r="E359" s="2" t="s">
        <v>455</v>
      </c>
      <c r="F359" s="1">
        <v>56.622335580251416</v>
      </c>
    </row>
    <row r="360">
      <c r="A360" s="2" t="s">
        <v>32</v>
      </c>
      <c r="B360" s="1" t="s">
        <v>501</v>
      </c>
      <c r="C360" s="1">
        <v>2020.0</v>
      </c>
      <c r="D360" s="2" t="s">
        <v>6</v>
      </c>
      <c r="E360" s="2" t="s">
        <v>455</v>
      </c>
      <c r="F360" s="1">
        <v>53.09060118543607</v>
      </c>
    </row>
    <row r="361">
      <c r="A361" s="2" t="s">
        <v>33</v>
      </c>
      <c r="B361" s="1" t="s">
        <v>502</v>
      </c>
      <c r="C361" s="1">
        <v>2020.0</v>
      </c>
      <c r="D361" s="2" t="s">
        <v>6</v>
      </c>
      <c r="E361" s="2" t="s">
        <v>455</v>
      </c>
      <c r="F361" s="1">
        <v>55.20564680331207</v>
      </c>
    </row>
    <row r="362">
      <c r="A362" s="2" t="s">
        <v>34</v>
      </c>
      <c r="B362" s="1" t="s">
        <v>503</v>
      </c>
      <c r="C362" s="1">
        <v>2020.0</v>
      </c>
      <c r="D362" s="2" t="s">
        <v>6</v>
      </c>
      <c r="E362" s="2" t="s">
        <v>455</v>
      </c>
      <c r="F362" s="1">
        <v>53.137103020914026</v>
      </c>
    </row>
    <row r="363">
      <c r="A363" s="2" t="s">
        <v>35</v>
      </c>
      <c r="B363" s="1" t="s">
        <v>504</v>
      </c>
      <c r="C363" s="1">
        <v>2020.0</v>
      </c>
      <c r="D363" s="2" t="s">
        <v>6</v>
      </c>
      <c r="E363" s="2" t="s">
        <v>455</v>
      </c>
      <c r="F363" s="1">
        <v>56.34774609015639</v>
      </c>
    </row>
    <row r="364">
      <c r="A364" s="2" t="s">
        <v>3</v>
      </c>
      <c r="B364" s="1" t="s">
        <v>489</v>
      </c>
      <c r="C364" s="1">
        <v>2020.0</v>
      </c>
      <c r="D364" s="2" t="s">
        <v>6</v>
      </c>
      <c r="E364" s="2" t="s">
        <v>455</v>
      </c>
      <c r="F364" s="1">
        <v>52.62682547234475</v>
      </c>
    </row>
    <row r="365">
      <c r="A365" s="2" t="s">
        <v>4</v>
      </c>
      <c r="B365" s="1" t="s">
        <v>472</v>
      </c>
      <c r="C365" s="1">
        <v>2021.0</v>
      </c>
      <c r="D365" s="2" t="s">
        <v>6</v>
      </c>
      <c r="E365" s="2" t="s">
        <v>455</v>
      </c>
      <c r="F365" s="1">
        <v>57.326892109500804</v>
      </c>
    </row>
    <row r="366">
      <c r="A366" s="2" t="s">
        <v>5</v>
      </c>
      <c r="B366" s="1" t="s">
        <v>473</v>
      </c>
      <c r="C366" s="1">
        <v>2021.0</v>
      </c>
      <c r="D366" s="2" t="s">
        <v>6</v>
      </c>
      <c r="E366" s="2" t="s">
        <v>455</v>
      </c>
      <c r="F366" s="1">
        <v>54.2741451709658</v>
      </c>
    </row>
    <row r="367">
      <c r="A367" s="2" t="s">
        <v>6</v>
      </c>
      <c r="B367" s="1" t="s">
        <v>474</v>
      </c>
      <c r="C367" s="1">
        <v>2021.0</v>
      </c>
      <c r="D367" s="2" t="s">
        <v>6</v>
      </c>
      <c r="E367" s="2" t="s">
        <v>455</v>
      </c>
      <c r="F367" s="1">
        <v>54.23728813559322</v>
      </c>
    </row>
    <row r="368">
      <c r="A368" s="2" t="s">
        <v>7</v>
      </c>
      <c r="B368" s="1" t="s">
        <v>475</v>
      </c>
      <c r="C368" s="1">
        <v>2021.0</v>
      </c>
      <c r="D368" s="2" t="s">
        <v>6</v>
      </c>
      <c r="E368" s="2" t="s">
        <v>455</v>
      </c>
      <c r="F368" s="1">
        <v>47.1608832807571</v>
      </c>
    </row>
    <row r="369">
      <c r="A369" s="2" t="s">
        <v>10</v>
      </c>
      <c r="B369" s="1" t="s">
        <v>478</v>
      </c>
      <c r="C369" s="1">
        <v>2021.0</v>
      </c>
      <c r="D369" s="2" t="s">
        <v>6</v>
      </c>
      <c r="E369" s="2" t="s">
        <v>455</v>
      </c>
      <c r="F369" s="1">
        <v>52.7013251783894</v>
      </c>
    </row>
    <row r="370">
      <c r="A370" s="2" t="s">
        <v>11</v>
      </c>
      <c r="B370" s="1" t="s">
        <v>477</v>
      </c>
      <c r="C370" s="1">
        <v>2021.0</v>
      </c>
      <c r="D370" s="2" t="s">
        <v>6</v>
      </c>
      <c r="E370" s="2" t="s">
        <v>455</v>
      </c>
      <c r="F370" s="1">
        <v>57.73573390296003</v>
      </c>
    </row>
    <row r="371">
      <c r="A371" s="2" t="s">
        <v>12</v>
      </c>
      <c r="B371" s="1" t="s">
        <v>476</v>
      </c>
      <c r="C371" s="1">
        <v>2021.0</v>
      </c>
      <c r="D371" s="2" t="s">
        <v>6</v>
      </c>
      <c r="E371" s="2" t="s">
        <v>455</v>
      </c>
      <c r="F371" s="1">
        <v>50.190470693486475</v>
      </c>
    </row>
    <row r="372">
      <c r="A372" s="2" t="s">
        <v>8</v>
      </c>
      <c r="B372" s="1" t="s">
        <v>479</v>
      </c>
      <c r="C372" s="1">
        <v>2021.0</v>
      </c>
      <c r="D372" s="2" t="s">
        <v>6</v>
      </c>
      <c r="E372" s="2" t="s">
        <v>455</v>
      </c>
      <c r="F372" s="1">
        <v>53.702229299363054</v>
      </c>
    </row>
    <row r="373">
      <c r="A373" s="2" t="s">
        <v>9</v>
      </c>
      <c r="B373" s="1" t="s">
        <v>480</v>
      </c>
      <c r="C373" s="1">
        <v>2021.0</v>
      </c>
      <c r="D373" s="2" t="s">
        <v>6</v>
      </c>
      <c r="E373" s="2" t="s">
        <v>455</v>
      </c>
      <c r="F373" s="1">
        <v>53.00448430493273</v>
      </c>
    </row>
    <row r="374">
      <c r="A374" s="2" t="s">
        <v>13</v>
      </c>
      <c r="B374" s="1" t="s">
        <v>481</v>
      </c>
      <c r="C374" s="1">
        <v>2021.0</v>
      </c>
      <c r="D374" s="2" t="s">
        <v>6</v>
      </c>
      <c r="E374" s="2" t="s">
        <v>455</v>
      </c>
      <c r="F374" s="1">
        <v>57.948717948717956</v>
      </c>
    </row>
    <row r="375">
      <c r="A375" s="2" t="s">
        <v>14</v>
      </c>
      <c r="B375" s="1" t="s">
        <v>483</v>
      </c>
      <c r="C375" s="1">
        <v>2021.0</v>
      </c>
      <c r="D375" s="2" t="s">
        <v>6</v>
      </c>
      <c r="E375" s="2" t="s">
        <v>455</v>
      </c>
      <c r="F375" s="1">
        <v>53.625826228565955</v>
      </c>
    </row>
    <row r="376">
      <c r="A376" s="2" t="s">
        <v>15</v>
      </c>
      <c r="B376" s="1" t="s">
        <v>482</v>
      </c>
      <c r="C376" s="1">
        <v>2021.0</v>
      </c>
      <c r="D376" s="2" t="s">
        <v>6</v>
      </c>
      <c r="E376" s="2" t="s">
        <v>455</v>
      </c>
      <c r="F376" s="1">
        <v>57.3943661971831</v>
      </c>
    </row>
    <row r="377">
      <c r="A377" s="2" t="s">
        <v>16</v>
      </c>
      <c r="B377" s="1" t="s">
        <v>484</v>
      </c>
      <c r="C377" s="1">
        <v>2021.0</v>
      </c>
      <c r="D377" s="2" t="s">
        <v>6</v>
      </c>
      <c r="E377" s="2" t="s">
        <v>455</v>
      </c>
      <c r="F377" s="1">
        <v>61.58165652784277</v>
      </c>
    </row>
    <row r="378">
      <c r="A378" s="2" t="s">
        <v>17</v>
      </c>
      <c r="B378" s="1" t="s">
        <v>485</v>
      </c>
      <c r="C378" s="1">
        <v>2021.0</v>
      </c>
      <c r="D378" s="2" t="s">
        <v>6</v>
      </c>
      <c r="E378" s="2" t="s">
        <v>455</v>
      </c>
      <c r="F378" s="1">
        <v>50.20066426792139</v>
      </c>
    </row>
    <row r="379">
      <c r="A379" s="2" t="s">
        <v>18</v>
      </c>
      <c r="B379" s="1" t="s">
        <v>486</v>
      </c>
      <c r="C379" s="1">
        <v>2021.0</v>
      </c>
      <c r="D379" s="2" t="s">
        <v>6</v>
      </c>
      <c r="E379" s="2" t="s">
        <v>455</v>
      </c>
      <c r="F379" s="1">
        <v>57.98079745084064</v>
      </c>
    </row>
    <row r="380">
      <c r="A380" s="2" t="s">
        <v>19</v>
      </c>
      <c r="B380" s="1" t="s">
        <v>487</v>
      </c>
      <c r="C380" s="1">
        <v>2021.0</v>
      </c>
      <c r="D380" s="2" t="s">
        <v>6</v>
      </c>
      <c r="E380" s="2" t="s">
        <v>455</v>
      </c>
      <c r="F380" s="1">
        <v>56.707712248865846</v>
      </c>
    </row>
    <row r="381">
      <c r="A381" s="2" t="s">
        <v>20</v>
      </c>
      <c r="B381" s="1" t="s">
        <v>488</v>
      </c>
      <c r="C381" s="1">
        <v>2021.0</v>
      </c>
      <c r="D381" s="2" t="s">
        <v>6</v>
      </c>
      <c r="E381" s="2" t="s">
        <v>455</v>
      </c>
      <c r="F381" s="1">
        <v>54.67445742904842</v>
      </c>
    </row>
    <row r="382">
      <c r="A382" s="2" t="s">
        <v>21</v>
      </c>
      <c r="B382" s="1" t="s">
        <v>490</v>
      </c>
      <c r="C382" s="1">
        <v>2021.0</v>
      </c>
      <c r="D382" s="2" t="s">
        <v>6</v>
      </c>
      <c r="E382" s="2" t="s">
        <v>455</v>
      </c>
      <c r="F382" s="1">
        <v>59.843290891283054</v>
      </c>
    </row>
    <row r="383">
      <c r="A383" s="2" t="s">
        <v>22</v>
      </c>
      <c r="B383" s="1" t="s">
        <v>491</v>
      </c>
      <c r="C383" s="1">
        <v>2021.0</v>
      </c>
      <c r="D383" s="2" t="s">
        <v>6</v>
      </c>
      <c r="E383" s="2" t="s">
        <v>455</v>
      </c>
      <c r="F383" s="1">
        <v>50.35292565472657</v>
      </c>
    </row>
    <row r="384">
      <c r="A384" s="2" t="s">
        <v>23</v>
      </c>
      <c r="B384" s="1" t="s">
        <v>492</v>
      </c>
      <c r="C384" s="1">
        <v>2021.0</v>
      </c>
      <c r="D384" s="2" t="s">
        <v>6</v>
      </c>
      <c r="E384" s="2" t="s">
        <v>455</v>
      </c>
      <c r="F384" s="1">
        <v>55.51429632380245</v>
      </c>
    </row>
    <row r="385">
      <c r="A385" s="2" t="s">
        <v>24</v>
      </c>
      <c r="B385" s="1" t="s">
        <v>493</v>
      </c>
      <c r="C385" s="1">
        <v>2021.0</v>
      </c>
      <c r="D385" s="2" t="s">
        <v>6</v>
      </c>
      <c r="E385" s="2" t="s">
        <v>455</v>
      </c>
      <c r="F385" s="1">
        <v>57.412283823215425</v>
      </c>
    </row>
    <row r="386">
      <c r="A386" s="2" t="s">
        <v>25</v>
      </c>
      <c r="B386" s="1" t="s">
        <v>494</v>
      </c>
      <c r="C386" s="1">
        <v>2021.0</v>
      </c>
      <c r="D386" s="2" t="s">
        <v>6</v>
      </c>
      <c r="E386" s="2" t="s">
        <v>455</v>
      </c>
      <c r="F386" s="1">
        <v>53.4468438538206</v>
      </c>
    </row>
    <row r="387">
      <c r="A387" s="2" t="s">
        <v>26</v>
      </c>
      <c r="B387" s="1" t="s">
        <v>495</v>
      </c>
      <c r="C387" s="1">
        <v>2021.0</v>
      </c>
      <c r="D387" s="2" t="s">
        <v>6</v>
      </c>
      <c r="E387" s="2" t="s">
        <v>455</v>
      </c>
      <c r="F387" s="1">
        <v>54.98426023084995</v>
      </c>
    </row>
    <row r="388">
      <c r="A388" s="2" t="s">
        <v>27</v>
      </c>
      <c r="B388" s="1" t="s">
        <v>497</v>
      </c>
      <c r="C388" s="1">
        <v>2021.0</v>
      </c>
      <c r="D388" s="2" t="s">
        <v>6</v>
      </c>
      <c r="E388" s="2" t="s">
        <v>455</v>
      </c>
      <c r="F388" s="1">
        <v>53.597339782345834</v>
      </c>
    </row>
    <row r="389">
      <c r="A389" s="2" t="s">
        <v>28</v>
      </c>
      <c r="B389" s="1" t="s">
        <v>496</v>
      </c>
      <c r="C389" s="1">
        <v>2021.0</v>
      </c>
      <c r="D389" s="2" t="s">
        <v>6</v>
      </c>
      <c r="E389" s="2" t="s">
        <v>455</v>
      </c>
      <c r="F389" s="1">
        <v>48.212867355043684</v>
      </c>
    </row>
    <row r="390">
      <c r="A390" s="2" t="s">
        <v>29</v>
      </c>
      <c r="B390" s="1" t="s">
        <v>498</v>
      </c>
      <c r="C390" s="1">
        <v>2021.0</v>
      </c>
      <c r="D390" s="2" t="s">
        <v>6</v>
      </c>
      <c r="E390" s="2" t="s">
        <v>455</v>
      </c>
      <c r="F390" s="1">
        <v>52.04460966542751</v>
      </c>
    </row>
    <row r="391">
      <c r="A391" s="2" t="s">
        <v>30</v>
      </c>
      <c r="B391" s="1" t="s">
        <v>499</v>
      </c>
      <c r="C391" s="1">
        <v>2021.0</v>
      </c>
      <c r="D391" s="2" t="s">
        <v>6</v>
      </c>
      <c r="E391" s="2" t="s">
        <v>455</v>
      </c>
      <c r="F391" s="1">
        <v>50.26423957721667</v>
      </c>
    </row>
    <row r="392">
      <c r="A392" s="2" t="s">
        <v>31</v>
      </c>
      <c r="B392" s="1" t="s">
        <v>500</v>
      </c>
      <c r="C392" s="1">
        <v>2021.0</v>
      </c>
      <c r="D392" s="2" t="s">
        <v>6</v>
      </c>
      <c r="E392" s="2" t="s">
        <v>455</v>
      </c>
      <c r="F392" s="1">
        <v>59.24203273040482</v>
      </c>
    </row>
    <row r="393">
      <c r="A393" s="2" t="s">
        <v>32</v>
      </c>
      <c r="B393" s="1" t="s">
        <v>501</v>
      </c>
      <c r="C393" s="1">
        <v>2021.0</v>
      </c>
      <c r="D393" s="2" t="s">
        <v>6</v>
      </c>
      <c r="E393" s="2" t="s">
        <v>455</v>
      </c>
      <c r="F393" s="1">
        <v>53.37301587301587</v>
      </c>
    </row>
    <row r="394">
      <c r="A394" s="2" t="s">
        <v>33</v>
      </c>
      <c r="B394" s="1" t="s">
        <v>502</v>
      </c>
      <c r="C394" s="1">
        <v>2021.0</v>
      </c>
      <c r="D394" s="2" t="s">
        <v>6</v>
      </c>
      <c r="E394" s="2" t="s">
        <v>455</v>
      </c>
      <c r="F394" s="1">
        <v>54.47031271525004</v>
      </c>
    </row>
    <row r="395">
      <c r="A395" s="2" t="s">
        <v>34</v>
      </c>
      <c r="B395" s="1" t="s">
        <v>503</v>
      </c>
      <c r="C395" s="1">
        <v>2021.0</v>
      </c>
      <c r="D395" s="2" t="s">
        <v>6</v>
      </c>
      <c r="E395" s="2" t="s">
        <v>455</v>
      </c>
      <c r="F395" s="1">
        <v>54.105691056910565</v>
      </c>
    </row>
    <row r="396">
      <c r="A396" s="2" t="s">
        <v>35</v>
      </c>
      <c r="B396" s="1" t="s">
        <v>504</v>
      </c>
      <c r="C396" s="1">
        <v>2021.0</v>
      </c>
      <c r="D396" s="2" t="s">
        <v>6</v>
      </c>
      <c r="E396" s="2" t="s">
        <v>455</v>
      </c>
      <c r="F396" s="1">
        <v>56.195701874714224</v>
      </c>
    </row>
    <row r="397">
      <c r="A397" s="2" t="s">
        <v>3</v>
      </c>
      <c r="B397" s="1" t="s">
        <v>489</v>
      </c>
      <c r="C397" s="1">
        <v>2021.0</v>
      </c>
      <c r="D397" s="2" t="s">
        <v>6</v>
      </c>
      <c r="E397" s="2" t="s">
        <v>455</v>
      </c>
      <c r="F397" s="1">
        <v>53.48072676169444</v>
      </c>
    </row>
    <row r="398">
      <c r="A398" s="2" t="s">
        <v>4</v>
      </c>
      <c r="B398" s="1" t="s">
        <v>472</v>
      </c>
      <c r="C398" s="1">
        <v>2022.0</v>
      </c>
      <c r="D398" s="2" t="s">
        <v>6</v>
      </c>
      <c r="E398" s="2" t="s">
        <v>455</v>
      </c>
      <c r="F398" s="1">
        <v>53.31866519985332</v>
      </c>
    </row>
    <row r="399">
      <c r="A399" s="2" t="s">
        <v>5</v>
      </c>
      <c r="B399" s="1" t="s">
        <v>473</v>
      </c>
      <c r="C399" s="1">
        <v>2022.0</v>
      </c>
      <c r="D399" s="2" t="s">
        <v>6</v>
      </c>
      <c r="E399" s="2" t="s">
        <v>455</v>
      </c>
      <c r="F399" s="1">
        <v>56.1864539339903</v>
      </c>
    </row>
    <row r="400">
      <c r="A400" s="2" t="s">
        <v>6</v>
      </c>
      <c r="B400" s="1" t="s">
        <v>474</v>
      </c>
      <c r="C400" s="1">
        <v>2022.0</v>
      </c>
      <c r="D400" s="2" t="s">
        <v>6</v>
      </c>
      <c r="E400" s="2" t="s">
        <v>455</v>
      </c>
      <c r="F400" s="1">
        <v>61.23234916559692</v>
      </c>
    </row>
    <row r="401">
      <c r="A401" s="2" t="s">
        <v>7</v>
      </c>
      <c r="B401" s="1" t="s">
        <v>475</v>
      </c>
      <c r="C401" s="1">
        <v>2022.0</v>
      </c>
      <c r="D401" s="2" t="s">
        <v>6</v>
      </c>
      <c r="E401" s="2" t="s">
        <v>455</v>
      </c>
      <c r="F401" s="1">
        <v>52.16178521617852</v>
      </c>
    </row>
    <row r="402">
      <c r="A402" s="2" t="s">
        <v>10</v>
      </c>
      <c r="B402" s="1" t="s">
        <v>478</v>
      </c>
      <c r="C402" s="1">
        <v>2022.0</v>
      </c>
      <c r="D402" s="2" t="s">
        <v>6</v>
      </c>
      <c r="E402" s="2" t="s">
        <v>455</v>
      </c>
      <c r="F402" s="1">
        <v>52.575250836120404</v>
      </c>
    </row>
    <row r="403">
      <c r="A403" s="2" t="s">
        <v>11</v>
      </c>
      <c r="B403" s="1" t="s">
        <v>477</v>
      </c>
      <c r="C403" s="1">
        <v>2022.0</v>
      </c>
      <c r="D403" s="2" t="s">
        <v>6</v>
      </c>
      <c r="E403" s="2" t="s">
        <v>455</v>
      </c>
      <c r="F403" s="1">
        <v>57.19303847996168</v>
      </c>
    </row>
    <row r="404">
      <c r="A404" s="2" t="s">
        <v>12</v>
      </c>
      <c r="B404" s="1" t="s">
        <v>476</v>
      </c>
      <c r="C404" s="1">
        <v>2022.0</v>
      </c>
      <c r="D404" s="2" t="s">
        <v>6</v>
      </c>
      <c r="E404" s="2" t="s">
        <v>455</v>
      </c>
      <c r="F404" s="1">
        <v>50.95380871681223</v>
      </c>
    </row>
    <row r="405">
      <c r="A405" s="2" t="s">
        <v>8</v>
      </c>
      <c r="B405" s="1" t="s">
        <v>479</v>
      </c>
      <c r="C405" s="1">
        <v>2022.0</v>
      </c>
      <c r="D405" s="2" t="s">
        <v>6</v>
      </c>
      <c r="E405" s="2" t="s">
        <v>455</v>
      </c>
      <c r="F405" s="1">
        <v>52.55379265377091</v>
      </c>
    </row>
    <row r="406">
      <c r="A406" s="2" t="s">
        <v>9</v>
      </c>
      <c r="B406" s="1" t="s">
        <v>480</v>
      </c>
      <c r="C406" s="1">
        <v>2022.0</v>
      </c>
      <c r="D406" s="2" t="s">
        <v>6</v>
      </c>
      <c r="E406" s="2" t="s">
        <v>455</v>
      </c>
      <c r="F406" s="1">
        <v>51.344086021505376</v>
      </c>
    </row>
    <row r="407">
      <c r="A407" s="2" t="s">
        <v>13</v>
      </c>
      <c r="B407" s="1" t="s">
        <v>481</v>
      </c>
      <c r="C407" s="1">
        <v>2022.0</v>
      </c>
      <c r="D407" s="2" t="s">
        <v>6</v>
      </c>
      <c r="E407" s="2" t="s">
        <v>455</v>
      </c>
      <c r="F407" s="1">
        <v>57.41097208854667</v>
      </c>
    </row>
    <row r="408">
      <c r="A408" s="2" t="s">
        <v>14</v>
      </c>
      <c r="B408" s="1" t="s">
        <v>483</v>
      </c>
      <c r="C408" s="1">
        <v>2022.0</v>
      </c>
      <c r="D408" s="2" t="s">
        <v>6</v>
      </c>
      <c r="E408" s="2" t="s">
        <v>455</v>
      </c>
      <c r="F408" s="1">
        <v>55.6847804291157</v>
      </c>
    </row>
    <row r="409">
      <c r="A409" s="2" t="s">
        <v>15</v>
      </c>
      <c r="B409" s="1" t="s">
        <v>482</v>
      </c>
      <c r="C409" s="1">
        <v>2022.0</v>
      </c>
      <c r="D409" s="2" t="s">
        <v>6</v>
      </c>
      <c r="E409" s="2" t="s">
        <v>455</v>
      </c>
      <c r="F409" s="1">
        <v>57.285928893340014</v>
      </c>
    </row>
    <row r="410">
      <c r="A410" s="2" t="s">
        <v>16</v>
      </c>
      <c r="B410" s="1" t="s">
        <v>484</v>
      </c>
      <c r="C410" s="1">
        <v>2022.0</v>
      </c>
      <c r="D410" s="2" t="s">
        <v>6</v>
      </c>
      <c r="E410" s="2" t="s">
        <v>455</v>
      </c>
      <c r="F410" s="1">
        <v>61.66934927569556</v>
      </c>
    </row>
    <row r="411">
      <c r="A411" s="2" t="s">
        <v>17</v>
      </c>
      <c r="B411" s="1" t="s">
        <v>485</v>
      </c>
      <c r="C411" s="1">
        <v>2022.0</v>
      </c>
      <c r="D411" s="2" t="s">
        <v>6</v>
      </c>
      <c r="E411" s="2" t="s">
        <v>455</v>
      </c>
      <c r="F411" s="1">
        <v>51.12035112035112</v>
      </c>
    </row>
    <row r="412">
      <c r="A412" s="2" t="s">
        <v>18</v>
      </c>
      <c r="B412" s="1" t="s">
        <v>486</v>
      </c>
      <c r="C412" s="1">
        <v>2022.0</v>
      </c>
      <c r="D412" s="2" t="s">
        <v>6</v>
      </c>
      <c r="E412" s="2" t="s">
        <v>455</v>
      </c>
      <c r="F412" s="1">
        <v>58.00409988818487</v>
      </c>
    </row>
    <row r="413">
      <c r="A413" s="2" t="s">
        <v>19</v>
      </c>
      <c r="B413" s="1" t="s">
        <v>487</v>
      </c>
      <c r="C413" s="1">
        <v>2022.0</v>
      </c>
      <c r="D413" s="2" t="s">
        <v>6</v>
      </c>
      <c r="E413" s="2" t="s">
        <v>455</v>
      </c>
      <c r="F413" s="1">
        <v>58.11555304421528</v>
      </c>
    </row>
    <row r="414">
      <c r="A414" s="2" t="s">
        <v>20</v>
      </c>
      <c r="B414" s="1" t="s">
        <v>488</v>
      </c>
      <c r="C414" s="1">
        <v>2022.0</v>
      </c>
      <c r="D414" s="2" t="s">
        <v>6</v>
      </c>
      <c r="E414" s="2" t="s">
        <v>455</v>
      </c>
      <c r="F414" s="1">
        <v>55.245579567779956</v>
      </c>
    </row>
    <row r="415">
      <c r="A415" s="2" t="s">
        <v>21</v>
      </c>
      <c r="B415" s="1" t="s">
        <v>490</v>
      </c>
      <c r="C415" s="1">
        <v>2022.0</v>
      </c>
      <c r="D415" s="2" t="s">
        <v>6</v>
      </c>
      <c r="E415" s="2" t="s">
        <v>455</v>
      </c>
      <c r="F415" s="1">
        <v>60.87420042643923</v>
      </c>
    </row>
    <row r="416">
      <c r="A416" s="2" t="s">
        <v>22</v>
      </c>
      <c r="B416" s="1" t="s">
        <v>491</v>
      </c>
      <c r="C416" s="1">
        <v>2022.0</v>
      </c>
      <c r="D416" s="2" t="s">
        <v>6</v>
      </c>
      <c r="E416" s="2" t="s">
        <v>455</v>
      </c>
      <c r="F416" s="1">
        <v>52.81005454114299</v>
      </c>
    </row>
    <row r="417">
      <c r="A417" s="2" t="s">
        <v>23</v>
      </c>
      <c r="B417" s="1" t="s">
        <v>492</v>
      </c>
      <c r="C417" s="1">
        <v>2022.0</v>
      </c>
      <c r="D417" s="2" t="s">
        <v>6</v>
      </c>
      <c r="E417" s="2" t="s">
        <v>455</v>
      </c>
      <c r="F417" s="1">
        <v>57.43665075284613</v>
      </c>
    </row>
    <row r="418">
      <c r="A418" s="2" t="s">
        <v>24</v>
      </c>
      <c r="B418" s="1" t="s">
        <v>493</v>
      </c>
      <c r="C418" s="1">
        <v>2022.0</v>
      </c>
      <c r="D418" s="2" t="s">
        <v>6</v>
      </c>
      <c r="E418" s="2" t="s">
        <v>455</v>
      </c>
      <c r="F418" s="1">
        <v>57.86854047723613</v>
      </c>
    </row>
    <row r="419">
      <c r="A419" s="2" t="s">
        <v>25</v>
      </c>
      <c r="B419" s="1" t="s">
        <v>494</v>
      </c>
      <c r="C419" s="1">
        <v>2022.0</v>
      </c>
      <c r="D419" s="2" t="s">
        <v>6</v>
      </c>
      <c r="E419" s="2" t="s">
        <v>455</v>
      </c>
      <c r="F419" s="1">
        <v>55.36141254368218</v>
      </c>
    </row>
    <row r="420">
      <c r="A420" s="2" t="s">
        <v>26</v>
      </c>
      <c r="B420" s="1" t="s">
        <v>495</v>
      </c>
      <c r="C420" s="1">
        <v>2022.0</v>
      </c>
      <c r="D420" s="2" t="s">
        <v>6</v>
      </c>
      <c r="E420" s="2" t="s">
        <v>455</v>
      </c>
      <c r="F420" s="1">
        <v>46.2890625</v>
      </c>
    </row>
    <row r="421">
      <c r="A421" s="2" t="s">
        <v>27</v>
      </c>
      <c r="B421" s="1" t="s">
        <v>497</v>
      </c>
      <c r="C421" s="1">
        <v>2022.0</v>
      </c>
      <c r="D421" s="2" t="s">
        <v>6</v>
      </c>
      <c r="E421" s="2" t="s">
        <v>455</v>
      </c>
      <c r="F421" s="1">
        <v>54.70745470745471</v>
      </c>
    </row>
    <row r="422">
      <c r="A422" s="2" t="s">
        <v>28</v>
      </c>
      <c r="B422" s="1" t="s">
        <v>496</v>
      </c>
      <c r="C422" s="1">
        <v>2022.0</v>
      </c>
      <c r="D422" s="2" t="s">
        <v>6</v>
      </c>
      <c r="E422" s="2" t="s">
        <v>455</v>
      </c>
      <c r="F422" s="1">
        <v>48.775055679287306</v>
      </c>
    </row>
    <row r="423">
      <c r="A423" s="2" t="s">
        <v>29</v>
      </c>
      <c r="B423" s="1" t="s">
        <v>498</v>
      </c>
      <c r="C423" s="1">
        <v>2022.0</v>
      </c>
      <c r="D423" s="2" t="s">
        <v>6</v>
      </c>
      <c r="E423" s="2" t="s">
        <v>455</v>
      </c>
      <c r="F423" s="1">
        <v>53.817914831130686</v>
      </c>
    </row>
    <row r="424">
      <c r="A424" s="2" t="s">
        <v>30</v>
      </c>
      <c r="B424" s="1" t="s">
        <v>499</v>
      </c>
      <c r="C424" s="1">
        <v>2022.0</v>
      </c>
      <c r="D424" s="2" t="s">
        <v>6</v>
      </c>
      <c r="E424" s="2" t="s">
        <v>455</v>
      </c>
      <c r="F424" s="1">
        <v>52.59884495779653</v>
      </c>
    </row>
    <row r="425">
      <c r="A425" s="2" t="s">
        <v>31</v>
      </c>
      <c r="B425" s="1" t="s">
        <v>500</v>
      </c>
      <c r="C425" s="1">
        <v>2022.0</v>
      </c>
      <c r="D425" s="2" t="s">
        <v>6</v>
      </c>
      <c r="E425" s="2" t="s">
        <v>455</v>
      </c>
      <c r="F425" s="1">
        <v>58.77770083102492</v>
      </c>
    </row>
    <row r="426">
      <c r="A426" s="2" t="s">
        <v>32</v>
      </c>
      <c r="B426" s="1" t="s">
        <v>501</v>
      </c>
      <c r="C426" s="1">
        <v>2022.0</v>
      </c>
      <c r="D426" s="2" t="s">
        <v>6</v>
      </c>
      <c r="E426" s="2" t="s">
        <v>455</v>
      </c>
      <c r="F426" s="1">
        <v>53.30882352941176</v>
      </c>
    </row>
    <row r="427">
      <c r="A427" s="2" t="s">
        <v>33</v>
      </c>
      <c r="B427" s="1" t="s">
        <v>502</v>
      </c>
      <c r="C427" s="1">
        <v>2022.0</v>
      </c>
      <c r="D427" s="2" t="s">
        <v>6</v>
      </c>
      <c r="E427" s="2" t="s">
        <v>455</v>
      </c>
      <c r="F427" s="1">
        <v>55.92773308716866</v>
      </c>
    </row>
    <row r="428">
      <c r="A428" s="2" t="s">
        <v>34</v>
      </c>
      <c r="B428" s="1" t="s">
        <v>503</v>
      </c>
      <c r="C428" s="1">
        <v>2022.0</v>
      </c>
      <c r="D428" s="2" t="s">
        <v>6</v>
      </c>
      <c r="E428" s="2" t="s">
        <v>455</v>
      </c>
      <c r="F428" s="1">
        <v>56.062449310624494</v>
      </c>
    </row>
    <row r="429">
      <c r="A429" s="2" t="s">
        <v>35</v>
      </c>
      <c r="B429" s="1" t="s">
        <v>504</v>
      </c>
      <c r="C429" s="1">
        <v>2022.0</v>
      </c>
      <c r="D429" s="2" t="s">
        <v>6</v>
      </c>
      <c r="E429" s="2" t="s">
        <v>455</v>
      </c>
      <c r="F429" s="1">
        <v>57.14285714285714</v>
      </c>
    </row>
    <row r="430">
      <c r="A430" s="2" t="s">
        <v>3</v>
      </c>
      <c r="B430" s="1" t="s">
        <v>489</v>
      </c>
      <c r="C430" s="1">
        <v>2022.0</v>
      </c>
      <c r="D430" s="2" t="s">
        <v>6</v>
      </c>
      <c r="E430" s="2" t="s">
        <v>455</v>
      </c>
      <c r="F430" s="1">
        <v>54.206896551724135</v>
      </c>
    </row>
    <row r="431">
      <c r="A431" s="2" t="s">
        <v>4</v>
      </c>
      <c r="B431" s="1" t="s">
        <v>472</v>
      </c>
      <c r="C431" s="1">
        <v>2023.0</v>
      </c>
      <c r="D431" s="2" t="s">
        <v>6</v>
      </c>
      <c r="E431" s="2" t="s">
        <v>455</v>
      </c>
      <c r="F431" s="1">
        <v>53.030895580758695</v>
      </c>
    </row>
    <row r="432">
      <c r="A432" s="2" t="s">
        <v>5</v>
      </c>
      <c r="B432" s="1" t="s">
        <v>473</v>
      </c>
      <c r="C432" s="1">
        <v>2023.0</v>
      </c>
      <c r="D432" s="2" t="s">
        <v>6</v>
      </c>
      <c r="E432" s="2" t="s">
        <v>455</v>
      </c>
      <c r="F432" s="1">
        <v>57.55468882482619</v>
      </c>
    </row>
    <row r="433">
      <c r="A433" s="2" t="s">
        <v>6</v>
      </c>
      <c r="B433" s="1" t="s">
        <v>474</v>
      </c>
      <c r="C433" s="1">
        <v>2023.0</v>
      </c>
      <c r="D433" s="2" t="s">
        <v>6</v>
      </c>
      <c r="E433" s="2" t="s">
        <v>455</v>
      </c>
      <c r="F433" s="1">
        <v>58.9572192513369</v>
      </c>
    </row>
    <row r="434">
      <c r="A434" s="2" t="s">
        <v>7</v>
      </c>
      <c r="B434" s="1" t="s">
        <v>475</v>
      </c>
      <c r="C434" s="1">
        <v>2023.0</v>
      </c>
      <c r="D434" s="2" t="s">
        <v>6</v>
      </c>
      <c r="E434" s="2" t="s">
        <v>455</v>
      </c>
      <c r="F434" s="1">
        <v>55.639097744360896</v>
      </c>
    </row>
    <row r="435">
      <c r="A435" s="2" t="s">
        <v>10</v>
      </c>
      <c r="B435" s="1" t="s">
        <v>478</v>
      </c>
      <c r="C435" s="1">
        <v>2023.0</v>
      </c>
      <c r="D435" s="2" t="s">
        <v>6</v>
      </c>
      <c r="E435" s="2" t="s">
        <v>455</v>
      </c>
      <c r="F435" s="1">
        <v>52.0164397636784</v>
      </c>
    </row>
    <row r="436">
      <c r="A436" s="2" t="s">
        <v>11</v>
      </c>
      <c r="B436" s="1" t="s">
        <v>477</v>
      </c>
      <c r="C436" s="1">
        <v>2023.0</v>
      </c>
      <c r="D436" s="2" t="s">
        <v>6</v>
      </c>
      <c r="E436" s="2" t="s">
        <v>455</v>
      </c>
      <c r="F436" s="1">
        <v>56.50255867301923</v>
      </c>
    </row>
    <row r="437">
      <c r="A437" s="2" t="s">
        <v>12</v>
      </c>
      <c r="B437" s="1" t="s">
        <v>476</v>
      </c>
      <c r="C437" s="1">
        <v>2023.0</v>
      </c>
      <c r="D437" s="2" t="s">
        <v>6</v>
      </c>
      <c r="E437" s="2" t="s">
        <v>455</v>
      </c>
      <c r="F437" s="1">
        <v>51.552864670927235</v>
      </c>
    </row>
    <row r="438">
      <c r="A438" s="2" t="s">
        <v>8</v>
      </c>
      <c r="B438" s="1" t="s">
        <v>479</v>
      </c>
      <c r="C438" s="1">
        <v>2023.0</v>
      </c>
      <c r="D438" s="2" t="s">
        <v>6</v>
      </c>
      <c r="E438" s="2" t="s">
        <v>455</v>
      </c>
      <c r="F438" s="1">
        <v>55.415713196033565</v>
      </c>
    </row>
    <row r="439">
      <c r="A439" s="2" t="s">
        <v>9</v>
      </c>
      <c r="B439" s="1" t="s">
        <v>480</v>
      </c>
      <c r="C439" s="1">
        <v>2023.0</v>
      </c>
      <c r="D439" s="2" t="s">
        <v>6</v>
      </c>
      <c r="E439" s="2" t="s">
        <v>455</v>
      </c>
      <c r="F439" s="1">
        <v>49.321266968325794</v>
      </c>
    </row>
    <row r="440">
      <c r="A440" s="2" t="s">
        <v>13</v>
      </c>
      <c r="B440" s="1" t="s">
        <v>481</v>
      </c>
      <c r="C440" s="1">
        <v>2023.0</v>
      </c>
      <c r="D440" s="2" t="s">
        <v>6</v>
      </c>
      <c r="E440" s="2" t="s">
        <v>455</v>
      </c>
      <c r="F440" s="1">
        <v>57.15856004396812</v>
      </c>
    </row>
    <row r="441">
      <c r="A441" s="2" t="s">
        <v>14</v>
      </c>
      <c r="B441" s="1" t="s">
        <v>483</v>
      </c>
      <c r="C441" s="1">
        <v>2023.0</v>
      </c>
      <c r="D441" s="2" t="s">
        <v>6</v>
      </c>
      <c r="E441" s="2" t="s">
        <v>455</v>
      </c>
      <c r="F441" s="1">
        <v>53.83136740934906</v>
      </c>
    </row>
    <row r="442">
      <c r="A442" s="2" t="s">
        <v>15</v>
      </c>
      <c r="B442" s="1" t="s">
        <v>482</v>
      </c>
      <c r="C442" s="1">
        <v>2023.0</v>
      </c>
      <c r="D442" s="2" t="s">
        <v>6</v>
      </c>
      <c r="E442" s="2" t="s">
        <v>455</v>
      </c>
      <c r="F442" s="1">
        <v>56.95889053987122</v>
      </c>
    </row>
    <row r="443">
      <c r="A443" s="2" t="s">
        <v>16</v>
      </c>
      <c r="B443" s="1" t="s">
        <v>484</v>
      </c>
      <c r="C443" s="1">
        <v>2023.0</v>
      </c>
      <c r="D443" s="2" t="s">
        <v>6</v>
      </c>
      <c r="E443" s="2" t="s">
        <v>455</v>
      </c>
      <c r="F443" s="1">
        <v>62.16959187989004</v>
      </c>
    </row>
    <row r="444">
      <c r="A444" s="2" t="s">
        <v>17</v>
      </c>
      <c r="B444" s="1" t="s">
        <v>485</v>
      </c>
      <c r="C444" s="1">
        <v>2023.0</v>
      </c>
      <c r="D444" s="2" t="s">
        <v>6</v>
      </c>
      <c r="E444" s="2" t="s">
        <v>455</v>
      </c>
      <c r="F444" s="1">
        <v>51.72098904186569</v>
      </c>
    </row>
    <row r="445">
      <c r="A445" s="2" t="s">
        <v>18</v>
      </c>
      <c r="B445" s="1" t="s">
        <v>486</v>
      </c>
      <c r="C445" s="1">
        <v>2023.0</v>
      </c>
      <c r="D445" s="2" t="s">
        <v>6</v>
      </c>
      <c r="E445" s="2" t="s">
        <v>455</v>
      </c>
      <c r="F445" s="1">
        <v>58.475518391415726</v>
      </c>
    </row>
    <row r="446">
      <c r="A446" s="2" t="s">
        <v>19</v>
      </c>
      <c r="B446" s="1" t="s">
        <v>487</v>
      </c>
      <c r="C446" s="1">
        <v>2023.0</v>
      </c>
      <c r="D446" s="2" t="s">
        <v>6</v>
      </c>
      <c r="E446" s="2" t="s">
        <v>455</v>
      </c>
      <c r="F446" s="1">
        <v>57.426459933343</v>
      </c>
    </row>
    <row r="447">
      <c r="A447" s="2" t="s">
        <v>20</v>
      </c>
      <c r="B447" s="1" t="s">
        <v>488</v>
      </c>
      <c r="C447" s="1">
        <v>2023.0</v>
      </c>
      <c r="D447" s="2" t="s">
        <v>6</v>
      </c>
      <c r="E447" s="2" t="s">
        <v>455</v>
      </c>
      <c r="F447" s="1">
        <v>54.934782608695656</v>
      </c>
    </row>
    <row r="448">
      <c r="A448" s="2" t="s">
        <v>21</v>
      </c>
      <c r="B448" s="1" t="s">
        <v>490</v>
      </c>
      <c r="C448" s="1">
        <v>2023.0</v>
      </c>
      <c r="D448" s="2" t="s">
        <v>6</v>
      </c>
      <c r="E448" s="2" t="s">
        <v>455</v>
      </c>
      <c r="F448" s="1">
        <v>56.73758865248227</v>
      </c>
    </row>
    <row r="449">
      <c r="A449" s="2" t="s">
        <v>22</v>
      </c>
      <c r="B449" s="1" t="s">
        <v>491</v>
      </c>
      <c r="C449" s="1">
        <v>2023.0</v>
      </c>
      <c r="D449" s="2" t="s">
        <v>6</v>
      </c>
      <c r="E449" s="2" t="s">
        <v>455</v>
      </c>
      <c r="F449" s="1">
        <v>53.2512645499421</v>
      </c>
    </row>
    <row r="450">
      <c r="A450" s="2" t="s">
        <v>23</v>
      </c>
      <c r="B450" s="1" t="s">
        <v>492</v>
      </c>
      <c r="C450" s="1">
        <v>2023.0</v>
      </c>
      <c r="D450" s="2" t="s">
        <v>6</v>
      </c>
      <c r="E450" s="2" t="s">
        <v>455</v>
      </c>
      <c r="F450" s="1">
        <v>56.69264656048797</v>
      </c>
    </row>
    <row r="451">
      <c r="A451" s="2" t="s">
        <v>24</v>
      </c>
      <c r="B451" s="1" t="s">
        <v>493</v>
      </c>
      <c r="C451" s="1">
        <v>2023.0</v>
      </c>
      <c r="D451" s="2" t="s">
        <v>6</v>
      </c>
      <c r="E451" s="2" t="s">
        <v>455</v>
      </c>
      <c r="F451" s="1">
        <v>58.90971773324715</v>
      </c>
    </row>
    <row r="452">
      <c r="A452" s="2" t="s">
        <v>25</v>
      </c>
      <c r="B452" s="1" t="s">
        <v>494</v>
      </c>
      <c r="C452" s="1">
        <v>2023.0</v>
      </c>
      <c r="D452" s="2" t="s">
        <v>6</v>
      </c>
      <c r="E452" s="2" t="s">
        <v>455</v>
      </c>
      <c r="F452" s="1">
        <v>55.79601053820098</v>
      </c>
    </row>
    <row r="453">
      <c r="A453" s="2" t="s">
        <v>26</v>
      </c>
      <c r="B453" s="1" t="s">
        <v>495</v>
      </c>
      <c r="C453" s="1">
        <v>2023.0</v>
      </c>
      <c r="D453" s="2" t="s">
        <v>6</v>
      </c>
      <c r="E453" s="2" t="s">
        <v>455</v>
      </c>
      <c r="F453" s="1">
        <v>54.71698113207547</v>
      </c>
    </row>
    <row r="454">
      <c r="A454" s="2" t="s">
        <v>27</v>
      </c>
      <c r="B454" s="1" t="s">
        <v>497</v>
      </c>
      <c r="C454" s="1">
        <v>2023.0</v>
      </c>
      <c r="D454" s="2" t="s">
        <v>6</v>
      </c>
      <c r="E454" s="2" t="s">
        <v>455</v>
      </c>
      <c r="F454" s="1">
        <v>54.2485838053982</v>
      </c>
    </row>
    <row r="455">
      <c r="A455" s="2" t="s">
        <v>28</v>
      </c>
      <c r="B455" s="1" t="s">
        <v>496</v>
      </c>
      <c r="C455" s="1">
        <v>2023.0</v>
      </c>
      <c r="D455" s="2" t="s">
        <v>6</v>
      </c>
      <c r="E455" s="2" t="s">
        <v>455</v>
      </c>
      <c r="F455" s="1">
        <v>49.05015197568389</v>
      </c>
    </row>
    <row r="456">
      <c r="A456" s="2" t="s">
        <v>29</v>
      </c>
      <c r="B456" s="1" t="s">
        <v>498</v>
      </c>
      <c r="C456" s="1">
        <v>2023.0</v>
      </c>
      <c r="D456" s="2" t="s">
        <v>6</v>
      </c>
      <c r="E456" s="2" t="s">
        <v>455</v>
      </c>
      <c r="F456" s="1">
        <v>56.412053258584436</v>
      </c>
    </row>
    <row r="457">
      <c r="A457" s="2" t="s">
        <v>30</v>
      </c>
      <c r="B457" s="1" t="s">
        <v>499</v>
      </c>
      <c r="C457" s="1">
        <v>2023.0</v>
      </c>
      <c r="D457" s="2" t="s">
        <v>6</v>
      </c>
      <c r="E457" s="2" t="s">
        <v>455</v>
      </c>
      <c r="F457" s="1">
        <v>55.26002381897578</v>
      </c>
    </row>
    <row r="458">
      <c r="A458" s="2" t="s">
        <v>31</v>
      </c>
      <c r="B458" s="1" t="s">
        <v>500</v>
      </c>
      <c r="C458" s="1">
        <v>2023.0</v>
      </c>
      <c r="D458" s="2" t="s">
        <v>6</v>
      </c>
      <c r="E458" s="2" t="s">
        <v>455</v>
      </c>
      <c r="F458" s="1">
        <v>60.66287649691545</v>
      </c>
    </row>
    <row r="459">
      <c r="A459" s="2" t="s">
        <v>32</v>
      </c>
      <c r="B459" s="1" t="s">
        <v>501</v>
      </c>
      <c r="C459" s="1">
        <v>2023.0</v>
      </c>
      <c r="D459" s="2" t="s">
        <v>6</v>
      </c>
      <c r="E459" s="2" t="s">
        <v>455</v>
      </c>
      <c r="F459" s="1">
        <v>55.42949756888168</v>
      </c>
    </row>
    <row r="460">
      <c r="A460" s="2" t="s">
        <v>33</v>
      </c>
      <c r="B460" s="1" t="s">
        <v>502</v>
      </c>
      <c r="C460" s="1">
        <v>2023.0</v>
      </c>
      <c r="D460" s="2" t="s">
        <v>6</v>
      </c>
      <c r="E460" s="2" t="s">
        <v>455</v>
      </c>
      <c r="F460" s="1">
        <v>57.168550873586845</v>
      </c>
    </row>
    <row r="461">
      <c r="A461" s="2" t="s">
        <v>34</v>
      </c>
      <c r="B461" s="1" t="s">
        <v>503</v>
      </c>
      <c r="C461" s="1">
        <v>2023.0</v>
      </c>
      <c r="D461" s="2" t="s">
        <v>6</v>
      </c>
      <c r="E461" s="2" t="s">
        <v>455</v>
      </c>
      <c r="F461" s="1">
        <v>55.892327257312424</v>
      </c>
    </row>
    <row r="462">
      <c r="A462" s="2" t="s">
        <v>35</v>
      </c>
      <c r="B462" s="1" t="s">
        <v>504</v>
      </c>
      <c r="C462" s="1">
        <v>2023.0</v>
      </c>
      <c r="D462" s="2" t="s">
        <v>6</v>
      </c>
      <c r="E462" s="2" t="s">
        <v>455</v>
      </c>
      <c r="F462" s="1">
        <v>54.346978557504876</v>
      </c>
    </row>
    <row r="463">
      <c r="A463" s="2" t="s">
        <v>3</v>
      </c>
      <c r="B463" s="1" t="s">
        <v>489</v>
      </c>
      <c r="C463" s="1">
        <v>2023.0</v>
      </c>
      <c r="D463" s="2" t="s">
        <v>6</v>
      </c>
      <c r="E463" s="2" t="s">
        <v>455</v>
      </c>
      <c r="F463" s="1">
        <v>54.74122900276419</v>
      </c>
    </row>
    <row r="464">
      <c r="A464" s="2" t="s">
        <v>4</v>
      </c>
      <c r="B464" s="1" t="s">
        <v>472</v>
      </c>
      <c r="C464" s="1">
        <v>2024.0</v>
      </c>
      <c r="D464" s="2" t="s">
        <v>6</v>
      </c>
      <c r="E464" s="2" t="s">
        <v>455</v>
      </c>
      <c r="F464" s="1">
        <v>54.65510742555597</v>
      </c>
    </row>
    <row r="465">
      <c r="A465" s="2" t="s">
        <v>5</v>
      </c>
      <c r="B465" s="1" t="s">
        <v>473</v>
      </c>
      <c r="C465" s="1">
        <v>2024.0</v>
      </c>
      <c r="D465" s="2" t="s">
        <v>6</v>
      </c>
      <c r="E465" s="2" t="s">
        <v>455</v>
      </c>
      <c r="F465" s="1">
        <v>57.296029485675994</v>
      </c>
    </row>
    <row r="466">
      <c r="A466" s="2" t="s">
        <v>6</v>
      </c>
      <c r="B466" s="1" t="s">
        <v>474</v>
      </c>
      <c r="C466" s="1">
        <v>2024.0</v>
      </c>
      <c r="D466" s="2" t="s">
        <v>6</v>
      </c>
      <c r="E466" s="2" t="s">
        <v>455</v>
      </c>
      <c r="F466" s="1">
        <v>61.74496644295302</v>
      </c>
    </row>
    <row r="467">
      <c r="A467" s="2" t="s">
        <v>7</v>
      </c>
      <c r="B467" s="1" t="s">
        <v>475</v>
      </c>
      <c r="C467" s="1">
        <v>2024.0</v>
      </c>
      <c r="D467" s="2" t="s">
        <v>6</v>
      </c>
      <c r="E467" s="2" t="s">
        <v>455</v>
      </c>
      <c r="F467" s="1">
        <v>56.79806918744972</v>
      </c>
    </row>
    <row r="468">
      <c r="A468" s="2" t="s">
        <v>10</v>
      </c>
      <c r="B468" s="1" t="s">
        <v>478</v>
      </c>
      <c r="C468" s="1">
        <v>2024.0</v>
      </c>
      <c r="D468" s="2" t="s">
        <v>6</v>
      </c>
      <c r="E468" s="2" t="s">
        <v>455</v>
      </c>
      <c r="F468" s="1">
        <v>53.05800045136538</v>
      </c>
    </row>
    <row r="469">
      <c r="A469" s="2" t="s">
        <v>11</v>
      </c>
      <c r="B469" s="1" t="s">
        <v>477</v>
      </c>
      <c r="C469" s="1">
        <v>2024.0</v>
      </c>
      <c r="D469" s="2" t="s">
        <v>6</v>
      </c>
      <c r="E469" s="2" t="s">
        <v>455</v>
      </c>
      <c r="F469" s="1">
        <v>55.74567723342939</v>
      </c>
    </row>
    <row r="470">
      <c r="A470" s="2" t="s">
        <v>12</v>
      </c>
      <c r="B470" s="1" t="s">
        <v>476</v>
      </c>
      <c r="C470" s="1">
        <v>2024.0</v>
      </c>
      <c r="D470" s="2" t="s">
        <v>6</v>
      </c>
      <c r="E470" s="2" t="s">
        <v>455</v>
      </c>
      <c r="F470" s="1">
        <v>51.81476651763537</v>
      </c>
    </row>
    <row r="471">
      <c r="A471" s="2" t="s">
        <v>8</v>
      </c>
      <c r="B471" s="1" t="s">
        <v>479</v>
      </c>
      <c r="C471" s="1">
        <v>2024.0</v>
      </c>
      <c r="D471" s="2" t="s">
        <v>6</v>
      </c>
      <c r="E471" s="2" t="s">
        <v>455</v>
      </c>
      <c r="F471" s="1">
        <v>56.44125425009444</v>
      </c>
    </row>
    <row r="472">
      <c r="A472" s="2" t="s">
        <v>9</v>
      </c>
      <c r="B472" s="1" t="s">
        <v>480</v>
      </c>
      <c r="C472" s="1">
        <v>2024.0</v>
      </c>
      <c r="D472" s="2" t="s">
        <v>6</v>
      </c>
      <c r="E472" s="2" t="s">
        <v>455</v>
      </c>
      <c r="F472" s="1">
        <v>49.643493761140824</v>
      </c>
    </row>
    <row r="473">
      <c r="A473" s="2" t="s">
        <v>13</v>
      </c>
      <c r="B473" s="1" t="s">
        <v>481</v>
      </c>
      <c r="C473" s="1">
        <v>2024.0</v>
      </c>
      <c r="D473" s="2" t="s">
        <v>6</v>
      </c>
      <c r="E473" s="2" t="s">
        <v>455</v>
      </c>
      <c r="F473" s="1">
        <v>56.19136960600375</v>
      </c>
    </row>
    <row r="474">
      <c r="A474" s="2" t="s">
        <v>14</v>
      </c>
      <c r="B474" s="1" t="s">
        <v>483</v>
      </c>
      <c r="C474" s="1">
        <v>2024.0</v>
      </c>
      <c r="D474" s="2" t="s">
        <v>6</v>
      </c>
      <c r="E474" s="2" t="s">
        <v>455</v>
      </c>
      <c r="F474" s="1">
        <v>54.47216564833673</v>
      </c>
    </row>
    <row r="475">
      <c r="A475" s="2" t="s">
        <v>15</v>
      </c>
      <c r="B475" s="1" t="s">
        <v>482</v>
      </c>
      <c r="C475" s="1">
        <v>2024.0</v>
      </c>
      <c r="D475" s="2" t="s">
        <v>6</v>
      </c>
      <c r="E475" s="2" t="s">
        <v>455</v>
      </c>
      <c r="F475" s="1">
        <v>57.30818688384055</v>
      </c>
    </row>
    <row r="476">
      <c r="A476" s="2" t="s">
        <v>16</v>
      </c>
      <c r="B476" s="1" t="s">
        <v>484</v>
      </c>
      <c r="C476" s="1">
        <v>2024.0</v>
      </c>
      <c r="D476" s="2" t="s">
        <v>6</v>
      </c>
      <c r="E476" s="2" t="s">
        <v>455</v>
      </c>
      <c r="F476" s="1">
        <v>62.62331838565023</v>
      </c>
    </row>
    <row r="477">
      <c r="A477" s="2" t="s">
        <v>17</v>
      </c>
      <c r="B477" s="1" t="s">
        <v>485</v>
      </c>
      <c r="C477" s="1">
        <v>2024.0</v>
      </c>
      <c r="D477" s="2" t="s">
        <v>6</v>
      </c>
      <c r="E477" s="2" t="s">
        <v>455</v>
      </c>
      <c r="F477" s="1">
        <v>52.43107769423558</v>
      </c>
    </row>
    <row r="478">
      <c r="A478" s="2" t="s">
        <v>18</v>
      </c>
      <c r="B478" s="1" t="s">
        <v>486</v>
      </c>
      <c r="C478" s="1">
        <v>2024.0</v>
      </c>
      <c r="D478" s="2" t="s">
        <v>6</v>
      </c>
      <c r="E478" s="2" t="s">
        <v>455</v>
      </c>
      <c r="F478" s="1">
        <v>59.663188068258165</v>
      </c>
    </row>
    <row r="479">
      <c r="A479" s="2" t="s">
        <v>19</v>
      </c>
      <c r="B479" s="1" t="s">
        <v>487</v>
      </c>
      <c r="C479" s="1">
        <v>2024.0</v>
      </c>
      <c r="D479" s="2" t="s">
        <v>6</v>
      </c>
      <c r="E479" s="2" t="s">
        <v>455</v>
      </c>
      <c r="F479" s="1">
        <v>55.02669039145908</v>
      </c>
    </row>
    <row r="480">
      <c r="A480" s="2" t="s">
        <v>20</v>
      </c>
      <c r="B480" s="1" t="s">
        <v>488</v>
      </c>
      <c r="C480" s="1">
        <v>2024.0</v>
      </c>
      <c r="D480" s="2" t="s">
        <v>6</v>
      </c>
      <c r="E480" s="2" t="s">
        <v>455</v>
      </c>
      <c r="F480" s="1">
        <v>56.49159663865546</v>
      </c>
    </row>
    <row r="481">
      <c r="A481" s="2" t="s">
        <v>21</v>
      </c>
      <c r="B481" s="1" t="s">
        <v>490</v>
      </c>
      <c r="C481" s="1">
        <v>2024.0</v>
      </c>
      <c r="D481" s="2" t="s">
        <v>6</v>
      </c>
      <c r="E481" s="2" t="s">
        <v>455</v>
      </c>
      <c r="F481" s="1">
        <v>53.55064027939464</v>
      </c>
    </row>
    <row r="482">
      <c r="A482" s="2" t="s">
        <v>22</v>
      </c>
      <c r="B482" s="1" t="s">
        <v>491</v>
      </c>
      <c r="C482" s="1">
        <v>2024.0</v>
      </c>
      <c r="D482" s="2" t="s">
        <v>6</v>
      </c>
      <c r="E482" s="2" t="s">
        <v>455</v>
      </c>
      <c r="F482" s="1">
        <v>53.85957768599848</v>
      </c>
    </row>
    <row r="483">
      <c r="A483" s="2" t="s">
        <v>23</v>
      </c>
      <c r="B483" s="1" t="s">
        <v>492</v>
      </c>
      <c r="C483" s="1">
        <v>2024.0</v>
      </c>
      <c r="D483" s="2" t="s">
        <v>6</v>
      </c>
      <c r="E483" s="2" t="s">
        <v>455</v>
      </c>
      <c r="F483" s="1">
        <v>55.94555873925502</v>
      </c>
    </row>
    <row r="484">
      <c r="A484" s="2" t="s">
        <v>24</v>
      </c>
      <c r="B484" s="1" t="s">
        <v>493</v>
      </c>
      <c r="C484" s="1">
        <v>2024.0</v>
      </c>
      <c r="D484" s="2" t="s">
        <v>6</v>
      </c>
      <c r="E484" s="2" t="s">
        <v>455</v>
      </c>
      <c r="F484" s="1">
        <v>59.303680350901246</v>
      </c>
    </row>
    <row r="485">
      <c r="A485" s="2" t="s">
        <v>25</v>
      </c>
      <c r="B485" s="1" t="s">
        <v>494</v>
      </c>
      <c r="C485" s="1">
        <v>2024.0</v>
      </c>
      <c r="D485" s="2" t="s">
        <v>6</v>
      </c>
      <c r="E485" s="2" t="s">
        <v>455</v>
      </c>
      <c r="F485" s="1">
        <v>55.380476556495005</v>
      </c>
    </row>
    <row r="486">
      <c r="A486" s="2" t="s">
        <v>26</v>
      </c>
      <c r="B486" s="1" t="s">
        <v>495</v>
      </c>
      <c r="C486" s="1">
        <v>2024.0</v>
      </c>
      <c r="D486" s="2" t="s">
        <v>6</v>
      </c>
      <c r="E486" s="2" t="s">
        <v>455</v>
      </c>
      <c r="F486" s="1">
        <v>55.05263157894736</v>
      </c>
    </row>
    <row r="487">
      <c r="A487" s="2" t="s">
        <v>27</v>
      </c>
      <c r="B487" s="1" t="s">
        <v>497</v>
      </c>
      <c r="C487" s="1">
        <v>2024.0</v>
      </c>
      <c r="D487" s="2" t="s">
        <v>6</v>
      </c>
      <c r="E487" s="2" t="s">
        <v>455</v>
      </c>
      <c r="F487" s="1">
        <v>52.83018867924528</v>
      </c>
    </row>
    <row r="488">
      <c r="A488" s="2" t="s">
        <v>28</v>
      </c>
      <c r="B488" s="1" t="s">
        <v>496</v>
      </c>
      <c r="C488" s="1">
        <v>2024.0</v>
      </c>
      <c r="D488" s="2" t="s">
        <v>6</v>
      </c>
      <c r="E488" s="2" t="s">
        <v>455</v>
      </c>
      <c r="F488" s="1">
        <v>46.61320593755332</v>
      </c>
    </row>
    <row r="489">
      <c r="A489" s="2" t="s">
        <v>29</v>
      </c>
      <c r="B489" s="1" t="s">
        <v>498</v>
      </c>
      <c r="C489" s="1">
        <v>2024.0</v>
      </c>
      <c r="D489" s="2" t="s">
        <v>6</v>
      </c>
      <c r="E489" s="2" t="s">
        <v>455</v>
      </c>
      <c r="F489" s="1">
        <v>54.94963529003126</v>
      </c>
    </row>
    <row r="490">
      <c r="A490" s="2" t="s">
        <v>30</v>
      </c>
      <c r="B490" s="1" t="s">
        <v>499</v>
      </c>
      <c r="C490" s="1">
        <v>2024.0</v>
      </c>
      <c r="D490" s="2" t="s">
        <v>6</v>
      </c>
      <c r="E490" s="2" t="s">
        <v>455</v>
      </c>
      <c r="F490" s="1">
        <v>53.5377358490566</v>
      </c>
    </row>
    <row r="491">
      <c r="A491" s="2" t="s">
        <v>31</v>
      </c>
      <c r="B491" s="1" t="s">
        <v>500</v>
      </c>
      <c r="C491" s="1">
        <v>2024.0</v>
      </c>
      <c r="D491" s="2" t="s">
        <v>6</v>
      </c>
      <c r="E491" s="2" t="s">
        <v>455</v>
      </c>
      <c r="F491" s="1">
        <v>61.50729335494327</v>
      </c>
    </row>
    <row r="492">
      <c r="A492" s="2" t="s">
        <v>32</v>
      </c>
      <c r="B492" s="1" t="s">
        <v>501</v>
      </c>
      <c r="C492" s="1">
        <v>2024.0</v>
      </c>
      <c r="D492" s="2" t="s">
        <v>6</v>
      </c>
      <c r="E492" s="2" t="s">
        <v>455</v>
      </c>
      <c r="F492" s="1">
        <v>55.61918396564066</v>
      </c>
    </row>
    <row r="493">
      <c r="A493" s="2" t="s">
        <v>33</v>
      </c>
      <c r="B493" s="1" t="s">
        <v>502</v>
      </c>
      <c r="C493" s="1">
        <v>2024.0</v>
      </c>
      <c r="D493" s="2" t="s">
        <v>6</v>
      </c>
      <c r="E493" s="2" t="s">
        <v>455</v>
      </c>
      <c r="F493" s="1">
        <v>57.10152220405082</v>
      </c>
    </row>
    <row r="494">
      <c r="A494" s="2" t="s">
        <v>34</v>
      </c>
      <c r="B494" s="1" t="s">
        <v>503</v>
      </c>
      <c r="C494" s="1">
        <v>2024.0</v>
      </c>
      <c r="D494" s="2" t="s">
        <v>6</v>
      </c>
      <c r="E494" s="2" t="s">
        <v>455</v>
      </c>
      <c r="F494" s="1">
        <v>54.767516605956715</v>
      </c>
    </row>
    <row r="495">
      <c r="A495" s="2" t="s">
        <v>35</v>
      </c>
      <c r="B495" s="1" t="s">
        <v>504</v>
      </c>
      <c r="C495" s="1">
        <v>2024.0</v>
      </c>
      <c r="D495" s="2" t="s">
        <v>6</v>
      </c>
      <c r="E495" s="2" t="s">
        <v>455</v>
      </c>
      <c r="F495" s="1">
        <v>52.460202604920404</v>
      </c>
    </row>
    <row r="496">
      <c r="A496" s="2" t="s">
        <v>3</v>
      </c>
      <c r="B496" s="1" t="s">
        <v>489</v>
      </c>
      <c r="C496" s="1">
        <v>2024.0</v>
      </c>
      <c r="D496" s="2" t="s">
        <v>6</v>
      </c>
      <c r="E496" s="2" t="s">
        <v>455</v>
      </c>
      <c r="F496" s="1">
        <v>54.87706270627063</v>
      </c>
    </row>
    <row r="497">
      <c r="A497" s="2" t="s">
        <v>4</v>
      </c>
      <c r="B497" s="1" t="s">
        <v>472</v>
      </c>
      <c r="C497" s="1">
        <v>2025.0</v>
      </c>
      <c r="D497" s="2" t="s">
        <v>6</v>
      </c>
      <c r="E497" s="2" t="s">
        <v>455</v>
      </c>
      <c r="F497" s="1">
        <v>55.70175438596491</v>
      </c>
    </row>
    <row r="498">
      <c r="A498" s="2" t="s">
        <v>5</v>
      </c>
      <c r="B498" s="1" t="s">
        <v>473</v>
      </c>
      <c r="C498" s="1">
        <v>2025.0</v>
      </c>
      <c r="D498" s="2" t="s">
        <v>6</v>
      </c>
      <c r="E498" s="2" t="s">
        <v>455</v>
      </c>
      <c r="F498" s="1">
        <v>55.72260853223079</v>
      </c>
    </row>
    <row r="499">
      <c r="A499" s="2" t="s">
        <v>6</v>
      </c>
      <c r="B499" s="1" t="s">
        <v>474</v>
      </c>
      <c r="C499" s="1">
        <v>2025.0</v>
      </c>
      <c r="D499" s="2" t="s">
        <v>6</v>
      </c>
      <c r="E499" s="2" t="s">
        <v>455</v>
      </c>
      <c r="F499" s="1">
        <v>62.59314456035767</v>
      </c>
    </row>
    <row r="500">
      <c r="A500" s="2" t="s">
        <v>7</v>
      </c>
      <c r="B500" s="1" t="s">
        <v>475</v>
      </c>
      <c r="C500" s="1">
        <v>2025.0</v>
      </c>
      <c r="D500" s="2" t="s">
        <v>6</v>
      </c>
      <c r="E500" s="2" t="s">
        <v>455</v>
      </c>
      <c r="F500" s="1">
        <v>58.7248322147651</v>
      </c>
    </row>
    <row r="501">
      <c r="A501" s="2" t="s">
        <v>10</v>
      </c>
      <c r="B501" s="1" t="s">
        <v>478</v>
      </c>
      <c r="C501" s="1">
        <v>2025.0</v>
      </c>
      <c r="D501" s="2" t="s">
        <v>6</v>
      </c>
      <c r="E501" s="2" t="s">
        <v>455</v>
      </c>
      <c r="F501" s="1">
        <v>55.08100147275405</v>
      </c>
    </row>
    <row r="502">
      <c r="A502" s="2" t="s">
        <v>11</v>
      </c>
      <c r="B502" s="1" t="s">
        <v>477</v>
      </c>
      <c r="C502" s="1">
        <v>2025.0</v>
      </c>
      <c r="D502" s="2" t="s">
        <v>6</v>
      </c>
      <c r="E502" s="2" t="s">
        <v>455</v>
      </c>
      <c r="F502" s="1">
        <v>55.64630681818182</v>
      </c>
    </row>
    <row r="503">
      <c r="A503" s="2" t="s">
        <v>12</v>
      </c>
      <c r="B503" s="1" t="s">
        <v>476</v>
      </c>
      <c r="C503" s="1">
        <v>2025.0</v>
      </c>
      <c r="D503" s="2" t="s">
        <v>6</v>
      </c>
      <c r="E503" s="2" t="s">
        <v>455</v>
      </c>
      <c r="F503" s="1">
        <v>51.98601171112557</v>
      </c>
    </row>
    <row r="504">
      <c r="A504" s="2" t="s">
        <v>8</v>
      </c>
      <c r="B504" s="1" t="s">
        <v>479</v>
      </c>
      <c r="C504" s="1">
        <v>2025.0</v>
      </c>
      <c r="D504" s="2" t="s">
        <v>6</v>
      </c>
      <c r="E504" s="2" t="s">
        <v>455</v>
      </c>
      <c r="F504" s="1">
        <v>59.29067077872012</v>
      </c>
    </row>
    <row r="505">
      <c r="A505" s="2" t="s">
        <v>9</v>
      </c>
      <c r="B505" s="1" t="s">
        <v>480</v>
      </c>
      <c r="C505" s="1">
        <v>2025.0</v>
      </c>
      <c r="D505" s="2" t="s">
        <v>6</v>
      </c>
      <c r="E505" s="2" t="s">
        <v>455</v>
      </c>
      <c r="F505" s="1">
        <v>50.84427767354597</v>
      </c>
    </row>
    <row r="506">
      <c r="A506" s="2" t="s">
        <v>13</v>
      </c>
      <c r="B506" s="1" t="s">
        <v>481</v>
      </c>
      <c r="C506" s="1">
        <v>2025.0</v>
      </c>
      <c r="D506" s="2" t="s">
        <v>6</v>
      </c>
      <c r="E506" s="2" t="s">
        <v>455</v>
      </c>
      <c r="F506" s="1">
        <v>56.30033159639981</v>
      </c>
    </row>
    <row r="507">
      <c r="A507" s="2" t="s">
        <v>14</v>
      </c>
      <c r="B507" s="1" t="s">
        <v>483</v>
      </c>
      <c r="C507" s="1">
        <v>2025.0</v>
      </c>
      <c r="D507" s="2" t="s">
        <v>6</v>
      </c>
      <c r="E507" s="2" t="s">
        <v>455</v>
      </c>
      <c r="F507" s="1">
        <v>54.67377923676652</v>
      </c>
    </row>
    <row r="508">
      <c r="A508" s="2" t="s">
        <v>15</v>
      </c>
      <c r="B508" s="1" t="s">
        <v>482</v>
      </c>
      <c r="C508" s="1">
        <v>2025.0</v>
      </c>
      <c r="D508" s="2" t="s">
        <v>6</v>
      </c>
      <c r="E508" s="2" t="s">
        <v>455</v>
      </c>
      <c r="F508" s="1">
        <v>55.1853394418992</v>
      </c>
    </row>
    <row r="509">
      <c r="A509" s="2" t="s">
        <v>16</v>
      </c>
      <c r="B509" s="1" t="s">
        <v>484</v>
      </c>
      <c r="C509" s="1">
        <v>2025.0</v>
      </c>
      <c r="D509" s="2" t="s">
        <v>6</v>
      </c>
      <c r="E509" s="2" t="s">
        <v>455</v>
      </c>
      <c r="F509" s="1">
        <v>61.986652977412724</v>
      </c>
    </row>
    <row r="510">
      <c r="A510" s="2" t="s">
        <v>17</v>
      </c>
      <c r="B510" s="1" t="s">
        <v>485</v>
      </c>
      <c r="C510" s="1">
        <v>2025.0</v>
      </c>
      <c r="D510" s="2" t="s">
        <v>6</v>
      </c>
      <c r="E510" s="2" t="s">
        <v>455</v>
      </c>
      <c r="F510" s="1">
        <v>52.07685786945465</v>
      </c>
    </row>
    <row r="511">
      <c r="A511" s="2" t="s">
        <v>18</v>
      </c>
      <c r="B511" s="1" t="s">
        <v>486</v>
      </c>
      <c r="C511" s="1">
        <v>2025.0</v>
      </c>
      <c r="D511" s="2" t="s">
        <v>6</v>
      </c>
      <c r="E511" s="2" t="s">
        <v>455</v>
      </c>
      <c r="F511" s="1">
        <v>59.93096123207648</v>
      </c>
    </row>
    <row r="512">
      <c r="A512" s="2" t="s">
        <v>19</v>
      </c>
      <c r="B512" s="1" t="s">
        <v>487</v>
      </c>
      <c r="C512" s="1">
        <v>2025.0</v>
      </c>
      <c r="D512" s="2" t="s">
        <v>6</v>
      </c>
      <c r="E512" s="2" t="s">
        <v>455</v>
      </c>
      <c r="F512" s="1">
        <v>53.138008325328215</v>
      </c>
    </row>
    <row r="513">
      <c r="A513" s="2" t="s">
        <v>20</v>
      </c>
      <c r="B513" s="1" t="s">
        <v>488</v>
      </c>
      <c r="C513" s="1">
        <v>2025.0</v>
      </c>
      <c r="D513" s="2" t="s">
        <v>6</v>
      </c>
      <c r="E513" s="2" t="s">
        <v>455</v>
      </c>
      <c r="F513" s="1">
        <v>55.869643500180054</v>
      </c>
    </row>
    <row r="514">
      <c r="A514" s="2" t="s">
        <v>21</v>
      </c>
      <c r="B514" s="1" t="s">
        <v>490</v>
      </c>
      <c r="C514" s="1">
        <v>2025.0</v>
      </c>
      <c r="D514" s="2" t="s">
        <v>6</v>
      </c>
      <c r="E514" s="2" t="s">
        <v>455</v>
      </c>
      <c r="F514" s="1">
        <v>55.21844660194175</v>
      </c>
    </row>
    <row r="515">
      <c r="A515" s="2" t="s">
        <v>22</v>
      </c>
      <c r="B515" s="1" t="s">
        <v>491</v>
      </c>
      <c r="C515" s="1">
        <v>2025.0</v>
      </c>
      <c r="D515" s="2" t="s">
        <v>6</v>
      </c>
      <c r="E515" s="2" t="s">
        <v>455</v>
      </c>
      <c r="F515" s="1">
        <v>53.303328332499866</v>
      </c>
    </row>
    <row r="516">
      <c r="A516" s="2" t="s">
        <v>23</v>
      </c>
      <c r="B516" s="1" t="s">
        <v>492</v>
      </c>
      <c r="C516" s="1">
        <v>2025.0</v>
      </c>
      <c r="D516" s="2" t="s">
        <v>6</v>
      </c>
      <c r="E516" s="2" t="s">
        <v>455</v>
      </c>
      <c r="F516" s="1">
        <v>56.29562043795621</v>
      </c>
    </row>
    <row r="517">
      <c r="A517" s="2" t="s">
        <v>24</v>
      </c>
      <c r="B517" s="1" t="s">
        <v>493</v>
      </c>
      <c r="C517" s="1">
        <v>2025.0</v>
      </c>
      <c r="D517" s="2" t="s">
        <v>6</v>
      </c>
      <c r="E517" s="2" t="s">
        <v>455</v>
      </c>
      <c r="F517" s="1">
        <v>59.65944923270969</v>
      </c>
    </row>
    <row r="518">
      <c r="A518" s="2" t="s">
        <v>25</v>
      </c>
      <c r="B518" s="1" t="s">
        <v>494</v>
      </c>
      <c r="C518" s="1">
        <v>2025.0</v>
      </c>
      <c r="D518" s="2" t="s">
        <v>6</v>
      </c>
      <c r="E518" s="2" t="s">
        <v>455</v>
      </c>
      <c r="F518" s="1">
        <v>52.89590148162402</v>
      </c>
    </row>
    <row r="519">
      <c r="A519" s="2" t="s">
        <v>26</v>
      </c>
      <c r="B519" s="1" t="s">
        <v>495</v>
      </c>
      <c r="C519" s="1">
        <v>2025.0</v>
      </c>
      <c r="D519" s="2" t="s">
        <v>6</v>
      </c>
      <c r="E519" s="2" t="s">
        <v>455</v>
      </c>
      <c r="F519" s="1">
        <v>58.38751625487646</v>
      </c>
    </row>
    <row r="520">
      <c r="A520" s="2" t="s">
        <v>27</v>
      </c>
      <c r="B520" s="1" t="s">
        <v>497</v>
      </c>
      <c r="C520" s="1">
        <v>2025.0</v>
      </c>
      <c r="D520" s="2" t="s">
        <v>6</v>
      </c>
      <c r="E520" s="2" t="s">
        <v>455</v>
      </c>
      <c r="F520" s="1">
        <v>51.91330849983068</v>
      </c>
    </row>
    <row r="521">
      <c r="A521" s="2" t="s">
        <v>28</v>
      </c>
      <c r="B521" s="1" t="s">
        <v>496</v>
      </c>
      <c r="C521" s="1">
        <v>2025.0</v>
      </c>
      <c r="D521" s="2" t="s">
        <v>6</v>
      </c>
      <c r="E521" s="2" t="s">
        <v>455</v>
      </c>
      <c r="F521" s="1">
        <v>50.33532041728763</v>
      </c>
    </row>
    <row r="522">
      <c r="A522" s="2" t="s">
        <v>29</v>
      </c>
      <c r="B522" s="1" t="s">
        <v>498</v>
      </c>
      <c r="C522" s="1">
        <v>2025.0</v>
      </c>
      <c r="D522" s="2" t="s">
        <v>6</v>
      </c>
      <c r="E522" s="2" t="s">
        <v>455</v>
      </c>
      <c r="F522" s="1">
        <v>58.90477344317906</v>
      </c>
    </row>
    <row r="523">
      <c r="A523" s="2" t="s">
        <v>30</v>
      </c>
      <c r="B523" s="1" t="s">
        <v>499</v>
      </c>
      <c r="C523" s="1">
        <v>2025.0</v>
      </c>
      <c r="D523" s="2" t="s">
        <v>6</v>
      </c>
      <c r="E523" s="2" t="s">
        <v>455</v>
      </c>
      <c r="F523" s="1">
        <v>55.34274193548387</v>
      </c>
    </row>
    <row r="524">
      <c r="A524" s="2" t="s">
        <v>31</v>
      </c>
      <c r="B524" s="1" t="s">
        <v>500</v>
      </c>
      <c r="C524" s="1">
        <v>2025.0</v>
      </c>
      <c r="D524" s="2" t="s">
        <v>6</v>
      </c>
      <c r="E524" s="2" t="s">
        <v>455</v>
      </c>
      <c r="F524" s="1">
        <v>61.04693140794224</v>
      </c>
    </row>
    <row r="525">
      <c r="A525" s="2" t="s">
        <v>32</v>
      </c>
      <c r="B525" s="1" t="s">
        <v>501</v>
      </c>
      <c r="C525" s="1">
        <v>2025.0</v>
      </c>
      <c r="D525" s="2" t="s">
        <v>6</v>
      </c>
      <c r="E525" s="2" t="s">
        <v>455</v>
      </c>
      <c r="F525" s="1">
        <v>56.634544106745736</v>
      </c>
    </row>
    <row r="526">
      <c r="A526" s="2" t="s">
        <v>33</v>
      </c>
      <c r="B526" s="1" t="s">
        <v>502</v>
      </c>
      <c r="C526" s="1">
        <v>2025.0</v>
      </c>
      <c r="D526" s="2" t="s">
        <v>6</v>
      </c>
      <c r="E526" s="2" t="s">
        <v>455</v>
      </c>
      <c r="F526" s="1">
        <v>57.12250712250713</v>
      </c>
    </row>
    <row r="527">
      <c r="A527" s="2" t="s">
        <v>34</v>
      </c>
      <c r="B527" s="1" t="s">
        <v>503</v>
      </c>
      <c r="C527" s="1">
        <v>2025.0</v>
      </c>
      <c r="D527" s="2" t="s">
        <v>6</v>
      </c>
      <c r="E527" s="2" t="s">
        <v>455</v>
      </c>
      <c r="F527" s="1">
        <v>54.94611239414935</v>
      </c>
    </row>
    <row r="528">
      <c r="A528" s="2" t="s">
        <v>35</v>
      </c>
      <c r="B528" s="1" t="s">
        <v>504</v>
      </c>
      <c r="C528" s="1">
        <v>2025.0</v>
      </c>
      <c r="D528" s="2" t="s">
        <v>6</v>
      </c>
      <c r="E528" s="2" t="s">
        <v>455</v>
      </c>
      <c r="F528" s="1">
        <v>54.21561852107809</v>
      </c>
    </row>
    <row r="529">
      <c r="A529" s="2" t="s">
        <v>3</v>
      </c>
      <c r="B529" s="1" t="s">
        <v>489</v>
      </c>
      <c r="C529" s="1">
        <v>2025.0</v>
      </c>
      <c r="D529" s="2" t="s">
        <v>6</v>
      </c>
      <c r="E529" s="2" t="s">
        <v>455</v>
      </c>
      <c r="F529" s="1">
        <v>55.10514052535085</v>
      </c>
    </row>
  </sheetData>
  <autoFilter ref="$A$1:$F$430"/>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470</v>
      </c>
      <c r="C1" s="1" t="s">
        <v>0</v>
      </c>
      <c r="D1" s="1" t="s">
        <v>36</v>
      </c>
      <c r="E1" s="1" t="s">
        <v>38</v>
      </c>
      <c r="F1" s="1" t="s">
        <v>471</v>
      </c>
    </row>
    <row r="2">
      <c r="A2" s="2" t="s">
        <v>4</v>
      </c>
      <c r="B2" s="1" t="s">
        <v>472</v>
      </c>
      <c r="C2" s="1">
        <v>2010.0</v>
      </c>
      <c r="D2" s="2" t="s">
        <v>6</v>
      </c>
      <c r="E2" s="2" t="s">
        <v>459</v>
      </c>
      <c r="F2" s="1">
        <v>51.68115417119401</v>
      </c>
    </row>
    <row r="3">
      <c r="A3" s="2" t="s">
        <v>5</v>
      </c>
      <c r="B3" s="1" t="s">
        <v>473</v>
      </c>
      <c r="C3" s="1">
        <v>2010.0</v>
      </c>
      <c r="D3" s="2" t="s">
        <v>6</v>
      </c>
      <c r="E3" s="2" t="s">
        <v>459</v>
      </c>
      <c r="F3" s="1">
        <v>49.65832039595027</v>
      </c>
    </row>
    <row r="4">
      <c r="A4" s="2" t="s">
        <v>6</v>
      </c>
      <c r="B4" s="1" t="s">
        <v>474</v>
      </c>
      <c r="C4" s="1">
        <v>2010.0</v>
      </c>
      <c r="D4" s="2" t="s">
        <v>6</v>
      </c>
      <c r="E4" s="2" t="s">
        <v>459</v>
      </c>
      <c r="F4" s="1">
        <v>50.78432638306113</v>
      </c>
    </row>
    <row r="5">
      <c r="A5" s="2" t="s">
        <v>7</v>
      </c>
      <c r="B5" s="1" t="s">
        <v>475</v>
      </c>
      <c r="C5" s="1">
        <v>2010.0</v>
      </c>
      <c r="D5" s="2" t="s">
        <v>6</v>
      </c>
      <c r="E5" s="2" t="s">
        <v>459</v>
      </c>
      <c r="F5" s="1">
        <v>50.03117206982544</v>
      </c>
    </row>
    <row r="6">
      <c r="A6" s="2" t="s">
        <v>10</v>
      </c>
      <c r="B6" s="1" t="s">
        <v>478</v>
      </c>
      <c r="C6" s="1">
        <v>2010.0</v>
      </c>
      <c r="D6" s="2" t="s">
        <v>6</v>
      </c>
      <c r="E6" s="2" t="s">
        <v>459</v>
      </c>
      <c r="F6" s="1">
        <v>49.160096515899</v>
      </c>
    </row>
    <row r="7">
      <c r="A7" s="2" t="s">
        <v>11</v>
      </c>
      <c r="B7" s="1" t="s">
        <v>477</v>
      </c>
      <c r="C7" s="1">
        <v>2010.0</v>
      </c>
      <c r="D7" s="2" t="s">
        <v>6</v>
      </c>
      <c r="E7" s="2" t="s">
        <v>459</v>
      </c>
      <c r="F7" s="1">
        <v>48.685573759293206</v>
      </c>
    </row>
    <row r="8">
      <c r="A8" s="2" t="s">
        <v>8</v>
      </c>
      <c r="B8" s="1" t="s">
        <v>479</v>
      </c>
      <c r="C8" s="1">
        <v>2010.0</v>
      </c>
      <c r="D8" s="2" t="s">
        <v>6</v>
      </c>
      <c r="E8" s="2" t="s">
        <v>459</v>
      </c>
      <c r="F8" s="1">
        <v>46.439876642167185</v>
      </c>
    </row>
    <row r="9">
      <c r="A9" s="2" t="s">
        <v>9</v>
      </c>
      <c r="B9" s="1" t="s">
        <v>480</v>
      </c>
      <c r="C9" s="1">
        <v>2010.0</v>
      </c>
      <c r="D9" s="2" t="s">
        <v>6</v>
      </c>
      <c r="E9" s="2" t="s">
        <v>459</v>
      </c>
      <c r="F9" s="1">
        <v>50.6092700148047</v>
      </c>
    </row>
    <row r="10">
      <c r="A10" s="2" t="s">
        <v>12</v>
      </c>
      <c r="B10" s="1" t="s">
        <v>476</v>
      </c>
      <c r="C10" s="1">
        <v>2010.0</v>
      </c>
      <c r="D10" s="2" t="s">
        <v>6</v>
      </c>
      <c r="E10" s="2" t="s">
        <v>459</v>
      </c>
      <c r="F10" s="1">
        <v>49.731439923478774</v>
      </c>
    </row>
    <row r="11">
      <c r="A11" s="2" t="s">
        <v>13</v>
      </c>
      <c r="B11" s="1" t="s">
        <v>481</v>
      </c>
      <c r="C11" s="1">
        <v>2010.0</v>
      </c>
      <c r="D11" s="2" t="s">
        <v>6</v>
      </c>
      <c r="E11" s="2" t="s">
        <v>459</v>
      </c>
      <c r="F11" s="1">
        <v>49.61534012031467</v>
      </c>
    </row>
    <row r="12">
      <c r="A12" s="2" t="s">
        <v>14</v>
      </c>
      <c r="B12" s="1" t="s">
        <v>483</v>
      </c>
      <c r="C12" s="1">
        <v>2010.0</v>
      </c>
      <c r="D12" s="2" t="s">
        <v>6</v>
      </c>
      <c r="E12" s="2" t="s">
        <v>459</v>
      </c>
      <c r="F12" s="1">
        <v>51.77219422484416</v>
      </c>
    </row>
    <row r="13">
      <c r="A13" s="2" t="s">
        <v>15</v>
      </c>
      <c r="B13" s="1" t="s">
        <v>482</v>
      </c>
      <c r="C13" s="1">
        <v>2010.0</v>
      </c>
      <c r="D13" s="2" t="s">
        <v>6</v>
      </c>
      <c r="E13" s="2" t="s">
        <v>459</v>
      </c>
      <c r="F13" s="1">
        <v>54.19282511210762</v>
      </c>
    </row>
    <row r="14">
      <c r="A14" s="2" t="s">
        <v>16</v>
      </c>
      <c r="B14" s="1" t="s">
        <v>484</v>
      </c>
      <c r="C14" s="1">
        <v>2010.0</v>
      </c>
      <c r="D14" s="2" t="s">
        <v>6</v>
      </c>
      <c r="E14" s="2" t="s">
        <v>459</v>
      </c>
      <c r="F14" s="1">
        <v>53.097418679254694</v>
      </c>
    </row>
    <row r="15">
      <c r="A15" s="2" t="s">
        <v>17</v>
      </c>
      <c r="B15" s="1" t="s">
        <v>485</v>
      </c>
      <c r="C15" s="1">
        <v>2010.0</v>
      </c>
      <c r="D15" s="2" t="s">
        <v>6</v>
      </c>
      <c r="E15" s="2" t="s">
        <v>459</v>
      </c>
      <c r="F15" s="1">
        <v>49.79035030663446</v>
      </c>
    </row>
    <row r="16">
      <c r="A16" s="2" t="s">
        <v>18</v>
      </c>
      <c r="B16" s="1" t="s">
        <v>486</v>
      </c>
      <c r="C16" s="1">
        <v>2010.0</v>
      </c>
      <c r="D16" s="2" t="s">
        <v>6</v>
      </c>
      <c r="E16" s="2" t="s">
        <v>459</v>
      </c>
      <c r="F16" s="1">
        <v>50.58213636168354</v>
      </c>
    </row>
    <row r="17">
      <c r="A17" s="2" t="s">
        <v>19</v>
      </c>
      <c r="B17" s="1" t="s">
        <v>487</v>
      </c>
      <c r="C17" s="1">
        <v>2010.0</v>
      </c>
      <c r="D17" s="2" t="s">
        <v>6</v>
      </c>
      <c r="E17" s="2" t="s">
        <v>459</v>
      </c>
      <c r="F17" s="1">
        <v>51.57359504970582</v>
      </c>
    </row>
    <row r="18">
      <c r="A18" s="2" t="s">
        <v>20</v>
      </c>
      <c r="B18" s="1" t="s">
        <v>488</v>
      </c>
      <c r="C18" s="1">
        <v>2010.0</v>
      </c>
      <c r="D18" s="2" t="s">
        <v>6</v>
      </c>
      <c r="E18" s="2" t="s">
        <v>459</v>
      </c>
      <c r="F18" s="1">
        <v>51.184771033013845</v>
      </c>
    </row>
    <row r="19">
      <c r="A19" s="2" t="s">
        <v>21</v>
      </c>
      <c r="B19" s="1" t="s">
        <v>490</v>
      </c>
      <c r="C19" s="1">
        <v>2010.0</v>
      </c>
      <c r="D19" s="2" t="s">
        <v>6</v>
      </c>
      <c r="E19" s="2" t="s">
        <v>459</v>
      </c>
      <c r="F19" s="1">
        <v>51.97497066875244</v>
      </c>
    </row>
    <row r="20">
      <c r="A20" s="2" t="s">
        <v>22</v>
      </c>
      <c r="B20" s="1" t="s">
        <v>491</v>
      </c>
      <c r="C20" s="1">
        <v>2010.0</v>
      </c>
      <c r="D20" s="2" t="s">
        <v>6</v>
      </c>
      <c r="E20" s="2" t="s">
        <v>459</v>
      </c>
      <c r="F20" s="1">
        <v>47.81301956771966</v>
      </c>
    </row>
    <row r="21">
      <c r="A21" s="2" t="s">
        <v>23</v>
      </c>
      <c r="B21" s="1" t="s">
        <v>492</v>
      </c>
      <c r="C21" s="1">
        <v>2010.0</v>
      </c>
      <c r="D21" s="2" t="s">
        <v>6</v>
      </c>
      <c r="E21" s="2" t="s">
        <v>459</v>
      </c>
      <c r="F21" s="1">
        <v>50.5521042960889</v>
      </c>
    </row>
    <row r="22">
      <c r="A22" s="2" t="s">
        <v>24</v>
      </c>
      <c r="B22" s="1" t="s">
        <v>493</v>
      </c>
      <c r="C22" s="1">
        <v>2010.0</v>
      </c>
      <c r="D22" s="2" t="s">
        <v>6</v>
      </c>
      <c r="E22" s="2" t="s">
        <v>459</v>
      </c>
      <c r="F22" s="1">
        <v>50.40060231514886</v>
      </c>
    </row>
    <row r="23">
      <c r="A23" s="2" t="s">
        <v>25</v>
      </c>
      <c r="B23" s="1" t="s">
        <v>494</v>
      </c>
      <c r="C23" s="1">
        <v>2010.0</v>
      </c>
      <c r="D23" s="2" t="s">
        <v>6</v>
      </c>
      <c r="E23" s="2" t="s">
        <v>459</v>
      </c>
      <c r="F23" s="1">
        <v>49.45934559752844</v>
      </c>
    </row>
    <row r="24">
      <c r="A24" s="2" t="s">
        <v>26</v>
      </c>
      <c r="B24" s="1" t="s">
        <v>495</v>
      </c>
      <c r="C24" s="1">
        <v>2010.0</v>
      </c>
      <c r="D24" s="2" t="s">
        <v>6</v>
      </c>
      <c r="E24" s="2" t="s">
        <v>459</v>
      </c>
      <c r="F24" s="1">
        <v>49.12920959024345</v>
      </c>
    </row>
    <row r="25">
      <c r="A25" s="2" t="s">
        <v>27</v>
      </c>
      <c r="B25" s="1" t="s">
        <v>497</v>
      </c>
      <c r="C25" s="1">
        <v>2010.0</v>
      </c>
      <c r="D25" s="2" t="s">
        <v>6</v>
      </c>
      <c r="E25" s="2" t="s">
        <v>459</v>
      </c>
      <c r="F25" s="1">
        <v>50.80412295771044</v>
      </c>
    </row>
    <row r="26">
      <c r="A26" s="2" t="s">
        <v>28</v>
      </c>
      <c r="B26" s="1" t="s">
        <v>496</v>
      </c>
      <c r="C26" s="1">
        <v>2010.0</v>
      </c>
      <c r="D26" s="2" t="s">
        <v>6</v>
      </c>
      <c r="E26" s="2" t="s">
        <v>459</v>
      </c>
      <c r="F26" s="1">
        <v>49.3325174519525</v>
      </c>
    </row>
    <row r="27">
      <c r="A27" s="2" t="s">
        <v>29</v>
      </c>
      <c r="B27" s="1" t="s">
        <v>498</v>
      </c>
      <c r="C27" s="1">
        <v>2010.0</v>
      </c>
      <c r="D27" s="2" t="s">
        <v>6</v>
      </c>
      <c r="E27" s="2" t="s">
        <v>459</v>
      </c>
      <c r="F27" s="1">
        <v>48.2811200443582</v>
      </c>
    </row>
    <row r="28">
      <c r="A28" s="2" t="s">
        <v>30</v>
      </c>
      <c r="B28" s="1" t="s">
        <v>499</v>
      </c>
      <c r="C28" s="1">
        <v>2010.0</v>
      </c>
      <c r="D28" s="2" t="s">
        <v>6</v>
      </c>
      <c r="E28" s="2" t="s">
        <v>459</v>
      </c>
      <c r="F28" s="1">
        <v>49.393132991497374</v>
      </c>
    </row>
    <row r="29">
      <c r="A29" s="2" t="s">
        <v>31</v>
      </c>
      <c r="B29" s="1" t="s">
        <v>500</v>
      </c>
      <c r="C29" s="1">
        <v>2010.0</v>
      </c>
      <c r="D29" s="2" t="s">
        <v>6</v>
      </c>
      <c r="E29" s="2" t="s">
        <v>459</v>
      </c>
      <c r="F29" s="1">
        <v>48.7964229124612</v>
      </c>
    </row>
    <row r="30">
      <c r="A30" s="2" t="s">
        <v>32</v>
      </c>
      <c r="B30" s="1" t="s">
        <v>501</v>
      </c>
      <c r="C30" s="1">
        <v>2010.0</v>
      </c>
      <c r="D30" s="2" t="s">
        <v>6</v>
      </c>
      <c r="E30" s="2" t="s">
        <v>459</v>
      </c>
      <c r="F30" s="1">
        <v>53.5028155018218</v>
      </c>
    </row>
    <row r="31">
      <c r="A31" s="2" t="s">
        <v>33</v>
      </c>
      <c r="B31" s="1" t="s">
        <v>502</v>
      </c>
      <c r="C31" s="1">
        <v>2010.0</v>
      </c>
      <c r="D31" s="2" t="s">
        <v>6</v>
      </c>
      <c r="E31" s="2" t="s">
        <v>459</v>
      </c>
      <c r="F31" s="1">
        <v>48.89999790542286</v>
      </c>
    </row>
    <row r="32">
      <c r="A32" s="2" t="s">
        <v>34</v>
      </c>
      <c r="B32" s="1" t="s">
        <v>503</v>
      </c>
      <c r="C32" s="1">
        <v>2010.0</v>
      </c>
      <c r="D32" s="2" t="s">
        <v>6</v>
      </c>
      <c r="E32" s="2" t="s">
        <v>459</v>
      </c>
      <c r="F32" s="1">
        <v>48.80772251058206</v>
      </c>
    </row>
    <row r="33">
      <c r="A33" s="2" t="s">
        <v>35</v>
      </c>
      <c r="B33" s="1" t="s">
        <v>504</v>
      </c>
      <c r="C33" s="1">
        <v>2010.0</v>
      </c>
      <c r="D33" s="2" t="s">
        <v>6</v>
      </c>
      <c r="E33" s="2" t="s">
        <v>459</v>
      </c>
      <c r="F33" s="1">
        <v>52.05336668751303</v>
      </c>
    </row>
    <row r="34">
      <c r="A34" s="2" t="s">
        <v>3</v>
      </c>
      <c r="B34" s="1" t="s">
        <v>489</v>
      </c>
      <c r="C34" s="1">
        <v>2010.0</v>
      </c>
      <c r="D34" s="2" t="s">
        <v>6</v>
      </c>
      <c r="E34" s="2" t="s">
        <v>459</v>
      </c>
      <c r="F34" s="1">
        <v>49.91646482299558</v>
      </c>
    </row>
    <row r="35">
      <c r="A35" s="2" t="s">
        <v>4</v>
      </c>
      <c r="B35" s="1" t="s">
        <v>472</v>
      </c>
      <c r="C35" s="1">
        <v>2011.0</v>
      </c>
      <c r="D35" s="2" t="s">
        <v>6</v>
      </c>
      <c r="E35" s="2" t="s">
        <v>459</v>
      </c>
      <c r="F35" s="1">
        <v>51.10940869367836</v>
      </c>
    </row>
    <row r="36">
      <c r="A36" s="2" t="s">
        <v>5</v>
      </c>
      <c r="B36" s="1" t="s">
        <v>473</v>
      </c>
      <c r="C36" s="1">
        <v>2011.0</v>
      </c>
      <c r="D36" s="2" t="s">
        <v>6</v>
      </c>
      <c r="E36" s="2" t="s">
        <v>459</v>
      </c>
      <c r="F36" s="1">
        <v>49.91212874394316</v>
      </c>
    </row>
    <row r="37">
      <c r="A37" s="2" t="s">
        <v>6</v>
      </c>
      <c r="B37" s="1" t="s">
        <v>474</v>
      </c>
      <c r="C37" s="1">
        <v>2011.0</v>
      </c>
      <c r="D37" s="2" t="s">
        <v>6</v>
      </c>
      <c r="E37" s="2" t="s">
        <v>459</v>
      </c>
      <c r="F37" s="1">
        <v>49.8304248627983</v>
      </c>
    </row>
    <row r="38">
      <c r="A38" s="2" t="s">
        <v>7</v>
      </c>
      <c r="B38" s="1" t="s">
        <v>475</v>
      </c>
      <c r="C38" s="1">
        <v>2011.0</v>
      </c>
      <c r="D38" s="2" t="s">
        <v>6</v>
      </c>
      <c r="E38" s="2" t="s">
        <v>459</v>
      </c>
      <c r="F38" s="1">
        <v>49.04055728877302</v>
      </c>
    </row>
    <row r="39">
      <c r="A39" s="2" t="s">
        <v>10</v>
      </c>
      <c r="B39" s="1" t="s">
        <v>478</v>
      </c>
      <c r="C39" s="1">
        <v>2011.0</v>
      </c>
      <c r="D39" s="2" t="s">
        <v>6</v>
      </c>
      <c r="E39" s="2" t="s">
        <v>459</v>
      </c>
      <c r="F39" s="1">
        <v>48.114467504014165</v>
      </c>
    </row>
    <row r="40">
      <c r="A40" s="2" t="s">
        <v>11</v>
      </c>
      <c r="B40" s="1" t="s">
        <v>477</v>
      </c>
      <c r="C40" s="1">
        <v>2011.0</v>
      </c>
      <c r="D40" s="2" t="s">
        <v>6</v>
      </c>
      <c r="E40" s="2" t="s">
        <v>459</v>
      </c>
      <c r="F40" s="1">
        <v>48.11039471276493</v>
      </c>
    </row>
    <row r="41">
      <c r="A41" s="2" t="s">
        <v>8</v>
      </c>
      <c r="B41" s="1" t="s">
        <v>479</v>
      </c>
      <c r="C41" s="1">
        <v>2011.0</v>
      </c>
      <c r="D41" s="2" t="s">
        <v>6</v>
      </c>
      <c r="E41" s="2" t="s">
        <v>459</v>
      </c>
      <c r="F41" s="1">
        <v>46.42598156013675</v>
      </c>
    </row>
    <row r="42">
      <c r="A42" s="2" t="s">
        <v>9</v>
      </c>
      <c r="B42" s="1" t="s">
        <v>480</v>
      </c>
      <c r="C42" s="1">
        <v>2011.0</v>
      </c>
      <c r="D42" s="2" t="s">
        <v>6</v>
      </c>
      <c r="E42" s="2" t="s">
        <v>459</v>
      </c>
      <c r="F42" s="1">
        <v>50.62708801139164</v>
      </c>
    </row>
    <row r="43">
      <c r="A43" s="2" t="s">
        <v>12</v>
      </c>
      <c r="B43" s="1" t="s">
        <v>476</v>
      </c>
      <c r="C43" s="1">
        <v>2011.0</v>
      </c>
      <c r="D43" s="2" t="s">
        <v>6</v>
      </c>
      <c r="E43" s="2" t="s">
        <v>459</v>
      </c>
      <c r="F43" s="1">
        <v>49.59127661519231</v>
      </c>
    </row>
    <row r="44">
      <c r="A44" s="2" t="s">
        <v>13</v>
      </c>
      <c r="B44" s="1" t="s">
        <v>481</v>
      </c>
      <c r="C44" s="1">
        <v>2011.0</v>
      </c>
      <c r="D44" s="2" t="s">
        <v>6</v>
      </c>
      <c r="E44" s="2" t="s">
        <v>459</v>
      </c>
      <c r="F44" s="1">
        <v>49.00977826745627</v>
      </c>
    </row>
    <row r="45">
      <c r="A45" s="2" t="s">
        <v>14</v>
      </c>
      <c r="B45" s="1" t="s">
        <v>483</v>
      </c>
      <c r="C45" s="1">
        <v>2011.0</v>
      </c>
      <c r="D45" s="2" t="s">
        <v>6</v>
      </c>
      <c r="E45" s="2" t="s">
        <v>459</v>
      </c>
      <c r="F45" s="1">
        <v>51.069613259668515</v>
      </c>
    </row>
    <row r="46">
      <c r="A46" s="2" t="s">
        <v>15</v>
      </c>
      <c r="B46" s="1" t="s">
        <v>482</v>
      </c>
      <c r="C46" s="1">
        <v>2011.0</v>
      </c>
      <c r="D46" s="2" t="s">
        <v>6</v>
      </c>
      <c r="E46" s="2" t="s">
        <v>459</v>
      </c>
      <c r="F46" s="1">
        <v>53.357853662179565</v>
      </c>
    </row>
    <row r="47">
      <c r="A47" s="2" t="s">
        <v>16</v>
      </c>
      <c r="B47" s="1" t="s">
        <v>484</v>
      </c>
      <c r="C47" s="1">
        <v>2011.0</v>
      </c>
      <c r="D47" s="2" t="s">
        <v>6</v>
      </c>
      <c r="E47" s="2" t="s">
        <v>459</v>
      </c>
      <c r="F47" s="1">
        <v>52.280309706659956</v>
      </c>
    </row>
    <row r="48">
      <c r="A48" s="2" t="s">
        <v>17</v>
      </c>
      <c r="B48" s="1" t="s">
        <v>485</v>
      </c>
      <c r="C48" s="1">
        <v>2011.0</v>
      </c>
      <c r="D48" s="2" t="s">
        <v>6</v>
      </c>
      <c r="E48" s="2" t="s">
        <v>459</v>
      </c>
      <c r="F48" s="1">
        <v>49.625112968190386</v>
      </c>
    </row>
    <row r="49">
      <c r="A49" s="2" t="s">
        <v>18</v>
      </c>
      <c r="B49" s="1" t="s">
        <v>486</v>
      </c>
      <c r="C49" s="1">
        <v>2011.0</v>
      </c>
      <c r="D49" s="2" t="s">
        <v>6</v>
      </c>
      <c r="E49" s="2" t="s">
        <v>459</v>
      </c>
      <c r="F49" s="1">
        <v>50.42941483188401</v>
      </c>
    </row>
    <row r="50">
      <c r="A50" s="2" t="s">
        <v>19</v>
      </c>
      <c r="B50" s="1" t="s">
        <v>487</v>
      </c>
      <c r="C50" s="1">
        <v>2011.0</v>
      </c>
      <c r="D50" s="2" t="s">
        <v>6</v>
      </c>
      <c r="E50" s="2" t="s">
        <v>459</v>
      </c>
      <c r="F50" s="1">
        <v>49.87495662370918</v>
      </c>
    </row>
    <row r="51">
      <c r="A51" s="2" t="s">
        <v>20</v>
      </c>
      <c r="B51" s="1" t="s">
        <v>488</v>
      </c>
      <c r="C51" s="1">
        <v>2011.0</v>
      </c>
      <c r="D51" s="2" t="s">
        <v>6</v>
      </c>
      <c r="E51" s="2" t="s">
        <v>459</v>
      </c>
      <c r="F51" s="1">
        <v>51.07244637768111</v>
      </c>
    </row>
    <row r="52">
      <c r="A52" s="2" t="s">
        <v>21</v>
      </c>
      <c r="B52" s="1" t="s">
        <v>490</v>
      </c>
      <c r="C52" s="1">
        <v>2011.0</v>
      </c>
      <c r="D52" s="2" t="s">
        <v>6</v>
      </c>
      <c r="E52" s="2" t="s">
        <v>459</v>
      </c>
      <c r="F52" s="1">
        <v>51.31867760780738</v>
      </c>
    </row>
    <row r="53">
      <c r="A53" s="2" t="s">
        <v>22</v>
      </c>
      <c r="B53" s="1" t="s">
        <v>491</v>
      </c>
      <c r="C53" s="1">
        <v>2011.0</v>
      </c>
      <c r="D53" s="2" t="s">
        <v>6</v>
      </c>
      <c r="E53" s="2" t="s">
        <v>459</v>
      </c>
      <c r="F53" s="1">
        <v>48.071531408653485</v>
      </c>
    </row>
    <row r="54">
      <c r="A54" s="2" t="s">
        <v>23</v>
      </c>
      <c r="B54" s="1" t="s">
        <v>492</v>
      </c>
      <c r="C54" s="1">
        <v>2011.0</v>
      </c>
      <c r="D54" s="2" t="s">
        <v>6</v>
      </c>
      <c r="E54" s="2" t="s">
        <v>459</v>
      </c>
      <c r="F54" s="1">
        <v>50.024929938276905</v>
      </c>
    </row>
    <row r="55">
      <c r="A55" s="2" t="s">
        <v>24</v>
      </c>
      <c r="B55" s="1" t="s">
        <v>493</v>
      </c>
      <c r="C55" s="1">
        <v>2011.0</v>
      </c>
      <c r="D55" s="2" t="s">
        <v>6</v>
      </c>
      <c r="E55" s="2" t="s">
        <v>459</v>
      </c>
      <c r="F55" s="1">
        <v>50.535225292506844</v>
      </c>
    </row>
    <row r="56">
      <c r="A56" s="2" t="s">
        <v>25</v>
      </c>
      <c r="B56" s="1" t="s">
        <v>494</v>
      </c>
      <c r="C56" s="1">
        <v>2011.0</v>
      </c>
      <c r="D56" s="2" t="s">
        <v>6</v>
      </c>
      <c r="E56" s="2" t="s">
        <v>459</v>
      </c>
      <c r="F56" s="1">
        <v>48.84795612084044</v>
      </c>
    </row>
    <row r="57">
      <c r="A57" s="2" t="s">
        <v>26</v>
      </c>
      <c r="B57" s="1" t="s">
        <v>495</v>
      </c>
      <c r="C57" s="1">
        <v>2011.0</v>
      </c>
      <c r="D57" s="2" t="s">
        <v>6</v>
      </c>
      <c r="E57" s="2" t="s">
        <v>459</v>
      </c>
      <c r="F57" s="1">
        <v>48.23573730693567</v>
      </c>
    </row>
    <row r="58">
      <c r="A58" s="2" t="s">
        <v>27</v>
      </c>
      <c r="B58" s="1" t="s">
        <v>497</v>
      </c>
      <c r="C58" s="1">
        <v>2011.0</v>
      </c>
      <c r="D58" s="2" t="s">
        <v>6</v>
      </c>
      <c r="E58" s="2" t="s">
        <v>459</v>
      </c>
      <c r="F58" s="1">
        <v>50.67644916224373</v>
      </c>
    </row>
    <row r="59">
      <c r="A59" s="2" t="s">
        <v>28</v>
      </c>
      <c r="B59" s="1" t="s">
        <v>496</v>
      </c>
      <c r="C59" s="1">
        <v>2011.0</v>
      </c>
      <c r="D59" s="2" t="s">
        <v>6</v>
      </c>
      <c r="E59" s="2" t="s">
        <v>459</v>
      </c>
      <c r="F59" s="1">
        <v>48.76577401021096</v>
      </c>
    </row>
    <row r="60">
      <c r="A60" s="2" t="s">
        <v>29</v>
      </c>
      <c r="B60" s="1" t="s">
        <v>498</v>
      </c>
      <c r="C60" s="1">
        <v>2011.0</v>
      </c>
      <c r="D60" s="2" t="s">
        <v>6</v>
      </c>
      <c r="E60" s="2" t="s">
        <v>459</v>
      </c>
      <c r="F60" s="1">
        <v>47.93022926691197</v>
      </c>
    </row>
    <row r="61">
      <c r="A61" s="2" t="s">
        <v>30</v>
      </c>
      <c r="B61" s="1" t="s">
        <v>499</v>
      </c>
      <c r="C61" s="1">
        <v>2011.0</v>
      </c>
      <c r="D61" s="2" t="s">
        <v>6</v>
      </c>
      <c r="E61" s="2" t="s">
        <v>459</v>
      </c>
      <c r="F61" s="1">
        <v>48.865331513631894</v>
      </c>
    </row>
    <row r="62">
      <c r="A62" s="2" t="s">
        <v>31</v>
      </c>
      <c r="B62" s="1" t="s">
        <v>500</v>
      </c>
      <c r="C62" s="1">
        <v>2011.0</v>
      </c>
      <c r="D62" s="2" t="s">
        <v>6</v>
      </c>
      <c r="E62" s="2" t="s">
        <v>459</v>
      </c>
      <c r="F62" s="1">
        <v>48.0126255500162</v>
      </c>
    </row>
    <row r="63">
      <c r="A63" s="2" t="s">
        <v>32</v>
      </c>
      <c r="B63" s="1" t="s">
        <v>501</v>
      </c>
      <c r="C63" s="1">
        <v>2011.0</v>
      </c>
      <c r="D63" s="2" t="s">
        <v>6</v>
      </c>
      <c r="E63" s="2" t="s">
        <v>459</v>
      </c>
      <c r="F63" s="1">
        <v>52.74325073232523</v>
      </c>
    </row>
    <row r="64">
      <c r="A64" s="2" t="s">
        <v>33</v>
      </c>
      <c r="B64" s="1" t="s">
        <v>502</v>
      </c>
      <c r="C64" s="1">
        <v>2011.0</v>
      </c>
      <c r="D64" s="2" t="s">
        <v>6</v>
      </c>
      <c r="E64" s="2" t="s">
        <v>459</v>
      </c>
      <c r="F64" s="1">
        <v>48.844370838903636</v>
      </c>
    </row>
    <row r="65">
      <c r="A65" s="2" t="s">
        <v>34</v>
      </c>
      <c r="B65" s="1" t="s">
        <v>503</v>
      </c>
      <c r="C65" s="1">
        <v>2011.0</v>
      </c>
      <c r="D65" s="2" t="s">
        <v>6</v>
      </c>
      <c r="E65" s="2" t="s">
        <v>459</v>
      </c>
      <c r="F65" s="1">
        <v>48.53808788222814</v>
      </c>
    </row>
    <row r="66">
      <c r="A66" s="2" t="s">
        <v>35</v>
      </c>
      <c r="B66" s="1" t="s">
        <v>504</v>
      </c>
      <c r="C66" s="1">
        <v>2011.0</v>
      </c>
      <c r="D66" s="2" t="s">
        <v>6</v>
      </c>
      <c r="E66" s="2" t="s">
        <v>459</v>
      </c>
      <c r="F66" s="1">
        <v>50.90347906865242</v>
      </c>
    </row>
    <row r="67">
      <c r="A67" s="2" t="s">
        <v>3</v>
      </c>
      <c r="B67" s="1" t="s">
        <v>489</v>
      </c>
      <c r="C67" s="1">
        <v>2011.0</v>
      </c>
      <c r="D67" s="2" t="s">
        <v>6</v>
      </c>
      <c r="E67" s="2" t="s">
        <v>459</v>
      </c>
      <c r="F67" s="1">
        <v>49.58670622785862</v>
      </c>
    </row>
    <row r="68">
      <c r="A68" s="2" t="s">
        <v>4</v>
      </c>
      <c r="B68" s="1" t="s">
        <v>472</v>
      </c>
      <c r="C68" s="1">
        <v>2012.0</v>
      </c>
      <c r="D68" s="2" t="s">
        <v>6</v>
      </c>
      <c r="E68" s="2" t="s">
        <v>459</v>
      </c>
      <c r="F68" s="1">
        <v>50.08735854635379</v>
      </c>
    </row>
    <row r="69">
      <c r="A69" s="2" t="s">
        <v>5</v>
      </c>
      <c r="B69" s="1" t="s">
        <v>473</v>
      </c>
      <c r="C69" s="1">
        <v>2012.0</v>
      </c>
      <c r="D69" s="2" t="s">
        <v>6</v>
      </c>
      <c r="E69" s="2" t="s">
        <v>459</v>
      </c>
      <c r="F69" s="1">
        <v>49.68038629570016</v>
      </c>
    </row>
    <row r="70">
      <c r="A70" s="2" t="s">
        <v>6</v>
      </c>
      <c r="B70" s="1" t="s">
        <v>474</v>
      </c>
      <c r="C70" s="1">
        <v>2012.0</v>
      </c>
      <c r="D70" s="2" t="s">
        <v>6</v>
      </c>
      <c r="E70" s="2" t="s">
        <v>459</v>
      </c>
      <c r="F70" s="1">
        <v>49.552155771905426</v>
      </c>
    </row>
    <row r="71">
      <c r="A71" s="2" t="s">
        <v>7</v>
      </c>
      <c r="B71" s="1" t="s">
        <v>475</v>
      </c>
      <c r="C71" s="1">
        <v>2012.0</v>
      </c>
      <c r="D71" s="2" t="s">
        <v>6</v>
      </c>
      <c r="E71" s="2" t="s">
        <v>459</v>
      </c>
      <c r="F71" s="1">
        <v>48.811852345083025</v>
      </c>
    </row>
    <row r="72">
      <c r="A72" s="2" t="s">
        <v>10</v>
      </c>
      <c r="B72" s="1" t="s">
        <v>478</v>
      </c>
      <c r="C72" s="1">
        <v>2012.0</v>
      </c>
      <c r="D72" s="2" t="s">
        <v>6</v>
      </c>
      <c r="E72" s="2" t="s">
        <v>459</v>
      </c>
      <c r="F72" s="1">
        <v>48.54422735346359</v>
      </c>
    </row>
    <row r="73">
      <c r="A73" s="2" t="s">
        <v>11</v>
      </c>
      <c r="B73" s="1" t="s">
        <v>477</v>
      </c>
      <c r="C73" s="1">
        <v>2012.0</v>
      </c>
      <c r="D73" s="2" t="s">
        <v>6</v>
      </c>
      <c r="E73" s="2" t="s">
        <v>459</v>
      </c>
      <c r="F73" s="1">
        <v>47.7120251228614</v>
      </c>
    </row>
    <row r="74">
      <c r="A74" s="2" t="s">
        <v>8</v>
      </c>
      <c r="B74" s="1" t="s">
        <v>479</v>
      </c>
      <c r="C74" s="1">
        <v>2012.0</v>
      </c>
      <c r="D74" s="2" t="s">
        <v>6</v>
      </c>
      <c r="E74" s="2" t="s">
        <v>459</v>
      </c>
      <c r="F74" s="1">
        <v>46.43749450715012</v>
      </c>
    </row>
    <row r="75">
      <c r="A75" s="2" t="s">
        <v>9</v>
      </c>
      <c r="B75" s="1" t="s">
        <v>480</v>
      </c>
      <c r="C75" s="1">
        <v>2012.0</v>
      </c>
      <c r="D75" s="2" t="s">
        <v>6</v>
      </c>
      <c r="E75" s="2" t="s">
        <v>459</v>
      </c>
      <c r="F75" s="1">
        <v>50.7297354052919</v>
      </c>
    </row>
    <row r="76">
      <c r="A76" s="2" t="s">
        <v>12</v>
      </c>
      <c r="B76" s="1" t="s">
        <v>476</v>
      </c>
      <c r="C76" s="1">
        <v>2012.0</v>
      </c>
      <c r="D76" s="2" t="s">
        <v>6</v>
      </c>
      <c r="E76" s="2" t="s">
        <v>459</v>
      </c>
      <c r="F76" s="1">
        <v>49.38093764980648</v>
      </c>
    </row>
    <row r="77">
      <c r="A77" s="2" t="s">
        <v>13</v>
      </c>
      <c r="B77" s="1" t="s">
        <v>481</v>
      </c>
      <c r="C77" s="1">
        <v>2012.0</v>
      </c>
      <c r="D77" s="2" t="s">
        <v>6</v>
      </c>
      <c r="E77" s="2" t="s">
        <v>459</v>
      </c>
      <c r="F77" s="1">
        <v>48.9667994687915</v>
      </c>
    </row>
    <row r="78">
      <c r="A78" s="2" t="s">
        <v>14</v>
      </c>
      <c r="B78" s="1" t="s">
        <v>483</v>
      </c>
      <c r="C78" s="1">
        <v>2012.0</v>
      </c>
      <c r="D78" s="2" t="s">
        <v>6</v>
      </c>
      <c r="E78" s="2" t="s">
        <v>459</v>
      </c>
      <c r="F78" s="1">
        <v>50.13146362839615</v>
      </c>
    </row>
    <row r="79">
      <c r="A79" s="2" t="s">
        <v>15</v>
      </c>
      <c r="B79" s="1" t="s">
        <v>482</v>
      </c>
      <c r="C79" s="1">
        <v>2012.0</v>
      </c>
      <c r="D79" s="2" t="s">
        <v>6</v>
      </c>
      <c r="E79" s="2" t="s">
        <v>459</v>
      </c>
      <c r="F79" s="1">
        <v>52.27573148512021</v>
      </c>
    </row>
    <row r="80">
      <c r="A80" s="2" t="s">
        <v>16</v>
      </c>
      <c r="B80" s="1" t="s">
        <v>484</v>
      </c>
      <c r="C80" s="1">
        <v>2012.0</v>
      </c>
      <c r="D80" s="2" t="s">
        <v>6</v>
      </c>
      <c r="E80" s="2" t="s">
        <v>459</v>
      </c>
      <c r="F80" s="1">
        <v>51.971283633451</v>
      </c>
    </row>
    <row r="81">
      <c r="A81" s="2" t="s">
        <v>17</v>
      </c>
      <c r="B81" s="1" t="s">
        <v>485</v>
      </c>
      <c r="C81" s="1">
        <v>2012.0</v>
      </c>
      <c r="D81" s="2" t="s">
        <v>6</v>
      </c>
      <c r="E81" s="2" t="s">
        <v>459</v>
      </c>
      <c r="F81" s="1">
        <v>49.7145705440999</v>
      </c>
    </row>
    <row r="82">
      <c r="A82" s="2" t="s">
        <v>18</v>
      </c>
      <c r="B82" s="1" t="s">
        <v>486</v>
      </c>
      <c r="C82" s="1">
        <v>2012.0</v>
      </c>
      <c r="D82" s="2" t="s">
        <v>6</v>
      </c>
      <c r="E82" s="2" t="s">
        <v>459</v>
      </c>
      <c r="F82" s="1">
        <v>50.609616977387454</v>
      </c>
    </row>
    <row r="83">
      <c r="A83" s="2" t="s">
        <v>19</v>
      </c>
      <c r="B83" s="1" t="s">
        <v>487</v>
      </c>
      <c r="C83" s="1">
        <v>2012.0</v>
      </c>
      <c r="D83" s="2" t="s">
        <v>6</v>
      </c>
      <c r="E83" s="2" t="s">
        <v>459</v>
      </c>
      <c r="F83" s="1">
        <v>49.944012797074954</v>
      </c>
    </row>
    <row r="84">
      <c r="A84" s="2" t="s">
        <v>20</v>
      </c>
      <c r="B84" s="1" t="s">
        <v>488</v>
      </c>
      <c r="C84" s="1">
        <v>2012.0</v>
      </c>
      <c r="D84" s="2" t="s">
        <v>6</v>
      </c>
      <c r="E84" s="2" t="s">
        <v>459</v>
      </c>
      <c r="F84" s="1">
        <v>50.81145970404229</v>
      </c>
    </row>
    <row r="85">
      <c r="A85" s="2" t="s">
        <v>21</v>
      </c>
      <c r="B85" s="1" t="s">
        <v>490</v>
      </c>
      <c r="C85" s="1">
        <v>2012.0</v>
      </c>
      <c r="D85" s="2" t="s">
        <v>6</v>
      </c>
      <c r="E85" s="2" t="s">
        <v>459</v>
      </c>
      <c r="F85" s="1">
        <v>50.75090072414654</v>
      </c>
    </row>
    <row r="86">
      <c r="A86" s="2" t="s">
        <v>22</v>
      </c>
      <c r="B86" s="1" t="s">
        <v>491</v>
      </c>
      <c r="C86" s="1">
        <v>2012.0</v>
      </c>
      <c r="D86" s="2" t="s">
        <v>6</v>
      </c>
      <c r="E86" s="2" t="s">
        <v>459</v>
      </c>
      <c r="F86" s="1">
        <v>47.20307487055685</v>
      </c>
    </row>
    <row r="87">
      <c r="A87" s="2" t="s">
        <v>23</v>
      </c>
      <c r="B87" s="1" t="s">
        <v>492</v>
      </c>
      <c r="C87" s="1">
        <v>2012.0</v>
      </c>
      <c r="D87" s="2" t="s">
        <v>6</v>
      </c>
      <c r="E87" s="2" t="s">
        <v>459</v>
      </c>
      <c r="F87" s="1">
        <v>50.1338257216425</v>
      </c>
    </row>
    <row r="88">
      <c r="A88" s="2" t="s">
        <v>24</v>
      </c>
      <c r="B88" s="1" t="s">
        <v>493</v>
      </c>
      <c r="C88" s="1">
        <v>2012.0</v>
      </c>
      <c r="D88" s="2" t="s">
        <v>6</v>
      </c>
      <c r="E88" s="2" t="s">
        <v>459</v>
      </c>
      <c r="F88" s="1">
        <v>50.200385843228226</v>
      </c>
    </row>
    <row r="89">
      <c r="A89" s="2" t="s">
        <v>25</v>
      </c>
      <c r="B89" s="1" t="s">
        <v>494</v>
      </c>
      <c r="C89" s="1">
        <v>2012.0</v>
      </c>
      <c r="D89" s="2" t="s">
        <v>6</v>
      </c>
      <c r="E89" s="2" t="s">
        <v>459</v>
      </c>
      <c r="F89" s="1">
        <v>48.38495173998025</v>
      </c>
    </row>
    <row r="90">
      <c r="A90" s="2" t="s">
        <v>26</v>
      </c>
      <c r="B90" s="1" t="s">
        <v>495</v>
      </c>
      <c r="C90" s="1">
        <v>2012.0</v>
      </c>
      <c r="D90" s="2" t="s">
        <v>6</v>
      </c>
      <c r="E90" s="2" t="s">
        <v>459</v>
      </c>
      <c r="F90" s="1">
        <v>47.6860677347394</v>
      </c>
    </row>
    <row r="91">
      <c r="A91" s="2" t="s">
        <v>27</v>
      </c>
      <c r="B91" s="1" t="s">
        <v>497</v>
      </c>
      <c r="C91" s="1">
        <v>2012.0</v>
      </c>
      <c r="D91" s="2" t="s">
        <v>6</v>
      </c>
      <c r="E91" s="2" t="s">
        <v>459</v>
      </c>
      <c r="F91" s="1">
        <v>50.157330623750376</v>
      </c>
    </row>
    <row r="92">
      <c r="A92" s="2" t="s">
        <v>28</v>
      </c>
      <c r="B92" s="1" t="s">
        <v>496</v>
      </c>
      <c r="C92" s="1">
        <v>2012.0</v>
      </c>
      <c r="D92" s="2" t="s">
        <v>6</v>
      </c>
      <c r="E92" s="2" t="s">
        <v>459</v>
      </c>
      <c r="F92" s="1">
        <v>49.01641452020743</v>
      </c>
    </row>
    <row r="93">
      <c r="A93" s="2" t="s">
        <v>29</v>
      </c>
      <c r="B93" s="1" t="s">
        <v>498</v>
      </c>
      <c r="C93" s="1">
        <v>2012.0</v>
      </c>
      <c r="D93" s="2" t="s">
        <v>6</v>
      </c>
      <c r="E93" s="2" t="s">
        <v>459</v>
      </c>
      <c r="F93" s="1">
        <v>48.20529620529621</v>
      </c>
    </row>
    <row r="94">
      <c r="A94" s="2" t="s">
        <v>30</v>
      </c>
      <c r="B94" s="1" t="s">
        <v>499</v>
      </c>
      <c r="C94" s="1">
        <v>2012.0</v>
      </c>
      <c r="D94" s="2" t="s">
        <v>6</v>
      </c>
      <c r="E94" s="2" t="s">
        <v>459</v>
      </c>
      <c r="F94" s="1">
        <v>48.56797602046421</v>
      </c>
    </row>
    <row r="95">
      <c r="A95" s="2" t="s">
        <v>31</v>
      </c>
      <c r="B95" s="1" t="s">
        <v>500</v>
      </c>
      <c r="C95" s="1">
        <v>2012.0</v>
      </c>
      <c r="D95" s="2" t="s">
        <v>6</v>
      </c>
      <c r="E95" s="2" t="s">
        <v>459</v>
      </c>
      <c r="F95" s="1">
        <v>47.016434133354686</v>
      </c>
    </row>
    <row r="96">
      <c r="A96" s="2" t="s">
        <v>32</v>
      </c>
      <c r="B96" s="1" t="s">
        <v>501</v>
      </c>
      <c r="C96" s="1">
        <v>2012.0</v>
      </c>
      <c r="D96" s="2" t="s">
        <v>6</v>
      </c>
      <c r="E96" s="2" t="s">
        <v>459</v>
      </c>
      <c r="F96" s="1">
        <v>52.66998465741122</v>
      </c>
    </row>
    <row r="97">
      <c r="A97" s="2" t="s">
        <v>33</v>
      </c>
      <c r="B97" s="1" t="s">
        <v>502</v>
      </c>
      <c r="C97" s="1">
        <v>2012.0</v>
      </c>
      <c r="D97" s="2" t="s">
        <v>6</v>
      </c>
      <c r="E97" s="2" t="s">
        <v>459</v>
      </c>
      <c r="F97" s="1">
        <v>48.01268167121825</v>
      </c>
    </row>
    <row r="98">
      <c r="A98" s="2" t="s">
        <v>34</v>
      </c>
      <c r="B98" s="1" t="s">
        <v>503</v>
      </c>
      <c r="C98" s="1">
        <v>2012.0</v>
      </c>
      <c r="D98" s="2" t="s">
        <v>6</v>
      </c>
      <c r="E98" s="2" t="s">
        <v>459</v>
      </c>
      <c r="F98" s="1">
        <v>48.53317367876775</v>
      </c>
    </row>
    <row r="99">
      <c r="A99" s="2" t="s">
        <v>35</v>
      </c>
      <c r="B99" s="1" t="s">
        <v>504</v>
      </c>
      <c r="C99" s="1">
        <v>2012.0</v>
      </c>
      <c r="D99" s="2" t="s">
        <v>6</v>
      </c>
      <c r="E99" s="2" t="s">
        <v>459</v>
      </c>
      <c r="F99" s="1">
        <v>50.48392671966816</v>
      </c>
    </row>
    <row r="100">
      <c r="A100" s="2" t="s">
        <v>3</v>
      </c>
      <c r="B100" s="1" t="s">
        <v>489</v>
      </c>
      <c r="C100" s="1">
        <v>2012.0</v>
      </c>
      <c r="D100" s="2" t="s">
        <v>6</v>
      </c>
      <c r="E100" s="2" t="s">
        <v>459</v>
      </c>
      <c r="F100" s="1">
        <v>49.32679774671635</v>
      </c>
    </row>
    <row r="101">
      <c r="A101" s="2" t="s">
        <v>4</v>
      </c>
      <c r="B101" s="1" t="s">
        <v>472</v>
      </c>
      <c r="C101" s="1">
        <v>2013.0</v>
      </c>
      <c r="D101" s="2" t="s">
        <v>6</v>
      </c>
      <c r="E101" s="2" t="s">
        <v>459</v>
      </c>
      <c r="F101" s="1">
        <v>49.776044287871166</v>
      </c>
    </row>
    <row r="102">
      <c r="A102" s="2" t="s">
        <v>5</v>
      </c>
      <c r="B102" s="1" t="s">
        <v>473</v>
      </c>
      <c r="C102" s="1">
        <v>2013.0</v>
      </c>
      <c r="D102" s="2" t="s">
        <v>6</v>
      </c>
      <c r="E102" s="2" t="s">
        <v>459</v>
      </c>
      <c r="F102" s="1">
        <v>49.724489905096135</v>
      </c>
    </row>
    <row r="103">
      <c r="A103" s="2" t="s">
        <v>6</v>
      </c>
      <c r="B103" s="1" t="s">
        <v>474</v>
      </c>
      <c r="C103" s="1">
        <v>2013.0</v>
      </c>
      <c r="D103" s="2" t="s">
        <v>6</v>
      </c>
      <c r="E103" s="2" t="s">
        <v>459</v>
      </c>
      <c r="F103" s="1">
        <v>49.06251688550278</v>
      </c>
    </row>
    <row r="104">
      <c r="A104" s="2" t="s">
        <v>7</v>
      </c>
      <c r="B104" s="1" t="s">
        <v>475</v>
      </c>
      <c r="C104" s="1">
        <v>2013.0</v>
      </c>
      <c r="D104" s="2" t="s">
        <v>6</v>
      </c>
      <c r="E104" s="2" t="s">
        <v>459</v>
      </c>
      <c r="F104" s="1">
        <v>48.477531308831956</v>
      </c>
    </row>
    <row r="105">
      <c r="A105" s="2" t="s">
        <v>10</v>
      </c>
      <c r="B105" s="1" t="s">
        <v>478</v>
      </c>
      <c r="C105" s="1">
        <v>2013.0</v>
      </c>
      <c r="D105" s="2" t="s">
        <v>6</v>
      </c>
      <c r="E105" s="2" t="s">
        <v>459</v>
      </c>
      <c r="F105" s="1">
        <v>48.07183051969546</v>
      </c>
    </row>
    <row r="106">
      <c r="A106" s="2" t="s">
        <v>11</v>
      </c>
      <c r="B106" s="1" t="s">
        <v>477</v>
      </c>
      <c r="C106" s="1">
        <v>2013.0</v>
      </c>
      <c r="D106" s="2" t="s">
        <v>6</v>
      </c>
      <c r="E106" s="2" t="s">
        <v>459</v>
      </c>
      <c r="F106" s="1">
        <v>47.288565003273646</v>
      </c>
    </row>
    <row r="107">
      <c r="A107" s="2" t="s">
        <v>8</v>
      </c>
      <c r="B107" s="1" t="s">
        <v>479</v>
      </c>
      <c r="C107" s="1">
        <v>2013.0</v>
      </c>
      <c r="D107" s="2" t="s">
        <v>6</v>
      </c>
      <c r="E107" s="2" t="s">
        <v>459</v>
      </c>
      <c r="F107" s="1">
        <v>46.131610480414075</v>
      </c>
    </row>
    <row r="108">
      <c r="A108" s="2" t="s">
        <v>9</v>
      </c>
      <c r="B108" s="1" t="s">
        <v>480</v>
      </c>
      <c r="C108" s="1">
        <v>2013.0</v>
      </c>
      <c r="D108" s="2" t="s">
        <v>6</v>
      </c>
      <c r="E108" s="2" t="s">
        <v>459</v>
      </c>
      <c r="F108" s="1">
        <v>50.62344139650873</v>
      </c>
    </row>
    <row r="109">
      <c r="A109" s="2" t="s">
        <v>12</v>
      </c>
      <c r="B109" s="1" t="s">
        <v>476</v>
      </c>
      <c r="C109" s="1">
        <v>2013.0</v>
      </c>
      <c r="D109" s="2" t="s">
        <v>6</v>
      </c>
      <c r="E109" s="2" t="s">
        <v>459</v>
      </c>
      <c r="F109" s="1">
        <v>49.14661216534474</v>
      </c>
    </row>
    <row r="110">
      <c r="A110" s="2" t="s">
        <v>13</v>
      </c>
      <c r="B110" s="1" t="s">
        <v>481</v>
      </c>
      <c r="C110" s="1">
        <v>2013.0</v>
      </c>
      <c r="D110" s="2" t="s">
        <v>6</v>
      </c>
      <c r="E110" s="2" t="s">
        <v>459</v>
      </c>
      <c r="F110" s="1">
        <v>48.47039150108204</v>
      </c>
    </row>
    <row r="111">
      <c r="A111" s="2" t="s">
        <v>14</v>
      </c>
      <c r="B111" s="1" t="s">
        <v>483</v>
      </c>
      <c r="C111" s="1">
        <v>2013.0</v>
      </c>
      <c r="D111" s="2" t="s">
        <v>6</v>
      </c>
      <c r="E111" s="2" t="s">
        <v>459</v>
      </c>
      <c r="F111" s="1">
        <v>49.73570830175131</v>
      </c>
    </row>
    <row r="112">
      <c r="A112" s="2" t="s">
        <v>15</v>
      </c>
      <c r="B112" s="1" t="s">
        <v>482</v>
      </c>
      <c r="C112" s="1">
        <v>2013.0</v>
      </c>
      <c r="D112" s="2" t="s">
        <v>6</v>
      </c>
      <c r="E112" s="2" t="s">
        <v>459</v>
      </c>
      <c r="F112" s="1">
        <v>51.92026716760593</v>
      </c>
    </row>
    <row r="113">
      <c r="A113" s="2" t="s">
        <v>16</v>
      </c>
      <c r="B113" s="1" t="s">
        <v>484</v>
      </c>
      <c r="C113" s="1">
        <v>2013.0</v>
      </c>
      <c r="D113" s="2" t="s">
        <v>6</v>
      </c>
      <c r="E113" s="2" t="s">
        <v>459</v>
      </c>
      <c r="F113" s="1">
        <v>51.13634810654203</v>
      </c>
    </row>
    <row r="114">
      <c r="A114" s="2" t="s">
        <v>17</v>
      </c>
      <c r="B114" s="1" t="s">
        <v>485</v>
      </c>
      <c r="C114" s="1">
        <v>2013.0</v>
      </c>
      <c r="D114" s="2" t="s">
        <v>6</v>
      </c>
      <c r="E114" s="2" t="s">
        <v>459</v>
      </c>
      <c r="F114" s="1">
        <v>49.2103725903538</v>
      </c>
    </row>
    <row r="115">
      <c r="A115" s="2" t="s">
        <v>18</v>
      </c>
      <c r="B115" s="1" t="s">
        <v>486</v>
      </c>
      <c r="C115" s="1">
        <v>2013.0</v>
      </c>
      <c r="D115" s="2" t="s">
        <v>6</v>
      </c>
      <c r="E115" s="2" t="s">
        <v>459</v>
      </c>
      <c r="F115" s="1">
        <v>50.434132614175994</v>
      </c>
    </row>
    <row r="116">
      <c r="A116" s="2" t="s">
        <v>19</v>
      </c>
      <c r="B116" s="1" t="s">
        <v>487</v>
      </c>
      <c r="C116" s="1">
        <v>2013.0</v>
      </c>
      <c r="D116" s="2" t="s">
        <v>6</v>
      </c>
      <c r="E116" s="2" t="s">
        <v>459</v>
      </c>
      <c r="F116" s="1">
        <v>49.78571274739948</v>
      </c>
    </row>
    <row r="117">
      <c r="A117" s="2" t="s">
        <v>20</v>
      </c>
      <c r="B117" s="1" t="s">
        <v>488</v>
      </c>
      <c r="C117" s="1">
        <v>2013.0</v>
      </c>
      <c r="D117" s="2" t="s">
        <v>6</v>
      </c>
      <c r="E117" s="2" t="s">
        <v>459</v>
      </c>
      <c r="F117" s="1">
        <v>50.21755822882007</v>
      </c>
    </row>
    <row r="118">
      <c r="A118" s="2" t="s">
        <v>21</v>
      </c>
      <c r="B118" s="1" t="s">
        <v>490</v>
      </c>
      <c r="C118" s="1">
        <v>2013.0</v>
      </c>
      <c r="D118" s="2" t="s">
        <v>6</v>
      </c>
      <c r="E118" s="2" t="s">
        <v>459</v>
      </c>
      <c r="F118" s="1">
        <v>49.29792531120332</v>
      </c>
    </row>
    <row r="119">
      <c r="A119" s="2" t="s">
        <v>22</v>
      </c>
      <c r="B119" s="1" t="s">
        <v>491</v>
      </c>
      <c r="C119" s="1">
        <v>2013.0</v>
      </c>
      <c r="D119" s="2" t="s">
        <v>6</v>
      </c>
      <c r="E119" s="2" t="s">
        <v>459</v>
      </c>
      <c r="F119" s="1">
        <v>47.798475604055916</v>
      </c>
    </row>
    <row r="120">
      <c r="A120" s="2" t="s">
        <v>23</v>
      </c>
      <c r="B120" s="1" t="s">
        <v>492</v>
      </c>
      <c r="C120" s="1">
        <v>2013.0</v>
      </c>
      <c r="D120" s="2" t="s">
        <v>6</v>
      </c>
      <c r="E120" s="2" t="s">
        <v>459</v>
      </c>
      <c r="F120" s="1">
        <v>50.2706771734256</v>
      </c>
    </row>
    <row r="121">
      <c r="A121" s="2" t="s">
        <v>24</v>
      </c>
      <c r="B121" s="1" t="s">
        <v>493</v>
      </c>
      <c r="C121" s="1">
        <v>2013.0</v>
      </c>
      <c r="D121" s="2" t="s">
        <v>6</v>
      </c>
      <c r="E121" s="2" t="s">
        <v>459</v>
      </c>
      <c r="F121" s="1">
        <v>50.32828798780723</v>
      </c>
    </row>
    <row r="122">
      <c r="A122" s="2" t="s">
        <v>25</v>
      </c>
      <c r="B122" s="1" t="s">
        <v>494</v>
      </c>
      <c r="C122" s="1">
        <v>2013.0</v>
      </c>
      <c r="D122" s="2" t="s">
        <v>6</v>
      </c>
      <c r="E122" s="2" t="s">
        <v>459</v>
      </c>
      <c r="F122" s="1">
        <v>47.75576682701413</v>
      </c>
    </row>
    <row r="123">
      <c r="A123" s="2" t="s">
        <v>26</v>
      </c>
      <c r="B123" s="1" t="s">
        <v>495</v>
      </c>
      <c r="C123" s="1">
        <v>2013.0</v>
      </c>
      <c r="D123" s="2" t="s">
        <v>6</v>
      </c>
      <c r="E123" s="2" t="s">
        <v>459</v>
      </c>
      <c r="F123" s="1">
        <v>47.27191078512087</v>
      </c>
    </row>
    <row r="124">
      <c r="A124" s="2" t="s">
        <v>27</v>
      </c>
      <c r="B124" s="1" t="s">
        <v>497</v>
      </c>
      <c r="C124" s="1">
        <v>2013.0</v>
      </c>
      <c r="D124" s="2" t="s">
        <v>6</v>
      </c>
      <c r="E124" s="2" t="s">
        <v>459</v>
      </c>
      <c r="F124" s="1">
        <v>49.93709109209864</v>
      </c>
    </row>
    <row r="125">
      <c r="A125" s="2" t="s">
        <v>28</v>
      </c>
      <c r="B125" s="1" t="s">
        <v>496</v>
      </c>
      <c r="C125" s="1">
        <v>2013.0</v>
      </c>
      <c r="D125" s="2" t="s">
        <v>6</v>
      </c>
      <c r="E125" s="2" t="s">
        <v>459</v>
      </c>
      <c r="F125" s="1">
        <v>48.63532670686003</v>
      </c>
    </row>
    <row r="126">
      <c r="A126" s="2" t="s">
        <v>29</v>
      </c>
      <c r="B126" s="1" t="s">
        <v>498</v>
      </c>
      <c r="C126" s="1">
        <v>2013.0</v>
      </c>
      <c r="D126" s="2" t="s">
        <v>6</v>
      </c>
      <c r="E126" s="2" t="s">
        <v>459</v>
      </c>
      <c r="F126" s="1">
        <v>48.035338662179214</v>
      </c>
    </row>
    <row r="127">
      <c r="A127" s="2" t="s">
        <v>30</v>
      </c>
      <c r="B127" s="1" t="s">
        <v>499</v>
      </c>
      <c r="C127" s="1">
        <v>2013.0</v>
      </c>
      <c r="D127" s="2" t="s">
        <v>6</v>
      </c>
      <c r="E127" s="2" t="s">
        <v>459</v>
      </c>
      <c r="F127" s="1">
        <v>48.900957206353056</v>
      </c>
    </row>
    <row r="128">
      <c r="A128" s="2" t="s">
        <v>31</v>
      </c>
      <c r="B128" s="1" t="s">
        <v>500</v>
      </c>
      <c r="C128" s="1">
        <v>2013.0</v>
      </c>
      <c r="D128" s="2" t="s">
        <v>6</v>
      </c>
      <c r="E128" s="2" t="s">
        <v>459</v>
      </c>
      <c r="F128" s="1">
        <v>47.25068622949859</v>
      </c>
    </row>
    <row r="129">
      <c r="A129" s="2" t="s">
        <v>32</v>
      </c>
      <c r="B129" s="1" t="s">
        <v>501</v>
      </c>
      <c r="C129" s="1">
        <v>2013.0</v>
      </c>
      <c r="D129" s="2" t="s">
        <v>6</v>
      </c>
      <c r="E129" s="2" t="s">
        <v>459</v>
      </c>
      <c r="F129" s="1">
        <v>52.738738738738746</v>
      </c>
    </row>
    <row r="130">
      <c r="A130" s="2" t="s">
        <v>33</v>
      </c>
      <c r="B130" s="1" t="s">
        <v>502</v>
      </c>
      <c r="C130" s="1">
        <v>2013.0</v>
      </c>
      <c r="D130" s="2" t="s">
        <v>6</v>
      </c>
      <c r="E130" s="2" t="s">
        <v>459</v>
      </c>
      <c r="F130" s="1">
        <v>47.61013407626676</v>
      </c>
    </row>
    <row r="131">
      <c r="A131" s="2" t="s">
        <v>34</v>
      </c>
      <c r="B131" s="1" t="s">
        <v>503</v>
      </c>
      <c r="C131" s="1">
        <v>2013.0</v>
      </c>
      <c r="D131" s="2" t="s">
        <v>6</v>
      </c>
      <c r="E131" s="2" t="s">
        <v>459</v>
      </c>
      <c r="F131" s="1">
        <v>47.96805221573342</v>
      </c>
    </row>
    <row r="132">
      <c r="A132" s="2" t="s">
        <v>35</v>
      </c>
      <c r="B132" s="1" t="s">
        <v>504</v>
      </c>
      <c r="C132" s="1">
        <v>2013.0</v>
      </c>
      <c r="D132" s="2" t="s">
        <v>6</v>
      </c>
      <c r="E132" s="2" t="s">
        <v>459</v>
      </c>
      <c r="F132" s="1">
        <v>49.4703677549025</v>
      </c>
    </row>
    <row r="133">
      <c r="A133" s="2" t="s">
        <v>3</v>
      </c>
      <c r="B133" s="1" t="s">
        <v>489</v>
      </c>
      <c r="C133" s="1">
        <v>2013.0</v>
      </c>
      <c r="D133" s="2" t="s">
        <v>6</v>
      </c>
      <c r="E133" s="2" t="s">
        <v>459</v>
      </c>
      <c r="F133" s="1">
        <v>49.1141700868992</v>
      </c>
    </row>
    <row r="134">
      <c r="A134" s="2" t="s">
        <v>4</v>
      </c>
      <c r="B134" s="1" t="s">
        <v>472</v>
      </c>
      <c r="C134" s="1">
        <v>2014.0</v>
      </c>
      <c r="D134" s="2" t="s">
        <v>6</v>
      </c>
      <c r="E134" s="2" t="s">
        <v>459</v>
      </c>
      <c r="F134" s="1">
        <v>49.55608776640782</v>
      </c>
    </row>
    <row r="135">
      <c r="A135" s="2" t="s">
        <v>5</v>
      </c>
      <c r="B135" s="1" t="s">
        <v>473</v>
      </c>
      <c r="C135" s="1">
        <v>2014.0</v>
      </c>
      <c r="D135" s="2" t="s">
        <v>6</v>
      </c>
      <c r="E135" s="2" t="s">
        <v>459</v>
      </c>
      <c r="F135" s="1">
        <v>49.62148428144492</v>
      </c>
    </row>
    <row r="136">
      <c r="A136" s="2" t="s">
        <v>6</v>
      </c>
      <c r="B136" s="1" t="s">
        <v>474</v>
      </c>
      <c r="C136" s="1">
        <v>2014.0</v>
      </c>
      <c r="D136" s="2" t="s">
        <v>6</v>
      </c>
      <c r="E136" s="2" t="s">
        <v>459</v>
      </c>
      <c r="F136" s="1">
        <v>48.843241000103745</v>
      </c>
    </row>
    <row r="137">
      <c r="A137" s="2" t="s">
        <v>7</v>
      </c>
      <c r="B137" s="1" t="s">
        <v>475</v>
      </c>
      <c r="C137" s="1">
        <v>2014.0</v>
      </c>
      <c r="D137" s="2" t="s">
        <v>6</v>
      </c>
      <c r="E137" s="2" t="s">
        <v>459</v>
      </c>
      <c r="F137" s="1">
        <v>48.92185954500495</v>
      </c>
    </row>
    <row r="138">
      <c r="A138" s="2" t="s">
        <v>10</v>
      </c>
      <c r="B138" s="1" t="s">
        <v>478</v>
      </c>
      <c r="C138" s="1">
        <v>2014.0</v>
      </c>
      <c r="D138" s="2" t="s">
        <v>6</v>
      </c>
      <c r="E138" s="2" t="s">
        <v>459</v>
      </c>
      <c r="F138" s="1">
        <v>48.197790496472784</v>
      </c>
    </row>
    <row r="139">
      <c r="A139" s="2" t="s">
        <v>11</v>
      </c>
      <c r="B139" s="1" t="s">
        <v>477</v>
      </c>
      <c r="C139" s="1">
        <v>2014.0</v>
      </c>
      <c r="D139" s="2" t="s">
        <v>6</v>
      </c>
      <c r="E139" s="2" t="s">
        <v>459</v>
      </c>
      <c r="F139" s="1">
        <v>48.06739615656813</v>
      </c>
    </row>
    <row r="140">
      <c r="A140" s="2" t="s">
        <v>8</v>
      </c>
      <c r="B140" s="1" t="s">
        <v>479</v>
      </c>
      <c r="C140" s="1">
        <v>2014.0</v>
      </c>
      <c r="D140" s="2" t="s">
        <v>6</v>
      </c>
      <c r="E140" s="2" t="s">
        <v>459</v>
      </c>
      <c r="F140" s="1">
        <v>46.162478883887964</v>
      </c>
    </row>
    <row r="141">
      <c r="A141" s="2" t="s">
        <v>9</v>
      </c>
      <c r="B141" s="1" t="s">
        <v>480</v>
      </c>
      <c r="C141" s="1">
        <v>2014.0</v>
      </c>
      <c r="D141" s="2" t="s">
        <v>6</v>
      </c>
      <c r="E141" s="2" t="s">
        <v>459</v>
      </c>
      <c r="F141" s="1">
        <v>50.89705053541236</v>
      </c>
    </row>
    <row r="142">
      <c r="A142" s="2" t="s">
        <v>12</v>
      </c>
      <c r="B142" s="1" t="s">
        <v>476</v>
      </c>
      <c r="C142" s="1">
        <v>2014.0</v>
      </c>
      <c r="D142" s="2" t="s">
        <v>6</v>
      </c>
      <c r="E142" s="2" t="s">
        <v>459</v>
      </c>
      <c r="F142" s="1">
        <v>49.0824666312561</v>
      </c>
    </row>
    <row r="143">
      <c r="A143" s="2" t="s">
        <v>13</v>
      </c>
      <c r="B143" s="1" t="s">
        <v>481</v>
      </c>
      <c r="C143" s="1">
        <v>2014.0</v>
      </c>
      <c r="D143" s="2" t="s">
        <v>6</v>
      </c>
      <c r="E143" s="2" t="s">
        <v>459</v>
      </c>
      <c r="F143" s="1">
        <v>47.868207643373964</v>
      </c>
    </row>
    <row r="144">
      <c r="A144" s="2" t="s">
        <v>14</v>
      </c>
      <c r="B144" s="1" t="s">
        <v>483</v>
      </c>
      <c r="C144" s="1">
        <v>2014.0</v>
      </c>
      <c r="D144" s="2" t="s">
        <v>6</v>
      </c>
      <c r="E144" s="2" t="s">
        <v>459</v>
      </c>
      <c r="F144" s="1">
        <v>49.935716615815636</v>
      </c>
    </row>
    <row r="145">
      <c r="A145" s="2" t="s">
        <v>15</v>
      </c>
      <c r="B145" s="1" t="s">
        <v>482</v>
      </c>
      <c r="C145" s="1">
        <v>2014.0</v>
      </c>
      <c r="D145" s="2" t="s">
        <v>6</v>
      </c>
      <c r="E145" s="2" t="s">
        <v>459</v>
      </c>
      <c r="F145" s="1">
        <v>51.66474740900215</v>
      </c>
    </row>
    <row r="146">
      <c r="A146" s="2" t="s">
        <v>16</v>
      </c>
      <c r="B146" s="1" t="s">
        <v>484</v>
      </c>
      <c r="C146" s="1">
        <v>2014.0</v>
      </c>
      <c r="D146" s="2" t="s">
        <v>6</v>
      </c>
      <c r="E146" s="2" t="s">
        <v>459</v>
      </c>
      <c r="F146" s="1">
        <v>50.862541597072585</v>
      </c>
    </row>
    <row r="147">
      <c r="A147" s="2" t="s">
        <v>17</v>
      </c>
      <c r="B147" s="1" t="s">
        <v>485</v>
      </c>
      <c r="C147" s="1">
        <v>2014.0</v>
      </c>
      <c r="D147" s="2" t="s">
        <v>6</v>
      </c>
      <c r="E147" s="2" t="s">
        <v>459</v>
      </c>
      <c r="F147" s="1">
        <v>49.1126224052021</v>
      </c>
    </row>
    <row r="148">
      <c r="A148" s="2" t="s">
        <v>18</v>
      </c>
      <c r="B148" s="1" t="s">
        <v>486</v>
      </c>
      <c r="C148" s="1">
        <v>2014.0</v>
      </c>
      <c r="D148" s="2" t="s">
        <v>6</v>
      </c>
      <c r="E148" s="2" t="s">
        <v>459</v>
      </c>
      <c r="F148" s="1">
        <v>50.45334513127514</v>
      </c>
    </row>
    <row r="149">
      <c r="A149" s="2" t="s">
        <v>19</v>
      </c>
      <c r="B149" s="1" t="s">
        <v>487</v>
      </c>
      <c r="C149" s="1">
        <v>2014.0</v>
      </c>
      <c r="D149" s="2" t="s">
        <v>6</v>
      </c>
      <c r="E149" s="2" t="s">
        <v>459</v>
      </c>
      <c r="F149" s="1">
        <v>49.45346928194937</v>
      </c>
    </row>
    <row r="150">
      <c r="A150" s="2" t="s">
        <v>20</v>
      </c>
      <c r="B150" s="1" t="s">
        <v>488</v>
      </c>
      <c r="C150" s="1">
        <v>2014.0</v>
      </c>
      <c r="D150" s="2" t="s">
        <v>6</v>
      </c>
      <c r="E150" s="2" t="s">
        <v>459</v>
      </c>
      <c r="F150" s="1">
        <v>50.628588828954236</v>
      </c>
    </row>
    <row r="151">
      <c r="A151" s="2" t="s">
        <v>21</v>
      </c>
      <c r="B151" s="1" t="s">
        <v>490</v>
      </c>
      <c r="C151" s="1">
        <v>2014.0</v>
      </c>
      <c r="D151" s="2" t="s">
        <v>6</v>
      </c>
      <c r="E151" s="2" t="s">
        <v>459</v>
      </c>
      <c r="F151" s="1">
        <v>48.8525641025641</v>
      </c>
    </row>
    <row r="152">
      <c r="A152" s="2" t="s">
        <v>22</v>
      </c>
      <c r="B152" s="1" t="s">
        <v>491</v>
      </c>
      <c r="C152" s="1">
        <v>2014.0</v>
      </c>
      <c r="D152" s="2" t="s">
        <v>6</v>
      </c>
      <c r="E152" s="2" t="s">
        <v>459</v>
      </c>
      <c r="F152" s="1">
        <v>47.42949045802703</v>
      </c>
    </row>
    <row r="153">
      <c r="A153" s="2" t="s">
        <v>23</v>
      </c>
      <c r="B153" s="1" t="s">
        <v>492</v>
      </c>
      <c r="C153" s="1">
        <v>2014.0</v>
      </c>
      <c r="D153" s="2" t="s">
        <v>6</v>
      </c>
      <c r="E153" s="2" t="s">
        <v>459</v>
      </c>
      <c r="F153" s="1">
        <v>50.12873773832278</v>
      </c>
    </row>
    <row r="154">
      <c r="A154" s="2" t="s">
        <v>24</v>
      </c>
      <c r="B154" s="1" t="s">
        <v>493</v>
      </c>
      <c r="C154" s="1">
        <v>2014.0</v>
      </c>
      <c r="D154" s="2" t="s">
        <v>6</v>
      </c>
      <c r="E154" s="2" t="s">
        <v>459</v>
      </c>
      <c r="F154" s="1">
        <v>49.96178426812808</v>
      </c>
    </row>
    <row r="155">
      <c r="A155" s="2" t="s">
        <v>25</v>
      </c>
      <c r="B155" s="1" t="s">
        <v>494</v>
      </c>
      <c r="C155" s="1">
        <v>2014.0</v>
      </c>
      <c r="D155" s="2" t="s">
        <v>6</v>
      </c>
      <c r="E155" s="2" t="s">
        <v>459</v>
      </c>
      <c r="F155" s="1">
        <v>48.1150506512301</v>
      </c>
    </row>
    <row r="156">
      <c r="A156" s="2" t="s">
        <v>26</v>
      </c>
      <c r="B156" s="1" t="s">
        <v>495</v>
      </c>
      <c r="C156" s="1">
        <v>2014.0</v>
      </c>
      <c r="D156" s="2" t="s">
        <v>6</v>
      </c>
      <c r="E156" s="2" t="s">
        <v>459</v>
      </c>
      <c r="F156" s="1">
        <v>47.66452919338508</v>
      </c>
    </row>
    <row r="157">
      <c r="A157" s="2" t="s">
        <v>27</v>
      </c>
      <c r="B157" s="1" t="s">
        <v>497</v>
      </c>
      <c r="C157" s="1">
        <v>2014.0</v>
      </c>
      <c r="D157" s="2" t="s">
        <v>6</v>
      </c>
      <c r="E157" s="2" t="s">
        <v>459</v>
      </c>
      <c r="F157" s="1">
        <v>50.58151765589783</v>
      </c>
    </row>
    <row r="158">
      <c r="A158" s="2" t="s">
        <v>28</v>
      </c>
      <c r="B158" s="1" t="s">
        <v>496</v>
      </c>
      <c r="C158" s="1">
        <v>2014.0</v>
      </c>
      <c r="D158" s="2" t="s">
        <v>6</v>
      </c>
      <c r="E158" s="2" t="s">
        <v>459</v>
      </c>
      <c r="F158" s="1">
        <v>49.25600107798033</v>
      </c>
    </row>
    <row r="159">
      <c r="A159" s="2" t="s">
        <v>29</v>
      </c>
      <c r="B159" s="1" t="s">
        <v>498</v>
      </c>
      <c r="C159" s="1">
        <v>2014.0</v>
      </c>
      <c r="D159" s="2" t="s">
        <v>6</v>
      </c>
      <c r="E159" s="2" t="s">
        <v>459</v>
      </c>
      <c r="F159" s="1">
        <v>48.593252967397234</v>
      </c>
    </row>
    <row r="160">
      <c r="A160" s="2" t="s">
        <v>30</v>
      </c>
      <c r="B160" s="1" t="s">
        <v>499</v>
      </c>
      <c r="C160" s="1">
        <v>2014.0</v>
      </c>
      <c r="D160" s="2" t="s">
        <v>6</v>
      </c>
      <c r="E160" s="2" t="s">
        <v>459</v>
      </c>
      <c r="F160" s="1">
        <v>49.07656393132591</v>
      </c>
    </row>
    <row r="161">
      <c r="A161" s="2" t="s">
        <v>31</v>
      </c>
      <c r="B161" s="1" t="s">
        <v>500</v>
      </c>
      <c r="C161" s="1">
        <v>2014.0</v>
      </c>
      <c r="D161" s="2" t="s">
        <v>6</v>
      </c>
      <c r="E161" s="2" t="s">
        <v>459</v>
      </c>
      <c r="F161" s="1">
        <v>47.59661894757414</v>
      </c>
    </row>
    <row r="162">
      <c r="A162" s="2" t="s">
        <v>32</v>
      </c>
      <c r="B162" s="1" t="s">
        <v>501</v>
      </c>
      <c r="C162" s="1">
        <v>2014.0</v>
      </c>
      <c r="D162" s="2" t="s">
        <v>6</v>
      </c>
      <c r="E162" s="2" t="s">
        <v>459</v>
      </c>
      <c r="F162" s="1">
        <v>52.05557332196283</v>
      </c>
    </row>
    <row r="163">
      <c r="A163" s="2" t="s">
        <v>33</v>
      </c>
      <c r="B163" s="1" t="s">
        <v>502</v>
      </c>
      <c r="C163" s="1">
        <v>2014.0</v>
      </c>
      <c r="D163" s="2" t="s">
        <v>6</v>
      </c>
      <c r="E163" s="2" t="s">
        <v>459</v>
      </c>
      <c r="F163" s="1">
        <v>47.44414445430989</v>
      </c>
    </row>
    <row r="164">
      <c r="A164" s="2" t="s">
        <v>34</v>
      </c>
      <c r="B164" s="1" t="s">
        <v>503</v>
      </c>
      <c r="C164" s="1">
        <v>2014.0</v>
      </c>
      <c r="D164" s="2" t="s">
        <v>6</v>
      </c>
      <c r="E164" s="2" t="s">
        <v>459</v>
      </c>
      <c r="F164" s="1">
        <v>48.11855248075979</v>
      </c>
    </row>
    <row r="165">
      <c r="A165" s="2" t="s">
        <v>35</v>
      </c>
      <c r="B165" s="1" t="s">
        <v>504</v>
      </c>
      <c r="C165" s="1">
        <v>2014.0</v>
      </c>
      <c r="D165" s="2" t="s">
        <v>6</v>
      </c>
      <c r="E165" s="2" t="s">
        <v>459</v>
      </c>
      <c r="F165" s="1">
        <v>49.911696437581995</v>
      </c>
    </row>
    <row r="166">
      <c r="A166" s="2" t="s">
        <v>3</v>
      </c>
      <c r="B166" s="1" t="s">
        <v>489</v>
      </c>
      <c r="C166" s="1">
        <v>2014.0</v>
      </c>
      <c r="D166" s="2" t="s">
        <v>6</v>
      </c>
      <c r="E166" s="2" t="s">
        <v>459</v>
      </c>
      <c r="F166" s="1">
        <v>49.138358530369665</v>
      </c>
    </row>
    <row r="167">
      <c r="A167" s="2" t="s">
        <v>4</v>
      </c>
      <c r="B167" s="1" t="s">
        <v>472</v>
      </c>
      <c r="C167" s="1">
        <v>2015.0</v>
      </c>
      <c r="D167" s="2" t="s">
        <v>6</v>
      </c>
      <c r="E167" s="2" t="s">
        <v>459</v>
      </c>
      <c r="F167" s="1">
        <v>49.26235812338313</v>
      </c>
    </row>
    <row r="168">
      <c r="A168" s="2" t="s">
        <v>5</v>
      </c>
      <c r="B168" s="1" t="s">
        <v>473</v>
      </c>
      <c r="C168" s="1">
        <v>2015.0</v>
      </c>
      <c r="D168" s="2" t="s">
        <v>6</v>
      </c>
      <c r="E168" s="2" t="s">
        <v>459</v>
      </c>
      <c r="F168" s="1">
        <v>49.54406686352034</v>
      </c>
    </row>
    <row r="169">
      <c r="A169" s="2" t="s">
        <v>6</v>
      </c>
      <c r="B169" s="1" t="s">
        <v>474</v>
      </c>
      <c r="C169" s="1">
        <v>2015.0</v>
      </c>
      <c r="D169" s="2" t="s">
        <v>6</v>
      </c>
      <c r="E169" s="2" t="s">
        <v>459</v>
      </c>
      <c r="F169" s="1">
        <v>49.4920245398773</v>
      </c>
    </row>
    <row r="170">
      <c r="A170" s="2" t="s">
        <v>7</v>
      </c>
      <c r="B170" s="1" t="s">
        <v>475</v>
      </c>
      <c r="C170" s="1">
        <v>2015.0</v>
      </c>
      <c r="D170" s="2" t="s">
        <v>6</v>
      </c>
      <c r="E170" s="2" t="s">
        <v>459</v>
      </c>
      <c r="F170" s="1">
        <v>48.73037410350843</v>
      </c>
    </row>
    <row r="171">
      <c r="A171" s="2" t="s">
        <v>10</v>
      </c>
      <c r="B171" s="1" t="s">
        <v>478</v>
      </c>
      <c r="C171" s="1">
        <v>2015.0</v>
      </c>
      <c r="D171" s="2" t="s">
        <v>6</v>
      </c>
      <c r="E171" s="2" t="s">
        <v>459</v>
      </c>
      <c r="F171" s="1">
        <v>47.28127249758894</v>
      </c>
    </row>
    <row r="172">
      <c r="A172" s="2" t="s">
        <v>11</v>
      </c>
      <c r="B172" s="1" t="s">
        <v>477</v>
      </c>
      <c r="C172" s="1">
        <v>2015.0</v>
      </c>
      <c r="D172" s="2" t="s">
        <v>6</v>
      </c>
      <c r="E172" s="2" t="s">
        <v>459</v>
      </c>
      <c r="F172" s="1">
        <v>48.33973619626582</v>
      </c>
    </row>
    <row r="173">
      <c r="A173" s="2" t="s">
        <v>8</v>
      </c>
      <c r="B173" s="1" t="s">
        <v>479</v>
      </c>
      <c r="C173" s="1">
        <v>2015.0</v>
      </c>
      <c r="D173" s="2" t="s">
        <v>6</v>
      </c>
      <c r="E173" s="2" t="s">
        <v>459</v>
      </c>
      <c r="F173" s="1">
        <v>46.166370117108</v>
      </c>
    </row>
    <row r="174">
      <c r="A174" s="2" t="s">
        <v>9</v>
      </c>
      <c r="B174" s="1" t="s">
        <v>480</v>
      </c>
      <c r="C174" s="1">
        <v>2015.0</v>
      </c>
      <c r="D174" s="2" t="s">
        <v>6</v>
      </c>
      <c r="E174" s="2" t="s">
        <v>459</v>
      </c>
      <c r="F174" s="1">
        <v>48.77262469488325</v>
      </c>
    </row>
    <row r="175">
      <c r="A175" s="2" t="s">
        <v>12</v>
      </c>
      <c r="B175" s="1" t="s">
        <v>476</v>
      </c>
      <c r="C175" s="1">
        <v>2015.0</v>
      </c>
      <c r="D175" s="2" t="s">
        <v>6</v>
      </c>
      <c r="E175" s="2" t="s">
        <v>459</v>
      </c>
      <c r="F175" s="1">
        <v>49.03521539831853</v>
      </c>
    </row>
    <row r="176">
      <c r="A176" s="2" t="s">
        <v>13</v>
      </c>
      <c r="B176" s="1" t="s">
        <v>481</v>
      </c>
      <c r="C176" s="1">
        <v>2015.0</v>
      </c>
      <c r="D176" s="2" t="s">
        <v>6</v>
      </c>
      <c r="E176" s="2" t="s">
        <v>459</v>
      </c>
      <c r="F176" s="1">
        <v>47.88485086523578</v>
      </c>
    </row>
    <row r="177">
      <c r="A177" s="2" t="s">
        <v>14</v>
      </c>
      <c r="B177" s="1" t="s">
        <v>483</v>
      </c>
      <c r="C177" s="1">
        <v>2015.0</v>
      </c>
      <c r="D177" s="2" t="s">
        <v>6</v>
      </c>
      <c r="E177" s="2" t="s">
        <v>459</v>
      </c>
      <c r="F177" s="1">
        <v>49.66147343221052</v>
      </c>
    </row>
    <row r="178">
      <c r="A178" s="2" t="s">
        <v>15</v>
      </c>
      <c r="B178" s="1" t="s">
        <v>482</v>
      </c>
      <c r="C178" s="1">
        <v>2015.0</v>
      </c>
      <c r="D178" s="2" t="s">
        <v>6</v>
      </c>
      <c r="E178" s="2" t="s">
        <v>459</v>
      </c>
      <c r="F178" s="1">
        <v>51.287726028295545</v>
      </c>
    </row>
    <row r="179">
      <c r="A179" s="2" t="s">
        <v>16</v>
      </c>
      <c r="B179" s="1" t="s">
        <v>484</v>
      </c>
      <c r="C179" s="1">
        <v>2015.0</v>
      </c>
      <c r="D179" s="2" t="s">
        <v>6</v>
      </c>
      <c r="E179" s="2" t="s">
        <v>459</v>
      </c>
      <c r="F179" s="1">
        <v>50.549687174763434</v>
      </c>
    </row>
    <row r="180">
      <c r="A180" s="2" t="s">
        <v>17</v>
      </c>
      <c r="B180" s="1" t="s">
        <v>485</v>
      </c>
      <c r="C180" s="1">
        <v>2015.0</v>
      </c>
      <c r="D180" s="2" t="s">
        <v>6</v>
      </c>
      <c r="E180" s="2" t="s">
        <v>459</v>
      </c>
      <c r="F180" s="1">
        <v>49.28632341222687</v>
      </c>
    </row>
    <row r="181">
      <c r="A181" s="2" t="s">
        <v>18</v>
      </c>
      <c r="B181" s="1" t="s">
        <v>486</v>
      </c>
      <c r="C181" s="1">
        <v>2015.0</v>
      </c>
      <c r="D181" s="2" t="s">
        <v>6</v>
      </c>
      <c r="E181" s="2" t="s">
        <v>459</v>
      </c>
      <c r="F181" s="1">
        <v>50.08261511483501</v>
      </c>
    </row>
    <row r="182">
      <c r="A182" s="2" t="s">
        <v>19</v>
      </c>
      <c r="B182" s="1" t="s">
        <v>487</v>
      </c>
      <c r="C182" s="1">
        <v>2015.0</v>
      </c>
      <c r="D182" s="2" t="s">
        <v>6</v>
      </c>
      <c r="E182" s="2" t="s">
        <v>459</v>
      </c>
      <c r="F182" s="1">
        <v>48.90738037653025</v>
      </c>
    </row>
    <row r="183">
      <c r="A183" s="2" t="s">
        <v>20</v>
      </c>
      <c r="B183" s="1" t="s">
        <v>488</v>
      </c>
      <c r="C183" s="1">
        <v>2015.0</v>
      </c>
      <c r="D183" s="2" t="s">
        <v>6</v>
      </c>
      <c r="E183" s="2" t="s">
        <v>459</v>
      </c>
      <c r="F183" s="1">
        <v>51.145894861193156</v>
      </c>
    </row>
    <row r="184">
      <c r="A184" s="2" t="s">
        <v>21</v>
      </c>
      <c r="B184" s="1" t="s">
        <v>490</v>
      </c>
      <c r="C184" s="1">
        <v>2015.0</v>
      </c>
      <c r="D184" s="2" t="s">
        <v>6</v>
      </c>
      <c r="E184" s="2" t="s">
        <v>459</v>
      </c>
      <c r="F184" s="1">
        <v>49.36430010070493</v>
      </c>
    </row>
    <row r="185">
      <c r="A185" s="2" t="s">
        <v>22</v>
      </c>
      <c r="B185" s="1" t="s">
        <v>491</v>
      </c>
      <c r="C185" s="1">
        <v>2015.0</v>
      </c>
      <c r="D185" s="2" t="s">
        <v>6</v>
      </c>
      <c r="E185" s="2" t="s">
        <v>459</v>
      </c>
      <c r="F185" s="1">
        <v>47.50018176089959</v>
      </c>
    </row>
    <row r="186">
      <c r="A186" s="2" t="s">
        <v>23</v>
      </c>
      <c r="B186" s="1" t="s">
        <v>492</v>
      </c>
      <c r="C186" s="1">
        <v>2015.0</v>
      </c>
      <c r="D186" s="2" t="s">
        <v>6</v>
      </c>
      <c r="E186" s="2" t="s">
        <v>459</v>
      </c>
      <c r="F186" s="1">
        <v>50.88751117915448</v>
      </c>
    </row>
    <row r="187">
      <c r="A187" s="2" t="s">
        <v>24</v>
      </c>
      <c r="B187" s="1" t="s">
        <v>493</v>
      </c>
      <c r="C187" s="1">
        <v>2015.0</v>
      </c>
      <c r="D187" s="2" t="s">
        <v>6</v>
      </c>
      <c r="E187" s="2" t="s">
        <v>459</v>
      </c>
      <c r="F187" s="1">
        <v>50.00752328326459</v>
      </c>
    </row>
    <row r="188">
      <c r="A188" s="2" t="s">
        <v>25</v>
      </c>
      <c r="B188" s="1" t="s">
        <v>494</v>
      </c>
      <c r="C188" s="1">
        <v>2015.0</v>
      </c>
      <c r="D188" s="2" t="s">
        <v>6</v>
      </c>
      <c r="E188" s="2" t="s">
        <v>459</v>
      </c>
      <c r="F188" s="1">
        <v>48.32293291731669</v>
      </c>
    </row>
    <row r="189">
      <c r="A189" s="2" t="s">
        <v>26</v>
      </c>
      <c r="B189" s="1" t="s">
        <v>495</v>
      </c>
      <c r="C189" s="1">
        <v>2015.0</v>
      </c>
      <c r="D189" s="2" t="s">
        <v>6</v>
      </c>
      <c r="E189" s="2" t="s">
        <v>459</v>
      </c>
      <c r="F189" s="1">
        <v>48.97432670526051</v>
      </c>
    </row>
    <row r="190">
      <c r="A190" s="2" t="s">
        <v>27</v>
      </c>
      <c r="B190" s="1" t="s">
        <v>497</v>
      </c>
      <c r="C190" s="1">
        <v>2015.0</v>
      </c>
      <c r="D190" s="2" t="s">
        <v>6</v>
      </c>
      <c r="E190" s="2" t="s">
        <v>459</v>
      </c>
      <c r="F190" s="1">
        <v>50.5116576545148</v>
      </c>
    </row>
    <row r="191">
      <c r="A191" s="2" t="s">
        <v>28</v>
      </c>
      <c r="B191" s="1" t="s">
        <v>496</v>
      </c>
      <c r="C191" s="1">
        <v>2015.0</v>
      </c>
      <c r="D191" s="2" t="s">
        <v>6</v>
      </c>
      <c r="E191" s="2" t="s">
        <v>459</v>
      </c>
      <c r="F191" s="1">
        <v>49.01992872208888</v>
      </c>
    </row>
    <row r="192">
      <c r="A192" s="2" t="s">
        <v>29</v>
      </c>
      <c r="B192" s="1" t="s">
        <v>498</v>
      </c>
      <c r="C192" s="1">
        <v>2015.0</v>
      </c>
      <c r="D192" s="2" t="s">
        <v>6</v>
      </c>
      <c r="E192" s="2" t="s">
        <v>459</v>
      </c>
      <c r="F192" s="1">
        <v>48.379844882026546</v>
      </c>
    </row>
    <row r="193">
      <c r="A193" s="2" t="s">
        <v>30</v>
      </c>
      <c r="B193" s="1" t="s">
        <v>499</v>
      </c>
      <c r="C193" s="1">
        <v>2015.0</v>
      </c>
      <c r="D193" s="2" t="s">
        <v>6</v>
      </c>
      <c r="E193" s="2" t="s">
        <v>459</v>
      </c>
      <c r="F193" s="1">
        <v>48.45307443365696</v>
      </c>
    </row>
    <row r="194">
      <c r="A194" s="2" t="s">
        <v>31</v>
      </c>
      <c r="B194" s="1" t="s">
        <v>500</v>
      </c>
      <c r="C194" s="1">
        <v>2015.0</v>
      </c>
      <c r="D194" s="2" t="s">
        <v>6</v>
      </c>
      <c r="E194" s="2" t="s">
        <v>459</v>
      </c>
      <c r="F194" s="1">
        <v>48.54277444975432</v>
      </c>
    </row>
    <row r="195">
      <c r="A195" s="2" t="s">
        <v>32</v>
      </c>
      <c r="B195" s="1" t="s">
        <v>501</v>
      </c>
      <c r="C195" s="1">
        <v>2015.0</v>
      </c>
      <c r="D195" s="2" t="s">
        <v>6</v>
      </c>
      <c r="E195" s="2" t="s">
        <v>459</v>
      </c>
      <c r="F195" s="1">
        <v>52.003241833750316</v>
      </c>
    </row>
    <row r="196">
      <c r="A196" s="2" t="s">
        <v>33</v>
      </c>
      <c r="B196" s="1" t="s">
        <v>502</v>
      </c>
      <c r="C196" s="1">
        <v>2015.0</v>
      </c>
      <c r="D196" s="2" t="s">
        <v>6</v>
      </c>
      <c r="E196" s="2" t="s">
        <v>459</v>
      </c>
      <c r="F196" s="1">
        <v>47.45703568001396</v>
      </c>
    </row>
    <row r="197">
      <c r="A197" s="2" t="s">
        <v>34</v>
      </c>
      <c r="B197" s="1" t="s">
        <v>503</v>
      </c>
      <c r="C197" s="1">
        <v>2015.0</v>
      </c>
      <c r="D197" s="2" t="s">
        <v>6</v>
      </c>
      <c r="E197" s="2" t="s">
        <v>459</v>
      </c>
      <c r="F197" s="1">
        <v>48.575562851052574</v>
      </c>
    </row>
    <row r="198">
      <c r="A198" s="2" t="s">
        <v>35</v>
      </c>
      <c r="B198" s="1" t="s">
        <v>504</v>
      </c>
      <c r="C198" s="1">
        <v>2015.0</v>
      </c>
      <c r="D198" s="2" t="s">
        <v>6</v>
      </c>
      <c r="E198" s="2" t="s">
        <v>459</v>
      </c>
      <c r="F198" s="1">
        <v>49.60041860907621</v>
      </c>
    </row>
    <row r="199">
      <c r="A199" s="2" t="s">
        <v>3</v>
      </c>
      <c r="B199" s="1" t="s">
        <v>489</v>
      </c>
      <c r="C199" s="1">
        <v>2015.0</v>
      </c>
      <c r="D199" s="2" t="s">
        <v>6</v>
      </c>
      <c r="E199" s="2" t="s">
        <v>459</v>
      </c>
      <c r="F199" s="1">
        <v>49.09546409721347</v>
      </c>
    </row>
    <row r="200">
      <c r="A200" s="2" t="s">
        <v>4</v>
      </c>
      <c r="B200" s="1" t="s">
        <v>472</v>
      </c>
      <c r="C200" s="1">
        <v>2016.0</v>
      </c>
      <c r="D200" s="2" t="s">
        <v>6</v>
      </c>
      <c r="E200" s="2" t="s">
        <v>459</v>
      </c>
      <c r="F200" s="1">
        <v>49.731562588301784</v>
      </c>
    </row>
    <row r="201">
      <c r="A201" s="2" t="s">
        <v>5</v>
      </c>
      <c r="B201" s="1" t="s">
        <v>473</v>
      </c>
      <c r="C201" s="1">
        <v>2016.0</v>
      </c>
      <c r="D201" s="2" t="s">
        <v>6</v>
      </c>
      <c r="E201" s="2" t="s">
        <v>459</v>
      </c>
      <c r="F201" s="1">
        <v>49.95274715093116</v>
      </c>
    </row>
    <row r="202">
      <c r="A202" s="2" t="s">
        <v>6</v>
      </c>
      <c r="B202" s="1" t="s">
        <v>474</v>
      </c>
      <c r="C202" s="1">
        <v>2016.0</v>
      </c>
      <c r="D202" s="2" t="s">
        <v>6</v>
      </c>
      <c r="E202" s="2" t="s">
        <v>459</v>
      </c>
      <c r="F202" s="1">
        <v>49.59668018837134</v>
      </c>
    </row>
    <row r="203">
      <c r="A203" s="2" t="s">
        <v>7</v>
      </c>
      <c r="B203" s="1" t="s">
        <v>475</v>
      </c>
      <c r="C203" s="1">
        <v>2016.0</v>
      </c>
      <c r="D203" s="2" t="s">
        <v>6</v>
      </c>
      <c r="E203" s="2" t="s">
        <v>459</v>
      </c>
      <c r="F203" s="1">
        <v>48.351150228534735</v>
      </c>
    </row>
    <row r="204">
      <c r="A204" s="2" t="s">
        <v>10</v>
      </c>
      <c r="B204" s="1" t="s">
        <v>478</v>
      </c>
      <c r="C204" s="1">
        <v>2016.0</v>
      </c>
      <c r="D204" s="2" t="s">
        <v>6</v>
      </c>
      <c r="E204" s="2" t="s">
        <v>459</v>
      </c>
      <c r="F204" s="1">
        <v>47.048939298466706</v>
      </c>
    </row>
    <row r="205">
      <c r="A205" s="2" t="s">
        <v>11</v>
      </c>
      <c r="B205" s="1" t="s">
        <v>477</v>
      </c>
      <c r="C205" s="1">
        <v>2016.0</v>
      </c>
      <c r="D205" s="2" t="s">
        <v>6</v>
      </c>
      <c r="E205" s="2" t="s">
        <v>459</v>
      </c>
      <c r="F205" s="1">
        <v>48.372925341995234</v>
      </c>
    </row>
    <row r="206">
      <c r="A206" s="2" t="s">
        <v>12</v>
      </c>
      <c r="B206" s="1" t="s">
        <v>476</v>
      </c>
      <c r="C206" s="1">
        <v>2016.0</v>
      </c>
      <c r="D206" s="2" t="s">
        <v>6</v>
      </c>
      <c r="E206" s="2" t="s">
        <v>459</v>
      </c>
      <c r="F206" s="1">
        <v>48.57012801539464</v>
      </c>
    </row>
    <row r="207">
      <c r="A207" s="2" t="s">
        <v>8</v>
      </c>
      <c r="B207" s="1" t="s">
        <v>479</v>
      </c>
      <c r="C207" s="1">
        <v>2016.0</v>
      </c>
      <c r="D207" s="2" t="s">
        <v>6</v>
      </c>
      <c r="E207" s="2" t="s">
        <v>459</v>
      </c>
      <c r="F207" s="1">
        <v>46.45156225467106</v>
      </c>
    </row>
    <row r="208">
      <c r="A208" s="2" t="s">
        <v>9</v>
      </c>
      <c r="B208" s="1" t="s">
        <v>480</v>
      </c>
      <c r="C208" s="1">
        <v>2016.0</v>
      </c>
      <c r="D208" s="2" t="s">
        <v>6</v>
      </c>
      <c r="E208" s="2" t="s">
        <v>459</v>
      </c>
      <c r="F208" s="1">
        <v>48.71256647075287</v>
      </c>
    </row>
    <row r="209">
      <c r="A209" s="2" t="s">
        <v>13</v>
      </c>
      <c r="B209" s="1" t="s">
        <v>481</v>
      </c>
      <c r="C209" s="1">
        <v>2016.0</v>
      </c>
      <c r="D209" s="2" t="s">
        <v>6</v>
      </c>
      <c r="E209" s="2" t="s">
        <v>459</v>
      </c>
      <c r="F209" s="1">
        <v>48.555489141263195</v>
      </c>
    </row>
    <row r="210">
      <c r="A210" s="2" t="s">
        <v>14</v>
      </c>
      <c r="B210" s="1" t="s">
        <v>483</v>
      </c>
      <c r="C210" s="1">
        <v>2016.0</v>
      </c>
      <c r="D210" s="2" t="s">
        <v>6</v>
      </c>
      <c r="E210" s="2" t="s">
        <v>459</v>
      </c>
      <c r="F210" s="1">
        <v>49.85989372426401</v>
      </c>
    </row>
    <row r="211">
      <c r="A211" s="2" t="s">
        <v>15</v>
      </c>
      <c r="B211" s="1" t="s">
        <v>482</v>
      </c>
      <c r="C211" s="1">
        <v>2016.0</v>
      </c>
      <c r="D211" s="2" t="s">
        <v>6</v>
      </c>
      <c r="E211" s="2" t="s">
        <v>459</v>
      </c>
      <c r="F211" s="1">
        <v>51.713205706621146</v>
      </c>
    </row>
    <row r="212">
      <c r="A212" s="2" t="s">
        <v>16</v>
      </c>
      <c r="B212" s="1" t="s">
        <v>484</v>
      </c>
      <c r="C212" s="1">
        <v>2016.0</v>
      </c>
      <c r="D212" s="2" t="s">
        <v>6</v>
      </c>
      <c r="E212" s="2" t="s">
        <v>459</v>
      </c>
      <c r="F212" s="1">
        <v>50.32112341862401</v>
      </c>
    </row>
    <row r="213">
      <c r="A213" s="2" t="s">
        <v>17</v>
      </c>
      <c r="B213" s="1" t="s">
        <v>485</v>
      </c>
      <c r="C213" s="1">
        <v>2016.0</v>
      </c>
      <c r="D213" s="2" t="s">
        <v>6</v>
      </c>
      <c r="E213" s="2" t="s">
        <v>459</v>
      </c>
      <c r="F213" s="1">
        <v>49.39918051257053</v>
      </c>
    </row>
    <row r="214">
      <c r="A214" s="2" t="s">
        <v>18</v>
      </c>
      <c r="B214" s="1" t="s">
        <v>486</v>
      </c>
      <c r="C214" s="1">
        <v>2016.0</v>
      </c>
      <c r="D214" s="2" t="s">
        <v>6</v>
      </c>
      <c r="E214" s="2" t="s">
        <v>459</v>
      </c>
      <c r="F214" s="1">
        <v>50.05864444637093</v>
      </c>
    </row>
    <row r="215">
      <c r="A215" s="2" t="s">
        <v>19</v>
      </c>
      <c r="B215" s="1" t="s">
        <v>487</v>
      </c>
      <c r="C215" s="1">
        <v>2016.0</v>
      </c>
      <c r="D215" s="2" t="s">
        <v>6</v>
      </c>
      <c r="E215" s="2" t="s">
        <v>459</v>
      </c>
      <c r="F215" s="1">
        <v>49.27111966736462</v>
      </c>
    </row>
    <row r="216">
      <c r="A216" s="2" t="s">
        <v>20</v>
      </c>
      <c r="B216" s="1" t="s">
        <v>488</v>
      </c>
      <c r="C216" s="1">
        <v>2016.0</v>
      </c>
      <c r="D216" s="2" t="s">
        <v>6</v>
      </c>
      <c r="E216" s="2" t="s">
        <v>459</v>
      </c>
      <c r="F216" s="1">
        <v>51.41070611560165</v>
      </c>
    </row>
    <row r="217">
      <c r="A217" s="2" t="s">
        <v>21</v>
      </c>
      <c r="B217" s="1" t="s">
        <v>490</v>
      </c>
      <c r="C217" s="1">
        <v>2016.0</v>
      </c>
      <c r="D217" s="2" t="s">
        <v>6</v>
      </c>
      <c r="E217" s="2" t="s">
        <v>459</v>
      </c>
      <c r="F217" s="1">
        <v>49.09605058303943</v>
      </c>
    </row>
    <row r="218">
      <c r="A218" s="2" t="s">
        <v>22</v>
      </c>
      <c r="B218" s="1" t="s">
        <v>491</v>
      </c>
      <c r="C218" s="1">
        <v>2016.0</v>
      </c>
      <c r="D218" s="2" t="s">
        <v>6</v>
      </c>
      <c r="E218" s="2" t="s">
        <v>459</v>
      </c>
      <c r="F218" s="1">
        <v>47.379170671426614</v>
      </c>
    </row>
    <row r="219">
      <c r="A219" s="2" t="s">
        <v>23</v>
      </c>
      <c r="B219" s="1" t="s">
        <v>492</v>
      </c>
      <c r="C219" s="1">
        <v>2016.0</v>
      </c>
      <c r="D219" s="2" t="s">
        <v>6</v>
      </c>
      <c r="E219" s="2" t="s">
        <v>459</v>
      </c>
      <c r="F219" s="1">
        <v>51.04240308176191</v>
      </c>
    </row>
    <row r="220">
      <c r="A220" s="2" t="s">
        <v>24</v>
      </c>
      <c r="B220" s="1" t="s">
        <v>493</v>
      </c>
      <c r="C220" s="1">
        <v>2016.0</v>
      </c>
      <c r="D220" s="2" t="s">
        <v>6</v>
      </c>
      <c r="E220" s="2" t="s">
        <v>459</v>
      </c>
      <c r="F220" s="1">
        <v>50.25418218360229</v>
      </c>
    </row>
    <row r="221">
      <c r="A221" s="2" t="s">
        <v>25</v>
      </c>
      <c r="B221" s="1" t="s">
        <v>494</v>
      </c>
      <c r="C221" s="1">
        <v>2016.0</v>
      </c>
      <c r="D221" s="2" t="s">
        <v>6</v>
      </c>
      <c r="E221" s="2" t="s">
        <v>459</v>
      </c>
      <c r="F221" s="1">
        <v>49.76002501367935</v>
      </c>
    </row>
    <row r="222">
      <c r="A222" s="2" t="s">
        <v>26</v>
      </c>
      <c r="B222" s="1" t="s">
        <v>495</v>
      </c>
      <c r="C222" s="1">
        <v>2016.0</v>
      </c>
      <c r="D222" s="2" t="s">
        <v>6</v>
      </c>
      <c r="E222" s="2" t="s">
        <v>459</v>
      </c>
      <c r="F222" s="1">
        <v>48.59984065626015</v>
      </c>
    </row>
    <row r="223">
      <c r="A223" s="2" t="s">
        <v>27</v>
      </c>
      <c r="B223" s="1" t="s">
        <v>497</v>
      </c>
      <c r="C223" s="1">
        <v>2016.0</v>
      </c>
      <c r="D223" s="2" t="s">
        <v>6</v>
      </c>
      <c r="E223" s="2" t="s">
        <v>459</v>
      </c>
      <c r="F223" s="1">
        <v>50.312508798108055</v>
      </c>
    </row>
    <row r="224">
      <c r="A224" s="2" t="s">
        <v>28</v>
      </c>
      <c r="B224" s="1" t="s">
        <v>496</v>
      </c>
      <c r="C224" s="1">
        <v>2016.0</v>
      </c>
      <c r="D224" s="2" t="s">
        <v>6</v>
      </c>
      <c r="E224" s="2" t="s">
        <v>459</v>
      </c>
      <c r="F224" s="1">
        <v>49.392965155073355</v>
      </c>
    </row>
    <row r="225">
      <c r="A225" s="2" t="s">
        <v>29</v>
      </c>
      <c r="B225" s="1" t="s">
        <v>498</v>
      </c>
      <c r="C225" s="1">
        <v>2016.0</v>
      </c>
      <c r="D225" s="2" t="s">
        <v>6</v>
      </c>
      <c r="E225" s="2" t="s">
        <v>459</v>
      </c>
      <c r="F225" s="1">
        <v>48.525537939403506</v>
      </c>
    </row>
    <row r="226">
      <c r="A226" s="2" t="s">
        <v>30</v>
      </c>
      <c r="B226" s="1" t="s">
        <v>499</v>
      </c>
      <c r="C226" s="1">
        <v>2016.0</v>
      </c>
      <c r="D226" s="2" t="s">
        <v>6</v>
      </c>
      <c r="E226" s="2" t="s">
        <v>459</v>
      </c>
      <c r="F226" s="1">
        <v>48.09737817162339</v>
      </c>
    </row>
    <row r="227">
      <c r="A227" s="2" t="s">
        <v>31</v>
      </c>
      <c r="B227" s="1" t="s">
        <v>500</v>
      </c>
      <c r="C227" s="1">
        <v>2016.0</v>
      </c>
      <c r="D227" s="2" t="s">
        <v>6</v>
      </c>
      <c r="E227" s="2" t="s">
        <v>459</v>
      </c>
      <c r="F227" s="1">
        <v>48.4310138278805</v>
      </c>
    </row>
    <row r="228">
      <c r="A228" s="2" t="s">
        <v>32</v>
      </c>
      <c r="B228" s="1" t="s">
        <v>501</v>
      </c>
      <c r="C228" s="1">
        <v>2016.0</v>
      </c>
      <c r="D228" s="2" t="s">
        <v>6</v>
      </c>
      <c r="E228" s="2" t="s">
        <v>459</v>
      </c>
      <c r="F228" s="1">
        <v>52.1002425222312</v>
      </c>
    </row>
    <row r="229">
      <c r="A229" s="2" t="s">
        <v>33</v>
      </c>
      <c r="B229" s="1" t="s">
        <v>502</v>
      </c>
      <c r="C229" s="1">
        <v>2016.0</v>
      </c>
      <c r="D229" s="2" t="s">
        <v>6</v>
      </c>
      <c r="E229" s="2" t="s">
        <v>459</v>
      </c>
      <c r="F229" s="1">
        <v>47.21155624814319</v>
      </c>
    </row>
    <row r="230">
      <c r="A230" s="2" t="s">
        <v>34</v>
      </c>
      <c r="B230" s="1" t="s">
        <v>503</v>
      </c>
      <c r="C230" s="1">
        <v>2016.0</v>
      </c>
      <c r="D230" s="2" t="s">
        <v>6</v>
      </c>
      <c r="E230" s="2" t="s">
        <v>459</v>
      </c>
      <c r="F230" s="1">
        <v>48.616761594792514</v>
      </c>
    </row>
    <row r="231">
      <c r="A231" s="2" t="s">
        <v>35</v>
      </c>
      <c r="B231" s="1" t="s">
        <v>504</v>
      </c>
      <c r="C231" s="1">
        <v>2016.0</v>
      </c>
      <c r="D231" s="2" t="s">
        <v>6</v>
      </c>
      <c r="E231" s="2" t="s">
        <v>459</v>
      </c>
      <c r="F231" s="1">
        <v>50.33185840707964</v>
      </c>
    </row>
    <row r="232">
      <c r="A232" s="2" t="s">
        <v>3</v>
      </c>
      <c r="B232" s="1" t="s">
        <v>489</v>
      </c>
      <c r="C232" s="1">
        <v>2016.0</v>
      </c>
      <c r="D232" s="2" t="s">
        <v>6</v>
      </c>
      <c r="E232" s="2" t="s">
        <v>459</v>
      </c>
      <c r="F232" s="1">
        <v>49.12708481858092</v>
      </c>
    </row>
    <row r="233">
      <c r="A233" s="2" t="s">
        <v>4</v>
      </c>
      <c r="B233" s="1" t="s">
        <v>472</v>
      </c>
      <c r="C233" s="1">
        <v>2017.0</v>
      </c>
      <c r="D233" s="2" t="s">
        <v>6</v>
      </c>
      <c r="E233" s="2" t="s">
        <v>459</v>
      </c>
      <c r="F233" s="1">
        <v>50.007096080935874</v>
      </c>
    </row>
    <row r="234">
      <c r="A234" s="2" t="s">
        <v>5</v>
      </c>
      <c r="B234" s="1" t="s">
        <v>473</v>
      </c>
      <c r="C234" s="1">
        <v>2017.0</v>
      </c>
      <c r="D234" s="2" t="s">
        <v>6</v>
      </c>
      <c r="E234" s="2" t="s">
        <v>459</v>
      </c>
      <c r="F234" s="1">
        <v>50.07739587765114</v>
      </c>
    </row>
    <row r="235">
      <c r="A235" s="2" t="s">
        <v>6</v>
      </c>
      <c r="B235" s="1" t="s">
        <v>474</v>
      </c>
      <c r="C235" s="1">
        <v>2017.0</v>
      </c>
      <c r="D235" s="2" t="s">
        <v>6</v>
      </c>
      <c r="E235" s="2" t="s">
        <v>459</v>
      </c>
      <c r="F235" s="1">
        <v>50.295777211503456</v>
      </c>
    </row>
    <row r="236">
      <c r="A236" s="2" t="s">
        <v>7</v>
      </c>
      <c r="B236" s="1" t="s">
        <v>475</v>
      </c>
      <c r="C236" s="1">
        <v>2017.0</v>
      </c>
      <c r="D236" s="2" t="s">
        <v>6</v>
      </c>
      <c r="E236" s="2" t="s">
        <v>459</v>
      </c>
      <c r="F236" s="1">
        <v>48.79196620469873</v>
      </c>
    </row>
    <row r="237">
      <c r="A237" s="2" t="s">
        <v>10</v>
      </c>
      <c r="B237" s="1" t="s">
        <v>478</v>
      </c>
      <c r="C237" s="1">
        <v>2017.0</v>
      </c>
      <c r="D237" s="2" t="s">
        <v>6</v>
      </c>
      <c r="E237" s="2" t="s">
        <v>459</v>
      </c>
      <c r="F237" s="1">
        <v>47.32326654818376</v>
      </c>
    </row>
    <row r="238">
      <c r="A238" s="2" t="s">
        <v>11</v>
      </c>
      <c r="B238" s="1" t="s">
        <v>477</v>
      </c>
      <c r="C238" s="1">
        <v>2017.0</v>
      </c>
      <c r="D238" s="2" t="s">
        <v>6</v>
      </c>
      <c r="E238" s="2" t="s">
        <v>459</v>
      </c>
      <c r="F238" s="1">
        <v>48.97409832066035</v>
      </c>
    </row>
    <row r="239">
      <c r="A239" s="2" t="s">
        <v>12</v>
      </c>
      <c r="B239" s="1" t="s">
        <v>476</v>
      </c>
      <c r="C239" s="1">
        <v>2017.0</v>
      </c>
      <c r="D239" s="2" t="s">
        <v>6</v>
      </c>
      <c r="E239" s="2" t="s">
        <v>459</v>
      </c>
      <c r="F239" s="1">
        <v>48.637772898905176</v>
      </c>
    </row>
    <row r="240">
      <c r="A240" s="2" t="s">
        <v>8</v>
      </c>
      <c r="B240" s="1" t="s">
        <v>479</v>
      </c>
      <c r="C240" s="1">
        <v>2017.0</v>
      </c>
      <c r="D240" s="2" t="s">
        <v>6</v>
      </c>
      <c r="E240" s="2" t="s">
        <v>459</v>
      </c>
      <c r="F240" s="1">
        <v>46.44729178800233</v>
      </c>
    </row>
    <row r="241">
      <c r="A241" s="2" t="s">
        <v>9</v>
      </c>
      <c r="B241" s="1" t="s">
        <v>480</v>
      </c>
      <c r="C241" s="1">
        <v>2017.0</v>
      </c>
      <c r="D241" s="2" t="s">
        <v>6</v>
      </c>
      <c r="E241" s="2" t="s">
        <v>459</v>
      </c>
      <c r="F241" s="1">
        <v>50.5725099410722</v>
      </c>
    </row>
    <row r="242">
      <c r="A242" s="2" t="s">
        <v>13</v>
      </c>
      <c r="B242" s="1" t="s">
        <v>481</v>
      </c>
      <c r="C242" s="1">
        <v>2017.0</v>
      </c>
      <c r="D242" s="2" t="s">
        <v>6</v>
      </c>
      <c r="E242" s="2" t="s">
        <v>459</v>
      </c>
      <c r="F242" s="1">
        <v>48.32722569519293</v>
      </c>
    </row>
    <row r="243">
      <c r="A243" s="2" t="s">
        <v>14</v>
      </c>
      <c r="B243" s="1" t="s">
        <v>483</v>
      </c>
      <c r="C243" s="1">
        <v>2017.0</v>
      </c>
      <c r="D243" s="2" t="s">
        <v>6</v>
      </c>
      <c r="E243" s="2" t="s">
        <v>459</v>
      </c>
      <c r="F243" s="1">
        <v>49.17798649382908</v>
      </c>
    </row>
    <row r="244">
      <c r="A244" s="2" t="s">
        <v>15</v>
      </c>
      <c r="B244" s="1" t="s">
        <v>482</v>
      </c>
      <c r="C244" s="1">
        <v>2017.0</v>
      </c>
      <c r="D244" s="2" t="s">
        <v>6</v>
      </c>
      <c r="E244" s="2" t="s">
        <v>459</v>
      </c>
      <c r="F244" s="1">
        <v>51.82542340794245</v>
      </c>
    </row>
    <row r="245">
      <c r="A245" s="2" t="s">
        <v>16</v>
      </c>
      <c r="B245" s="1" t="s">
        <v>484</v>
      </c>
      <c r="C245" s="1">
        <v>2017.0</v>
      </c>
      <c r="D245" s="2" t="s">
        <v>6</v>
      </c>
      <c r="E245" s="2" t="s">
        <v>459</v>
      </c>
      <c r="F245" s="1">
        <v>50.65956700850206</v>
      </c>
    </row>
    <row r="246">
      <c r="A246" s="2" t="s">
        <v>17</v>
      </c>
      <c r="B246" s="1" t="s">
        <v>485</v>
      </c>
      <c r="C246" s="1">
        <v>2017.0</v>
      </c>
      <c r="D246" s="2" t="s">
        <v>6</v>
      </c>
      <c r="E246" s="2" t="s">
        <v>459</v>
      </c>
      <c r="F246" s="1">
        <v>49.99523803044939</v>
      </c>
    </row>
    <row r="247">
      <c r="A247" s="2" t="s">
        <v>18</v>
      </c>
      <c r="B247" s="1" t="s">
        <v>486</v>
      </c>
      <c r="C247" s="1">
        <v>2017.0</v>
      </c>
      <c r="D247" s="2" t="s">
        <v>6</v>
      </c>
      <c r="E247" s="2" t="s">
        <v>459</v>
      </c>
      <c r="F247" s="1">
        <v>50.05661434018004</v>
      </c>
    </row>
    <row r="248">
      <c r="A248" s="2" t="s">
        <v>19</v>
      </c>
      <c r="B248" s="1" t="s">
        <v>487</v>
      </c>
      <c r="C248" s="1">
        <v>2017.0</v>
      </c>
      <c r="D248" s="2" t="s">
        <v>6</v>
      </c>
      <c r="E248" s="2" t="s">
        <v>459</v>
      </c>
      <c r="F248" s="1">
        <v>49.31579777584983</v>
      </c>
    </row>
    <row r="249">
      <c r="A249" s="2" t="s">
        <v>20</v>
      </c>
      <c r="B249" s="1" t="s">
        <v>488</v>
      </c>
      <c r="C249" s="1">
        <v>2017.0</v>
      </c>
      <c r="D249" s="2" t="s">
        <v>6</v>
      </c>
      <c r="E249" s="2" t="s">
        <v>459</v>
      </c>
      <c r="F249" s="1">
        <v>51.567501833074026</v>
      </c>
    </row>
    <row r="250">
      <c r="A250" s="2" t="s">
        <v>21</v>
      </c>
      <c r="B250" s="1" t="s">
        <v>490</v>
      </c>
      <c r="C250" s="1">
        <v>2017.0</v>
      </c>
      <c r="D250" s="2" t="s">
        <v>6</v>
      </c>
      <c r="E250" s="2" t="s">
        <v>459</v>
      </c>
      <c r="F250" s="1">
        <v>49.61810987393025</v>
      </c>
    </row>
    <row r="251">
      <c r="A251" s="2" t="s">
        <v>22</v>
      </c>
      <c r="B251" s="1" t="s">
        <v>491</v>
      </c>
      <c r="C251" s="1">
        <v>2017.0</v>
      </c>
      <c r="D251" s="2" t="s">
        <v>6</v>
      </c>
      <c r="E251" s="2" t="s">
        <v>459</v>
      </c>
      <c r="F251" s="1">
        <v>48.041689702928025</v>
      </c>
    </row>
    <row r="252">
      <c r="A252" s="2" t="s">
        <v>23</v>
      </c>
      <c r="B252" s="1" t="s">
        <v>492</v>
      </c>
      <c r="C252" s="1">
        <v>2017.0</v>
      </c>
      <c r="D252" s="2" t="s">
        <v>6</v>
      </c>
      <c r="E252" s="2" t="s">
        <v>459</v>
      </c>
      <c r="F252" s="1">
        <v>50.77128845296478</v>
      </c>
    </row>
    <row r="253">
      <c r="A253" s="2" t="s">
        <v>24</v>
      </c>
      <c r="B253" s="1" t="s">
        <v>493</v>
      </c>
      <c r="C253" s="1">
        <v>2017.0</v>
      </c>
      <c r="D253" s="2" t="s">
        <v>6</v>
      </c>
      <c r="E253" s="2" t="s">
        <v>459</v>
      </c>
      <c r="F253" s="1">
        <v>50.75597774207819</v>
      </c>
    </row>
    <row r="254">
      <c r="A254" s="2" t="s">
        <v>25</v>
      </c>
      <c r="B254" s="1" t="s">
        <v>494</v>
      </c>
      <c r="C254" s="1">
        <v>2017.0</v>
      </c>
      <c r="D254" s="2" t="s">
        <v>6</v>
      </c>
      <c r="E254" s="2" t="s">
        <v>459</v>
      </c>
      <c r="F254" s="1">
        <v>49.58926821915743</v>
      </c>
    </row>
    <row r="255">
      <c r="A255" s="2" t="s">
        <v>26</v>
      </c>
      <c r="B255" s="1" t="s">
        <v>495</v>
      </c>
      <c r="C255" s="1">
        <v>2017.0</v>
      </c>
      <c r="D255" s="2" t="s">
        <v>6</v>
      </c>
      <c r="E255" s="2" t="s">
        <v>459</v>
      </c>
      <c r="F255" s="1">
        <v>48.50512775942986</v>
      </c>
    </row>
    <row r="256">
      <c r="A256" s="2" t="s">
        <v>27</v>
      </c>
      <c r="B256" s="1" t="s">
        <v>497</v>
      </c>
      <c r="C256" s="1">
        <v>2017.0</v>
      </c>
      <c r="D256" s="2" t="s">
        <v>6</v>
      </c>
      <c r="E256" s="2" t="s">
        <v>459</v>
      </c>
      <c r="F256" s="1">
        <v>50.493705257961</v>
      </c>
    </row>
    <row r="257">
      <c r="A257" s="2" t="s">
        <v>28</v>
      </c>
      <c r="B257" s="1" t="s">
        <v>496</v>
      </c>
      <c r="C257" s="1">
        <v>2017.0</v>
      </c>
      <c r="D257" s="2" t="s">
        <v>6</v>
      </c>
      <c r="E257" s="2" t="s">
        <v>459</v>
      </c>
      <c r="F257" s="1">
        <v>49.600937984171516</v>
      </c>
    </row>
    <row r="258">
      <c r="A258" s="2" t="s">
        <v>29</v>
      </c>
      <c r="B258" s="1" t="s">
        <v>498</v>
      </c>
      <c r="C258" s="1">
        <v>2017.0</v>
      </c>
      <c r="D258" s="2" t="s">
        <v>6</v>
      </c>
      <c r="E258" s="2" t="s">
        <v>459</v>
      </c>
      <c r="F258" s="1">
        <v>48.98373394415611</v>
      </c>
    </row>
    <row r="259">
      <c r="A259" s="2" t="s">
        <v>30</v>
      </c>
      <c r="B259" s="1" t="s">
        <v>499</v>
      </c>
      <c r="C259" s="1">
        <v>2017.0</v>
      </c>
      <c r="D259" s="2" t="s">
        <v>6</v>
      </c>
      <c r="E259" s="2" t="s">
        <v>459</v>
      </c>
      <c r="F259" s="1">
        <v>48.12049470471059</v>
      </c>
    </row>
    <row r="260">
      <c r="A260" s="2" t="s">
        <v>31</v>
      </c>
      <c r="B260" s="1" t="s">
        <v>500</v>
      </c>
      <c r="C260" s="1">
        <v>2017.0</v>
      </c>
      <c r="D260" s="2" t="s">
        <v>6</v>
      </c>
      <c r="E260" s="2" t="s">
        <v>459</v>
      </c>
      <c r="F260" s="1">
        <v>49.021204193271004</v>
      </c>
    </row>
    <row r="261">
      <c r="A261" s="2" t="s">
        <v>32</v>
      </c>
      <c r="B261" s="1" t="s">
        <v>501</v>
      </c>
      <c r="C261" s="1">
        <v>2017.0</v>
      </c>
      <c r="D261" s="2" t="s">
        <v>6</v>
      </c>
      <c r="E261" s="2" t="s">
        <v>459</v>
      </c>
      <c r="F261" s="1">
        <v>51.66431247313149</v>
      </c>
    </row>
    <row r="262">
      <c r="A262" s="2" t="s">
        <v>33</v>
      </c>
      <c r="B262" s="1" t="s">
        <v>502</v>
      </c>
      <c r="C262" s="1">
        <v>2017.0</v>
      </c>
      <c r="D262" s="2" t="s">
        <v>6</v>
      </c>
      <c r="E262" s="2" t="s">
        <v>459</v>
      </c>
      <c r="F262" s="1">
        <v>47.30847713259105</v>
      </c>
    </row>
    <row r="263">
      <c r="A263" s="2" t="s">
        <v>34</v>
      </c>
      <c r="B263" s="1" t="s">
        <v>503</v>
      </c>
      <c r="C263" s="1">
        <v>2017.0</v>
      </c>
      <c r="D263" s="2" t="s">
        <v>6</v>
      </c>
      <c r="E263" s="2" t="s">
        <v>459</v>
      </c>
      <c r="F263" s="1">
        <v>49.073756687879104</v>
      </c>
    </row>
    <row r="264">
      <c r="A264" s="2" t="s">
        <v>35</v>
      </c>
      <c r="B264" s="1" t="s">
        <v>504</v>
      </c>
      <c r="C264" s="1">
        <v>2017.0</v>
      </c>
      <c r="D264" s="2" t="s">
        <v>6</v>
      </c>
      <c r="E264" s="2" t="s">
        <v>459</v>
      </c>
      <c r="F264" s="1">
        <v>50.61209294176905</v>
      </c>
    </row>
    <row r="265">
      <c r="A265" s="2" t="s">
        <v>3</v>
      </c>
      <c r="B265" s="1" t="s">
        <v>489</v>
      </c>
      <c r="C265" s="1">
        <v>2017.0</v>
      </c>
      <c r="D265" s="2" t="s">
        <v>6</v>
      </c>
      <c r="E265" s="2" t="s">
        <v>459</v>
      </c>
      <c r="F265" s="1">
        <v>49.337009660290704</v>
      </c>
    </row>
    <row r="266">
      <c r="A266" s="2" t="s">
        <v>4</v>
      </c>
      <c r="B266" s="1" t="s">
        <v>472</v>
      </c>
      <c r="C266" s="1">
        <v>2018.0</v>
      </c>
      <c r="D266" s="2" t="s">
        <v>6</v>
      </c>
      <c r="E266" s="2" t="s">
        <v>459</v>
      </c>
      <c r="F266" s="1">
        <v>50.64996641510925</v>
      </c>
    </row>
    <row r="267">
      <c r="A267" s="2" t="s">
        <v>5</v>
      </c>
      <c r="B267" s="1" t="s">
        <v>473</v>
      </c>
      <c r="C267" s="1">
        <v>2018.0</v>
      </c>
      <c r="D267" s="2" t="s">
        <v>6</v>
      </c>
      <c r="E267" s="2" t="s">
        <v>459</v>
      </c>
      <c r="F267" s="1">
        <v>50.32452581001121</v>
      </c>
    </row>
    <row r="268">
      <c r="A268" s="2" t="s">
        <v>6</v>
      </c>
      <c r="B268" s="1" t="s">
        <v>474</v>
      </c>
      <c r="C268" s="1">
        <v>2018.0</v>
      </c>
      <c r="D268" s="2" t="s">
        <v>6</v>
      </c>
      <c r="E268" s="2" t="s">
        <v>459</v>
      </c>
      <c r="F268" s="1">
        <v>50.48956051325614</v>
      </c>
    </row>
    <row r="269">
      <c r="A269" s="2" t="s">
        <v>7</v>
      </c>
      <c r="B269" s="1" t="s">
        <v>475</v>
      </c>
      <c r="C269" s="1">
        <v>2018.0</v>
      </c>
      <c r="D269" s="2" t="s">
        <v>6</v>
      </c>
      <c r="E269" s="2" t="s">
        <v>459</v>
      </c>
      <c r="F269" s="1">
        <v>48.38093812001647</v>
      </c>
    </row>
    <row r="270">
      <c r="A270" s="2" t="s">
        <v>10</v>
      </c>
      <c r="B270" s="1" t="s">
        <v>478</v>
      </c>
      <c r="C270" s="1">
        <v>2018.0</v>
      </c>
      <c r="D270" s="2" t="s">
        <v>6</v>
      </c>
      <c r="E270" s="2" t="s">
        <v>459</v>
      </c>
      <c r="F270" s="1">
        <v>47.53160089829965</v>
      </c>
    </row>
    <row r="271">
      <c r="A271" s="2" t="s">
        <v>11</v>
      </c>
      <c r="B271" s="1" t="s">
        <v>477</v>
      </c>
      <c r="C271" s="1">
        <v>2018.0</v>
      </c>
      <c r="D271" s="2" t="s">
        <v>6</v>
      </c>
      <c r="E271" s="2" t="s">
        <v>459</v>
      </c>
      <c r="F271" s="1">
        <v>49.69842214466087</v>
      </c>
    </row>
    <row r="272">
      <c r="A272" s="2" t="s">
        <v>12</v>
      </c>
      <c r="B272" s="1" t="s">
        <v>476</v>
      </c>
      <c r="C272" s="1">
        <v>2018.0</v>
      </c>
      <c r="D272" s="2" t="s">
        <v>6</v>
      </c>
      <c r="E272" s="2" t="s">
        <v>459</v>
      </c>
      <c r="F272" s="1">
        <v>49.01025322546814</v>
      </c>
    </row>
    <row r="273">
      <c r="A273" s="2" t="s">
        <v>8</v>
      </c>
      <c r="B273" s="1" t="s">
        <v>479</v>
      </c>
      <c r="C273" s="1">
        <v>2018.0</v>
      </c>
      <c r="D273" s="2" t="s">
        <v>6</v>
      </c>
      <c r="E273" s="2" t="s">
        <v>459</v>
      </c>
      <c r="F273" s="1">
        <v>46.79227606308229</v>
      </c>
    </row>
    <row r="274">
      <c r="A274" s="2" t="s">
        <v>9</v>
      </c>
      <c r="B274" s="1" t="s">
        <v>480</v>
      </c>
      <c r="C274" s="1">
        <v>2018.0</v>
      </c>
      <c r="D274" s="2" t="s">
        <v>6</v>
      </c>
      <c r="E274" s="2" t="s">
        <v>459</v>
      </c>
      <c r="F274" s="1">
        <v>51.16800318772725</v>
      </c>
    </row>
    <row r="275">
      <c r="A275" s="2" t="s">
        <v>13</v>
      </c>
      <c r="B275" s="1" t="s">
        <v>481</v>
      </c>
      <c r="C275" s="1">
        <v>2018.0</v>
      </c>
      <c r="D275" s="2" t="s">
        <v>6</v>
      </c>
      <c r="E275" s="2" t="s">
        <v>459</v>
      </c>
      <c r="F275" s="1">
        <v>48.5316391787277</v>
      </c>
    </row>
    <row r="276">
      <c r="A276" s="2" t="s">
        <v>14</v>
      </c>
      <c r="B276" s="1" t="s">
        <v>483</v>
      </c>
      <c r="C276" s="1">
        <v>2018.0</v>
      </c>
      <c r="D276" s="2" t="s">
        <v>6</v>
      </c>
      <c r="E276" s="2" t="s">
        <v>459</v>
      </c>
      <c r="F276" s="1">
        <v>49.446383527893474</v>
      </c>
    </row>
    <row r="277">
      <c r="A277" s="2" t="s">
        <v>15</v>
      </c>
      <c r="B277" s="1" t="s">
        <v>482</v>
      </c>
      <c r="C277" s="1">
        <v>2018.0</v>
      </c>
      <c r="D277" s="2" t="s">
        <v>6</v>
      </c>
      <c r="E277" s="2" t="s">
        <v>459</v>
      </c>
      <c r="F277" s="1">
        <v>51.999262421809625</v>
      </c>
    </row>
    <row r="278">
      <c r="A278" s="2" t="s">
        <v>16</v>
      </c>
      <c r="B278" s="1" t="s">
        <v>484</v>
      </c>
      <c r="C278" s="1">
        <v>2018.0</v>
      </c>
      <c r="D278" s="2" t="s">
        <v>6</v>
      </c>
      <c r="E278" s="2" t="s">
        <v>459</v>
      </c>
      <c r="F278" s="1">
        <v>50.62186706935967</v>
      </c>
    </row>
    <row r="279">
      <c r="A279" s="2" t="s">
        <v>17</v>
      </c>
      <c r="B279" s="1" t="s">
        <v>485</v>
      </c>
      <c r="C279" s="1">
        <v>2018.0</v>
      </c>
      <c r="D279" s="2" t="s">
        <v>6</v>
      </c>
      <c r="E279" s="2" t="s">
        <v>459</v>
      </c>
      <c r="F279" s="1">
        <v>50.40761767180061</v>
      </c>
    </row>
    <row r="280">
      <c r="A280" s="2" t="s">
        <v>18</v>
      </c>
      <c r="B280" s="1" t="s">
        <v>486</v>
      </c>
      <c r="C280" s="1">
        <v>2018.0</v>
      </c>
      <c r="D280" s="2" t="s">
        <v>6</v>
      </c>
      <c r="E280" s="2" t="s">
        <v>459</v>
      </c>
      <c r="F280" s="1">
        <v>50.566865492033564</v>
      </c>
    </row>
    <row r="281">
      <c r="A281" s="2" t="s">
        <v>19</v>
      </c>
      <c r="B281" s="1" t="s">
        <v>487</v>
      </c>
      <c r="C281" s="1">
        <v>2018.0</v>
      </c>
      <c r="D281" s="2" t="s">
        <v>6</v>
      </c>
      <c r="E281" s="2" t="s">
        <v>459</v>
      </c>
      <c r="F281" s="1">
        <v>49.60151982901924</v>
      </c>
    </row>
    <row r="282">
      <c r="A282" s="2" t="s">
        <v>20</v>
      </c>
      <c r="B282" s="1" t="s">
        <v>488</v>
      </c>
      <c r="C282" s="1">
        <v>2018.0</v>
      </c>
      <c r="D282" s="2" t="s">
        <v>6</v>
      </c>
      <c r="E282" s="2" t="s">
        <v>459</v>
      </c>
      <c r="F282" s="1">
        <v>51.46144874049058</v>
      </c>
    </row>
    <row r="283">
      <c r="A283" s="2" t="s">
        <v>21</v>
      </c>
      <c r="B283" s="1" t="s">
        <v>490</v>
      </c>
      <c r="C283" s="1">
        <v>2018.0</v>
      </c>
      <c r="D283" s="2" t="s">
        <v>6</v>
      </c>
      <c r="E283" s="2" t="s">
        <v>459</v>
      </c>
      <c r="F283" s="1">
        <v>50.21277889233387</v>
      </c>
    </row>
    <row r="284">
      <c r="A284" s="2" t="s">
        <v>22</v>
      </c>
      <c r="B284" s="1" t="s">
        <v>491</v>
      </c>
      <c r="C284" s="1">
        <v>2018.0</v>
      </c>
      <c r="D284" s="2" t="s">
        <v>6</v>
      </c>
      <c r="E284" s="2" t="s">
        <v>459</v>
      </c>
      <c r="F284" s="1">
        <v>48.52343152509297</v>
      </c>
    </row>
    <row r="285">
      <c r="A285" s="2" t="s">
        <v>23</v>
      </c>
      <c r="B285" s="1" t="s">
        <v>492</v>
      </c>
      <c r="C285" s="1">
        <v>2018.0</v>
      </c>
      <c r="D285" s="2" t="s">
        <v>6</v>
      </c>
      <c r="E285" s="2" t="s">
        <v>459</v>
      </c>
      <c r="F285" s="1">
        <v>51.255919736292846</v>
      </c>
    </row>
    <row r="286">
      <c r="A286" s="2" t="s">
        <v>24</v>
      </c>
      <c r="B286" s="1" t="s">
        <v>493</v>
      </c>
      <c r="C286" s="1">
        <v>2018.0</v>
      </c>
      <c r="D286" s="2" t="s">
        <v>6</v>
      </c>
      <c r="E286" s="2" t="s">
        <v>459</v>
      </c>
      <c r="F286" s="1">
        <v>51.40152862484493</v>
      </c>
    </row>
    <row r="287">
      <c r="A287" s="2" t="s">
        <v>25</v>
      </c>
      <c r="B287" s="1" t="s">
        <v>494</v>
      </c>
      <c r="C287" s="1">
        <v>2018.0</v>
      </c>
      <c r="D287" s="2" t="s">
        <v>6</v>
      </c>
      <c r="E287" s="2" t="s">
        <v>459</v>
      </c>
      <c r="F287" s="1">
        <v>50.26698266754234</v>
      </c>
    </row>
    <row r="288">
      <c r="A288" s="2" t="s">
        <v>26</v>
      </c>
      <c r="B288" s="1" t="s">
        <v>495</v>
      </c>
      <c r="C288" s="1">
        <v>2018.0</v>
      </c>
      <c r="D288" s="2" t="s">
        <v>6</v>
      </c>
      <c r="E288" s="2" t="s">
        <v>459</v>
      </c>
      <c r="F288" s="1">
        <v>48.48708068902992</v>
      </c>
    </row>
    <row r="289">
      <c r="A289" s="2" t="s">
        <v>27</v>
      </c>
      <c r="B289" s="1" t="s">
        <v>497</v>
      </c>
      <c r="C289" s="1">
        <v>2018.0</v>
      </c>
      <c r="D289" s="2" t="s">
        <v>6</v>
      </c>
      <c r="E289" s="2" t="s">
        <v>459</v>
      </c>
      <c r="F289" s="1">
        <v>50.749453101790586</v>
      </c>
    </row>
    <row r="290">
      <c r="A290" s="2" t="s">
        <v>28</v>
      </c>
      <c r="B290" s="1" t="s">
        <v>496</v>
      </c>
      <c r="C290" s="1">
        <v>2018.0</v>
      </c>
      <c r="D290" s="2" t="s">
        <v>6</v>
      </c>
      <c r="E290" s="2" t="s">
        <v>459</v>
      </c>
      <c r="F290" s="1">
        <v>50.21506903089477</v>
      </c>
    </row>
    <row r="291">
      <c r="A291" s="2" t="s">
        <v>29</v>
      </c>
      <c r="B291" s="1" t="s">
        <v>498</v>
      </c>
      <c r="C291" s="1">
        <v>2018.0</v>
      </c>
      <c r="D291" s="2" t="s">
        <v>6</v>
      </c>
      <c r="E291" s="2" t="s">
        <v>459</v>
      </c>
      <c r="F291" s="1">
        <v>49.0292004280691</v>
      </c>
    </row>
    <row r="292">
      <c r="A292" s="2" t="s">
        <v>30</v>
      </c>
      <c r="B292" s="1" t="s">
        <v>499</v>
      </c>
      <c r="C292" s="1">
        <v>2018.0</v>
      </c>
      <c r="D292" s="2" t="s">
        <v>6</v>
      </c>
      <c r="E292" s="2" t="s">
        <v>459</v>
      </c>
      <c r="F292" s="1">
        <v>48.494168165728546</v>
      </c>
    </row>
    <row r="293">
      <c r="A293" s="2" t="s">
        <v>31</v>
      </c>
      <c r="B293" s="1" t="s">
        <v>500</v>
      </c>
      <c r="C293" s="1">
        <v>2018.0</v>
      </c>
      <c r="D293" s="2" t="s">
        <v>6</v>
      </c>
      <c r="E293" s="2" t="s">
        <v>459</v>
      </c>
      <c r="F293" s="1">
        <v>49.129700479095575</v>
      </c>
    </row>
    <row r="294">
      <c r="A294" s="2" t="s">
        <v>32</v>
      </c>
      <c r="B294" s="1" t="s">
        <v>501</v>
      </c>
      <c r="C294" s="1">
        <v>2018.0</v>
      </c>
      <c r="D294" s="2" t="s">
        <v>6</v>
      </c>
      <c r="E294" s="2" t="s">
        <v>459</v>
      </c>
      <c r="F294" s="1">
        <v>52.29155491984028</v>
      </c>
    </row>
    <row r="295">
      <c r="A295" s="2" t="s">
        <v>33</v>
      </c>
      <c r="B295" s="1" t="s">
        <v>502</v>
      </c>
      <c r="C295" s="1">
        <v>2018.0</v>
      </c>
      <c r="D295" s="2" t="s">
        <v>6</v>
      </c>
      <c r="E295" s="2" t="s">
        <v>459</v>
      </c>
      <c r="F295" s="1">
        <v>47.58294045986681</v>
      </c>
    </row>
    <row r="296">
      <c r="A296" s="2" t="s">
        <v>34</v>
      </c>
      <c r="B296" s="1" t="s">
        <v>503</v>
      </c>
      <c r="C296" s="1">
        <v>2018.0</v>
      </c>
      <c r="D296" s="2" t="s">
        <v>6</v>
      </c>
      <c r="E296" s="2" t="s">
        <v>459</v>
      </c>
      <c r="F296" s="1">
        <v>49.44619211354159</v>
      </c>
    </row>
    <row r="297">
      <c r="A297" s="2" t="s">
        <v>35</v>
      </c>
      <c r="B297" s="1" t="s">
        <v>504</v>
      </c>
      <c r="C297" s="1">
        <v>2018.0</v>
      </c>
      <c r="D297" s="2" t="s">
        <v>6</v>
      </c>
      <c r="E297" s="2" t="s">
        <v>459</v>
      </c>
      <c r="F297" s="1">
        <v>51.45201225397624</v>
      </c>
    </row>
    <row r="298">
      <c r="A298" s="2" t="s">
        <v>3</v>
      </c>
      <c r="B298" s="1" t="s">
        <v>489</v>
      </c>
      <c r="C298" s="1">
        <v>2018.0</v>
      </c>
      <c r="D298" s="2" t="s">
        <v>6</v>
      </c>
      <c r="E298" s="2" t="s">
        <v>459</v>
      </c>
      <c r="F298" s="1">
        <v>49.72807249119804</v>
      </c>
    </row>
    <row r="299">
      <c r="A299" s="2" t="s">
        <v>4</v>
      </c>
      <c r="B299" s="1" t="s">
        <v>472</v>
      </c>
      <c r="C299" s="1">
        <v>2019.0</v>
      </c>
      <c r="D299" s="2" t="s">
        <v>6</v>
      </c>
      <c r="E299" s="2" t="s">
        <v>459</v>
      </c>
      <c r="F299" s="1">
        <v>51.04797302475286</v>
      </c>
    </row>
    <row r="300">
      <c r="A300" s="2" t="s">
        <v>5</v>
      </c>
      <c r="B300" s="1" t="s">
        <v>473</v>
      </c>
      <c r="C300" s="1">
        <v>2019.0</v>
      </c>
      <c r="D300" s="2" t="s">
        <v>6</v>
      </c>
      <c r="E300" s="2" t="s">
        <v>459</v>
      </c>
      <c r="F300" s="1">
        <v>50.536848710961344</v>
      </c>
    </row>
    <row r="301">
      <c r="A301" s="2" t="s">
        <v>6</v>
      </c>
      <c r="B301" s="1" t="s">
        <v>474</v>
      </c>
      <c r="C301" s="1">
        <v>2019.0</v>
      </c>
      <c r="D301" s="2" t="s">
        <v>6</v>
      </c>
      <c r="E301" s="2" t="s">
        <v>459</v>
      </c>
      <c r="F301" s="1">
        <v>51.25499264242169</v>
      </c>
    </row>
    <row r="302">
      <c r="A302" s="2" t="s">
        <v>7</v>
      </c>
      <c r="B302" s="1" t="s">
        <v>475</v>
      </c>
      <c r="C302" s="1">
        <v>2019.0</v>
      </c>
      <c r="D302" s="2" t="s">
        <v>6</v>
      </c>
      <c r="E302" s="2" t="s">
        <v>459</v>
      </c>
      <c r="F302" s="1">
        <v>48.478926214093434</v>
      </c>
    </row>
    <row r="303">
      <c r="A303" s="2" t="s">
        <v>10</v>
      </c>
      <c r="B303" s="1" t="s">
        <v>478</v>
      </c>
      <c r="C303" s="1">
        <v>2019.0</v>
      </c>
      <c r="D303" s="2" t="s">
        <v>6</v>
      </c>
      <c r="E303" s="2" t="s">
        <v>459</v>
      </c>
      <c r="F303" s="1">
        <v>47.981340007600274</v>
      </c>
    </row>
    <row r="304">
      <c r="A304" s="2" t="s">
        <v>11</v>
      </c>
      <c r="B304" s="1" t="s">
        <v>477</v>
      </c>
      <c r="C304" s="1">
        <v>2019.0</v>
      </c>
      <c r="D304" s="2" t="s">
        <v>6</v>
      </c>
      <c r="E304" s="2" t="s">
        <v>459</v>
      </c>
      <c r="F304" s="1">
        <v>50.16000882807327</v>
      </c>
    </row>
    <row r="305">
      <c r="A305" s="2" t="s">
        <v>12</v>
      </c>
      <c r="B305" s="1" t="s">
        <v>476</v>
      </c>
      <c r="C305" s="1">
        <v>2019.0</v>
      </c>
      <c r="D305" s="2" t="s">
        <v>6</v>
      </c>
      <c r="E305" s="2" t="s">
        <v>459</v>
      </c>
      <c r="F305" s="1">
        <v>49.025486939133934</v>
      </c>
    </row>
    <row r="306">
      <c r="A306" s="2" t="s">
        <v>8</v>
      </c>
      <c r="B306" s="1" t="s">
        <v>479</v>
      </c>
      <c r="C306" s="1">
        <v>2019.0</v>
      </c>
      <c r="D306" s="2" t="s">
        <v>6</v>
      </c>
      <c r="E306" s="2" t="s">
        <v>459</v>
      </c>
      <c r="F306" s="1">
        <v>47.02295265515035</v>
      </c>
    </row>
    <row r="307">
      <c r="A307" s="2" t="s">
        <v>9</v>
      </c>
      <c r="B307" s="1" t="s">
        <v>480</v>
      </c>
      <c r="C307" s="1">
        <v>2019.0</v>
      </c>
      <c r="D307" s="2" t="s">
        <v>6</v>
      </c>
      <c r="E307" s="2" t="s">
        <v>459</v>
      </c>
      <c r="F307" s="1">
        <v>51.366799204771375</v>
      </c>
    </row>
    <row r="308">
      <c r="A308" s="2" t="s">
        <v>13</v>
      </c>
      <c r="B308" s="1" t="s">
        <v>481</v>
      </c>
      <c r="C308" s="1">
        <v>2019.0</v>
      </c>
      <c r="D308" s="2" t="s">
        <v>6</v>
      </c>
      <c r="E308" s="2" t="s">
        <v>459</v>
      </c>
      <c r="F308" s="1">
        <v>49.107459018100776</v>
      </c>
    </row>
    <row r="309">
      <c r="A309" s="2" t="s">
        <v>14</v>
      </c>
      <c r="B309" s="1" t="s">
        <v>483</v>
      </c>
      <c r="C309" s="1">
        <v>2019.0</v>
      </c>
      <c r="D309" s="2" t="s">
        <v>6</v>
      </c>
      <c r="E309" s="2" t="s">
        <v>459</v>
      </c>
      <c r="F309" s="1">
        <v>50.177614380212034</v>
      </c>
    </row>
    <row r="310">
      <c r="A310" s="2" t="s">
        <v>15</v>
      </c>
      <c r="B310" s="1" t="s">
        <v>482</v>
      </c>
      <c r="C310" s="1">
        <v>2019.0</v>
      </c>
      <c r="D310" s="2" t="s">
        <v>6</v>
      </c>
      <c r="E310" s="2" t="s">
        <v>459</v>
      </c>
      <c r="F310" s="1">
        <v>52.38663812033377</v>
      </c>
    </row>
    <row r="311">
      <c r="A311" s="2" t="s">
        <v>16</v>
      </c>
      <c r="B311" s="1" t="s">
        <v>484</v>
      </c>
      <c r="C311" s="1">
        <v>2019.0</v>
      </c>
      <c r="D311" s="2" t="s">
        <v>6</v>
      </c>
      <c r="E311" s="2" t="s">
        <v>459</v>
      </c>
      <c r="F311" s="1">
        <v>51.060912384650806</v>
      </c>
    </row>
    <row r="312">
      <c r="A312" s="2" t="s">
        <v>17</v>
      </c>
      <c r="B312" s="1" t="s">
        <v>485</v>
      </c>
      <c r="C312" s="1">
        <v>2019.0</v>
      </c>
      <c r="D312" s="2" t="s">
        <v>6</v>
      </c>
      <c r="E312" s="2" t="s">
        <v>459</v>
      </c>
      <c r="F312" s="1">
        <v>50.888955298866556</v>
      </c>
    </row>
    <row r="313">
      <c r="A313" s="2" t="s">
        <v>18</v>
      </c>
      <c r="B313" s="1" t="s">
        <v>486</v>
      </c>
      <c r="C313" s="1">
        <v>2019.0</v>
      </c>
      <c r="D313" s="2" t="s">
        <v>6</v>
      </c>
      <c r="E313" s="2" t="s">
        <v>459</v>
      </c>
      <c r="F313" s="1">
        <v>50.80531443431124</v>
      </c>
    </row>
    <row r="314">
      <c r="A314" s="2" t="s">
        <v>19</v>
      </c>
      <c r="B314" s="1" t="s">
        <v>487</v>
      </c>
      <c r="C314" s="1">
        <v>2019.0</v>
      </c>
      <c r="D314" s="2" t="s">
        <v>6</v>
      </c>
      <c r="E314" s="2" t="s">
        <v>459</v>
      </c>
      <c r="F314" s="1">
        <v>50.59145775301764</v>
      </c>
    </row>
    <row r="315">
      <c r="A315" s="2" t="s">
        <v>20</v>
      </c>
      <c r="B315" s="1" t="s">
        <v>488</v>
      </c>
      <c r="C315" s="1">
        <v>2019.0</v>
      </c>
      <c r="D315" s="2" t="s">
        <v>6</v>
      </c>
      <c r="E315" s="2" t="s">
        <v>459</v>
      </c>
      <c r="F315" s="1">
        <v>52.31805884626372</v>
      </c>
    </row>
    <row r="316">
      <c r="A316" s="2" t="s">
        <v>21</v>
      </c>
      <c r="B316" s="1" t="s">
        <v>490</v>
      </c>
      <c r="C316" s="1">
        <v>2019.0</v>
      </c>
      <c r="D316" s="2" t="s">
        <v>6</v>
      </c>
      <c r="E316" s="2" t="s">
        <v>459</v>
      </c>
      <c r="F316" s="1">
        <v>51.15406896972284</v>
      </c>
    </row>
    <row r="317">
      <c r="A317" s="2" t="s">
        <v>22</v>
      </c>
      <c r="B317" s="1" t="s">
        <v>491</v>
      </c>
      <c r="C317" s="1">
        <v>2019.0</v>
      </c>
      <c r="D317" s="2" t="s">
        <v>6</v>
      </c>
      <c r="E317" s="2" t="s">
        <v>459</v>
      </c>
      <c r="F317" s="1">
        <v>48.786641929499076</v>
      </c>
    </row>
    <row r="318">
      <c r="A318" s="2" t="s">
        <v>23</v>
      </c>
      <c r="B318" s="1" t="s">
        <v>492</v>
      </c>
      <c r="C318" s="1">
        <v>2019.0</v>
      </c>
      <c r="D318" s="2" t="s">
        <v>6</v>
      </c>
      <c r="E318" s="2" t="s">
        <v>459</v>
      </c>
      <c r="F318" s="1">
        <v>51.887725948740815</v>
      </c>
    </row>
    <row r="319">
      <c r="A319" s="2" t="s">
        <v>24</v>
      </c>
      <c r="B319" s="1" t="s">
        <v>493</v>
      </c>
      <c r="C319" s="1">
        <v>2019.0</v>
      </c>
      <c r="D319" s="2" t="s">
        <v>6</v>
      </c>
      <c r="E319" s="2" t="s">
        <v>459</v>
      </c>
      <c r="F319" s="1">
        <v>51.76865038960153</v>
      </c>
    </row>
    <row r="320">
      <c r="A320" s="2" t="s">
        <v>25</v>
      </c>
      <c r="B320" s="1" t="s">
        <v>494</v>
      </c>
      <c r="C320" s="1">
        <v>2019.0</v>
      </c>
      <c r="D320" s="2" t="s">
        <v>6</v>
      </c>
      <c r="E320" s="2" t="s">
        <v>459</v>
      </c>
      <c r="F320" s="1">
        <v>51.00933567852793</v>
      </c>
    </row>
    <row r="321">
      <c r="A321" s="2" t="s">
        <v>26</v>
      </c>
      <c r="B321" s="1" t="s">
        <v>495</v>
      </c>
      <c r="C321" s="1">
        <v>2019.0</v>
      </c>
      <c r="D321" s="2" t="s">
        <v>6</v>
      </c>
      <c r="E321" s="2" t="s">
        <v>459</v>
      </c>
      <c r="F321" s="1">
        <v>49.097694107162745</v>
      </c>
    </row>
    <row r="322">
      <c r="A322" s="2" t="s">
        <v>27</v>
      </c>
      <c r="B322" s="1" t="s">
        <v>497</v>
      </c>
      <c r="C322" s="1">
        <v>2019.0</v>
      </c>
      <c r="D322" s="2" t="s">
        <v>6</v>
      </c>
      <c r="E322" s="2" t="s">
        <v>459</v>
      </c>
      <c r="F322" s="1">
        <v>51.26733684550049</v>
      </c>
    </row>
    <row r="323">
      <c r="A323" s="2" t="s">
        <v>28</v>
      </c>
      <c r="B323" s="1" t="s">
        <v>496</v>
      </c>
      <c r="C323" s="1">
        <v>2019.0</v>
      </c>
      <c r="D323" s="2" t="s">
        <v>6</v>
      </c>
      <c r="E323" s="2" t="s">
        <v>459</v>
      </c>
      <c r="F323" s="1">
        <v>50.612352504134286</v>
      </c>
    </row>
    <row r="324">
      <c r="A324" s="2" t="s">
        <v>29</v>
      </c>
      <c r="B324" s="1" t="s">
        <v>498</v>
      </c>
      <c r="C324" s="1">
        <v>2019.0</v>
      </c>
      <c r="D324" s="2" t="s">
        <v>6</v>
      </c>
      <c r="E324" s="2" t="s">
        <v>459</v>
      </c>
      <c r="F324" s="1">
        <v>49.57119825999027</v>
      </c>
    </row>
    <row r="325">
      <c r="A325" s="2" t="s">
        <v>30</v>
      </c>
      <c r="B325" s="1" t="s">
        <v>499</v>
      </c>
      <c r="C325" s="1">
        <v>2019.0</v>
      </c>
      <c r="D325" s="2" t="s">
        <v>6</v>
      </c>
      <c r="E325" s="2" t="s">
        <v>459</v>
      </c>
      <c r="F325" s="1">
        <v>48.75233259558217</v>
      </c>
    </row>
    <row r="326">
      <c r="A326" s="2" t="s">
        <v>31</v>
      </c>
      <c r="B326" s="1" t="s">
        <v>500</v>
      </c>
      <c r="C326" s="1">
        <v>2019.0</v>
      </c>
      <c r="D326" s="2" t="s">
        <v>6</v>
      </c>
      <c r="E326" s="2" t="s">
        <v>459</v>
      </c>
      <c r="F326" s="1">
        <v>49.275004729124</v>
      </c>
    </row>
    <row r="327">
      <c r="A327" s="2" t="s">
        <v>32</v>
      </c>
      <c r="B327" s="1" t="s">
        <v>501</v>
      </c>
      <c r="C327" s="1">
        <v>2019.0</v>
      </c>
      <c r="D327" s="2" t="s">
        <v>6</v>
      </c>
      <c r="E327" s="2" t="s">
        <v>459</v>
      </c>
      <c r="F327" s="1">
        <v>52.9051548170083</v>
      </c>
    </row>
    <row r="328">
      <c r="A328" s="2" t="s">
        <v>33</v>
      </c>
      <c r="B328" s="1" t="s">
        <v>502</v>
      </c>
      <c r="C328" s="1">
        <v>2019.0</v>
      </c>
      <c r="D328" s="2" t="s">
        <v>6</v>
      </c>
      <c r="E328" s="2" t="s">
        <v>459</v>
      </c>
      <c r="F328" s="1">
        <v>47.84351011769509</v>
      </c>
    </row>
    <row r="329">
      <c r="A329" s="2" t="s">
        <v>34</v>
      </c>
      <c r="B329" s="1" t="s">
        <v>503</v>
      </c>
      <c r="C329" s="1">
        <v>2019.0</v>
      </c>
      <c r="D329" s="2" t="s">
        <v>6</v>
      </c>
      <c r="E329" s="2" t="s">
        <v>459</v>
      </c>
      <c r="F329" s="1">
        <v>50.02395850949885</v>
      </c>
    </row>
    <row r="330">
      <c r="A330" s="2" t="s">
        <v>35</v>
      </c>
      <c r="B330" s="1" t="s">
        <v>504</v>
      </c>
      <c r="C330" s="1">
        <v>2019.0</v>
      </c>
      <c r="D330" s="2" t="s">
        <v>6</v>
      </c>
      <c r="E330" s="2" t="s">
        <v>459</v>
      </c>
      <c r="F330" s="1">
        <v>52.22357631214757</v>
      </c>
    </row>
    <row r="331">
      <c r="A331" s="2" t="s">
        <v>3</v>
      </c>
      <c r="B331" s="1" t="s">
        <v>489</v>
      </c>
      <c r="C331" s="1">
        <v>2019.0</v>
      </c>
      <c r="D331" s="2" t="s">
        <v>6</v>
      </c>
      <c r="E331" s="2" t="s">
        <v>459</v>
      </c>
      <c r="F331" s="1">
        <v>50.11035124970225</v>
      </c>
    </row>
    <row r="332">
      <c r="A332" s="2" t="s">
        <v>4</v>
      </c>
      <c r="B332" s="1" t="s">
        <v>472</v>
      </c>
      <c r="C332" s="1">
        <v>2020.0</v>
      </c>
      <c r="D332" s="2" t="s">
        <v>6</v>
      </c>
      <c r="E332" s="2" t="s">
        <v>459</v>
      </c>
      <c r="F332" s="1">
        <v>51.05890390162441</v>
      </c>
    </row>
    <row r="333">
      <c r="A333" s="2" t="s">
        <v>5</v>
      </c>
      <c r="B333" s="1" t="s">
        <v>473</v>
      </c>
      <c r="C333" s="1">
        <v>2020.0</v>
      </c>
      <c r="D333" s="2" t="s">
        <v>6</v>
      </c>
      <c r="E333" s="2" t="s">
        <v>459</v>
      </c>
      <c r="F333" s="1">
        <v>51.12060970200412</v>
      </c>
    </row>
    <row r="334">
      <c r="A334" s="2" t="s">
        <v>6</v>
      </c>
      <c r="B334" s="1" t="s">
        <v>474</v>
      </c>
      <c r="C334" s="1">
        <v>2020.0</v>
      </c>
      <c r="D334" s="2" t="s">
        <v>6</v>
      </c>
      <c r="E334" s="2" t="s">
        <v>459</v>
      </c>
      <c r="F334" s="1">
        <v>51.14937827225131</v>
      </c>
    </row>
    <row r="335">
      <c r="A335" s="2" t="s">
        <v>7</v>
      </c>
      <c r="B335" s="1" t="s">
        <v>475</v>
      </c>
      <c r="C335" s="1">
        <v>2020.0</v>
      </c>
      <c r="D335" s="2" t="s">
        <v>6</v>
      </c>
      <c r="E335" s="2" t="s">
        <v>459</v>
      </c>
      <c r="F335" s="1">
        <v>49.437226303789224</v>
      </c>
    </row>
    <row r="336">
      <c r="A336" s="2" t="s">
        <v>10</v>
      </c>
      <c r="B336" s="1" t="s">
        <v>478</v>
      </c>
      <c r="C336" s="1">
        <v>2020.0</v>
      </c>
      <c r="D336" s="2" t="s">
        <v>6</v>
      </c>
      <c r="E336" s="2" t="s">
        <v>459</v>
      </c>
      <c r="F336" s="1">
        <v>47.677675033025096</v>
      </c>
    </row>
    <row r="337">
      <c r="A337" s="2" t="s">
        <v>11</v>
      </c>
      <c r="B337" s="1" t="s">
        <v>477</v>
      </c>
      <c r="C337" s="1">
        <v>2020.0</v>
      </c>
      <c r="D337" s="2" t="s">
        <v>6</v>
      </c>
      <c r="E337" s="2" t="s">
        <v>459</v>
      </c>
      <c r="F337" s="1">
        <v>50.93330254397106</v>
      </c>
    </row>
    <row r="338">
      <c r="A338" s="2" t="s">
        <v>12</v>
      </c>
      <c r="B338" s="1" t="s">
        <v>476</v>
      </c>
      <c r="C338" s="1">
        <v>2020.0</v>
      </c>
      <c r="D338" s="2" t="s">
        <v>6</v>
      </c>
      <c r="E338" s="2" t="s">
        <v>459</v>
      </c>
      <c r="F338" s="1">
        <v>49.59478779377109</v>
      </c>
    </row>
    <row r="339">
      <c r="A339" s="2" t="s">
        <v>8</v>
      </c>
      <c r="B339" s="1" t="s">
        <v>479</v>
      </c>
      <c r="C339" s="1">
        <v>2020.0</v>
      </c>
      <c r="D339" s="2" t="s">
        <v>6</v>
      </c>
      <c r="E339" s="2" t="s">
        <v>459</v>
      </c>
      <c r="F339" s="1">
        <v>48.13340110696939</v>
      </c>
    </row>
    <row r="340">
      <c r="A340" s="2" t="s">
        <v>9</v>
      </c>
      <c r="B340" s="1" t="s">
        <v>480</v>
      </c>
      <c r="C340" s="1">
        <v>2020.0</v>
      </c>
      <c r="D340" s="2" t="s">
        <v>6</v>
      </c>
      <c r="E340" s="2" t="s">
        <v>459</v>
      </c>
      <c r="F340" s="1">
        <v>51.761355119172535</v>
      </c>
    </row>
    <row r="341">
      <c r="A341" s="2" t="s">
        <v>13</v>
      </c>
      <c r="B341" s="1" t="s">
        <v>481</v>
      </c>
      <c r="C341" s="1">
        <v>2020.0</v>
      </c>
      <c r="D341" s="2" t="s">
        <v>6</v>
      </c>
      <c r="E341" s="2" t="s">
        <v>459</v>
      </c>
      <c r="F341" s="1">
        <v>49.6172141355164</v>
      </c>
    </row>
    <row r="342">
      <c r="A342" s="2" t="s">
        <v>14</v>
      </c>
      <c r="B342" s="1" t="s">
        <v>483</v>
      </c>
      <c r="C342" s="1">
        <v>2020.0</v>
      </c>
      <c r="D342" s="2" t="s">
        <v>6</v>
      </c>
      <c r="E342" s="2" t="s">
        <v>459</v>
      </c>
      <c r="F342" s="1">
        <v>50.612942189241316</v>
      </c>
    </row>
    <row r="343">
      <c r="A343" s="2" t="s">
        <v>15</v>
      </c>
      <c r="B343" s="1" t="s">
        <v>482</v>
      </c>
      <c r="C343" s="1">
        <v>2020.0</v>
      </c>
      <c r="D343" s="2" t="s">
        <v>6</v>
      </c>
      <c r="E343" s="2" t="s">
        <v>459</v>
      </c>
      <c r="F343" s="1">
        <v>53.51792048282069</v>
      </c>
    </row>
    <row r="344">
      <c r="A344" s="2" t="s">
        <v>16</v>
      </c>
      <c r="B344" s="1" t="s">
        <v>484</v>
      </c>
      <c r="C344" s="1">
        <v>2020.0</v>
      </c>
      <c r="D344" s="2" t="s">
        <v>6</v>
      </c>
      <c r="E344" s="2" t="s">
        <v>459</v>
      </c>
      <c r="F344" s="1">
        <v>51.637073967171055</v>
      </c>
    </row>
    <row r="345">
      <c r="A345" s="2" t="s">
        <v>17</v>
      </c>
      <c r="B345" s="1" t="s">
        <v>485</v>
      </c>
      <c r="C345" s="1">
        <v>2020.0</v>
      </c>
      <c r="D345" s="2" t="s">
        <v>6</v>
      </c>
      <c r="E345" s="2" t="s">
        <v>459</v>
      </c>
      <c r="F345" s="1">
        <v>51.46611283007672</v>
      </c>
    </row>
    <row r="346">
      <c r="A346" s="2" t="s">
        <v>18</v>
      </c>
      <c r="B346" s="1" t="s">
        <v>486</v>
      </c>
      <c r="C346" s="1">
        <v>2020.0</v>
      </c>
      <c r="D346" s="2" t="s">
        <v>6</v>
      </c>
      <c r="E346" s="2" t="s">
        <v>459</v>
      </c>
      <c r="F346" s="1">
        <v>51.0283358574651</v>
      </c>
    </row>
    <row r="347">
      <c r="A347" s="2" t="s">
        <v>19</v>
      </c>
      <c r="B347" s="1" t="s">
        <v>487</v>
      </c>
      <c r="C347" s="1">
        <v>2020.0</v>
      </c>
      <c r="D347" s="2" t="s">
        <v>6</v>
      </c>
      <c r="E347" s="2" t="s">
        <v>459</v>
      </c>
      <c r="F347" s="1">
        <v>51.01533555315856</v>
      </c>
    </row>
    <row r="348">
      <c r="A348" s="2" t="s">
        <v>20</v>
      </c>
      <c r="B348" s="1" t="s">
        <v>488</v>
      </c>
      <c r="C348" s="1">
        <v>2020.0</v>
      </c>
      <c r="D348" s="2" t="s">
        <v>6</v>
      </c>
      <c r="E348" s="2" t="s">
        <v>459</v>
      </c>
      <c r="F348" s="1">
        <v>52.74427965752182</v>
      </c>
    </row>
    <row r="349">
      <c r="A349" s="2" t="s">
        <v>21</v>
      </c>
      <c r="B349" s="1" t="s">
        <v>490</v>
      </c>
      <c r="C349" s="1">
        <v>2020.0</v>
      </c>
      <c r="D349" s="2" t="s">
        <v>6</v>
      </c>
      <c r="E349" s="2" t="s">
        <v>459</v>
      </c>
      <c r="F349" s="1">
        <v>51.63704119960959</v>
      </c>
    </row>
    <row r="350">
      <c r="A350" s="2" t="s">
        <v>22</v>
      </c>
      <c r="B350" s="1" t="s">
        <v>491</v>
      </c>
      <c r="C350" s="1">
        <v>2020.0</v>
      </c>
      <c r="D350" s="2" t="s">
        <v>6</v>
      </c>
      <c r="E350" s="2" t="s">
        <v>459</v>
      </c>
      <c r="F350" s="1">
        <v>49.43556213924503</v>
      </c>
    </row>
    <row r="351">
      <c r="A351" s="2" t="s">
        <v>23</v>
      </c>
      <c r="B351" s="1" t="s">
        <v>492</v>
      </c>
      <c r="C351" s="1">
        <v>2020.0</v>
      </c>
      <c r="D351" s="2" t="s">
        <v>6</v>
      </c>
      <c r="E351" s="2" t="s">
        <v>459</v>
      </c>
      <c r="F351" s="1">
        <v>52.51901529402143</v>
      </c>
    </row>
    <row r="352">
      <c r="A352" s="2" t="s">
        <v>24</v>
      </c>
      <c r="B352" s="1" t="s">
        <v>493</v>
      </c>
      <c r="C352" s="1">
        <v>2020.0</v>
      </c>
      <c r="D352" s="2" t="s">
        <v>6</v>
      </c>
      <c r="E352" s="2" t="s">
        <v>459</v>
      </c>
      <c r="F352" s="1">
        <v>52.19199842785321</v>
      </c>
    </row>
    <row r="353">
      <c r="A353" s="2" t="s">
        <v>25</v>
      </c>
      <c r="B353" s="1" t="s">
        <v>494</v>
      </c>
      <c r="C353" s="1">
        <v>2020.0</v>
      </c>
      <c r="D353" s="2" t="s">
        <v>6</v>
      </c>
      <c r="E353" s="2" t="s">
        <v>459</v>
      </c>
      <c r="F353" s="1">
        <v>51.271541331438286</v>
      </c>
    </row>
    <row r="354">
      <c r="A354" s="2" t="s">
        <v>26</v>
      </c>
      <c r="B354" s="1" t="s">
        <v>495</v>
      </c>
      <c r="C354" s="1">
        <v>2020.0</v>
      </c>
      <c r="D354" s="2" t="s">
        <v>6</v>
      </c>
      <c r="E354" s="2" t="s">
        <v>459</v>
      </c>
      <c r="F354" s="1">
        <v>50.12955790036062</v>
      </c>
    </row>
    <row r="355">
      <c r="A355" s="2" t="s">
        <v>27</v>
      </c>
      <c r="B355" s="1" t="s">
        <v>497</v>
      </c>
      <c r="C355" s="1">
        <v>2020.0</v>
      </c>
      <c r="D355" s="2" t="s">
        <v>6</v>
      </c>
      <c r="E355" s="2" t="s">
        <v>459</v>
      </c>
      <c r="F355" s="1">
        <v>51.83932014006374</v>
      </c>
    </row>
    <row r="356">
      <c r="A356" s="2" t="s">
        <v>28</v>
      </c>
      <c r="B356" s="1" t="s">
        <v>496</v>
      </c>
      <c r="C356" s="1">
        <v>2020.0</v>
      </c>
      <c r="D356" s="2" t="s">
        <v>6</v>
      </c>
      <c r="E356" s="2" t="s">
        <v>459</v>
      </c>
      <c r="F356" s="1">
        <v>51.29853677076075</v>
      </c>
    </row>
    <row r="357">
      <c r="A357" s="2" t="s">
        <v>29</v>
      </c>
      <c r="B357" s="1" t="s">
        <v>498</v>
      </c>
      <c r="C357" s="1">
        <v>2020.0</v>
      </c>
      <c r="D357" s="2" t="s">
        <v>6</v>
      </c>
      <c r="E357" s="2" t="s">
        <v>459</v>
      </c>
      <c r="F357" s="1">
        <v>50.52068305222569</v>
      </c>
    </row>
    <row r="358">
      <c r="A358" s="2" t="s">
        <v>30</v>
      </c>
      <c r="B358" s="1" t="s">
        <v>499</v>
      </c>
      <c r="C358" s="1">
        <v>2020.0</v>
      </c>
      <c r="D358" s="2" t="s">
        <v>6</v>
      </c>
      <c r="E358" s="2" t="s">
        <v>459</v>
      </c>
      <c r="F358" s="1">
        <v>48.99482734516986</v>
      </c>
    </row>
    <row r="359">
      <c r="A359" s="2" t="s">
        <v>31</v>
      </c>
      <c r="B359" s="1" t="s">
        <v>500</v>
      </c>
      <c r="C359" s="1">
        <v>2020.0</v>
      </c>
      <c r="D359" s="2" t="s">
        <v>6</v>
      </c>
      <c r="E359" s="2" t="s">
        <v>459</v>
      </c>
      <c r="F359" s="1">
        <v>50.74852134473353</v>
      </c>
    </row>
    <row r="360">
      <c r="A360" s="2" t="s">
        <v>32</v>
      </c>
      <c r="B360" s="1" t="s">
        <v>501</v>
      </c>
      <c r="C360" s="1">
        <v>2020.0</v>
      </c>
      <c r="D360" s="2" t="s">
        <v>6</v>
      </c>
      <c r="E360" s="2" t="s">
        <v>459</v>
      </c>
      <c r="F360" s="1">
        <v>53.1095211887727</v>
      </c>
    </row>
    <row r="361">
      <c r="A361" s="2" t="s">
        <v>33</v>
      </c>
      <c r="B361" s="1" t="s">
        <v>502</v>
      </c>
      <c r="C361" s="1">
        <v>2020.0</v>
      </c>
      <c r="D361" s="2" t="s">
        <v>6</v>
      </c>
      <c r="E361" s="2" t="s">
        <v>459</v>
      </c>
      <c r="F361" s="1">
        <v>48.3565304003668</v>
      </c>
    </row>
    <row r="362">
      <c r="A362" s="2" t="s">
        <v>34</v>
      </c>
      <c r="B362" s="1" t="s">
        <v>503</v>
      </c>
      <c r="C362" s="1">
        <v>2020.0</v>
      </c>
      <c r="D362" s="2" t="s">
        <v>6</v>
      </c>
      <c r="E362" s="2" t="s">
        <v>459</v>
      </c>
      <c r="F362" s="1">
        <v>50.81791795406819</v>
      </c>
    </row>
    <row r="363">
      <c r="A363" s="2" t="s">
        <v>35</v>
      </c>
      <c r="B363" s="1" t="s">
        <v>504</v>
      </c>
      <c r="C363" s="1">
        <v>2020.0</v>
      </c>
      <c r="D363" s="2" t="s">
        <v>6</v>
      </c>
      <c r="E363" s="2" t="s">
        <v>459</v>
      </c>
      <c r="F363" s="1">
        <v>52.85676591771702</v>
      </c>
    </row>
    <row r="364">
      <c r="A364" s="2" t="s">
        <v>3</v>
      </c>
      <c r="B364" s="1" t="s">
        <v>489</v>
      </c>
      <c r="C364" s="1">
        <v>2020.0</v>
      </c>
      <c r="D364" s="2" t="s">
        <v>6</v>
      </c>
      <c r="E364" s="2" t="s">
        <v>459</v>
      </c>
      <c r="F364" s="1">
        <v>50.66154887762985</v>
      </c>
    </row>
    <row r="365">
      <c r="A365" s="2" t="s">
        <v>4</v>
      </c>
      <c r="B365" s="1" t="s">
        <v>472</v>
      </c>
      <c r="C365" s="1">
        <v>2021.0</v>
      </c>
      <c r="D365" s="2" t="s">
        <v>6</v>
      </c>
      <c r="E365" s="2" t="s">
        <v>459</v>
      </c>
      <c r="F365" s="1">
        <v>52.86546773695585</v>
      </c>
    </row>
    <row r="366">
      <c r="A366" s="2" t="s">
        <v>5</v>
      </c>
      <c r="B366" s="1" t="s">
        <v>473</v>
      </c>
      <c r="C366" s="1">
        <v>2021.0</v>
      </c>
      <c r="D366" s="2" t="s">
        <v>6</v>
      </c>
      <c r="E366" s="2" t="s">
        <v>459</v>
      </c>
      <c r="F366" s="1">
        <v>51.92971292919899</v>
      </c>
    </row>
    <row r="367">
      <c r="A367" s="2" t="s">
        <v>6</v>
      </c>
      <c r="B367" s="1" t="s">
        <v>474</v>
      </c>
      <c r="C367" s="1">
        <v>2021.0</v>
      </c>
      <c r="D367" s="2" t="s">
        <v>6</v>
      </c>
      <c r="E367" s="2" t="s">
        <v>459</v>
      </c>
      <c r="F367" s="1">
        <v>52.37971616476289</v>
      </c>
    </row>
    <row r="368">
      <c r="A368" s="2" t="s">
        <v>7</v>
      </c>
      <c r="B368" s="1" t="s">
        <v>475</v>
      </c>
      <c r="C368" s="1">
        <v>2021.0</v>
      </c>
      <c r="D368" s="2" t="s">
        <v>6</v>
      </c>
      <c r="E368" s="2" t="s">
        <v>459</v>
      </c>
      <c r="F368" s="1">
        <v>50.536859551776324</v>
      </c>
    </row>
    <row r="369">
      <c r="A369" s="2" t="s">
        <v>10</v>
      </c>
      <c r="B369" s="1" t="s">
        <v>478</v>
      </c>
      <c r="C369" s="1">
        <v>2021.0</v>
      </c>
      <c r="D369" s="2" t="s">
        <v>6</v>
      </c>
      <c r="E369" s="2" t="s">
        <v>459</v>
      </c>
      <c r="F369" s="1">
        <v>48.917052236303896</v>
      </c>
    </row>
    <row r="370">
      <c r="A370" s="2" t="s">
        <v>11</v>
      </c>
      <c r="B370" s="1" t="s">
        <v>477</v>
      </c>
      <c r="C370" s="1">
        <v>2021.0</v>
      </c>
      <c r="D370" s="2" t="s">
        <v>6</v>
      </c>
      <c r="E370" s="2" t="s">
        <v>459</v>
      </c>
      <c r="F370" s="1">
        <v>52.226528755666656</v>
      </c>
    </row>
    <row r="371">
      <c r="A371" s="2" t="s">
        <v>12</v>
      </c>
      <c r="B371" s="1" t="s">
        <v>476</v>
      </c>
      <c r="C371" s="1">
        <v>2021.0</v>
      </c>
      <c r="D371" s="2" t="s">
        <v>6</v>
      </c>
      <c r="E371" s="2" t="s">
        <v>459</v>
      </c>
      <c r="F371" s="1">
        <v>50.43011151191712</v>
      </c>
    </row>
    <row r="372">
      <c r="A372" s="2" t="s">
        <v>8</v>
      </c>
      <c r="B372" s="1" t="s">
        <v>479</v>
      </c>
      <c r="C372" s="1">
        <v>2021.0</v>
      </c>
      <c r="D372" s="2" t="s">
        <v>6</v>
      </c>
      <c r="E372" s="2" t="s">
        <v>459</v>
      </c>
      <c r="F372" s="1">
        <v>49.58861503408618</v>
      </c>
    </row>
    <row r="373">
      <c r="A373" s="2" t="s">
        <v>9</v>
      </c>
      <c r="B373" s="1" t="s">
        <v>480</v>
      </c>
      <c r="C373" s="1">
        <v>2021.0</v>
      </c>
      <c r="D373" s="2" t="s">
        <v>6</v>
      </c>
      <c r="E373" s="2" t="s">
        <v>459</v>
      </c>
      <c r="F373" s="1">
        <v>53.068646009763874</v>
      </c>
    </row>
    <row r="374">
      <c r="A374" s="2" t="s">
        <v>13</v>
      </c>
      <c r="B374" s="1" t="s">
        <v>481</v>
      </c>
      <c r="C374" s="1">
        <v>2021.0</v>
      </c>
      <c r="D374" s="2" t="s">
        <v>6</v>
      </c>
      <c r="E374" s="2" t="s">
        <v>459</v>
      </c>
      <c r="F374" s="1">
        <v>50.44811225110507</v>
      </c>
    </row>
    <row r="375">
      <c r="A375" s="2" t="s">
        <v>14</v>
      </c>
      <c r="B375" s="1" t="s">
        <v>483</v>
      </c>
      <c r="C375" s="1">
        <v>2021.0</v>
      </c>
      <c r="D375" s="2" t="s">
        <v>6</v>
      </c>
      <c r="E375" s="2" t="s">
        <v>459</v>
      </c>
      <c r="F375" s="1">
        <v>51.674841569040765</v>
      </c>
    </row>
    <row r="376">
      <c r="A376" s="2" t="s">
        <v>15</v>
      </c>
      <c r="B376" s="1" t="s">
        <v>482</v>
      </c>
      <c r="C376" s="1">
        <v>2021.0</v>
      </c>
      <c r="D376" s="2" t="s">
        <v>6</v>
      </c>
      <c r="E376" s="2" t="s">
        <v>459</v>
      </c>
      <c r="F376" s="1">
        <v>54.20178833937989</v>
      </c>
    </row>
    <row r="377">
      <c r="A377" s="2" t="s">
        <v>16</v>
      </c>
      <c r="B377" s="1" t="s">
        <v>484</v>
      </c>
      <c r="C377" s="1">
        <v>2021.0</v>
      </c>
      <c r="D377" s="2" t="s">
        <v>6</v>
      </c>
      <c r="E377" s="2" t="s">
        <v>459</v>
      </c>
      <c r="F377" s="1">
        <v>52.40548327949009</v>
      </c>
    </row>
    <row r="378">
      <c r="A378" s="2" t="s">
        <v>17</v>
      </c>
      <c r="B378" s="1" t="s">
        <v>485</v>
      </c>
      <c r="C378" s="1">
        <v>2021.0</v>
      </c>
      <c r="D378" s="2" t="s">
        <v>6</v>
      </c>
      <c r="E378" s="2" t="s">
        <v>459</v>
      </c>
      <c r="F378" s="1">
        <v>52.269622493201005</v>
      </c>
    </row>
    <row r="379">
      <c r="A379" s="2" t="s">
        <v>18</v>
      </c>
      <c r="B379" s="1" t="s">
        <v>486</v>
      </c>
      <c r="C379" s="1">
        <v>2021.0</v>
      </c>
      <c r="D379" s="2" t="s">
        <v>6</v>
      </c>
      <c r="E379" s="2" t="s">
        <v>459</v>
      </c>
      <c r="F379" s="1">
        <v>51.97741845684924</v>
      </c>
    </row>
    <row r="380">
      <c r="A380" s="2" t="s">
        <v>19</v>
      </c>
      <c r="B380" s="1" t="s">
        <v>487</v>
      </c>
      <c r="C380" s="1">
        <v>2021.0</v>
      </c>
      <c r="D380" s="2" t="s">
        <v>6</v>
      </c>
      <c r="E380" s="2" t="s">
        <v>459</v>
      </c>
      <c r="F380" s="1">
        <v>52.173671952977706</v>
      </c>
    </row>
    <row r="381">
      <c r="A381" s="2" t="s">
        <v>20</v>
      </c>
      <c r="B381" s="1" t="s">
        <v>488</v>
      </c>
      <c r="C381" s="1">
        <v>2021.0</v>
      </c>
      <c r="D381" s="2" t="s">
        <v>6</v>
      </c>
      <c r="E381" s="2" t="s">
        <v>459</v>
      </c>
      <c r="F381" s="1">
        <v>53.22779706758381</v>
      </c>
    </row>
    <row r="382">
      <c r="A382" s="2" t="s">
        <v>21</v>
      </c>
      <c r="B382" s="1" t="s">
        <v>490</v>
      </c>
      <c r="C382" s="1">
        <v>2021.0</v>
      </c>
      <c r="D382" s="2" t="s">
        <v>6</v>
      </c>
      <c r="E382" s="2" t="s">
        <v>459</v>
      </c>
      <c r="F382" s="1">
        <v>53.44252257768254</v>
      </c>
    </row>
    <row r="383">
      <c r="A383" s="2" t="s">
        <v>22</v>
      </c>
      <c r="B383" s="1" t="s">
        <v>491</v>
      </c>
      <c r="C383" s="1">
        <v>2021.0</v>
      </c>
      <c r="D383" s="2" t="s">
        <v>6</v>
      </c>
      <c r="E383" s="2" t="s">
        <v>459</v>
      </c>
      <c r="F383" s="1">
        <v>50.26888649878668</v>
      </c>
    </row>
    <row r="384">
      <c r="A384" s="2" t="s">
        <v>23</v>
      </c>
      <c r="B384" s="1" t="s">
        <v>492</v>
      </c>
      <c r="C384" s="1">
        <v>2021.0</v>
      </c>
      <c r="D384" s="2" t="s">
        <v>6</v>
      </c>
      <c r="E384" s="2" t="s">
        <v>459</v>
      </c>
      <c r="F384" s="1">
        <v>53.764799604428205</v>
      </c>
    </row>
    <row r="385">
      <c r="A385" s="2" t="s">
        <v>24</v>
      </c>
      <c r="B385" s="1" t="s">
        <v>493</v>
      </c>
      <c r="C385" s="1">
        <v>2021.0</v>
      </c>
      <c r="D385" s="2" t="s">
        <v>6</v>
      </c>
      <c r="E385" s="2" t="s">
        <v>459</v>
      </c>
      <c r="F385" s="1">
        <v>53.336990230038964</v>
      </c>
    </row>
    <row r="386">
      <c r="A386" s="2" t="s">
        <v>25</v>
      </c>
      <c r="B386" s="1" t="s">
        <v>494</v>
      </c>
      <c r="C386" s="1">
        <v>2021.0</v>
      </c>
      <c r="D386" s="2" t="s">
        <v>6</v>
      </c>
      <c r="E386" s="2" t="s">
        <v>459</v>
      </c>
      <c r="F386" s="1">
        <v>52.4035695486651</v>
      </c>
    </row>
    <row r="387">
      <c r="A387" s="2" t="s">
        <v>26</v>
      </c>
      <c r="B387" s="1" t="s">
        <v>495</v>
      </c>
      <c r="C387" s="1">
        <v>2021.0</v>
      </c>
      <c r="D387" s="2" t="s">
        <v>6</v>
      </c>
      <c r="E387" s="2" t="s">
        <v>459</v>
      </c>
      <c r="F387" s="1">
        <v>50.437572928821474</v>
      </c>
    </row>
    <row r="388">
      <c r="A388" s="2" t="s">
        <v>27</v>
      </c>
      <c r="B388" s="1" t="s">
        <v>497</v>
      </c>
      <c r="C388" s="1">
        <v>2021.0</v>
      </c>
      <c r="D388" s="2" t="s">
        <v>6</v>
      </c>
      <c r="E388" s="2" t="s">
        <v>459</v>
      </c>
      <c r="F388" s="1">
        <v>52.57078350813173</v>
      </c>
    </row>
    <row r="389">
      <c r="A389" s="2" t="s">
        <v>28</v>
      </c>
      <c r="B389" s="1" t="s">
        <v>496</v>
      </c>
      <c r="C389" s="1">
        <v>2021.0</v>
      </c>
      <c r="D389" s="2" t="s">
        <v>6</v>
      </c>
      <c r="E389" s="2" t="s">
        <v>459</v>
      </c>
      <c r="F389" s="1">
        <v>52.36673044316892</v>
      </c>
    </row>
    <row r="390">
      <c r="A390" s="2" t="s">
        <v>29</v>
      </c>
      <c r="B390" s="1" t="s">
        <v>498</v>
      </c>
      <c r="C390" s="1">
        <v>2021.0</v>
      </c>
      <c r="D390" s="2" t="s">
        <v>6</v>
      </c>
      <c r="E390" s="2" t="s">
        <v>459</v>
      </c>
      <c r="F390" s="1">
        <v>52.037630923544064</v>
      </c>
    </row>
    <row r="391">
      <c r="A391" s="2" t="s">
        <v>30</v>
      </c>
      <c r="B391" s="1" t="s">
        <v>499</v>
      </c>
      <c r="C391" s="1">
        <v>2021.0</v>
      </c>
      <c r="D391" s="2" t="s">
        <v>6</v>
      </c>
      <c r="E391" s="2" t="s">
        <v>459</v>
      </c>
      <c r="F391" s="1">
        <v>48.773216105626624</v>
      </c>
    </row>
    <row r="392">
      <c r="A392" s="2" t="s">
        <v>31</v>
      </c>
      <c r="B392" s="1" t="s">
        <v>500</v>
      </c>
      <c r="C392" s="1">
        <v>2021.0</v>
      </c>
      <c r="D392" s="2" t="s">
        <v>6</v>
      </c>
      <c r="E392" s="2" t="s">
        <v>459</v>
      </c>
      <c r="F392" s="1">
        <v>51.925909845089855</v>
      </c>
    </row>
    <row r="393">
      <c r="A393" s="2" t="s">
        <v>32</v>
      </c>
      <c r="B393" s="1" t="s">
        <v>501</v>
      </c>
      <c r="C393" s="1">
        <v>2021.0</v>
      </c>
      <c r="D393" s="2" t="s">
        <v>6</v>
      </c>
      <c r="E393" s="2" t="s">
        <v>459</v>
      </c>
      <c r="F393" s="1">
        <v>53.87348769000818</v>
      </c>
    </row>
    <row r="394">
      <c r="A394" s="2" t="s">
        <v>33</v>
      </c>
      <c r="B394" s="1" t="s">
        <v>502</v>
      </c>
      <c r="C394" s="1">
        <v>2021.0</v>
      </c>
      <c r="D394" s="2" t="s">
        <v>6</v>
      </c>
      <c r="E394" s="2" t="s">
        <v>459</v>
      </c>
      <c r="F394" s="1">
        <v>49.353417493435295</v>
      </c>
    </row>
    <row r="395">
      <c r="A395" s="2" t="s">
        <v>34</v>
      </c>
      <c r="B395" s="1" t="s">
        <v>503</v>
      </c>
      <c r="C395" s="1">
        <v>2021.0</v>
      </c>
      <c r="D395" s="2" t="s">
        <v>6</v>
      </c>
      <c r="E395" s="2" t="s">
        <v>459</v>
      </c>
      <c r="F395" s="1">
        <v>51.2141930132056</v>
      </c>
    </row>
    <row r="396">
      <c r="A396" s="2" t="s">
        <v>35</v>
      </c>
      <c r="B396" s="1" t="s">
        <v>504</v>
      </c>
      <c r="C396" s="1">
        <v>2021.0</v>
      </c>
      <c r="D396" s="2" t="s">
        <v>6</v>
      </c>
      <c r="E396" s="2" t="s">
        <v>459</v>
      </c>
      <c r="F396" s="1">
        <v>53.679857514279284</v>
      </c>
    </row>
    <row r="397">
      <c r="A397" s="2" t="s">
        <v>3</v>
      </c>
      <c r="B397" s="1" t="s">
        <v>489</v>
      </c>
      <c r="C397" s="1">
        <v>2021.0</v>
      </c>
      <c r="D397" s="2" t="s">
        <v>6</v>
      </c>
      <c r="E397" s="2" t="s">
        <v>459</v>
      </c>
      <c r="F397" s="1">
        <v>51.6243846807936</v>
      </c>
    </row>
    <row r="398">
      <c r="A398" s="2" t="s">
        <v>4</v>
      </c>
      <c r="B398" s="1" t="s">
        <v>472</v>
      </c>
      <c r="C398" s="1">
        <v>2022.0</v>
      </c>
      <c r="D398" s="2" t="s">
        <v>6</v>
      </c>
      <c r="E398" s="2" t="s">
        <v>459</v>
      </c>
      <c r="F398" s="1">
        <v>53.847037867034416</v>
      </c>
    </row>
    <row r="399">
      <c r="A399" s="2" t="s">
        <v>5</v>
      </c>
      <c r="B399" s="1" t="s">
        <v>473</v>
      </c>
      <c r="C399" s="1">
        <v>2022.0</v>
      </c>
      <c r="D399" s="2" t="s">
        <v>6</v>
      </c>
      <c r="E399" s="2" t="s">
        <v>459</v>
      </c>
      <c r="F399" s="1">
        <v>52.72759291426193</v>
      </c>
    </row>
    <row r="400">
      <c r="A400" s="2" t="s">
        <v>6</v>
      </c>
      <c r="B400" s="1" t="s">
        <v>474</v>
      </c>
      <c r="C400" s="1">
        <v>2022.0</v>
      </c>
      <c r="D400" s="2" t="s">
        <v>6</v>
      </c>
      <c r="E400" s="2" t="s">
        <v>459</v>
      </c>
      <c r="F400" s="1">
        <v>53.811842883801376</v>
      </c>
    </row>
    <row r="401">
      <c r="A401" s="2" t="s">
        <v>7</v>
      </c>
      <c r="B401" s="1" t="s">
        <v>475</v>
      </c>
      <c r="C401" s="1">
        <v>2022.0</v>
      </c>
      <c r="D401" s="2" t="s">
        <v>6</v>
      </c>
      <c r="E401" s="2" t="s">
        <v>459</v>
      </c>
      <c r="F401" s="1">
        <v>51.849339521599425</v>
      </c>
    </row>
    <row r="402">
      <c r="A402" s="2" t="s">
        <v>10</v>
      </c>
      <c r="B402" s="1" t="s">
        <v>478</v>
      </c>
      <c r="C402" s="1">
        <v>2022.0</v>
      </c>
      <c r="D402" s="2" t="s">
        <v>6</v>
      </c>
      <c r="E402" s="2" t="s">
        <v>459</v>
      </c>
      <c r="F402" s="1">
        <v>50.11249398514819</v>
      </c>
    </row>
    <row r="403">
      <c r="A403" s="2" t="s">
        <v>11</v>
      </c>
      <c r="B403" s="1" t="s">
        <v>477</v>
      </c>
      <c r="C403" s="1">
        <v>2022.0</v>
      </c>
      <c r="D403" s="2" t="s">
        <v>6</v>
      </c>
      <c r="E403" s="2" t="s">
        <v>459</v>
      </c>
      <c r="F403" s="1">
        <v>53.69103633703689</v>
      </c>
    </row>
    <row r="404">
      <c r="A404" s="2" t="s">
        <v>12</v>
      </c>
      <c r="B404" s="1" t="s">
        <v>476</v>
      </c>
      <c r="C404" s="1">
        <v>2022.0</v>
      </c>
      <c r="D404" s="2" t="s">
        <v>6</v>
      </c>
      <c r="E404" s="2" t="s">
        <v>459</v>
      </c>
      <c r="F404" s="1">
        <v>50.81130997794537</v>
      </c>
    </row>
    <row r="405">
      <c r="A405" s="2" t="s">
        <v>8</v>
      </c>
      <c r="B405" s="1" t="s">
        <v>479</v>
      </c>
      <c r="C405" s="1">
        <v>2022.0</v>
      </c>
      <c r="D405" s="2" t="s">
        <v>6</v>
      </c>
      <c r="E405" s="2" t="s">
        <v>459</v>
      </c>
      <c r="F405" s="1">
        <v>51.27932161080724</v>
      </c>
    </row>
    <row r="406">
      <c r="A406" s="2" t="s">
        <v>9</v>
      </c>
      <c r="B406" s="1" t="s">
        <v>480</v>
      </c>
      <c r="C406" s="1">
        <v>2022.0</v>
      </c>
      <c r="D406" s="2" t="s">
        <v>6</v>
      </c>
      <c r="E406" s="2" t="s">
        <v>459</v>
      </c>
      <c r="F406" s="1">
        <v>54.624121146565706</v>
      </c>
    </row>
    <row r="407">
      <c r="A407" s="2" t="s">
        <v>13</v>
      </c>
      <c r="B407" s="1" t="s">
        <v>481</v>
      </c>
      <c r="C407" s="1">
        <v>2022.0</v>
      </c>
      <c r="D407" s="2" t="s">
        <v>6</v>
      </c>
      <c r="E407" s="2" t="s">
        <v>459</v>
      </c>
      <c r="F407" s="1">
        <v>52.495476160417454</v>
      </c>
    </row>
    <row r="408">
      <c r="A408" s="2" t="s">
        <v>14</v>
      </c>
      <c r="B408" s="1" t="s">
        <v>483</v>
      </c>
      <c r="C408" s="1">
        <v>2022.0</v>
      </c>
      <c r="D408" s="2" t="s">
        <v>6</v>
      </c>
      <c r="E408" s="2" t="s">
        <v>459</v>
      </c>
      <c r="F408" s="1">
        <v>53.29980804066293</v>
      </c>
    </row>
    <row r="409">
      <c r="A409" s="2" t="s">
        <v>15</v>
      </c>
      <c r="B409" s="1" t="s">
        <v>482</v>
      </c>
      <c r="C409" s="1">
        <v>2022.0</v>
      </c>
      <c r="D409" s="2" t="s">
        <v>6</v>
      </c>
      <c r="E409" s="2" t="s">
        <v>459</v>
      </c>
      <c r="F409" s="1">
        <v>55.454156959512545</v>
      </c>
    </row>
    <row r="410">
      <c r="A410" s="2" t="s">
        <v>16</v>
      </c>
      <c r="B410" s="1" t="s">
        <v>484</v>
      </c>
      <c r="C410" s="1">
        <v>2022.0</v>
      </c>
      <c r="D410" s="2" t="s">
        <v>6</v>
      </c>
      <c r="E410" s="2" t="s">
        <v>459</v>
      </c>
      <c r="F410" s="1">
        <v>54.03862004003297</v>
      </c>
    </row>
    <row r="411">
      <c r="A411" s="2" t="s">
        <v>17</v>
      </c>
      <c r="B411" s="1" t="s">
        <v>485</v>
      </c>
      <c r="C411" s="1">
        <v>2022.0</v>
      </c>
      <c r="D411" s="2" t="s">
        <v>6</v>
      </c>
      <c r="E411" s="2" t="s">
        <v>459</v>
      </c>
      <c r="F411" s="1">
        <v>53.756644282205414</v>
      </c>
    </row>
    <row r="412">
      <c r="A412" s="2" t="s">
        <v>18</v>
      </c>
      <c r="B412" s="1" t="s">
        <v>486</v>
      </c>
      <c r="C412" s="1">
        <v>2022.0</v>
      </c>
      <c r="D412" s="2" t="s">
        <v>6</v>
      </c>
      <c r="E412" s="2" t="s">
        <v>459</v>
      </c>
      <c r="F412" s="1">
        <v>52.8132798456011</v>
      </c>
    </row>
    <row r="413">
      <c r="A413" s="2" t="s">
        <v>19</v>
      </c>
      <c r="B413" s="1" t="s">
        <v>487</v>
      </c>
      <c r="C413" s="1">
        <v>2022.0</v>
      </c>
      <c r="D413" s="2" t="s">
        <v>6</v>
      </c>
      <c r="E413" s="2" t="s">
        <v>459</v>
      </c>
      <c r="F413" s="1">
        <v>53.670974700550644</v>
      </c>
    </row>
    <row r="414">
      <c r="A414" s="2" t="s">
        <v>20</v>
      </c>
      <c r="B414" s="1" t="s">
        <v>488</v>
      </c>
      <c r="C414" s="1">
        <v>2022.0</v>
      </c>
      <c r="D414" s="2" t="s">
        <v>6</v>
      </c>
      <c r="E414" s="2" t="s">
        <v>459</v>
      </c>
      <c r="F414" s="1">
        <v>53.86631938571863</v>
      </c>
    </row>
    <row r="415">
      <c r="A415" s="2" t="s">
        <v>21</v>
      </c>
      <c r="B415" s="1" t="s">
        <v>490</v>
      </c>
      <c r="C415" s="1">
        <v>2022.0</v>
      </c>
      <c r="D415" s="2" t="s">
        <v>6</v>
      </c>
      <c r="E415" s="2" t="s">
        <v>459</v>
      </c>
      <c r="F415" s="1">
        <v>54.790802634788975</v>
      </c>
    </row>
    <row r="416">
      <c r="A416" s="2" t="s">
        <v>22</v>
      </c>
      <c r="B416" s="1" t="s">
        <v>491</v>
      </c>
      <c r="C416" s="1">
        <v>2022.0</v>
      </c>
      <c r="D416" s="2" t="s">
        <v>6</v>
      </c>
      <c r="E416" s="2" t="s">
        <v>459</v>
      </c>
      <c r="F416" s="1">
        <v>51.42480073627729</v>
      </c>
    </row>
    <row r="417">
      <c r="A417" s="2" t="s">
        <v>23</v>
      </c>
      <c r="B417" s="1" t="s">
        <v>492</v>
      </c>
      <c r="C417" s="1">
        <v>2022.0</v>
      </c>
      <c r="D417" s="2" t="s">
        <v>6</v>
      </c>
      <c r="E417" s="2" t="s">
        <v>459</v>
      </c>
      <c r="F417" s="1">
        <v>54.82707346624077</v>
      </c>
    </row>
    <row r="418">
      <c r="A418" s="2" t="s">
        <v>24</v>
      </c>
      <c r="B418" s="1" t="s">
        <v>493</v>
      </c>
      <c r="C418" s="1">
        <v>2022.0</v>
      </c>
      <c r="D418" s="2" t="s">
        <v>6</v>
      </c>
      <c r="E418" s="2" t="s">
        <v>459</v>
      </c>
      <c r="F418" s="1">
        <v>54.16519224433517</v>
      </c>
    </row>
    <row r="419">
      <c r="A419" s="2" t="s">
        <v>25</v>
      </c>
      <c r="B419" s="1" t="s">
        <v>494</v>
      </c>
      <c r="C419" s="1">
        <v>2022.0</v>
      </c>
      <c r="D419" s="2" t="s">
        <v>6</v>
      </c>
      <c r="E419" s="2" t="s">
        <v>459</v>
      </c>
      <c r="F419" s="1">
        <v>53.39040463139742</v>
      </c>
    </row>
    <row r="420">
      <c r="A420" s="2" t="s">
        <v>26</v>
      </c>
      <c r="B420" s="1" t="s">
        <v>495</v>
      </c>
      <c r="C420" s="1">
        <v>2022.0</v>
      </c>
      <c r="D420" s="2" t="s">
        <v>6</v>
      </c>
      <c r="E420" s="2" t="s">
        <v>459</v>
      </c>
      <c r="F420" s="1">
        <v>51.53192759640696</v>
      </c>
    </row>
    <row r="421">
      <c r="A421" s="2" t="s">
        <v>27</v>
      </c>
      <c r="B421" s="1" t="s">
        <v>497</v>
      </c>
      <c r="C421" s="1">
        <v>2022.0</v>
      </c>
      <c r="D421" s="2" t="s">
        <v>6</v>
      </c>
      <c r="E421" s="2" t="s">
        <v>459</v>
      </c>
      <c r="F421" s="1">
        <v>53.69288859274357</v>
      </c>
    </row>
    <row r="422">
      <c r="A422" s="2" t="s">
        <v>28</v>
      </c>
      <c r="B422" s="1" t="s">
        <v>496</v>
      </c>
      <c r="C422" s="1">
        <v>2022.0</v>
      </c>
      <c r="D422" s="2" t="s">
        <v>6</v>
      </c>
      <c r="E422" s="2" t="s">
        <v>459</v>
      </c>
      <c r="F422" s="1">
        <v>54.559353500054605</v>
      </c>
    </row>
    <row r="423">
      <c r="A423" s="2" t="s">
        <v>29</v>
      </c>
      <c r="B423" s="1" t="s">
        <v>498</v>
      </c>
      <c r="C423" s="1">
        <v>2022.0</v>
      </c>
      <c r="D423" s="2" t="s">
        <v>6</v>
      </c>
      <c r="E423" s="2" t="s">
        <v>459</v>
      </c>
      <c r="F423" s="1">
        <v>53.61239613743544</v>
      </c>
    </row>
    <row r="424">
      <c r="A424" s="2" t="s">
        <v>30</v>
      </c>
      <c r="B424" s="1" t="s">
        <v>499</v>
      </c>
      <c r="C424" s="1">
        <v>2022.0</v>
      </c>
      <c r="D424" s="2" t="s">
        <v>6</v>
      </c>
      <c r="E424" s="2" t="s">
        <v>459</v>
      </c>
      <c r="F424" s="1">
        <v>50.477078063284964</v>
      </c>
    </row>
    <row r="425">
      <c r="A425" s="2" t="s">
        <v>31</v>
      </c>
      <c r="B425" s="1" t="s">
        <v>500</v>
      </c>
      <c r="C425" s="1">
        <v>2022.0</v>
      </c>
      <c r="D425" s="2" t="s">
        <v>6</v>
      </c>
      <c r="E425" s="2" t="s">
        <v>459</v>
      </c>
      <c r="F425" s="1">
        <v>53.06284489261185</v>
      </c>
    </row>
    <row r="426">
      <c r="A426" s="2" t="s">
        <v>32</v>
      </c>
      <c r="B426" s="1" t="s">
        <v>501</v>
      </c>
      <c r="C426" s="1">
        <v>2022.0</v>
      </c>
      <c r="D426" s="2" t="s">
        <v>6</v>
      </c>
      <c r="E426" s="2" t="s">
        <v>459</v>
      </c>
      <c r="F426" s="1">
        <v>55.194895656292665</v>
      </c>
    </row>
    <row r="427">
      <c r="A427" s="2" t="s">
        <v>33</v>
      </c>
      <c r="B427" s="1" t="s">
        <v>502</v>
      </c>
      <c r="C427" s="1">
        <v>2022.0</v>
      </c>
      <c r="D427" s="2" t="s">
        <v>6</v>
      </c>
      <c r="E427" s="2" t="s">
        <v>459</v>
      </c>
      <c r="F427" s="1">
        <v>50.25065102351491</v>
      </c>
    </row>
    <row r="428">
      <c r="A428" s="2" t="s">
        <v>34</v>
      </c>
      <c r="B428" s="1" t="s">
        <v>503</v>
      </c>
      <c r="C428" s="1">
        <v>2022.0</v>
      </c>
      <c r="D428" s="2" t="s">
        <v>6</v>
      </c>
      <c r="E428" s="2" t="s">
        <v>459</v>
      </c>
      <c r="F428" s="1">
        <v>52.25604681076446</v>
      </c>
    </row>
    <row r="429">
      <c r="A429" s="2" t="s">
        <v>35</v>
      </c>
      <c r="B429" s="1" t="s">
        <v>504</v>
      </c>
      <c r="C429" s="1">
        <v>2022.0</v>
      </c>
      <c r="D429" s="2" t="s">
        <v>6</v>
      </c>
      <c r="E429" s="2" t="s">
        <v>459</v>
      </c>
      <c r="F429" s="1">
        <v>55.17750529627015</v>
      </c>
    </row>
    <row r="430">
      <c r="A430" s="2" t="s">
        <v>3</v>
      </c>
      <c r="B430" s="1" t="s">
        <v>489</v>
      </c>
      <c r="C430" s="1">
        <v>2022.0</v>
      </c>
      <c r="D430" s="2" t="s">
        <v>6</v>
      </c>
      <c r="E430" s="2" t="s">
        <v>459</v>
      </c>
      <c r="F430" s="1">
        <v>52.747605445355305</v>
      </c>
    </row>
    <row r="431">
      <c r="A431" s="2" t="s">
        <v>4</v>
      </c>
      <c r="B431" s="1" t="s">
        <v>472</v>
      </c>
      <c r="C431" s="1">
        <v>2023.0</v>
      </c>
      <c r="D431" s="2" t="s">
        <v>6</v>
      </c>
      <c r="E431" s="2" t="s">
        <v>459</v>
      </c>
      <c r="F431" s="1">
        <v>53.94566122504308</v>
      </c>
    </row>
    <row r="432">
      <c r="A432" s="2" t="s">
        <v>5</v>
      </c>
      <c r="B432" s="1" t="s">
        <v>473</v>
      </c>
      <c r="C432" s="1">
        <v>2023.0</v>
      </c>
      <c r="D432" s="2" t="s">
        <v>6</v>
      </c>
      <c r="E432" s="2" t="s">
        <v>459</v>
      </c>
      <c r="F432" s="1">
        <v>52.58834937216332</v>
      </c>
    </row>
    <row r="433">
      <c r="A433" s="2" t="s">
        <v>6</v>
      </c>
      <c r="B433" s="1" t="s">
        <v>474</v>
      </c>
      <c r="C433" s="1">
        <v>2023.0</v>
      </c>
      <c r="D433" s="2" t="s">
        <v>6</v>
      </c>
      <c r="E433" s="2" t="s">
        <v>459</v>
      </c>
      <c r="F433" s="1">
        <v>53.53447486493911</v>
      </c>
    </row>
    <row r="434">
      <c r="A434" s="2" t="s">
        <v>7</v>
      </c>
      <c r="B434" s="1" t="s">
        <v>475</v>
      </c>
      <c r="C434" s="1">
        <v>2023.0</v>
      </c>
      <c r="D434" s="2" t="s">
        <v>6</v>
      </c>
      <c r="E434" s="2" t="s">
        <v>459</v>
      </c>
      <c r="F434" s="1">
        <v>52.336188287723694</v>
      </c>
    </row>
    <row r="435">
      <c r="A435" s="2" t="s">
        <v>10</v>
      </c>
      <c r="B435" s="1" t="s">
        <v>478</v>
      </c>
      <c r="C435" s="1">
        <v>2023.0</v>
      </c>
      <c r="D435" s="2" t="s">
        <v>6</v>
      </c>
      <c r="E435" s="2" t="s">
        <v>459</v>
      </c>
      <c r="F435" s="1">
        <v>50.68338734676624</v>
      </c>
    </row>
    <row r="436">
      <c r="A436" s="2" t="s">
        <v>11</v>
      </c>
      <c r="B436" s="1" t="s">
        <v>477</v>
      </c>
      <c r="C436" s="1">
        <v>2023.0</v>
      </c>
      <c r="D436" s="2" t="s">
        <v>6</v>
      </c>
      <c r="E436" s="2" t="s">
        <v>459</v>
      </c>
      <c r="F436" s="1">
        <v>53.770097501129975</v>
      </c>
    </row>
    <row r="437">
      <c r="A437" s="2" t="s">
        <v>12</v>
      </c>
      <c r="B437" s="1" t="s">
        <v>476</v>
      </c>
      <c r="C437" s="1">
        <v>2023.0</v>
      </c>
      <c r="D437" s="2" t="s">
        <v>6</v>
      </c>
      <c r="E437" s="2" t="s">
        <v>459</v>
      </c>
      <c r="F437" s="1">
        <v>50.52365327329266</v>
      </c>
    </row>
    <row r="438">
      <c r="A438" s="2" t="s">
        <v>8</v>
      </c>
      <c r="B438" s="1" t="s">
        <v>479</v>
      </c>
      <c r="C438" s="1">
        <v>2023.0</v>
      </c>
      <c r="D438" s="2" t="s">
        <v>6</v>
      </c>
      <c r="E438" s="2" t="s">
        <v>459</v>
      </c>
      <c r="F438" s="1">
        <v>50.854696886693475</v>
      </c>
    </row>
    <row r="439">
      <c r="A439" s="2" t="s">
        <v>9</v>
      </c>
      <c r="B439" s="1" t="s">
        <v>480</v>
      </c>
      <c r="C439" s="1">
        <v>2023.0</v>
      </c>
      <c r="D439" s="2" t="s">
        <v>6</v>
      </c>
      <c r="E439" s="2" t="s">
        <v>459</v>
      </c>
      <c r="F439" s="1">
        <v>54.411549529337165</v>
      </c>
    </row>
    <row r="440">
      <c r="A440" s="2" t="s">
        <v>13</v>
      </c>
      <c r="B440" s="1" t="s">
        <v>481</v>
      </c>
      <c r="C440" s="1">
        <v>2023.0</v>
      </c>
      <c r="D440" s="2" t="s">
        <v>6</v>
      </c>
      <c r="E440" s="2" t="s">
        <v>459</v>
      </c>
      <c r="F440" s="1">
        <v>52.90346829258107</v>
      </c>
    </row>
    <row r="441">
      <c r="A441" s="2" t="s">
        <v>14</v>
      </c>
      <c r="B441" s="1" t="s">
        <v>483</v>
      </c>
      <c r="C441" s="1">
        <v>2023.0</v>
      </c>
      <c r="D441" s="2" t="s">
        <v>6</v>
      </c>
      <c r="E441" s="2" t="s">
        <v>459</v>
      </c>
      <c r="F441" s="1">
        <v>52.958565998779974</v>
      </c>
    </row>
    <row r="442">
      <c r="A442" s="2" t="s">
        <v>15</v>
      </c>
      <c r="B442" s="1" t="s">
        <v>482</v>
      </c>
      <c r="C442" s="1">
        <v>2023.0</v>
      </c>
      <c r="D442" s="2" t="s">
        <v>6</v>
      </c>
      <c r="E442" s="2" t="s">
        <v>459</v>
      </c>
      <c r="F442" s="1">
        <v>55.41658459720308</v>
      </c>
    </row>
    <row r="443">
      <c r="A443" s="2" t="s">
        <v>16</v>
      </c>
      <c r="B443" s="1" t="s">
        <v>484</v>
      </c>
      <c r="C443" s="1">
        <v>2023.0</v>
      </c>
      <c r="D443" s="2" t="s">
        <v>6</v>
      </c>
      <c r="E443" s="2" t="s">
        <v>459</v>
      </c>
      <c r="F443" s="1">
        <v>54.06640268047518</v>
      </c>
    </row>
    <row r="444">
      <c r="A444" s="2" t="s">
        <v>17</v>
      </c>
      <c r="B444" s="1" t="s">
        <v>485</v>
      </c>
      <c r="C444" s="1">
        <v>2023.0</v>
      </c>
      <c r="D444" s="2" t="s">
        <v>6</v>
      </c>
      <c r="E444" s="2" t="s">
        <v>459</v>
      </c>
      <c r="F444" s="1">
        <v>53.73493081781751</v>
      </c>
    </row>
    <row r="445">
      <c r="A445" s="2" t="s">
        <v>18</v>
      </c>
      <c r="B445" s="1" t="s">
        <v>486</v>
      </c>
      <c r="C445" s="1">
        <v>2023.0</v>
      </c>
      <c r="D445" s="2" t="s">
        <v>6</v>
      </c>
      <c r="E445" s="2" t="s">
        <v>459</v>
      </c>
      <c r="F445" s="1">
        <v>52.75771097742747</v>
      </c>
    </row>
    <row r="446">
      <c r="A446" s="2" t="s">
        <v>19</v>
      </c>
      <c r="B446" s="1" t="s">
        <v>487</v>
      </c>
      <c r="C446" s="1">
        <v>2023.0</v>
      </c>
      <c r="D446" s="2" t="s">
        <v>6</v>
      </c>
      <c r="E446" s="2" t="s">
        <v>459</v>
      </c>
      <c r="F446" s="1">
        <v>54.09473547284114</v>
      </c>
    </row>
    <row r="447">
      <c r="A447" s="2" t="s">
        <v>20</v>
      </c>
      <c r="B447" s="1" t="s">
        <v>488</v>
      </c>
      <c r="C447" s="1">
        <v>2023.0</v>
      </c>
      <c r="D447" s="2" t="s">
        <v>6</v>
      </c>
      <c r="E447" s="2" t="s">
        <v>459</v>
      </c>
      <c r="F447" s="1">
        <v>54.019671459308086</v>
      </c>
    </row>
    <row r="448">
      <c r="A448" s="2" t="s">
        <v>21</v>
      </c>
      <c r="B448" s="1" t="s">
        <v>490</v>
      </c>
      <c r="C448" s="1">
        <v>2023.0</v>
      </c>
      <c r="D448" s="2" t="s">
        <v>6</v>
      </c>
      <c r="E448" s="2" t="s">
        <v>459</v>
      </c>
      <c r="F448" s="1">
        <v>54.410024575988345</v>
      </c>
    </row>
    <row r="449">
      <c r="A449" s="2" t="s">
        <v>22</v>
      </c>
      <c r="B449" s="1" t="s">
        <v>491</v>
      </c>
      <c r="C449" s="1">
        <v>2023.0</v>
      </c>
      <c r="D449" s="2" t="s">
        <v>6</v>
      </c>
      <c r="E449" s="2" t="s">
        <v>459</v>
      </c>
      <c r="F449" s="1">
        <v>51.402389834512206</v>
      </c>
    </row>
    <row r="450">
      <c r="A450" s="2" t="s">
        <v>23</v>
      </c>
      <c r="B450" s="1" t="s">
        <v>492</v>
      </c>
      <c r="C450" s="1">
        <v>2023.0</v>
      </c>
      <c r="D450" s="2" t="s">
        <v>6</v>
      </c>
      <c r="E450" s="2" t="s">
        <v>459</v>
      </c>
      <c r="F450" s="1">
        <v>55.06091779988397</v>
      </c>
    </row>
    <row r="451">
      <c r="A451" s="2" t="s">
        <v>24</v>
      </c>
      <c r="B451" s="1" t="s">
        <v>493</v>
      </c>
      <c r="C451" s="1">
        <v>2023.0</v>
      </c>
      <c r="D451" s="2" t="s">
        <v>6</v>
      </c>
      <c r="E451" s="2" t="s">
        <v>459</v>
      </c>
      <c r="F451" s="1">
        <v>54.24182530321755</v>
      </c>
    </row>
    <row r="452">
      <c r="A452" s="2" t="s">
        <v>25</v>
      </c>
      <c r="B452" s="1" t="s">
        <v>494</v>
      </c>
      <c r="C452" s="1">
        <v>2023.0</v>
      </c>
      <c r="D452" s="2" t="s">
        <v>6</v>
      </c>
      <c r="E452" s="2" t="s">
        <v>459</v>
      </c>
      <c r="F452" s="1">
        <v>53.859225134053325</v>
      </c>
    </row>
    <row r="453">
      <c r="A453" s="2" t="s">
        <v>26</v>
      </c>
      <c r="B453" s="1" t="s">
        <v>495</v>
      </c>
      <c r="C453" s="1">
        <v>2023.0</v>
      </c>
      <c r="D453" s="2" t="s">
        <v>6</v>
      </c>
      <c r="E453" s="2" t="s">
        <v>459</v>
      </c>
      <c r="F453" s="1">
        <v>51.127522088883026</v>
      </c>
    </row>
    <row r="454">
      <c r="A454" s="2" t="s">
        <v>27</v>
      </c>
      <c r="B454" s="1" t="s">
        <v>497</v>
      </c>
      <c r="C454" s="1">
        <v>2023.0</v>
      </c>
      <c r="D454" s="2" t="s">
        <v>6</v>
      </c>
      <c r="E454" s="2" t="s">
        <v>459</v>
      </c>
      <c r="F454" s="1">
        <v>53.64138886347896</v>
      </c>
    </row>
    <row r="455">
      <c r="A455" s="2" t="s">
        <v>28</v>
      </c>
      <c r="B455" s="1" t="s">
        <v>496</v>
      </c>
      <c r="C455" s="1">
        <v>2023.0</v>
      </c>
      <c r="D455" s="2" t="s">
        <v>6</v>
      </c>
      <c r="E455" s="2" t="s">
        <v>459</v>
      </c>
      <c r="F455" s="1">
        <v>54.02662532332445</v>
      </c>
    </row>
    <row r="456">
      <c r="A456" s="2" t="s">
        <v>29</v>
      </c>
      <c r="B456" s="1" t="s">
        <v>498</v>
      </c>
      <c r="C456" s="1">
        <v>2023.0</v>
      </c>
      <c r="D456" s="2" t="s">
        <v>6</v>
      </c>
      <c r="E456" s="2" t="s">
        <v>459</v>
      </c>
      <c r="F456" s="1">
        <v>53.4280347499413</v>
      </c>
    </row>
    <row r="457">
      <c r="A457" s="2" t="s">
        <v>30</v>
      </c>
      <c r="B457" s="1" t="s">
        <v>499</v>
      </c>
      <c r="C457" s="1">
        <v>2023.0</v>
      </c>
      <c r="D457" s="2" t="s">
        <v>6</v>
      </c>
      <c r="E457" s="2" t="s">
        <v>459</v>
      </c>
      <c r="F457" s="1">
        <v>50.287213879574274</v>
      </c>
    </row>
    <row r="458">
      <c r="A458" s="2" t="s">
        <v>31</v>
      </c>
      <c r="B458" s="1" t="s">
        <v>500</v>
      </c>
      <c r="C458" s="1">
        <v>2023.0</v>
      </c>
      <c r="D458" s="2" t="s">
        <v>6</v>
      </c>
      <c r="E458" s="2" t="s">
        <v>459</v>
      </c>
      <c r="F458" s="1">
        <v>53.7001629889669</v>
      </c>
    </row>
    <row r="459">
      <c r="A459" s="2" t="s">
        <v>32</v>
      </c>
      <c r="B459" s="1" t="s">
        <v>501</v>
      </c>
      <c r="C459" s="1">
        <v>2023.0</v>
      </c>
      <c r="D459" s="2" t="s">
        <v>6</v>
      </c>
      <c r="E459" s="2" t="s">
        <v>459</v>
      </c>
      <c r="F459" s="1">
        <v>54.46377115314088</v>
      </c>
    </row>
    <row r="460">
      <c r="A460" s="2" t="s">
        <v>33</v>
      </c>
      <c r="B460" s="1" t="s">
        <v>502</v>
      </c>
      <c r="C460" s="1">
        <v>2023.0</v>
      </c>
      <c r="D460" s="2" t="s">
        <v>6</v>
      </c>
      <c r="E460" s="2" t="s">
        <v>459</v>
      </c>
      <c r="F460" s="1">
        <v>50.64814970492796</v>
      </c>
    </row>
    <row r="461">
      <c r="A461" s="2" t="s">
        <v>34</v>
      </c>
      <c r="B461" s="1" t="s">
        <v>503</v>
      </c>
      <c r="C461" s="1">
        <v>2023.0</v>
      </c>
      <c r="D461" s="2" t="s">
        <v>6</v>
      </c>
      <c r="E461" s="2" t="s">
        <v>459</v>
      </c>
      <c r="F461" s="1">
        <v>52.283177321494165</v>
      </c>
    </row>
    <row r="462">
      <c r="A462" s="2" t="s">
        <v>35</v>
      </c>
      <c r="B462" s="1" t="s">
        <v>504</v>
      </c>
      <c r="C462" s="1">
        <v>2023.0</v>
      </c>
      <c r="D462" s="2" t="s">
        <v>6</v>
      </c>
      <c r="E462" s="2" t="s">
        <v>459</v>
      </c>
      <c r="F462" s="1">
        <v>55.670544877975615</v>
      </c>
    </row>
    <row r="463">
      <c r="A463" s="2" t="s">
        <v>3</v>
      </c>
      <c r="B463" s="1" t="s">
        <v>489</v>
      </c>
      <c r="C463" s="1">
        <v>2023.0</v>
      </c>
      <c r="D463" s="2" t="s">
        <v>6</v>
      </c>
      <c r="E463" s="2" t="s">
        <v>459</v>
      </c>
      <c r="F463" s="1">
        <v>52.733003825128414</v>
      </c>
    </row>
    <row r="464">
      <c r="A464" s="2" t="s">
        <v>4</v>
      </c>
      <c r="B464" s="1" t="s">
        <v>472</v>
      </c>
      <c r="C464" s="1">
        <v>2024.0</v>
      </c>
      <c r="D464" s="2" t="s">
        <v>6</v>
      </c>
      <c r="E464" s="2" t="s">
        <v>459</v>
      </c>
      <c r="F464" s="1">
        <v>54.63985775894681</v>
      </c>
    </row>
    <row r="465">
      <c r="A465" s="2" t="s">
        <v>5</v>
      </c>
      <c r="B465" s="1" t="s">
        <v>473</v>
      </c>
      <c r="C465" s="1">
        <v>2024.0</v>
      </c>
      <c r="D465" s="2" t="s">
        <v>6</v>
      </c>
      <c r="E465" s="2" t="s">
        <v>459</v>
      </c>
      <c r="F465" s="1">
        <v>52.71231566886752</v>
      </c>
    </row>
    <row r="466">
      <c r="A466" s="2" t="s">
        <v>6</v>
      </c>
      <c r="B466" s="1" t="s">
        <v>474</v>
      </c>
      <c r="C466" s="1">
        <v>2024.0</v>
      </c>
      <c r="D466" s="2" t="s">
        <v>6</v>
      </c>
      <c r="E466" s="2" t="s">
        <v>459</v>
      </c>
      <c r="F466" s="1">
        <v>53.95848310567936</v>
      </c>
    </row>
    <row r="467">
      <c r="A467" s="2" t="s">
        <v>7</v>
      </c>
      <c r="B467" s="1" t="s">
        <v>475</v>
      </c>
      <c r="C467" s="1">
        <v>2024.0</v>
      </c>
      <c r="D467" s="2" t="s">
        <v>6</v>
      </c>
      <c r="E467" s="2" t="s">
        <v>459</v>
      </c>
      <c r="F467" s="1">
        <v>52.45216111334137</v>
      </c>
    </row>
    <row r="468">
      <c r="A468" s="2" t="s">
        <v>10</v>
      </c>
      <c r="B468" s="1" t="s">
        <v>478</v>
      </c>
      <c r="C468" s="1">
        <v>2024.0</v>
      </c>
      <c r="D468" s="2" t="s">
        <v>6</v>
      </c>
      <c r="E468" s="2" t="s">
        <v>459</v>
      </c>
      <c r="F468" s="1">
        <v>51.24019984143564</v>
      </c>
    </row>
    <row r="469">
      <c r="A469" s="2" t="s">
        <v>11</v>
      </c>
      <c r="B469" s="1" t="s">
        <v>477</v>
      </c>
      <c r="C469" s="1">
        <v>2024.0</v>
      </c>
      <c r="D469" s="2" t="s">
        <v>6</v>
      </c>
      <c r="E469" s="2" t="s">
        <v>459</v>
      </c>
      <c r="F469" s="1">
        <v>53.66751514370408</v>
      </c>
    </row>
    <row r="470">
      <c r="A470" s="2" t="s">
        <v>12</v>
      </c>
      <c r="B470" s="1" t="s">
        <v>476</v>
      </c>
      <c r="C470" s="1">
        <v>2024.0</v>
      </c>
      <c r="D470" s="2" t="s">
        <v>6</v>
      </c>
      <c r="E470" s="2" t="s">
        <v>459</v>
      </c>
      <c r="F470" s="1">
        <v>50.90663926798694</v>
      </c>
    </row>
    <row r="471">
      <c r="A471" s="2" t="s">
        <v>8</v>
      </c>
      <c r="B471" s="1" t="s">
        <v>479</v>
      </c>
      <c r="C471" s="1">
        <v>2024.0</v>
      </c>
      <c r="D471" s="2" t="s">
        <v>6</v>
      </c>
      <c r="E471" s="2" t="s">
        <v>459</v>
      </c>
      <c r="F471" s="1">
        <v>51.2157899144806</v>
      </c>
    </row>
    <row r="472">
      <c r="A472" s="2" t="s">
        <v>9</v>
      </c>
      <c r="B472" s="1" t="s">
        <v>480</v>
      </c>
      <c r="C472" s="1">
        <v>2024.0</v>
      </c>
      <c r="D472" s="2" t="s">
        <v>6</v>
      </c>
      <c r="E472" s="2" t="s">
        <v>459</v>
      </c>
      <c r="F472" s="1">
        <v>54.795967354776764</v>
      </c>
    </row>
    <row r="473">
      <c r="A473" s="2" t="s">
        <v>13</v>
      </c>
      <c r="B473" s="1" t="s">
        <v>481</v>
      </c>
      <c r="C473" s="1">
        <v>2024.0</v>
      </c>
      <c r="D473" s="2" t="s">
        <v>6</v>
      </c>
      <c r="E473" s="2" t="s">
        <v>459</v>
      </c>
      <c r="F473" s="1">
        <v>52.78649428894189</v>
      </c>
    </row>
    <row r="474">
      <c r="A474" s="2" t="s">
        <v>14</v>
      </c>
      <c r="B474" s="1" t="s">
        <v>483</v>
      </c>
      <c r="C474" s="1">
        <v>2024.0</v>
      </c>
      <c r="D474" s="2" t="s">
        <v>6</v>
      </c>
      <c r="E474" s="2" t="s">
        <v>459</v>
      </c>
      <c r="F474" s="1">
        <v>53.239014647137154</v>
      </c>
    </row>
    <row r="475">
      <c r="A475" s="2" t="s">
        <v>15</v>
      </c>
      <c r="B475" s="1" t="s">
        <v>482</v>
      </c>
      <c r="C475" s="1">
        <v>2024.0</v>
      </c>
      <c r="D475" s="2" t="s">
        <v>6</v>
      </c>
      <c r="E475" s="2" t="s">
        <v>459</v>
      </c>
      <c r="F475" s="1">
        <v>55.40071162317859</v>
      </c>
    </row>
    <row r="476">
      <c r="A476" s="2" t="s">
        <v>16</v>
      </c>
      <c r="B476" s="1" t="s">
        <v>484</v>
      </c>
      <c r="C476" s="1">
        <v>2024.0</v>
      </c>
      <c r="D476" s="2" t="s">
        <v>6</v>
      </c>
      <c r="E476" s="2" t="s">
        <v>459</v>
      </c>
      <c r="F476" s="1">
        <v>53.95103244269293</v>
      </c>
    </row>
    <row r="477">
      <c r="A477" s="2" t="s">
        <v>17</v>
      </c>
      <c r="B477" s="1" t="s">
        <v>485</v>
      </c>
      <c r="C477" s="1">
        <v>2024.0</v>
      </c>
      <c r="D477" s="2" t="s">
        <v>6</v>
      </c>
      <c r="E477" s="2" t="s">
        <v>459</v>
      </c>
      <c r="F477" s="1">
        <v>54.446363399374356</v>
      </c>
    </row>
    <row r="478">
      <c r="A478" s="2" t="s">
        <v>18</v>
      </c>
      <c r="B478" s="1" t="s">
        <v>486</v>
      </c>
      <c r="C478" s="1">
        <v>2024.0</v>
      </c>
      <c r="D478" s="2" t="s">
        <v>6</v>
      </c>
      <c r="E478" s="2" t="s">
        <v>459</v>
      </c>
      <c r="F478" s="1">
        <v>53.05176169879885</v>
      </c>
    </row>
    <row r="479">
      <c r="A479" s="2" t="s">
        <v>19</v>
      </c>
      <c r="B479" s="1" t="s">
        <v>487</v>
      </c>
      <c r="C479" s="1">
        <v>2024.0</v>
      </c>
      <c r="D479" s="2" t="s">
        <v>6</v>
      </c>
      <c r="E479" s="2" t="s">
        <v>459</v>
      </c>
      <c r="F479" s="1">
        <v>54.49831016600408</v>
      </c>
    </row>
    <row r="480">
      <c r="A480" s="2" t="s">
        <v>20</v>
      </c>
      <c r="B480" s="1" t="s">
        <v>488</v>
      </c>
      <c r="C480" s="1">
        <v>2024.0</v>
      </c>
      <c r="D480" s="2" t="s">
        <v>6</v>
      </c>
      <c r="E480" s="2" t="s">
        <v>459</v>
      </c>
      <c r="F480" s="1">
        <v>54.07678053214923</v>
      </c>
    </row>
    <row r="481">
      <c r="A481" s="2" t="s">
        <v>21</v>
      </c>
      <c r="B481" s="1" t="s">
        <v>490</v>
      </c>
      <c r="C481" s="1">
        <v>2024.0</v>
      </c>
      <c r="D481" s="2" t="s">
        <v>6</v>
      </c>
      <c r="E481" s="2" t="s">
        <v>459</v>
      </c>
      <c r="F481" s="1">
        <v>54.34369443933542</v>
      </c>
    </row>
    <row r="482">
      <c r="A482" s="2" t="s">
        <v>22</v>
      </c>
      <c r="B482" s="1" t="s">
        <v>491</v>
      </c>
      <c r="C482" s="1">
        <v>2024.0</v>
      </c>
      <c r="D482" s="2" t="s">
        <v>6</v>
      </c>
      <c r="E482" s="2" t="s">
        <v>459</v>
      </c>
      <c r="F482" s="1">
        <v>51.3258594299425</v>
      </c>
    </row>
    <row r="483">
      <c r="A483" s="2" t="s">
        <v>23</v>
      </c>
      <c r="B483" s="1" t="s">
        <v>492</v>
      </c>
      <c r="C483" s="1">
        <v>2024.0</v>
      </c>
      <c r="D483" s="2" t="s">
        <v>6</v>
      </c>
      <c r="E483" s="2" t="s">
        <v>459</v>
      </c>
      <c r="F483" s="1">
        <v>55.15181682429069</v>
      </c>
    </row>
    <row r="484">
      <c r="A484" s="2" t="s">
        <v>24</v>
      </c>
      <c r="B484" s="1" t="s">
        <v>493</v>
      </c>
      <c r="C484" s="1">
        <v>2024.0</v>
      </c>
      <c r="D484" s="2" t="s">
        <v>6</v>
      </c>
      <c r="E484" s="2" t="s">
        <v>459</v>
      </c>
      <c r="F484" s="1">
        <v>54.38229040399022</v>
      </c>
    </row>
    <row r="485">
      <c r="A485" s="2" t="s">
        <v>25</v>
      </c>
      <c r="B485" s="1" t="s">
        <v>494</v>
      </c>
      <c r="C485" s="1">
        <v>2024.0</v>
      </c>
      <c r="D485" s="2" t="s">
        <v>6</v>
      </c>
      <c r="E485" s="2" t="s">
        <v>459</v>
      </c>
      <c r="F485" s="1">
        <v>53.87753536076937</v>
      </c>
    </row>
    <row r="486">
      <c r="A486" s="2" t="s">
        <v>26</v>
      </c>
      <c r="B486" s="1" t="s">
        <v>495</v>
      </c>
      <c r="C486" s="1">
        <v>2024.0</v>
      </c>
      <c r="D486" s="2" t="s">
        <v>6</v>
      </c>
      <c r="E486" s="2" t="s">
        <v>459</v>
      </c>
      <c r="F486" s="1">
        <v>51.51892818195981</v>
      </c>
    </row>
    <row r="487">
      <c r="A487" s="2" t="s">
        <v>27</v>
      </c>
      <c r="B487" s="1" t="s">
        <v>497</v>
      </c>
      <c r="C487" s="1">
        <v>2024.0</v>
      </c>
      <c r="D487" s="2" t="s">
        <v>6</v>
      </c>
      <c r="E487" s="2" t="s">
        <v>459</v>
      </c>
      <c r="F487" s="1">
        <v>53.81627962273123</v>
      </c>
    </row>
    <row r="488">
      <c r="A488" s="2" t="s">
        <v>28</v>
      </c>
      <c r="B488" s="1" t="s">
        <v>496</v>
      </c>
      <c r="C488" s="1">
        <v>2024.0</v>
      </c>
      <c r="D488" s="2" t="s">
        <v>6</v>
      </c>
      <c r="E488" s="2" t="s">
        <v>459</v>
      </c>
      <c r="F488" s="1">
        <v>53.920639763621466</v>
      </c>
    </row>
    <row r="489">
      <c r="A489" s="2" t="s">
        <v>29</v>
      </c>
      <c r="B489" s="1" t="s">
        <v>498</v>
      </c>
      <c r="C489" s="1">
        <v>2024.0</v>
      </c>
      <c r="D489" s="2" t="s">
        <v>6</v>
      </c>
      <c r="E489" s="2" t="s">
        <v>459</v>
      </c>
      <c r="F489" s="1">
        <v>53.02200519779498</v>
      </c>
    </row>
    <row r="490">
      <c r="A490" s="2" t="s">
        <v>30</v>
      </c>
      <c r="B490" s="1" t="s">
        <v>499</v>
      </c>
      <c r="C490" s="1">
        <v>2024.0</v>
      </c>
      <c r="D490" s="2" t="s">
        <v>6</v>
      </c>
      <c r="E490" s="2" t="s">
        <v>459</v>
      </c>
      <c r="F490" s="1">
        <v>49.67685641184909</v>
      </c>
    </row>
    <row r="491">
      <c r="A491" s="2" t="s">
        <v>31</v>
      </c>
      <c r="B491" s="1" t="s">
        <v>500</v>
      </c>
      <c r="C491" s="1">
        <v>2024.0</v>
      </c>
      <c r="D491" s="2" t="s">
        <v>6</v>
      </c>
      <c r="E491" s="2" t="s">
        <v>459</v>
      </c>
      <c r="F491" s="1">
        <v>53.35250089847962</v>
      </c>
    </row>
    <row r="492">
      <c r="A492" s="2" t="s">
        <v>32</v>
      </c>
      <c r="B492" s="1" t="s">
        <v>501</v>
      </c>
      <c r="C492" s="1">
        <v>2024.0</v>
      </c>
      <c r="D492" s="2" t="s">
        <v>6</v>
      </c>
      <c r="E492" s="2" t="s">
        <v>459</v>
      </c>
      <c r="F492" s="1">
        <v>54.59819454200161</v>
      </c>
    </row>
    <row r="493">
      <c r="A493" s="2" t="s">
        <v>33</v>
      </c>
      <c r="B493" s="1" t="s">
        <v>502</v>
      </c>
      <c r="C493" s="1">
        <v>2024.0</v>
      </c>
      <c r="D493" s="2" t="s">
        <v>6</v>
      </c>
      <c r="E493" s="2" t="s">
        <v>459</v>
      </c>
      <c r="F493" s="1">
        <v>50.74734662325719</v>
      </c>
    </row>
    <row r="494">
      <c r="A494" s="2" t="s">
        <v>34</v>
      </c>
      <c r="B494" s="1" t="s">
        <v>503</v>
      </c>
      <c r="C494" s="1">
        <v>2024.0</v>
      </c>
      <c r="D494" s="2" t="s">
        <v>6</v>
      </c>
      <c r="E494" s="2" t="s">
        <v>459</v>
      </c>
      <c r="F494" s="1">
        <v>52.05843470829383</v>
      </c>
    </row>
    <row r="495">
      <c r="A495" s="2" t="s">
        <v>35</v>
      </c>
      <c r="B495" s="1" t="s">
        <v>504</v>
      </c>
      <c r="C495" s="1">
        <v>2024.0</v>
      </c>
      <c r="D495" s="2" t="s">
        <v>6</v>
      </c>
      <c r="E495" s="2" t="s">
        <v>459</v>
      </c>
      <c r="F495" s="1">
        <v>55.177422238112264</v>
      </c>
    </row>
    <row r="496">
      <c r="A496" s="2" t="s">
        <v>3</v>
      </c>
      <c r="B496" s="1" t="s">
        <v>489</v>
      </c>
      <c r="C496" s="1">
        <v>2024.0</v>
      </c>
      <c r="D496" s="2" t="s">
        <v>6</v>
      </c>
      <c r="E496" s="2" t="s">
        <v>459</v>
      </c>
      <c r="F496" s="1">
        <v>52.891391075137086</v>
      </c>
    </row>
    <row r="497">
      <c r="A497" s="2" t="s">
        <v>4</v>
      </c>
      <c r="B497" s="1" t="s">
        <v>472</v>
      </c>
      <c r="C497" s="1">
        <v>2025.0</v>
      </c>
      <c r="D497" s="2" t="s">
        <v>6</v>
      </c>
      <c r="E497" s="2" t="s">
        <v>459</v>
      </c>
      <c r="F497" s="1">
        <v>54.98461424387351</v>
      </c>
    </row>
    <row r="498">
      <c r="A498" s="2" t="s">
        <v>5</v>
      </c>
      <c r="B498" s="1" t="s">
        <v>473</v>
      </c>
      <c r="C498" s="1">
        <v>2025.0</v>
      </c>
      <c r="D498" s="2" t="s">
        <v>6</v>
      </c>
      <c r="E498" s="2" t="s">
        <v>459</v>
      </c>
      <c r="F498" s="1">
        <v>53.02445827250708</v>
      </c>
    </row>
    <row r="499">
      <c r="A499" s="2" t="s">
        <v>6</v>
      </c>
      <c r="B499" s="1" t="s">
        <v>474</v>
      </c>
      <c r="C499" s="1">
        <v>2025.0</v>
      </c>
      <c r="D499" s="2" t="s">
        <v>6</v>
      </c>
      <c r="E499" s="2" t="s">
        <v>459</v>
      </c>
      <c r="F499" s="1">
        <v>53.908842680109224</v>
      </c>
    </row>
    <row r="500">
      <c r="A500" s="2" t="s">
        <v>7</v>
      </c>
      <c r="B500" s="1" t="s">
        <v>475</v>
      </c>
      <c r="C500" s="1">
        <v>2025.0</v>
      </c>
      <c r="D500" s="2" t="s">
        <v>6</v>
      </c>
      <c r="E500" s="2" t="s">
        <v>459</v>
      </c>
      <c r="F500" s="1">
        <v>51.93248146395331</v>
      </c>
    </row>
    <row r="501">
      <c r="A501" s="2" t="s">
        <v>10</v>
      </c>
      <c r="B501" s="1" t="s">
        <v>478</v>
      </c>
      <c r="C501" s="1">
        <v>2025.0</v>
      </c>
      <c r="D501" s="2" t="s">
        <v>6</v>
      </c>
      <c r="E501" s="2" t="s">
        <v>459</v>
      </c>
      <c r="F501" s="1">
        <v>52.53308843390416</v>
      </c>
    </row>
    <row r="502">
      <c r="A502" s="2" t="s">
        <v>11</v>
      </c>
      <c r="B502" s="1" t="s">
        <v>477</v>
      </c>
      <c r="C502" s="1">
        <v>2025.0</v>
      </c>
      <c r="D502" s="2" t="s">
        <v>6</v>
      </c>
      <c r="E502" s="2" t="s">
        <v>459</v>
      </c>
      <c r="F502" s="1">
        <v>53.729430751887634</v>
      </c>
    </row>
    <row r="503">
      <c r="A503" s="2" t="s">
        <v>12</v>
      </c>
      <c r="B503" s="1" t="s">
        <v>476</v>
      </c>
      <c r="C503" s="1">
        <v>2025.0</v>
      </c>
      <c r="D503" s="2" t="s">
        <v>6</v>
      </c>
      <c r="E503" s="2" t="s">
        <v>459</v>
      </c>
      <c r="F503" s="1">
        <v>51.531508070848275</v>
      </c>
    </row>
    <row r="504">
      <c r="A504" s="2" t="s">
        <v>8</v>
      </c>
      <c r="B504" s="1" t="s">
        <v>479</v>
      </c>
      <c r="C504" s="1">
        <v>2025.0</v>
      </c>
      <c r="D504" s="2" t="s">
        <v>6</v>
      </c>
      <c r="E504" s="2" t="s">
        <v>459</v>
      </c>
      <c r="F504" s="1">
        <v>51.244476096563304</v>
      </c>
    </row>
    <row r="505">
      <c r="A505" s="2" t="s">
        <v>9</v>
      </c>
      <c r="B505" s="1" t="s">
        <v>480</v>
      </c>
      <c r="C505" s="1">
        <v>2025.0</v>
      </c>
      <c r="D505" s="2" t="s">
        <v>6</v>
      </c>
      <c r="E505" s="2" t="s">
        <v>459</v>
      </c>
      <c r="F505" s="1">
        <v>54.58238012979131</v>
      </c>
    </row>
    <row r="506">
      <c r="A506" s="2" t="s">
        <v>13</v>
      </c>
      <c r="B506" s="1" t="s">
        <v>481</v>
      </c>
      <c r="C506" s="1">
        <v>2025.0</v>
      </c>
      <c r="D506" s="2" t="s">
        <v>6</v>
      </c>
      <c r="E506" s="2" t="s">
        <v>459</v>
      </c>
      <c r="F506" s="1">
        <v>52.99182180577816</v>
      </c>
    </row>
    <row r="507">
      <c r="A507" s="2" t="s">
        <v>14</v>
      </c>
      <c r="B507" s="1" t="s">
        <v>483</v>
      </c>
      <c r="C507" s="1">
        <v>2025.0</v>
      </c>
      <c r="D507" s="2" t="s">
        <v>6</v>
      </c>
      <c r="E507" s="2" t="s">
        <v>459</v>
      </c>
      <c r="F507" s="1">
        <v>53.735787587554974</v>
      </c>
    </row>
    <row r="508">
      <c r="A508" s="2" t="s">
        <v>15</v>
      </c>
      <c r="B508" s="1" t="s">
        <v>482</v>
      </c>
      <c r="C508" s="1">
        <v>2025.0</v>
      </c>
      <c r="D508" s="2" t="s">
        <v>6</v>
      </c>
      <c r="E508" s="2" t="s">
        <v>459</v>
      </c>
      <c r="F508" s="1">
        <v>57.40475720489538</v>
      </c>
    </row>
    <row r="509">
      <c r="A509" s="2" t="s">
        <v>16</v>
      </c>
      <c r="B509" s="1" t="s">
        <v>484</v>
      </c>
      <c r="C509" s="1">
        <v>2025.0</v>
      </c>
      <c r="D509" s="2" t="s">
        <v>6</v>
      </c>
      <c r="E509" s="2" t="s">
        <v>459</v>
      </c>
      <c r="F509" s="1">
        <v>55.05367885651968</v>
      </c>
    </row>
    <row r="510">
      <c r="A510" s="2" t="s">
        <v>17</v>
      </c>
      <c r="B510" s="1" t="s">
        <v>485</v>
      </c>
      <c r="C510" s="1">
        <v>2025.0</v>
      </c>
      <c r="D510" s="2" t="s">
        <v>6</v>
      </c>
      <c r="E510" s="2" t="s">
        <v>459</v>
      </c>
      <c r="F510" s="1">
        <v>54.94506385566592</v>
      </c>
    </row>
    <row r="511">
      <c r="A511" s="2" t="s">
        <v>18</v>
      </c>
      <c r="B511" s="1" t="s">
        <v>486</v>
      </c>
      <c r="C511" s="1">
        <v>2025.0</v>
      </c>
      <c r="D511" s="2" t="s">
        <v>6</v>
      </c>
      <c r="E511" s="2" t="s">
        <v>459</v>
      </c>
      <c r="F511" s="1">
        <v>53.903061166025346</v>
      </c>
    </row>
    <row r="512">
      <c r="A512" s="2" t="s">
        <v>19</v>
      </c>
      <c r="B512" s="1" t="s">
        <v>487</v>
      </c>
      <c r="C512" s="1">
        <v>2025.0</v>
      </c>
      <c r="D512" s="2" t="s">
        <v>6</v>
      </c>
      <c r="E512" s="2" t="s">
        <v>459</v>
      </c>
      <c r="F512" s="1">
        <v>55.27555775388541</v>
      </c>
    </row>
    <row r="513">
      <c r="A513" s="2" t="s">
        <v>20</v>
      </c>
      <c r="B513" s="1" t="s">
        <v>488</v>
      </c>
      <c r="C513" s="1">
        <v>2025.0</v>
      </c>
      <c r="D513" s="2" t="s">
        <v>6</v>
      </c>
      <c r="E513" s="2" t="s">
        <v>459</v>
      </c>
      <c r="F513" s="1">
        <v>54.233874380109334</v>
      </c>
    </row>
    <row r="514">
      <c r="A514" s="2" t="s">
        <v>21</v>
      </c>
      <c r="B514" s="1" t="s">
        <v>490</v>
      </c>
      <c r="C514" s="1">
        <v>2025.0</v>
      </c>
      <c r="D514" s="2" t="s">
        <v>6</v>
      </c>
      <c r="E514" s="2" t="s">
        <v>459</v>
      </c>
      <c r="F514" s="1">
        <v>54.494195688225545</v>
      </c>
    </row>
    <row r="515">
      <c r="A515" s="2" t="s">
        <v>22</v>
      </c>
      <c r="B515" s="1" t="s">
        <v>491</v>
      </c>
      <c r="C515" s="1">
        <v>2025.0</v>
      </c>
      <c r="D515" s="2" t="s">
        <v>6</v>
      </c>
      <c r="E515" s="2" t="s">
        <v>459</v>
      </c>
      <c r="F515" s="1">
        <v>51.1950700042017</v>
      </c>
    </row>
    <row r="516">
      <c r="A516" s="2" t="s">
        <v>23</v>
      </c>
      <c r="B516" s="1" t="s">
        <v>492</v>
      </c>
      <c r="C516" s="1">
        <v>2025.0</v>
      </c>
      <c r="D516" s="2" t="s">
        <v>6</v>
      </c>
      <c r="E516" s="2" t="s">
        <v>459</v>
      </c>
      <c r="F516" s="1">
        <v>55.986312925493365</v>
      </c>
    </row>
    <row r="517">
      <c r="A517" s="2" t="s">
        <v>24</v>
      </c>
      <c r="B517" s="1" t="s">
        <v>493</v>
      </c>
      <c r="C517" s="1">
        <v>2025.0</v>
      </c>
      <c r="D517" s="2" t="s">
        <v>6</v>
      </c>
      <c r="E517" s="2" t="s">
        <v>459</v>
      </c>
      <c r="F517" s="1">
        <v>54.61651882884359</v>
      </c>
    </row>
    <row r="518">
      <c r="A518" s="2" t="s">
        <v>25</v>
      </c>
      <c r="B518" s="1" t="s">
        <v>494</v>
      </c>
      <c r="C518" s="1">
        <v>2025.0</v>
      </c>
      <c r="D518" s="2" t="s">
        <v>6</v>
      </c>
      <c r="E518" s="2" t="s">
        <v>459</v>
      </c>
      <c r="F518" s="1">
        <v>54.24116794262024</v>
      </c>
    </row>
    <row r="519">
      <c r="A519" s="2" t="s">
        <v>26</v>
      </c>
      <c r="B519" s="1" t="s">
        <v>495</v>
      </c>
      <c r="C519" s="1">
        <v>2025.0</v>
      </c>
      <c r="D519" s="2" t="s">
        <v>6</v>
      </c>
      <c r="E519" s="2" t="s">
        <v>459</v>
      </c>
      <c r="F519" s="1">
        <v>51.87430956180189</v>
      </c>
    </row>
    <row r="520">
      <c r="A520" s="2" t="s">
        <v>27</v>
      </c>
      <c r="B520" s="1" t="s">
        <v>497</v>
      </c>
      <c r="C520" s="1">
        <v>2025.0</v>
      </c>
      <c r="D520" s="2" t="s">
        <v>6</v>
      </c>
      <c r="E520" s="2" t="s">
        <v>459</v>
      </c>
      <c r="F520" s="1">
        <v>53.78220342354049</v>
      </c>
    </row>
    <row r="521">
      <c r="A521" s="2" t="s">
        <v>28</v>
      </c>
      <c r="B521" s="1" t="s">
        <v>496</v>
      </c>
      <c r="C521" s="1">
        <v>2025.0</v>
      </c>
      <c r="D521" s="2" t="s">
        <v>6</v>
      </c>
      <c r="E521" s="2" t="s">
        <v>459</v>
      </c>
      <c r="F521" s="1">
        <v>53.66665643889418</v>
      </c>
    </row>
    <row r="522">
      <c r="A522" s="2" t="s">
        <v>29</v>
      </c>
      <c r="B522" s="1" t="s">
        <v>498</v>
      </c>
      <c r="C522" s="1">
        <v>2025.0</v>
      </c>
      <c r="D522" s="2" t="s">
        <v>6</v>
      </c>
      <c r="E522" s="2" t="s">
        <v>459</v>
      </c>
      <c r="F522" s="1">
        <v>53.06003829321663</v>
      </c>
    </row>
    <row r="523">
      <c r="A523" s="2" t="s">
        <v>30</v>
      </c>
      <c r="B523" s="1" t="s">
        <v>499</v>
      </c>
      <c r="C523" s="1">
        <v>2025.0</v>
      </c>
      <c r="D523" s="2" t="s">
        <v>6</v>
      </c>
      <c r="E523" s="2" t="s">
        <v>459</v>
      </c>
      <c r="F523" s="1">
        <v>50.72541341521819</v>
      </c>
    </row>
    <row r="524">
      <c r="A524" s="2" t="s">
        <v>31</v>
      </c>
      <c r="B524" s="1" t="s">
        <v>500</v>
      </c>
      <c r="C524" s="1">
        <v>2025.0</v>
      </c>
      <c r="D524" s="2" t="s">
        <v>6</v>
      </c>
      <c r="E524" s="2" t="s">
        <v>459</v>
      </c>
      <c r="F524" s="1">
        <v>53.69954989308091</v>
      </c>
    </row>
    <row r="525">
      <c r="A525" s="2" t="s">
        <v>32</v>
      </c>
      <c r="B525" s="1" t="s">
        <v>501</v>
      </c>
      <c r="C525" s="1">
        <v>2025.0</v>
      </c>
      <c r="D525" s="2" t="s">
        <v>6</v>
      </c>
      <c r="E525" s="2" t="s">
        <v>459</v>
      </c>
      <c r="F525" s="1">
        <v>55.00573408486446</v>
      </c>
    </row>
    <row r="526">
      <c r="A526" s="2" t="s">
        <v>33</v>
      </c>
      <c r="B526" s="1" t="s">
        <v>502</v>
      </c>
      <c r="C526" s="1">
        <v>2025.0</v>
      </c>
      <c r="D526" s="2" t="s">
        <v>6</v>
      </c>
      <c r="E526" s="2" t="s">
        <v>459</v>
      </c>
      <c r="F526" s="1">
        <v>51.40453947157212</v>
      </c>
    </row>
    <row r="527">
      <c r="A527" s="2" t="s">
        <v>34</v>
      </c>
      <c r="B527" s="1" t="s">
        <v>503</v>
      </c>
      <c r="C527" s="1">
        <v>2025.0</v>
      </c>
      <c r="D527" s="2" t="s">
        <v>6</v>
      </c>
      <c r="E527" s="2" t="s">
        <v>459</v>
      </c>
      <c r="F527" s="1">
        <v>53.17660405899407</v>
      </c>
    </row>
    <row r="528">
      <c r="A528" s="2" t="s">
        <v>35</v>
      </c>
      <c r="B528" s="1" t="s">
        <v>504</v>
      </c>
      <c r="C528" s="1">
        <v>2025.0</v>
      </c>
      <c r="D528" s="2" t="s">
        <v>6</v>
      </c>
      <c r="E528" s="2" t="s">
        <v>459</v>
      </c>
      <c r="F528" s="1">
        <v>55.38593559459826</v>
      </c>
    </row>
    <row r="529">
      <c r="A529" s="2" t="s">
        <v>3</v>
      </c>
      <c r="B529" s="1" t="s">
        <v>489</v>
      </c>
      <c r="C529" s="1">
        <v>2025.0</v>
      </c>
      <c r="D529" s="2" t="s">
        <v>6</v>
      </c>
      <c r="E529" s="2" t="s">
        <v>459</v>
      </c>
      <c r="F529" s="1">
        <v>53.391115351045926</v>
      </c>
    </row>
    <row r="530">
      <c r="D530" s="36"/>
      <c r="E530" s="36"/>
    </row>
    <row r="531">
      <c r="D531" s="36"/>
      <c r="E531" s="36"/>
    </row>
    <row r="532">
      <c r="D532" s="36"/>
      <c r="E532" s="36"/>
    </row>
    <row r="533">
      <c r="D533" s="36"/>
      <c r="E533" s="36"/>
    </row>
    <row r="534">
      <c r="D534" s="36"/>
      <c r="E534" s="36"/>
    </row>
    <row r="535">
      <c r="D535" s="36"/>
      <c r="E535" s="36"/>
    </row>
    <row r="536">
      <c r="D536" s="36"/>
      <c r="E536" s="36"/>
    </row>
    <row r="537">
      <c r="D537" s="36"/>
      <c r="E537" s="36"/>
    </row>
    <row r="538">
      <c r="D538" s="36"/>
      <c r="E538" s="36"/>
    </row>
    <row r="539">
      <c r="D539" s="36"/>
      <c r="E539" s="36"/>
    </row>
    <row r="540">
      <c r="D540" s="36"/>
      <c r="E540" s="36"/>
    </row>
    <row r="541">
      <c r="D541" s="36"/>
      <c r="E541" s="36"/>
    </row>
    <row r="542">
      <c r="D542" s="36"/>
      <c r="E542" s="36"/>
    </row>
    <row r="543">
      <c r="D543" s="36"/>
      <c r="E543" s="36"/>
    </row>
    <row r="544">
      <c r="D544" s="36"/>
      <c r="E544" s="36"/>
    </row>
    <row r="545">
      <c r="D545" s="36"/>
      <c r="E545" s="36"/>
    </row>
    <row r="546">
      <c r="D546" s="36"/>
      <c r="E546" s="36"/>
    </row>
    <row r="547">
      <c r="D547" s="36"/>
      <c r="E547" s="36"/>
    </row>
    <row r="548">
      <c r="D548" s="36"/>
      <c r="E548" s="36"/>
    </row>
    <row r="549">
      <c r="D549" s="36"/>
      <c r="E549" s="36"/>
    </row>
    <row r="550">
      <c r="D550" s="36"/>
      <c r="E550" s="36"/>
    </row>
    <row r="551">
      <c r="D551" s="36"/>
      <c r="E551" s="36"/>
    </row>
    <row r="552">
      <c r="D552" s="36"/>
      <c r="E552" s="36"/>
    </row>
    <row r="553">
      <c r="D553" s="36"/>
      <c r="E553" s="36"/>
    </row>
    <row r="554">
      <c r="D554" s="36"/>
      <c r="E554" s="36"/>
    </row>
    <row r="555">
      <c r="D555" s="36"/>
      <c r="E555" s="36"/>
    </row>
    <row r="556">
      <c r="D556" s="36"/>
      <c r="E556" s="36"/>
    </row>
    <row r="557">
      <c r="D557" s="36"/>
      <c r="E557" s="36"/>
    </row>
    <row r="558">
      <c r="D558" s="36"/>
      <c r="E558" s="36"/>
    </row>
    <row r="559">
      <c r="D559" s="36"/>
      <c r="E559" s="36"/>
    </row>
    <row r="560">
      <c r="D560" s="36"/>
      <c r="E560" s="36"/>
    </row>
    <row r="561">
      <c r="D561" s="36"/>
      <c r="E561" s="36"/>
    </row>
    <row r="562">
      <c r="D562" s="36"/>
      <c r="E562" s="36"/>
    </row>
    <row r="563">
      <c r="D563" s="36"/>
      <c r="E563" s="36"/>
    </row>
    <row r="564">
      <c r="D564" s="36"/>
      <c r="E564" s="36"/>
    </row>
    <row r="565">
      <c r="D565" s="36"/>
      <c r="E565" s="36"/>
    </row>
    <row r="566">
      <c r="D566" s="36"/>
      <c r="E566" s="36"/>
    </row>
    <row r="567">
      <c r="D567" s="36"/>
      <c r="E567" s="36"/>
    </row>
    <row r="568">
      <c r="D568" s="36"/>
      <c r="E568" s="36"/>
    </row>
    <row r="569">
      <c r="D569" s="36"/>
      <c r="E569" s="36"/>
    </row>
    <row r="570">
      <c r="D570" s="36"/>
      <c r="E570" s="36"/>
    </row>
    <row r="571">
      <c r="D571" s="36"/>
      <c r="E571" s="36"/>
    </row>
    <row r="572">
      <c r="D572" s="36"/>
      <c r="E572" s="36"/>
    </row>
    <row r="573">
      <c r="D573" s="36"/>
      <c r="E573" s="36"/>
    </row>
    <row r="574">
      <c r="D574" s="36"/>
      <c r="E574" s="36"/>
    </row>
    <row r="575">
      <c r="D575" s="36"/>
      <c r="E575" s="36"/>
    </row>
    <row r="576">
      <c r="D576" s="36"/>
      <c r="E576" s="36"/>
    </row>
    <row r="577">
      <c r="D577" s="36"/>
      <c r="E577" s="36"/>
    </row>
    <row r="578">
      <c r="D578" s="36"/>
      <c r="E578" s="36"/>
    </row>
    <row r="579">
      <c r="D579" s="36"/>
      <c r="E579" s="36"/>
    </row>
    <row r="580">
      <c r="D580" s="36"/>
      <c r="E580" s="36"/>
    </row>
    <row r="581">
      <c r="D581" s="36"/>
      <c r="E581" s="36"/>
    </row>
    <row r="582">
      <c r="D582" s="36"/>
      <c r="E582" s="36"/>
    </row>
    <row r="583">
      <c r="D583" s="36"/>
      <c r="E583" s="36"/>
    </row>
    <row r="584">
      <c r="D584" s="36"/>
      <c r="E584" s="36"/>
    </row>
    <row r="585">
      <c r="D585" s="36"/>
      <c r="E585" s="36"/>
    </row>
    <row r="586">
      <c r="D586" s="36"/>
      <c r="E586" s="36"/>
    </row>
    <row r="587">
      <c r="D587" s="36"/>
      <c r="E587" s="36"/>
    </row>
    <row r="588">
      <c r="D588" s="36"/>
      <c r="E588" s="36"/>
    </row>
    <row r="589">
      <c r="D589" s="36"/>
      <c r="E589" s="36"/>
    </row>
    <row r="590">
      <c r="D590" s="36"/>
      <c r="E590" s="36"/>
    </row>
    <row r="591">
      <c r="D591" s="36"/>
      <c r="E591" s="36"/>
    </row>
    <row r="592">
      <c r="D592" s="36"/>
      <c r="E592" s="36"/>
    </row>
    <row r="593">
      <c r="D593" s="36"/>
      <c r="E593" s="36"/>
    </row>
    <row r="594">
      <c r="D594" s="36"/>
      <c r="E594" s="36"/>
    </row>
    <row r="595">
      <c r="D595" s="36"/>
      <c r="E595" s="36"/>
    </row>
    <row r="596">
      <c r="D596" s="36"/>
      <c r="E596" s="36"/>
    </row>
    <row r="597">
      <c r="D597" s="36"/>
      <c r="E597" s="36"/>
    </row>
    <row r="598">
      <c r="D598" s="36"/>
      <c r="E598" s="36"/>
    </row>
    <row r="599">
      <c r="D599" s="36"/>
      <c r="E599" s="36"/>
    </row>
    <row r="600">
      <c r="D600" s="36"/>
      <c r="E600" s="36"/>
    </row>
    <row r="601">
      <c r="D601" s="36"/>
      <c r="E601" s="36"/>
    </row>
    <row r="602">
      <c r="D602" s="36"/>
      <c r="E602" s="36"/>
    </row>
    <row r="603">
      <c r="D603" s="36"/>
      <c r="E603" s="36"/>
    </row>
    <row r="604">
      <c r="D604" s="36"/>
      <c r="E604" s="36"/>
    </row>
    <row r="605">
      <c r="D605" s="36"/>
      <c r="E605" s="36"/>
    </row>
    <row r="606">
      <c r="D606" s="36"/>
      <c r="E606" s="36"/>
    </row>
    <row r="607">
      <c r="D607" s="36"/>
      <c r="E607" s="36"/>
    </row>
    <row r="608">
      <c r="D608" s="36"/>
      <c r="E608" s="36"/>
    </row>
    <row r="609">
      <c r="D609" s="36"/>
      <c r="E609" s="36"/>
    </row>
    <row r="610">
      <c r="D610" s="36"/>
      <c r="E610" s="36"/>
    </row>
    <row r="611">
      <c r="D611" s="36"/>
      <c r="E611" s="36"/>
    </row>
    <row r="612">
      <c r="D612" s="36"/>
      <c r="E612" s="36"/>
    </row>
    <row r="613">
      <c r="D613" s="36"/>
      <c r="E613" s="36"/>
    </row>
    <row r="614">
      <c r="D614" s="36"/>
      <c r="E614" s="36"/>
    </row>
    <row r="615">
      <c r="D615" s="36"/>
      <c r="E615" s="36"/>
    </row>
    <row r="616">
      <c r="D616" s="36"/>
      <c r="E616" s="36"/>
    </row>
    <row r="617">
      <c r="D617" s="36"/>
      <c r="E617" s="36"/>
    </row>
    <row r="618">
      <c r="D618" s="36"/>
      <c r="E618" s="36"/>
    </row>
    <row r="619">
      <c r="D619" s="36"/>
      <c r="E619" s="36"/>
    </row>
    <row r="620">
      <c r="D620" s="36"/>
      <c r="E620" s="36"/>
    </row>
    <row r="621">
      <c r="D621" s="36"/>
      <c r="E621" s="36"/>
    </row>
    <row r="622">
      <c r="D622" s="36"/>
      <c r="E622" s="36"/>
    </row>
    <row r="623">
      <c r="D623" s="36"/>
      <c r="E623" s="36"/>
    </row>
    <row r="624">
      <c r="D624" s="36"/>
      <c r="E624" s="36"/>
    </row>
    <row r="625">
      <c r="D625" s="36"/>
      <c r="E625" s="36"/>
    </row>
    <row r="626">
      <c r="D626" s="36"/>
      <c r="E626" s="36"/>
    </row>
    <row r="627">
      <c r="D627" s="36"/>
      <c r="E627" s="36"/>
    </row>
    <row r="628">
      <c r="D628" s="36"/>
      <c r="E628" s="36"/>
    </row>
    <row r="629">
      <c r="D629" s="36"/>
      <c r="E629" s="36"/>
    </row>
    <row r="630">
      <c r="D630" s="36"/>
      <c r="E630" s="36"/>
    </row>
    <row r="631">
      <c r="D631" s="36"/>
      <c r="E631" s="36"/>
    </row>
    <row r="632">
      <c r="D632" s="36"/>
      <c r="E632" s="36"/>
    </row>
    <row r="633">
      <c r="D633" s="36"/>
      <c r="E633" s="36"/>
    </row>
    <row r="634">
      <c r="D634" s="36"/>
      <c r="E634" s="36"/>
    </row>
    <row r="635">
      <c r="D635" s="36"/>
      <c r="E635" s="36"/>
    </row>
    <row r="636">
      <c r="D636" s="36"/>
      <c r="E636" s="36"/>
    </row>
    <row r="637">
      <c r="D637" s="36"/>
      <c r="E637" s="36"/>
    </row>
    <row r="638">
      <c r="D638" s="36"/>
      <c r="E638" s="36"/>
    </row>
    <row r="639">
      <c r="D639" s="36"/>
      <c r="E639" s="36"/>
    </row>
    <row r="640">
      <c r="D640" s="36"/>
      <c r="E640" s="36"/>
    </row>
    <row r="641">
      <c r="D641" s="36"/>
      <c r="E641" s="36"/>
    </row>
    <row r="642">
      <c r="D642" s="36"/>
      <c r="E642" s="36"/>
    </row>
    <row r="643">
      <c r="D643" s="36"/>
      <c r="E643" s="36"/>
    </row>
    <row r="644">
      <c r="D644" s="36"/>
      <c r="E644" s="36"/>
    </row>
    <row r="645">
      <c r="D645" s="36"/>
      <c r="E645" s="36"/>
    </row>
    <row r="646">
      <c r="D646" s="36"/>
      <c r="E646" s="36"/>
    </row>
    <row r="647">
      <c r="D647" s="36"/>
      <c r="E647" s="36"/>
    </row>
    <row r="648">
      <c r="D648" s="36"/>
      <c r="E648" s="36"/>
    </row>
    <row r="649">
      <c r="D649" s="36"/>
      <c r="E649" s="36"/>
    </row>
    <row r="650">
      <c r="D650" s="36"/>
      <c r="E650" s="36"/>
    </row>
    <row r="651">
      <c r="D651" s="36"/>
      <c r="E651" s="36"/>
    </row>
    <row r="652">
      <c r="D652" s="36"/>
      <c r="E652" s="36"/>
    </row>
    <row r="653">
      <c r="D653" s="36"/>
      <c r="E653" s="36"/>
    </row>
    <row r="654">
      <c r="D654" s="36"/>
      <c r="E654" s="36"/>
    </row>
    <row r="655">
      <c r="D655" s="36"/>
      <c r="E655" s="36"/>
    </row>
    <row r="656">
      <c r="D656" s="36"/>
      <c r="E656" s="36"/>
    </row>
    <row r="657">
      <c r="D657" s="36"/>
      <c r="E657" s="36"/>
    </row>
    <row r="658">
      <c r="D658" s="36"/>
      <c r="E658" s="36"/>
    </row>
    <row r="659">
      <c r="D659" s="36"/>
      <c r="E659" s="36"/>
    </row>
    <row r="660">
      <c r="D660" s="36"/>
      <c r="E660" s="36"/>
    </row>
    <row r="661">
      <c r="D661" s="36"/>
      <c r="E661" s="36"/>
    </row>
    <row r="662">
      <c r="D662" s="36"/>
      <c r="E662" s="36"/>
    </row>
    <row r="663">
      <c r="D663" s="36"/>
      <c r="E663" s="36"/>
    </row>
    <row r="664">
      <c r="D664" s="36"/>
      <c r="E664" s="36"/>
    </row>
    <row r="665">
      <c r="D665" s="36"/>
      <c r="E665" s="36"/>
    </row>
    <row r="666">
      <c r="D666" s="36"/>
      <c r="E666" s="36"/>
    </row>
    <row r="667">
      <c r="D667" s="36"/>
      <c r="E667" s="36"/>
    </row>
    <row r="668">
      <c r="D668" s="36"/>
      <c r="E668" s="36"/>
    </row>
    <row r="669">
      <c r="D669" s="36"/>
      <c r="E669" s="36"/>
    </row>
    <row r="670">
      <c r="D670" s="36"/>
      <c r="E670" s="36"/>
    </row>
    <row r="671">
      <c r="D671" s="36"/>
      <c r="E671" s="36"/>
    </row>
    <row r="672">
      <c r="D672" s="36"/>
      <c r="E672" s="36"/>
    </row>
    <row r="673">
      <c r="D673" s="36"/>
      <c r="E673" s="36"/>
    </row>
    <row r="674">
      <c r="D674" s="36"/>
      <c r="E674" s="36"/>
    </row>
    <row r="675">
      <c r="D675" s="36"/>
      <c r="E675" s="36"/>
    </row>
    <row r="676">
      <c r="D676" s="36"/>
      <c r="E676" s="36"/>
    </row>
    <row r="677">
      <c r="D677" s="36"/>
      <c r="E677" s="36"/>
    </row>
    <row r="678">
      <c r="D678" s="36"/>
      <c r="E678" s="36"/>
    </row>
    <row r="679">
      <c r="D679" s="36"/>
      <c r="E679" s="36"/>
    </row>
    <row r="680">
      <c r="D680" s="36"/>
      <c r="E680" s="36"/>
    </row>
    <row r="681">
      <c r="D681" s="36"/>
      <c r="E681" s="36"/>
    </row>
    <row r="682">
      <c r="D682" s="36"/>
      <c r="E682" s="36"/>
    </row>
    <row r="683">
      <c r="D683" s="36"/>
      <c r="E683" s="36"/>
    </row>
    <row r="684">
      <c r="D684" s="36"/>
      <c r="E684" s="36"/>
    </row>
    <row r="685">
      <c r="D685" s="36"/>
      <c r="E685" s="36"/>
    </row>
    <row r="686">
      <c r="D686" s="36"/>
      <c r="E686" s="36"/>
    </row>
    <row r="687">
      <c r="D687" s="36"/>
      <c r="E687" s="36"/>
    </row>
    <row r="688">
      <c r="D688" s="36"/>
      <c r="E688" s="36"/>
    </row>
    <row r="689">
      <c r="D689" s="36"/>
      <c r="E689" s="36"/>
    </row>
    <row r="690">
      <c r="D690" s="36"/>
      <c r="E690" s="36"/>
    </row>
    <row r="691">
      <c r="D691" s="36"/>
      <c r="E691" s="36"/>
    </row>
    <row r="692">
      <c r="D692" s="36"/>
      <c r="E692" s="36"/>
    </row>
    <row r="693">
      <c r="D693" s="36"/>
      <c r="E693" s="36"/>
    </row>
    <row r="694">
      <c r="D694" s="36"/>
      <c r="E694" s="36"/>
    </row>
    <row r="695">
      <c r="D695" s="36"/>
      <c r="E695" s="36"/>
    </row>
    <row r="696">
      <c r="D696" s="36"/>
      <c r="E696" s="36"/>
    </row>
    <row r="697">
      <c r="D697" s="36"/>
      <c r="E697" s="36"/>
    </row>
    <row r="698">
      <c r="D698" s="36"/>
      <c r="E698" s="36"/>
    </row>
    <row r="699">
      <c r="D699" s="36"/>
      <c r="E699" s="36"/>
    </row>
    <row r="700">
      <c r="D700" s="36"/>
      <c r="E700" s="36"/>
    </row>
    <row r="701">
      <c r="D701" s="36"/>
      <c r="E701" s="36"/>
    </row>
    <row r="702">
      <c r="D702" s="36"/>
      <c r="E702" s="36"/>
    </row>
    <row r="703">
      <c r="D703" s="36"/>
      <c r="E703" s="36"/>
    </row>
    <row r="704">
      <c r="D704" s="36"/>
      <c r="E704" s="36"/>
    </row>
    <row r="705">
      <c r="D705" s="36"/>
      <c r="E705" s="36"/>
    </row>
    <row r="706">
      <c r="D706" s="36"/>
      <c r="E706" s="36"/>
    </row>
    <row r="707">
      <c r="D707" s="36"/>
      <c r="E707" s="36"/>
    </row>
    <row r="708">
      <c r="D708" s="36"/>
      <c r="E708" s="36"/>
    </row>
    <row r="709">
      <c r="D709" s="36"/>
      <c r="E709" s="36"/>
    </row>
    <row r="710">
      <c r="D710" s="36"/>
      <c r="E710" s="36"/>
    </row>
    <row r="711">
      <c r="D711" s="36"/>
      <c r="E711" s="36"/>
    </row>
    <row r="712">
      <c r="D712" s="36"/>
      <c r="E712" s="36"/>
    </row>
    <row r="713">
      <c r="D713" s="36"/>
      <c r="E713" s="36"/>
    </row>
    <row r="714">
      <c r="D714" s="36"/>
      <c r="E714" s="36"/>
    </row>
    <row r="715">
      <c r="D715" s="36"/>
      <c r="E715" s="36"/>
    </row>
    <row r="716">
      <c r="D716" s="36"/>
      <c r="E716" s="36"/>
    </row>
    <row r="717">
      <c r="D717" s="36"/>
      <c r="E717" s="36"/>
    </row>
    <row r="718">
      <c r="D718" s="36"/>
      <c r="E718" s="36"/>
    </row>
    <row r="719">
      <c r="D719" s="36"/>
      <c r="E719" s="36"/>
    </row>
    <row r="720">
      <c r="D720" s="36"/>
      <c r="E720" s="36"/>
    </row>
    <row r="721">
      <c r="D721" s="36"/>
      <c r="E721" s="36"/>
    </row>
    <row r="722">
      <c r="D722" s="36"/>
      <c r="E722" s="36"/>
    </row>
    <row r="723">
      <c r="D723" s="36"/>
      <c r="E723" s="36"/>
    </row>
    <row r="724">
      <c r="D724" s="36"/>
      <c r="E724" s="36"/>
    </row>
    <row r="725">
      <c r="D725" s="36"/>
      <c r="E725" s="36"/>
    </row>
    <row r="726">
      <c r="D726" s="36"/>
      <c r="E726" s="36"/>
    </row>
    <row r="727">
      <c r="D727" s="36"/>
      <c r="E727" s="36"/>
    </row>
    <row r="728">
      <c r="D728" s="36"/>
      <c r="E728" s="36"/>
    </row>
    <row r="729">
      <c r="D729" s="36"/>
      <c r="E729" s="36"/>
    </row>
    <row r="730">
      <c r="D730" s="36"/>
      <c r="E730" s="36"/>
    </row>
    <row r="731">
      <c r="D731" s="36"/>
      <c r="E731" s="36"/>
    </row>
    <row r="732">
      <c r="D732" s="36"/>
      <c r="E732" s="36"/>
    </row>
    <row r="733">
      <c r="D733" s="36"/>
      <c r="E733" s="36"/>
    </row>
    <row r="734">
      <c r="D734" s="36"/>
      <c r="E734" s="36"/>
    </row>
    <row r="735">
      <c r="D735" s="36"/>
      <c r="E735" s="36"/>
    </row>
    <row r="736">
      <c r="D736" s="36"/>
      <c r="E736" s="36"/>
    </row>
    <row r="737">
      <c r="D737" s="36"/>
      <c r="E737" s="36"/>
    </row>
    <row r="738">
      <c r="D738" s="36"/>
      <c r="E738" s="36"/>
    </row>
    <row r="739">
      <c r="D739" s="36"/>
      <c r="E739" s="36"/>
    </row>
    <row r="740">
      <c r="D740" s="36"/>
      <c r="E740" s="36"/>
    </row>
    <row r="741">
      <c r="D741" s="36"/>
      <c r="E741" s="36"/>
    </row>
    <row r="742">
      <c r="D742" s="36"/>
      <c r="E742" s="36"/>
    </row>
    <row r="743">
      <c r="D743" s="36"/>
      <c r="E743" s="36"/>
    </row>
    <row r="744">
      <c r="D744" s="36"/>
      <c r="E744" s="36"/>
    </row>
    <row r="745">
      <c r="D745" s="36"/>
      <c r="E745" s="36"/>
    </row>
    <row r="746">
      <c r="D746" s="36"/>
      <c r="E746" s="36"/>
    </row>
    <row r="747">
      <c r="D747" s="36"/>
      <c r="E747" s="36"/>
    </row>
    <row r="748">
      <c r="D748" s="36"/>
      <c r="E748" s="36"/>
    </row>
    <row r="749">
      <c r="D749" s="36"/>
      <c r="E749" s="36"/>
    </row>
    <row r="750">
      <c r="D750" s="36"/>
      <c r="E750" s="36"/>
    </row>
    <row r="751">
      <c r="D751" s="36"/>
      <c r="E751" s="36"/>
    </row>
    <row r="752">
      <c r="D752" s="36"/>
      <c r="E752" s="36"/>
    </row>
    <row r="753">
      <c r="D753" s="36"/>
      <c r="E753" s="36"/>
    </row>
    <row r="754">
      <c r="D754" s="36"/>
      <c r="E754" s="36"/>
    </row>
    <row r="755">
      <c r="D755" s="36"/>
      <c r="E755" s="36"/>
    </row>
    <row r="756">
      <c r="D756" s="36"/>
      <c r="E756" s="36"/>
    </row>
    <row r="757">
      <c r="D757" s="36"/>
      <c r="E757" s="36"/>
    </row>
    <row r="758">
      <c r="D758" s="36"/>
      <c r="E758" s="36"/>
    </row>
    <row r="759">
      <c r="D759" s="36"/>
      <c r="E759" s="36"/>
    </row>
    <row r="760">
      <c r="D760" s="36"/>
      <c r="E760" s="36"/>
    </row>
    <row r="761">
      <c r="D761" s="36"/>
      <c r="E761" s="36"/>
    </row>
    <row r="762">
      <c r="D762" s="36"/>
      <c r="E762" s="36"/>
    </row>
    <row r="763">
      <c r="D763" s="36"/>
      <c r="E763" s="36"/>
    </row>
    <row r="764">
      <c r="D764" s="36"/>
      <c r="E764" s="36"/>
    </row>
    <row r="765">
      <c r="D765" s="36"/>
      <c r="E765" s="36"/>
    </row>
    <row r="766">
      <c r="D766" s="36"/>
      <c r="E766" s="36"/>
    </row>
    <row r="767">
      <c r="D767" s="36"/>
      <c r="E767" s="36"/>
    </row>
    <row r="768">
      <c r="D768" s="36"/>
      <c r="E768" s="36"/>
    </row>
    <row r="769">
      <c r="D769" s="36"/>
      <c r="E769" s="36"/>
    </row>
    <row r="770">
      <c r="D770" s="36"/>
      <c r="E770" s="36"/>
    </row>
    <row r="771">
      <c r="D771" s="36"/>
      <c r="E771" s="36"/>
    </row>
    <row r="772">
      <c r="D772" s="36"/>
      <c r="E772" s="36"/>
    </row>
    <row r="773">
      <c r="D773" s="36"/>
      <c r="E773" s="36"/>
    </row>
    <row r="774">
      <c r="D774" s="36"/>
      <c r="E774" s="36"/>
    </row>
    <row r="775">
      <c r="D775" s="36"/>
      <c r="E775" s="36"/>
    </row>
    <row r="776">
      <c r="D776" s="36"/>
      <c r="E776" s="36"/>
    </row>
    <row r="777">
      <c r="D777" s="36"/>
      <c r="E777" s="36"/>
    </row>
    <row r="778">
      <c r="D778" s="36"/>
      <c r="E778" s="36"/>
    </row>
    <row r="779">
      <c r="D779" s="36"/>
      <c r="E779" s="36"/>
    </row>
    <row r="780">
      <c r="D780" s="36"/>
      <c r="E780" s="36"/>
    </row>
    <row r="781">
      <c r="D781" s="36"/>
      <c r="E781" s="36"/>
    </row>
    <row r="782">
      <c r="D782" s="36"/>
      <c r="E782" s="36"/>
    </row>
    <row r="783">
      <c r="D783" s="36"/>
      <c r="E783" s="36"/>
    </row>
    <row r="784">
      <c r="D784" s="36"/>
      <c r="E784" s="36"/>
    </row>
    <row r="785">
      <c r="D785" s="36"/>
      <c r="E785" s="36"/>
    </row>
    <row r="786">
      <c r="D786" s="36"/>
      <c r="E786" s="36"/>
    </row>
    <row r="787">
      <c r="D787" s="36"/>
      <c r="E787" s="36"/>
    </row>
    <row r="788">
      <c r="D788" s="36"/>
      <c r="E788" s="36"/>
    </row>
    <row r="789">
      <c r="D789" s="36"/>
      <c r="E789" s="36"/>
    </row>
    <row r="790">
      <c r="D790" s="36"/>
      <c r="E790" s="36"/>
    </row>
    <row r="791">
      <c r="D791" s="36"/>
      <c r="E791" s="36"/>
    </row>
    <row r="792">
      <c r="D792" s="36"/>
      <c r="E792" s="36"/>
    </row>
    <row r="793">
      <c r="D793" s="36"/>
      <c r="E793" s="36"/>
    </row>
    <row r="794">
      <c r="D794" s="36"/>
      <c r="E794" s="36"/>
    </row>
    <row r="795">
      <c r="D795" s="36"/>
      <c r="E795" s="36"/>
    </row>
    <row r="796">
      <c r="D796" s="36"/>
      <c r="E796" s="36"/>
    </row>
    <row r="797">
      <c r="D797" s="36"/>
      <c r="E797" s="36"/>
    </row>
    <row r="798">
      <c r="D798" s="36"/>
      <c r="E798" s="36"/>
    </row>
    <row r="799">
      <c r="D799" s="36"/>
      <c r="E799" s="36"/>
    </row>
    <row r="800">
      <c r="D800" s="36"/>
      <c r="E800" s="36"/>
    </row>
    <row r="801">
      <c r="D801" s="36"/>
      <c r="E801" s="36"/>
    </row>
    <row r="802">
      <c r="D802" s="36"/>
      <c r="E802" s="36"/>
    </row>
    <row r="803">
      <c r="D803" s="36"/>
      <c r="E803" s="36"/>
    </row>
    <row r="804">
      <c r="D804" s="36"/>
      <c r="E804" s="36"/>
    </row>
    <row r="805">
      <c r="D805" s="36"/>
      <c r="E805" s="36"/>
    </row>
    <row r="806">
      <c r="D806" s="36"/>
      <c r="E806" s="36"/>
    </row>
    <row r="807">
      <c r="D807" s="36"/>
      <c r="E807" s="36"/>
    </row>
    <row r="808">
      <c r="D808" s="36"/>
      <c r="E808" s="36"/>
    </row>
    <row r="809">
      <c r="D809" s="36"/>
      <c r="E809" s="36"/>
    </row>
    <row r="810">
      <c r="D810" s="36"/>
      <c r="E810" s="36"/>
    </row>
    <row r="811">
      <c r="D811" s="36"/>
      <c r="E811" s="36"/>
    </row>
    <row r="812">
      <c r="D812" s="36"/>
      <c r="E812" s="36"/>
    </row>
    <row r="813">
      <c r="D813" s="36"/>
      <c r="E813" s="36"/>
    </row>
    <row r="814">
      <c r="D814" s="36"/>
      <c r="E814" s="36"/>
    </row>
    <row r="815">
      <c r="D815" s="36"/>
      <c r="E815" s="36"/>
    </row>
    <row r="816">
      <c r="D816" s="36"/>
      <c r="E816" s="36"/>
    </row>
    <row r="817">
      <c r="D817" s="36"/>
      <c r="E817" s="36"/>
    </row>
    <row r="818">
      <c r="D818" s="36"/>
      <c r="E818" s="36"/>
    </row>
    <row r="819">
      <c r="D819" s="36"/>
      <c r="E819" s="36"/>
    </row>
    <row r="820">
      <c r="D820" s="36"/>
      <c r="E820" s="36"/>
    </row>
    <row r="821">
      <c r="D821" s="36"/>
      <c r="E821" s="36"/>
    </row>
    <row r="822">
      <c r="D822" s="36"/>
      <c r="E822" s="36"/>
    </row>
    <row r="823">
      <c r="D823" s="36"/>
      <c r="E823" s="36"/>
    </row>
    <row r="824">
      <c r="D824" s="36"/>
      <c r="E824" s="36"/>
    </row>
    <row r="825">
      <c r="D825" s="36"/>
      <c r="E825" s="36"/>
    </row>
    <row r="826">
      <c r="D826" s="36"/>
      <c r="E826" s="36"/>
    </row>
    <row r="827">
      <c r="D827" s="36"/>
      <c r="E827" s="36"/>
    </row>
    <row r="828">
      <c r="D828" s="36"/>
      <c r="E828" s="36"/>
    </row>
    <row r="829">
      <c r="D829" s="36"/>
      <c r="E829" s="36"/>
    </row>
    <row r="830">
      <c r="D830" s="36"/>
      <c r="E830" s="36"/>
    </row>
    <row r="831">
      <c r="D831" s="36"/>
      <c r="E831" s="36"/>
    </row>
    <row r="832">
      <c r="D832" s="36"/>
      <c r="E832" s="36"/>
    </row>
    <row r="833">
      <c r="D833" s="36"/>
      <c r="E833" s="36"/>
    </row>
    <row r="834">
      <c r="D834" s="36"/>
      <c r="E834" s="36"/>
    </row>
    <row r="835">
      <c r="D835" s="36"/>
      <c r="E835" s="36"/>
    </row>
    <row r="836">
      <c r="D836" s="36"/>
      <c r="E836" s="36"/>
    </row>
    <row r="837">
      <c r="D837" s="36"/>
      <c r="E837" s="36"/>
    </row>
    <row r="838">
      <c r="D838" s="36"/>
      <c r="E838" s="36"/>
    </row>
    <row r="839">
      <c r="D839" s="36"/>
      <c r="E839" s="36"/>
    </row>
    <row r="840">
      <c r="D840" s="36"/>
      <c r="E840" s="36"/>
    </row>
    <row r="841">
      <c r="D841" s="36"/>
      <c r="E841" s="36"/>
    </row>
    <row r="842">
      <c r="D842" s="36"/>
      <c r="E842" s="36"/>
    </row>
    <row r="843">
      <c r="D843" s="36"/>
      <c r="E843" s="36"/>
    </row>
    <row r="844">
      <c r="D844" s="36"/>
      <c r="E844" s="36"/>
    </row>
    <row r="845">
      <c r="D845" s="36"/>
      <c r="E845" s="36"/>
    </row>
    <row r="846">
      <c r="D846" s="36"/>
      <c r="E846" s="36"/>
    </row>
    <row r="847">
      <c r="D847" s="36"/>
      <c r="E847" s="36"/>
    </row>
    <row r="848">
      <c r="D848" s="36"/>
      <c r="E848" s="36"/>
    </row>
    <row r="849">
      <c r="D849" s="36"/>
      <c r="E849" s="36"/>
    </row>
    <row r="850">
      <c r="D850" s="36"/>
      <c r="E850" s="36"/>
    </row>
    <row r="851">
      <c r="D851" s="36"/>
      <c r="E851" s="36"/>
    </row>
    <row r="852">
      <c r="D852" s="36"/>
      <c r="E852" s="36"/>
    </row>
    <row r="853">
      <c r="D853" s="36"/>
      <c r="E853" s="36"/>
    </row>
    <row r="854">
      <c r="D854" s="36"/>
      <c r="E854" s="36"/>
    </row>
    <row r="855">
      <c r="D855" s="36"/>
      <c r="E855" s="36"/>
    </row>
    <row r="856">
      <c r="D856" s="36"/>
      <c r="E856" s="36"/>
    </row>
    <row r="857">
      <c r="D857" s="36"/>
      <c r="E857" s="36"/>
    </row>
    <row r="858">
      <c r="D858" s="36"/>
      <c r="E858" s="36"/>
    </row>
    <row r="859">
      <c r="D859" s="36"/>
      <c r="E859" s="36"/>
    </row>
    <row r="860">
      <c r="D860" s="36"/>
      <c r="E860" s="36"/>
    </row>
    <row r="861">
      <c r="D861" s="36"/>
      <c r="E861" s="36"/>
    </row>
    <row r="862">
      <c r="D862" s="36"/>
      <c r="E862" s="36"/>
    </row>
    <row r="863">
      <c r="D863" s="36"/>
      <c r="E863" s="36"/>
    </row>
    <row r="864">
      <c r="D864" s="36"/>
      <c r="E864" s="36"/>
    </row>
    <row r="865">
      <c r="D865" s="36"/>
      <c r="E865" s="36"/>
    </row>
    <row r="866">
      <c r="D866" s="36"/>
      <c r="E866" s="36"/>
    </row>
    <row r="867">
      <c r="D867" s="36"/>
      <c r="E867" s="36"/>
    </row>
    <row r="868">
      <c r="D868" s="36"/>
      <c r="E868" s="36"/>
    </row>
    <row r="869">
      <c r="D869" s="36"/>
      <c r="E869" s="36"/>
    </row>
    <row r="870">
      <c r="D870" s="36"/>
      <c r="E870" s="36"/>
    </row>
    <row r="871">
      <c r="D871" s="36"/>
      <c r="E871" s="36"/>
    </row>
    <row r="872">
      <c r="D872" s="36"/>
      <c r="E872" s="36"/>
    </row>
    <row r="873">
      <c r="D873" s="36"/>
      <c r="E873" s="36"/>
    </row>
    <row r="874">
      <c r="D874" s="36"/>
      <c r="E874" s="36"/>
    </row>
    <row r="875">
      <c r="D875" s="36"/>
      <c r="E875" s="36"/>
    </row>
    <row r="876">
      <c r="D876" s="36"/>
      <c r="E876" s="36"/>
    </row>
    <row r="877">
      <c r="D877" s="36"/>
      <c r="E877" s="36"/>
    </row>
    <row r="878">
      <c r="D878" s="36"/>
      <c r="E878" s="36"/>
    </row>
    <row r="879">
      <c r="D879" s="36"/>
      <c r="E879" s="36"/>
    </row>
    <row r="880">
      <c r="D880" s="36"/>
      <c r="E880" s="36"/>
    </row>
    <row r="881">
      <c r="D881" s="36"/>
      <c r="E881" s="36"/>
    </row>
    <row r="882">
      <c r="D882" s="36"/>
      <c r="E882" s="36"/>
    </row>
    <row r="883">
      <c r="D883" s="36"/>
      <c r="E883" s="36"/>
    </row>
    <row r="884">
      <c r="D884" s="36"/>
      <c r="E884" s="36"/>
    </row>
    <row r="885">
      <c r="D885" s="36"/>
      <c r="E885" s="36"/>
    </row>
    <row r="886">
      <c r="D886" s="36"/>
      <c r="E886" s="36"/>
    </row>
    <row r="887">
      <c r="D887" s="36"/>
      <c r="E887" s="36"/>
    </row>
    <row r="888">
      <c r="D888" s="36"/>
      <c r="E888" s="36"/>
    </row>
    <row r="889">
      <c r="D889" s="36"/>
      <c r="E889" s="36"/>
    </row>
    <row r="890">
      <c r="D890" s="36"/>
      <c r="E890" s="36"/>
    </row>
    <row r="891">
      <c r="D891" s="36"/>
      <c r="E891" s="36"/>
    </row>
    <row r="892">
      <c r="D892" s="36"/>
      <c r="E892" s="36"/>
    </row>
    <row r="893">
      <c r="D893" s="36"/>
      <c r="E893" s="36"/>
    </row>
    <row r="894">
      <c r="D894" s="36"/>
      <c r="E894" s="36"/>
    </row>
    <row r="895">
      <c r="D895" s="36"/>
      <c r="E895" s="36"/>
    </row>
    <row r="896">
      <c r="D896" s="36"/>
      <c r="E896" s="36"/>
    </row>
    <row r="897">
      <c r="D897" s="36"/>
      <c r="E897" s="36"/>
    </row>
    <row r="898">
      <c r="D898" s="36"/>
      <c r="E898" s="36"/>
    </row>
    <row r="899">
      <c r="D899" s="36"/>
      <c r="E899" s="36"/>
    </row>
    <row r="900">
      <c r="D900" s="36"/>
      <c r="E900" s="36"/>
    </row>
    <row r="901">
      <c r="D901" s="36"/>
      <c r="E901" s="36"/>
    </row>
    <row r="902">
      <c r="D902" s="36"/>
      <c r="E902" s="36"/>
    </row>
    <row r="903">
      <c r="D903" s="36"/>
      <c r="E903" s="36"/>
    </row>
    <row r="904">
      <c r="D904" s="36"/>
      <c r="E904" s="36"/>
    </row>
    <row r="905">
      <c r="D905" s="36"/>
      <c r="E905" s="36"/>
    </row>
    <row r="906">
      <c r="D906" s="36"/>
      <c r="E906" s="36"/>
    </row>
    <row r="907">
      <c r="D907" s="36"/>
      <c r="E907" s="36"/>
    </row>
    <row r="908">
      <c r="D908" s="36"/>
      <c r="E908" s="36"/>
    </row>
    <row r="909">
      <c r="D909" s="36"/>
      <c r="E909" s="36"/>
    </row>
    <row r="910">
      <c r="D910" s="36"/>
      <c r="E910" s="36"/>
    </row>
    <row r="911">
      <c r="D911" s="36"/>
      <c r="E911" s="36"/>
    </row>
    <row r="912">
      <c r="D912" s="36"/>
      <c r="E912" s="36"/>
    </row>
    <row r="913">
      <c r="D913" s="36"/>
      <c r="E913" s="36"/>
    </row>
    <row r="914">
      <c r="D914" s="36"/>
      <c r="E914" s="36"/>
    </row>
    <row r="915">
      <c r="D915" s="36"/>
      <c r="E915" s="36"/>
    </row>
    <row r="916">
      <c r="D916" s="36"/>
      <c r="E916" s="36"/>
    </row>
    <row r="917">
      <c r="D917" s="36"/>
      <c r="E917" s="36"/>
    </row>
    <row r="918">
      <c r="D918" s="36"/>
      <c r="E918" s="36"/>
    </row>
    <row r="919">
      <c r="D919" s="36"/>
      <c r="E919" s="36"/>
    </row>
    <row r="920">
      <c r="D920" s="36"/>
      <c r="E920" s="36"/>
    </row>
    <row r="921">
      <c r="D921" s="36"/>
      <c r="E921" s="36"/>
    </row>
    <row r="922">
      <c r="D922" s="36"/>
      <c r="E922" s="36"/>
    </row>
    <row r="923">
      <c r="D923" s="36"/>
      <c r="E923" s="36"/>
    </row>
    <row r="924">
      <c r="D924" s="36"/>
      <c r="E924" s="36"/>
    </row>
    <row r="925">
      <c r="D925" s="36"/>
      <c r="E925" s="36"/>
    </row>
    <row r="926">
      <c r="D926" s="36"/>
      <c r="E926" s="36"/>
    </row>
    <row r="927">
      <c r="D927" s="36"/>
      <c r="E927" s="36"/>
    </row>
    <row r="928">
      <c r="D928" s="36"/>
      <c r="E928" s="36"/>
    </row>
    <row r="929">
      <c r="D929" s="36"/>
      <c r="E929" s="36"/>
    </row>
    <row r="930">
      <c r="D930" s="36"/>
      <c r="E930" s="36"/>
    </row>
    <row r="931">
      <c r="D931" s="36"/>
      <c r="E931" s="36"/>
    </row>
    <row r="932">
      <c r="D932" s="36"/>
      <c r="E932" s="36"/>
    </row>
    <row r="933">
      <c r="D933" s="36"/>
      <c r="E933" s="36"/>
    </row>
    <row r="934">
      <c r="D934" s="36"/>
      <c r="E934" s="36"/>
    </row>
    <row r="935">
      <c r="D935" s="36"/>
      <c r="E935" s="36"/>
    </row>
    <row r="936">
      <c r="D936" s="36"/>
      <c r="E936" s="36"/>
    </row>
    <row r="937">
      <c r="D937" s="36"/>
      <c r="E937" s="36"/>
    </row>
    <row r="938">
      <c r="D938" s="36"/>
      <c r="E938" s="36"/>
    </row>
    <row r="939">
      <c r="D939" s="36"/>
      <c r="E939" s="36"/>
    </row>
    <row r="940">
      <c r="D940" s="36"/>
      <c r="E940" s="36"/>
    </row>
    <row r="941">
      <c r="D941" s="36"/>
      <c r="E941" s="36"/>
    </row>
    <row r="942">
      <c r="D942" s="36"/>
      <c r="E942" s="36"/>
    </row>
    <row r="943">
      <c r="D943" s="36"/>
      <c r="E943" s="36"/>
    </row>
    <row r="944">
      <c r="D944" s="36"/>
      <c r="E944" s="36"/>
    </row>
    <row r="945">
      <c r="D945" s="36"/>
      <c r="E945" s="36"/>
    </row>
    <row r="946">
      <c r="D946" s="36"/>
      <c r="E946" s="36"/>
    </row>
    <row r="947">
      <c r="D947" s="36"/>
      <c r="E947" s="36"/>
    </row>
    <row r="948">
      <c r="D948" s="36"/>
      <c r="E948" s="36"/>
    </row>
    <row r="949">
      <c r="D949" s="36"/>
      <c r="E949" s="36"/>
    </row>
    <row r="950">
      <c r="D950" s="36"/>
      <c r="E950" s="36"/>
    </row>
    <row r="951">
      <c r="D951" s="36"/>
      <c r="E951" s="36"/>
    </row>
    <row r="952">
      <c r="D952" s="36"/>
      <c r="E952" s="36"/>
    </row>
    <row r="953">
      <c r="D953" s="36"/>
      <c r="E953" s="36"/>
    </row>
    <row r="954">
      <c r="D954" s="36"/>
      <c r="E954" s="36"/>
    </row>
    <row r="955">
      <c r="D955" s="36"/>
      <c r="E955" s="36"/>
    </row>
    <row r="956">
      <c r="D956" s="36"/>
      <c r="E956" s="36"/>
    </row>
    <row r="957">
      <c r="D957" s="36"/>
      <c r="E957" s="36"/>
    </row>
    <row r="958">
      <c r="D958" s="36"/>
      <c r="E958" s="36"/>
    </row>
    <row r="959">
      <c r="D959" s="36"/>
      <c r="E959" s="36"/>
    </row>
    <row r="960">
      <c r="D960" s="36"/>
      <c r="E960" s="36"/>
    </row>
    <row r="961">
      <c r="D961" s="36"/>
      <c r="E961" s="36"/>
    </row>
    <row r="962">
      <c r="D962" s="36"/>
      <c r="E962" s="36"/>
    </row>
    <row r="963">
      <c r="D963" s="36"/>
      <c r="E963" s="36"/>
    </row>
    <row r="964">
      <c r="D964" s="36"/>
      <c r="E964" s="36"/>
    </row>
    <row r="965">
      <c r="D965" s="36"/>
      <c r="E965" s="36"/>
    </row>
    <row r="966">
      <c r="D966" s="36"/>
      <c r="E966" s="36"/>
    </row>
    <row r="967">
      <c r="D967" s="36"/>
      <c r="E967" s="36"/>
    </row>
    <row r="968">
      <c r="D968" s="36"/>
      <c r="E968" s="36"/>
    </row>
    <row r="969">
      <c r="D969" s="36"/>
      <c r="E969" s="36"/>
    </row>
    <row r="970">
      <c r="D970" s="36"/>
      <c r="E970" s="36"/>
    </row>
    <row r="971">
      <c r="D971" s="36"/>
      <c r="E971" s="36"/>
    </row>
    <row r="972">
      <c r="D972" s="36"/>
      <c r="E972" s="36"/>
    </row>
    <row r="973">
      <c r="D973" s="36"/>
      <c r="E973" s="36"/>
    </row>
    <row r="974">
      <c r="D974" s="36"/>
      <c r="E974" s="36"/>
    </row>
    <row r="975">
      <c r="D975" s="36"/>
      <c r="E975" s="36"/>
    </row>
    <row r="976">
      <c r="D976" s="36"/>
      <c r="E976" s="36"/>
    </row>
    <row r="977">
      <c r="D977" s="36"/>
      <c r="E977" s="36"/>
    </row>
    <row r="978">
      <c r="D978" s="36"/>
      <c r="E978" s="36"/>
    </row>
    <row r="979">
      <c r="D979" s="36"/>
      <c r="E979" s="36"/>
    </row>
    <row r="980">
      <c r="D980" s="36"/>
      <c r="E980" s="36"/>
    </row>
    <row r="981">
      <c r="D981" s="36"/>
      <c r="E981" s="36"/>
    </row>
    <row r="982">
      <c r="D982" s="36"/>
      <c r="E982" s="36"/>
    </row>
    <row r="983">
      <c r="D983" s="36"/>
      <c r="E983" s="36"/>
    </row>
    <row r="984">
      <c r="D984" s="36"/>
      <c r="E984" s="36"/>
    </row>
    <row r="985">
      <c r="D985" s="36"/>
      <c r="E985" s="36"/>
    </row>
    <row r="986">
      <c r="D986" s="36"/>
      <c r="E986" s="36"/>
    </row>
    <row r="987">
      <c r="D987" s="36"/>
      <c r="E987" s="36"/>
    </row>
    <row r="988">
      <c r="D988" s="36"/>
      <c r="E988" s="36"/>
    </row>
    <row r="989">
      <c r="D989" s="36"/>
      <c r="E989" s="36"/>
    </row>
    <row r="990">
      <c r="D990" s="36"/>
      <c r="E990" s="36"/>
    </row>
    <row r="991">
      <c r="D991" s="36"/>
      <c r="E991" s="36"/>
    </row>
    <row r="992">
      <c r="D992" s="36"/>
      <c r="E992" s="36"/>
    </row>
    <row r="993">
      <c r="D993" s="36"/>
      <c r="E993" s="36"/>
    </row>
    <row r="994">
      <c r="D994" s="36"/>
      <c r="E994" s="36"/>
    </row>
    <row r="995">
      <c r="D995" s="36"/>
      <c r="E995" s="36"/>
    </row>
    <row r="996">
      <c r="D996" s="36"/>
      <c r="E996" s="36"/>
    </row>
    <row r="997">
      <c r="D997" s="36"/>
      <c r="E997" s="36"/>
    </row>
    <row r="998">
      <c r="D998" s="36"/>
      <c r="E998" s="36"/>
    </row>
    <row r="999">
      <c r="D999" s="36"/>
      <c r="E999" s="36"/>
    </row>
    <row r="1000">
      <c r="D1000" s="36"/>
      <c r="E1000" s="36"/>
    </row>
  </sheetData>
  <autoFilter ref="$A$1:$F$430"/>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470</v>
      </c>
      <c r="D1" s="36" t="s">
        <v>36</v>
      </c>
      <c r="E1" s="36" t="s">
        <v>38</v>
      </c>
      <c r="F1" s="1" t="s">
        <v>471</v>
      </c>
      <c r="G1" s="1" t="s">
        <v>1842</v>
      </c>
    </row>
    <row r="2">
      <c r="A2" s="1">
        <v>2008.0</v>
      </c>
      <c r="B2" s="2" t="s">
        <v>3</v>
      </c>
      <c r="C2" s="7" t="s">
        <v>489</v>
      </c>
      <c r="D2" s="208" t="s">
        <v>6</v>
      </c>
      <c r="E2" s="208" t="s">
        <v>463</v>
      </c>
      <c r="F2" s="1">
        <v>0.978438456581606</v>
      </c>
      <c r="G2" s="1">
        <v>1072.0</v>
      </c>
    </row>
    <row r="3">
      <c r="A3" s="1">
        <v>2008.0</v>
      </c>
      <c r="B3" s="2" t="s">
        <v>4</v>
      </c>
      <c r="C3" s="1" t="s">
        <v>472</v>
      </c>
      <c r="D3" s="208" t="s">
        <v>6</v>
      </c>
      <c r="E3" s="208" t="s">
        <v>463</v>
      </c>
      <c r="F3" s="1">
        <v>0.700431553390833</v>
      </c>
      <c r="G3" s="1">
        <v>8.0</v>
      </c>
    </row>
    <row r="4">
      <c r="A4" s="1">
        <v>2008.0</v>
      </c>
      <c r="B4" s="2" t="s">
        <v>5</v>
      </c>
      <c r="C4" s="1" t="s">
        <v>473</v>
      </c>
      <c r="D4" s="208" t="s">
        <v>6</v>
      </c>
      <c r="E4" s="208" t="s">
        <v>463</v>
      </c>
      <c r="F4" s="1">
        <v>1.81374787915163</v>
      </c>
      <c r="G4" s="1">
        <v>55.0</v>
      </c>
    </row>
    <row r="5">
      <c r="A5" s="1">
        <v>2008.0</v>
      </c>
      <c r="B5" s="2" t="s">
        <v>6</v>
      </c>
      <c r="C5" s="1" t="s">
        <v>474</v>
      </c>
      <c r="D5" s="208" t="s">
        <v>6</v>
      </c>
      <c r="E5" s="208" t="s">
        <v>463</v>
      </c>
      <c r="F5" s="1">
        <v>1.21534529696094</v>
      </c>
      <c r="G5" s="1">
        <v>7.0</v>
      </c>
    </row>
    <row r="6">
      <c r="A6" s="1">
        <v>2008.0</v>
      </c>
      <c r="B6" s="2" t="s">
        <v>7</v>
      </c>
      <c r="C6" s="1" t="s">
        <v>475</v>
      </c>
      <c r="D6" s="208" t="s">
        <v>6</v>
      </c>
      <c r="E6" s="208" t="s">
        <v>463</v>
      </c>
    </row>
    <row r="7">
      <c r="A7" s="1">
        <v>2008.0</v>
      </c>
      <c r="B7" s="2" t="s">
        <v>8</v>
      </c>
      <c r="C7" s="7" t="s">
        <v>479</v>
      </c>
      <c r="D7" s="208" t="s">
        <v>6</v>
      </c>
      <c r="E7" s="208" t="s">
        <v>463</v>
      </c>
      <c r="F7" s="1">
        <v>1.1984255684095</v>
      </c>
      <c r="G7" s="1">
        <v>32.0</v>
      </c>
    </row>
    <row r="8">
      <c r="A8" s="1">
        <v>2008.0</v>
      </c>
      <c r="B8" s="2" t="s">
        <v>9</v>
      </c>
      <c r="C8" s="7" t="s">
        <v>480</v>
      </c>
      <c r="D8" s="208" t="s">
        <v>6</v>
      </c>
      <c r="E8" s="208" t="s">
        <v>463</v>
      </c>
      <c r="F8" s="1">
        <v>1.62410958192171</v>
      </c>
      <c r="G8" s="1">
        <v>10.0</v>
      </c>
    </row>
    <row r="9">
      <c r="A9" s="1">
        <v>2008.0</v>
      </c>
      <c r="B9" s="2" t="s">
        <v>10</v>
      </c>
      <c r="C9" s="7" t="s">
        <v>478</v>
      </c>
      <c r="D9" s="208" t="s">
        <v>6</v>
      </c>
      <c r="E9" s="208" t="s">
        <v>463</v>
      </c>
      <c r="F9" s="1">
        <v>0.108307511017582</v>
      </c>
      <c r="G9" s="1">
        <v>5.0</v>
      </c>
    </row>
    <row r="10">
      <c r="A10" s="1">
        <v>2008.0</v>
      </c>
      <c r="B10" s="2" t="s">
        <v>11</v>
      </c>
      <c r="C10" s="7" t="s">
        <v>477</v>
      </c>
      <c r="D10" s="208" t="s">
        <v>6</v>
      </c>
      <c r="E10" s="208" t="s">
        <v>463</v>
      </c>
      <c r="F10" s="1">
        <v>0.65024348662922</v>
      </c>
      <c r="G10" s="1">
        <v>22.0</v>
      </c>
    </row>
    <row r="11">
      <c r="A11" s="1">
        <v>2008.0</v>
      </c>
      <c r="B11" s="2" t="s">
        <v>12</v>
      </c>
      <c r="C11" s="1" t="s">
        <v>476</v>
      </c>
      <c r="D11" s="208" t="s">
        <v>6</v>
      </c>
      <c r="E11" s="208" t="s">
        <v>463</v>
      </c>
      <c r="F11" s="1">
        <v>3.88035316805116</v>
      </c>
      <c r="G11" s="1">
        <v>347.0</v>
      </c>
    </row>
    <row r="12">
      <c r="A12" s="1">
        <v>2008.0</v>
      </c>
      <c r="B12" s="2" t="s">
        <v>13</v>
      </c>
      <c r="C12" s="1" t="s">
        <v>481</v>
      </c>
      <c r="D12" s="208" t="s">
        <v>6</v>
      </c>
      <c r="E12" s="208" t="s">
        <v>463</v>
      </c>
      <c r="F12" s="1">
        <v>0.249844471816294</v>
      </c>
      <c r="G12" s="1">
        <v>4.0</v>
      </c>
    </row>
    <row r="13">
      <c r="A13" s="1">
        <v>2008.0</v>
      </c>
      <c r="B13" s="2" t="s">
        <v>14</v>
      </c>
      <c r="C13" s="1" t="s">
        <v>483</v>
      </c>
      <c r="D13" s="208" t="s">
        <v>6</v>
      </c>
      <c r="E13" s="208" t="s">
        <v>463</v>
      </c>
      <c r="F13" s="1">
        <v>0.796345607926445</v>
      </c>
      <c r="G13" s="1">
        <v>42.0</v>
      </c>
    </row>
    <row r="14">
      <c r="A14" s="1">
        <v>2008.0</v>
      </c>
      <c r="B14" s="2" t="s">
        <v>15</v>
      </c>
      <c r="C14" s="1" t="s">
        <v>482</v>
      </c>
      <c r="D14" s="208" t="s">
        <v>6</v>
      </c>
      <c r="E14" s="208" t="s">
        <v>463</v>
      </c>
      <c r="F14" s="1">
        <v>0.0603787984679484</v>
      </c>
      <c r="G14" s="1">
        <v>2.0</v>
      </c>
    </row>
    <row r="15">
      <c r="A15" s="1">
        <v>2008.0</v>
      </c>
      <c r="B15" s="2" t="s">
        <v>16</v>
      </c>
      <c r="C15" s="1" t="s">
        <v>484</v>
      </c>
      <c r="D15" s="208" t="s">
        <v>6</v>
      </c>
      <c r="E15" s="208" t="s">
        <v>463</v>
      </c>
      <c r="F15" s="1">
        <v>0.432480887293515</v>
      </c>
      <c r="G15" s="1">
        <v>11.0</v>
      </c>
    </row>
    <row r="16">
      <c r="A16" s="1">
        <v>2008.0</v>
      </c>
      <c r="B16" s="2" t="s">
        <v>17</v>
      </c>
      <c r="C16" s="1" t="s">
        <v>485</v>
      </c>
      <c r="D16" s="208" t="s">
        <v>6</v>
      </c>
      <c r="E16" s="208" t="s">
        <v>463</v>
      </c>
      <c r="F16" s="1">
        <v>0.933343530459666</v>
      </c>
      <c r="G16" s="1">
        <v>67.0</v>
      </c>
    </row>
    <row r="17">
      <c r="A17" s="1">
        <v>2008.0</v>
      </c>
      <c r="B17" s="2" t="s">
        <v>18</v>
      </c>
      <c r="C17" s="1" t="s">
        <v>486</v>
      </c>
      <c r="D17" s="208" t="s">
        <v>6</v>
      </c>
      <c r="E17" s="208" t="s">
        <v>463</v>
      </c>
      <c r="F17" s="1">
        <v>0.499892995877639</v>
      </c>
      <c r="G17" s="1">
        <v>74.0</v>
      </c>
    </row>
    <row r="18">
      <c r="A18" s="1">
        <v>2008.0</v>
      </c>
      <c r="B18" s="2" t="s">
        <v>19</v>
      </c>
      <c r="C18" s="1" t="s">
        <v>487</v>
      </c>
      <c r="D18" s="208" t="s">
        <v>6</v>
      </c>
      <c r="E18" s="208" t="s">
        <v>463</v>
      </c>
      <c r="F18" s="1">
        <v>0.874597596463978</v>
      </c>
      <c r="G18" s="1">
        <v>37.0</v>
      </c>
    </row>
    <row r="19">
      <c r="A19" s="1">
        <v>2008.0</v>
      </c>
      <c r="B19" s="2" t="s">
        <v>20</v>
      </c>
      <c r="C19" s="1" t="s">
        <v>488</v>
      </c>
      <c r="D19" s="208" t="s">
        <v>6</v>
      </c>
      <c r="E19" s="208" t="s">
        <v>463</v>
      </c>
      <c r="F19" s="1">
        <v>1.1640054591856</v>
      </c>
      <c r="G19" s="1">
        <v>20.0</v>
      </c>
    </row>
    <row r="20">
      <c r="A20" s="1">
        <v>2008.0</v>
      </c>
      <c r="B20" s="2" t="s">
        <v>21</v>
      </c>
      <c r="C20" s="1" t="s">
        <v>490</v>
      </c>
      <c r="D20" s="208" t="s">
        <v>6</v>
      </c>
      <c r="E20" s="208" t="s">
        <v>463</v>
      </c>
      <c r="F20" s="1">
        <v>0.096889742379864</v>
      </c>
      <c r="G20" s="1">
        <v>1.0</v>
      </c>
    </row>
    <row r="21">
      <c r="A21" s="1">
        <v>2008.0</v>
      </c>
      <c r="B21" s="2" t="s">
        <v>22</v>
      </c>
      <c r="C21" s="1" t="s">
        <v>491</v>
      </c>
      <c r="D21" s="208" t="s">
        <v>6</v>
      </c>
      <c r="E21" s="208" t="s">
        <v>463</v>
      </c>
      <c r="F21" s="1">
        <v>1.69052155704153</v>
      </c>
      <c r="G21" s="1">
        <v>76.0</v>
      </c>
    </row>
    <row r="22">
      <c r="A22" s="1">
        <v>2008.0</v>
      </c>
      <c r="B22" s="2" t="s">
        <v>23</v>
      </c>
      <c r="C22" s="1" t="s">
        <v>492</v>
      </c>
      <c r="D22" s="208" t="s">
        <v>6</v>
      </c>
      <c r="E22" s="208" t="s">
        <v>463</v>
      </c>
      <c r="F22" s="1">
        <v>0.241803337047253</v>
      </c>
      <c r="G22" s="1">
        <v>9.0</v>
      </c>
    </row>
    <row r="23">
      <c r="A23" s="1">
        <v>2008.0</v>
      </c>
      <c r="B23" s="2" t="s">
        <v>24</v>
      </c>
      <c r="C23" s="1" t="s">
        <v>493</v>
      </c>
      <c r="D23" s="208" t="s">
        <v>6</v>
      </c>
      <c r="E23" s="208" t="s">
        <v>463</v>
      </c>
      <c r="F23" s="1">
        <v>1.14206497646907</v>
      </c>
      <c r="G23" s="1">
        <v>65.0</v>
      </c>
    </row>
    <row r="24">
      <c r="A24" s="1">
        <v>2008.0</v>
      </c>
      <c r="B24" s="2" t="s">
        <v>25</v>
      </c>
      <c r="C24" s="1" t="s">
        <v>494</v>
      </c>
      <c r="D24" s="208" t="s">
        <v>6</v>
      </c>
      <c r="E24" s="208" t="s">
        <v>463</v>
      </c>
      <c r="F24" s="1">
        <v>1.15499315089062</v>
      </c>
      <c r="G24" s="1">
        <v>20.0</v>
      </c>
    </row>
    <row r="25">
      <c r="A25" s="1">
        <v>2008.0</v>
      </c>
      <c r="B25" s="2" t="s">
        <v>26</v>
      </c>
      <c r="C25" s="1" t="s">
        <v>495</v>
      </c>
      <c r="D25" s="208" t="s">
        <v>6</v>
      </c>
      <c r="E25" s="208" t="s">
        <v>463</v>
      </c>
      <c r="F25" s="1">
        <v>0.16288820331054</v>
      </c>
      <c r="G25" s="1">
        <v>2.0</v>
      </c>
    </row>
    <row r="26">
      <c r="A26" s="1">
        <v>2008.0</v>
      </c>
      <c r="B26" s="2" t="s">
        <v>27</v>
      </c>
      <c r="C26" s="1" t="s">
        <v>497</v>
      </c>
      <c r="D26" s="208" t="s">
        <v>6</v>
      </c>
      <c r="E26" s="208" t="s">
        <v>463</v>
      </c>
      <c r="F26" s="1">
        <v>1.6490868770378</v>
      </c>
      <c r="G26" s="1">
        <v>42.0</v>
      </c>
    </row>
    <row r="27">
      <c r="A27" s="1">
        <v>2008.0</v>
      </c>
      <c r="B27" s="2" t="s">
        <v>28</v>
      </c>
      <c r="C27" s="1" t="s">
        <v>496</v>
      </c>
      <c r="D27" s="208" t="s">
        <v>6</v>
      </c>
      <c r="E27" s="208" t="s">
        <v>463</v>
      </c>
      <c r="F27" s="1">
        <v>0.365950903294912</v>
      </c>
      <c r="G27" s="1">
        <v>10.0</v>
      </c>
    </row>
    <row r="28">
      <c r="A28" s="1">
        <v>2008.0</v>
      </c>
      <c r="B28" s="2" t="s">
        <v>29</v>
      </c>
      <c r="C28" s="1" t="s">
        <v>498</v>
      </c>
      <c r="D28" s="208" t="s">
        <v>6</v>
      </c>
      <c r="E28" s="208" t="s">
        <v>463</v>
      </c>
      <c r="F28" s="1">
        <v>1.05235054186309</v>
      </c>
      <c r="G28" s="1">
        <v>27.0</v>
      </c>
    </row>
    <row r="29">
      <c r="A29" s="1">
        <v>2008.0</v>
      </c>
      <c r="B29" s="2" t="s">
        <v>30</v>
      </c>
      <c r="C29" s="1" t="s">
        <v>499</v>
      </c>
      <c r="D29" s="208" t="s">
        <v>6</v>
      </c>
      <c r="E29" s="208" t="s">
        <v>463</v>
      </c>
      <c r="F29" s="1">
        <v>0.139908732869925</v>
      </c>
      <c r="G29" s="1">
        <v>3.0</v>
      </c>
    </row>
    <row r="30">
      <c r="A30" s="1">
        <v>2008.0</v>
      </c>
      <c r="B30" s="2" t="s">
        <v>31</v>
      </c>
      <c r="C30" s="1" t="s">
        <v>500</v>
      </c>
      <c r="D30" s="208" t="s">
        <v>6</v>
      </c>
      <c r="E30" s="208" t="s">
        <v>463</v>
      </c>
    </row>
    <row r="31">
      <c r="A31" s="1">
        <v>2008.0</v>
      </c>
      <c r="B31" s="2" t="s">
        <v>32</v>
      </c>
      <c r="C31" s="1" t="s">
        <v>501</v>
      </c>
      <c r="D31" s="208" t="s">
        <v>6</v>
      </c>
      <c r="E31" s="208" t="s">
        <v>463</v>
      </c>
      <c r="F31" s="1">
        <v>0.526887971323244</v>
      </c>
      <c r="G31" s="1">
        <v>6.0</v>
      </c>
    </row>
    <row r="32">
      <c r="A32" s="1">
        <v>2008.0</v>
      </c>
      <c r="B32" s="2" t="s">
        <v>33</v>
      </c>
      <c r="C32" s="1" t="s">
        <v>502</v>
      </c>
      <c r="D32" s="208" t="s">
        <v>6</v>
      </c>
      <c r="E32" s="208" t="s">
        <v>463</v>
      </c>
      <c r="F32" s="1">
        <v>0.478859420707797</v>
      </c>
      <c r="G32" s="1">
        <v>36.0</v>
      </c>
    </row>
    <row r="33">
      <c r="A33" s="1">
        <v>2008.0</v>
      </c>
      <c r="B33" s="2" t="s">
        <v>34</v>
      </c>
      <c r="C33" s="1" t="s">
        <v>503</v>
      </c>
      <c r="D33" s="208" t="s">
        <v>6</v>
      </c>
      <c r="E33" s="208" t="s">
        <v>463</v>
      </c>
      <c r="F33" s="1">
        <v>1.40746247027387</v>
      </c>
      <c r="G33" s="1">
        <v>27.0</v>
      </c>
    </row>
    <row r="34">
      <c r="A34" s="1">
        <v>2008.0</v>
      </c>
      <c r="B34" s="2" t="s">
        <v>35</v>
      </c>
      <c r="C34" s="1" t="s">
        <v>504</v>
      </c>
      <c r="D34" s="208" t="s">
        <v>6</v>
      </c>
      <c r="E34" s="208" t="s">
        <v>463</v>
      </c>
      <c r="F34" s="1">
        <v>0.343621356754565</v>
      </c>
      <c r="G34" s="1">
        <v>5.0</v>
      </c>
    </row>
    <row r="35">
      <c r="A35" s="1">
        <v>2009.0</v>
      </c>
      <c r="B35" s="2" t="s">
        <v>3</v>
      </c>
      <c r="C35" s="7" t="s">
        <v>489</v>
      </c>
      <c r="D35" s="208" t="s">
        <v>6</v>
      </c>
      <c r="E35" s="208" t="s">
        <v>463</v>
      </c>
      <c r="F35" s="1">
        <v>0.960940198992467</v>
      </c>
      <c r="G35" s="1">
        <v>1069.0</v>
      </c>
    </row>
    <row r="36">
      <c r="A36" s="1">
        <v>2009.0</v>
      </c>
      <c r="B36" s="2" t="s">
        <v>4</v>
      </c>
      <c r="C36" s="1" t="s">
        <v>472</v>
      </c>
      <c r="D36" s="208" t="s">
        <v>6</v>
      </c>
      <c r="E36" s="208" t="s">
        <v>463</v>
      </c>
      <c r="F36" s="1">
        <v>0.686882771434606</v>
      </c>
      <c r="G36" s="1">
        <v>8.0</v>
      </c>
    </row>
    <row r="37">
      <c r="A37" s="1">
        <v>2009.0</v>
      </c>
      <c r="B37" s="2" t="s">
        <v>5</v>
      </c>
      <c r="C37" s="1" t="s">
        <v>473</v>
      </c>
      <c r="D37" s="208" t="s">
        <v>6</v>
      </c>
      <c r="E37" s="208" t="s">
        <v>463</v>
      </c>
      <c r="F37" s="1">
        <v>1.80799190536196</v>
      </c>
      <c r="G37" s="1">
        <v>56.0</v>
      </c>
    </row>
    <row r="38">
      <c r="A38" s="1">
        <v>2009.0</v>
      </c>
      <c r="B38" s="2" t="s">
        <v>6</v>
      </c>
      <c r="C38" s="1" t="s">
        <v>474</v>
      </c>
      <c r="D38" s="208" t="s">
        <v>6</v>
      </c>
      <c r="E38" s="208" t="s">
        <v>463</v>
      </c>
      <c r="F38" s="1">
        <v>1.16181608451382</v>
      </c>
      <c r="G38" s="1">
        <v>7.0</v>
      </c>
    </row>
    <row r="39">
      <c r="A39" s="1">
        <v>2009.0</v>
      </c>
      <c r="B39" s="2" t="s">
        <v>7</v>
      </c>
      <c r="C39" s="1" t="s">
        <v>475</v>
      </c>
      <c r="D39" s="208" t="s">
        <v>6</v>
      </c>
      <c r="E39" s="208" t="s">
        <v>463</v>
      </c>
    </row>
    <row r="40">
      <c r="A40" s="1">
        <v>2009.0</v>
      </c>
      <c r="B40" s="2" t="s">
        <v>8</v>
      </c>
      <c r="C40" s="7" t="s">
        <v>479</v>
      </c>
      <c r="D40" s="208" t="s">
        <v>6</v>
      </c>
      <c r="E40" s="208" t="s">
        <v>463</v>
      </c>
      <c r="F40" s="1">
        <v>1.1776564709831</v>
      </c>
      <c r="G40" s="1">
        <v>32.0</v>
      </c>
    </row>
    <row r="41">
      <c r="A41" s="1">
        <v>2009.0</v>
      </c>
      <c r="B41" s="2" t="s">
        <v>9</v>
      </c>
      <c r="C41" s="7" t="s">
        <v>480</v>
      </c>
      <c r="D41" s="208" t="s">
        <v>6</v>
      </c>
      <c r="E41" s="208" t="s">
        <v>463</v>
      </c>
      <c r="F41" s="1">
        <v>1.58132518212913</v>
      </c>
      <c r="G41" s="1">
        <v>10.0</v>
      </c>
    </row>
    <row r="42">
      <c r="A42" s="1">
        <v>2009.0</v>
      </c>
      <c r="B42" s="2" t="s">
        <v>10</v>
      </c>
      <c r="C42" s="7" t="s">
        <v>478</v>
      </c>
      <c r="D42" s="208" t="s">
        <v>6</v>
      </c>
      <c r="E42" s="208" t="s">
        <v>463</v>
      </c>
      <c r="F42" s="1">
        <v>0.105998385008606</v>
      </c>
      <c r="G42" s="1">
        <v>5.0</v>
      </c>
    </row>
    <row r="43">
      <c r="A43" s="1">
        <v>2009.0</v>
      </c>
      <c r="B43" s="2" t="s">
        <v>11</v>
      </c>
      <c r="C43" s="7" t="s">
        <v>477</v>
      </c>
      <c r="D43" s="208" t="s">
        <v>6</v>
      </c>
      <c r="E43" s="208" t="s">
        <v>463</v>
      </c>
      <c r="F43" s="1">
        <v>0.644684866315802</v>
      </c>
      <c r="G43" s="1">
        <v>22.0</v>
      </c>
    </row>
    <row r="44">
      <c r="A44" s="1">
        <v>2009.0</v>
      </c>
      <c r="B44" s="2" t="s">
        <v>12</v>
      </c>
      <c r="C44" s="1" t="s">
        <v>476</v>
      </c>
      <c r="D44" s="208" t="s">
        <v>6</v>
      </c>
      <c r="E44" s="208" t="s">
        <v>463</v>
      </c>
      <c r="F44" s="1">
        <v>3.86906286153653</v>
      </c>
      <c r="G44" s="1">
        <v>346.0</v>
      </c>
    </row>
    <row r="45">
      <c r="A45" s="1">
        <v>2009.0</v>
      </c>
      <c r="B45" s="2" t="s">
        <v>13</v>
      </c>
      <c r="C45" s="1" t="s">
        <v>481</v>
      </c>
      <c r="D45" s="208" t="s">
        <v>6</v>
      </c>
      <c r="E45" s="208" t="s">
        <v>463</v>
      </c>
      <c r="F45" s="1">
        <v>0.246530088997362</v>
      </c>
      <c r="G45" s="1">
        <v>4.0</v>
      </c>
    </row>
    <row r="46">
      <c r="A46" s="1">
        <v>2009.0</v>
      </c>
      <c r="B46" s="2" t="s">
        <v>14</v>
      </c>
      <c r="C46" s="1" t="s">
        <v>483</v>
      </c>
      <c r="D46" s="208" t="s">
        <v>6</v>
      </c>
      <c r="E46" s="208" t="s">
        <v>463</v>
      </c>
      <c r="F46" s="1">
        <v>0.779509732921406</v>
      </c>
      <c r="G46" s="1">
        <v>42.0</v>
      </c>
    </row>
    <row r="47">
      <c r="A47" s="1">
        <v>2009.0</v>
      </c>
      <c r="B47" s="2" t="s">
        <v>15</v>
      </c>
      <c r="C47" s="1" t="s">
        <v>482</v>
      </c>
      <c r="D47" s="208" t="s">
        <v>6</v>
      </c>
      <c r="E47" s="208" t="s">
        <v>463</v>
      </c>
      <c r="F47" s="1">
        <v>0.0595017619959271</v>
      </c>
      <c r="G47" s="1">
        <v>2.0</v>
      </c>
    </row>
    <row r="48">
      <c r="A48" s="1">
        <v>2009.0</v>
      </c>
      <c r="B48" s="2" t="s">
        <v>16</v>
      </c>
      <c r="C48" s="1" t="s">
        <v>484</v>
      </c>
      <c r="D48" s="208" t="s">
        <v>6</v>
      </c>
      <c r="E48" s="208" t="s">
        <v>463</v>
      </c>
      <c r="F48" s="1">
        <v>0.422194698539552</v>
      </c>
      <c r="G48" s="1">
        <v>11.0</v>
      </c>
    </row>
    <row r="49">
      <c r="A49" s="1">
        <v>2009.0</v>
      </c>
      <c r="B49" s="2" t="s">
        <v>17</v>
      </c>
      <c r="C49" s="1" t="s">
        <v>485</v>
      </c>
      <c r="D49" s="208" t="s">
        <v>6</v>
      </c>
      <c r="E49" s="208" t="s">
        <v>463</v>
      </c>
      <c r="F49" s="1">
        <v>0.918666858078448</v>
      </c>
      <c r="G49" s="1">
        <v>67.0</v>
      </c>
    </row>
    <row r="50">
      <c r="A50" s="1">
        <v>2009.0</v>
      </c>
      <c r="B50" s="2" t="s">
        <v>18</v>
      </c>
      <c r="C50" s="1" t="s">
        <v>486</v>
      </c>
      <c r="D50" s="208" t="s">
        <v>6</v>
      </c>
      <c r="E50" s="208" t="s">
        <v>463</v>
      </c>
      <c r="F50" s="1">
        <v>0.492199764462459</v>
      </c>
      <c r="G50" s="1">
        <v>74.0</v>
      </c>
    </row>
    <row r="51">
      <c r="A51" s="1">
        <v>2009.0</v>
      </c>
      <c r="B51" s="2" t="s">
        <v>19</v>
      </c>
      <c r="C51" s="1" t="s">
        <v>487</v>
      </c>
      <c r="D51" s="208" t="s">
        <v>6</v>
      </c>
      <c r="E51" s="208" t="s">
        <v>463</v>
      </c>
      <c r="F51" s="1">
        <v>0.860572387627853</v>
      </c>
      <c r="G51" s="1">
        <v>37.0</v>
      </c>
    </row>
    <row r="52">
      <c r="A52" s="1">
        <v>2009.0</v>
      </c>
      <c r="B52" s="2" t="s">
        <v>20</v>
      </c>
      <c r="C52" s="1" t="s">
        <v>488</v>
      </c>
      <c r="D52" s="208" t="s">
        <v>6</v>
      </c>
      <c r="E52" s="208" t="s">
        <v>463</v>
      </c>
      <c r="F52" s="1">
        <v>1.14244977790776</v>
      </c>
      <c r="G52" s="1">
        <v>20.0</v>
      </c>
    </row>
    <row r="53">
      <c r="A53" s="1">
        <v>2009.0</v>
      </c>
      <c r="B53" s="2" t="s">
        <v>21</v>
      </c>
      <c r="C53" s="1" t="s">
        <v>490</v>
      </c>
      <c r="D53" s="208" t="s">
        <v>6</v>
      </c>
      <c r="E53" s="208" t="s">
        <v>463</v>
      </c>
      <c r="F53" s="1">
        <v>0.0944781311469834</v>
      </c>
      <c r="G53" s="1">
        <v>1.0</v>
      </c>
    </row>
    <row r="54">
      <c r="A54" s="1">
        <v>2009.0</v>
      </c>
      <c r="B54" s="2" t="s">
        <v>22</v>
      </c>
      <c r="C54" s="1" t="s">
        <v>491</v>
      </c>
      <c r="D54" s="208" t="s">
        <v>6</v>
      </c>
      <c r="E54" s="208" t="s">
        <v>463</v>
      </c>
      <c r="F54" s="1">
        <v>1.59314554584876</v>
      </c>
      <c r="G54" s="1">
        <v>73.0</v>
      </c>
    </row>
    <row r="55">
      <c r="A55" s="1">
        <v>2009.0</v>
      </c>
      <c r="B55" s="2" t="s">
        <v>23</v>
      </c>
      <c r="C55" s="1" t="s">
        <v>492</v>
      </c>
      <c r="D55" s="208" t="s">
        <v>6</v>
      </c>
      <c r="E55" s="208" t="s">
        <v>463</v>
      </c>
      <c r="F55" s="1">
        <v>0.238555119353102</v>
      </c>
      <c r="G55" s="1">
        <v>9.0</v>
      </c>
    </row>
    <row r="56">
      <c r="A56" s="1">
        <v>2009.0</v>
      </c>
      <c r="B56" s="2" t="s">
        <v>24</v>
      </c>
      <c r="C56" s="1" t="s">
        <v>493</v>
      </c>
      <c r="D56" s="208" t="s">
        <v>6</v>
      </c>
      <c r="E56" s="208" t="s">
        <v>463</v>
      </c>
      <c r="F56" s="1">
        <v>1.12858253332748</v>
      </c>
      <c r="G56" s="1">
        <v>65.0</v>
      </c>
    </row>
    <row r="57">
      <c r="A57" s="1">
        <v>2009.0</v>
      </c>
      <c r="B57" s="2" t="s">
        <v>25</v>
      </c>
      <c r="C57" s="1" t="s">
        <v>494</v>
      </c>
      <c r="D57" s="208" t="s">
        <v>6</v>
      </c>
      <c r="E57" s="208" t="s">
        <v>463</v>
      </c>
      <c r="F57" s="1">
        <v>1.12516504764793</v>
      </c>
      <c r="G57" s="1">
        <v>20.0</v>
      </c>
    </row>
    <row r="58">
      <c r="A58" s="1">
        <v>2009.0</v>
      </c>
      <c r="B58" s="2" t="s">
        <v>26</v>
      </c>
      <c r="C58" s="1" t="s">
        <v>495</v>
      </c>
      <c r="D58" s="208" t="s">
        <v>6</v>
      </c>
      <c r="E58" s="208" t="s">
        <v>463</v>
      </c>
      <c r="F58" s="1">
        <v>0.157128569666487</v>
      </c>
      <c r="G58" s="1">
        <v>2.0</v>
      </c>
    </row>
    <row r="59">
      <c r="A59" s="1">
        <v>2009.0</v>
      </c>
      <c r="B59" s="2" t="s">
        <v>27</v>
      </c>
      <c r="C59" s="1" t="s">
        <v>497</v>
      </c>
      <c r="D59" s="208" t="s">
        <v>6</v>
      </c>
      <c r="E59" s="208" t="s">
        <v>463</v>
      </c>
      <c r="F59" s="1">
        <v>1.63065887159959</v>
      </c>
      <c r="G59" s="1">
        <v>42.0</v>
      </c>
    </row>
    <row r="60">
      <c r="A60" s="1">
        <v>2009.0</v>
      </c>
      <c r="B60" s="2" t="s">
        <v>28</v>
      </c>
      <c r="C60" s="1" t="s">
        <v>496</v>
      </c>
      <c r="D60" s="208" t="s">
        <v>6</v>
      </c>
      <c r="E60" s="208" t="s">
        <v>463</v>
      </c>
      <c r="F60" s="1">
        <v>0.362442412431195</v>
      </c>
      <c r="G60" s="1">
        <v>10.0</v>
      </c>
    </row>
    <row r="61">
      <c r="A61" s="1">
        <v>2009.0</v>
      </c>
      <c r="B61" s="2" t="s">
        <v>29</v>
      </c>
      <c r="C61" s="1" t="s">
        <v>498</v>
      </c>
      <c r="D61" s="208" t="s">
        <v>6</v>
      </c>
      <c r="E61" s="208" t="s">
        <v>463</v>
      </c>
      <c r="F61" s="1">
        <v>1.03203829091401</v>
      </c>
      <c r="G61" s="1">
        <v>27.0</v>
      </c>
    </row>
    <row r="62">
      <c r="A62" s="1">
        <v>2009.0</v>
      </c>
      <c r="B62" s="2" t="s">
        <v>30</v>
      </c>
      <c r="C62" s="1" t="s">
        <v>499</v>
      </c>
      <c r="D62" s="208" t="s">
        <v>6</v>
      </c>
      <c r="E62" s="208" t="s">
        <v>463</v>
      </c>
      <c r="F62" s="1">
        <v>0.136923216654975</v>
      </c>
      <c r="G62" s="1">
        <v>3.0</v>
      </c>
    </row>
    <row r="63">
      <c r="A63" s="1">
        <v>2009.0</v>
      </c>
      <c r="B63" s="2" t="s">
        <v>31</v>
      </c>
      <c r="C63" s="1" t="s">
        <v>500</v>
      </c>
      <c r="D63" s="208" t="s">
        <v>6</v>
      </c>
      <c r="E63" s="208" t="s">
        <v>463</v>
      </c>
    </row>
    <row r="64">
      <c r="A64" s="1">
        <v>2009.0</v>
      </c>
      <c r="B64" s="2" t="s">
        <v>32</v>
      </c>
      <c r="C64" s="1" t="s">
        <v>501</v>
      </c>
      <c r="D64" s="208" t="s">
        <v>6</v>
      </c>
      <c r="E64" s="208" t="s">
        <v>463</v>
      </c>
      <c r="F64" s="1">
        <v>0.518423922153464</v>
      </c>
      <c r="G64" s="1">
        <v>6.0</v>
      </c>
    </row>
    <row r="65">
      <c r="A65" s="1">
        <v>2009.0</v>
      </c>
      <c r="B65" s="2" t="s">
        <v>33</v>
      </c>
      <c r="C65" s="1" t="s">
        <v>502</v>
      </c>
      <c r="D65" s="208" t="s">
        <v>6</v>
      </c>
      <c r="E65" s="208" t="s">
        <v>463</v>
      </c>
      <c r="F65" s="1">
        <v>0.47336381796321</v>
      </c>
      <c r="G65" s="1">
        <v>36.0</v>
      </c>
    </row>
    <row r="66">
      <c r="A66" s="1">
        <v>2009.0</v>
      </c>
      <c r="B66" s="2" t="s">
        <v>34</v>
      </c>
      <c r="C66" s="1" t="s">
        <v>503</v>
      </c>
      <c r="D66" s="208" t="s">
        <v>6</v>
      </c>
      <c r="E66" s="208" t="s">
        <v>463</v>
      </c>
      <c r="F66" s="1">
        <v>1.39075610773724</v>
      </c>
      <c r="G66" s="1">
        <v>27.0</v>
      </c>
    </row>
    <row r="67">
      <c r="A67" s="1">
        <v>2009.0</v>
      </c>
      <c r="B67" s="2" t="s">
        <v>35</v>
      </c>
      <c r="C67" s="1" t="s">
        <v>504</v>
      </c>
      <c r="D67" s="208" t="s">
        <v>6</v>
      </c>
      <c r="E67" s="208" t="s">
        <v>463</v>
      </c>
      <c r="F67" s="1">
        <v>0.338663444396881</v>
      </c>
      <c r="G67" s="1">
        <v>5.0</v>
      </c>
    </row>
    <row r="68">
      <c r="A68" s="1">
        <v>2010.0</v>
      </c>
      <c r="B68" s="2" t="s">
        <v>3</v>
      </c>
      <c r="C68" s="7" t="s">
        <v>489</v>
      </c>
      <c r="D68" s="208" t="s">
        <v>6</v>
      </c>
      <c r="E68" s="208" t="s">
        <v>463</v>
      </c>
      <c r="F68" s="1">
        <v>1.15722975170223</v>
      </c>
      <c r="G68" s="1">
        <v>1307.0</v>
      </c>
    </row>
    <row r="69">
      <c r="A69" s="1">
        <v>2010.0</v>
      </c>
      <c r="B69" s="2" t="s">
        <v>4</v>
      </c>
      <c r="C69" s="1" t="s">
        <v>472</v>
      </c>
      <c r="D69" s="208" t="s">
        <v>6</v>
      </c>
      <c r="E69" s="208" t="s">
        <v>463</v>
      </c>
      <c r="F69" s="1">
        <v>0.842070516669207</v>
      </c>
      <c r="G69" s="1">
        <v>10.0</v>
      </c>
    </row>
    <row r="70">
      <c r="A70" s="1">
        <v>2010.0</v>
      </c>
      <c r="B70" s="2" t="s">
        <v>5</v>
      </c>
      <c r="C70" s="1" t="s">
        <v>473</v>
      </c>
      <c r="D70" s="208" t="s">
        <v>6</v>
      </c>
      <c r="E70" s="208" t="s">
        <v>463</v>
      </c>
      <c r="F70" s="1">
        <v>1.99153691645597</v>
      </c>
      <c r="G70" s="1">
        <v>63.0</v>
      </c>
    </row>
    <row r="71">
      <c r="A71" s="1">
        <v>2010.0</v>
      </c>
      <c r="B71" s="2" t="s">
        <v>6</v>
      </c>
      <c r="C71" s="1" t="s">
        <v>474</v>
      </c>
      <c r="D71" s="208" t="s">
        <v>6</v>
      </c>
      <c r="E71" s="208" t="s">
        <v>463</v>
      </c>
      <c r="F71" s="1">
        <v>1.1117640519035</v>
      </c>
      <c r="G71" s="1">
        <v>7.0</v>
      </c>
    </row>
    <row r="72">
      <c r="A72" s="1">
        <v>2010.0</v>
      </c>
      <c r="B72" s="2" t="s">
        <v>7</v>
      </c>
      <c r="C72" s="1" t="s">
        <v>475</v>
      </c>
      <c r="D72" s="208" t="s">
        <v>6</v>
      </c>
      <c r="E72" s="208" t="s">
        <v>463</v>
      </c>
      <c r="F72" s="1">
        <v>0.362906591472421</v>
      </c>
      <c r="G72" s="1">
        <v>3.0</v>
      </c>
    </row>
    <row r="73">
      <c r="A73" s="1">
        <v>2010.0</v>
      </c>
      <c r="B73" s="2" t="s">
        <v>8</v>
      </c>
      <c r="C73" s="7" t="s">
        <v>479</v>
      </c>
      <c r="D73" s="208" t="s">
        <v>6</v>
      </c>
      <c r="E73" s="208" t="s">
        <v>463</v>
      </c>
      <c r="F73" s="1">
        <v>1.51907359658397</v>
      </c>
      <c r="G73" s="1">
        <v>42.0</v>
      </c>
    </row>
    <row r="74">
      <c r="A74" s="1">
        <v>2010.0</v>
      </c>
      <c r="B74" s="2" t="s">
        <v>9</v>
      </c>
      <c r="C74" s="7" t="s">
        <v>480</v>
      </c>
      <c r="D74" s="208" t="s">
        <v>6</v>
      </c>
      <c r="E74" s="208" t="s">
        <v>463</v>
      </c>
      <c r="F74" s="1">
        <v>1.84815838717378</v>
      </c>
      <c r="G74" s="1">
        <v>12.0</v>
      </c>
    </row>
    <row r="75">
      <c r="A75" s="1">
        <v>2010.0</v>
      </c>
      <c r="B75" s="2" t="s">
        <v>10</v>
      </c>
      <c r="C75" s="7" t="s">
        <v>478</v>
      </c>
      <c r="D75" s="208" t="s">
        <v>6</v>
      </c>
      <c r="E75" s="208" t="s">
        <v>463</v>
      </c>
      <c r="F75" s="1">
        <v>0.207511931936086</v>
      </c>
      <c r="G75" s="1">
        <v>10.0</v>
      </c>
    </row>
    <row r="76">
      <c r="A76" s="1">
        <v>2010.0</v>
      </c>
      <c r="B76" s="2" t="s">
        <v>11</v>
      </c>
      <c r="C76" s="7" t="s">
        <v>477</v>
      </c>
      <c r="D76" s="208" t="s">
        <v>6</v>
      </c>
      <c r="E76" s="208" t="s">
        <v>463</v>
      </c>
      <c r="F76" s="1">
        <v>1.19144172876451</v>
      </c>
      <c r="G76" s="1">
        <v>41.0</v>
      </c>
    </row>
    <row r="77">
      <c r="A77" s="1">
        <v>2010.0</v>
      </c>
      <c r="B77" s="2" t="s">
        <v>12</v>
      </c>
      <c r="C77" s="1" t="s">
        <v>476</v>
      </c>
      <c r="D77" s="208" t="s">
        <v>6</v>
      </c>
      <c r="E77" s="208" t="s">
        <v>463</v>
      </c>
      <c r="F77" s="1">
        <v>4.21727961525881</v>
      </c>
      <c r="G77" s="1">
        <v>377.0</v>
      </c>
    </row>
    <row r="78">
      <c r="A78" s="1">
        <v>2010.0</v>
      </c>
      <c r="B78" s="2" t="s">
        <v>13</v>
      </c>
      <c r="C78" s="1" t="s">
        <v>481</v>
      </c>
      <c r="D78" s="208" t="s">
        <v>6</v>
      </c>
      <c r="E78" s="208" t="s">
        <v>463</v>
      </c>
      <c r="F78" s="1">
        <v>0.425746988296215</v>
      </c>
      <c r="G78" s="1">
        <v>7.0</v>
      </c>
    </row>
    <row r="79">
      <c r="A79" s="1">
        <v>2010.0</v>
      </c>
      <c r="B79" s="2" t="s">
        <v>14</v>
      </c>
      <c r="C79" s="1" t="s">
        <v>483</v>
      </c>
      <c r="D79" s="208" t="s">
        <v>6</v>
      </c>
      <c r="E79" s="208" t="s">
        <v>463</v>
      </c>
      <c r="F79" s="1">
        <v>0.835803496057006</v>
      </c>
      <c r="G79" s="1">
        <v>46.0</v>
      </c>
    </row>
    <row r="80">
      <c r="A80" s="1">
        <v>2010.0</v>
      </c>
      <c r="B80" s="2" t="s">
        <v>15</v>
      </c>
      <c r="C80" s="1" t="s">
        <v>482</v>
      </c>
      <c r="D80" s="208" t="s">
        <v>6</v>
      </c>
      <c r="E80" s="208" t="s">
        <v>463</v>
      </c>
      <c r="F80" s="1">
        <v>0.0586437346206806</v>
      </c>
      <c r="G80" s="1">
        <v>2.0</v>
      </c>
    </row>
    <row r="81">
      <c r="A81" s="1">
        <v>2010.0</v>
      </c>
      <c r="B81" s="2" t="s">
        <v>16</v>
      </c>
      <c r="C81" s="1" t="s">
        <v>484</v>
      </c>
      <c r="D81" s="208" t="s">
        <v>6</v>
      </c>
      <c r="E81" s="208" t="s">
        <v>463</v>
      </c>
      <c r="F81" s="1">
        <v>0.712046782223115</v>
      </c>
      <c r="G81" s="1">
        <v>19.0</v>
      </c>
    </row>
    <row r="82">
      <c r="A82" s="1">
        <v>2010.0</v>
      </c>
      <c r="B82" s="2" t="s">
        <v>17</v>
      </c>
      <c r="C82" s="1" t="s">
        <v>485</v>
      </c>
      <c r="D82" s="208" t="s">
        <v>6</v>
      </c>
      <c r="E82" s="208" t="s">
        <v>463</v>
      </c>
      <c r="F82" s="1">
        <v>1.21476834367686</v>
      </c>
      <c r="G82" s="1">
        <v>90.0</v>
      </c>
    </row>
    <row r="83">
      <c r="A83" s="1">
        <v>2010.0</v>
      </c>
      <c r="B83" s="2" t="s">
        <v>18</v>
      </c>
      <c r="C83" s="1" t="s">
        <v>486</v>
      </c>
      <c r="D83" s="208" t="s">
        <v>6</v>
      </c>
      <c r="E83" s="208" t="s">
        <v>463</v>
      </c>
      <c r="F83" s="1">
        <v>0.569800980306565</v>
      </c>
      <c r="G83" s="1">
        <v>87.0</v>
      </c>
    </row>
    <row r="84">
      <c r="A84" s="1">
        <v>2010.0</v>
      </c>
      <c r="B84" s="2" t="s">
        <v>19</v>
      </c>
      <c r="C84" s="1" t="s">
        <v>487</v>
      </c>
      <c r="D84" s="208" t="s">
        <v>6</v>
      </c>
      <c r="E84" s="208" t="s">
        <v>463</v>
      </c>
      <c r="F84" s="1">
        <v>1.05286022067492</v>
      </c>
      <c r="G84" s="1">
        <v>46.0</v>
      </c>
    </row>
    <row r="85">
      <c r="A85" s="1">
        <v>2010.0</v>
      </c>
      <c r="B85" s="2" t="s">
        <v>20</v>
      </c>
      <c r="C85" s="1" t="s">
        <v>488</v>
      </c>
      <c r="D85" s="208" t="s">
        <v>6</v>
      </c>
      <c r="E85" s="208" t="s">
        <v>463</v>
      </c>
      <c r="F85" s="1">
        <v>1.8503576517055</v>
      </c>
      <c r="G85" s="1">
        <v>33.0</v>
      </c>
    </row>
    <row r="86">
      <c r="A86" s="1">
        <v>2010.0</v>
      </c>
      <c r="B86" s="2" t="s">
        <v>21</v>
      </c>
      <c r="C86" s="1" t="s">
        <v>490</v>
      </c>
      <c r="D86" s="208" t="s">
        <v>6</v>
      </c>
      <c r="E86" s="208" t="s">
        <v>463</v>
      </c>
      <c r="F86" s="1">
        <v>0.368623164832613</v>
      </c>
      <c r="G86" s="1">
        <v>4.0</v>
      </c>
    </row>
    <row r="87">
      <c r="A87" s="1">
        <v>2010.0</v>
      </c>
      <c r="B87" s="2" t="s">
        <v>22</v>
      </c>
      <c r="C87" s="1" t="s">
        <v>491</v>
      </c>
      <c r="D87" s="208" t="s">
        <v>6</v>
      </c>
      <c r="E87" s="208" t="s">
        <v>463</v>
      </c>
      <c r="F87" s="1">
        <v>2.01299193561167</v>
      </c>
      <c r="G87" s="1">
        <v>94.0</v>
      </c>
    </row>
    <row r="88">
      <c r="A88" s="1">
        <v>2010.0</v>
      </c>
      <c r="B88" s="2" t="s">
        <v>23</v>
      </c>
      <c r="C88" s="1" t="s">
        <v>492</v>
      </c>
      <c r="D88" s="208" t="s">
        <v>6</v>
      </c>
      <c r="E88" s="208" t="s">
        <v>463</v>
      </c>
      <c r="F88" s="1">
        <v>0.287683836509799</v>
      </c>
      <c r="G88" s="1">
        <v>11.0</v>
      </c>
    </row>
    <row r="89">
      <c r="A89" s="1">
        <v>2010.0</v>
      </c>
      <c r="B89" s="2" t="s">
        <v>24</v>
      </c>
      <c r="C89" s="1" t="s">
        <v>493</v>
      </c>
      <c r="D89" s="208" t="s">
        <v>6</v>
      </c>
      <c r="E89" s="208" t="s">
        <v>463</v>
      </c>
      <c r="F89" s="1">
        <v>1.28696727705523</v>
      </c>
      <c r="G89" s="1">
        <v>75.0</v>
      </c>
    </row>
    <row r="90">
      <c r="A90" s="1">
        <v>2010.0</v>
      </c>
      <c r="B90" s="2" t="s">
        <v>25</v>
      </c>
      <c r="C90" s="1" t="s">
        <v>494</v>
      </c>
      <c r="D90" s="208" t="s">
        <v>6</v>
      </c>
      <c r="E90" s="208" t="s">
        <v>463</v>
      </c>
      <c r="F90" s="1">
        <v>1.47994834432149</v>
      </c>
      <c r="G90" s="1">
        <v>27.0</v>
      </c>
    </row>
    <row r="91">
      <c r="A91" s="1">
        <v>2010.0</v>
      </c>
      <c r="B91" s="2" t="s">
        <v>26</v>
      </c>
      <c r="C91" s="1" t="s">
        <v>495</v>
      </c>
      <c r="D91" s="208" t="s">
        <v>6</v>
      </c>
      <c r="E91" s="208" t="s">
        <v>463</v>
      </c>
      <c r="F91" s="1">
        <v>0.45495732879387</v>
      </c>
      <c r="G91" s="1">
        <v>6.0</v>
      </c>
    </row>
    <row r="92">
      <c r="A92" s="1">
        <v>2010.0</v>
      </c>
      <c r="B92" s="2" t="s">
        <v>27</v>
      </c>
      <c r="C92" s="1" t="s">
        <v>497</v>
      </c>
      <c r="D92" s="208" t="s">
        <v>6</v>
      </c>
      <c r="E92" s="208" t="s">
        <v>463</v>
      </c>
      <c r="F92" s="1">
        <v>1.91971373228824</v>
      </c>
      <c r="G92" s="1">
        <v>50.0</v>
      </c>
    </row>
    <row r="93">
      <c r="A93" s="1">
        <v>2010.0</v>
      </c>
      <c r="B93" s="2" t="s">
        <v>28</v>
      </c>
      <c r="C93" s="1" t="s">
        <v>496</v>
      </c>
      <c r="D93" s="208" t="s">
        <v>6</v>
      </c>
      <c r="E93" s="208" t="s">
        <v>463</v>
      </c>
      <c r="F93" s="1">
        <v>0.610322638087292</v>
      </c>
      <c r="G93" s="1">
        <v>17.0</v>
      </c>
    </row>
    <row r="94">
      <c r="A94" s="1">
        <v>2010.0</v>
      </c>
      <c r="B94" s="2" t="s">
        <v>29</v>
      </c>
      <c r="C94" s="1" t="s">
        <v>498</v>
      </c>
      <c r="D94" s="208" t="s">
        <v>6</v>
      </c>
      <c r="E94" s="208" t="s">
        <v>463</v>
      </c>
      <c r="F94" s="1">
        <v>1.19971461788527</v>
      </c>
      <c r="G94" s="1">
        <v>32.0</v>
      </c>
    </row>
    <row r="95">
      <c r="A95" s="1">
        <v>2010.0</v>
      </c>
      <c r="B95" s="2" t="s">
        <v>30</v>
      </c>
      <c r="C95" s="1" t="s">
        <v>499</v>
      </c>
      <c r="D95" s="208" t="s">
        <v>6</v>
      </c>
      <c r="E95" s="208" t="s">
        <v>463</v>
      </c>
      <c r="F95" s="1">
        <v>0.178686378156662</v>
      </c>
      <c r="G95" s="1">
        <v>4.0</v>
      </c>
    </row>
    <row r="96">
      <c r="A96" s="1">
        <v>2010.0</v>
      </c>
      <c r="B96" s="2" t="s">
        <v>31</v>
      </c>
      <c r="C96" s="1" t="s">
        <v>500</v>
      </c>
      <c r="D96" s="208" t="s">
        <v>6</v>
      </c>
      <c r="E96" s="208" t="s">
        <v>463</v>
      </c>
    </row>
    <row r="97">
      <c r="A97" s="1">
        <v>2010.0</v>
      </c>
      <c r="B97" s="2" t="s">
        <v>32</v>
      </c>
      <c r="C97" s="1" t="s">
        <v>501</v>
      </c>
      <c r="D97" s="208" t="s">
        <v>6</v>
      </c>
      <c r="E97" s="208" t="s">
        <v>463</v>
      </c>
      <c r="F97" s="1">
        <v>0.850237471325741</v>
      </c>
      <c r="G97" s="1">
        <v>10.0</v>
      </c>
    </row>
    <row r="98">
      <c r="A98" s="1">
        <v>2010.0</v>
      </c>
      <c r="B98" s="2" t="s">
        <v>33</v>
      </c>
      <c r="C98" s="1" t="s">
        <v>502</v>
      </c>
      <c r="D98" s="208" t="s">
        <v>6</v>
      </c>
      <c r="E98" s="208" t="s">
        <v>463</v>
      </c>
      <c r="F98" s="1">
        <v>0.532969769954648</v>
      </c>
      <c r="G98" s="1">
        <v>41.0</v>
      </c>
    </row>
    <row r="99">
      <c r="A99" s="1">
        <v>2010.0</v>
      </c>
      <c r="B99" s="2" t="s">
        <v>34</v>
      </c>
      <c r="C99" s="1" t="s">
        <v>503</v>
      </c>
      <c r="D99" s="208" t="s">
        <v>6</v>
      </c>
      <c r="E99" s="208" t="s">
        <v>463</v>
      </c>
      <c r="F99" s="1">
        <v>1.78160296418011</v>
      </c>
      <c r="G99" s="1">
        <v>35.0</v>
      </c>
    </row>
    <row r="100">
      <c r="A100" s="1">
        <v>2010.0</v>
      </c>
      <c r="B100" s="2" t="s">
        <v>35</v>
      </c>
      <c r="C100" s="1" t="s">
        <v>504</v>
      </c>
      <c r="D100" s="208" t="s">
        <v>6</v>
      </c>
      <c r="E100" s="208" t="s">
        <v>463</v>
      </c>
      <c r="F100" s="1">
        <v>0.400596354439642</v>
      </c>
      <c r="G100" s="1">
        <v>6.0</v>
      </c>
    </row>
    <row r="101">
      <c r="A101" s="1">
        <v>2011.0</v>
      </c>
      <c r="B101" s="2" t="s">
        <v>3</v>
      </c>
      <c r="C101" s="7" t="s">
        <v>489</v>
      </c>
      <c r="D101" s="208" t="s">
        <v>6</v>
      </c>
      <c r="E101" s="208" t="s">
        <v>463</v>
      </c>
      <c r="F101" s="1">
        <v>1.19945776128699</v>
      </c>
      <c r="G101" s="1">
        <v>1374.0</v>
      </c>
    </row>
    <row r="102">
      <c r="A102" s="1">
        <v>2011.0</v>
      </c>
      <c r="B102" s="2" t="s">
        <v>4</v>
      </c>
      <c r="C102" s="1" t="s">
        <v>472</v>
      </c>
      <c r="D102" s="208" t="s">
        <v>6</v>
      </c>
      <c r="E102" s="208" t="s">
        <v>463</v>
      </c>
      <c r="F102" s="1">
        <v>1.24033264067646</v>
      </c>
      <c r="G102" s="1">
        <v>15.0</v>
      </c>
    </row>
    <row r="103">
      <c r="A103" s="1">
        <v>2011.0</v>
      </c>
      <c r="B103" s="2" t="s">
        <v>5</v>
      </c>
      <c r="C103" s="1" t="s">
        <v>473</v>
      </c>
      <c r="D103" s="208" t="s">
        <v>6</v>
      </c>
      <c r="E103" s="208" t="s">
        <v>463</v>
      </c>
      <c r="F103" s="1">
        <v>1.96640260688803</v>
      </c>
      <c r="G103" s="1">
        <v>63.0</v>
      </c>
    </row>
    <row r="104">
      <c r="A104" s="1">
        <v>2011.0</v>
      </c>
      <c r="B104" s="2" t="s">
        <v>6</v>
      </c>
      <c r="C104" s="1" t="s">
        <v>474</v>
      </c>
      <c r="D104" s="208" t="s">
        <v>6</v>
      </c>
      <c r="E104" s="208" t="s">
        <v>463</v>
      </c>
      <c r="F104" s="1">
        <v>1.55609327223074</v>
      </c>
      <c r="G104" s="1">
        <v>10.0</v>
      </c>
    </row>
    <row r="105">
      <c r="A105" s="1">
        <v>2011.0</v>
      </c>
      <c r="B105" s="2" t="s">
        <v>7</v>
      </c>
      <c r="C105" s="1" t="s">
        <v>475</v>
      </c>
      <c r="D105" s="208" t="s">
        <v>6</v>
      </c>
      <c r="E105" s="208" t="s">
        <v>463</v>
      </c>
      <c r="F105" s="1">
        <v>0.356668996904113</v>
      </c>
      <c r="G105" s="1">
        <v>3.0</v>
      </c>
    </row>
    <row r="106">
      <c r="A106" s="1">
        <v>2011.0</v>
      </c>
      <c r="B106" s="2" t="s">
        <v>8</v>
      </c>
      <c r="C106" s="7" t="s">
        <v>479</v>
      </c>
      <c r="D106" s="208" t="s">
        <v>6</v>
      </c>
      <c r="E106" s="208" t="s">
        <v>463</v>
      </c>
      <c r="F106" s="1">
        <v>1.53172196182949</v>
      </c>
      <c r="G106" s="1">
        <v>43.0</v>
      </c>
    </row>
    <row r="107">
      <c r="A107" s="1">
        <v>2011.0</v>
      </c>
      <c r="B107" s="2" t="s">
        <v>9</v>
      </c>
      <c r="C107" s="7" t="s">
        <v>480</v>
      </c>
      <c r="D107" s="208" t="s">
        <v>6</v>
      </c>
      <c r="E107" s="208" t="s">
        <v>463</v>
      </c>
      <c r="F107" s="1">
        <v>1.6641049535866</v>
      </c>
      <c r="G107" s="1">
        <v>11.0</v>
      </c>
    </row>
    <row r="108">
      <c r="A108" s="1">
        <v>2011.0</v>
      </c>
      <c r="B108" s="2" t="s">
        <v>10</v>
      </c>
      <c r="C108" s="7" t="s">
        <v>478</v>
      </c>
      <c r="D108" s="208" t="s">
        <v>6</v>
      </c>
      <c r="E108" s="208" t="s">
        <v>463</v>
      </c>
      <c r="F108" s="1">
        <v>0.224640809556465</v>
      </c>
      <c r="G108" s="1">
        <v>11.0</v>
      </c>
    </row>
    <row r="109">
      <c r="A109" s="1">
        <v>2011.0</v>
      </c>
      <c r="B109" s="2" t="s">
        <v>11</v>
      </c>
      <c r="C109" s="7" t="s">
        <v>477</v>
      </c>
      <c r="D109" s="208" t="s">
        <v>6</v>
      </c>
      <c r="E109" s="208" t="s">
        <v>463</v>
      </c>
      <c r="F109" s="1">
        <v>1.2634746702044</v>
      </c>
      <c r="G109" s="1">
        <v>44.0</v>
      </c>
    </row>
    <row r="110">
      <c r="A110" s="1">
        <v>2011.0</v>
      </c>
      <c r="B110" s="2" t="s">
        <v>12</v>
      </c>
      <c r="C110" s="1" t="s">
        <v>476</v>
      </c>
      <c r="D110" s="208" t="s">
        <v>6</v>
      </c>
      <c r="E110" s="208" t="s">
        <v>463</v>
      </c>
      <c r="F110" s="1">
        <v>4.27737751546643</v>
      </c>
      <c r="G110" s="1">
        <v>386.0</v>
      </c>
    </row>
    <row r="111">
      <c r="A111" s="1">
        <v>2011.0</v>
      </c>
      <c r="B111" s="2" t="s">
        <v>13</v>
      </c>
      <c r="C111" s="1" t="s">
        <v>481</v>
      </c>
      <c r="D111" s="208" t="s">
        <v>6</v>
      </c>
      <c r="E111" s="208" t="s">
        <v>463</v>
      </c>
      <c r="F111" s="1">
        <v>0.41943016218166</v>
      </c>
      <c r="G111" s="1">
        <v>7.0</v>
      </c>
    </row>
    <row r="112">
      <c r="A112" s="1">
        <v>2011.0</v>
      </c>
      <c r="B112" s="2" t="s">
        <v>14</v>
      </c>
      <c r="C112" s="1" t="s">
        <v>483</v>
      </c>
      <c r="D112" s="208" t="s">
        <v>6</v>
      </c>
      <c r="E112" s="208" t="s">
        <v>463</v>
      </c>
      <c r="F112" s="1">
        <v>0.806151400965734</v>
      </c>
      <c r="G112" s="1">
        <v>45.0</v>
      </c>
    </row>
    <row r="113">
      <c r="A113" s="1">
        <v>2011.0</v>
      </c>
      <c r="B113" s="2" t="s">
        <v>15</v>
      </c>
      <c r="C113" s="1" t="s">
        <v>482</v>
      </c>
      <c r="D113" s="208" t="s">
        <v>6</v>
      </c>
      <c r="E113" s="208" t="s">
        <v>463</v>
      </c>
      <c r="F113" s="1">
        <v>0.115967810814752</v>
      </c>
      <c r="G113" s="1">
        <v>4.0</v>
      </c>
    </row>
    <row r="114">
      <c r="A114" s="1">
        <v>2011.0</v>
      </c>
      <c r="B114" s="2" t="s">
        <v>16</v>
      </c>
      <c r="C114" s="1" t="s">
        <v>484</v>
      </c>
      <c r="D114" s="208" t="s">
        <v>6</v>
      </c>
      <c r="E114" s="208" t="s">
        <v>463</v>
      </c>
      <c r="F114" s="1">
        <v>0.701275731282951</v>
      </c>
      <c r="G114" s="1">
        <v>19.0</v>
      </c>
    </row>
    <row r="115">
      <c r="A115" s="1">
        <v>2011.0</v>
      </c>
      <c r="B115" s="2" t="s">
        <v>17</v>
      </c>
      <c r="C115" s="1" t="s">
        <v>485</v>
      </c>
      <c r="D115" s="208" t="s">
        <v>6</v>
      </c>
      <c r="E115" s="208" t="s">
        <v>463</v>
      </c>
      <c r="F115" s="1">
        <v>1.25086712371222</v>
      </c>
      <c r="G115" s="1">
        <v>94.0</v>
      </c>
    </row>
    <row r="116">
      <c r="A116" s="1">
        <v>2011.0</v>
      </c>
      <c r="B116" s="2" t="s">
        <v>18</v>
      </c>
      <c r="C116" s="1" t="s">
        <v>486</v>
      </c>
      <c r="D116" s="208" t="s">
        <v>6</v>
      </c>
      <c r="E116" s="208" t="s">
        <v>463</v>
      </c>
      <c r="F116" s="1">
        <v>0.561749906488011</v>
      </c>
      <c r="G116" s="1">
        <v>87.0</v>
      </c>
    </row>
    <row r="117">
      <c r="A117" s="1">
        <v>2011.0</v>
      </c>
      <c r="B117" s="2" t="s">
        <v>19</v>
      </c>
      <c r="C117" s="1" t="s">
        <v>487</v>
      </c>
      <c r="D117" s="208" t="s">
        <v>6</v>
      </c>
      <c r="E117" s="208" t="s">
        <v>463</v>
      </c>
      <c r="F117" s="1">
        <v>1.1520872658665</v>
      </c>
      <c r="G117" s="1">
        <v>51.0</v>
      </c>
    </row>
    <row r="118">
      <c r="A118" s="1">
        <v>2011.0</v>
      </c>
      <c r="B118" s="2" t="s">
        <v>20</v>
      </c>
      <c r="C118" s="1" t="s">
        <v>488</v>
      </c>
      <c r="D118" s="208" t="s">
        <v>6</v>
      </c>
      <c r="E118" s="208" t="s">
        <v>463</v>
      </c>
      <c r="F118" s="1">
        <v>2.09871586203926</v>
      </c>
      <c r="G118" s="1">
        <v>38.0</v>
      </c>
    </row>
    <row r="119">
      <c r="A119" s="1">
        <v>2011.0</v>
      </c>
      <c r="B119" s="2" t="s">
        <v>21</v>
      </c>
      <c r="C119" s="1" t="s">
        <v>490</v>
      </c>
      <c r="D119" s="208" t="s">
        <v>6</v>
      </c>
      <c r="E119" s="208" t="s">
        <v>463</v>
      </c>
      <c r="F119" s="1">
        <v>0.362436369764833</v>
      </c>
      <c r="G119" s="1">
        <v>4.0</v>
      </c>
    </row>
    <row r="120">
      <c r="A120" s="1">
        <v>2011.0</v>
      </c>
      <c r="B120" s="2" t="s">
        <v>22</v>
      </c>
      <c r="C120" s="1" t="s">
        <v>491</v>
      </c>
      <c r="D120" s="208" t="s">
        <v>6</v>
      </c>
      <c r="E120" s="208" t="s">
        <v>463</v>
      </c>
      <c r="F120" s="1">
        <v>2.18693775722804</v>
      </c>
      <c r="G120" s="1">
        <v>104.0</v>
      </c>
    </row>
    <row r="121">
      <c r="A121" s="1">
        <v>2011.0</v>
      </c>
      <c r="B121" s="2" t="s">
        <v>23</v>
      </c>
      <c r="C121" s="1" t="s">
        <v>492</v>
      </c>
      <c r="D121" s="208" t="s">
        <v>6</v>
      </c>
      <c r="E121" s="208" t="s">
        <v>463</v>
      </c>
      <c r="F121" s="1">
        <v>0.258439536907363</v>
      </c>
      <c r="G121" s="1">
        <v>10.0</v>
      </c>
    </row>
    <row r="122">
      <c r="A122" s="1">
        <v>2011.0</v>
      </c>
      <c r="B122" s="2" t="s">
        <v>24</v>
      </c>
      <c r="C122" s="1" t="s">
        <v>493</v>
      </c>
      <c r="D122" s="208" t="s">
        <v>6</v>
      </c>
      <c r="E122" s="208" t="s">
        <v>463</v>
      </c>
      <c r="F122" s="1">
        <v>1.11668154729426</v>
      </c>
      <c r="G122" s="1">
        <v>66.0</v>
      </c>
    </row>
    <row r="123">
      <c r="A123" s="1">
        <v>2011.0</v>
      </c>
      <c r="B123" s="2" t="s">
        <v>25</v>
      </c>
      <c r="C123" s="1" t="s">
        <v>494</v>
      </c>
      <c r="D123" s="208" t="s">
        <v>6</v>
      </c>
      <c r="E123" s="208" t="s">
        <v>463</v>
      </c>
      <c r="F123" s="1">
        <v>1.61270640626117</v>
      </c>
      <c r="G123" s="1">
        <v>30.0</v>
      </c>
    </row>
    <row r="124">
      <c r="A124" s="1">
        <v>2011.0</v>
      </c>
      <c r="B124" s="2" t="s">
        <v>26</v>
      </c>
      <c r="C124" s="1" t="s">
        <v>495</v>
      </c>
      <c r="D124" s="208" t="s">
        <v>6</v>
      </c>
      <c r="E124" s="208" t="s">
        <v>463</v>
      </c>
      <c r="F124" s="1">
        <v>0.445453809780829</v>
      </c>
      <c r="G124" s="1">
        <v>6.0</v>
      </c>
    </row>
    <row r="125">
      <c r="A125" s="1">
        <v>2011.0</v>
      </c>
      <c r="B125" s="2" t="s">
        <v>27</v>
      </c>
      <c r="C125" s="1" t="s">
        <v>497</v>
      </c>
      <c r="D125" s="208" t="s">
        <v>6</v>
      </c>
      <c r="E125" s="208" t="s">
        <v>463</v>
      </c>
      <c r="F125" s="1">
        <v>2.31275499545601</v>
      </c>
      <c r="G125" s="1">
        <v>61.0</v>
      </c>
    </row>
    <row r="126">
      <c r="A126" s="1">
        <v>2011.0</v>
      </c>
      <c r="B126" s="2" t="s">
        <v>28</v>
      </c>
      <c r="C126" s="1" t="s">
        <v>496</v>
      </c>
      <c r="D126" s="208" t="s">
        <v>6</v>
      </c>
      <c r="E126" s="208" t="s">
        <v>463</v>
      </c>
      <c r="F126" s="1">
        <v>0.777968773040694</v>
      </c>
      <c r="G126" s="1">
        <v>22.0</v>
      </c>
    </row>
    <row r="127">
      <c r="A127" s="1">
        <v>2011.0</v>
      </c>
      <c r="B127" s="2" t="s">
        <v>29</v>
      </c>
      <c r="C127" s="1" t="s">
        <v>498</v>
      </c>
      <c r="D127" s="208" t="s">
        <v>6</v>
      </c>
      <c r="E127" s="208" t="s">
        <v>463</v>
      </c>
      <c r="F127" s="1">
        <v>1.07107704183295</v>
      </c>
      <c r="G127" s="1">
        <v>29.0</v>
      </c>
    </row>
    <row r="128">
      <c r="A128" s="1">
        <v>2011.0</v>
      </c>
      <c r="B128" s="2" t="s">
        <v>30</v>
      </c>
      <c r="C128" s="1" t="s">
        <v>499</v>
      </c>
      <c r="D128" s="208" t="s">
        <v>6</v>
      </c>
      <c r="E128" s="208" t="s">
        <v>463</v>
      </c>
      <c r="F128" s="1">
        <v>0.176068814735551</v>
      </c>
      <c r="G128" s="1">
        <v>4.0</v>
      </c>
    </row>
    <row r="129">
      <c r="A129" s="1">
        <v>2011.0</v>
      </c>
      <c r="B129" s="2" t="s">
        <v>31</v>
      </c>
      <c r="C129" s="1" t="s">
        <v>500</v>
      </c>
      <c r="D129" s="208" t="s">
        <v>6</v>
      </c>
      <c r="E129" s="208" t="s">
        <v>463</v>
      </c>
    </row>
    <row r="130">
      <c r="A130" s="1">
        <v>2011.0</v>
      </c>
      <c r="B130" s="2" t="s">
        <v>32</v>
      </c>
      <c r="C130" s="1" t="s">
        <v>501</v>
      </c>
      <c r="D130" s="208" t="s">
        <v>6</v>
      </c>
      <c r="E130" s="208" t="s">
        <v>463</v>
      </c>
      <c r="F130" s="1">
        <v>0.752828124320364</v>
      </c>
      <c r="G130" s="1">
        <v>9.0</v>
      </c>
    </row>
    <row r="131">
      <c r="A131" s="1">
        <v>2011.0</v>
      </c>
      <c r="B131" s="2" t="s">
        <v>33</v>
      </c>
      <c r="C131" s="1" t="s">
        <v>502</v>
      </c>
      <c r="D131" s="208" t="s">
        <v>6</v>
      </c>
      <c r="E131" s="208" t="s">
        <v>463</v>
      </c>
      <c r="F131" s="1">
        <v>0.692084450707951</v>
      </c>
      <c r="G131" s="1">
        <v>54.0</v>
      </c>
    </row>
    <row r="132">
      <c r="A132" s="1">
        <v>2011.0</v>
      </c>
      <c r="B132" s="2" t="s">
        <v>34</v>
      </c>
      <c r="C132" s="1" t="s">
        <v>503</v>
      </c>
      <c r="D132" s="208" t="s">
        <v>6</v>
      </c>
      <c r="E132" s="208" t="s">
        <v>463</v>
      </c>
      <c r="F132" s="1">
        <v>1.90498439166078</v>
      </c>
      <c r="G132" s="1">
        <v>38.0</v>
      </c>
    </row>
    <row r="133">
      <c r="A133" s="1">
        <v>2011.0</v>
      </c>
      <c r="B133" s="2" t="s">
        <v>35</v>
      </c>
      <c r="C133" s="1" t="s">
        <v>504</v>
      </c>
      <c r="D133" s="208" t="s">
        <v>6</v>
      </c>
      <c r="E133" s="208" t="s">
        <v>463</v>
      </c>
      <c r="F133" s="1">
        <v>0.39517074998798</v>
      </c>
      <c r="G133" s="1">
        <v>6.0</v>
      </c>
    </row>
    <row r="134">
      <c r="A134" s="1">
        <v>2012.0</v>
      </c>
      <c r="B134" s="2" t="s">
        <v>3</v>
      </c>
      <c r="C134" s="7" t="s">
        <v>489</v>
      </c>
      <c r="D134" s="208" t="s">
        <v>6</v>
      </c>
      <c r="E134" s="208" t="s">
        <v>463</v>
      </c>
      <c r="F134" s="1">
        <v>1.36254423900544</v>
      </c>
      <c r="G134" s="1">
        <v>1583.0</v>
      </c>
    </row>
    <row r="135">
      <c r="A135" s="1">
        <v>2012.0</v>
      </c>
      <c r="B135" s="2" t="s">
        <v>4</v>
      </c>
      <c r="C135" s="1" t="s">
        <v>472</v>
      </c>
      <c r="D135" s="208" t="s">
        <v>6</v>
      </c>
      <c r="E135" s="208" t="s">
        <v>463</v>
      </c>
      <c r="F135" s="1">
        <v>1.45467005658667</v>
      </c>
      <c r="G135" s="1">
        <v>18.0</v>
      </c>
    </row>
    <row r="136">
      <c r="A136" s="1">
        <v>2012.0</v>
      </c>
      <c r="B136" s="2" t="s">
        <v>5</v>
      </c>
      <c r="C136" s="1" t="s">
        <v>473</v>
      </c>
      <c r="D136" s="208" t="s">
        <v>6</v>
      </c>
      <c r="E136" s="208" t="s">
        <v>463</v>
      </c>
      <c r="F136" s="1">
        <v>2.31389425626657</v>
      </c>
      <c r="G136" s="1">
        <v>75.0</v>
      </c>
    </row>
    <row r="137">
      <c r="A137" s="1">
        <v>2012.0</v>
      </c>
      <c r="B137" s="2" t="s">
        <v>6</v>
      </c>
      <c r="C137" s="1" t="s">
        <v>474</v>
      </c>
      <c r="D137" s="208" t="s">
        <v>6</v>
      </c>
      <c r="E137" s="208" t="s">
        <v>463</v>
      </c>
      <c r="F137" s="1">
        <v>1.21194676523834</v>
      </c>
      <c r="G137" s="1">
        <v>8.0</v>
      </c>
    </row>
    <row r="138">
      <c r="A138" s="1">
        <v>2012.0</v>
      </c>
      <c r="B138" s="2" t="s">
        <v>7</v>
      </c>
      <c r="C138" s="1" t="s">
        <v>475</v>
      </c>
      <c r="D138" s="208" t="s">
        <v>6</v>
      </c>
      <c r="E138" s="208" t="s">
        <v>463</v>
      </c>
      <c r="F138" s="1">
        <v>0.465840498542502</v>
      </c>
      <c r="G138" s="1">
        <v>4.0</v>
      </c>
    </row>
    <row r="139">
      <c r="A139" s="1">
        <v>2012.0</v>
      </c>
      <c r="B139" s="2" t="s">
        <v>8</v>
      </c>
      <c r="C139" s="7" t="s">
        <v>479</v>
      </c>
      <c r="D139" s="208" t="s">
        <v>6</v>
      </c>
      <c r="E139" s="208" t="s">
        <v>463</v>
      </c>
      <c r="F139" s="1">
        <v>1.7173597381482</v>
      </c>
      <c r="G139" s="1">
        <v>49.0</v>
      </c>
    </row>
    <row r="140">
      <c r="A140" s="1">
        <v>2012.0</v>
      </c>
      <c r="B140" s="2" t="s">
        <v>9</v>
      </c>
      <c r="C140" s="7" t="s">
        <v>480</v>
      </c>
      <c r="D140" s="208" t="s">
        <v>6</v>
      </c>
      <c r="E140" s="208" t="s">
        <v>463</v>
      </c>
      <c r="F140" s="1">
        <v>1.62933514238908</v>
      </c>
      <c r="G140" s="1">
        <v>11.0</v>
      </c>
    </row>
    <row r="141">
      <c r="A141" s="1">
        <v>2012.0</v>
      </c>
      <c r="B141" s="2" t="s">
        <v>10</v>
      </c>
      <c r="C141" s="7" t="s">
        <v>478</v>
      </c>
      <c r="D141" s="208" t="s">
        <v>6</v>
      </c>
      <c r="E141" s="208" t="s">
        <v>463</v>
      </c>
      <c r="F141" s="1">
        <v>0.260361433742321</v>
      </c>
      <c r="G141" s="1">
        <v>13.0</v>
      </c>
    </row>
    <row r="142">
      <c r="A142" s="1">
        <v>2012.0</v>
      </c>
      <c r="B142" s="2" t="s">
        <v>11</v>
      </c>
      <c r="C142" s="7" t="s">
        <v>477</v>
      </c>
      <c r="D142" s="208" t="s">
        <v>6</v>
      </c>
      <c r="E142" s="208" t="s">
        <v>463</v>
      </c>
      <c r="F142" s="1">
        <v>1.42185377883235</v>
      </c>
      <c r="G142" s="1">
        <v>50.0</v>
      </c>
    </row>
    <row r="143">
      <c r="A143" s="1">
        <v>2012.0</v>
      </c>
      <c r="B143" s="2" t="s">
        <v>12</v>
      </c>
      <c r="C143" s="1" t="s">
        <v>476</v>
      </c>
      <c r="D143" s="208" t="s">
        <v>6</v>
      </c>
      <c r="E143" s="208" t="s">
        <v>463</v>
      </c>
      <c r="F143" s="1">
        <v>3.96920515948023</v>
      </c>
      <c r="G143" s="1">
        <v>359.0</v>
      </c>
    </row>
    <row r="144">
      <c r="A144" s="1">
        <v>2012.0</v>
      </c>
      <c r="B144" s="2" t="s">
        <v>13</v>
      </c>
      <c r="C144" s="1" t="s">
        <v>481</v>
      </c>
      <c r="D144" s="208" t="s">
        <v>6</v>
      </c>
      <c r="E144" s="208" t="s">
        <v>463</v>
      </c>
      <c r="F144" s="1">
        <v>0.884515842563256</v>
      </c>
      <c r="G144" s="1">
        <v>15.0</v>
      </c>
    </row>
    <row r="145">
      <c r="A145" s="1">
        <v>2012.0</v>
      </c>
      <c r="B145" s="2" t="s">
        <v>14</v>
      </c>
      <c r="C145" s="1" t="s">
        <v>483</v>
      </c>
      <c r="D145" s="208" t="s">
        <v>6</v>
      </c>
      <c r="E145" s="208" t="s">
        <v>463</v>
      </c>
      <c r="F145" s="1">
        <v>0.970836084035571</v>
      </c>
      <c r="G145" s="1">
        <v>55.0</v>
      </c>
    </row>
    <row r="146">
      <c r="A146" s="1">
        <v>2012.0</v>
      </c>
      <c r="B146" s="2" t="s">
        <v>15</v>
      </c>
      <c r="C146" s="1" t="s">
        <v>482</v>
      </c>
      <c r="D146" s="208" t="s">
        <v>6</v>
      </c>
      <c r="E146" s="208" t="s">
        <v>463</v>
      </c>
      <c r="F146" s="1">
        <v>0.143611761113899</v>
      </c>
      <c r="G146" s="1">
        <v>5.0</v>
      </c>
    </row>
    <row r="147">
      <c r="A147" s="1">
        <v>2012.0</v>
      </c>
      <c r="B147" s="2" t="s">
        <v>16</v>
      </c>
      <c r="C147" s="1" t="s">
        <v>484</v>
      </c>
      <c r="D147" s="208" t="s">
        <v>6</v>
      </c>
      <c r="E147" s="208" t="s">
        <v>463</v>
      </c>
      <c r="F147" s="1">
        <v>0.871457796388243</v>
      </c>
      <c r="G147" s="1">
        <v>24.0</v>
      </c>
    </row>
    <row r="148">
      <c r="A148" s="1">
        <v>2012.0</v>
      </c>
      <c r="B148" s="2" t="s">
        <v>17</v>
      </c>
      <c r="C148" s="1" t="s">
        <v>485</v>
      </c>
      <c r="D148" s="208" t="s">
        <v>6</v>
      </c>
      <c r="E148" s="208" t="s">
        <v>463</v>
      </c>
      <c r="F148" s="1">
        <v>1.4299029436979</v>
      </c>
      <c r="G148" s="1">
        <v>109.0</v>
      </c>
    </row>
    <row r="149">
      <c r="A149" s="1">
        <v>2012.0</v>
      </c>
      <c r="B149" s="2" t="s">
        <v>18</v>
      </c>
      <c r="C149" s="1" t="s">
        <v>486</v>
      </c>
      <c r="D149" s="208" t="s">
        <v>6</v>
      </c>
      <c r="E149" s="208" t="s">
        <v>463</v>
      </c>
      <c r="F149" s="1">
        <v>0.687282905307752</v>
      </c>
      <c r="G149" s="1">
        <v>108.0</v>
      </c>
    </row>
    <row r="150">
      <c r="A150" s="1">
        <v>2012.0</v>
      </c>
      <c r="B150" s="2" t="s">
        <v>19</v>
      </c>
      <c r="C150" s="1" t="s">
        <v>487</v>
      </c>
      <c r="D150" s="208" t="s">
        <v>6</v>
      </c>
      <c r="E150" s="208" t="s">
        <v>463</v>
      </c>
      <c r="F150" s="1">
        <v>1.18280522567812</v>
      </c>
      <c r="G150" s="1">
        <v>53.0</v>
      </c>
    </row>
    <row r="151">
      <c r="A151" s="1">
        <v>2012.0</v>
      </c>
      <c r="B151" s="2" t="s">
        <v>20</v>
      </c>
      <c r="C151" s="1" t="s">
        <v>488</v>
      </c>
      <c r="D151" s="208" t="s">
        <v>6</v>
      </c>
      <c r="E151" s="208" t="s">
        <v>463</v>
      </c>
      <c r="F151" s="1">
        <v>2.28392691868894</v>
      </c>
      <c r="G151" s="1">
        <v>42.0</v>
      </c>
    </row>
    <row r="152">
      <c r="A152" s="1">
        <v>2012.0</v>
      </c>
      <c r="B152" s="2" t="s">
        <v>21</v>
      </c>
      <c r="C152" s="1" t="s">
        <v>490</v>
      </c>
      <c r="D152" s="208" t="s">
        <v>6</v>
      </c>
      <c r="E152" s="208" t="s">
        <v>463</v>
      </c>
      <c r="F152" s="1">
        <v>0.977549248486798</v>
      </c>
      <c r="G152" s="1">
        <v>11.0</v>
      </c>
    </row>
    <row r="153">
      <c r="A153" s="1">
        <v>2012.0</v>
      </c>
      <c r="B153" s="2" t="s">
        <v>22</v>
      </c>
      <c r="C153" s="1" t="s">
        <v>491</v>
      </c>
      <c r="D153" s="208" t="s">
        <v>6</v>
      </c>
      <c r="E153" s="208" t="s">
        <v>463</v>
      </c>
      <c r="F153" s="1">
        <v>2.57227368827418</v>
      </c>
      <c r="G153" s="1">
        <v>125.0</v>
      </c>
    </row>
    <row r="154">
      <c r="A154" s="1">
        <v>2012.0</v>
      </c>
      <c r="B154" s="2" t="s">
        <v>23</v>
      </c>
      <c r="C154" s="1" t="s">
        <v>492</v>
      </c>
      <c r="D154" s="208" t="s">
        <v>6</v>
      </c>
      <c r="E154" s="208" t="s">
        <v>463</v>
      </c>
      <c r="F154" s="1">
        <v>0.486252614887417</v>
      </c>
      <c r="G154" s="1">
        <v>19.0</v>
      </c>
    </row>
    <row r="155">
      <c r="A155" s="1">
        <v>2012.0</v>
      </c>
      <c r="B155" s="2" t="s">
        <v>24</v>
      </c>
      <c r="C155" s="1" t="s">
        <v>493</v>
      </c>
      <c r="D155" s="208" t="s">
        <v>6</v>
      </c>
      <c r="E155" s="208" t="s">
        <v>463</v>
      </c>
      <c r="F155" s="1">
        <v>1.25054106743518</v>
      </c>
      <c r="G155" s="1">
        <v>75.0</v>
      </c>
    </row>
    <row r="156">
      <c r="A156" s="1">
        <v>2012.0</v>
      </c>
      <c r="B156" s="2" t="s">
        <v>25</v>
      </c>
      <c r="C156" s="1" t="s">
        <v>494</v>
      </c>
      <c r="D156" s="208" t="s">
        <v>6</v>
      </c>
      <c r="E156" s="208" t="s">
        <v>463</v>
      </c>
      <c r="F156" s="1">
        <v>2.72568115820482</v>
      </c>
      <c r="G156" s="1">
        <v>52.0</v>
      </c>
    </row>
    <row r="157">
      <c r="A157" s="1">
        <v>2012.0</v>
      </c>
      <c r="B157" s="2" t="s">
        <v>26</v>
      </c>
      <c r="C157" s="1" t="s">
        <v>495</v>
      </c>
      <c r="D157" s="208" t="s">
        <v>6</v>
      </c>
      <c r="E157" s="208" t="s">
        <v>463</v>
      </c>
      <c r="F157" s="1">
        <v>0.721056954125636</v>
      </c>
      <c r="G157" s="1">
        <v>10.0</v>
      </c>
    </row>
    <row r="158">
      <c r="A158" s="1">
        <v>2012.0</v>
      </c>
      <c r="B158" s="2" t="s">
        <v>27</v>
      </c>
      <c r="C158" s="1" t="s">
        <v>497</v>
      </c>
      <c r="D158" s="208" t="s">
        <v>6</v>
      </c>
      <c r="E158" s="208" t="s">
        <v>463</v>
      </c>
      <c r="F158" s="1">
        <v>2.51198347339828</v>
      </c>
      <c r="G158" s="1">
        <v>67.0</v>
      </c>
    </row>
    <row r="159">
      <c r="A159" s="1">
        <v>2012.0</v>
      </c>
      <c r="B159" s="2" t="s">
        <v>28</v>
      </c>
      <c r="C159" s="1" t="s">
        <v>496</v>
      </c>
      <c r="D159" s="208" t="s">
        <v>6</v>
      </c>
      <c r="E159" s="208" t="s">
        <v>463</v>
      </c>
      <c r="F159" s="1">
        <v>1.32288808749721</v>
      </c>
      <c r="G159" s="1">
        <v>38.0</v>
      </c>
    </row>
    <row r="160">
      <c r="A160" s="1">
        <v>2012.0</v>
      </c>
      <c r="B160" s="2" t="s">
        <v>29</v>
      </c>
      <c r="C160" s="1" t="s">
        <v>498</v>
      </c>
      <c r="D160" s="208" t="s">
        <v>6</v>
      </c>
      <c r="E160" s="208" t="s">
        <v>463</v>
      </c>
      <c r="F160" s="1">
        <v>1.2728189156892</v>
      </c>
      <c r="G160" s="1">
        <v>35.0</v>
      </c>
    </row>
    <row r="161">
      <c r="A161" s="1">
        <v>2012.0</v>
      </c>
      <c r="B161" s="2" t="s">
        <v>30</v>
      </c>
      <c r="C161" s="1" t="s">
        <v>499</v>
      </c>
      <c r="D161" s="208" t="s">
        <v>6</v>
      </c>
      <c r="E161" s="208" t="s">
        <v>463</v>
      </c>
      <c r="F161" s="1">
        <v>0.389906786284292</v>
      </c>
      <c r="G161" s="1">
        <v>9.0</v>
      </c>
    </row>
    <row r="162">
      <c r="A162" s="1">
        <v>2012.0</v>
      </c>
      <c r="B162" s="2" t="s">
        <v>31</v>
      </c>
      <c r="C162" s="1" t="s">
        <v>500</v>
      </c>
      <c r="D162" s="208" t="s">
        <v>6</v>
      </c>
      <c r="E162" s="208" t="s">
        <v>463</v>
      </c>
    </row>
    <row r="163">
      <c r="A163" s="1">
        <v>2012.0</v>
      </c>
      <c r="B163" s="2" t="s">
        <v>32</v>
      </c>
      <c r="C163" s="1" t="s">
        <v>501</v>
      </c>
      <c r="D163" s="208" t="s">
        <v>6</v>
      </c>
      <c r="E163" s="208" t="s">
        <v>463</v>
      </c>
      <c r="F163" s="1">
        <v>0.820671736229539</v>
      </c>
      <c r="G163" s="1">
        <v>10.0</v>
      </c>
    </row>
    <row r="164">
      <c r="A164" s="1">
        <v>2012.0</v>
      </c>
      <c r="B164" s="2" t="s">
        <v>33</v>
      </c>
      <c r="C164" s="1" t="s">
        <v>502</v>
      </c>
      <c r="D164" s="208" t="s">
        <v>6</v>
      </c>
      <c r="E164" s="208" t="s">
        <v>463</v>
      </c>
      <c r="F164" s="1">
        <v>1.02423064156669</v>
      </c>
      <c r="G164" s="1">
        <v>81.0</v>
      </c>
    </row>
    <row r="165">
      <c r="A165" s="1">
        <v>2012.0</v>
      </c>
      <c r="B165" s="2" t="s">
        <v>34</v>
      </c>
      <c r="C165" s="1" t="s">
        <v>503</v>
      </c>
      <c r="D165" s="208" t="s">
        <v>6</v>
      </c>
      <c r="E165" s="208" t="s">
        <v>463</v>
      </c>
      <c r="F165" s="1">
        <v>2.02304794376914</v>
      </c>
      <c r="G165" s="1">
        <v>41.0</v>
      </c>
    </row>
    <row r="166">
      <c r="A166" s="1">
        <v>2012.0</v>
      </c>
      <c r="B166" s="2" t="s">
        <v>35</v>
      </c>
      <c r="C166" s="1" t="s">
        <v>504</v>
      </c>
      <c r="D166" s="208" t="s">
        <v>6</v>
      </c>
      <c r="E166" s="208" t="s">
        <v>463</v>
      </c>
      <c r="F166" s="1">
        <v>0.779902941078983</v>
      </c>
      <c r="G166" s="1">
        <v>12.0</v>
      </c>
    </row>
    <row r="167">
      <c r="A167" s="1">
        <v>2013.0</v>
      </c>
      <c r="B167" s="2" t="s">
        <v>3</v>
      </c>
      <c r="C167" s="7" t="s">
        <v>489</v>
      </c>
      <c r="D167" s="208" t="s">
        <v>6</v>
      </c>
      <c r="E167" s="208" t="s">
        <v>463</v>
      </c>
      <c r="F167" s="1">
        <v>1.4555404902347</v>
      </c>
      <c r="G167" s="1">
        <v>1713.0</v>
      </c>
    </row>
    <row r="168">
      <c r="A168" s="1">
        <v>2013.0</v>
      </c>
      <c r="B168" s="2" t="s">
        <v>4</v>
      </c>
      <c r="C168" s="1" t="s">
        <v>472</v>
      </c>
      <c r="D168" s="208" t="s">
        <v>6</v>
      </c>
      <c r="E168" s="208" t="s">
        <v>463</v>
      </c>
      <c r="F168" s="1">
        <v>1.50266168837486</v>
      </c>
      <c r="G168" s="1">
        <v>19.0</v>
      </c>
    </row>
    <row r="169">
      <c r="A169" s="1">
        <v>2013.0</v>
      </c>
      <c r="B169" s="2" t="s">
        <v>5</v>
      </c>
      <c r="C169" s="1" t="s">
        <v>473</v>
      </c>
      <c r="D169" s="208" t="s">
        <v>6</v>
      </c>
      <c r="E169" s="208" t="s">
        <v>463</v>
      </c>
      <c r="F169" s="1">
        <v>2.41193903717225</v>
      </c>
      <c r="G169" s="1">
        <v>79.0</v>
      </c>
    </row>
    <row r="170">
      <c r="A170" s="1">
        <v>2013.0</v>
      </c>
      <c r="B170" s="2" t="s">
        <v>6</v>
      </c>
      <c r="C170" s="1" t="s">
        <v>474</v>
      </c>
      <c r="D170" s="208" t="s">
        <v>6</v>
      </c>
      <c r="E170" s="208" t="s">
        <v>463</v>
      </c>
      <c r="F170" s="1">
        <v>1.62462578222039</v>
      </c>
      <c r="G170" s="1">
        <v>11.0</v>
      </c>
    </row>
    <row r="171">
      <c r="A171" s="1">
        <v>2013.0</v>
      </c>
      <c r="B171" s="2" t="s">
        <v>7</v>
      </c>
      <c r="C171" s="1" t="s">
        <v>475</v>
      </c>
      <c r="D171" s="208" t="s">
        <v>6</v>
      </c>
      <c r="E171" s="208" t="s">
        <v>463</v>
      </c>
      <c r="F171" s="1">
        <v>0.228476121389363</v>
      </c>
      <c r="G171" s="1">
        <v>2.0</v>
      </c>
    </row>
    <row r="172">
      <c r="A172" s="1">
        <v>2013.0</v>
      </c>
      <c r="B172" s="2" t="s">
        <v>8</v>
      </c>
      <c r="C172" s="7" t="s">
        <v>479</v>
      </c>
      <c r="D172" s="208" t="s">
        <v>6</v>
      </c>
      <c r="E172" s="208" t="s">
        <v>463</v>
      </c>
      <c r="F172" s="1">
        <v>1.82999675434538</v>
      </c>
      <c r="G172" s="1">
        <v>53.0</v>
      </c>
    </row>
    <row r="173">
      <c r="A173" s="1">
        <v>2013.0</v>
      </c>
      <c r="B173" s="2" t="s">
        <v>9</v>
      </c>
      <c r="C173" s="7" t="s">
        <v>480</v>
      </c>
      <c r="D173" s="208" t="s">
        <v>6</v>
      </c>
      <c r="E173" s="208" t="s">
        <v>463</v>
      </c>
      <c r="F173" s="1">
        <v>1.74278270113891</v>
      </c>
      <c r="G173" s="1">
        <v>12.0</v>
      </c>
    </row>
    <row r="174">
      <c r="A174" s="1">
        <v>2013.0</v>
      </c>
      <c r="B174" s="2" t="s">
        <v>10</v>
      </c>
      <c r="C174" s="7" t="s">
        <v>478</v>
      </c>
      <c r="D174" s="208" t="s">
        <v>6</v>
      </c>
      <c r="E174" s="208" t="s">
        <v>463</v>
      </c>
      <c r="F174" s="1">
        <v>0.295019481119737</v>
      </c>
      <c r="G174" s="1">
        <v>15.0</v>
      </c>
    </row>
    <row r="175">
      <c r="A175" s="1">
        <v>2013.0</v>
      </c>
      <c r="B175" s="2" t="s">
        <v>11</v>
      </c>
      <c r="C175" s="7" t="s">
        <v>477</v>
      </c>
      <c r="D175" s="208" t="s">
        <v>6</v>
      </c>
      <c r="E175" s="208" t="s">
        <v>463</v>
      </c>
      <c r="F175" s="1">
        <v>1.46621199056887</v>
      </c>
      <c r="G175" s="1">
        <v>52.0</v>
      </c>
    </row>
    <row r="176">
      <c r="A176" s="1">
        <v>2013.0</v>
      </c>
      <c r="B176" s="2" t="s">
        <v>12</v>
      </c>
      <c r="C176" s="1" t="s">
        <v>476</v>
      </c>
      <c r="D176" s="208" t="s">
        <v>6</v>
      </c>
      <c r="E176" s="208" t="s">
        <v>463</v>
      </c>
      <c r="F176" s="1">
        <v>4.21937898914946</v>
      </c>
      <c r="G176" s="1">
        <v>382.0</v>
      </c>
    </row>
    <row r="177">
      <c r="A177" s="1">
        <v>2013.0</v>
      </c>
      <c r="B177" s="2" t="s">
        <v>13</v>
      </c>
      <c r="C177" s="1" t="s">
        <v>481</v>
      </c>
      <c r="D177" s="208" t="s">
        <v>6</v>
      </c>
      <c r="E177" s="208" t="s">
        <v>463</v>
      </c>
      <c r="F177" s="1">
        <v>0.871621232925666</v>
      </c>
      <c r="G177" s="1">
        <v>15.0</v>
      </c>
    </row>
    <row r="178">
      <c r="A178" s="1">
        <v>2013.0</v>
      </c>
      <c r="B178" s="2" t="s">
        <v>14</v>
      </c>
      <c r="C178" s="1" t="s">
        <v>483</v>
      </c>
      <c r="D178" s="208" t="s">
        <v>6</v>
      </c>
      <c r="E178" s="208" t="s">
        <v>463</v>
      </c>
      <c r="F178" s="1">
        <v>0.992573633726747</v>
      </c>
      <c r="G178" s="1">
        <v>57.0</v>
      </c>
    </row>
    <row r="179">
      <c r="A179" s="1">
        <v>2013.0</v>
      </c>
      <c r="B179" s="2" t="s">
        <v>15</v>
      </c>
      <c r="C179" s="1" t="s">
        <v>482</v>
      </c>
      <c r="D179" s="208" t="s">
        <v>6</v>
      </c>
      <c r="E179" s="208" t="s">
        <v>463</v>
      </c>
      <c r="F179" s="1">
        <v>0.256400833131774</v>
      </c>
      <c r="G179" s="1">
        <v>9.0</v>
      </c>
    </row>
    <row r="180">
      <c r="A180" s="1">
        <v>2013.0</v>
      </c>
      <c r="B180" s="2" t="s">
        <v>16</v>
      </c>
      <c r="C180" s="1" t="s">
        <v>484</v>
      </c>
      <c r="D180" s="208" t="s">
        <v>6</v>
      </c>
      <c r="E180" s="208" t="s">
        <v>463</v>
      </c>
      <c r="F180" s="1">
        <v>0.965636225521122</v>
      </c>
      <c r="G180" s="1">
        <v>27.0</v>
      </c>
    </row>
    <row r="181">
      <c r="A181" s="1">
        <v>2013.0</v>
      </c>
      <c r="B181" s="2" t="s">
        <v>17</v>
      </c>
      <c r="C181" s="1" t="s">
        <v>485</v>
      </c>
      <c r="D181" s="208" t="s">
        <v>6</v>
      </c>
      <c r="E181" s="208" t="s">
        <v>463</v>
      </c>
      <c r="F181" s="1">
        <v>1.57973362324467</v>
      </c>
      <c r="G181" s="1">
        <v>122.0</v>
      </c>
    </row>
    <row r="182">
      <c r="A182" s="1">
        <v>2013.0</v>
      </c>
      <c r="B182" s="2" t="s">
        <v>18</v>
      </c>
      <c r="C182" s="1" t="s">
        <v>486</v>
      </c>
      <c r="D182" s="208" t="s">
        <v>6</v>
      </c>
      <c r="E182" s="208" t="s">
        <v>463</v>
      </c>
      <c r="F182" s="1">
        <v>0.684388004549359</v>
      </c>
      <c r="G182" s="1">
        <v>109.0</v>
      </c>
    </row>
    <row r="183">
      <c r="A183" s="1">
        <v>2013.0</v>
      </c>
      <c r="B183" s="2" t="s">
        <v>19</v>
      </c>
      <c r="C183" s="1" t="s">
        <v>487</v>
      </c>
      <c r="D183" s="208" t="s">
        <v>6</v>
      </c>
      <c r="E183" s="208" t="s">
        <v>463</v>
      </c>
      <c r="F183" s="1">
        <v>1.30247828503788</v>
      </c>
      <c r="G183" s="1">
        <v>59.0</v>
      </c>
    </row>
    <row r="184">
      <c r="A184" s="1">
        <v>2013.0</v>
      </c>
      <c r="B184" s="2" t="s">
        <v>20</v>
      </c>
      <c r="C184" s="1" t="s">
        <v>488</v>
      </c>
      <c r="D184" s="208" t="s">
        <v>6</v>
      </c>
      <c r="E184" s="208" t="s">
        <v>463</v>
      </c>
      <c r="F184" s="1">
        <v>2.25143488769896</v>
      </c>
      <c r="G184" s="1">
        <v>42.0</v>
      </c>
    </row>
    <row r="185">
      <c r="A185" s="1">
        <v>2013.0</v>
      </c>
      <c r="B185" s="2" t="s">
        <v>21</v>
      </c>
      <c r="C185" s="1" t="s">
        <v>490</v>
      </c>
      <c r="D185" s="208" t="s">
        <v>6</v>
      </c>
      <c r="E185" s="208" t="s">
        <v>463</v>
      </c>
      <c r="F185" s="1">
        <v>0.960125968527071</v>
      </c>
      <c r="G185" s="1">
        <v>11.0</v>
      </c>
    </row>
    <row r="186">
      <c r="A186" s="1">
        <v>2013.0</v>
      </c>
      <c r="B186" s="2" t="s">
        <v>22</v>
      </c>
      <c r="C186" s="1" t="s">
        <v>491</v>
      </c>
      <c r="D186" s="208" t="s">
        <v>6</v>
      </c>
      <c r="E186" s="208" t="s">
        <v>463</v>
      </c>
      <c r="F186" s="1">
        <v>2.76264094762214</v>
      </c>
      <c r="G186" s="1">
        <v>137.0</v>
      </c>
    </row>
    <row r="187">
      <c r="A187" s="1">
        <v>2013.0</v>
      </c>
      <c r="B187" s="2" t="s">
        <v>23</v>
      </c>
      <c r="C187" s="1" t="s">
        <v>492</v>
      </c>
      <c r="D187" s="208" t="s">
        <v>6</v>
      </c>
      <c r="E187" s="208" t="s">
        <v>463</v>
      </c>
      <c r="F187" s="1">
        <v>0.482099151048769</v>
      </c>
      <c r="G187" s="1">
        <v>19.0</v>
      </c>
    </row>
    <row r="188">
      <c r="A188" s="1">
        <v>2013.0</v>
      </c>
      <c r="B188" s="2" t="s">
        <v>24</v>
      </c>
      <c r="C188" s="1" t="s">
        <v>493</v>
      </c>
      <c r="D188" s="208" t="s">
        <v>6</v>
      </c>
      <c r="E188" s="208" t="s">
        <v>463</v>
      </c>
      <c r="F188" s="1">
        <v>1.20098994475282</v>
      </c>
      <c r="G188" s="1">
        <v>73.0</v>
      </c>
    </row>
    <row r="189">
      <c r="A189" s="1">
        <v>2013.0</v>
      </c>
      <c r="B189" s="2" t="s">
        <v>25</v>
      </c>
      <c r="C189" s="1" t="s">
        <v>494</v>
      </c>
      <c r="D189" s="208" t="s">
        <v>6</v>
      </c>
      <c r="E189" s="208" t="s">
        <v>463</v>
      </c>
      <c r="F189" s="1">
        <v>3.48025111035364</v>
      </c>
      <c r="G189" s="1">
        <v>68.0</v>
      </c>
    </row>
    <row r="190">
      <c r="A190" s="1">
        <v>2013.0</v>
      </c>
      <c r="B190" s="2" t="s">
        <v>26</v>
      </c>
      <c r="C190" s="1" t="s">
        <v>495</v>
      </c>
      <c r="D190" s="208" t="s">
        <v>6</v>
      </c>
      <c r="E190" s="208" t="s">
        <v>463</v>
      </c>
      <c r="F190" s="1">
        <v>0.631191816387703</v>
      </c>
      <c r="G190" s="1">
        <v>9.0</v>
      </c>
    </row>
    <row r="191">
      <c r="A191" s="1">
        <v>2013.0</v>
      </c>
      <c r="B191" s="2" t="s">
        <v>27</v>
      </c>
      <c r="C191" s="1" t="s">
        <v>497</v>
      </c>
      <c r="D191" s="208" t="s">
        <v>6</v>
      </c>
      <c r="E191" s="208" t="s">
        <v>463</v>
      </c>
      <c r="F191" s="1">
        <v>2.70962674705968</v>
      </c>
      <c r="G191" s="1">
        <v>73.0</v>
      </c>
    </row>
    <row r="192">
      <c r="A192" s="1">
        <v>2013.0</v>
      </c>
      <c r="B192" s="2" t="s">
        <v>28</v>
      </c>
      <c r="C192" s="1" t="s">
        <v>496</v>
      </c>
      <c r="D192" s="208" t="s">
        <v>6</v>
      </c>
      <c r="E192" s="208" t="s">
        <v>463</v>
      </c>
      <c r="F192" s="1">
        <v>1.44120896843752</v>
      </c>
      <c r="G192" s="1">
        <v>42.0</v>
      </c>
    </row>
    <row r="193">
      <c r="A193" s="1">
        <v>2013.0</v>
      </c>
      <c r="B193" s="2" t="s">
        <v>29</v>
      </c>
      <c r="C193" s="1" t="s">
        <v>498</v>
      </c>
      <c r="D193" s="208" t="s">
        <v>6</v>
      </c>
      <c r="E193" s="208" t="s">
        <v>463</v>
      </c>
      <c r="F193" s="1">
        <v>1.3265557092448</v>
      </c>
      <c r="G193" s="1">
        <v>37.0</v>
      </c>
    </row>
    <row r="194">
      <c r="A194" s="1">
        <v>2013.0</v>
      </c>
      <c r="B194" s="2" t="s">
        <v>30</v>
      </c>
      <c r="C194" s="1" t="s">
        <v>499</v>
      </c>
      <c r="D194" s="208" t="s">
        <v>6</v>
      </c>
      <c r="E194" s="208" t="s">
        <v>463</v>
      </c>
      <c r="F194" s="1">
        <v>0.683065941478325</v>
      </c>
      <c r="G194" s="1">
        <v>16.0</v>
      </c>
    </row>
    <row r="195">
      <c r="A195" s="1">
        <v>2013.0</v>
      </c>
      <c r="B195" s="2" t="s">
        <v>31</v>
      </c>
      <c r="C195" s="1" t="s">
        <v>500</v>
      </c>
      <c r="D195" s="208" t="s">
        <v>6</v>
      </c>
      <c r="E195" s="208" t="s">
        <v>463</v>
      </c>
    </row>
    <row r="196">
      <c r="A196" s="1">
        <v>2013.0</v>
      </c>
      <c r="B196" s="2" t="s">
        <v>32</v>
      </c>
      <c r="C196" s="1" t="s">
        <v>501</v>
      </c>
      <c r="D196" s="208" t="s">
        <v>6</v>
      </c>
      <c r="E196" s="208" t="s">
        <v>463</v>
      </c>
      <c r="F196" s="1">
        <v>0.886726351411265</v>
      </c>
      <c r="G196" s="1">
        <v>11.0</v>
      </c>
    </row>
    <row r="197">
      <c r="A197" s="1">
        <v>2013.0</v>
      </c>
      <c r="B197" s="2" t="s">
        <v>33</v>
      </c>
      <c r="C197" s="1" t="s">
        <v>502</v>
      </c>
      <c r="D197" s="208" t="s">
        <v>6</v>
      </c>
      <c r="E197" s="208" t="s">
        <v>463</v>
      </c>
      <c r="F197" s="1">
        <v>1.14913886406374</v>
      </c>
      <c r="G197" s="1">
        <v>92.0</v>
      </c>
    </row>
    <row r="198">
      <c r="A198" s="1">
        <v>2013.0</v>
      </c>
      <c r="B198" s="2" t="s">
        <v>34</v>
      </c>
      <c r="C198" s="1" t="s">
        <v>503</v>
      </c>
      <c r="D198" s="208" t="s">
        <v>6</v>
      </c>
      <c r="E198" s="208" t="s">
        <v>463</v>
      </c>
      <c r="F198" s="1">
        <v>2.09102168778518</v>
      </c>
      <c r="G198" s="1">
        <v>43.0</v>
      </c>
    </row>
    <row r="199">
      <c r="A199" s="1">
        <v>2013.0</v>
      </c>
      <c r="B199" s="2" t="s">
        <v>35</v>
      </c>
      <c r="C199" s="1" t="s">
        <v>504</v>
      </c>
      <c r="D199" s="208" t="s">
        <v>6</v>
      </c>
      <c r="E199" s="208" t="s">
        <v>463</v>
      </c>
      <c r="F199" s="1">
        <v>1.09166099431052</v>
      </c>
      <c r="G199" s="1">
        <v>17.0</v>
      </c>
    </row>
    <row r="200">
      <c r="A200" s="1">
        <v>2014.0</v>
      </c>
      <c r="B200" s="2" t="s">
        <v>3</v>
      </c>
      <c r="C200" s="7" t="s">
        <v>489</v>
      </c>
      <c r="D200" s="208" t="s">
        <v>6</v>
      </c>
      <c r="E200" s="208" t="s">
        <v>463</v>
      </c>
      <c r="F200" s="1">
        <v>1.55515725038803</v>
      </c>
      <c r="G200" s="1">
        <v>1854.0</v>
      </c>
    </row>
    <row r="201">
      <c r="A201" s="1">
        <v>2014.0</v>
      </c>
      <c r="B201" s="2" t="s">
        <v>4</v>
      </c>
      <c r="C201" s="1" t="s">
        <v>472</v>
      </c>
      <c r="D201" s="208" t="s">
        <v>6</v>
      </c>
      <c r="E201" s="208" t="s">
        <v>463</v>
      </c>
      <c r="F201" s="1">
        <v>1.62555055849273</v>
      </c>
      <c r="G201" s="1">
        <v>21.0</v>
      </c>
      <c r="I201" s="209"/>
    </row>
    <row r="202">
      <c r="A202" s="1">
        <v>2014.0</v>
      </c>
      <c r="B202" s="2" t="s">
        <v>5</v>
      </c>
      <c r="C202" s="1" t="s">
        <v>473</v>
      </c>
      <c r="D202" s="208" t="s">
        <v>6</v>
      </c>
      <c r="E202" s="208" t="s">
        <v>463</v>
      </c>
      <c r="F202" s="1">
        <v>2.38666945413546</v>
      </c>
      <c r="G202" s="1">
        <v>79.0</v>
      </c>
    </row>
    <row r="203">
      <c r="A203" s="1">
        <v>2014.0</v>
      </c>
      <c r="B203" s="2" t="s">
        <v>6</v>
      </c>
      <c r="C203" s="1" t="s">
        <v>474</v>
      </c>
      <c r="D203" s="208" t="s">
        <v>6</v>
      </c>
      <c r="E203" s="208" t="s">
        <v>463</v>
      </c>
      <c r="F203" s="1">
        <v>1.44011705271404</v>
      </c>
      <c r="G203" s="1">
        <v>10.0</v>
      </c>
    </row>
    <row r="204">
      <c r="A204" s="1">
        <v>2014.0</v>
      </c>
      <c r="B204" s="2" t="s">
        <v>7</v>
      </c>
      <c r="C204" s="1" t="s">
        <v>475</v>
      </c>
      <c r="D204" s="208" t="s">
        <v>6</v>
      </c>
      <c r="E204" s="208" t="s">
        <v>463</v>
      </c>
      <c r="F204" s="1">
        <v>0.448251594655048</v>
      </c>
      <c r="G204" s="1">
        <v>4.0</v>
      </c>
    </row>
    <row r="205">
      <c r="A205" s="1">
        <v>2014.0</v>
      </c>
      <c r="B205" s="2" t="s">
        <v>8</v>
      </c>
      <c r="C205" s="7" t="s">
        <v>479</v>
      </c>
      <c r="D205" s="208" t="s">
        <v>6</v>
      </c>
      <c r="E205" s="208" t="s">
        <v>463</v>
      </c>
      <c r="F205" s="1">
        <v>1.73495294025196</v>
      </c>
      <c r="G205" s="1">
        <v>51.0</v>
      </c>
    </row>
    <row r="206">
      <c r="A206" s="1">
        <v>2014.0</v>
      </c>
      <c r="B206" s="2" t="s">
        <v>9</v>
      </c>
      <c r="C206" s="7" t="s">
        <v>480</v>
      </c>
      <c r="D206" s="208" t="s">
        <v>6</v>
      </c>
      <c r="E206" s="208" t="s">
        <v>463</v>
      </c>
      <c r="F206" s="1">
        <v>1.7090389646642</v>
      </c>
      <c r="G206" s="1">
        <v>12.0</v>
      </c>
    </row>
    <row r="207">
      <c r="A207" s="1">
        <v>2014.0</v>
      </c>
      <c r="B207" s="2" t="s">
        <v>10</v>
      </c>
      <c r="C207" s="7" t="s">
        <v>478</v>
      </c>
      <c r="D207" s="208" t="s">
        <v>6</v>
      </c>
      <c r="E207" s="208" t="s">
        <v>463</v>
      </c>
      <c r="F207" s="1">
        <v>0.425000623012277</v>
      </c>
      <c r="G207" s="1">
        <v>22.0</v>
      </c>
    </row>
    <row r="208">
      <c r="A208" s="1">
        <v>2014.0</v>
      </c>
      <c r="B208" s="2" t="s">
        <v>11</v>
      </c>
      <c r="C208" s="7" t="s">
        <v>477</v>
      </c>
      <c r="D208" s="208" t="s">
        <v>6</v>
      </c>
      <c r="E208" s="208" t="s">
        <v>463</v>
      </c>
      <c r="F208" s="1">
        <v>1.50975216020372</v>
      </c>
      <c r="G208" s="1">
        <v>54.0</v>
      </c>
    </row>
    <row r="209">
      <c r="A209" s="1">
        <v>2014.0</v>
      </c>
      <c r="B209" s="2" t="s">
        <v>12</v>
      </c>
      <c r="C209" s="1" t="s">
        <v>476</v>
      </c>
      <c r="D209" s="208" t="s">
        <v>6</v>
      </c>
      <c r="E209" s="208" t="s">
        <v>463</v>
      </c>
      <c r="F209" s="1">
        <v>4.41398695357876</v>
      </c>
      <c r="G209" s="1">
        <v>400.0</v>
      </c>
    </row>
    <row r="210">
      <c r="A210" s="1">
        <v>2014.0</v>
      </c>
      <c r="B210" s="2" t="s">
        <v>13</v>
      </c>
      <c r="C210" s="1" t="s">
        <v>481</v>
      </c>
      <c r="D210" s="208" t="s">
        <v>6</v>
      </c>
      <c r="E210" s="208" t="s">
        <v>463</v>
      </c>
      <c r="F210" s="1">
        <v>0.91628111275469</v>
      </c>
      <c r="G210" s="1">
        <v>16.0</v>
      </c>
    </row>
    <row r="211">
      <c r="A211" s="1">
        <v>2014.0</v>
      </c>
      <c r="B211" s="2" t="s">
        <v>14</v>
      </c>
      <c r="C211" s="1" t="s">
        <v>483</v>
      </c>
      <c r="D211" s="208" t="s">
        <v>6</v>
      </c>
      <c r="E211" s="208" t="s">
        <v>463</v>
      </c>
      <c r="F211" s="1">
        <v>1.13382853008064</v>
      </c>
      <c r="G211" s="1">
        <v>66.0</v>
      </c>
    </row>
    <row r="212">
      <c r="A212" s="1">
        <v>2014.0</v>
      </c>
      <c r="B212" s="2" t="s">
        <v>15</v>
      </c>
      <c r="C212" s="1" t="s">
        <v>482</v>
      </c>
      <c r="D212" s="208" t="s">
        <v>6</v>
      </c>
      <c r="E212" s="208" t="s">
        <v>463</v>
      </c>
      <c r="F212" s="1">
        <v>0.508642830721688</v>
      </c>
      <c r="G212" s="1">
        <v>18.0</v>
      </c>
    </row>
    <row r="213">
      <c r="A213" s="1">
        <v>2014.0</v>
      </c>
      <c r="B213" s="2" t="s">
        <v>16</v>
      </c>
      <c r="C213" s="1" t="s">
        <v>484</v>
      </c>
      <c r="D213" s="208" t="s">
        <v>6</v>
      </c>
      <c r="E213" s="208" t="s">
        <v>463</v>
      </c>
      <c r="F213" s="1">
        <v>1.05678269553562</v>
      </c>
      <c r="G213" s="1">
        <v>30.0</v>
      </c>
    </row>
    <row r="214">
      <c r="A214" s="1">
        <v>2014.0</v>
      </c>
      <c r="B214" s="2" t="s">
        <v>17</v>
      </c>
      <c r="C214" s="1" t="s">
        <v>485</v>
      </c>
      <c r="D214" s="208" t="s">
        <v>6</v>
      </c>
      <c r="E214" s="208" t="s">
        <v>463</v>
      </c>
      <c r="F214" s="1">
        <v>1.76389340868822</v>
      </c>
      <c r="G214" s="1">
        <v>138.0</v>
      </c>
    </row>
    <row r="215">
      <c r="A215" s="1">
        <v>2014.0</v>
      </c>
      <c r="B215" s="2" t="s">
        <v>18</v>
      </c>
      <c r="C215" s="1" t="s">
        <v>486</v>
      </c>
      <c r="D215" s="208" t="s">
        <v>6</v>
      </c>
      <c r="E215" s="208" t="s">
        <v>463</v>
      </c>
      <c r="F215" s="1">
        <v>0.687553211818111</v>
      </c>
      <c r="G215" s="1">
        <v>111.0</v>
      </c>
    </row>
    <row r="216">
      <c r="A216" s="1">
        <v>2014.0</v>
      </c>
      <c r="B216" s="2" t="s">
        <v>19</v>
      </c>
      <c r="C216" s="1" t="s">
        <v>487</v>
      </c>
      <c r="D216" s="208" t="s">
        <v>6</v>
      </c>
      <c r="E216" s="208" t="s">
        <v>463</v>
      </c>
      <c r="F216" s="1">
        <v>1.33223260344459</v>
      </c>
      <c r="G216" s="1">
        <v>61.0</v>
      </c>
    </row>
    <row r="217">
      <c r="A217" s="1">
        <v>2014.0</v>
      </c>
      <c r="B217" s="2" t="s">
        <v>20</v>
      </c>
      <c r="C217" s="1" t="s">
        <v>488</v>
      </c>
      <c r="D217" s="208" t="s">
        <v>6</v>
      </c>
      <c r="E217" s="208" t="s">
        <v>463</v>
      </c>
      <c r="F217" s="1">
        <v>2.43075004491603</v>
      </c>
      <c r="G217" s="1">
        <v>46.0</v>
      </c>
    </row>
    <row r="218">
      <c r="A218" s="1">
        <v>2014.0</v>
      </c>
      <c r="B218" s="2" t="s">
        <v>21</v>
      </c>
      <c r="C218" s="1" t="s">
        <v>490</v>
      </c>
      <c r="D218" s="208" t="s">
        <v>6</v>
      </c>
      <c r="E218" s="208" t="s">
        <v>463</v>
      </c>
      <c r="F218" s="1">
        <v>1.02892831970861</v>
      </c>
      <c r="G218" s="1">
        <v>12.0</v>
      </c>
    </row>
    <row r="219">
      <c r="A219" s="1">
        <v>2014.0</v>
      </c>
      <c r="B219" s="2" t="s">
        <v>22</v>
      </c>
      <c r="C219" s="1" t="s">
        <v>491</v>
      </c>
      <c r="D219" s="208" t="s">
        <v>6</v>
      </c>
      <c r="E219" s="208" t="s">
        <v>463</v>
      </c>
      <c r="F219" s="1">
        <v>2.90513661750793</v>
      </c>
      <c r="G219" s="1">
        <v>147.0</v>
      </c>
    </row>
    <row r="220">
      <c r="A220" s="1">
        <v>2014.0</v>
      </c>
      <c r="B220" s="2" t="s">
        <v>23</v>
      </c>
      <c r="C220" s="1" t="s">
        <v>492</v>
      </c>
      <c r="D220" s="208" t="s">
        <v>6</v>
      </c>
      <c r="E220" s="208" t="s">
        <v>463</v>
      </c>
      <c r="F220" s="1">
        <v>0.452843517658256</v>
      </c>
      <c r="G220" s="1">
        <v>18.0</v>
      </c>
    </row>
    <row r="221">
      <c r="A221" s="1">
        <v>2014.0</v>
      </c>
      <c r="B221" s="2" t="s">
        <v>24</v>
      </c>
      <c r="C221" s="1" t="s">
        <v>493</v>
      </c>
      <c r="D221" s="208" t="s">
        <v>6</v>
      </c>
      <c r="E221" s="208" t="s">
        <v>463</v>
      </c>
      <c r="F221" s="1">
        <v>1.3149000578556</v>
      </c>
      <c r="G221" s="1">
        <v>81.0</v>
      </c>
    </row>
    <row r="222">
      <c r="A222" s="1">
        <v>2014.0</v>
      </c>
      <c r="B222" s="2" t="s">
        <v>25</v>
      </c>
      <c r="C222" s="1" t="s">
        <v>494</v>
      </c>
      <c r="D222" s="208" t="s">
        <v>6</v>
      </c>
      <c r="E222" s="208" t="s">
        <v>463</v>
      </c>
      <c r="F222" s="1">
        <v>3.64852964255405</v>
      </c>
      <c r="G222" s="1">
        <v>73.0</v>
      </c>
    </row>
    <row r="223">
      <c r="A223" s="1">
        <v>2014.0</v>
      </c>
      <c r="B223" s="2" t="s">
        <v>26</v>
      </c>
      <c r="C223" s="1" t="s">
        <v>495</v>
      </c>
      <c r="D223" s="208" t="s">
        <v>6</v>
      </c>
      <c r="E223" s="208" t="s">
        <v>463</v>
      </c>
      <c r="F223" s="1">
        <v>0.81867730401377</v>
      </c>
      <c r="G223" s="1">
        <v>12.0</v>
      </c>
    </row>
    <row r="224">
      <c r="A224" s="1">
        <v>2014.0</v>
      </c>
      <c r="B224" s="2" t="s">
        <v>27</v>
      </c>
      <c r="C224" s="1" t="s">
        <v>497</v>
      </c>
      <c r="D224" s="208" t="s">
        <v>6</v>
      </c>
      <c r="E224" s="208" t="s">
        <v>463</v>
      </c>
      <c r="F224" s="1">
        <v>3.0132834353195</v>
      </c>
      <c r="G224" s="1">
        <v>82.0</v>
      </c>
    </row>
    <row r="225">
      <c r="A225" s="1">
        <v>2014.0</v>
      </c>
      <c r="B225" s="2" t="s">
        <v>28</v>
      </c>
      <c r="C225" s="1" t="s">
        <v>496</v>
      </c>
      <c r="D225" s="208" t="s">
        <v>6</v>
      </c>
      <c r="E225" s="208" t="s">
        <v>463</v>
      </c>
      <c r="F225" s="1">
        <v>1.58974553247681</v>
      </c>
      <c r="G225" s="1">
        <v>47.0</v>
      </c>
    </row>
    <row r="226">
      <c r="A226" s="1">
        <v>2014.0</v>
      </c>
      <c r="B226" s="2" t="s">
        <v>29</v>
      </c>
      <c r="C226" s="1" t="s">
        <v>498</v>
      </c>
      <c r="D226" s="208" t="s">
        <v>6</v>
      </c>
      <c r="E226" s="208" t="s">
        <v>463</v>
      </c>
      <c r="F226" s="1">
        <v>1.48463508730008</v>
      </c>
      <c r="G226" s="1">
        <v>42.0</v>
      </c>
    </row>
    <row r="227">
      <c r="A227" s="1">
        <v>2014.0</v>
      </c>
      <c r="B227" s="2" t="s">
        <v>30</v>
      </c>
      <c r="C227" s="1" t="s">
        <v>499</v>
      </c>
      <c r="D227" s="208" t="s">
        <v>6</v>
      </c>
      <c r="E227" s="208" t="s">
        <v>463</v>
      </c>
      <c r="F227" s="1">
        <v>0.967572847718337</v>
      </c>
      <c r="G227" s="1">
        <v>23.0</v>
      </c>
    </row>
    <row r="228">
      <c r="A228" s="1">
        <v>2014.0</v>
      </c>
      <c r="B228" s="2" t="s">
        <v>31</v>
      </c>
      <c r="C228" s="1" t="s">
        <v>500</v>
      </c>
      <c r="D228" s="208" t="s">
        <v>6</v>
      </c>
      <c r="E228" s="208" t="s">
        <v>463</v>
      </c>
      <c r="F228" s="7">
        <v>0.0</v>
      </c>
    </row>
    <row r="229">
      <c r="A229" s="1">
        <v>2014.0</v>
      </c>
      <c r="B229" s="2" t="s">
        <v>32</v>
      </c>
      <c r="C229" s="1" t="s">
        <v>501</v>
      </c>
      <c r="D229" s="208" t="s">
        <v>6</v>
      </c>
      <c r="E229" s="208" t="s">
        <v>463</v>
      </c>
      <c r="F229" s="1">
        <v>0.950174436190244</v>
      </c>
      <c r="G229" s="1">
        <v>12.0</v>
      </c>
    </row>
    <row r="230">
      <c r="A230" s="1">
        <v>2014.0</v>
      </c>
      <c r="B230" s="2" t="s">
        <v>33</v>
      </c>
      <c r="C230" s="1" t="s">
        <v>502</v>
      </c>
      <c r="D230" s="208" t="s">
        <v>6</v>
      </c>
      <c r="E230" s="208" t="s">
        <v>463</v>
      </c>
      <c r="F230" s="1">
        <v>1.24619509492675</v>
      </c>
      <c r="G230" s="1">
        <v>101.0</v>
      </c>
    </row>
    <row r="231">
      <c r="A231" s="1">
        <v>2014.0</v>
      </c>
      <c r="B231" s="2" t="s">
        <v>34</v>
      </c>
      <c r="C231" s="1" t="s">
        <v>503</v>
      </c>
      <c r="D231" s="208" t="s">
        <v>6</v>
      </c>
      <c r="E231" s="208" t="s">
        <v>463</v>
      </c>
      <c r="F231" s="1">
        <v>2.2525318218046</v>
      </c>
      <c r="G231" s="1">
        <v>47.0</v>
      </c>
    </row>
    <row r="232">
      <c r="A232" s="1">
        <v>2014.0</v>
      </c>
      <c r="B232" s="2" t="s">
        <v>35</v>
      </c>
      <c r="C232" s="1" t="s">
        <v>504</v>
      </c>
      <c r="D232" s="208" t="s">
        <v>6</v>
      </c>
      <c r="E232" s="208" t="s">
        <v>463</v>
      </c>
      <c r="F232" s="1">
        <v>1.14214140091257</v>
      </c>
      <c r="G232" s="1">
        <v>18.0</v>
      </c>
    </row>
    <row r="233">
      <c r="A233" s="1">
        <v>2015.0</v>
      </c>
      <c r="B233" s="2" t="s">
        <v>3</v>
      </c>
      <c r="C233" s="7" t="s">
        <v>489</v>
      </c>
      <c r="D233" s="208" t="s">
        <v>6</v>
      </c>
      <c r="E233" s="208" t="s">
        <v>463</v>
      </c>
      <c r="F233" s="1">
        <v>1.60045362375646</v>
      </c>
      <c r="G233" s="1">
        <v>1931.0</v>
      </c>
    </row>
    <row r="234">
      <c r="A234" s="1">
        <v>2015.0</v>
      </c>
      <c r="B234" s="2" t="s">
        <v>4</v>
      </c>
      <c r="C234" s="1" t="s">
        <v>472</v>
      </c>
      <c r="D234" s="208" t="s">
        <v>6</v>
      </c>
      <c r="E234" s="208" t="s">
        <v>463</v>
      </c>
      <c r="F234" s="1">
        <v>1.82014951011434</v>
      </c>
      <c r="G234" s="1">
        <v>24.0</v>
      </c>
    </row>
    <row r="235">
      <c r="A235" s="1">
        <v>2015.0</v>
      </c>
      <c r="B235" s="2" t="s">
        <v>5</v>
      </c>
      <c r="C235" s="1" t="s">
        <v>473</v>
      </c>
      <c r="D235" s="208" t="s">
        <v>6</v>
      </c>
      <c r="E235" s="208" t="s">
        <v>463</v>
      </c>
      <c r="F235" s="1">
        <v>2.36365736183525</v>
      </c>
      <c r="G235" s="1">
        <v>79.0</v>
      </c>
    </row>
    <row r="236">
      <c r="A236" s="1">
        <v>2015.0</v>
      </c>
      <c r="B236" s="2" t="s">
        <v>6</v>
      </c>
      <c r="C236" s="1" t="s">
        <v>474</v>
      </c>
      <c r="D236" s="208" t="s">
        <v>6</v>
      </c>
      <c r="E236" s="208" t="s">
        <v>463</v>
      </c>
      <c r="F236" s="1">
        <v>1.54635769502734</v>
      </c>
      <c r="G236" s="1">
        <v>11.0</v>
      </c>
    </row>
    <row r="237">
      <c r="A237" s="1">
        <v>2015.0</v>
      </c>
      <c r="B237" s="2" t="s">
        <v>7</v>
      </c>
      <c r="C237" s="1" t="s">
        <v>475</v>
      </c>
      <c r="D237" s="208" t="s">
        <v>6</v>
      </c>
      <c r="E237" s="208" t="s">
        <v>463</v>
      </c>
      <c r="F237" s="1">
        <v>0.550220253167343</v>
      </c>
      <c r="G237" s="1">
        <v>5.0</v>
      </c>
    </row>
    <row r="238">
      <c r="A238" s="1">
        <v>2015.0</v>
      </c>
      <c r="B238" s="2" t="s">
        <v>8</v>
      </c>
      <c r="C238" s="7" t="s">
        <v>479</v>
      </c>
      <c r="D238" s="208" t="s">
        <v>6</v>
      </c>
      <c r="E238" s="208" t="s">
        <v>463</v>
      </c>
      <c r="F238" s="1">
        <v>1.81169327227703</v>
      </c>
      <c r="G238" s="1">
        <v>54.0</v>
      </c>
    </row>
    <row r="239">
      <c r="A239" s="1">
        <v>2015.0</v>
      </c>
      <c r="B239" s="2" t="s">
        <v>9</v>
      </c>
      <c r="C239" s="7" t="s">
        <v>480</v>
      </c>
      <c r="D239" s="208" t="s">
        <v>6</v>
      </c>
      <c r="E239" s="208" t="s">
        <v>463</v>
      </c>
      <c r="F239" s="1">
        <v>1.67777024334659</v>
      </c>
      <c r="G239" s="1">
        <v>12.0</v>
      </c>
    </row>
    <row r="240">
      <c r="A240" s="1">
        <v>2015.0</v>
      </c>
      <c r="B240" s="2" t="s">
        <v>10</v>
      </c>
      <c r="C240" s="7" t="s">
        <v>478</v>
      </c>
      <c r="D240" s="208" t="s">
        <v>6</v>
      </c>
      <c r="E240" s="208" t="s">
        <v>463</v>
      </c>
      <c r="F240" s="1">
        <v>0.550840592241011</v>
      </c>
      <c r="G240" s="1">
        <v>29.0</v>
      </c>
    </row>
    <row r="241">
      <c r="A241" s="1">
        <v>2015.0</v>
      </c>
      <c r="B241" s="2" t="s">
        <v>11</v>
      </c>
      <c r="C241" s="7" t="s">
        <v>477</v>
      </c>
      <c r="D241" s="208" t="s">
        <v>6</v>
      </c>
      <c r="E241" s="208" t="s">
        <v>463</v>
      </c>
      <c r="F241" s="1">
        <v>1.44290454464985</v>
      </c>
      <c r="G241" s="1">
        <v>52.0</v>
      </c>
    </row>
    <row r="242">
      <c r="A242" s="1">
        <v>2015.0</v>
      </c>
      <c r="B242" s="2" t="s">
        <v>12</v>
      </c>
      <c r="C242" s="1" t="s">
        <v>476</v>
      </c>
      <c r="D242" s="208" t="s">
        <v>6</v>
      </c>
      <c r="E242" s="208" t="s">
        <v>463</v>
      </c>
      <c r="F242" s="1">
        <v>4.52446943422944</v>
      </c>
      <c r="G242" s="1">
        <v>410.0</v>
      </c>
    </row>
    <row r="243">
      <c r="A243" s="1">
        <v>2015.0</v>
      </c>
      <c r="B243" s="2" t="s">
        <v>13</v>
      </c>
      <c r="C243" s="1" t="s">
        <v>481</v>
      </c>
      <c r="D243" s="208" t="s">
        <v>6</v>
      </c>
      <c r="E243" s="208" t="s">
        <v>463</v>
      </c>
      <c r="F243" s="1">
        <v>0.90393948125173</v>
      </c>
      <c r="G243" s="1">
        <v>16.0</v>
      </c>
    </row>
    <row r="244">
      <c r="A244" s="1">
        <v>2015.0</v>
      </c>
      <c r="B244" s="2" t="s">
        <v>14</v>
      </c>
      <c r="C244" s="1" t="s">
        <v>483</v>
      </c>
      <c r="D244" s="208" t="s">
        <v>6</v>
      </c>
      <c r="E244" s="208" t="s">
        <v>463</v>
      </c>
      <c r="F244" s="1">
        <v>1.22140201684008</v>
      </c>
      <c r="G244" s="1">
        <v>72.0</v>
      </c>
    </row>
    <row r="245">
      <c r="A245" s="1">
        <v>2015.0</v>
      </c>
      <c r="B245" s="2" t="s">
        <v>15</v>
      </c>
      <c r="C245" s="1" t="s">
        <v>482</v>
      </c>
      <c r="D245" s="208" t="s">
        <v>6</v>
      </c>
      <c r="E245" s="208" t="s">
        <v>463</v>
      </c>
      <c r="F245" s="1">
        <v>0.561075761779575</v>
      </c>
      <c r="G245" s="1">
        <v>20.0</v>
      </c>
    </row>
    <row r="246">
      <c r="A246" s="1">
        <v>2015.0</v>
      </c>
      <c r="B246" s="2" t="s">
        <v>16</v>
      </c>
      <c r="C246" s="1" t="s">
        <v>484</v>
      </c>
      <c r="D246" s="208" t="s">
        <v>6</v>
      </c>
      <c r="E246" s="208" t="s">
        <v>463</v>
      </c>
      <c r="F246" s="1">
        <v>1.21545798630561</v>
      </c>
      <c r="G246" s="1">
        <v>35.0</v>
      </c>
    </row>
    <row r="247">
      <c r="A247" s="1">
        <v>2015.0</v>
      </c>
      <c r="B247" s="2" t="s">
        <v>17</v>
      </c>
      <c r="C247" s="1" t="s">
        <v>485</v>
      </c>
      <c r="D247" s="208" t="s">
        <v>6</v>
      </c>
      <c r="E247" s="208" t="s">
        <v>463</v>
      </c>
      <c r="F247" s="1">
        <v>1.88179997577656</v>
      </c>
      <c r="G247" s="1">
        <v>149.0</v>
      </c>
    </row>
    <row r="248">
      <c r="A248" s="1">
        <v>2015.0</v>
      </c>
      <c r="B248" s="2" t="s">
        <v>18</v>
      </c>
      <c r="C248" s="1" t="s">
        <v>486</v>
      </c>
      <c r="D248" s="208" t="s">
        <v>6</v>
      </c>
      <c r="E248" s="208" t="s">
        <v>463</v>
      </c>
      <c r="F248" s="1">
        <v>0.654359849849488</v>
      </c>
      <c r="G248" s="1">
        <v>107.0</v>
      </c>
    </row>
    <row r="249">
      <c r="A249" s="1">
        <v>2015.0</v>
      </c>
      <c r="B249" s="2" t="s">
        <v>19</v>
      </c>
      <c r="C249" s="1" t="s">
        <v>487</v>
      </c>
      <c r="D249" s="208" t="s">
        <v>6</v>
      </c>
      <c r="E249" s="208" t="s">
        <v>463</v>
      </c>
      <c r="F249" s="1">
        <v>1.36257225958602</v>
      </c>
      <c r="G249" s="1">
        <v>63.0</v>
      </c>
    </row>
    <row r="250">
      <c r="A250" s="1">
        <v>2015.0</v>
      </c>
      <c r="B250" s="2" t="s">
        <v>20</v>
      </c>
      <c r="C250" s="1" t="s">
        <v>488</v>
      </c>
      <c r="D250" s="208" t="s">
        <v>6</v>
      </c>
      <c r="E250" s="208" t="s">
        <v>463</v>
      </c>
      <c r="F250" s="1">
        <v>2.71110939639235</v>
      </c>
      <c r="G250" s="1">
        <v>52.0</v>
      </c>
    </row>
    <row r="251">
      <c r="A251" s="1">
        <v>2015.0</v>
      </c>
      <c r="B251" s="2" t="s">
        <v>21</v>
      </c>
      <c r="C251" s="1" t="s">
        <v>490</v>
      </c>
      <c r="D251" s="208" t="s">
        <v>6</v>
      </c>
      <c r="E251" s="208" t="s">
        <v>463</v>
      </c>
      <c r="F251" s="1">
        <v>0.927562433384153</v>
      </c>
      <c r="G251" s="1">
        <v>11.0</v>
      </c>
    </row>
    <row r="252">
      <c r="A252" s="1">
        <v>2015.0</v>
      </c>
      <c r="B252" s="2" t="s">
        <v>22</v>
      </c>
      <c r="C252" s="1" t="s">
        <v>491</v>
      </c>
      <c r="D252" s="208" t="s">
        <v>6</v>
      </c>
      <c r="E252" s="208" t="s">
        <v>463</v>
      </c>
      <c r="F252" s="1">
        <v>2.92776202840007</v>
      </c>
      <c r="G252" s="1">
        <v>151.0</v>
      </c>
    </row>
    <row r="253">
      <c r="A253" s="1">
        <v>2015.0</v>
      </c>
      <c r="B253" s="2" t="s">
        <v>23</v>
      </c>
      <c r="C253" s="1" t="s">
        <v>492</v>
      </c>
      <c r="D253" s="208" t="s">
        <v>6</v>
      </c>
      <c r="E253" s="208" t="s">
        <v>463</v>
      </c>
      <c r="F253" s="1">
        <v>0.474388039429136</v>
      </c>
      <c r="G253" s="1">
        <v>19.0</v>
      </c>
    </row>
    <row r="254">
      <c r="A254" s="1">
        <v>2015.0</v>
      </c>
      <c r="B254" s="2" t="s">
        <v>24</v>
      </c>
      <c r="C254" s="1" t="s">
        <v>493</v>
      </c>
      <c r="D254" s="208" t="s">
        <v>6</v>
      </c>
      <c r="E254" s="208" t="s">
        <v>463</v>
      </c>
      <c r="F254" s="1">
        <v>1.33071572465087</v>
      </c>
      <c r="G254" s="1">
        <v>83.0</v>
      </c>
    </row>
    <row r="255">
      <c r="A255" s="1">
        <v>2015.0</v>
      </c>
      <c r="B255" s="2" t="s">
        <v>25</v>
      </c>
      <c r="C255" s="1" t="s">
        <v>494</v>
      </c>
      <c r="D255" s="208" t="s">
        <v>6</v>
      </c>
      <c r="E255" s="208" t="s">
        <v>463</v>
      </c>
      <c r="F255" s="1">
        <v>3.71323832980494</v>
      </c>
      <c r="G255" s="1">
        <v>76.0</v>
      </c>
    </row>
    <row r="256">
      <c r="A256" s="1">
        <v>2015.0</v>
      </c>
      <c r="B256" s="2" t="s">
        <v>26</v>
      </c>
      <c r="C256" s="1" t="s">
        <v>495</v>
      </c>
      <c r="D256" s="208" t="s">
        <v>6</v>
      </c>
      <c r="E256" s="208" t="s">
        <v>463</v>
      </c>
      <c r="F256" s="1">
        <v>0.86371219515112</v>
      </c>
      <c r="G256" s="1">
        <v>13.0</v>
      </c>
    </row>
    <row r="257">
      <c r="A257" s="1">
        <v>2015.0</v>
      </c>
      <c r="B257" s="2" t="s">
        <v>27</v>
      </c>
      <c r="C257" s="1" t="s">
        <v>497</v>
      </c>
      <c r="D257" s="208" t="s">
        <v>6</v>
      </c>
      <c r="E257" s="208" t="s">
        <v>463</v>
      </c>
      <c r="F257" s="1">
        <v>2.91299220009926</v>
      </c>
      <c r="G257" s="1">
        <v>80.0</v>
      </c>
    </row>
    <row r="258">
      <c r="A258" s="1">
        <v>2015.0</v>
      </c>
      <c r="B258" s="2" t="s">
        <v>28</v>
      </c>
      <c r="C258" s="1" t="s">
        <v>496</v>
      </c>
      <c r="D258" s="208" t="s">
        <v>6</v>
      </c>
      <c r="E258" s="208" t="s">
        <v>463</v>
      </c>
      <c r="F258" s="1">
        <v>1.73541004068202</v>
      </c>
      <c r="G258" s="1">
        <v>52.0</v>
      </c>
    </row>
    <row r="259">
      <c r="A259" s="1">
        <v>2015.0</v>
      </c>
      <c r="B259" s="2" t="s">
        <v>29</v>
      </c>
      <c r="C259" s="1" t="s">
        <v>498</v>
      </c>
      <c r="D259" s="208" t="s">
        <v>6</v>
      </c>
      <c r="E259" s="208" t="s">
        <v>463</v>
      </c>
      <c r="F259" s="1">
        <v>1.60471311218061</v>
      </c>
      <c r="G259" s="1">
        <v>46.0</v>
      </c>
    </row>
    <row r="260">
      <c r="A260" s="1">
        <v>2015.0</v>
      </c>
      <c r="B260" s="2" t="s">
        <v>30</v>
      </c>
      <c r="C260" s="1" t="s">
        <v>499</v>
      </c>
      <c r="D260" s="208" t="s">
        <v>6</v>
      </c>
      <c r="E260" s="208" t="s">
        <v>463</v>
      </c>
      <c r="F260" s="1">
        <v>1.41071930917905</v>
      </c>
      <c r="G260" s="1">
        <v>34.0</v>
      </c>
    </row>
    <row r="261">
      <c r="A261" s="1">
        <v>2015.0</v>
      </c>
      <c r="B261" s="2" t="s">
        <v>31</v>
      </c>
      <c r="C261" s="1" t="s">
        <v>500</v>
      </c>
      <c r="D261" s="208" t="s">
        <v>6</v>
      </c>
      <c r="E261" s="208" t="s">
        <v>463</v>
      </c>
      <c r="F261" s="7">
        <v>0.0</v>
      </c>
    </row>
    <row r="262">
      <c r="A262" s="1">
        <v>2015.0</v>
      </c>
      <c r="B262" s="2" t="s">
        <v>32</v>
      </c>
      <c r="C262" s="1" t="s">
        <v>501</v>
      </c>
      <c r="D262" s="208" t="s">
        <v>6</v>
      </c>
      <c r="E262" s="208" t="s">
        <v>463</v>
      </c>
      <c r="F262" s="1">
        <v>1.167763196308</v>
      </c>
      <c r="G262" s="1">
        <v>15.0</v>
      </c>
    </row>
    <row r="263">
      <c r="A263" s="1">
        <v>2015.0</v>
      </c>
      <c r="B263" s="2" t="s">
        <v>33</v>
      </c>
      <c r="C263" s="1" t="s">
        <v>502</v>
      </c>
      <c r="D263" s="208" t="s">
        <v>6</v>
      </c>
      <c r="E263" s="208" t="s">
        <v>463</v>
      </c>
      <c r="F263" s="1">
        <v>1.19556255976288</v>
      </c>
      <c r="G263" s="1">
        <v>98.0</v>
      </c>
    </row>
    <row r="264">
      <c r="A264" s="1">
        <v>2015.0</v>
      </c>
      <c r="B264" s="2" t="s">
        <v>34</v>
      </c>
      <c r="C264" s="1" t="s">
        <v>503</v>
      </c>
      <c r="D264" s="208" t="s">
        <v>6</v>
      </c>
      <c r="E264" s="208" t="s">
        <v>463</v>
      </c>
      <c r="F264" s="1">
        <v>2.12766963437179</v>
      </c>
      <c r="G264" s="1">
        <v>45.0</v>
      </c>
    </row>
    <row r="265">
      <c r="A265" s="1">
        <v>2015.0</v>
      </c>
      <c r="B265" s="2" t="s">
        <v>35</v>
      </c>
      <c r="C265" s="1" t="s">
        <v>504</v>
      </c>
      <c r="D265" s="208" t="s">
        <v>6</v>
      </c>
      <c r="E265" s="208" t="s">
        <v>463</v>
      </c>
      <c r="F265" s="1">
        <v>1.12966693653155</v>
      </c>
      <c r="G265" s="1">
        <v>18.0</v>
      </c>
    </row>
    <row r="266">
      <c r="A266" s="1">
        <v>2016.0</v>
      </c>
      <c r="B266" s="2" t="s">
        <v>3</v>
      </c>
      <c r="C266" s="7" t="s">
        <v>489</v>
      </c>
      <c r="D266" s="208" t="s">
        <v>6</v>
      </c>
      <c r="E266" s="208" t="s">
        <v>463</v>
      </c>
      <c r="F266" s="1">
        <v>1.69536073589112</v>
      </c>
      <c r="G266" s="1">
        <v>2069.0</v>
      </c>
    </row>
    <row r="267">
      <c r="A267" s="1">
        <v>2016.0</v>
      </c>
      <c r="B267" s="2" t="s">
        <v>4</v>
      </c>
      <c r="C267" s="1" t="s">
        <v>472</v>
      </c>
      <c r="D267" s="208" t="s">
        <v>6</v>
      </c>
      <c r="E267" s="208" t="s">
        <v>463</v>
      </c>
      <c r="F267" s="1">
        <v>2.08184475237572</v>
      </c>
      <c r="G267" s="1">
        <v>28.0</v>
      </c>
    </row>
    <row r="268">
      <c r="A268" s="1">
        <v>2016.0</v>
      </c>
      <c r="B268" s="2" t="s">
        <v>5</v>
      </c>
      <c r="C268" s="1" t="s">
        <v>473</v>
      </c>
      <c r="D268" s="208" t="s">
        <v>6</v>
      </c>
      <c r="E268" s="208" t="s">
        <v>463</v>
      </c>
      <c r="F268" s="1">
        <v>2.2826935071896</v>
      </c>
      <c r="G268" s="1">
        <v>77.0</v>
      </c>
    </row>
    <row r="269">
      <c r="A269" s="1">
        <v>2016.0</v>
      </c>
      <c r="B269" s="2" t="s">
        <v>6</v>
      </c>
      <c r="C269" s="1" t="s">
        <v>474</v>
      </c>
      <c r="D269" s="208" t="s">
        <v>6</v>
      </c>
      <c r="E269" s="208" t="s">
        <v>463</v>
      </c>
      <c r="F269" s="1">
        <v>1.64780615208427</v>
      </c>
      <c r="G269" s="1">
        <v>12.0</v>
      </c>
    </row>
    <row r="270">
      <c r="A270" s="1">
        <v>2016.0</v>
      </c>
      <c r="B270" s="2" t="s">
        <v>7</v>
      </c>
      <c r="C270" s="1" t="s">
        <v>475</v>
      </c>
      <c r="D270" s="208" t="s">
        <v>6</v>
      </c>
      <c r="E270" s="208" t="s">
        <v>463</v>
      </c>
      <c r="F270" s="1">
        <v>0.865028518908983</v>
      </c>
      <c r="G270" s="1">
        <v>8.0</v>
      </c>
    </row>
    <row r="271">
      <c r="A271" s="1">
        <v>2016.0</v>
      </c>
      <c r="B271" s="2" t="s">
        <v>8</v>
      </c>
      <c r="C271" s="7" t="s">
        <v>479</v>
      </c>
      <c r="D271" s="208" t="s">
        <v>6</v>
      </c>
      <c r="E271" s="208" t="s">
        <v>463</v>
      </c>
      <c r="F271" s="1">
        <v>1.75475132028483</v>
      </c>
      <c r="G271" s="1">
        <v>53.0</v>
      </c>
    </row>
    <row r="272">
      <c r="A272" s="1">
        <v>2016.0</v>
      </c>
      <c r="B272" s="2" t="s">
        <v>9</v>
      </c>
      <c r="C272" s="7" t="s">
        <v>480</v>
      </c>
      <c r="D272" s="208" t="s">
        <v>6</v>
      </c>
      <c r="E272" s="208" t="s">
        <v>463</v>
      </c>
      <c r="F272" s="1">
        <v>1.51085618846695</v>
      </c>
      <c r="G272" s="1">
        <v>11.0</v>
      </c>
    </row>
    <row r="273">
      <c r="A273" s="1">
        <v>2016.0</v>
      </c>
      <c r="B273" s="2" t="s">
        <v>10</v>
      </c>
      <c r="C273" s="7" t="s">
        <v>478</v>
      </c>
      <c r="D273" s="208" t="s">
        <v>6</v>
      </c>
      <c r="E273" s="208" t="s">
        <v>463</v>
      </c>
      <c r="F273" s="1">
        <v>0.541972803430949</v>
      </c>
      <c r="G273" s="1">
        <v>29.0</v>
      </c>
    </row>
    <row r="274">
      <c r="A274" s="1">
        <v>2016.0</v>
      </c>
      <c r="B274" s="2" t="s">
        <v>11</v>
      </c>
      <c r="C274" s="7" t="s">
        <v>477</v>
      </c>
      <c r="D274" s="208" t="s">
        <v>6</v>
      </c>
      <c r="E274" s="208" t="s">
        <v>463</v>
      </c>
      <c r="F274" s="1">
        <v>1.76355956863333</v>
      </c>
      <c r="G274" s="1">
        <v>64.0</v>
      </c>
    </row>
    <row r="275">
      <c r="A275" s="1">
        <v>2016.0</v>
      </c>
      <c r="B275" s="2" t="s">
        <v>12</v>
      </c>
      <c r="C275" s="1" t="s">
        <v>476</v>
      </c>
      <c r="D275" s="208" t="s">
        <v>6</v>
      </c>
      <c r="E275" s="208" t="s">
        <v>463</v>
      </c>
      <c r="F275" s="1">
        <v>5.02455794104879</v>
      </c>
      <c r="G275" s="1">
        <v>455.0</v>
      </c>
    </row>
    <row r="276">
      <c r="A276" s="1">
        <v>2016.0</v>
      </c>
      <c r="B276" s="2" t="s">
        <v>13</v>
      </c>
      <c r="C276" s="1" t="s">
        <v>481</v>
      </c>
      <c r="D276" s="208" t="s">
        <v>6</v>
      </c>
      <c r="E276" s="208" t="s">
        <v>463</v>
      </c>
      <c r="F276" s="1">
        <v>1.00389567293079</v>
      </c>
      <c r="G276" s="1">
        <v>18.0</v>
      </c>
    </row>
    <row r="277">
      <c r="A277" s="1">
        <v>2016.0</v>
      </c>
      <c r="B277" s="2" t="s">
        <v>14</v>
      </c>
      <c r="C277" s="1" t="s">
        <v>483</v>
      </c>
      <c r="D277" s="208" t="s">
        <v>6</v>
      </c>
      <c r="E277" s="208" t="s">
        <v>463</v>
      </c>
      <c r="F277" s="1">
        <v>1.30735035950459</v>
      </c>
      <c r="G277" s="1">
        <v>78.0</v>
      </c>
    </row>
    <row r="278">
      <c r="A278" s="1">
        <v>2016.0</v>
      </c>
      <c r="B278" s="2" t="s">
        <v>15</v>
      </c>
      <c r="C278" s="1" t="s">
        <v>482</v>
      </c>
      <c r="D278" s="208" t="s">
        <v>6</v>
      </c>
      <c r="E278" s="208" t="s">
        <v>463</v>
      </c>
      <c r="F278" s="1">
        <v>0.780271829985456</v>
      </c>
      <c r="G278" s="1">
        <v>28.0</v>
      </c>
    </row>
    <row r="279">
      <c r="A279" s="1">
        <v>2016.0</v>
      </c>
      <c r="B279" s="2" t="s">
        <v>16</v>
      </c>
      <c r="C279" s="1" t="s">
        <v>484</v>
      </c>
      <c r="D279" s="208" t="s">
        <v>6</v>
      </c>
      <c r="E279" s="208" t="s">
        <v>463</v>
      </c>
      <c r="F279" s="1">
        <v>1.19891097777699</v>
      </c>
      <c r="G279" s="1">
        <v>35.0</v>
      </c>
    </row>
    <row r="280">
      <c r="A280" s="1">
        <v>2016.0</v>
      </c>
      <c r="B280" s="2" t="s">
        <v>17</v>
      </c>
      <c r="C280" s="1" t="s">
        <v>485</v>
      </c>
      <c r="D280" s="208" t="s">
        <v>6</v>
      </c>
      <c r="E280" s="208" t="s">
        <v>463</v>
      </c>
      <c r="F280" s="1">
        <v>2.14770276343166</v>
      </c>
      <c r="G280" s="1">
        <v>172.0</v>
      </c>
    </row>
    <row r="281">
      <c r="A281" s="1">
        <v>2016.0</v>
      </c>
      <c r="B281" s="2" t="s">
        <v>18</v>
      </c>
      <c r="C281" s="1" t="s">
        <v>486</v>
      </c>
      <c r="D281" s="208" t="s">
        <v>6</v>
      </c>
      <c r="E281" s="208" t="s">
        <v>463</v>
      </c>
      <c r="F281" s="1">
        <v>0.676520796098263</v>
      </c>
      <c r="G281" s="1">
        <v>112.0</v>
      </c>
    </row>
    <row r="282">
      <c r="A282" s="1">
        <v>2016.0</v>
      </c>
      <c r="B282" s="2" t="s">
        <v>19</v>
      </c>
      <c r="C282" s="1" t="s">
        <v>487</v>
      </c>
      <c r="D282" s="208" t="s">
        <v>6</v>
      </c>
      <c r="E282" s="208" t="s">
        <v>463</v>
      </c>
      <c r="F282" s="1">
        <v>1.35026378367488</v>
      </c>
      <c r="G282" s="1">
        <v>63.0</v>
      </c>
    </row>
    <row r="283">
      <c r="A283" s="1">
        <v>2016.0</v>
      </c>
      <c r="B283" s="2" t="s">
        <v>20</v>
      </c>
      <c r="C283" s="1" t="s">
        <v>488</v>
      </c>
      <c r="D283" s="208" t="s">
        <v>6</v>
      </c>
      <c r="E283" s="208" t="s">
        <v>463</v>
      </c>
      <c r="F283" s="1">
        <v>2.93381317477703</v>
      </c>
      <c r="G283" s="1">
        <v>57.0</v>
      </c>
    </row>
    <row r="284">
      <c r="A284" s="1">
        <v>2016.0</v>
      </c>
      <c r="B284" s="2" t="s">
        <v>21</v>
      </c>
      <c r="C284" s="1" t="s">
        <v>490</v>
      </c>
      <c r="D284" s="208" t="s">
        <v>6</v>
      </c>
      <c r="E284" s="208" t="s">
        <v>463</v>
      </c>
      <c r="F284" s="1">
        <v>0.995891945723889</v>
      </c>
      <c r="G284" s="1">
        <v>12.0</v>
      </c>
    </row>
    <row r="285">
      <c r="A285" s="1">
        <v>2016.0</v>
      </c>
      <c r="B285" s="2" t="s">
        <v>22</v>
      </c>
      <c r="C285" s="1" t="s">
        <v>491</v>
      </c>
      <c r="D285" s="208" t="s">
        <v>6</v>
      </c>
      <c r="E285" s="208" t="s">
        <v>463</v>
      </c>
      <c r="F285" s="1">
        <v>2.96960042884076</v>
      </c>
      <c r="G285" s="1">
        <v>156.0</v>
      </c>
    </row>
    <row r="286">
      <c r="A286" s="1">
        <v>2016.0</v>
      </c>
      <c r="B286" s="2" t="s">
        <v>23</v>
      </c>
      <c r="C286" s="1" t="s">
        <v>492</v>
      </c>
      <c r="D286" s="208" t="s">
        <v>6</v>
      </c>
      <c r="E286" s="208" t="s">
        <v>463</v>
      </c>
      <c r="F286" s="1">
        <v>0.644653086140281</v>
      </c>
      <c r="G286" s="1">
        <v>26.0</v>
      </c>
    </row>
    <row r="287">
      <c r="A287" s="1">
        <v>2016.0</v>
      </c>
      <c r="B287" s="2" t="s">
        <v>24</v>
      </c>
      <c r="C287" s="1" t="s">
        <v>493</v>
      </c>
      <c r="D287" s="208" t="s">
        <v>6</v>
      </c>
      <c r="E287" s="208" t="s">
        <v>463</v>
      </c>
      <c r="F287" s="1">
        <v>1.39425509861661</v>
      </c>
      <c r="G287" s="1">
        <v>88.0</v>
      </c>
    </row>
    <row r="288">
      <c r="A288" s="1">
        <v>2016.0</v>
      </c>
      <c r="B288" s="2" t="s">
        <v>25</v>
      </c>
      <c r="C288" s="1" t="s">
        <v>494</v>
      </c>
      <c r="D288" s="208" t="s">
        <v>6</v>
      </c>
      <c r="E288" s="208" t="s">
        <v>463</v>
      </c>
      <c r="F288" s="1">
        <v>3.82358915534526</v>
      </c>
      <c r="G288" s="1">
        <v>80.0</v>
      </c>
    </row>
    <row r="289">
      <c r="A289" s="1">
        <v>2016.0</v>
      </c>
      <c r="B289" s="2" t="s">
        <v>26</v>
      </c>
      <c r="C289" s="1" t="s">
        <v>495</v>
      </c>
      <c r="D289" s="208" t="s">
        <v>6</v>
      </c>
      <c r="E289" s="208" t="s">
        <v>463</v>
      </c>
      <c r="F289" s="1">
        <v>0.841696341858207</v>
      </c>
      <c r="G289" s="1">
        <v>13.0</v>
      </c>
    </row>
    <row r="290">
      <c r="A290" s="1">
        <v>2016.0</v>
      </c>
      <c r="B290" s="2" t="s">
        <v>27</v>
      </c>
      <c r="C290" s="1" t="s">
        <v>497</v>
      </c>
      <c r="D290" s="208" t="s">
        <v>6</v>
      </c>
      <c r="E290" s="208" t="s">
        <v>463</v>
      </c>
      <c r="F290" s="1">
        <v>2.99631092754595</v>
      </c>
      <c r="G290" s="1">
        <v>83.0</v>
      </c>
    </row>
    <row r="291">
      <c r="A291" s="1">
        <v>2016.0</v>
      </c>
      <c r="B291" s="2" t="s">
        <v>28</v>
      </c>
      <c r="C291" s="1" t="s">
        <v>496</v>
      </c>
      <c r="D291" s="208" t="s">
        <v>6</v>
      </c>
      <c r="E291" s="208" t="s">
        <v>463</v>
      </c>
      <c r="F291" s="1">
        <v>1.77919938004786</v>
      </c>
      <c r="G291" s="1">
        <v>54.0</v>
      </c>
    </row>
    <row r="292">
      <c r="A292" s="1">
        <v>2016.0</v>
      </c>
      <c r="B292" s="2" t="s">
        <v>29</v>
      </c>
      <c r="C292" s="1" t="s">
        <v>498</v>
      </c>
      <c r="D292" s="208" t="s">
        <v>6</v>
      </c>
      <c r="E292" s="208" t="s">
        <v>463</v>
      </c>
      <c r="F292" s="1">
        <v>1.65354623659766</v>
      </c>
      <c r="G292" s="1">
        <v>48.0</v>
      </c>
    </row>
    <row r="293">
      <c r="A293" s="1">
        <v>2016.0</v>
      </c>
      <c r="B293" s="2" t="s">
        <v>30</v>
      </c>
      <c r="C293" s="1" t="s">
        <v>499</v>
      </c>
      <c r="D293" s="208" t="s">
        <v>6</v>
      </c>
      <c r="E293" s="208" t="s">
        <v>463</v>
      </c>
      <c r="F293" s="1">
        <v>1.39211896884929</v>
      </c>
      <c r="G293" s="1">
        <v>34.0</v>
      </c>
    </row>
    <row r="294">
      <c r="A294" s="1">
        <v>2016.0</v>
      </c>
      <c r="B294" s="2" t="s">
        <v>31</v>
      </c>
      <c r="C294" s="1" t="s">
        <v>500</v>
      </c>
      <c r="D294" s="208" t="s">
        <v>6</v>
      </c>
      <c r="E294" s="208" t="s">
        <v>463</v>
      </c>
      <c r="F294" s="7">
        <v>0.0</v>
      </c>
    </row>
    <row r="295">
      <c r="A295" s="1">
        <v>2016.0</v>
      </c>
      <c r="B295" s="2" t="s">
        <v>32</v>
      </c>
      <c r="C295" s="1" t="s">
        <v>501</v>
      </c>
      <c r="D295" s="208" t="s">
        <v>6</v>
      </c>
      <c r="E295" s="208" t="s">
        <v>463</v>
      </c>
      <c r="F295" s="1">
        <v>1.07216431683987</v>
      </c>
      <c r="G295" s="1">
        <v>14.0</v>
      </c>
    </row>
    <row r="296">
      <c r="A296" s="1">
        <v>2016.0</v>
      </c>
      <c r="B296" s="2" t="s">
        <v>33</v>
      </c>
      <c r="C296" s="1" t="s">
        <v>502</v>
      </c>
      <c r="D296" s="208" t="s">
        <v>6</v>
      </c>
      <c r="E296" s="208" t="s">
        <v>463</v>
      </c>
      <c r="F296" s="1">
        <v>1.13452401226107</v>
      </c>
      <c r="G296" s="1">
        <v>94.0</v>
      </c>
    </row>
    <row r="297">
      <c r="A297" s="1">
        <v>2016.0</v>
      </c>
      <c r="B297" s="2" t="s">
        <v>34</v>
      </c>
      <c r="C297" s="1" t="s">
        <v>503</v>
      </c>
      <c r="D297" s="208" t="s">
        <v>6</v>
      </c>
      <c r="E297" s="208" t="s">
        <v>463</v>
      </c>
      <c r="F297" s="1">
        <v>2.19368154371704</v>
      </c>
      <c r="G297" s="1">
        <v>47.0</v>
      </c>
    </row>
    <row r="298">
      <c r="A298" s="1">
        <v>2016.0</v>
      </c>
      <c r="B298" s="2" t="s">
        <v>35</v>
      </c>
      <c r="C298" s="1" t="s">
        <v>504</v>
      </c>
      <c r="D298" s="208" t="s">
        <v>6</v>
      </c>
      <c r="E298" s="208" t="s">
        <v>463</v>
      </c>
      <c r="F298" s="1">
        <v>1.24230932881133</v>
      </c>
      <c r="G298" s="1">
        <v>20.0</v>
      </c>
    </row>
    <row r="299">
      <c r="A299" s="1">
        <v>2017.0</v>
      </c>
      <c r="B299" s="2" t="s">
        <v>3</v>
      </c>
      <c r="C299" s="7" t="s">
        <v>489</v>
      </c>
      <c r="D299" s="208" t="s">
        <v>6</v>
      </c>
      <c r="E299" s="208" t="s">
        <v>463</v>
      </c>
      <c r="F299" s="1">
        <v>1.78866661606207</v>
      </c>
      <c r="G299" s="1">
        <v>2207.0</v>
      </c>
    </row>
    <row r="300">
      <c r="A300" s="1">
        <v>2017.0</v>
      </c>
      <c r="B300" s="2" t="s">
        <v>4</v>
      </c>
      <c r="C300" s="1" t="s">
        <v>472</v>
      </c>
      <c r="D300" s="208" t="s">
        <v>6</v>
      </c>
      <c r="E300" s="208" t="s">
        <v>463</v>
      </c>
      <c r="F300" s="1">
        <v>2.1968687297705</v>
      </c>
      <c r="G300" s="1">
        <v>30.0</v>
      </c>
    </row>
    <row r="301">
      <c r="A301" s="1">
        <v>2017.0</v>
      </c>
      <c r="B301" s="2" t="s">
        <v>5</v>
      </c>
      <c r="C301" s="1" t="s">
        <v>473</v>
      </c>
      <c r="D301" s="208" t="s">
        <v>6</v>
      </c>
      <c r="E301" s="208" t="s">
        <v>463</v>
      </c>
      <c r="F301" s="1">
        <v>2.3300864549453</v>
      </c>
      <c r="G301" s="1">
        <v>80.0</v>
      </c>
    </row>
    <row r="302">
      <c r="A302" s="1">
        <v>2017.0</v>
      </c>
      <c r="B302" s="2" t="s">
        <v>6</v>
      </c>
      <c r="C302" s="1" t="s">
        <v>474</v>
      </c>
      <c r="D302" s="208" t="s">
        <v>6</v>
      </c>
      <c r="E302" s="208" t="s">
        <v>463</v>
      </c>
      <c r="F302" s="1">
        <v>1.60932766313553</v>
      </c>
      <c r="G302" s="1">
        <v>12.0</v>
      </c>
    </row>
    <row r="303">
      <c r="A303" s="1">
        <v>2017.0</v>
      </c>
      <c r="B303" s="2" t="s">
        <v>7</v>
      </c>
      <c r="C303" s="1" t="s">
        <v>475</v>
      </c>
      <c r="D303" s="208" t="s">
        <v>6</v>
      </c>
      <c r="E303" s="208" t="s">
        <v>463</v>
      </c>
      <c r="F303" s="1">
        <v>0.849296570115802</v>
      </c>
      <c r="G303" s="1">
        <v>8.0</v>
      </c>
    </row>
    <row r="304">
      <c r="A304" s="1">
        <v>2017.0</v>
      </c>
      <c r="B304" s="2" t="s">
        <v>8</v>
      </c>
      <c r="C304" s="7" t="s">
        <v>479</v>
      </c>
      <c r="D304" s="208" t="s">
        <v>6</v>
      </c>
      <c r="E304" s="208" t="s">
        <v>463</v>
      </c>
      <c r="F304" s="1">
        <v>1.76145582366653</v>
      </c>
      <c r="G304" s="1">
        <v>54.0</v>
      </c>
    </row>
    <row r="305">
      <c r="A305" s="1">
        <v>2017.0</v>
      </c>
      <c r="B305" s="2" t="s">
        <v>9</v>
      </c>
      <c r="C305" s="7" t="s">
        <v>480</v>
      </c>
      <c r="D305" s="208" t="s">
        <v>6</v>
      </c>
      <c r="E305" s="208" t="s">
        <v>463</v>
      </c>
      <c r="F305" s="1">
        <v>1.61910325965964</v>
      </c>
      <c r="G305" s="1">
        <v>12.0</v>
      </c>
    </row>
    <row r="306">
      <c r="A306" s="1">
        <v>2017.0</v>
      </c>
      <c r="B306" s="2" t="s">
        <v>10</v>
      </c>
      <c r="C306" s="7" t="s">
        <v>478</v>
      </c>
      <c r="D306" s="208" t="s">
        <v>6</v>
      </c>
      <c r="E306" s="208" t="s">
        <v>463</v>
      </c>
      <c r="F306" s="1">
        <v>0.643743748788382</v>
      </c>
      <c r="G306" s="1">
        <v>35.0</v>
      </c>
    </row>
    <row r="307">
      <c r="A307" s="1">
        <v>2017.0</v>
      </c>
      <c r="B307" s="2" t="s">
        <v>11</v>
      </c>
      <c r="C307" s="7" t="s">
        <v>477</v>
      </c>
      <c r="D307" s="208" t="s">
        <v>6</v>
      </c>
      <c r="E307" s="208" t="s">
        <v>463</v>
      </c>
      <c r="F307" s="1">
        <v>1.77126050800296</v>
      </c>
      <c r="G307" s="1">
        <v>65.0</v>
      </c>
    </row>
    <row r="308">
      <c r="A308" s="1">
        <v>2017.0</v>
      </c>
      <c r="B308" s="2" t="s">
        <v>12</v>
      </c>
      <c r="C308" s="1" t="s">
        <v>476</v>
      </c>
      <c r="D308" s="208" t="s">
        <v>6</v>
      </c>
      <c r="E308" s="208" t="s">
        <v>463</v>
      </c>
      <c r="F308" s="1">
        <v>5.47924443428624</v>
      </c>
      <c r="G308" s="1">
        <v>496.0</v>
      </c>
    </row>
    <row r="309">
      <c r="A309" s="1">
        <v>2017.0</v>
      </c>
      <c r="B309" s="2" t="s">
        <v>13</v>
      </c>
      <c r="C309" s="1" t="s">
        <v>481</v>
      </c>
      <c r="D309" s="208" t="s">
        <v>6</v>
      </c>
      <c r="E309" s="208" t="s">
        <v>463</v>
      </c>
      <c r="F309" s="1">
        <v>1.04925593947892</v>
      </c>
      <c r="G309" s="1">
        <v>19.0</v>
      </c>
    </row>
    <row r="310">
      <c r="A310" s="1">
        <v>2017.0</v>
      </c>
      <c r="B310" s="2" t="s">
        <v>14</v>
      </c>
      <c r="C310" s="1" t="s">
        <v>483</v>
      </c>
      <c r="D310" s="208" t="s">
        <v>6</v>
      </c>
      <c r="E310" s="208" t="s">
        <v>463</v>
      </c>
      <c r="F310" s="1">
        <v>1.3933550895778</v>
      </c>
      <c r="G310" s="1">
        <v>84.0</v>
      </c>
    </row>
    <row r="311">
      <c r="A311" s="1">
        <v>2017.0</v>
      </c>
      <c r="B311" s="2" t="s">
        <v>15</v>
      </c>
      <c r="C311" s="1" t="s">
        <v>482</v>
      </c>
      <c r="D311" s="208" t="s">
        <v>6</v>
      </c>
      <c r="E311" s="208" t="s">
        <v>463</v>
      </c>
      <c r="F311" s="1">
        <v>0.804210290453026</v>
      </c>
      <c r="G311" s="1">
        <v>29.0</v>
      </c>
    </row>
    <row r="312">
      <c r="A312" s="1">
        <v>2017.0</v>
      </c>
      <c r="B312" s="2" t="s">
        <v>16</v>
      </c>
      <c r="C312" s="1" t="s">
        <v>484</v>
      </c>
      <c r="D312" s="208" t="s">
        <v>6</v>
      </c>
      <c r="E312" s="208" t="s">
        <v>463</v>
      </c>
      <c r="F312" s="1">
        <v>1.21699904262742</v>
      </c>
      <c r="G312" s="1">
        <v>36.0</v>
      </c>
    </row>
    <row r="313">
      <c r="A313" s="1">
        <v>2017.0</v>
      </c>
      <c r="B313" s="2" t="s">
        <v>17</v>
      </c>
      <c r="C313" s="1" t="s">
        <v>485</v>
      </c>
      <c r="D313" s="208" t="s">
        <v>6</v>
      </c>
      <c r="E313" s="208" t="s">
        <v>463</v>
      </c>
      <c r="F313" s="1">
        <v>2.32005934415625</v>
      </c>
      <c r="G313" s="1">
        <v>188.0</v>
      </c>
    </row>
    <row r="314">
      <c r="A314" s="1">
        <v>2017.0</v>
      </c>
      <c r="B314" s="2" t="s">
        <v>18</v>
      </c>
      <c r="C314" s="1" t="s">
        <v>486</v>
      </c>
      <c r="D314" s="208" t="s">
        <v>6</v>
      </c>
      <c r="E314" s="208" t="s">
        <v>463</v>
      </c>
      <c r="F314" s="1">
        <v>0.709955666549932</v>
      </c>
      <c r="G314" s="1">
        <v>119.0</v>
      </c>
    </row>
    <row r="315">
      <c r="A315" s="1">
        <v>2017.0</v>
      </c>
      <c r="B315" s="2" t="s">
        <v>19</v>
      </c>
      <c r="C315" s="1" t="s">
        <v>487</v>
      </c>
      <c r="D315" s="208" t="s">
        <v>6</v>
      </c>
      <c r="E315" s="208" t="s">
        <v>463</v>
      </c>
      <c r="F315" s="1">
        <v>1.36059975237085</v>
      </c>
      <c r="G315" s="1">
        <v>64.0</v>
      </c>
    </row>
    <row r="316">
      <c r="A316" s="1">
        <v>2017.0</v>
      </c>
      <c r="B316" s="2" t="s">
        <v>20</v>
      </c>
      <c r="C316" s="1" t="s">
        <v>488</v>
      </c>
      <c r="D316" s="208" t="s">
        <v>6</v>
      </c>
      <c r="E316" s="208" t="s">
        <v>463</v>
      </c>
      <c r="F316" s="1">
        <v>3.00029087565778</v>
      </c>
      <c r="G316" s="1">
        <v>59.0</v>
      </c>
    </row>
    <row r="317">
      <c r="A317" s="1">
        <v>2017.0</v>
      </c>
      <c r="B317" s="2" t="s">
        <v>21</v>
      </c>
      <c r="C317" s="1" t="s">
        <v>490</v>
      </c>
      <c r="D317" s="208" t="s">
        <v>6</v>
      </c>
      <c r="E317" s="208" t="s">
        <v>463</v>
      </c>
      <c r="F317" s="1">
        <v>0.898534979558329</v>
      </c>
      <c r="G317" s="1">
        <v>11.0</v>
      </c>
    </row>
    <row r="318">
      <c r="A318" s="1">
        <v>2017.0</v>
      </c>
      <c r="B318" s="2" t="s">
        <v>22</v>
      </c>
      <c r="C318" s="1" t="s">
        <v>491</v>
      </c>
      <c r="D318" s="208" t="s">
        <v>6</v>
      </c>
      <c r="E318" s="208" t="s">
        <v>463</v>
      </c>
      <c r="F318" s="1">
        <v>3.13023306553284</v>
      </c>
      <c r="G318" s="1">
        <v>167.0</v>
      </c>
    </row>
    <row r="319">
      <c r="A319" s="1">
        <v>2017.0</v>
      </c>
      <c r="B319" s="2" t="s">
        <v>23</v>
      </c>
      <c r="C319" s="1" t="s">
        <v>492</v>
      </c>
      <c r="D319" s="208" t="s">
        <v>6</v>
      </c>
      <c r="E319" s="208" t="s">
        <v>463</v>
      </c>
      <c r="F319" s="1">
        <v>0.640440307637965</v>
      </c>
      <c r="G319" s="1">
        <v>26.0</v>
      </c>
    </row>
    <row r="320">
      <c r="A320" s="1">
        <v>2017.0</v>
      </c>
      <c r="B320" s="2" t="s">
        <v>24</v>
      </c>
      <c r="C320" s="1" t="s">
        <v>493</v>
      </c>
      <c r="D320" s="208" t="s">
        <v>6</v>
      </c>
      <c r="E320" s="208" t="s">
        <v>463</v>
      </c>
      <c r="F320" s="1">
        <v>1.4419671692288</v>
      </c>
      <c r="G320" s="1">
        <v>92.0</v>
      </c>
    </row>
    <row r="321">
      <c r="A321" s="1">
        <v>2017.0</v>
      </c>
      <c r="B321" s="2" t="s">
        <v>25</v>
      </c>
      <c r="C321" s="1" t="s">
        <v>494</v>
      </c>
      <c r="D321" s="208" t="s">
        <v>6</v>
      </c>
      <c r="E321" s="208" t="s">
        <v>463</v>
      </c>
      <c r="F321" s="1">
        <v>3.88742030788369</v>
      </c>
      <c r="G321" s="1">
        <v>83.0</v>
      </c>
    </row>
    <row r="322">
      <c r="A322" s="1">
        <v>2017.0</v>
      </c>
      <c r="B322" s="2" t="s">
        <v>26</v>
      </c>
      <c r="C322" s="1" t="s">
        <v>495</v>
      </c>
      <c r="D322" s="208" t="s">
        <v>6</v>
      </c>
      <c r="E322" s="208" t="s">
        <v>463</v>
      </c>
      <c r="F322" s="1">
        <v>0.820073377642529</v>
      </c>
      <c r="G322" s="1">
        <v>13.0</v>
      </c>
    </row>
    <row r="323">
      <c r="A323" s="1">
        <v>2017.0</v>
      </c>
      <c r="B323" s="2" t="s">
        <v>27</v>
      </c>
      <c r="C323" s="1" t="s">
        <v>497</v>
      </c>
      <c r="D323" s="208" t="s">
        <v>6</v>
      </c>
      <c r="E323" s="208" t="s">
        <v>463</v>
      </c>
      <c r="F323" s="1">
        <v>3.11523691018629</v>
      </c>
      <c r="G323" s="1">
        <v>87.0</v>
      </c>
    </row>
    <row r="324">
      <c r="A324" s="1">
        <v>2017.0</v>
      </c>
      <c r="B324" s="2" t="s">
        <v>28</v>
      </c>
      <c r="C324" s="1" t="s">
        <v>496</v>
      </c>
      <c r="D324" s="208" t="s">
        <v>6</v>
      </c>
      <c r="E324" s="208" t="s">
        <v>463</v>
      </c>
      <c r="F324" s="1">
        <v>1.86056045956496</v>
      </c>
      <c r="G324" s="1">
        <v>57.0</v>
      </c>
    </row>
    <row r="325">
      <c r="A325" s="1">
        <v>2017.0</v>
      </c>
      <c r="B325" s="2" t="s">
        <v>29</v>
      </c>
      <c r="C325" s="1" t="s">
        <v>498</v>
      </c>
      <c r="D325" s="208" t="s">
        <v>6</v>
      </c>
      <c r="E325" s="208" t="s">
        <v>463</v>
      </c>
      <c r="F325" s="1">
        <v>1.83526024330113</v>
      </c>
      <c r="G325" s="1">
        <v>54.0</v>
      </c>
    </row>
    <row r="326">
      <c r="A326" s="1">
        <v>2017.0</v>
      </c>
      <c r="B326" s="2" t="s">
        <v>30</v>
      </c>
      <c r="C326" s="1" t="s">
        <v>499</v>
      </c>
      <c r="D326" s="208" t="s">
        <v>6</v>
      </c>
      <c r="E326" s="208" t="s">
        <v>463</v>
      </c>
      <c r="F326" s="1">
        <v>1.86060433237674</v>
      </c>
      <c r="G326" s="1">
        <v>46.0</v>
      </c>
    </row>
    <row r="327">
      <c r="A327" s="1">
        <v>2017.0</v>
      </c>
      <c r="B327" s="2" t="s">
        <v>31</v>
      </c>
      <c r="C327" s="1" t="s">
        <v>500</v>
      </c>
      <c r="D327" s="208" t="s">
        <v>6</v>
      </c>
      <c r="E327" s="208" t="s">
        <v>463</v>
      </c>
      <c r="F327" s="7">
        <v>0.0</v>
      </c>
    </row>
    <row r="328">
      <c r="A328" s="1">
        <v>2017.0</v>
      </c>
      <c r="B328" s="2" t="s">
        <v>32</v>
      </c>
      <c r="C328" s="1" t="s">
        <v>501</v>
      </c>
      <c r="D328" s="208" t="s">
        <v>6</v>
      </c>
      <c r="E328" s="208" t="s">
        <v>463</v>
      </c>
      <c r="F328" s="1">
        <v>1.1338271276455</v>
      </c>
      <c r="G328" s="1">
        <v>15.0</v>
      </c>
    </row>
    <row r="329">
      <c r="A329" s="1">
        <v>2017.0</v>
      </c>
      <c r="B329" s="2" t="s">
        <v>33</v>
      </c>
      <c r="C329" s="1" t="s">
        <v>502</v>
      </c>
      <c r="D329" s="208" t="s">
        <v>6</v>
      </c>
      <c r="E329" s="208" t="s">
        <v>463</v>
      </c>
      <c r="F329" s="1">
        <v>1.17398000304756</v>
      </c>
      <c r="G329" s="1">
        <v>98.0</v>
      </c>
    </row>
    <row r="330">
      <c r="A330" s="1">
        <v>2017.0</v>
      </c>
      <c r="B330" s="2" t="s">
        <v>34</v>
      </c>
      <c r="C330" s="1" t="s">
        <v>503</v>
      </c>
      <c r="D330" s="208" t="s">
        <v>6</v>
      </c>
      <c r="E330" s="208" t="s">
        <v>463</v>
      </c>
      <c r="F330" s="1">
        <v>2.16676332582496</v>
      </c>
      <c r="G330" s="1">
        <v>47.0</v>
      </c>
    </row>
    <row r="331">
      <c r="A331" s="1">
        <v>2017.0</v>
      </c>
      <c r="B331" s="2" t="s">
        <v>35</v>
      </c>
      <c r="C331" s="1" t="s">
        <v>504</v>
      </c>
      <c r="D331" s="208" t="s">
        <v>6</v>
      </c>
      <c r="E331" s="208" t="s">
        <v>463</v>
      </c>
      <c r="F331" s="1">
        <v>1.29363954397358</v>
      </c>
      <c r="G331" s="1">
        <v>21.0</v>
      </c>
    </row>
    <row r="332">
      <c r="A332" s="1">
        <v>2018.0</v>
      </c>
      <c r="B332" s="2" t="s">
        <v>3</v>
      </c>
      <c r="C332" s="7" t="s">
        <v>489</v>
      </c>
      <c r="D332" s="208" t="s">
        <v>6</v>
      </c>
      <c r="E332" s="208" t="s">
        <v>463</v>
      </c>
      <c r="F332" s="1">
        <v>1.88143519405296</v>
      </c>
      <c r="G332" s="1">
        <v>2346.0</v>
      </c>
    </row>
    <row r="333">
      <c r="A333" s="1">
        <v>2018.0</v>
      </c>
      <c r="B333" s="2" t="s">
        <v>4</v>
      </c>
      <c r="C333" s="1" t="s">
        <v>472</v>
      </c>
      <c r="D333" s="208" t="s">
        <v>6</v>
      </c>
      <c r="E333" s="208" t="s">
        <v>463</v>
      </c>
      <c r="F333" s="1">
        <v>2.38116369634535</v>
      </c>
      <c r="G333" s="1">
        <v>33.0</v>
      </c>
    </row>
    <row r="334">
      <c r="A334" s="1">
        <v>2018.0</v>
      </c>
      <c r="B334" s="2" t="s">
        <v>5</v>
      </c>
      <c r="C334" s="1" t="s">
        <v>473</v>
      </c>
      <c r="D334" s="208" t="s">
        <v>6</v>
      </c>
      <c r="E334" s="208" t="s">
        <v>463</v>
      </c>
      <c r="F334" s="1">
        <v>2.40529577406713</v>
      </c>
      <c r="G334" s="1">
        <v>84.0</v>
      </c>
    </row>
    <row r="335">
      <c r="A335" s="1">
        <v>2018.0</v>
      </c>
      <c r="B335" s="2" t="s">
        <v>6</v>
      </c>
      <c r="C335" s="1" t="s">
        <v>474</v>
      </c>
      <c r="D335" s="208" t="s">
        <v>6</v>
      </c>
      <c r="E335" s="208" t="s">
        <v>463</v>
      </c>
      <c r="F335" s="1">
        <v>1.83541565609555</v>
      </c>
      <c r="G335" s="1">
        <v>14.0</v>
      </c>
    </row>
    <row r="336">
      <c r="A336" s="1">
        <v>2018.0</v>
      </c>
      <c r="B336" s="2" t="s">
        <v>7</v>
      </c>
      <c r="C336" s="1" t="s">
        <v>475</v>
      </c>
      <c r="D336" s="208" t="s">
        <v>6</v>
      </c>
      <c r="E336" s="208" t="s">
        <v>463</v>
      </c>
      <c r="F336" s="1">
        <v>0.938622435996379</v>
      </c>
      <c r="G336" s="1">
        <v>9.0</v>
      </c>
    </row>
    <row r="337">
      <c r="A337" s="1">
        <v>2018.0</v>
      </c>
      <c r="B337" s="2" t="s">
        <v>8</v>
      </c>
      <c r="C337" s="7" t="s">
        <v>479</v>
      </c>
      <c r="D337" s="208" t="s">
        <v>6</v>
      </c>
      <c r="E337" s="208" t="s">
        <v>463</v>
      </c>
      <c r="F337" s="1">
        <v>1.76852059072446</v>
      </c>
      <c r="G337" s="1">
        <v>55.0</v>
      </c>
    </row>
    <row r="338">
      <c r="A338" s="1">
        <v>2018.0</v>
      </c>
      <c r="B338" s="2" t="s">
        <v>9</v>
      </c>
      <c r="C338" s="7" t="s">
        <v>480</v>
      </c>
      <c r="D338" s="208" t="s">
        <v>6</v>
      </c>
      <c r="E338" s="208" t="s">
        <v>463</v>
      </c>
      <c r="F338" s="1">
        <v>1.85686735865924</v>
      </c>
      <c r="G338" s="1">
        <v>14.0</v>
      </c>
    </row>
    <row r="339">
      <c r="A339" s="1">
        <v>2018.0</v>
      </c>
      <c r="B339" s="2" t="s">
        <v>10</v>
      </c>
      <c r="C339" s="7" t="s">
        <v>478</v>
      </c>
      <c r="D339" s="208" t="s">
        <v>6</v>
      </c>
      <c r="E339" s="208" t="s">
        <v>463</v>
      </c>
      <c r="F339" s="1">
        <v>0.597647767052113</v>
      </c>
      <c r="G339" s="1">
        <v>33.0</v>
      </c>
    </row>
    <row r="340">
      <c r="A340" s="1">
        <v>2018.0</v>
      </c>
      <c r="B340" s="2" t="s">
        <v>11</v>
      </c>
      <c r="C340" s="7" t="s">
        <v>477</v>
      </c>
      <c r="D340" s="208" t="s">
        <v>6</v>
      </c>
      <c r="E340" s="208" t="s">
        <v>463</v>
      </c>
      <c r="F340" s="1">
        <v>1.99514909156009</v>
      </c>
      <c r="G340" s="1">
        <v>74.0</v>
      </c>
    </row>
    <row r="341">
      <c r="A341" s="1">
        <v>2018.0</v>
      </c>
      <c r="B341" s="2" t="s">
        <v>12</v>
      </c>
      <c r="C341" s="1" t="s">
        <v>476</v>
      </c>
      <c r="D341" s="208" t="s">
        <v>6</v>
      </c>
      <c r="E341" s="208" t="s">
        <v>463</v>
      </c>
      <c r="F341" s="1">
        <v>5.90334499667743</v>
      </c>
      <c r="G341" s="1">
        <v>534.0</v>
      </c>
    </row>
    <row r="342">
      <c r="A342" s="1">
        <v>2018.0</v>
      </c>
      <c r="B342" s="2" t="s">
        <v>13</v>
      </c>
      <c r="C342" s="1" t="s">
        <v>481</v>
      </c>
      <c r="D342" s="208" t="s">
        <v>6</v>
      </c>
      <c r="E342" s="208" t="s">
        <v>463</v>
      </c>
      <c r="F342" s="1">
        <v>1.14875125268589</v>
      </c>
      <c r="G342" s="1">
        <v>21.0</v>
      </c>
    </row>
    <row r="343">
      <c r="A343" s="1">
        <v>2018.0</v>
      </c>
      <c r="B343" s="2" t="s">
        <v>14</v>
      </c>
      <c r="C343" s="1" t="s">
        <v>483</v>
      </c>
      <c r="D343" s="208" t="s">
        <v>6</v>
      </c>
      <c r="E343" s="208" t="s">
        <v>463</v>
      </c>
      <c r="F343" s="1">
        <v>1.36324299412179</v>
      </c>
      <c r="G343" s="1">
        <v>83.0</v>
      </c>
    </row>
    <row r="344">
      <c r="A344" s="1">
        <v>2018.0</v>
      </c>
      <c r="B344" s="2" t="s">
        <v>15</v>
      </c>
      <c r="C344" s="1" t="s">
        <v>482</v>
      </c>
      <c r="D344" s="208" t="s">
        <v>6</v>
      </c>
      <c r="E344" s="208" t="s">
        <v>463</v>
      </c>
      <c r="F344" s="1">
        <v>0.855796850391527</v>
      </c>
      <c r="G344" s="1">
        <v>31.0</v>
      </c>
    </row>
    <row r="345">
      <c r="A345" s="1">
        <v>2018.0</v>
      </c>
      <c r="B345" s="2" t="s">
        <v>16</v>
      </c>
      <c r="C345" s="1" t="s">
        <v>484</v>
      </c>
      <c r="D345" s="208" t="s">
        <v>6</v>
      </c>
      <c r="E345" s="208" t="s">
        <v>463</v>
      </c>
      <c r="F345" s="1">
        <v>1.26845815239724</v>
      </c>
      <c r="G345" s="1">
        <v>38.0</v>
      </c>
    </row>
    <row r="346">
      <c r="A346" s="1">
        <v>2018.0</v>
      </c>
      <c r="B346" s="2" t="s">
        <v>17</v>
      </c>
      <c r="C346" s="1" t="s">
        <v>485</v>
      </c>
      <c r="D346" s="208" t="s">
        <v>6</v>
      </c>
      <c r="E346" s="208" t="s">
        <v>463</v>
      </c>
      <c r="F346" s="1">
        <v>2.51373279069245</v>
      </c>
      <c r="G346" s="1">
        <v>206.0</v>
      </c>
    </row>
    <row r="347">
      <c r="A347" s="1">
        <v>2018.0</v>
      </c>
      <c r="B347" s="2" t="s">
        <v>18</v>
      </c>
      <c r="C347" s="1" t="s">
        <v>486</v>
      </c>
      <c r="D347" s="208" t="s">
        <v>6</v>
      </c>
      <c r="E347" s="208" t="s">
        <v>463</v>
      </c>
      <c r="F347" s="1">
        <v>0.725216906185764</v>
      </c>
      <c r="G347" s="1">
        <v>123.0</v>
      </c>
    </row>
    <row r="348">
      <c r="A348" s="1">
        <v>2018.0</v>
      </c>
      <c r="B348" s="2" t="s">
        <v>19</v>
      </c>
      <c r="C348" s="1" t="s">
        <v>487</v>
      </c>
      <c r="D348" s="208" t="s">
        <v>6</v>
      </c>
      <c r="E348" s="208" t="s">
        <v>463</v>
      </c>
      <c r="F348" s="1">
        <v>1.37136790572922</v>
      </c>
      <c r="G348" s="1">
        <v>65.0</v>
      </c>
    </row>
    <row r="349">
      <c r="A349" s="1">
        <v>2018.0</v>
      </c>
      <c r="B349" s="2" t="s">
        <v>20</v>
      </c>
      <c r="C349" s="1" t="s">
        <v>488</v>
      </c>
      <c r="D349" s="208" t="s">
        <v>6</v>
      </c>
      <c r="E349" s="208" t="s">
        <v>463</v>
      </c>
      <c r="F349" s="1">
        <v>3.26747773842282</v>
      </c>
      <c r="G349" s="1">
        <v>65.0</v>
      </c>
    </row>
    <row r="350">
      <c r="A350" s="1">
        <v>2018.0</v>
      </c>
      <c r="B350" s="2" t="s">
        <v>21</v>
      </c>
      <c r="C350" s="1" t="s">
        <v>490</v>
      </c>
      <c r="D350" s="208" t="s">
        <v>6</v>
      </c>
      <c r="E350" s="208" t="s">
        <v>463</v>
      </c>
      <c r="F350" s="1">
        <v>0.884881003615946</v>
      </c>
      <c r="G350" s="1">
        <v>11.0</v>
      </c>
    </row>
    <row r="351">
      <c r="A351" s="1">
        <v>2018.0</v>
      </c>
      <c r="B351" s="2" t="s">
        <v>22</v>
      </c>
      <c r="C351" s="1" t="s">
        <v>491</v>
      </c>
      <c r="D351" s="208" t="s">
        <v>6</v>
      </c>
      <c r="E351" s="208" t="s">
        <v>463</v>
      </c>
      <c r="F351" s="1">
        <v>3.21310770669423</v>
      </c>
      <c r="G351" s="1">
        <v>174.0</v>
      </c>
    </row>
    <row r="352">
      <c r="A352" s="1">
        <v>2018.0</v>
      </c>
      <c r="B352" s="2" t="s">
        <v>23</v>
      </c>
      <c r="C352" s="1" t="s">
        <v>492</v>
      </c>
      <c r="D352" s="208" t="s">
        <v>6</v>
      </c>
      <c r="E352" s="208" t="s">
        <v>463</v>
      </c>
      <c r="F352" s="1">
        <v>0.685462539105026</v>
      </c>
      <c r="G352" s="1">
        <v>28.0</v>
      </c>
    </row>
    <row r="353">
      <c r="A353" s="1">
        <v>2018.0</v>
      </c>
      <c r="B353" s="2" t="s">
        <v>24</v>
      </c>
      <c r="C353" s="1" t="s">
        <v>493</v>
      </c>
      <c r="D353" s="208" t="s">
        <v>6</v>
      </c>
      <c r="E353" s="208" t="s">
        <v>463</v>
      </c>
      <c r="F353" s="1">
        <v>1.55122694295053</v>
      </c>
      <c r="G353" s="1">
        <v>100.0</v>
      </c>
    </row>
    <row r="354">
      <c r="A354" s="1">
        <v>2018.0</v>
      </c>
      <c r="B354" s="2" t="s">
        <v>25</v>
      </c>
      <c r="C354" s="1" t="s">
        <v>494</v>
      </c>
      <c r="D354" s="208" t="s">
        <v>6</v>
      </c>
      <c r="E354" s="208" t="s">
        <v>463</v>
      </c>
      <c r="F354" s="1">
        <v>3.95015274689488</v>
      </c>
      <c r="G354" s="1">
        <v>86.0</v>
      </c>
    </row>
    <row r="355">
      <c r="A355" s="1">
        <v>2018.0</v>
      </c>
      <c r="B355" s="2" t="s">
        <v>26</v>
      </c>
      <c r="C355" s="1" t="s">
        <v>495</v>
      </c>
      <c r="D355" s="208" t="s">
        <v>6</v>
      </c>
      <c r="E355" s="208" t="s">
        <v>463</v>
      </c>
      <c r="F355" s="1">
        <v>0.922850327827198</v>
      </c>
      <c r="G355" s="1">
        <v>15.0</v>
      </c>
    </row>
    <row r="356">
      <c r="A356" s="1">
        <v>2018.0</v>
      </c>
      <c r="B356" s="2" t="s">
        <v>27</v>
      </c>
      <c r="C356" s="1" t="s">
        <v>497</v>
      </c>
      <c r="D356" s="208" t="s">
        <v>6</v>
      </c>
      <c r="E356" s="208" t="s">
        <v>463</v>
      </c>
      <c r="F356" s="1">
        <v>3.23319546656254</v>
      </c>
      <c r="G356" s="1">
        <v>91.0</v>
      </c>
    </row>
    <row r="357">
      <c r="A357" s="1">
        <v>2018.0</v>
      </c>
      <c r="B357" s="2" t="s">
        <v>28</v>
      </c>
      <c r="C357" s="1" t="s">
        <v>496</v>
      </c>
      <c r="D357" s="208" t="s">
        <v>6</v>
      </c>
      <c r="E357" s="208" t="s">
        <v>463</v>
      </c>
      <c r="F357" s="1">
        <v>1.87631463337783</v>
      </c>
      <c r="G357" s="1">
        <v>58.0</v>
      </c>
    </row>
    <row r="358">
      <c r="A358" s="1">
        <v>2018.0</v>
      </c>
      <c r="B358" s="2" t="s">
        <v>29</v>
      </c>
      <c r="C358" s="1" t="s">
        <v>498</v>
      </c>
      <c r="D358" s="208" t="s">
        <v>6</v>
      </c>
      <c r="E358" s="208" t="s">
        <v>463</v>
      </c>
      <c r="F358" s="1">
        <v>1.91201766838502</v>
      </c>
      <c r="G358" s="1">
        <v>57.0</v>
      </c>
    </row>
    <row r="359">
      <c r="A359" s="1">
        <v>2018.0</v>
      </c>
      <c r="B359" s="2" t="s">
        <v>30</v>
      </c>
      <c r="C359" s="1" t="s">
        <v>499</v>
      </c>
      <c r="D359" s="208" t="s">
        <v>6</v>
      </c>
      <c r="E359" s="208" t="s">
        <v>463</v>
      </c>
      <c r="F359" s="1">
        <v>1.99884466778202</v>
      </c>
      <c r="G359" s="1">
        <v>50.0</v>
      </c>
    </row>
    <row r="360">
      <c r="A360" s="1">
        <v>2018.0</v>
      </c>
      <c r="B360" s="2" t="s">
        <v>31</v>
      </c>
      <c r="C360" s="1" t="s">
        <v>500</v>
      </c>
      <c r="D360" s="208" t="s">
        <v>6</v>
      </c>
      <c r="E360" s="208" t="s">
        <v>463</v>
      </c>
      <c r="F360" s="7">
        <v>0.0</v>
      </c>
    </row>
    <row r="361">
      <c r="A361" s="1">
        <v>2018.0</v>
      </c>
      <c r="B361" s="2" t="s">
        <v>32</v>
      </c>
      <c r="C361" s="1" t="s">
        <v>501</v>
      </c>
      <c r="D361" s="208" t="s">
        <v>6</v>
      </c>
      <c r="E361" s="208" t="s">
        <v>463</v>
      </c>
      <c r="F361" s="1">
        <v>1.34359541654817</v>
      </c>
      <c r="G361" s="1">
        <v>18.0</v>
      </c>
    </row>
    <row r="362">
      <c r="A362" s="1">
        <v>2018.0</v>
      </c>
      <c r="B362" s="2" t="s">
        <v>33</v>
      </c>
      <c r="C362" s="1" t="s">
        <v>502</v>
      </c>
      <c r="D362" s="208" t="s">
        <v>6</v>
      </c>
      <c r="E362" s="208" t="s">
        <v>463</v>
      </c>
      <c r="F362" s="1">
        <v>1.2490834106972</v>
      </c>
      <c r="G362" s="1">
        <v>105.0</v>
      </c>
    </row>
    <row r="363">
      <c r="A363" s="1">
        <v>2018.0</v>
      </c>
      <c r="B363" s="2" t="s">
        <v>34</v>
      </c>
      <c r="C363" s="1" t="s">
        <v>503</v>
      </c>
      <c r="D363" s="208" t="s">
        <v>6</v>
      </c>
      <c r="E363" s="208" t="s">
        <v>463</v>
      </c>
      <c r="F363" s="1">
        <v>2.2320696478614</v>
      </c>
      <c r="G363" s="1">
        <v>49.0</v>
      </c>
    </row>
    <row r="364">
      <c r="A364" s="1">
        <v>2018.0</v>
      </c>
      <c r="B364" s="2" t="s">
        <v>35</v>
      </c>
      <c r="C364" s="1" t="s">
        <v>504</v>
      </c>
      <c r="D364" s="208" t="s">
        <v>6</v>
      </c>
      <c r="E364" s="208" t="s">
        <v>463</v>
      </c>
      <c r="F364" s="1">
        <v>1.34463067579304</v>
      </c>
      <c r="G364" s="1">
        <v>22.0</v>
      </c>
    </row>
    <row r="365">
      <c r="A365" s="1">
        <v>2019.0</v>
      </c>
      <c r="B365" s="2" t="s">
        <v>3</v>
      </c>
      <c r="C365" s="7" t="s">
        <v>489</v>
      </c>
      <c r="D365" s="208" t="s">
        <v>6</v>
      </c>
      <c r="E365" s="208" t="s">
        <v>463</v>
      </c>
      <c r="F365" s="1">
        <v>1.9006008312088</v>
      </c>
      <c r="G365" s="1">
        <v>2394.0</v>
      </c>
    </row>
    <row r="366">
      <c r="A366" s="1">
        <v>2019.0</v>
      </c>
      <c r="B366" s="2" t="s">
        <v>4</v>
      </c>
      <c r="C366" s="1" t="s">
        <v>472</v>
      </c>
      <c r="D366" s="208" t="s">
        <v>6</v>
      </c>
      <c r="E366" s="208" t="s">
        <v>463</v>
      </c>
      <c r="F366" s="1">
        <v>2.56113828368164</v>
      </c>
      <c r="G366" s="1">
        <v>36.0</v>
      </c>
    </row>
    <row r="367">
      <c r="A367" s="1">
        <v>2019.0</v>
      </c>
      <c r="B367" s="2" t="s">
        <v>5</v>
      </c>
      <c r="C367" s="1" t="s">
        <v>473</v>
      </c>
      <c r="D367" s="208" t="s">
        <v>6</v>
      </c>
      <c r="E367" s="208" t="s">
        <v>463</v>
      </c>
      <c r="F367" s="1">
        <v>2.591491625961</v>
      </c>
      <c r="G367" s="1">
        <v>92.0</v>
      </c>
    </row>
    <row r="368">
      <c r="A368" s="1">
        <v>2019.0</v>
      </c>
      <c r="B368" s="2" t="s">
        <v>6</v>
      </c>
      <c r="C368" s="1" t="s">
        <v>474</v>
      </c>
      <c r="D368" s="208" t="s">
        <v>6</v>
      </c>
      <c r="E368" s="208" t="s">
        <v>463</v>
      </c>
      <c r="F368" s="1">
        <v>1.92375270287255</v>
      </c>
      <c r="G368" s="1">
        <v>15.0</v>
      </c>
    </row>
    <row r="369">
      <c r="A369" s="1">
        <v>2019.0</v>
      </c>
      <c r="B369" s="2" t="s">
        <v>7</v>
      </c>
      <c r="C369" s="1" t="s">
        <v>475</v>
      </c>
      <c r="D369" s="208" t="s">
        <v>6</v>
      </c>
      <c r="E369" s="208" t="s">
        <v>463</v>
      </c>
      <c r="F369" s="1">
        <v>1.0249209529715</v>
      </c>
      <c r="G369" s="1">
        <v>10.0</v>
      </c>
    </row>
    <row r="370">
      <c r="A370" s="1">
        <v>2019.0</v>
      </c>
      <c r="B370" s="2" t="s">
        <v>8</v>
      </c>
      <c r="C370" s="7" t="s">
        <v>479</v>
      </c>
      <c r="D370" s="208" t="s">
        <v>6</v>
      </c>
      <c r="E370" s="208" t="s">
        <v>463</v>
      </c>
      <c r="F370" s="1">
        <v>1.7755321523508</v>
      </c>
      <c r="G370" s="1">
        <v>56.0</v>
      </c>
    </row>
    <row r="371">
      <c r="A371" s="1">
        <v>2019.0</v>
      </c>
      <c r="B371" s="2" t="s">
        <v>9</v>
      </c>
      <c r="C371" s="7" t="s">
        <v>480</v>
      </c>
      <c r="D371" s="208" t="s">
        <v>6</v>
      </c>
      <c r="E371" s="208" t="s">
        <v>463</v>
      </c>
      <c r="F371" s="1">
        <v>1.56536371878241</v>
      </c>
      <c r="G371" s="1">
        <v>12.0</v>
      </c>
    </row>
    <row r="372">
      <c r="A372" s="1">
        <v>2019.0</v>
      </c>
      <c r="B372" s="2" t="s">
        <v>10</v>
      </c>
      <c r="C372" s="7" t="s">
        <v>478</v>
      </c>
      <c r="D372" s="208" t="s">
        <v>6</v>
      </c>
      <c r="E372" s="208" t="s">
        <v>463</v>
      </c>
      <c r="F372" s="1">
        <v>0.588658687665727</v>
      </c>
      <c r="G372" s="1">
        <v>33.0</v>
      </c>
    </row>
    <row r="373">
      <c r="A373" s="1">
        <v>2019.0</v>
      </c>
      <c r="B373" s="2" t="s">
        <v>11</v>
      </c>
      <c r="C373" s="7" t="s">
        <v>477</v>
      </c>
      <c r="D373" s="208" t="s">
        <v>6</v>
      </c>
      <c r="E373" s="208" t="s">
        <v>463</v>
      </c>
      <c r="F373" s="1">
        <v>2.08174033491999</v>
      </c>
      <c r="G373" s="1">
        <v>78.0</v>
      </c>
    </row>
    <row r="374">
      <c r="A374" s="1">
        <v>2019.0</v>
      </c>
      <c r="B374" s="2" t="s">
        <v>12</v>
      </c>
      <c r="C374" s="1" t="s">
        <v>476</v>
      </c>
      <c r="D374" s="208" t="s">
        <v>6</v>
      </c>
      <c r="E374" s="208" t="s">
        <v>463</v>
      </c>
      <c r="F374" s="1">
        <v>5.57709795707803</v>
      </c>
      <c r="G374" s="1">
        <v>504.0</v>
      </c>
    </row>
    <row r="375">
      <c r="A375" s="1">
        <v>2019.0</v>
      </c>
      <c r="B375" s="2" t="s">
        <v>13</v>
      </c>
      <c r="C375" s="1" t="s">
        <v>481</v>
      </c>
      <c r="D375" s="208" t="s">
        <v>6</v>
      </c>
      <c r="E375" s="208" t="s">
        <v>463</v>
      </c>
      <c r="F375" s="1">
        <v>1.24679019285676</v>
      </c>
      <c r="G375" s="1">
        <v>23.0</v>
      </c>
    </row>
    <row r="376">
      <c r="A376" s="1">
        <v>2019.0</v>
      </c>
      <c r="B376" s="2" t="s">
        <v>14</v>
      </c>
      <c r="C376" s="1" t="s">
        <v>483</v>
      </c>
      <c r="D376" s="208" t="s">
        <v>6</v>
      </c>
      <c r="E376" s="208" t="s">
        <v>463</v>
      </c>
      <c r="F376" s="1">
        <v>1.3830421460128</v>
      </c>
      <c r="G376" s="1">
        <v>85.0</v>
      </c>
    </row>
    <row r="377">
      <c r="A377" s="1">
        <v>2019.0</v>
      </c>
      <c r="B377" s="2" t="s">
        <v>15</v>
      </c>
      <c r="C377" s="1" t="s">
        <v>482</v>
      </c>
      <c r="D377" s="208" t="s">
        <v>6</v>
      </c>
      <c r="E377" s="208" t="s">
        <v>463</v>
      </c>
      <c r="F377" s="1">
        <v>0.879847720355799</v>
      </c>
      <c r="G377" s="1">
        <v>32.0</v>
      </c>
    </row>
    <row r="378">
      <c r="A378" s="1">
        <v>2019.0</v>
      </c>
      <c r="B378" s="2" t="s">
        <v>16</v>
      </c>
      <c r="C378" s="1" t="s">
        <v>484</v>
      </c>
      <c r="D378" s="208" t="s">
        <v>6</v>
      </c>
      <c r="E378" s="208" t="s">
        <v>463</v>
      </c>
      <c r="F378" s="1">
        <v>1.45087629630851</v>
      </c>
      <c r="G378" s="1">
        <v>44.0</v>
      </c>
    </row>
    <row r="379">
      <c r="A379" s="1">
        <v>2019.0</v>
      </c>
      <c r="B379" s="2" t="s">
        <v>17</v>
      </c>
      <c r="C379" s="1" t="s">
        <v>485</v>
      </c>
      <c r="D379" s="208" t="s">
        <v>6</v>
      </c>
      <c r="E379" s="208" t="s">
        <v>463</v>
      </c>
      <c r="F379" s="1">
        <v>2.70436944004582</v>
      </c>
      <c r="G379" s="1">
        <v>224.0</v>
      </c>
    </row>
    <row r="380">
      <c r="A380" s="1">
        <v>2019.0</v>
      </c>
      <c r="B380" s="2" t="s">
        <v>18</v>
      </c>
      <c r="C380" s="1" t="s">
        <v>486</v>
      </c>
      <c r="D380" s="208" t="s">
        <v>6</v>
      </c>
      <c r="E380" s="208" t="s">
        <v>463</v>
      </c>
      <c r="F380" s="1">
        <v>0.705425133201463</v>
      </c>
      <c r="G380" s="1">
        <v>121.0</v>
      </c>
    </row>
    <row r="381">
      <c r="A381" s="1">
        <v>2019.0</v>
      </c>
      <c r="B381" s="2" t="s">
        <v>19</v>
      </c>
      <c r="C381" s="1" t="s">
        <v>487</v>
      </c>
      <c r="D381" s="208" t="s">
        <v>6</v>
      </c>
      <c r="E381" s="208" t="s">
        <v>463</v>
      </c>
      <c r="F381" s="1">
        <v>1.42406826145558</v>
      </c>
      <c r="G381" s="1">
        <v>68.0</v>
      </c>
    </row>
    <row r="382">
      <c r="A382" s="1">
        <v>2019.0</v>
      </c>
      <c r="B382" s="2" t="s">
        <v>20</v>
      </c>
      <c r="C382" s="1" t="s">
        <v>488</v>
      </c>
      <c r="D382" s="208" t="s">
        <v>6</v>
      </c>
      <c r="E382" s="208" t="s">
        <v>463</v>
      </c>
      <c r="F382" s="1">
        <v>3.43002354288623</v>
      </c>
      <c r="G382" s="1">
        <v>69.0</v>
      </c>
    </row>
    <row r="383">
      <c r="A383" s="1">
        <v>2019.0</v>
      </c>
      <c r="B383" s="2" t="s">
        <v>21</v>
      </c>
      <c r="C383" s="1" t="s">
        <v>490</v>
      </c>
      <c r="D383" s="208" t="s">
        <v>6</v>
      </c>
      <c r="E383" s="208" t="s">
        <v>463</v>
      </c>
      <c r="F383" s="1">
        <v>0.871960523969006</v>
      </c>
      <c r="G383" s="1">
        <v>11.0</v>
      </c>
    </row>
    <row r="384">
      <c r="A384" s="1">
        <v>2019.0</v>
      </c>
      <c r="B384" s="2" t="s">
        <v>22</v>
      </c>
      <c r="C384" s="1" t="s">
        <v>491</v>
      </c>
      <c r="D384" s="208" t="s">
        <v>6</v>
      </c>
      <c r="E384" s="208" t="s">
        <v>463</v>
      </c>
      <c r="F384" s="1">
        <v>3.13052676755093</v>
      </c>
      <c r="G384" s="1">
        <v>172.0</v>
      </c>
    </row>
    <row r="385">
      <c r="A385" s="1">
        <v>2019.0</v>
      </c>
      <c r="B385" s="2" t="s">
        <v>23</v>
      </c>
      <c r="C385" s="1" t="s">
        <v>492</v>
      </c>
      <c r="D385" s="208" t="s">
        <v>6</v>
      </c>
      <c r="E385" s="208" t="s">
        <v>463</v>
      </c>
      <c r="F385" s="1">
        <v>0.754428801268609</v>
      </c>
      <c r="G385" s="1">
        <v>31.0</v>
      </c>
    </row>
    <row r="386">
      <c r="A386" s="1">
        <v>2019.0</v>
      </c>
      <c r="B386" s="2" t="s">
        <v>24</v>
      </c>
      <c r="C386" s="1" t="s">
        <v>493</v>
      </c>
      <c r="D386" s="208" t="s">
        <v>6</v>
      </c>
      <c r="E386" s="208" t="s">
        <v>463</v>
      </c>
      <c r="F386" s="1">
        <v>1.59729320236553</v>
      </c>
      <c r="G386" s="1">
        <v>104.0</v>
      </c>
    </row>
    <row r="387">
      <c r="A387" s="1">
        <v>2019.0</v>
      </c>
      <c r="B387" s="2" t="s">
        <v>25</v>
      </c>
      <c r="C387" s="1" t="s">
        <v>494</v>
      </c>
      <c r="D387" s="208" t="s">
        <v>6</v>
      </c>
      <c r="E387" s="208" t="s">
        <v>463</v>
      </c>
      <c r="F387" s="1">
        <v>3.78610661135345</v>
      </c>
      <c r="G387" s="1">
        <v>84.0</v>
      </c>
    </row>
    <row r="388">
      <c r="A388" s="1">
        <v>2019.0</v>
      </c>
      <c r="B388" s="2" t="s">
        <v>26</v>
      </c>
      <c r="C388" s="1" t="s">
        <v>495</v>
      </c>
      <c r="D388" s="208" t="s">
        <v>6</v>
      </c>
      <c r="E388" s="208" t="s">
        <v>463</v>
      </c>
      <c r="F388" s="1">
        <v>0.780793442296061</v>
      </c>
      <c r="G388" s="1">
        <v>13.0</v>
      </c>
    </row>
    <row r="389">
      <c r="A389" s="1">
        <v>2019.0</v>
      </c>
      <c r="B389" s="2" t="s">
        <v>27</v>
      </c>
      <c r="C389" s="1" t="s">
        <v>497</v>
      </c>
      <c r="D389" s="208" t="s">
        <v>6</v>
      </c>
      <c r="E389" s="208" t="s">
        <v>463</v>
      </c>
      <c r="F389" s="1">
        <v>3.20913962966529</v>
      </c>
      <c r="G389" s="1">
        <v>91.0</v>
      </c>
    </row>
    <row r="390">
      <c r="A390" s="1">
        <v>2019.0</v>
      </c>
      <c r="B390" s="2" t="s">
        <v>28</v>
      </c>
      <c r="C390" s="1" t="s">
        <v>496</v>
      </c>
      <c r="D390" s="208" t="s">
        <v>6</v>
      </c>
      <c r="E390" s="208" t="s">
        <v>463</v>
      </c>
      <c r="F390" s="1">
        <v>1.76398802412494</v>
      </c>
      <c r="G390" s="1">
        <v>55.0</v>
      </c>
    </row>
    <row r="391">
      <c r="A391" s="1">
        <v>2019.0</v>
      </c>
      <c r="B391" s="2" t="s">
        <v>29</v>
      </c>
      <c r="C391" s="1" t="s">
        <v>498</v>
      </c>
      <c r="D391" s="208" t="s">
        <v>6</v>
      </c>
      <c r="E391" s="208" t="s">
        <v>463</v>
      </c>
      <c r="F391" s="1">
        <v>1.88803864583244</v>
      </c>
      <c r="G391" s="1">
        <v>57.0</v>
      </c>
    </row>
    <row r="392">
      <c r="A392" s="1">
        <v>2019.0</v>
      </c>
      <c r="B392" s="2" t="s">
        <v>30</v>
      </c>
      <c r="C392" s="1" t="s">
        <v>499</v>
      </c>
      <c r="D392" s="208" t="s">
        <v>6</v>
      </c>
      <c r="E392" s="208" t="s">
        <v>463</v>
      </c>
      <c r="F392" s="1">
        <v>1.89700975932479</v>
      </c>
      <c r="G392" s="1">
        <v>48.0</v>
      </c>
    </row>
    <row r="393">
      <c r="A393" s="1">
        <v>2019.0</v>
      </c>
      <c r="B393" s="2" t="s">
        <v>31</v>
      </c>
      <c r="C393" s="1" t="s">
        <v>500</v>
      </c>
      <c r="D393" s="208" t="s">
        <v>6</v>
      </c>
      <c r="E393" s="208" t="s">
        <v>463</v>
      </c>
      <c r="F393" s="1">
        <v>0.998367945733156</v>
      </c>
      <c r="G393" s="1">
        <v>36.0</v>
      </c>
    </row>
    <row r="394">
      <c r="A394" s="1">
        <v>2019.0</v>
      </c>
      <c r="B394" s="2" t="s">
        <v>32</v>
      </c>
      <c r="C394" s="1" t="s">
        <v>501</v>
      </c>
      <c r="D394" s="208" t="s">
        <v>6</v>
      </c>
      <c r="E394" s="208" t="s">
        <v>463</v>
      </c>
      <c r="F394" s="1">
        <v>1.25361520502508</v>
      </c>
      <c r="G394" s="1">
        <v>17.0</v>
      </c>
    </row>
    <row r="395">
      <c r="A395" s="1">
        <v>2019.0</v>
      </c>
      <c r="B395" s="2" t="s">
        <v>33</v>
      </c>
      <c r="C395" s="1" t="s">
        <v>502</v>
      </c>
      <c r="D395" s="208" t="s">
        <v>6</v>
      </c>
      <c r="E395" s="208" t="s">
        <v>463</v>
      </c>
      <c r="F395" s="1">
        <v>1.25264961983857</v>
      </c>
      <c r="G395" s="1">
        <v>106.0</v>
      </c>
    </row>
    <row r="396">
      <c r="A396" s="1">
        <v>2019.0</v>
      </c>
      <c r="B396" s="2" t="s">
        <v>34</v>
      </c>
      <c r="C396" s="1" t="s">
        <v>503</v>
      </c>
      <c r="D396" s="208" t="s">
        <v>6</v>
      </c>
      <c r="E396" s="208" t="s">
        <v>463</v>
      </c>
      <c r="F396" s="1">
        <v>2.11606385110114</v>
      </c>
      <c r="G396" s="1">
        <v>47.0</v>
      </c>
    </row>
    <row r="397">
      <c r="A397" s="1">
        <v>2019.0</v>
      </c>
      <c r="B397" s="2" t="s">
        <v>35</v>
      </c>
      <c r="C397" s="1" t="s">
        <v>504</v>
      </c>
      <c r="D397" s="208" t="s">
        <v>6</v>
      </c>
      <c r="E397" s="208" t="s">
        <v>463</v>
      </c>
      <c r="F397" s="1">
        <v>1.21319396969805</v>
      </c>
      <c r="G397" s="1">
        <v>20.0</v>
      </c>
    </row>
    <row r="398">
      <c r="A398" s="1">
        <v>2020.0</v>
      </c>
      <c r="B398" s="2" t="s">
        <v>3</v>
      </c>
      <c r="C398" s="7" t="s">
        <v>489</v>
      </c>
      <c r="D398" s="208" t="s">
        <v>6</v>
      </c>
      <c r="E398" s="208" t="s">
        <v>463</v>
      </c>
      <c r="F398" s="1">
        <v>1.91443119937597</v>
      </c>
      <c r="G398" s="1">
        <v>2435.0</v>
      </c>
    </row>
    <row r="399">
      <c r="A399" s="1">
        <v>2020.0</v>
      </c>
      <c r="B399" s="2" t="s">
        <v>4</v>
      </c>
      <c r="C399" s="1" t="s">
        <v>472</v>
      </c>
      <c r="D399" s="208" t="s">
        <v>6</v>
      </c>
      <c r="E399" s="208" t="s">
        <v>463</v>
      </c>
      <c r="F399" s="1">
        <v>2.52612965360447</v>
      </c>
      <c r="G399" s="1">
        <v>36.0</v>
      </c>
    </row>
    <row r="400">
      <c r="A400" s="1">
        <v>2020.0</v>
      </c>
      <c r="B400" s="2" t="s">
        <v>5</v>
      </c>
      <c r="C400" s="1" t="s">
        <v>473</v>
      </c>
      <c r="D400" s="208" t="s">
        <v>6</v>
      </c>
      <c r="E400" s="208" t="s">
        <v>463</v>
      </c>
      <c r="F400" s="1">
        <v>2.57836282278053</v>
      </c>
      <c r="G400" s="1">
        <v>93.0</v>
      </c>
    </row>
    <row r="401">
      <c r="A401" s="1">
        <v>2020.0</v>
      </c>
      <c r="B401" s="2" t="s">
        <v>6</v>
      </c>
      <c r="C401" s="1" t="s">
        <v>474</v>
      </c>
      <c r="D401" s="208" t="s">
        <v>6</v>
      </c>
      <c r="E401" s="208" t="s">
        <v>463</v>
      </c>
      <c r="F401" s="1">
        <v>1.88348037036758</v>
      </c>
      <c r="G401" s="1">
        <v>15.0</v>
      </c>
    </row>
    <row r="402">
      <c r="A402" s="1">
        <v>2020.0</v>
      </c>
      <c r="B402" s="2" t="s">
        <v>7</v>
      </c>
      <c r="C402" s="1" t="s">
        <v>475</v>
      </c>
      <c r="D402" s="208" t="s">
        <v>6</v>
      </c>
      <c r="E402" s="208" t="s">
        <v>463</v>
      </c>
      <c r="F402" s="1">
        <v>1.10852902229756</v>
      </c>
      <c r="G402" s="1">
        <v>11.0</v>
      </c>
    </row>
    <row r="403">
      <c r="A403" s="1">
        <v>2020.0</v>
      </c>
      <c r="B403" s="2" t="s">
        <v>8</v>
      </c>
      <c r="C403" s="7" t="s">
        <v>479</v>
      </c>
      <c r="D403" s="208" t="s">
        <v>6</v>
      </c>
      <c r="E403" s="208" t="s">
        <v>463</v>
      </c>
      <c r="F403" s="1">
        <v>1.75153916504128</v>
      </c>
      <c r="G403" s="1">
        <v>56.0</v>
      </c>
    </row>
    <row r="404">
      <c r="A404" s="1">
        <v>2020.0</v>
      </c>
      <c r="B404" s="2" t="s">
        <v>9</v>
      </c>
      <c r="C404" s="7" t="s">
        <v>480</v>
      </c>
      <c r="D404" s="208" t="s">
        <v>6</v>
      </c>
      <c r="E404" s="208" t="s">
        <v>463</v>
      </c>
      <c r="F404" s="1">
        <v>1.92557276161794</v>
      </c>
      <c r="G404" s="1">
        <v>15.0</v>
      </c>
    </row>
    <row r="405">
      <c r="A405" s="1">
        <v>2020.0</v>
      </c>
      <c r="B405" s="2" t="s">
        <v>10</v>
      </c>
      <c r="C405" s="7" t="s">
        <v>478</v>
      </c>
      <c r="D405" s="208" t="s">
        <v>6</v>
      </c>
      <c r="E405" s="208" t="s">
        <v>463</v>
      </c>
      <c r="F405" s="1">
        <v>0.562489211632699</v>
      </c>
      <c r="G405" s="1">
        <v>32.0</v>
      </c>
    </row>
    <row r="406">
      <c r="A406" s="1">
        <v>2020.0</v>
      </c>
      <c r="B406" s="2" t="s">
        <v>11</v>
      </c>
      <c r="C406" s="7" t="s">
        <v>477</v>
      </c>
      <c r="D406" s="208" t="s">
        <v>6</v>
      </c>
      <c r="E406" s="208" t="s">
        <v>463</v>
      </c>
      <c r="F406" s="1">
        <v>2.08791441136671</v>
      </c>
      <c r="G406" s="1">
        <v>79.0</v>
      </c>
    </row>
    <row r="407">
      <c r="A407" s="1">
        <v>2020.0</v>
      </c>
      <c r="B407" s="2" t="s">
        <v>12</v>
      </c>
      <c r="C407" s="1" t="s">
        <v>476</v>
      </c>
      <c r="D407" s="208" t="s">
        <v>6</v>
      </c>
      <c r="E407" s="208" t="s">
        <v>463</v>
      </c>
      <c r="F407" s="1">
        <v>5.67290202067219</v>
      </c>
      <c r="G407" s="1">
        <v>512.0</v>
      </c>
    </row>
    <row r="408">
      <c r="A408" s="1">
        <v>2020.0</v>
      </c>
      <c r="B408" s="2" t="s">
        <v>13</v>
      </c>
      <c r="C408" s="1" t="s">
        <v>481</v>
      </c>
      <c r="D408" s="208" t="s">
        <v>6</v>
      </c>
      <c r="E408" s="208" t="s">
        <v>463</v>
      </c>
      <c r="F408" s="1">
        <v>1.3433269695457</v>
      </c>
      <c r="G408" s="1">
        <v>25.0</v>
      </c>
    </row>
    <row r="409">
      <c r="A409" s="1">
        <v>2020.0</v>
      </c>
      <c r="B409" s="2" t="s">
        <v>14</v>
      </c>
      <c r="C409" s="1" t="s">
        <v>483</v>
      </c>
      <c r="D409" s="208" t="s">
        <v>6</v>
      </c>
      <c r="E409" s="208" t="s">
        <v>463</v>
      </c>
      <c r="F409" s="1">
        <v>1.41902319925553</v>
      </c>
      <c r="G409" s="1">
        <v>88.0</v>
      </c>
    </row>
    <row r="410">
      <c r="A410" s="1">
        <v>2020.0</v>
      </c>
      <c r="B410" s="2" t="s">
        <v>15</v>
      </c>
      <c r="C410" s="1" t="s">
        <v>482</v>
      </c>
      <c r="D410" s="208" t="s">
        <v>6</v>
      </c>
      <c r="E410" s="208" t="s">
        <v>463</v>
      </c>
      <c r="F410" s="1">
        <v>1.06824438144542</v>
      </c>
      <c r="G410" s="1">
        <v>39.0</v>
      </c>
    </row>
    <row r="411">
      <c r="A411" s="1">
        <v>2020.0</v>
      </c>
      <c r="B411" s="2" t="s">
        <v>16</v>
      </c>
      <c r="C411" s="1" t="s">
        <v>484</v>
      </c>
      <c r="D411" s="208" t="s">
        <v>6</v>
      </c>
      <c r="E411" s="208" t="s">
        <v>463</v>
      </c>
      <c r="F411" s="1">
        <v>1.49900804771799</v>
      </c>
      <c r="G411" s="1">
        <v>46.0</v>
      </c>
    </row>
    <row r="412">
      <c r="A412" s="1">
        <v>2020.0</v>
      </c>
      <c r="B412" s="2" t="s">
        <v>17</v>
      </c>
      <c r="C412" s="1" t="s">
        <v>485</v>
      </c>
      <c r="D412" s="208" t="s">
        <v>6</v>
      </c>
      <c r="E412" s="208" t="s">
        <v>463</v>
      </c>
      <c r="F412" s="1">
        <v>2.6886211101926</v>
      </c>
      <c r="G412" s="1">
        <v>225.0</v>
      </c>
    </row>
    <row r="413">
      <c r="A413" s="1">
        <v>2020.0</v>
      </c>
      <c r="B413" s="2" t="s">
        <v>18</v>
      </c>
      <c r="C413" s="1" t="s">
        <v>486</v>
      </c>
      <c r="D413" s="208" t="s">
        <v>6</v>
      </c>
      <c r="E413" s="208" t="s">
        <v>463</v>
      </c>
      <c r="F413" s="1">
        <v>0.686344965054083</v>
      </c>
      <c r="G413" s="1">
        <v>119.0</v>
      </c>
    </row>
    <row r="414">
      <c r="A414" s="1">
        <v>2020.0</v>
      </c>
      <c r="B414" s="2" t="s">
        <v>19</v>
      </c>
      <c r="C414" s="1" t="s">
        <v>487</v>
      </c>
      <c r="D414" s="208" t="s">
        <v>6</v>
      </c>
      <c r="E414" s="208" t="s">
        <v>463</v>
      </c>
      <c r="F414" s="1">
        <v>1.45566733925429</v>
      </c>
      <c r="G414" s="1">
        <v>70.0</v>
      </c>
    </row>
    <row r="415">
      <c r="A415" s="1">
        <v>2020.0</v>
      </c>
      <c r="B415" s="2" t="s">
        <v>20</v>
      </c>
      <c r="C415" s="1" t="s">
        <v>488</v>
      </c>
      <c r="D415" s="208" t="s">
        <v>6</v>
      </c>
      <c r="E415" s="208" t="s">
        <v>463</v>
      </c>
      <c r="F415" s="1">
        <v>3.39337642429598</v>
      </c>
      <c r="G415" s="1">
        <v>69.0</v>
      </c>
    </row>
    <row r="416">
      <c r="A416" s="1">
        <v>2020.0</v>
      </c>
      <c r="B416" s="2" t="s">
        <v>21</v>
      </c>
      <c r="C416" s="1" t="s">
        <v>490</v>
      </c>
      <c r="D416" s="208" t="s">
        <v>6</v>
      </c>
      <c r="E416" s="208" t="s">
        <v>463</v>
      </c>
      <c r="F416" s="1">
        <v>0.859595943019729</v>
      </c>
      <c r="G416" s="1">
        <v>11.0</v>
      </c>
    </row>
    <row r="417">
      <c r="A417" s="1">
        <v>2020.0</v>
      </c>
      <c r="B417" s="2" t="s">
        <v>22</v>
      </c>
      <c r="C417" s="1" t="s">
        <v>491</v>
      </c>
      <c r="D417" s="208" t="s">
        <v>6</v>
      </c>
      <c r="E417" s="208" t="s">
        <v>463</v>
      </c>
      <c r="F417" s="1">
        <v>3.05102169743054</v>
      </c>
      <c r="G417" s="1">
        <v>170.0</v>
      </c>
    </row>
    <row r="418">
      <c r="A418" s="1">
        <v>2020.0</v>
      </c>
      <c r="B418" s="2" t="s">
        <v>23</v>
      </c>
      <c r="C418" s="1" t="s">
        <v>492</v>
      </c>
      <c r="D418" s="208" t="s">
        <v>6</v>
      </c>
      <c r="E418" s="208" t="s">
        <v>463</v>
      </c>
      <c r="F418" s="1">
        <v>0.774383772013674</v>
      </c>
      <c r="G418" s="1">
        <v>32.0</v>
      </c>
    </row>
    <row r="419">
      <c r="A419" s="1">
        <v>2020.0</v>
      </c>
      <c r="B419" s="2" t="s">
        <v>24</v>
      </c>
      <c r="C419" s="1" t="s">
        <v>493</v>
      </c>
      <c r="D419" s="208" t="s">
        <v>6</v>
      </c>
      <c r="E419" s="208" t="s">
        <v>463</v>
      </c>
      <c r="F419" s="1">
        <v>1.59723924042603</v>
      </c>
      <c r="G419" s="1">
        <v>105.0</v>
      </c>
    </row>
    <row r="420">
      <c r="A420" s="1">
        <v>2020.0</v>
      </c>
      <c r="B420" s="2" t="s">
        <v>25</v>
      </c>
      <c r="C420" s="1" t="s">
        <v>494</v>
      </c>
      <c r="D420" s="208" t="s">
        <v>6</v>
      </c>
      <c r="E420" s="208" t="s">
        <v>463</v>
      </c>
      <c r="F420" s="1">
        <v>3.5849099191802</v>
      </c>
      <c r="G420" s="1">
        <v>81.0</v>
      </c>
    </row>
    <row r="421">
      <c r="A421" s="1">
        <v>2020.0</v>
      </c>
      <c r="B421" s="2" t="s">
        <v>26</v>
      </c>
      <c r="C421" s="1" t="s">
        <v>495</v>
      </c>
      <c r="D421" s="208" t="s">
        <v>6</v>
      </c>
      <c r="E421" s="208" t="s">
        <v>463</v>
      </c>
      <c r="F421" s="1">
        <v>0.762906320972295</v>
      </c>
      <c r="G421" s="1">
        <v>13.0</v>
      </c>
    </row>
    <row r="422">
      <c r="A422" s="1">
        <v>2020.0</v>
      </c>
      <c r="B422" s="2" t="s">
        <v>27</v>
      </c>
      <c r="C422" s="1" t="s">
        <v>497</v>
      </c>
      <c r="D422" s="208" t="s">
        <v>6</v>
      </c>
      <c r="E422" s="208" t="s">
        <v>463</v>
      </c>
      <c r="F422" s="1">
        <v>3.29111947428918</v>
      </c>
      <c r="G422" s="1">
        <v>94.0</v>
      </c>
    </row>
    <row r="423">
      <c r="A423" s="1">
        <v>2020.0</v>
      </c>
      <c r="B423" s="2" t="s">
        <v>28</v>
      </c>
      <c r="C423" s="1" t="s">
        <v>496</v>
      </c>
      <c r="D423" s="208" t="s">
        <v>6</v>
      </c>
      <c r="E423" s="208" t="s">
        <v>463</v>
      </c>
      <c r="F423" s="1">
        <v>1.9084090865718</v>
      </c>
      <c r="G423" s="1">
        <v>60.0</v>
      </c>
    </row>
    <row r="424">
      <c r="A424" s="1">
        <v>2020.0</v>
      </c>
      <c r="B424" s="2" t="s">
        <v>29</v>
      </c>
      <c r="C424" s="1" t="s">
        <v>498</v>
      </c>
      <c r="D424" s="208" t="s">
        <v>6</v>
      </c>
      <c r="E424" s="208" t="s">
        <v>463</v>
      </c>
      <c r="F424" s="1">
        <v>1.96309576275595</v>
      </c>
      <c r="G424" s="1">
        <v>60.0</v>
      </c>
    </row>
    <row r="425">
      <c r="A425" s="1">
        <v>2020.0</v>
      </c>
      <c r="B425" s="2" t="s">
        <v>30</v>
      </c>
      <c r="C425" s="1" t="s">
        <v>499</v>
      </c>
      <c r="D425" s="208" t="s">
        <v>6</v>
      </c>
      <c r="E425" s="208" t="s">
        <v>463</v>
      </c>
      <c r="F425" s="1">
        <v>1.83712230035855</v>
      </c>
      <c r="G425" s="1">
        <v>47.0</v>
      </c>
    </row>
    <row r="426">
      <c r="A426" s="1">
        <v>2020.0</v>
      </c>
      <c r="B426" s="2" t="s">
        <v>31</v>
      </c>
      <c r="C426" s="1" t="s">
        <v>500</v>
      </c>
      <c r="D426" s="208" t="s">
        <v>6</v>
      </c>
      <c r="E426" s="208" t="s">
        <v>463</v>
      </c>
      <c r="F426" s="1">
        <v>0.962640473311068</v>
      </c>
      <c r="G426" s="1">
        <v>35.0</v>
      </c>
    </row>
    <row r="427">
      <c r="A427" s="1">
        <v>2020.0</v>
      </c>
      <c r="B427" s="2" t="s">
        <v>32</v>
      </c>
      <c r="C427" s="1" t="s">
        <v>501</v>
      </c>
      <c r="D427" s="208" t="s">
        <v>6</v>
      </c>
      <c r="E427" s="208" t="s">
        <v>463</v>
      </c>
      <c r="F427" s="1">
        <v>1.23896952718008</v>
      </c>
      <c r="G427" s="1">
        <v>17.0</v>
      </c>
    </row>
    <row r="428">
      <c r="A428" s="1">
        <v>2020.0</v>
      </c>
      <c r="B428" s="2" t="s">
        <v>33</v>
      </c>
      <c r="C428" s="1" t="s">
        <v>502</v>
      </c>
      <c r="D428" s="208" t="s">
        <v>6</v>
      </c>
      <c r="E428" s="208" t="s">
        <v>463</v>
      </c>
      <c r="F428" s="1">
        <v>1.25664672160836</v>
      </c>
      <c r="G428" s="1">
        <v>107.0</v>
      </c>
    </row>
    <row r="429">
      <c r="A429" s="1">
        <v>2020.0</v>
      </c>
      <c r="B429" s="2" t="s">
        <v>34</v>
      </c>
      <c r="C429" s="1" t="s">
        <v>503</v>
      </c>
      <c r="D429" s="208" t="s">
        <v>6</v>
      </c>
      <c r="E429" s="208" t="s">
        <v>463</v>
      </c>
      <c r="F429" s="1">
        <v>2.18116585540651</v>
      </c>
      <c r="G429" s="1">
        <v>49.0</v>
      </c>
    </row>
    <row r="430">
      <c r="A430" s="1">
        <v>2020.0</v>
      </c>
      <c r="B430" s="2" t="s">
        <v>35</v>
      </c>
      <c r="C430" s="1" t="s">
        <v>504</v>
      </c>
      <c r="D430" s="208" t="s">
        <v>6</v>
      </c>
      <c r="E430" s="208" t="s">
        <v>463</v>
      </c>
      <c r="F430" s="1">
        <v>1.44531035932222</v>
      </c>
      <c r="G430" s="1">
        <v>24.0</v>
      </c>
    </row>
    <row r="431">
      <c r="A431" s="1">
        <v>2021.0</v>
      </c>
      <c r="B431" s="2" t="s">
        <v>3</v>
      </c>
      <c r="C431" s="7" t="s">
        <v>489</v>
      </c>
      <c r="D431" s="208" t="s">
        <v>6</v>
      </c>
      <c r="E431" s="208" t="s">
        <v>463</v>
      </c>
      <c r="F431" s="1">
        <v>1.88645018599293</v>
      </c>
      <c r="G431" s="1">
        <v>2422.0</v>
      </c>
    </row>
    <row r="432">
      <c r="A432" s="1">
        <v>2021.0</v>
      </c>
      <c r="B432" s="2" t="s">
        <v>4</v>
      </c>
      <c r="C432" s="1" t="s">
        <v>472</v>
      </c>
      <c r="D432" s="208" t="s">
        <v>6</v>
      </c>
      <c r="E432" s="208" t="s">
        <v>463</v>
      </c>
      <c r="F432" s="1">
        <v>2.21597133641076</v>
      </c>
      <c r="G432" s="1">
        <v>32.0</v>
      </c>
    </row>
    <row r="433">
      <c r="A433" s="1">
        <v>2021.0</v>
      </c>
      <c r="B433" s="2" t="s">
        <v>5</v>
      </c>
      <c r="C433" s="1" t="s">
        <v>473</v>
      </c>
      <c r="D433" s="208" t="s">
        <v>6</v>
      </c>
      <c r="E433" s="208" t="s">
        <v>463</v>
      </c>
      <c r="F433" s="1">
        <v>2.5664176604482</v>
      </c>
      <c r="G433" s="1">
        <v>94.0</v>
      </c>
    </row>
    <row r="434">
      <c r="A434" s="1">
        <v>2021.0</v>
      </c>
      <c r="B434" s="2" t="s">
        <v>6</v>
      </c>
      <c r="C434" s="1" t="s">
        <v>474</v>
      </c>
      <c r="D434" s="208" t="s">
        <v>6</v>
      </c>
      <c r="E434" s="208" t="s">
        <v>463</v>
      </c>
      <c r="F434" s="1">
        <v>1.84524314768957</v>
      </c>
      <c r="G434" s="1">
        <v>15.0</v>
      </c>
    </row>
    <row r="435">
      <c r="A435" s="1">
        <v>2021.0</v>
      </c>
      <c r="B435" s="2" t="s">
        <v>7</v>
      </c>
      <c r="C435" s="1" t="s">
        <v>475</v>
      </c>
      <c r="D435" s="208" t="s">
        <v>6</v>
      </c>
      <c r="E435" s="208" t="s">
        <v>463</v>
      </c>
      <c r="F435" s="1">
        <v>1.09038282349676</v>
      </c>
      <c r="G435" s="1">
        <v>11.0</v>
      </c>
    </row>
    <row r="436">
      <c r="A436" s="1">
        <v>2021.0</v>
      </c>
      <c r="B436" s="2" t="s">
        <v>8</v>
      </c>
      <c r="C436" s="7" t="s">
        <v>479</v>
      </c>
      <c r="D436" s="208" t="s">
        <v>6</v>
      </c>
      <c r="E436" s="208" t="s">
        <v>463</v>
      </c>
      <c r="F436" s="1">
        <v>1.66659105281334</v>
      </c>
      <c r="G436" s="1">
        <v>54.0</v>
      </c>
    </row>
    <row r="437">
      <c r="A437" s="1">
        <v>2021.0</v>
      </c>
      <c r="B437" s="2" t="s">
        <v>9</v>
      </c>
      <c r="C437" s="7" t="s">
        <v>480</v>
      </c>
      <c r="D437" s="208" t="s">
        <v>6</v>
      </c>
      <c r="E437" s="208" t="s">
        <v>463</v>
      </c>
      <c r="F437" s="1">
        <v>1.89582804081339</v>
      </c>
      <c r="G437" s="1">
        <v>15.0</v>
      </c>
    </row>
    <row r="438">
      <c r="A438" s="1">
        <v>2021.0</v>
      </c>
      <c r="B438" s="2" t="s">
        <v>10</v>
      </c>
      <c r="C438" s="7" t="s">
        <v>478</v>
      </c>
      <c r="D438" s="208" t="s">
        <v>6</v>
      </c>
      <c r="E438" s="208" t="s">
        <v>463</v>
      </c>
      <c r="F438" s="1">
        <v>0.623740499002795</v>
      </c>
      <c r="G438" s="1">
        <v>36.0</v>
      </c>
    </row>
    <row r="439">
      <c r="A439" s="1">
        <v>2021.0</v>
      </c>
      <c r="B439" s="2" t="s">
        <v>11</v>
      </c>
      <c r="C439" s="7" t="s">
        <v>477</v>
      </c>
      <c r="D439" s="208" t="s">
        <v>6</v>
      </c>
      <c r="E439" s="208" t="s">
        <v>463</v>
      </c>
      <c r="F439" s="1">
        <v>2.04231787368526</v>
      </c>
      <c r="G439" s="1">
        <v>78.0</v>
      </c>
    </row>
    <row r="440">
      <c r="A440" s="1">
        <v>2021.0</v>
      </c>
      <c r="B440" s="2" t="s">
        <v>12</v>
      </c>
      <c r="C440" s="1" t="s">
        <v>476</v>
      </c>
      <c r="D440" s="208" t="s">
        <v>6</v>
      </c>
      <c r="E440" s="208" t="s">
        <v>463</v>
      </c>
      <c r="F440" s="1">
        <v>5.55936351612765</v>
      </c>
      <c r="G440" s="1">
        <v>501.0</v>
      </c>
    </row>
    <row r="441">
      <c r="A441" s="1">
        <v>2021.0</v>
      </c>
      <c r="B441" s="2" t="s">
        <v>13</v>
      </c>
      <c r="C441" s="1" t="s">
        <v>481</v>
      </c>
      <c r="D441" s="208" t="s">
        <v>6</v>
      </c>
      <c r="E441" s="208" t="s">
        <v>463</v>
      </c>
      <c r="F441" s="1">
        <v>1.11891033052611</v>
      </c>
      <c r="G441" s="1">
        <v>21.0</v>
      </c>
    </row>
    <row r="442">
      <c r="A442" s="1">
        <v>2021.0</v>
      </c>
      <c r="B442" s="2" t="s">
        <v>14</v>
      </c>
      <c r="C442" s="1" t="s">
        <v>483</v>
      </c>
      <c r="D442" s="208" t="s">
        <v>6</v>
      </c>
      <c r="E442" s="208" t="s">
        <v>463</v>
      </c>
      <c r="F442" s="1">
        <v>1.3109933668532</v>
      </c>
      <c r="G442" s="1">
        <v>82.0</v>
      </c>
    </row>
    <row r="443">
      <c r="A443" s="1">
        <v>2021.0</v>
      </c>
      <c r="B443" s="2" t="s">
        <v>15</v>
      </c>
      <c r="C443" s="1" t="s">
        <v>482</v>
      </c>
      <c r="D443" s="208" t="s">
        <v>6</v>
      </c>
      <c r="E443" s="208" t="s">
        <v>463</v>
      </c>
      <c r="F443" s="1">
        <v>1.06466473298072</v>
      </c>
      <c r="G443" s="1">
        <v>39.0</v>
      </c>
    </row>
    <row r="444">
      <c r="A444" s="1">
        <v>2021.0</v>
      </c>
      <c r="B444" s="2" t="s">
        <v>16</v>
      </c>
      <c r="C444" s="1" t="s">
        <v>484</v>
      </c>
      <c r="D444" s="208" t="s">
        <v>6</v>
      </c>
      <c r="E444" s="208" t="s">
        <v>463</v>
      </c>
      <c r="F444" s="1">
        <v>1.61081436330951</v>
      </c>
      <c r="G444" s="1">
        <v>50.0</v>
      </c>
    </row>
    <row r="445">
      <c r="A445" s="1">
        <v>2021.0</v>
      </c>
      <c r="B445" s="2" t="s">
        <v>17</v>
      </c>
      <c r="C445" s="1" t="s">
        <v>485</v>
      </c>
      <c r="D445" s="208" t="s">
        <v>6</v>
      </c>
      <c r="E445" s="208" t="s">
        <v>463</v>
      </c>
      <c r="F445" s="1">
        <v>2.62700815248197</v>
      </c>
      <c r="G445" s="1">
        <v>222.0</v>
      </c>
    </row>
    <row r="446">
      <c r="A446" s="1">
        <v>2021.0</v>
      </c>
      <c r="B446" s="2" t="s">
        <v>18</v>
      </c>
      <c r="C446" s="1" t="s">
        <v>486</v>
      </c>
      <c r="D446" s="208" t="s">
        <v>6</v>
      </c>
      <c r="E446" s="208" t="s">
        <v>463</v>
      </c>
      <c r="F446" s="1">
        <v>0.662204663142482</v>
      </c>
      <c r="G446" s="1">
        <v>116.0</v>
      </c>
    </row>
    <row r="447">
      <c r="A447" s="1">
        <v>2021.0</v>
      </c>
      <c r="B447" s="2" t="s">
        <v>19</v>
      </c>
      <c r="C447" s="1" t="s">
        <v>487</v>
      </c>
      <c r="D447" s="208" t="s">
        <v>6</v>
      </c>
      <c r="E447" s="208" t="s">
        <v>463</v>
      </c>
      <c r="F447" s="1">
        <v>1.40440968117422</v>
      </c>
      <c r="G447" s="1">
        <v>68.0</v>
      </c>
    </row>
    <row r="448">
      <c r="A448" s="1">
        <v>2021.0</v>
      </c>
      <c r="B448" s="2" t="s">
        <v>20</v>
      </c>
      <c r="C448" s="1" t="s">
        <v>488</v>
      </c>
      <c r="D448" s="208" t="s">
        <v>6</v>
      </c>
      <c r="E448" s="208" t="s">
        <v>463</v>
      </c>
      <c r="F448" s="1">
        <v>3.45558646656063</v>
      </c>
      <c r="G448" s="1">
        <v>71.0</v>
      </c>
    </row>
    <row r="449">
      <c r="A449" s="1">
        <v>2021.0</v>
      </c>
      <c r="B449" s="2" t="s">
        <v>21</v>
      </c>
      <c r="C449" s="1" t="s">
        <v>490</v>
      </c>
      <c r="D449" s="208" t="s">
        <v>6</v>
      </c>
      <c r="E449" s="208" t="s">
        <v>463</v>
      </c>
      <c r="F449" s="1">
        <v>0.847876993089032</v>
      </c>
      <c r="G449" s="1">
        <v>11.0</v>
      </c>
    </row>
    <row r="450">
      <c r="A450" s="1">
        <v>2021.0</v>
      </c>
      <c r="B450" s="2" t="s">
        <v>22</v>
      </c>
      <c r="C450" s="1" t="s">
        <v>491</v>
      </c>
      <c r="D450" s="208" t="s">
        <v>6</v>
      </c>
      <c r="E450" s="208" t="s">
        <v>463</v>
      </c>
      <c r="F450" s="1">
        <v>2.99205547306256</v>
      </c>
      <c r="G450" s="1">
        <v>169.0</v>
      </c>
    </row>
    <row r="451">
      <c r="A451" s="1">
        <v>2021.0</v>
      </c>
      <c r="B451" s="2" t="s">
        <v>23</v>
      </c>
      <c r="C451" s="1" t="s">
        <v>492</v>
      </c>
      <c r="D451" s="208" t="s">
        <v>6</v>
      </c>
      <c r="E451" s="208" t="s">
        <v>463</v>
      </c>
      <c r="F451" s="1">
        <v>0.866473539342231</v>
      </c>
      <c r="G451" s="1">
        <v>36.0</v>
      </c>
    </row>
    <row r="452">
      <c r="A452" s="1">
        <v>2021.0</v>
      </c>
      <c r="B452" s="2" t="s">
        <v>24</v>
      </c>
      <c r="C452" s="1" t="s">
        <v>493</v>
      </c>
      <c r="D452" s="208" t="s">
        <v>6</v>
      </c>
      <c r="E452" s="208" t="s">
        <v>463</v>
      </c>
      <c r="F452" s="1">
        <v>1.62774399204214</v>
      </c>
      <c r="G452" s="1">
        <v>108.0</v>
      </c>
    </row>
    <row r="453">
      <c r="A453" s="1">
        <v>2021.0</v>
      </c>
      <c r="B453" s="2" t="s">
        <v>25</v>
      </c>
      <c r="C453" s="1" t="s">
        <v>494</v>
      </c>
      <c r="D453" s="208" t="s">
        <v>6</v>
      </c>
      <c r="E453" s="208" t="s">
        <v>463</v>
      </c>
      <c r="F453" s="1">
        <v>3.39173347584412</v>
      </c>
      <c r="G453" s="1">
        <v>78.0</v>
      </c>
    </row>
    <row r="454">
      <c r="A454" s="1">
        <v>2021.0</v>
      </c>
      <c r="B454" s="2" t="s">
        <v>26</v>
      </c>
      <c r="C454" s="1" t="s">
        <v>495</v>
      </c>
      <c r="D454" s="208" t="s">
        <v>6</v>
      </c>
      <c r="E454" s="208" t="s">
        <v>463</v>
      </c>
      <c r="F454" s="1">
        <v>0.746094339611813</v>
      </c>
      <c r="G454" s="1">
        <v>13.0</v>
      </c>
    </row>
    <row r="455">
      <c r="A455" s="1">
        <v>2021.0</v>
      </c>
      <c r="B455" s="2" t="s">
        <v>27</v>
      </c>
      <c r="C455" s="1" t="s">
        <v>497</v>
      </c>
      <c r="D455" s="208" t="s">
        <v>6</v>
      </c>
      <c r="E455" s="208" t="s">
        <v>463</v>
      </c>
      <c r="F455" s="1">
        <v>3.37273170753757</v>
      </c>
      <c r="G455" s="1">
        <v>97.0</v>
      </c>
    </row>
    <row r="456">
      <c r="A456" s="1">
        <v>2021.0</v>
      </c>
      <c r="B456" s="2" t="s">
        <v>28</v>
      </c>
      <c r="C456" s="1" t="s">
        <v>496</v>
      </c>
      <c r="D456" s="208" t="s">
        <v>6</v>
      </c>
      <c r="E456" s="208" t="s">
        <v>463</v>
      </c>
      <c r="F456" s="1">
        <v>1.8931900062286</v>
      </c>
      <c r="G456" s="1">
        <v>60.0</v>
      </c>
    </row>
    <row r="457">
      <c r="A457" s="1">
        <v>2021.0</v>
      </c>
      <c r="B457" s="2" t="s">
        <v>29</v>
      </c>
      <c r="C457" s="1" t="s">
        <v>498</v>
      </c>
      <c r="D457" s="208" t="s">
        <v>6</v>
      </c>
      <c r="E457" s="208" t="s">
        <v>463</v>
      </c>
      <c r="F457" s="1">
        <v>1.93988177067235</v>
      </c>
      <c r="G457" s="1">
        <v>60.0</v>
      </c>
    </row>
    <row r="458">
      <c r="A458" s="1">
        <v>2021.0</v>
      </c>
      <c r="B458" s="2" t="s">
        <v>30</v>
      </c>
      <c r="C458" s="1" t="s">
        <v>499</v>
      </c>
      <c r="D458" s="208" t="s">
        <v>6</v>
      </c>
      <c r="E458" s="208" t="s">
        <v>463</v>
      </c>
      <c r="F458" s="1">
        <v>1.74006183019703</v>
      </c>
      <c r="G458" s="1">
        <v>45.0</v>
      </c>
    </row>
    <row r="459">
      <c r="A459" s="1">
        <v>2021.0</v>
      </c>
      <c r="B459" s="2" t="s">
        <v>31</v>
      </c>
      <c r="C459" s="1" t="s">
        <v>500</v>
      </c>
      <c r="D459" s="208" t="s">
        <v>6</v>
      </c>
      <c r="E459" s="208" t="s">
        <v>463</v>
      </c>
      <c r="F459" s="1">
        <v>0.982194183609744</v>
      </c>
      <c r="G459" s="1">
        <v>36.0</v>
      </c>
    </row>
    <row r="460">
      <c r="A460" s="1">
        <v>2021.0</v>
      </c>
      <c r="B460" s="2" t="s">
        <v>32</v>
      </c>
      <c r="C460" s="1" t="s">
        <v>501</v>
      </c>
      <c r="D460" s="208" t="s">
        <v>6</v>
      </c>
      <c r="E460" s="208" t="s">
        <v>463</v>
      </c>
      <c r="F460" s="1">
        <v>1.15289390782037</v>
      </c>
      <c r="G460" s="1">
        <v>16.0</v>
      </c>
    </row>
    <row r="461">
      <c r="A461" s="1">
        <v>2021.0</v>
      </c>
      <c r="B461" s="2" t="s">
        <v>33</v>
      </c>
      <c r="C461" s="1" t="s">
        <v>502</v>
      </c>
      <c r="D461" s="208" t="s">
        <v>6</v>
      </c>
      <c r="E461" s="208" t="s">
        <v>463</v>
      </c>
      <c r="F461" s="1">
        <v>1.31933976968764</v>
      </c>
      <c r="G461" s="1">
        <v>113.0</v>
      </c>
    </row>
    <row r="462">
      <c r="A462" s="1">
        <v>2021.0</v>
      </c>
      <c r="B462" s="2" t="s">
        <v>34</v>
      </c>
      <c r="C462" s="1" t="s">
        <v>503</v>
      </c>
      <c r="D462" s="208" t="s">
        <v>6</v>
      </c>
      <c r="E462" s="208" t="s">
        <v>463</v>
      </c>
      <c r="F462" s="1">
        <v>2.11306667605807</v>
      </c>
      <c r="G462" s="1">
        <v>48.0</v>
      </c>
    </row>
    <row r="463">
      <c r="A463" s="1">
        <v>2021.0</v>
      </c>
      <c r="B463" s="2" t="s">
        <v>35</v>
      </c>
      <c r="C463" s="1" t="s">
        <v>504</v>
      </c>
      <c r="D463" s="208" t="s">
        <v>6</v>
      </c>
      <c r="E463" s="208" t="s">
        <v>463</v>
      </c>
      <c r="F463" s="1">
        <v>1.61463456932613</v>
      </c>
      <c r="G463" s="1">
        <v>27.0</v>
      </c>
    </row>
    <row r="464">
      <c r="A464" s="1">
        <v>2022.0</v>
      </c>
      <c r="B464" s="2" t="s">
        <v>3</v>
      </c>
      <c r="C464" s="1" t="s">
        <v>489</v>
      </c>
      <c r="D464" s="208" t="s">
        <v>6</v>
      </c>
      <c r="E464" s="208" t="s">
        <v>463</v>
      </c>
      <c r="F464" s="1">
        <v>2.38977076224309</v>
      </c>
      <c r="G464" s="1">
        <v>3096.0</v>
      </c>
    </row>
    <row r="465">
      <c r="A465" s="1">
        <v>2022.0</v>
      </c>
      <c r="B465" s="2" t="s">
        <v>4</v>
      </c>
      <c r="C465" s="1" t="s">
        <v>472</v>
      </c>
      <c r="D465" s="208" t="s">
        <v>6</v>
      </c>
      <c r="E465" s="208" t="s">
        <v>463</v>
      </c>
      <c r="F465" s="1">
        <v>3.69171196989751</v>
      </c>
      <c r="G465" s="1">
        <v>54.0</v>
      </c>
    </row>
    <row r="466">
      <c r="A466" s="1">
        <v>2022.0</v>
      </c>
      <c r="B466" s="2" t="s">
        <v>5</v>
      </c>
      <c r="C466" s="1" t="s">
        <v>473</v>
      </c>
      <c r="D466" s="208" t="s">
        <v>6</v>
      </c>
      <c r="E466" s="208" t="s">
        <v>463</v>
      </c>
      <c r="F466" s="1">
        <v>2.77066505914294</v>
      </c>
      <c r="G466" s="1">
        <v>103.0</v>
      </c>
    </row>
    <row r="467">
      <c r="A467" s="1">
        <v>2022.0</v>
      </c>
      <c r="B467" s="2" t="s">
        <v>6</v>
      </c>
      <c r="C467" s="1" t="s">
        <v>474</v>
      </c>
      <c r="D467" s="208" t="s">
        <v>6</v>
      </c>
      <c r="E467" s="208" t="s">
        <v>463</v>
      </c>
      <c r="F467" s="1">
        <v>1.80918196028484</v>
      </c>
      <c r="G467" s="1">
        <v>15.0</v>
      </c>
    </row>
    <row r="468">
      <c r="A468" s="1">
        <v>2022.0</v>
      </c>
      <c r="B468" s="2" t="s">
        <v>7</v>
      </c>
      <c r="C468" s="1" t="s">
        <v>475</v>
      </c>
      <c r="D468" s="208" t="s">
        <v>6</v>
      </c>
      <c r="E468" s="208" t="s">
        <v>463</v>
      </c>
      <c r="F468" s="1">
        <v>1.56083703788249</v>
      </c>
      <c r="G468" s="1">
        <v>16.0</v>
      </c>
    </row>
    <row r="469">
      <c r="A469" s="1">
        <v>2022.0</v>
      </c>
      <c r="B469" s="2" t="s">
        <v>8</v>
      </c>
      <c r="C469" s="1" t="s">
        <v>479</v>
      </c>
      <c r="D469" s="208" t="s">
        <v>6</v>
      </c>
      <c r="E469" s="208" t="s">
        <v>463</v>
      </c>
      <c r="F469" s="1">
        <v>1.94987956447003</v>
      </c>
      <c r="G469" s="1">
        <v>64.0</v>
      </c>
    </row>
    <row r="470">
      <c r="A470" s="1">
        <v>2022.0</v>
      </c>
      <c r="B470" s="2" t="s">
        <v>9</v>
      </c>
      <c r="C470" s="1" t="s">
        <v>480</v>
      </c>
      <c r="D470" s="208" t="s">
        <v>6</v>
      </c>
      <c r="E470" s="208" t="s">
        <v>463</v>
      </c>
      <c r="F470" s="1">
        <v>3.36167097458577</v>
      </c>
      <c r="G470" s="1">
        <v>27.0</v>
      </c>
    </row>
    <row r="471">
      <c r="A471" s="1">
        <v>2022.0</v>
      </c>
      <c r="B471" s="2" t="s">
        <v>10</v>
      </c>
      <c r="C471" s="1" t="s">
        <v>478</v>
      </c>
      <c r="D471" s="208" t="s">
        <v>6</v>
      </c>
      <c r="E471" s="208" t="s">
        <v>463</v>
      </c>
      <c r="F471" s="1">
        <v>0.734666108776031</v>
      </c>
      <c r="G471" s="1">
        <v>43.0</v>
      </c>
    </row>
    <row r="472">
      <c r="A472" s="1">
        <v>2022.0</v>
      </c>
      <c r="B472" s="2" t="s">
        <v>11</v>
      </c>
      <c r="C472" s="1" t="s">
        <v>477</v>
      </c>
      <c r="D472" s="208" t="s">
        <v>6</v>
      </c>
      <c r="E472" s="208" t="s">
        <v>463</v>
      </c>
      <c r="F472" s="1">
        <v>2.98413426632075</v>
      </c>
      <c r="G472" s="1">
        <v>115.0</v>
      </c>
    </row>
    <row r="473">
      <c r="A473" s="1">
        <v>2022.0</v>
      </c>
      <c r="B473" s="2" t="s">
        <v>12</v>
      </c>
      <c r="C473" s="1" t="s">
        <v>476</v>
      </c>
      <c r="D473" s="208" t="s">
        <v>6</v>
      </c>
      <c r="E473" s="208" t="s">
        <v>463</v>
      </c>
      <c r="F473" s="1">
        <v>6.98109690151573</v>
      </c>
      <c r="G473" s="1">
        <v>628.0</v>
      </c>
    </row>
    <row r="474">
      <c r="A474" s="1">
        <v>2022.0</v>
      </c>
      <c r="B474" s="2" t="s">
        <v>13</v>
      </c>
      <c r="C474" s="1" t="s">
        <v>481</v>
      </c>
      <c r="D474" s="208" t="s">
        <v>6</v>
      </c>
      <c r="E474" s="208" t="s">
        <v>463</v>
      </c>
      <c r="F474" s="1">
        <v>1.84958439838568</v>
      </c>
      <c r="G474" s="1">
        <v>35.0</v>
      </c>
    </row>
    <row r="475">
      <c r="A475" s="1">
        <v>2022.0</v>
      </c>
      <c r="B475" s="2" t="s">
        <v>14</v>
      </c>
      <c r="C475" s="1" t="s">
        <v>483</v>
      </c>
      <c r="D475" s="208" t="s">
        <v>6</v>
      </c>
      <c r="E475" s="208" t="s">
        <v>463</v>
      </c>
      <c r="F475" s="1">
        <v>1.53812341965747</v>
      </c>
      <c r="G475" s="1">
        <v>97.0</v>
      </c>
    </row>
    <row r="476">
      <c r="A476" s="1">
        <v>2022.0</v>
      </c>
      <c r="B476" s="2" t="s">
        <v>15</v>
      </c>
      <c r="C476" s="1" t="s">
        <v>482</v>
      </c>
      <c r="D476" s="208" t="s">
        <v>6</v>
      </c>
      <c r="E476" s="208" t="s">
        <v>463</v>
      </c>
      <c r="F476" s="1">
        <v>1.19737079144577</v>
      </c>
      <c r="G476" s="1">
        <v>44.0</v>
      </c>
    </row>
    <row r="477">
      <c r="A477" s="1">
        <v>2022.0</v>
      </c>
      <c r="B477" s="2" t="s">
        <v>16</v>
      </c>
      <c r="C477" s="1" t="s">
        <v>484</v>
      </c>
      <c r="D477" s="208" t="s">
        <v>6</v>
      </c>
      <c r="E477" s="208" t="s">
        <v>463</v>
      </c>
      <c r="F477" s="1">
        <v>2.039130272705</v>
      </c>
      <c r="G477" s="1">
        <v>64.0</v>
      </c>
    </row>
    <row r="478">
      <c r="A478" s="1">
        <v>2022.0</v>
      </c>
      <c r="B478" s="2" t="s">
        <v>17</v>
      </c>
      <c r="C478" s="1" t="s">
        <v>485</v>
      </c>
      <c r="D478" s="208" t="s">
        <v>6</v>
      </c>
      <c r="E478" s="208" t="s">
        <v>463</v>
      </c>
      <c r="F478" s="1">
        <v>3.44632351131133</v>
      </c>
      <c r="G478" s="1">
        <v>294.0</v>
      </c>
    </row>
    <row r="479">
      <c r="A479" s="1">
        <v>2022.0</v>
      </c>
      <c r="B479" s="2" t="s">
        <v>18</v>
      </c>
      <c r="C479" s="1" t="s">
        <v>486</v>
      </c>
      <c r="D479" s="208" t="s">
        <v>6</v>
      </c>
      <c r="E479" s="208" t="s">
        <v>463</v>
      </c>
      <c r="F479" s="1">
        <v>0.881878731838033</v>
      </c>
      <c r="G479" s="1">
        <v>156.0</v>
      </c>
    </row>
    <row r="480">
      <c r="A480" s="1">
        <v>2022.0</v>
      </c>
      <c r="B480" s="2" t="s">
        <v>19</v>
      </c>
      <c r="C480" s="1" t="s">
        <v>487</v>
      </c>
      <c r="D480" s="208" t="s">
        <v>6</v>
      </c>
      <c r="E480" s="208" t="s">
        <v>463</v>
      </c>
      <c r="F480" s="1">
        <v>1.57995419774337</v>
      </c>
      <c r="G480" s="1">
        <v>77.0</v>
      </c>
    </row>
    <row r="481">
      <c r="A481" s="1">
        <v>2022.0</v>
      </c>
      <c r="B481" s="2" t="s">
        <v>20</v>
      </c>
      <c r="C481" s="1" t="s">
        <v>488</v>
      </c>
      <c r="D481" s="208" t="s">
        <v>6</v>
      </c>
      <c r="E481" s="208" t="s">
        <v>463</v>
      </c>
      <c r="F481" s="1">
        <v>3.80671523842566</v>
      </c>
      <c r="G481" s="1">
        <v>79.0</v>
      </c>
    </row>
    <row r="482">
      <c r="A482" s="1">
        <v>2022.0</v>
      </c>
      <c r="B482" s="2" t="s">
        <v>21</v>
      </c>
      <c r="C482" s="1" t="s">
        <v>490</v>
      </c>
      <c r="D482" s="208" t="s">
        <v>6</v>
      </c>
      <c r="E482" s="208" t="s">
        <v>463</v>
      </c>
      <c r="F482" s="1">
        <v>1.06477967426869</v>
      </c>
      <c r="G482" s="1">
        <v>14.0</v>
      </c>
    </row>
    <row r="483">
      <c r="A483" s="1">
        <v>2022.0</v>
      </c>
      <c r="B483" s="2" t="s">
        <v>22</v>
      </c>
      <c r="C483" s="1" t="s">
        <v>491</v>
      </c>
      <c r="D483" s="208" t="s">
        <v>6</v>
      </c>
      <c r="E483" s="208" t="s">
        <v>463</v>
      </c>
      <c r="F483" s="1">
        <v>4.3505783386277</v>
      </c>
      <c r="G483" s="1">
        <v>249.0</v>
      </c>
    </row>
    <row r="484">
      <c r="A484" s="1">
        <v>2022.0</v>
      </c>
      <c r="B484" s="2" t="s">
        <v>23</v>
      </c>
      <c r="C484" s="1" t="s">
        <v>492</v>
      </c>
      <c r="D484" s="208" t="s">
        <v>6</v>
      </c>
      <c r="E484" s="208" t="s">
        <v>463</v>
      </c>
      <c r="F484" s="1">
        <v>1.41271346339875</v>
      </c>
      <c r="G484" s="1">
        <v>59.0</v>
      </c>
    </row>
    <row r="485">
      <c r="A485" s="1">
        <v>2022.0</v>
      </c>
      <c r="B485" s="2" t="s">
        <v>24</v>
      </c>
      <c r="C485" s="1" t="s">
        <v>493</v>
      </c>
      <c r="D485" s="208" t="s">
        <v>6</v>
      </c>
      <c r="E485" s="208" t="s">
        <v>463</v>
      </c>
      <c r="F485" s="1">
        <v>1.92696359831323</v>
      </c>
      <c r="G485" s="1">
        <v>129.0</v>
      </c>
    </row>
    <row r="486">
      <c r="A486" s="1">
        <v>2022.0</v>
      </c>
      <c r="B486" s="2" t="s">
        <v>25</v>
      </c>
      <c r="C486" s="1" t="s">
        <v>494</v>
      </c>
      <c r="D486" s="208" t="s">
        <v>6</v>
      </c>
      <c r="E486" s="208" t="s">
        <v>463</v>
      </c>
      <c r="F486" s="1">
        <v>3.71912962107199</v>
      </c>
      <c r="G486" s="1">
        <v>87.0</v>
      </c>
    </row>
    <row r="487">
      <c r="A487" s="1">
        <v>2022.0</v>
      </c>
      <c r="B487" s="2" t="s">
        <v>26</v>
      </c>
      <c r="C487" s="1" t="s">
        <v>495</v>
      </c>
      <c r="D487" s="208" t="s">
        <v>6</v>
      </c>
      <c r="E487" s="208" t="s">
        <v>463</v>
      </c>
      <c r="F487" s="1">
        <v>0.954911870060086</v>
      </c>
      <c r="G487" s="1">
        <v>17.0</v>
      </c>
    </row>
    <row r="488">
      <c r="A488" s="1">
        <v>2022.0</v>
      </c>
      <c r="B488" s="2" t="s">
        <v>27</v>
      </c>
      <c r="C488" s="1" t="s">
        <v>497</v>
      </c>
      <c r="D488" s="208" t="s">
        <v>6</v>
      </c>
      <c r="E488" s="208" t="s">
        <v>463</v>
      </c>
      <c r="F488" s="1">
        <v>3.55749586829667</v>
      </c>
      <c r="G488" s="1">
        <v>103.0</v>
      </c>
    </row>
    <row r="489">
      <c r="A489" s="1">
        <v>2022.0</v>
      </c>
      <c r="B489" s="2" t="s">
        <v>28</v>
      </c>
      <c r="C489" s="1" t="s">
        <v>496</v>
      </c>
      <c r="D489" s="208" t="s">
        <v>6</v>
      </c>
      <c r="E489" s="208" t="s">
        <v>463</v>
      </c>
      <c r="F489" s="1">
        <v>2.25432478119743</v>
      </c>
      <c r="G489" s="1">
        <v>72.0</v>
      </c>
    </row>
    <row r="490">
      <c r="A490" s="1">
        <v>2022.0</v>
      </c>
      <c r="B490" s="2" t="s">
        <v>29</v>
      </c>
      <c r="C490" s="1" t="s">
        <v>498</v>
      </c>
      <c r="D490" s="208" t="s">
        <v>6</v>
      </c>
      <c r="E490" s="208" t="s">
        <v>463</v>
      </c>
      <c r="F490" s="1">
        <v>2.36485417638041</v>
      </c>
      <c r="G490" s="1">
        <v>74.0</v>
      </c>
    </row>
    <row r="491">
      <c r="A491" s="1">
        <v>2022.0</v>
      </c>
      <c r="B491" s="2" t="s">
        <v>30</v>
      </c>
      <c r="C491" s="1" t="s">
        <v>499</v>
      </c>
      <c r="D491" s="208" t="s">
        <v>6</v>
      </c>
      <c r="E491" s="208" t="s">
        <v>463</v>
      </c>
      <c r="F491" s="1">
        <v>1.98997740227585</v>
      </c>
      <c r="G491" s="1">
        <v>52.0</v>
      </c>
    </row>
    <row r="492">
      <c r="A492" s="1">
        <v>2022.0</v>
      </c>
      <c r="B492" s="2" t="s">
        <v>31</v>
      </c>
      <c r="C492" s="1" t="s">
        <v>500</v>
      </c>
      <c r="D492" s="208" t="s">
        <v>6</v>
      </c>
      <c r="E492" s="208" t="s">
        <v>463</v>
      </c>
      <c r="F492" s="1">
        <v>1.32651989400835</v>
      </c>
      <c r="G492" s="1">
        <v>49.0</v>
      </c>
    </row>
    <row r="493">
      <c r="A493" s="1">
        <v>2022.0</v>
      </c>
      <c r="B493" s="2" t="s">
        <v>32</v>
      </c>
      <c r="C493" s="1" t="s">
        <v>501</v>
      </c>
      <c r="D493" s="208" t="s">
        <v>6</v>
      </c>
      <c r="E493" s="208" t="s">
        <v>463</v>
      </c>
      <c r="F493" s="1">
        <v>1.92420485797586</v>
      </c>
      <c r="G493" s="1">
        <v>27.0</v>
      </c>
    </row>
    <row r="494">
      <c r="A494" s="1">
        <v>2022.0</v>
      </c>
      <c r="B494" s="2" t="s">
        <v>33</v>
      </c>
      <c r="C494" s="1" t="s">
        <v>502</v>
      </c>
      <c r="D494" s="208" t="s">
        <v>6</v>
      </c>
      <c r="E494" s="208" t="s">
        <v>463</v>
      </c>
      <c r="F494" s="1">
        <v>1.9043306103728</v>
      </c>
      <c r="G494" s="1">
        <v>164.0</v>
      </c>
    </row>
    <row r="495">
      <c r="A495" s="1">
        <v>2022.0</v>
      </c>
      <c r="B495" s="2" t="s">
        <v>34</v>
      </c>
      <c r="C495" s="1" t="s">
        <v>503</v>
      </c>
      <c r="D495" s="208" t="s">
        <v>6</v>
      </c>
      <c r="E495" s="208" t="s">
        <v>463</v>
      </c>
      <c r="F495" s="1">
        <v>2.26462687659177</v>
      </c>
      <c r="G495" s="1">
        <v>52.0</v>
      </c>
    </row>
    <row r="496">
      <c r="A496" s="1">
        <v>2022.0</v>
      </c>
      <c r="B496" s="2" t="s">
        <v>35</v>
      </c>
      <c r="C496" s="1" t="s">
        <v>504</v>
      </c>
      <c r="D496" s="208" t="s">
        <v>6</v>
      </c>
      <c r="E496" s="208" t="s">
        <v>463</v>
      </c>
      <c r="F496" s="1">
        <v>2.19777478273214</v>
      </c>
      <c r="G496" s="1">
        <v>37.0</v>
      </c>
    </row>
    <row r="497">
      <c r="A497" s="1">
        <v>2023.0</v>
      </c>
      <c r="B497" s="2" t="s">
        <v>3</v>
      </c>
      <c r="C497" s="1" t="s">
        <v>489</v>
      </c>
      <c r="D497" s="208" t="s">
        <v>6</v>
      </c>
      <c r="E497" s="208" t="s">
        <v>463</v>
      </c>
      <c r="F497" s="1">
        <v>2.606344080240381</v>
      </c>
      <c r="G497" s="1">
        <v>3406.0</v>
      </c>
    </row>
    <row r="498">
      <c r="A498" s="1">
        <v>2023.0</v>
      </c>
      <c r="B498" s="2" t="s">
        <v>4</v>
      </c>
      <c r="C498" s="1" t="s">
        <v>472</v>
      </c>
      <c r="D498" s="208" t="s">
        <v>6</v>
      </c>
      <c r="E498" s="208" t="s">
        <v>463</v>
      </c>
      <c r="F498" s="1">
        <v>3.646468159242615</v>
      </c>
      <c r="G498" s="1">
        <v>54.0</v>
      </c>
    </row>
    <row r="499">
      <c r="A499" s="1">
        <v>2023.0</v>
      </c>
      <c r="B499" s="2" t="s">
        <v>5</v>
      </c>
      <c r="C499" s="1" t="s">
        <v>473</v>
      </c>
      <c r="D499" s="208" t="s">
        <v>6</v>
      </c>
      <c r="E499" s="208" t="s">
        <v>463</v>
      </c>
      <c r="F499" s="1">
        <v>2.9698690871099727</v>
      </c>
      <c r="G499" s="1">
        <v>112.0</v>
      </c>
    </row>
    <row r="500">
      <c r="A500" s="1">
        <v>2023.0</v>
      </c>
      <c r="B500" s="2" t="s">
        <v>6</v>
      </c>
      <c r="C500" s="1" t="s">
        <v>474</v>
      </c>
      <c r="D500" s="208" t="s">
        <v>6</v>
      </c>
      <c r="E500" s="208" t="s">
        <v>463</v>
      </c>
      <c r="F500" s="1">
        <v>1.7748811717055544</v>
      </c>
      <c r="G500" s="1">
        <v>15.0</v>
      </c>
    </row>
    <row r="501">
      <c r="A501" s="1">
        <v>2023.0</v>
      </c>
      <c r="B501" s="2" t="s">
        <v>7</v>
      </c>
      <c r="C501" s="1" t="s">
        <v>475</v>
      </c>
      <c r="D501" s="208" t="s">
        <v>6</v>
      </c>
      <c r="E501" s="208" t="s">
        <v>463</v>
      </c>
      <c r="F501" s="1">
        <v>1.824724634646911</v>
      </c>
      <c r="G501" s="1">
        <v>19.0</v>
      </c>
    </row>
    <row r="502">
      <c r="A502" s="1">
        <v>2023.0</v>
      </c>
      <c r="B502" s="2" t="s">
        <v>8</v>
      </c>
      <c r="C502" s="1" t="s">
        <v>479</v>
      </c>
      <c r="D502" s="208" t="s">
        <v>6</v>
      </c>
      <c r="E502" s="208" t="s">
        <v>463</v>
      </c>
      <c r="F502" s="1">
        <v>1.955428857136067</v>
      </c>
      <c r="G502" s="1">
        <v>65.0</v>
      </c>
    </row>
    <row r="503">
      <c r="A503" s="1">
        <v>2023.0</v>
      </c>
      <c r="B503" s="2" t="s">
        <v>9</v>
      </c>
      <c r="C503" s="1" t="s">
        <v>480</v>
      </c>
      <c r="D503" s="208" t="s">
        <v>6</v>
      </c>
      <c r="E503" s="208" t="s">
        <v>463</v>
      </c>
      <c r="F503" s="1">
        <v>4.2947051194112085</v>
      </c>
      <c r="G503" s="1">
        <v>35.0</v>
      </c>
    </row>
    <row r="504">
      <c r="A504" s="1">
        <v>2023.0</v>
      </c>
      <c r="B504" s="2" t="s">
        <v>10</v>
      </c>
      <c r="C504" s="1" t="s">
        <v>478</v>
      </c>
      <c r="D504" s="208" t="s">
        <v>6</v>
      </c>
      <c r="E504" s="208" t="s">
        <v>463</v>
      </c>
      <c r="F504" s="1">
        <v>0.7414970927415693</v>
      </c>
      <c r="G504" s="1">
        <v>44.0</v>
      </c>
    </row>
    <row r="505">
      <c r="A505" s="1">
        <v>2023.0</v>
      </c>
      <c r="B505" s="2" t="s">
        <v>11</v>
      </c>
      <c r="C505" s="1" t="s">
        <v>477</v>
      </c>
      <c r="D505" s="208" t="s">
        <v>6</v>
      </c>
      <c r="E505" s="208" t="s">
        <v>463</v>
      </c>
      <c r="F505" s="1">
        <v>3.1129894243259284</v>
      </c>
      <c r="G505" s="1">
        <v>121.0</v>
      </c>
    </row>
    <row r="506">
      <c r="A506" s="1">
        <v>2023.0</v>
      </c>
      <c r="B506" s="2" t="s">
        <v>12</v>
      </c>
      <c r="C506" s="1" t="s">
        <v>476</v>
      </c>
      <c r="D506" s="208" t="s">
        <v>6</v>
      </c>
      <c r="E506" s="208" t="s">
        <v>463</v>
      </c>
      <c r="F506" s="1">
        <v>7.373799975316706</v>
      </c>
      <c r="G506" s="1">
        <v>662.0</v>
      </c>
    </row>
    <row r="507">
      <c r="A507" s="1">
        <v>2023.0</v>
      </c>
      <c r="B507" s="2" t="s">
        <v>13</v>
      </c>
      <c r="C507" s="1" t="s">
        <v>481</v>
      </c>
      <c r="D507" s="208" t="s">
        <v>6</v>
      </c>
      <c r="E507" s="208" t="s">
        <v>463</v>
      </c>
      <c r="F507" s="1">
        <v>2.044784985615724</v>
      </c>
      <c r="G507" s="1">
        <v>39.0</v>
      </c>
    </row>
    <row r="508">
      <c r="A508" s="1">
        <v>2023.0</v>
      </c>
      <c r="B508" s="2" t="s">
        <v>14</v>
      </c>
      <c r="C508" s="1" t="s">
        <v>483</v>
      </c>
      <c r="D508" s="208" t="s">
        <v>6</v>
      </c>
      <c r="E508" s="208" t="s">
        <v>463</v>
      </c>
      <c r="F508" s="1">
        <v>1.6205678060517037</v>
      </c>
      <c r="G508" s="1">
        <v>103.0</v>
      </c>
    </row>
    <row r="509">
      <c r="A509" s="1">
        <v>2023.0</v>
      </c>
      <c r="B509" s="2" t="s">
        <v>15</v>
      </c>
      <c r="C509" s="1" t="s">
        <v>482</v>
      </c>
      <c r="D509" s="208" t="s">
        <v>6</v>
      </c>
      <c r="E509" s="208" t="s">
        <v>463</v>
      </c>
      <c r="F509" s="1">
        <v>1.5740291700171325</v>
      </c>
      <c r="G509" s="1">
        <v>58.0</v>
      </c>
    </row>
    <row r="510">
      <c r="A510" s="1">
        <v>2023.0</v>
      </c>
      <c r="B510" s="2" t="s">
        <v>16</v>
      </c>
      <c r="C510" s="1" t="s">
        <v>484</v>
      </c>
      <c r="D510" s="208" t="s">
        <v>6</v>
      </c>
      <c r="E510" s="208" t="s">
        <v>463</v>
      </c>
      <c r="F510" s="1">
        <v>2.2064833415235894</v>
      </c>
      <c r="G510" s="1">
        <v>70.0</v>
      </c>
    </row>
    <row r="511">
      <c r="A511" s="1">
        <v>2023.0</v>
      </c>
      <c r="B511" s="2" t="s">
        <v>17</v>
      </c>
      <c r="C511" s="1" t="s">
        <v>485</v>
      </c>
      <c r="D511" s="208" t="s">
        <v>6</v>
      </c>
      <c r="E511" s="208" t="s">
        <v>463</v>
      </c>
      <c r="F511" s="1">
        <v>3.8571148084164104</v>
      </c>
      <c r="G511" s="1">
        <v>332.0</v>
      </c>
    </row>
    <row r="512">
      <c r="A512" s="1">
        <v>2023.0</v>
      </c>
      <c r="B512" s="2" t="s">
        <v>18</v>
      </c>
      <c r="C512" s="1" t="s">
        <v>486</v>
      </c>
      <c r="D512" s="208" t="s">
        <v>6</v>
      </c>
      <c r="E512" s="208" t="s">
        <v>463</v>
      </c>
      <c r="F512" s="1">
        <v>0.946498102635342</v>
      </c>
      <c r="G512" s="1">
        <v>169.0</v>
      </c>
    </row>
    <row r="513">
      <c r="A513" s="1">
        <v>2023.0</v>
      </c>
      <c r="B513" s="2" t="s">
        <v>19</v>
      </c>
      <c r="C513" s="1" t="s">
        <v>487</v>
      </c>
      <c r="D513" s="208" t="s">
        <v>6</v>
      </c>
      <c r="E513" s="208" t="s">
        <v>463</v>
      </c>
      <c r="F513" s="1">
        <v>1.7738540036598482</v>
      </c>
      <c r="G513" s="1">
        <v>87.0</v>
      </c>
    </row>
    <row r="514">
      <c r="A514" s="1">
        <v>2023.0</v>
      </c>
      <c r="B514" s="2" t="s">
        <v>20</v>
      </c>
      <c r="C514" s="1" t="s">
        <v>488</v>
      </c>
      <c r="D514" s="208" t="s">
        <v>6</v>
      </c>
      <c r="E514" s="208" t="s">
        <v>463</v>
      </c>
      <c r="F514" s="1">
        <v>3.9132181829114536</v>
      </c>
      <c r="G514" s="1">
        <v>82.0</v>
      </c>
    </row>
    <row r="515">
      <c r="A515" s="1">
        <v>2023.0</v>
      </c>
      <c r="B515" s="2" t="s">
        <v>21</v>
      </c>
      <c r="C515" s="1" t="s">
        <v>490</v>
      </c>
      <c r="D515" s="208" t="s">
        <v>6</v>
      </c>
      <c r="E515" s="208" t="s">
        <v>463</v>
      </c>
      <c r="F515" s="1">
        <v>1.201317545017498</v>
      </c>
      <c r="G515" s="1">
        <v>16.0</v>
      </c>
    </row>
    <row r="516">
      <c r="A516" s="1">
        <v>2023.0</v>
      </c>
      <c r="B516" s="2" t="s">
        <v>22</v>
      </c>
      <c r="C516" s="1" t="s">
        <v>491</v>
      </c>
      <c r="D516" s="208" t="s">
        <v>6</v>
      </c>
      <c r="E516" s="208" t="s">
        <v>463</v>
      </c>
      <c r="F516" s="1">
        <v>4.5366439219234955</v>
      </c>
      <c r="G516" s="1">
        <v>263.0</v>
      </c>
    </row>
    <row r="517">
      <c r="A517" s="1">
        <v>2023.0</v>
      </c>
      <c r="B517" s="2" t="s">
        <v>23</v>
      </c>
      <c r="C517" s="1" t="s">
        <v>492</v>
      </c>
      <c r="D517" s="208" t="s">
        <v>6</v>
      </c>
      <c r="E517" s="208" t="s">
        <v>463</v>
      </c>
      <c r="F517" s="1">
        <v>1.691610374956161</v>
      </c>
      <c r="G517" s="1">
        <v>71.0</v>
      </c>
    </row>
    <row r="518">
      <c r="A518" s="1">
        <v>2023.0</v>
      </c>
      <c r="B518" s="2" t="s">
        <v>24</v>
      </c>
      <c r="C518" s="1" t="s">
        <v>493</v>
      </c>
      <c r="D518" s="208" t="s">
        <v>6</v>
      </c>
      <c r="E518" s="208" t="s">
        <v>463</v>
      </c>
      <c r="F518" s="1">
        <v>2.265899617684976</v>
      </c>
      <c r="G518" s="1">
        <v>153.0</v>
      </c>
    </row>
    <row r="519">
      <c r="A519" s="1">
        <v>2023.0</v>
      </c>
      <c r="B519" s="2" t="s">
        <v>25</v>
      </c>
      <c r="C519" s="1" t="s">
        <v>494</v>
      </c>
      <c r="D519" s="208" t="s">
        <v>6</v>
      </c>
      <c r="E519" s="208" t="s">
        <v>463</v>
      </c>
      <c r="F519" s="1">
        <v>3.9526506096543073</v>
      </c>
      <c r="G519" s="1">
        <v>94.0</v>
      </c>
    </row>
    <row r="520">
      <c r="A520" s="1">
        <v>2023.0</v>
      </c>
      <c r="B520" s="2" t="s">
        <v>26</v>
      </c>
      <c r="C520" s="1" t="s">
        <v>495</v>
      </c>
      <c r="D520" s="208" t="s">
        <v>6</v>
      </c>
      <c r="E520" s="208" t="s">
        <v>463</v>
      </c>
      <c r="F520" s="1">
        <v>1.3755513897745912</v>
      </c>
      <c r="G520" s="1">
        <v>25.0</v>
      </c>
    </row>
    <row r="521">
      <c r="A521" s="1">
        <v>2023.0</v>
      </c>
      <c r="B521" s="2" t="s">
        <v>27</v>
      </c>
      <c r="C521" s="1" t="s">
        <v>497</v>
      </c>
      <c r="D521" s="208" t="s">
        <v>6</v>
      </c>
      <c r="E521" s="208" t="s">
        <v>463</v>
      </c>
      <c r="F521" s="1">
        <v>3.6034156261947037</v>
      </c>
      <c r="G521" s="1">
        <v>105.0</v>
      </c>
    </row>
    <row r="522">
      <c r="A522" s="1">
        <v>2023.0</v>
      </c>
      <c r="B522" s="2" t="s">
        <v>28</v>
      </c>
      <c r="C522" s="1" t="s">
        <v>496</v>
      </c>
      <c r="D522" s="208" t="s">
        <v>6</v>
      </c>
      <c r="E522" s="208" t="s">
        <v>463</v>
      </c>
      <c r="F522" s="1">
        <v>2.5173135230082457</v>
      </c>
      <c r="G522" s="1">
        <v>81.0</v>
      </c>
    </row>
    <row r="523">
      <c r="A523" s="1">
        <v>2023.0</v>
      </c>
      <c r="B523" s="2" t="s">
        <v>29</v>
      </c>
      <c r="C523" s="1" t="s">
        <v>498</v>
      </c>
      <c r="D523" s="208" t="s">
        <v>6</v>
      </c>
      <c r="E523" s="208" t="s">
        <v>463</v>
      </c>
      <c r="F523" s="1">
        <v>2.7176197190486815</v>
      </c>
      <c r="G523" s="1">
        <v>86.0</v>
      </c>
    </row>
    <row r="524">
      <c r="A524" s="1">
        <v>2023.0</v>
      </c>
      <c r="B524" s="2" t="s">
        <v>30</v>
      </c>
      <c r="C524" s="1" t="s">
        <v>499</v>
      </c>
      <c r="D524" s="208" t="s">
        <v>6</v>
      </c>
      <c r="E524" s="208" t="s">
        <v>463</v>
      </c>
      <c r="F524" s="1">
        <v>2.0077430694982157</v>
      </c>
      <c r="G524" s="1">
        <v>53.0</v>
      </c>
    </row>
    <row r="525">
      <c r="A525" s="1">
        <v>2023.0</v>
      </c>
      <c r="B525" s="2" t="s">
        <v>31</v>
      </c>
      <c r="C525" s="1" t="s">
        <v>500</v>
      </c>
      <c r="D525" s="208" t="s">
        <v>6</v>
      </c>
      <c r="E525" s="208" t="s">
        <v>463</v>
      </c>
      <c r="F525" s="1">
        <v>1.5582923587522162</v>
      </c>
      <c r="G525" s="1">
        <v>58.0</v>
      </c>
    </row>
    <row r="526">
      <c r="A526" s="1">
        <v>2023.0</v>
      </c>
      <c r="B526" s="2" t="s">
        <v>32</v>
      </c>
      <c r="C526" s="1" t="s">
        <v>501</v>
      </c>
      <c r="D526" s="208" t="s">
        <v>6</v>
      </c>
      <c r="E526" s="208" t="s">
        <v>463</v>
      </c>
      <c r="F526" s="1">
        <v>2.326883400577913</v>
      </c>
      <c r="G526" s="1">
        <v>33.0</v>
      </c>
    </row>
    <row r="527">
      <c r="A527" s="1">
        <v>2023.0</v>
      </c>
      <c r="B527" s="2" t="s">
        <v>33</v>
      </c>
      <c r="C527" s="1" t="s">
        <v>502</v>
      </c>
      <c r="D527" s="208" t="s">
        <v>6</v>
      </c>
      <c r="E527" s="208" t="s">
        <v>463</v>
      </c>
      <c r="F527" s="1">
        <v>2.1255617865577854</v>
      </c>
      <c r="G527" s="1">
        <v>184.0</v>
      </c>
    </row>
    <row r="528">
      <c r="A528" s="1">
        <v>2023.0</v>
      </c>
      <c r="B528" s="2" t="s">
        <v>34</v>
      </c>
      <c r="C528" s="1" t="s">
        <v>503</v>
      </c>
      <c r="D528" s="208" t="s">
        <v>6</v>
      </c>
      <c r="E528" s="208" t="s">
        <v>463</v>
      </c>
      <c r="F528" s="1">
        <v>3.0166575520513486</v>
      </c>
      <c r="G528" s="1">
        <v>70.0</v>
      </c>
    </row>
    <row r="529">
      <c r="A529" s="1">
        <v>2023.0</v>
      </c>
      <c r="B529" s="2" t="s">
        <v>35</v>
      </c>
      <c r="C529" s="1" t="s">
        <v>504</v>
      </c>
      <c r="D529" s="208" t="s">
        <v>6</v>
      </c>
      <c r="E529" s="208" t="s">
        <v>463</v>
      </c>
      <c r="F529" s="1">
        <v>2.7736500881076505</v>
      </c>
      <c r="G529" s="1">
        <v>47.0</v>
      </c>
    </row>
    <row r="530">
      <c r="A530" s="1">
        <v>2024.0</v>
      </c>
      <c r="B530" s="2" t="s">
        <v>3</v>
      </c>
      <c r="C530" s="1" t="s">
        <v>489</v>
      </c>
      <c r="D530" s="2" t="s">
        <v>6</v>
      </c>
      <c r="E530" s="2" t="s">
        <v>463</v>
      </c>
      <c r="F530" s="1">
        <v>2.643585989622885</v>
      </c>
      <c r="G530" s="1">
        <v>3482.0</v>
      </c>
    </row>
    <row r="531">
      <c r="A531" s="1">
        <v>2024.0</v>
      </c>
      <c r="B531" s="2" t="s">
        <v>4</v>
      </c>
      <c r="C531" s="1" t="s">
        <v>472</v>
      </c>
      <c r="D531" s="2" t="s">
        <v>6</v>
      </c>
      <c r="E531" s="2" t="s">
        <v>463</v>
      </c>
      <c r="F531" s="1">
        <v>3.616983777498941</v>
      </c>
      <c r="G531" s="1">
        <v>55.0</v>
      </c>
    </row>
    <row r="532">
      <c r="A532" s="1">
        <v>2024.0</v>
      </c>
      <c r="B532" s="2" t="s">
        <v>5</v>
      </c>
      <c r="C532" s="1" t="s">
        <v>473</v>
      </c>
      <c r="D532" s="2" t="s">
        <v>6</v>
      </c>
      <c r="E532" s="2" t="s">
        <v>463</v>
      </c>
      <c r="F532" s="1">
        <v>2.771237327775023</v>
      </c>
      <c r="G532" s="1">
        <v>112.0</v>
      </c>
    </row>
    <row r="533">
      <c r="A533" s="1">
        <v>2024.0</v>
      </c>
      <c r="B533" s="2" t="s">
        <v>6</v>
      </c>
      <c r="C533" s="1" t="s">
        <v>474</v>
      </c>
      <c r="D533" s="2" t="s">
        <v>6</v>
      </c>
      <c r="E533" s="2" t="s">
        <v>463</v>
      </c>
      <c r="F533" s="1">
        <v>1.7104133384873788</v>
      </c>
      <c r="G533" s="1">
        <v>15.0</v>
      </c>
    </row>
    <row r="534">
      <c r="A534" s="1">
        <v>2024.0</v>
      </c>
      <c r="B534" s="2" t="s">
        <v>7</v>
      </c>
      <c r="C534" s="1" t="s">
        <v>475</v>
      </c>
      <c r="D534" s="2" t="s">
        <v>6</v>
      </c>
      <c r="E534" s="2" t="s">
        <v>463</v>
      </c>
      <c r="F534" s="1">
        <v>1.9945496306933894</v>
      </c>
      <c r="G534" s="1">
        <v>19.0</v>
      </c>
    </row>
    <row r="535">
      <c r="A535" s="1">
        <v>2024.0</v>
      </c>
      <c r="B535" s="2" t="s">
        <v>8</v>
      </c>
      <c r="C535" s="1" t="s">
        <v>479</v>
      </c>
      <c r="D535" s="2" t="s">
        <v>6</v>
      </c>
      <c r="E535" s="2" t="s">
        <v>463</v>
      </c>
      <c r="F535" s="1">
        <v>2.037093678448957</v>
      </c>
      <c r="G535" s="1">
        <v>68.0</v>
      </c>
    </row>
    <row r="536">
      <c r="A536" s="1">
        <v>2024.0</v>
      </c>
      <c r="B536" s="2" t="s">
        <v>9</v>
      </c>
      <c r="C536" s="1" t="s">
        <v>480</v>
      </c>
      <c r="D536" s="2" t="s">
        <v>6</v>
      </c>
      <c r="E536" s="2" t="s">
        <v>463</v>
      </c>
      <c r="F536" s="1">
        <v>5.13196384465677</v>
      </c>
      <c r="G536" s="1">
        <v>39.0</v>
      </c>
    </row>
    <row r="537">
      <c r="A537" s="1">
        <v>2024.0</v>
      </c>
      <c r="B537" s="2" t="s">
        <v>10</v>
      </c>
      <c r="C537" s="1" t="s">
        <v>478</v>
      </c>
      <c r="D537" s="2" t="s">
        <v>6</v>
      </c>
      <c r="E537" s="2" t="s">
        <v>463</v>
      </c>
      <c r="F537" s="1">
        <v>0.7348360731028286</v>
      </c>
      <c r="G537" s="1">
        <v>44.0</v>
      </c>
    </row>
    <row r="538">
      <c r="A538" s="1">
        <v>2024.0</v>
      </c>
      <c r="B538" s="2" t="s">
        <v>11</v>
      </c>
      <c r="C538" s="1" t="s">
        <v>477</v>
      </c>
      <c r="D538" s="2" t="s">
        <v>6</v>
      </c>
      <c r="E538" s="2" t="s">
        <v>463</v>
      </c>
      <c r="F538" s="1">
        <v>3.0710288701886164</v>
      </c>
      <c r="G538" s="1">
        <v>122.0</v>
      </c>
    </row>
    <row r="539">
      <c r="A539" s="1">
        <v>2024.0</v>
      </c>
      <c r="B539" s="2" t="s">
        <v>12</v>
      </c>
      <c r="C539" s="1" t="s">
        <v>476</v>
      </c>
      <c r="D539" s="2" t="s">
        <v>6</v>
      </c>
      <c r="E539" s="2" t="s">
        <v>463</v>
      </c>
      <c r="F539" s="1">
        <v>7.272020791467206</v>
      </c>
      <c r="G539" s="1">
        <v>670.0</v>
      </c>
    </row>
    <row r="540">
      <c r="A540" s="1">
        <v>2024.0</v>
      </c>
      <c r="B540" s="2" t="s">
        <v>13</v>
      </c>
      <c r="C540" s="1" t="s">
        <v>481</v>
      </c>
      <c r="D540" s="2" t="s">
        <v>6</v>
      </c>
      <c r="E540" s="2" t="s">
        <v>463</v>
      </c>
      <c r="F540" s="1">
        <v>2.1501541817876695</v>
      </c>
      <c r="G540" s="1">
        <v>41.0</v>
      </c>
    </row>
    <row r="541">
      <c r="A541" s="1">
        <v>2024.0</v>
      </c>
      <c r="B541" s="2" t="s">
        <v>14</v>
      </c>
      <c r="C541" s="1" t="s">
        <v>483</v>
      </c>
      <c r="D541" s="2" t="s">
        <v>6</v>
      </c>
      <c r="E541" s="2" t="s">
        <v>463</v>
      </c>
      <c r="F541" s="1">
        <v>1.596230787696501</v>
      </c>
      <c r="G541" s="1">
        <v>103.0</v>
      </c>
    </row>
    <row r="542">
      <c r="A542" s="1">
        <v>2024.0</v>
      </c>
      <c r="B542" s="2" t="s">
        <v>15</v>
      </c>
      <c r="C542" s="1" t="s">
        <v>482</v>
      </c>
      <c r="D542" s="2" t="s">
        <v>6</v>
      </c>
      <c r="E542" s="2" t="s">
        <v>463</v>
      </c>
      <c r="F542" s="1">
        <v>1.802592294112068</v>
      </c>
      <c r="G542" s="1">
        <v>65.0</v>
      </c>
    </row>
    <row r="543">
      <c r="A543" s="1">
        <v>2024.0</v>
      </c>
      <c r="B543" s="2" t="s">
        <v>16</v>
      </c>
      <c r="C543" s="1" t="s">
        <v>484</v>
      </c>
      <c r="D543" s="2" t="s">
        <v>6</v>
      </c>
      <c r="E543" s="2" t="s">
        <v>463</v>
      </c>
      <c r="F543" s="1">
        <v>2.156271793747058</v>
      </c>
      <c r="G543" s="1">
        <v>70.0</v>
      </c>
    </row>
    <row r="544">
      <c r="A544" s="1">
        <v>2024.0</v>
      </c>
      <c r="B544" s="2" t="s">
        <v>17</v>
      </c>
      <c r="C544" s="1" t="s">
        <v>485</v>
      </c>
      <c r="D544" s="2" t="s">
        <v>6</v>
      </c>
      <c r="E544" s="2" t="s">
        <v>463</v>
      </c>
      <c r="F544" s="1">
        <v>3.9071279112801744</v>
      </c>
      <c r="G544" s="1">
        <v>343.0</v>
      </c>
    </row>
    <row r="545">
      <c r="A545" s="1">
        <v>2024.0</v>
      </c>
      <c r="B545" s="2" t="s">
        <v>18</v>
      </c>
      <c r="C545" s="1" t="s">
        <v>486</v>
      </c>
      <c r="D545" s="2" t="s">
        <v>6</v>
      </c>
      <c r="E545" s="2" t="s">
        <v>463</v>
      </c>
      <c r="F545" s="1">
        <v>0.9737801993584326</v>
      </c>
      <c r="G545" s="1">
        <v>171.0</v>
      </c>
    </row>
    <row r="546">
      <c r="A546" s="1">
        <v>2024.0</v>
      </c>
      <c r="B546" s="2" t="s">
        <v>19</v>
      </c>
      <c r="C546" s="1" t="s">
        <v>487</v>
      </c>
      <c r="D546" s="2" t="s">
        <v>6</v>
      </c>
      <c r="E546" s="2" t="s">
        <v>463</v>
      </c>
      <c r="F546" s="1">
        <v>1.7487546153553921</v>
      </c>
      <c r="G546" s="1">
        <v>87.0</v>
      </c>
    </row>
    <row r="547">
      <c r="A547" s="1">
        <v>2024.0</v>
      </c>
      <c r="B547" s="2" t="s">
        <v>20</v>
      </c>
      <c r="C547" s="1" t="s">
        <v>488</v>
      </c>
      <c r="D547" s="2" t="s">
        <v>6</v>
      </c>
      <c r="E547" s="2" t="s">
        <v>463</v>
      </c>
      <c r="F547" s="1">
        <v>4.171615347618253</v>
      </c>
      <c r="G547" s="1">
        <v>85.0</v>
      </c>
    </row>
    <row r="548">
      <c r="A548" s="1">
        <v>2024.0</v>
      </c>
      <c r="B548" s="2" t="s">
        <v>21</v>
      </c>
      <c r="C548" s="1" t="s">
        <v>490</v>
      </c>
      <c r="D548" s="2" t="s">
        <v>6</v>
      </c>
      <c r="E548" s="2" t="s">
        <v>463</v>
      </c>
      <c r="F548" s="1">
        <v>1.2290230726037699</v>
      </c>
      <c r="G548" s="1">
        <v>16.0</v>
      </c>
    </row>
    <row r="549">
      <c r="A549" s="1">
        <v>2024.0</v>
      </c>
      <c r="B549" s="2" t="s">
        <v>22</v>
      </c>
      <c r="C549" s="1" t="s">
        <v>491</v>
      </c>
      <c r="D549" s="2" t="s">
        <v>6</v>
      </c>
      <c r="E549" s="2" t="s">
        <v>463</v>
      </c>
      <c r="F549" s="1">
        <v>4.236367568991644</v>
      </c>
      <c r="G549" s="1">
        <v>265.0</v>
      </c>
    </row>
    <row r="550">
      <c r="A550" s="1">
        <v>2024.0</v>
      </c>
      <c r="B550" s="2" t="s">
        <v>23</v>
      </c>
      <c r="C550" s="1" t="s">
        <v>492</v>
      </c>
      <c r="D550" s="2" t="s">
        <v>6</v>
      </c>
      <c r="E550" s="2" t="s">
        <v>463</v>
      </c>
      <c r="F550" s="1">
        <v>1.6772133100852933</v>
      </c>
      <c r="G550" s="1">
        <v>72.0</v>
      </c>
    </row>
    <row r="551">
      <c r="A551" s="1">
        <v>2024.0</v>
      </c>
      <c r="B551" s="2" t="s">
        <v>24</v>
      </c>
      <c r="C551" s="1" t="s">
        <v>493</v>
      </c>
      <c r="D551" s="2" t="s">
        <v>6</v>
      </c>
      <c r="E551" s="2" t="s">
        <v>463</v>
      </c>
      <c r="F551" s="1">
        <v>2.2738236272725283</v>
      </c>
      <c r="G551" s="1">
        <v>158.0</v>
      </c>
    </row>
    <row r="552">
      <c r="A552" s="1">
        <v>2024.0</v>
      </c>
      <c r="B552" s="2" t="s">
        <v>25</v>
      </c>
      <c r="C552" s="1" t="s">
        <v>494</v>
      </c>
      <c r="D552" s="2" t="s">
        <v>6</v>
      </c>
      <c r="E552" s="2" t="s">
        <v>463</v>
      </c>
      <c r="F552" s="1">
        <v>3.6785319327548875</v>
      </c>
      <c r="G552" s="1">
        <v>95.0</v>
      </c>
    </row>
    <row r="553">
      <c r="A553" s="1">
        <v>2024.0</v>
      </c>
      <c r="B553" s="2" t="s">
        <v>26</v>
      </c>
      <c r="C553" s="1" t="s">
        <v>495</v>
      </c>
      <c r="D553" s="2" t="s">
        <v>6</v>
      </c>
      <c r="E553" s="2" t="s">
        <v>463</v>
      </c>
      <c r="F553" s="1">
        <v>1.2251220589107292</v>
      </c>
      <c r="G553" s="1">
        <v>25.0</v>
      </c>
    </row>
    <row r="554">
      <c r="A554" s="1">
        <v>2024.0</v>
      </c>
      <c r="B554" s="2" t="s">
        <v>27</v>
      </c>
      <c r="C554" s="1" t="s">
        <v>497</v>
      </c>
      <c r="D554" s="2" t="s">
        <v>6</v>
      </c>
      <c r="E554" s="2" t="s">
        <v>463</v>
      </c>
      <c r="F554" s="1">
        <v>3.6349924072822146</v>
      </c>
      <c r="G554" s="1">
        <v>107.0</v>
      </c>
    </row>
    <row r="555">
      <c r="A555" s="1">
        <v>2024.0</v>
      </c>
      <c r="B555" s="2" t="s">
        <v>28</v>
      </c>
      <c r="C555" s="1" t="s">
        <v>496</v>
      </c>
      <c r="D555" s="2" t="s">
        <v>6</v>
      </c>
      <c r="E555" s="2" t="s">
        <v>463</v>
      </c>
      <c r="F555" s="1">
        <v>2.7896629041088246</v>
      </c>
      <c r="G555" s="1">
        <v>88.0</v>
      </c>
    </row>
    <row r="556">
      <c r="A556" s="1">
        <v>2024.0</v>
      </c>
      <c r="B556" s="2" t="s">
        <v>29</v>
      </c>
      <c r="C556" s="1" t="s">
        <v>498</v>
      </c>
      <c r="D556" s="2" t="s">
        <v>6</v>
      </c>
      <c r="E556" s="2" t="s">
        <v>463</v>
      </c>
      <c r="F556" s="1">
        <v>2.8415567339405223</v>
      </c>
      <c r="G556" s="1">
        <v>88.0</v>
      </c>
    </row>
    <row r="557">
      <c r="A557" s="1">
        <v>2024.0</v>
      </c>
      <c r="B557" s="2" t="s">
        <v>30</v>
      </c>
      <c r="C557" s="1" t="s">
        <v>499</v>
      </c>
      <c r="D557" s="2" t="s">
        <v>6</v>
      </c>
      <c r="E557" s="2" t="s">
        <v>463</v>
      </c>
      <c r="F557" s="1">
        <v>2.196568471920533</v>
      </c>
      <c r="G557" s="1">
        <v>54.0</v>
      </c>
    </row>
    <row r="558">
      <c r="A558" s="1">
        <v>2024.0</v>
      </c>
      <c r="B558" s="2" t="s">
        <v>31</v>
      </c>
      <c r="C558" s="1" t="s">
        <v>500</v>
      </c>
      <c r="D558" s="2" t="s">
        <v>6</v>
      </c>
      <c r="E558" s="2" t="s">
        <v>463</v>
      </c>
      <c r="F558" s="1">
        <v>1.64782696196086</v>
      </c>
      <c r="G558" s="1">
        <v>61.0</v>
      </c>
    </row>
    <row r="559">
      <c r="A559" s="1">
        <v>2024.0</v>
      </c>
      <c r="B559" s="2" t="s">
        <v>32</v>
      </c>
      <c r="C559" s="1" t="s">
        <v>501</v>
      </c>
      <c r="D559" s="2" t="s">
        <v>6</v>
      </c>
      <c r="E559" s="2" t="s">
        <v>463</v>
      </c>
      <c r="F559" s="1">
        <v>2.3210390940351404</v>
      </c>
      <c r="G559" s="1">
        <v>33.0</v>
      </c>
    </row>
    <row r="560">
      <c r="A560" s="1">
        <v>2024.0</v>
      </c>
      <c r="B560" s="2" t="s">
        <v>33</v>
      </c>
      <c r="C560" s="1" t="s">
        <v>502</v>
      </c>
      <c r="D560" s="2" t="s">
        <v>6</v>
      </c>
      <c r="E560" s="2" t="s">
        <v>463</v>
      </c>
      <c r="F560" s="1">
        <v>2.361556807125998</v>
      </c>
      <c r="G560" s="1">
        <v>192.0</v>
      </c>
    </row>
    <row r="561">
      <c r="A561" s="1">
        <v>2024.0</v>
      </c>
      <c r="B561" s="2" t="s">
        <v>34</v>
      </c>
      <c r="C561" s="1" t="s">
        <v>503</v>
      </c>
      <c r="D561" s="2" t="s">
        <v>6</v>
      </c>
      <c r="E561" s="2" t="s">
        <v>463</v>
      </c>
      <c r="F561" s="1">
        <v>2.836147264110542</v>
      </c>
      <c r="G561" s="1">
        <v>70.0</v>
      </c>
    </row>
    <row r="562">
      <c r="A562" s="1">
        <v>2024.0</v>
      </c>
      <c r="B562" s="2" t="s">
        <v>35</v>
      </c>
      <c r="C562" s="1" t="s">
        <v>504</v>
      </c>
      <c r="D562" s="2" t="s">
        <v>6</v>
      </c>
      <c r="E562" s="2" t="s">
        <v>463</v>
      </c>
      <c r="F562" s="1">
        <v>2.8981684167069353</v>
      </c>
      <c r="G562" s="1">
        <v>49.0</v>
      </c>
    </row>
    <row r="563">
      <c r="D563" s="36"/>
      <c r="E563" s="36"/>
    </row>
    <row r="564">
      <c r="D564" s="36"/>
      <c r="E564" s="36"/>
    </row>
    <row r="565">
      <c r="D565" s="36"/>
      <c r="E565" s="36"/>
    </row>
    <row r="566">
      <c r="D566" s="36"/>
      <c r="E566" s="36"/>
    </row>
    <row r="567">
      <c r="D567" s="36"/>
      <c r="E567" s="36"/>
    </row>
    <row r="568">
      <c r="D568" s="36"/>
      <c r="E568" s="36"/>
    </row>
    <row r="569">
      <c r="D569" s="36"/>
      <c r="E569" s="36"/>
    </row>
    <row r="570">
      <c r="D570" s="36"/>
      <c r="E570" s="36"/>
    </row>
    <row r="571">
      <c r="D571" s="36"/>
      <c r="E571" s="36"/>
    </row>
    <row r="572">
      <c r="D572" s="36"/>
      <c r="E572" s="36"/>
    </row>
    <row r="573">
      <c r="D573" s="36"/>
      <c r="E573" s="36"/>
    </row>
    <row r="574">
      <c r="D574" s="36"/>
      <c r="E574" s="36"/>
    </row>
    <row r="575">
      <c r="D575" s="36"/>
      <c r="E575" s="36"/>
    </row>
    <row r="576">
      <c r="D576" s="36"/>
      <c r="E576" s="36"/>
    </row>
    <row r="577">
      <c r="D577" s="36"/>
      <c r="E577" s="36"/>
    </row>
    <row r="578">
      <c r="D578" s="36"/>
      <c r="E578" s="36"/>
    </row>
    <row r="579">
      <c r="D579" s="36"/>
      <c r="E579" s="36"/>
    </row>
    <row r="580">
      <c r="D580" s="36"/>
      <c r="E580" s="36"/>
    </row>
    <row r="581">
      <c r="D581" s="36"/>
      <c r="E581" s="36"/>
    </row>
    <row r="582">
      <c r="D582" s="36"/>
      <c r="E582" s="36"/>
    </row>
    <row r="583">
      <c r="D583" s="36"/>
      <c r="E583" s="36"/>
    </row>
    <row r="584">
      <c r="D584" s="36"/>
      <c r="E584" s="36"/>
    </row>
    <row r="585">
      <c r="D585" s="36"/>
      <c r="E585" s="36"/>
    </row>
    <row r="586">
      <c r="D586" s="36"/>
      <c r="E586" s="36"/>
    </row>
    <row r="587">
      <c r="D587" s="36"/>
      <c r="E587" s="36"/>
    </row>
    <row r="588">
      <c r="D588" s="36"/>
      <c r="E588" s="36"/>
    </row>
    <row r="589">
      <c r="D589" s="36"/>
      <c r="E589" s="36"/>
    </row>
    <row r="590">
      <c r="D590" s="36"/>
      <c r="E590" s="36"/>
    </row>
    <row r="591">
      <c r="D591" s="36"/>
      <c r="E591" s="36"/>
    </row>
    <row r="592">
      <c r="D592" s="36"/>
      <c r="E592" s="36"/>
    </row>
    <row r="593">
      <c r="D593" s="36"/>
      <c r="E593" s="36"/>
    </row>
    <row r="594">
      <c r="D594" s="36"/>
      <c r="E594" s="36"/>
    </row>
    <row r="595">
      <c r="D595" s="36"/>
      <c r="E595" s="36"/>
    </row>
    <row r="596">
      <c r="D596" s="36"/>
      <c r="E596" s="36"/>
    </row>
    <row r="597">
      <c r="D597" s="36"/>
      <c r="E597" s="36"/>
    </row>
    <row r="598">
      <c r="D598" s="36"/>
      <c r="E598" s="36"/>
    </row>
    <row r="599">
      <c r="D599" s="36"/>
      <c r="E599" s="36"/>
    </row>
    <row r="600">
      <c r="D600" s="36"/>
      <c r="E600" s="36"/>
    </row>
    <row r="601">
      <c r="D601" s="36"/>
      <c r="E601" s="36"/>
    </row>
    <row r="602">
      <c r="D602" s="36"/>
      <c r="E602" s="36"/>
    </row>
    <row r="603">
      <c r="D603" s="36"/>
      <c r="E603" s="36"/>
    </row>
    <row r="604">
      <c r="D604" s="36"/>
      <c r="E604" s="36"/>
    </row>
    <row r="605">
      <c r="D605" s="36"/>
      <c r="E605" s="36"/>
    </row>
    <row r="606">
      <c r="D606" s="36"/>
      <c r="E606" s="36"/>
    </row>
    <row r="607">
      <c r="D607" s="36"/>
      <c r="E607" s="36"/>
    </row>
    <row r="608">
      <c r="D608" s="36"/>
      <c r="E608" s="36"/>
    </row>
    <row r="609">
      <c r="D609" s="36"/>
      <c r="E609" s="36"/>
    </row>
    <row r="610">
      <c r="D610" s="36"/>
      <c r="E610" s="36"/>
    </row>
    <row r="611">
      <c r="D611" s="36"/>
      <c r="E611" s="36"/>
    </row>
    <row r="612">
      <c r="D612" s="36"/>
      <c r="E612" s="36"/>
    </row>
    <row r="613">
      <c r="D613" s="36"/>
      <c r="E613" s="36"/>
    </row>
    <row r="614">
      <c r="D614" s="36"/>
      <c r="E614" s="36"/>
    </row>
    <row r="615">
      <c r="D615" s="36"/>
      <c r="E615" s="36"/>
    </row>
    <row r="616">
      <c r="D616" s="36"/>
      <c r="E616" s="36"/>
    </row>
    <row r="617">
      <c r="D617" s="36"/>
      <c r="E617" s="36"/>
    </row>
    <row r="618">
      <c r="D618" s="36"/>
      <c r="E618" s="36"/>
    </row>
    <row r="619">
      <c r="D619" s="36"/>
      <c r="E619" s="36"/>
    </row>
    <row r="620">
      <c r="D620" s="36"/>
      <c r="E620" s="36"/>
    </row>
    <row r="621">
      <c r="D621" s="36"/>
      <c r="E621" s="36"/>
    </row>
    <row r="622">
      <c r="D622" s="36"/>
      <c r="E622" s="36"/>
    </row>
    <row r="623">
      <c r="D623" s="36"/>
      <c r="E623" s="36"/>
    </row>
    <row r="624">
      <c r="D624" s="36"/>
      <c r="E624" s="36"/>
    </row>
    <row r="625">
      <c r="D625" s="36"/>
      <c r="E625" s="36"/>
    </row>
    <row r="626">
      <c r="D626" s="36"/>
      <c r="E626" s="36"/>
    </row>
    <row r="627">
      <c r="D627" s="36"/>
      <c r="E627" s="36"/>
    </row>
    <row r="628">
      <c r="D628" s="36"/>
      <c r="E628" s="36"/>
    </row>
    <row r="629">
      <c r="D629" s="36"/>
      <c r="E629" s="36"/>
    </row>
    <row r="630">
      <c r="D630" s="36"/>
      <c r="E630" s="36"/>
    </row>
    <row r="631">
      <c r="D631" s="36"/>
      <c r="E631" s="36"/>
    </row>
    <row r="632">
      <c r="D632" s="36"/>
      <c r="E632" s="36"/>
    </row>
    <row r="633">
      <c r="D633" s="36"/>
      <c r="E633" s="36"/>
    </row>
    <row r="634">
      <c r="D634" s="36"/>
      <c r="E634" s="36"/>
    </row>
    <row r="635">
      <c r="D635" s="36"/>
      <c r="E635" s="36"/>
    </row>
    <row r="636">
      <c r="D636" s="36"/>
      <c r="E636" s="36"/>
    </row>
    <row r="637">
      <c r="D637" s="36"/>
      <c r="E637" s="36"/>
    </row>
    <row r="638">
      <c r="D638" s="36"/>
      <c r="E638" s="36"/>
    </row>
    <row r="639">
      <c r="D639" s="36"/>
      <c r="E639" s="36"/>
    </row>
    <row r="640">
      <c r="D640" s="36"/>
      <c r="E640" s="36"/>
    </row>
    <row r="641">
      <c r="D641" s="36"/>
      <c r="E641" s="36"/>
    </row>
    <row r="642">
      <c r="D642" s="36"/>
      <c r="E642" s="36"/>
    </row>
    <row r="643">
      <c r="D643" s="36"/>
      <c r="E643" s="36"/>
    </row>
    <row r="644">
      <c r="D644" s="36"/>
      <c r="E644" s="36"/>
    </row>
    <row r="645">
      <c r="D645" s="36"/>
      <c r="E645" s="36"/>
    </row>
    <row r="646">
      <c r="D646" s="36"/>
      <c r="E646" s="36"/>
    </row>
    <row r="647">
      <c r="D647" s="36"/>
      <c r="E647" s="36"/>
    </row>
    <row r="648">
      <c r="D648" s="36"/>
      <c r="E648" s="36"/>
    </row>
    <row r="649">
      <c r="D649" s="36"/>
      <c r="E649" s="36"/>
    </row>
    <row r="650">
      <c r="D650" s="36"/>
      <c r="E650" s="36"/>
    </row>
    <row r="651">
      <c r="D651" s="36"/>
      <c r="E651" s="36"/>
    </row>
    <row r="652">
      <c r="D652" s="36"/>
      <c r="E652" s="36"/>
    </row>
    <row r="653">
      <c r="D653" s="36"/>
      <c r="E653" s="36"/>
    </row>
    <row r="654">
      <c r="D654" s="36"/>
      <c r="E654" s="36"/>
    </row>
    <row r="655">
      <c r="D655" s="36"/>
      <c r="E655" s="36"/>
    </row>
    <row r="656">
      <c r="D656" s="36"/>
      <c r="E656" s="36"/>
    </row>
    <row r="657">
      <c r="D657" s="36"/>
      <c r="E657" s="36"/>
    </row>
    <row r="658">
      <c r="D658" s="36"/>
      <c r="E658" s="36"/>
    </row>
    <row r="659">
      <c r="D659" s="36"/>
      <c r="E659" s="36"/>
    </row>
    <row r="660">
      <c r="D660" s="36"/>
      <c r="E660" s="36"/>
    </row>
    <row r="661">
      <c r="D661" s="36"/>
      <c r="E661" s="36"/>
    </row>
    <row r="662">
      <c r="D662" s="36"/>
      <c r="E662" s="36"/>
    </row>
    <row r="663">
      <c r="D663" s="36"/>
      <c r="E663" s="36"/>
    </row>
    <row r="664">
      <c r="D664" s="36"/>
      <c r="E664" s="36"/>
    </row>
    <row r="665">
      <c r="D665" s="36"/>
      <c r="E665" s="36"/>
    </row>
    <row r="666">
      <c r="D666" s="36"/>
      <c r="E666" s="36"/>
    </row>
    <row r="667">
      <c r="D667" s="36"/>
      <c r="E667" s="36"/>
    </row>
    <row r="668">
      <c r="D668" s="36"/>
      <c r="E668" s="36"/>
    </row>
    <row r="669">
      <c r="D669" s="36"/>
      <c r="E669" s="36"/>
    </row>
    <row r="670">
      <c r="D670" s="36"/>
      <c r="E670" s="36"/>
    </row>
    <row r="671">
      <c r="D671" s="36"/>
      <c r="E671" s="36"/>
    </row>
    <row r="672">
      <c r="D672" s="36"/>
      <c r="E672" s="36"/>
    </row>
    <row r="673">
      <c r="D673" s="36"/>
      <c r="E673" s="36"/>
    </row>
    <row r="674">
      <c r="D674" s="36"/>
      <c r="E674" s="36"/>
    </row>
    <row r="675">
      <c r="D675" s="36"/>
      <c r="E675" s="36"/>
    </row>
    <row r="676">
      <c r="D676" s="36"/>
      <c r="E676" s="36"/>
    </row>
    <row r="677">
      <c r="D677" s="36"/>
      <c r="E677" s="36"/>
    </row>
    <row r="678">
      <c r="D678" s="36"/>
      <c r="E678" s="36"/>
    </row>
    <row r="679">
      <c r="D679" s="36"/>
      <c r="E679" s="36"/>
    </row>
    <row r="680">
      <c r="D680" s="36"/>
      <c r="E680" s="36"/>
    </row>
    <row r="681">
      <c r="D681" s="36"/>
      <c r="E681" s="36"/>
    </row>
    <row r="682">
      <c r="D682" s="36"/>
      <c r="E682" s="36"/>
    </row>
    <row r="683">
      <c r="D683" s="36"/>
      <c r="E683" s="36"/>
    </row>
    <row r="684">
      <c r="D684" s="36"/>
      <c r="E684" s="36"/>
    </row>
    <row r="685">
      <c r="D685" s="36"/>
      <c r="E685" s="36"/>
    </row>
    <row r="686">
      <c r="D686" s="36"/>
      <c r="E686" s="36"/>
    </row>
    <row r="687">
      <c r="D687" s="36"/>
      <c r="E687" s="36"/>
    </row>
    <row r="688">
      <c r="D688" s="36"/>
      <c r="E688" s="36"/>
    </row>
    <row r="689">
      <c r="D689" s="36"/>
      <c r="E689" s="36"/>
    </row>
    <row r="690">
      <c r="D690" s="36"/>
      <c r="E690" s="36"/>
    </row>
    <row r="691">
      <c r="D691" s="36"/>
      <c r="E691" s="36"/>
    </row>
    <row r="692">
      <c r="D692" s="36"/>
      <c r="E692" s="36"/>
    </row>
    <row r="693">
      <c r="D693" s="36"/>
      <c r="E693" s="36"/>
    </row>
    <row r="694">
      <c r="D694" s="36"/>
      <c r="E694" s="36"/>
    </row>
    <row r="695">
      <c r="D695" s="36"/>
      <c r="E695" s="36"/>
    </row>
    <row r="696">
      <c r="D696" s="36"/>
      <c r="E696" s="36"/>
    </row>
    <row r="697">
      <c r="D697" s="36"/>
      <c r="E697" s="36"/>
    </row>
    <row r="698">
      <c r="D698" s="36"/>
      <c r="E698" s="36"/>
    </row>
    <row r="699">
      <c r="D699" s="36"/>
      <c r="E699" s="36"/>
    </row>
    <row r="700">
      <c r="D700" s="36"/>
      <c r="E700" s="36"/>
    </row>
    <row r="701">
      <c r="D701" s="36"/>
      <c r="E701" s="36"/>
    </row>
    <row r="702">
      <c r="D702" s="36"/>
      <c r="E702" s="36"/>
    </row>
    <row r="703">
      <c r="D703" s="36"/>
      <c r="E703" s="36"/>
    </row>
    <row r="704">
      <c r="D704" s="36"/>
      <c r="E704" s="36"/>
    </row>
    <row r="705">
      <c r="D705" s="36"/>
      <c r="E705" s="36"/>
    </row>
    <row r="706">
      <c r="D706" s="36"/>
      <c r="E706" s="36"/>
    </row>
    <row r="707">
      <c r="D707" s="36"/>
      <c r="E707" s="36"/>
    </row>
    <row r="708">
      <c r="D708" s="36"/>
      <c r="E708" s="36"/>
    </row>
    <row r="709">
      <c r="D709" s="36"/>
      <c r="E709" s="36"/>
    </row>
    <row r="710">
      <c r="D710" s="36"/>
      <c r="E710" s="36"/>
    </row>
    <row r="711">
      <c r="D711" s="36"/>
      <c r="E711" s="36"/>
    </row>
    <row r="712">
      <c r="D712" s="36"/>
      <c r="E712" s="36"/>
    </row>
    <row r="713">
      <c r="D713" s="36"/>
      <c r="E713" s="36"/>
    </row>
    <row r="714">
      <c r="D714" s="36"/>
      <c r="E714" s="36"/>
    </row>
    <row r="715">
      <c r="D715" s="36"/>
      <c r="E715" s="36"/>
    </row>
    <row r="716">
      <c r="D716" s="36"/>
      <c r="E716" s="36"/>
    </row>
    <row r="717">
      <c r="D717" s="36"/>
      <c r="E717" s="36"/>
    </row>
    <row r="718">
      <c r="D718" s="36"/>
      <c r="E718" s="36"/>
    </row>
    <row r="719">
      <c r="D719" s="36"/>
      <c r="E719" s="36"/>
    </row>
    <row r="720">
      <c r="D720" s="36"/>
      <c r="E720" s="36"/>
    </row>
    <row r="721">
      <c r="D721" s="36"/>
      <c r="E721" s="36"/>
    </row>
    <row r="722">
      <c r="D722" s="36"/>
      <c r="E722" s="36"/>
    </row>
    <row r="723">
      <c r="D723" s="36"/>
      <c r="E723" s="36"/>
    </row>
    <row r="724">
      <c r="D724" s="36"/>
      <c r="E724" s="36"/>
    </row>
    <row r="725">
      <c r="D725" s="36"/>
      <c r="E725" s="36"/>
    </row>
    <row r="726">
      <c r="D726" s="36"/>
      <c r="E726" s="36"/>
    </row>
    <row r="727">
      <c r="D727" s="36"/>
      <c r="E727" s="36"/>
    </row>
    <row r="728">
      <c r="D728" s="36"/>
      <c r="E728" s="36"/>
    </row>
    <row r="729">
      <c r="D729" s="36"/>
      <c r="E729" s="36"/>
    </row>
    <row r="730">
      <c r="D730" s="36"/>
      <c r="E730" s="36"/>
    </row>
    <row r="731">
      <c r="D731" s="36"/>
      <c r="E731" s="36"/>
    </row>
    <row r="732">
      <c r="D732" s="36"/>
      <c r="E732" s="36"/>
    </row>
    <row r="733">
      <c r="D733" s="36"/>
      <c r="E733" s="36"/>
    </row>
    <row r="734">
      <c r="D734" s="36"/>
      <c r="E734" s="36"/>
    </row>
    <row r="735">
      <c r="D735" s="36"/>
      <c r="E735" s="36"/>
    </row>
    <row r="736">
      <c r="D736" s="36"/>
      <c r="E736" s="36"/>
    </row>
    <row r="737">
      <c r="D737" s="36"/>
      <c r="E737" s="36"/>
    </row>
    <row r="738">
      <c r="D738" s="36"/>
      <c r="E738" s="36"/>
    </row>
    <row r="739">
      <c r="D739" s="36"/>
      <c r="E739" s="36"/>
    </row>
    <row r="740">
      <c r="D740" s="36"/>
      <c r="E740" s="36"/>
    </row>
    <row r="741">
      <c r="D741" s="36"/>
      <c r="E741" s="36"/>
    </row>
    <row r="742">
      <c r="D742" s="36"/>
      <c r="E742" s="36"/>
    </row>
    <row r="743">
      <c r="D743" s="36"/>
      <c r="E743" s="36"/>
    </row>
    <row r="744">
      <c r="D744" s="36"/>
      <c r="E744" s="36"/>
    </row>
    <row r="745">
      <c r="D745" s="36"/>
      <c r="E745" s="36"/>
    </row>
    <row r="746">
      <c r="D746" s="36"/>
      <c r="E746" s="36"/>
    </row>
    <row r="747">
      <c r="D747" s="36"/>
      <c r="E747" s="36"/>
    </row>
    <row r="748">
      <c r="D748" s="36"/>
      <c r="E748" s="36"/>
    </row>
    <row r="749">
      <c r="D749" s="36"/>
      <c r="E749" s="36"/>
    </row>
    <row r="750">
      <c r="D750" s="36"/>
      <c r="E750" s="36"/>
    </row>
    <row r="751">
      <c r="D751" s="36"/>
      <c r="E751" s="36"/>
    </row>
    <row r="752">
      <c r="D752" s="36"/>
      <c r="E752" s="36"/>
    </row>
    <row r="753">
      <c r="D753" s="36"/>
      <c r="E753" s="36"/>
    </row>
    <row r="754">
      <c r="D754" s="36"/>
      <c r="E754" s="36"/>
    </row>
    <row r="755">
      <c r="D755" s="36"/>
      <c r="E755" s="36"/>
    </row>
    <row r="756">
      <c r="D756" s="36"/>
      <c r="E756" s="36"/>
    </row>
    <row r="757">
      <c r="D757" s="36"/>
      <c r="E757" s="36"/>
    </row>
    <row r="758">
      <c r="D758" s="36"/>
      <c r="E758" s="36"/>
    </row>
    <row r="759">
      <c r="D759" s="36"/>
      <c r="E759" s="36"/>
    </row>
    <row r="760">
      <c r="D760" s="36"/>
      <c r="E760" s="36"/>
    </row>
    <row r="761">
      <c r="D761" s="36"/>
      <c r="E761" s="36"/>
    </row>
    <row r="762">
      <c r="D762" s="36"/>
      <c r="E762" s="36"/>
    </row>
    <row r="763">
      <c r="D763" s="36"/>
      <c r="E763" s="36"/>
    </row>
    <row r="764">
      <c r="D764" s="36"/>
      <c r="E764" s="36"/>
    </row>
    <row r="765">
      <c r="D765" s="36"/>
      <c r="E765" s="36"/>
    </row>
    <row r="766">
      <c r="D766" s="36"/>
      <c r="E766" s="36"/>
    </row>
    <row r="767">
      <c r="D767" s="36"/>
      <c r="E767" s="36"/>
    </row>
    <row r="768">
      <c r="D768" s="36"/>
      <c r="E768" s="36"/>
    </row>
    <row r="769">
      <c r="D769" s="36"/>
      <c r="E769" s="36"/>
    </row>
    <row r="770">
      <c r="D770" s="36"/>
      <c r="E770" s="36"/>
    </row>
    <row r="771">
      <c r="D771" s="36"/>
      <c r="E771" s="36"/>
    </row>
    <row r="772">
      <c r="D772" s="36"/>
      <c r="E772" s="36"/>
    </row>
    <row r="773">
      <c r="D773" s="36"/>
      <c r="E773" s="36"/>
    </row>
    <row r="774">
      <c r="D774" s="36"/>
      <c r="E774" s="36"/>
    </row>
    <row r="775">
      <c r="D775" s="36"/>
      <c r="E775" s="36"/>
    </row>
    <row r="776">
      <c r="D776" s="36"/>
      <c r="E776" s="36"/>
    </row>
    <row r="777">
      <c r="D777" s="36"/>
      <c r="E777" s="36"/>
    </row>
    <row r="778">
      <c r="D778" s="36"/>
      <c r="E778" s="36"/>
    </row>
    <row r="779">
      <c r="D779" s="36"/>
      <c r="E779" s="36"/>
    </row>
    <row r="780">
      <c r="D780" s="36"/>
      <c r="E780" s="36"/>
    </row>
    <row r="781">
      <c r="D781" s="36"/>
      <c r="E781" s="36"/>
    </row>
    <row r="782">
      <c r="D782" s="36"/>
      <c r="E782" s="36"/>
    </row>
    <row r="783">
      <c r="D783" s="36"/>
      <c r="E783" s="36"/>
    </row>
    <row r="784">
      <c r="D784" s="36"/>
      <c r="E784" s="36"/>
    </row>
    <row r="785">
      <c r="D785" s="36"/>
      <c r="E785" s="36"/>
    </row>
    <row r="786">
      <c r="D786" s="36"/>
      <c r="E786" s="36"/>
    </row>
    <row r="787">
      <c r="D787" s="36"/>
      <c r="E787" s="36"/>
    </row>
    <row r="788">
      <c r="D788" s="36"/>
      <c r="E788" s="36"/>
    </row>
    <row r="789">
      <c r="D789" s="36"/>
      <c r="E789" s="36"/>
    </row>
    <row r="790">
      <c r="D790" s="36"/>
      <c r="E790" s="36"/>
    </row>
    <row r="791">
      <c r="D791" s="36"/>
      <c r="E791" s="36"/>
    </row>
    <row r="792">
      <c r="D792" s="36"/>
      <c r="E792" s="36"/>
    </row>
    <row r="793">
      <c r="D793" s="36"/>
      <c r="E793" s="36"/>
    </row>
    <row r="794">
      <c r="D794" s="36"/>
      <c r="E794" s="36"/>
    </row>
    <row r="795">
      <c r="D795" s="36"/>
      <c r="E795" s="36"/>
    </row>
    <row r="796">
      <c r="D796" s="36"/>
      <c r="E796" s="36"/>
    </row>
    <row r="797">
      <c r="D797" s="36"/>
      <c r="E797" s="36"/>
    </row>
    <row r="798">
      <c r="D798" s="36"/>
      <c r="E798" s="36"/>
    </row>
    <row r="799">
      <c r="D799" s="36"/>
      <c r="E799" s="36"/>
    </row>
    <row r="800">
      <c r="D800" s="36"/>
      <c r="E800" s="36"/>
    </row>
    <row r="801">
      <c r="D801" s="36"/>
      <c r="E801" s="36"/>
    </row>
    <row r="802">
      <c r="D802" s="36"/>
      <c r="E802" s="36"/>
    </row>
    <row r="803">
      <c r="D803" s="36"/>
      <c r="E803" s="36"/>
    </row>
    <row r="804">
      <c r="D804" s="36"/>
      <c r="E804" s="36"/>
    </row>
    <row r="805">
      <c r="D805" s="36"/>
      <c r="E805" s="36"/>
    </row>
    <row r="806">
      <c r="D806" s="36"/>
      <c r="E806" s="36"/>
    </row>
    <row r="807">
      <c r="D807" s="36"/>
      <c r="E807" s="36"/>
    </row>
    <row r="808">
      <c r="D808" s="36"/>
      <c r="E808" s="36"/>
    </row>
    <row r="809">
      <c r="D809" s="36"/>
      <c r="E809" s="36"/>
    </row>
    <row r="810">
      <c r="D810" s="36"/>
      <c r="E810" s="36"/>
    </row>
    <row r="811">
      <c r="D811" s="36"/>
      <c r="E811" s="36"/>
    </row>
    <row r="812">
      <c r="D812" s="36"/>
      <c r="E812" s="36"/>
    </row>
    <row r="813">
      <c r="D813" s="36"/>
      <c r="E813" s="36"/>
    </row>
    <row r="814">
      <c r="D814" s="36"/>
      <c r="E814" s="36"/>
    </row>
    <row r="815">
      <c r="D815" s="36"/>
      <c r="E815" s="36"/>
    </row>
    <row r="816">
      <c r="D816" s="36"/>
      <c r="E816" s="36"/>
    </row>
    <row r="817">
      <c r="D817" s="36"/>
      <c r="E817" s="36"/>
    </row>
    <row r="818">
      <c r="D818" s="36"/>
      <c r="E818" s="36"/>
    </row>
    <row r="819">
      <c r="D819" s="36"/>
      <c r="E819" s="36"/>
    </row>
    <row r="820">
      <c r="D820" s="36"/>
      <c r="E820" s="36"/>
    </row>
    <row r="821">
      <c r="D821" s="36"/>
      <c r="E821" s="36"/>
    </row>
    <row r="822">
      <c r="D822" s="36"/>
      <c r="E822" s="36"/>
    </row>
    <row r="823">
      <c r="D823" s="36"/>
      <c r="E823" s="36"/>
    </row>
    <row r="824">
      <c r="D824" s="36"/>
      <c r="E824" s="36"/>
    </row>
    <row r="825">
      <c r="D825" s="36"/>
      <c r="E825" s="36"/>
    </row>
    <row r="826">
      <c r="D826" s="36"/>
      <c r="E826" s="36"/>
    </row>
    <row r="827">
      <c r="D827" s="36"/>
      <c r="E827" s="36"/>
    </row>
    <row r="828">
      <c r="D828" s="36"/>
      <c r="E828" s="36"/>
    </row>
    <row r="829">
      <c r="D829" s="36"/>
      <c r="E829" s="36"/>
    </row>
    <row r="830">
      <c r="D830" s="36"/>
      <c r="E830" s="36"/>
    </row>
    <row r="831">
      <c r="D831" s="36"/>
      <c r="E831" s="36"/>
    </row>
    <row r="832">
      <c r="D832" s="36"/>
      <c r="E832" s="36"/>
    </row>
    <row r="833">
      <c r="D833" s="36"/>
      <c r="E833" s="36"/>
    </row>
    <row r="834">
      <c r="D834" s="36"/>
      <c r="E834" s="36"/>
    </row>
    <row r="835">
      <c r="D835" s="36"/>
      <c r="E835" s="36"/>
    </row>
    <row r="836">
      <c r="D836" s="36"/>
      <c r="E836" s="36"/>
    </row>
    <row r="837">
      <c r="D837" s="36"/>
      <c r="E837" s="36"/>
    </row>
    <row r="838">
      <c r="D838" s="36"/>
      <c r="E838" s="36"/>
    </row>
    <row r="839">
      <c r="D839" s="36"/>
      <c r="E839" s="36"/>
    </row>
    <row r="840">
      <c r="D840" s="36"/>
      <c r="E840" s="36"/>
    </row>
    <row r="841">
      <c r="D841" s="36"/>
      <c r="E841" s="36"/>
    </row>
    <row r="842">
      <c r="D842" s="36"/>
      <c r="E842" s="36"/>
    </row>
    <row r="843">
      <c r="D843" s="36"/>
      <c r="E843" s="36"/>
    </row>
    <row r="844">
      <c r="D844" s="36"/>
      <c r="E844" s="36"/>
    </row>
    <row r="845">
      <c r="D845" s="36"/>
      <c r="E845" s="36"/>
    </row>
    <row r="846">
      <c r="D846" s="36"/>
      <c r="E846" s="36"/>
    </row>
    <row r="847">
      <c r="D847" s="36"/>
      <c r="E847" s="36"/>
    </row>
    <row r="848">
      <c r="D848" s="36"/>
      <c r="E848" s="36"/>
    </row>
    <row r="849">
      <c r="D849" s="36"/>
      <c r="E849" s="36"/>
    </row>
    <row r="850">
      <c r="D850" s="36"/>
      <c r="E850" s="36"/>
    </row>
    <row r="851">
      <c r="D851" s="36"/>
      <c r="E851" s="36"/>
    </row>
    <row r="852">
      <c r="D852" s="36"/>
      <c r="E852" s="36"/>
    </row>
    <row r="853">
      <c r="D853" s="36"/>
      <c r="E853" s="36"/>
    </row>
    <row r="854">
      <c r="D854" s="36"/>
      <c r="E854" s="36"/>
    </row>
    <row r="855">
      <c r="D855" s="36"/>
      <c r="E855" s="36"/>
    </row>
    <row r="856">
      <c r="D856" s="36"/>
      <c r="E856" s="36"/>
    </row>
    <row r="857">
      <c r="D857" s="36"/>
      <c r="E857" s="36"/>
    </row>
    <row r="858">
      <c r="D858" s="36"/>
      <c r="E858" s="36"/>
    </row>
    <row r="859">
      <c r="D859" s="36"/>
      <c r="E859" s="36"/>
    </row>
    <row r="860">
      <c r="D860" s="36"/>
      <c r="E860" s="36"/>
    </row>
    <row r="861">
      <c r="D861" s="36"/>
      <c r="E861" s="36"/>
    </row>
    <row r="862">
      <c r="D862" s="36"/>
      <c r="E862" s="36"/>
    </row>
    <row r="863">
      <c r="D863" s="36"/>
      <c r="E863" s="36"/>
    </row>
    <row r="864">
      <c r="D864" s="36"/>
      <c r="E864" s="36"/>
    </row>
    <row r="865">
      <c r="D865" s="36"/>
      <c r="E865" s="36"/>
    </row>
    <row r="866">
      <c r="D866" s="36"/>
      <c r="E866" s="36"/>
    </row>
    <row r="867">
      <c r="D867" s="36"/>
      <c r="E867" s="36"/>
    </row>
    <row r="868">
      <c r="D868" s="36"/>
      <c r="E868" s="36"/>
    </row>
    <row r="869">
      <c r="D869" s="36"/>
      <c r="E869" s="36"/>
    </row>
    <row r="870">
      <c r="D870" s="36"/>
      <c r="E870" s="36"/>
    </row>
    <row r="871">
      <c r="D871" s="36"/>
      <c r="E871" s="36"/>
    </row>
    <row r="872">
      <c r="D872" s="36"/>
      <c r="E872" s="36"/>
    </row>
    <row r="873">
      <c r="D873" s="36"/>
      <c r="E873" s="36"/>
    </row>
    <row r="874">
      <c r="D874" s="36"/>
      <c r="E874" s="36"/>
    </row>
    <row r="875">
      <c r="D875" s="36"/>
      <c r="E875" s="36"/>
    </row>
    <row r="876">
      <c r="D876" s="36"/>
      <c r="E876" s="36"/>
    </row>
    <row r="877">
      <c r="D877" s="36"/>
      <c r="E877" s="36"/>
    </row>
    <row r="878">
      <c r="D878" s="36"/>
      <c r="E878" s="36"/>
    </row>
    <row r="879">
      <c r="D879" s="36"/>
      <c r="E879" s="36"/>
    </row>
    <row r="880">
      <c r="D880" s="36"/>
      <c r="E880" s="36"/>
    </row>
    <row r="881">
      <c r="D881" s="36"/>
      <c r="E881" s="36"/>
    </row>
    <row r="882">
      <c r="D882" s="36"/>
      <c r="E882" s="36"/>
    </row>
    <row r="883">
      <c r="D883" s="36"/>
      <c r="E883" s="36"/>
    </row>
    <row r="884">
      <c r="D884" s="36"/>
      <c r="E884" s="36"/>
    </row>
    <row r="885">
      <c r="D885" s="36"/>
      <c r="E885" s="36"/>
    </row>
    <row r="886">
      <c r="D886" s="36"/>
      <c r="E886" s="36"/>
    </row>
    <row r="887">
      <c r="D887" s="36"/>
      <c r="E887" s="36"/>
    </row>
    <row r="888">
      <c r="D888" s="36"/>
      <c r="E888" s="36"/>
    </row>
    <row r="889">
      <c r="D889" s="36"/>
      <c r="E889" s="36"/>
    </row>
    <row r="890">
      <c r="D890" s="36"/>
      <c r="E890" s="36"/>
    </row>
    <row r="891">
      <c r="D891" s="36"/>
      <c r="E891" s="36"/>
    </row>
    <row r="892">
      <c r="D892" s="36"/>
      <c r="E892" s="36"/>
    </row>
    <row r="893">
      <c r="D893" s="36"/>
      <c r="E893" s="36"/>
    </row>
    <row r="894">
      <c r="D894" s="36"/>
      <c r="E894" s="36"/>
    </row>
    <row r="895">
      <c r="D895" s="36"/>
      <c r="E895" s="36"/>
    </row>
    <row r="896">
      <c r="D896" s="36"/>
      <c r="E896" s="36"/>
    </row>
    <row r="897">
      <c r="D897" s="36"/>
      <c r="E897" s="36"/>
    </row>
    <row r="898">
      <c r="D898" s="36"/>
      <c r="E898" s="36"/>
    </row>
    <row r="899">
      <c r="D899" s="36"/>
      <c r="E899" s="36"/>
    </row>
    <row r="900">
      <c r="D900" s="36"/>
      <c r="E900" s="36"/>
    </row>
    <row r="901">
      <c r="D901" s="36"/>
      <c r="E901" s="36"/>
    </row>
    <row r="902">
      <c r="D902" s="36"/>
      <c r="E902" s="36"/>
    </row>
    <row r="903">
      <c r="D903" s="36"/>
      <c r="E903" s="36"/>
    </row>
    <row r="904">
      <c r="D904" s="36"/>
      <c r="E904" s="36"/>
    </row>
    <row r="905">
      <c r="D905" s="36"/>
      <c r="E905" s="36"/>
    </row>
    <row r="906">
      <c r="D906" s="36"/>
      <c r="E906" s="36"/>
    </row>
    <row r="907">
      <c r="D907" s="36"/>
      <c r="E907" s="36"/>
    </row>
    <row r="908">
      <c r="D908" s="36"/>
      <c r="E908" s="36"/>
    </row>
    <row r="909">
      <c r="D909" s="36"/>
      <c r="E909" s="36"/>
    </row>
    <row r="910">
      <c r="D910" s="36"/>
      <c r="E910" s="36"/>
    </row>
    <row r="911">
      <c r="D911" s="36"/>
      <c r="E911" s="36"/>
    </row>
    <row r="912">
      <c r="D912" s="36"/>
      <c r="E912" s="36"/>
    </row>
    <row r="913">
      <c r="D913" s="36"/>
      <c r="E913" s="36"/>
    </row>
    <row r="914">
      <c r="D914" s="36"/>
      <c r="E914" s="36"/>
    </row>
    <row r="915">
      <c r="D915" s="36"/>
      <c r="E915" s="36"/>
    </row>
    <row r="916">
      <c r="D916" s="36"/>
      <c r="E916" s="36"/>
    </row>
    <row r="917">
      <c r="D917" s="36"/>
      <c r="E917" s="36"/>
    </row>
    <row r="918">
      <c r="D918" s="36"/>
      <c r="E918" s="36"/>
    </row>
    <row r="919">
      <c r="D919" s="36"/>
      <c r="E919" s="36"/>
    </row>
    <row r="920">
      <c r="D920" s="36"/>
      <c r="E920" s="36"/>
    </row>
    <row r="921">
      <c r="D921" s="36"/>
      <c r="E921" s="36"/>
    </row>
    <row r="922">
      <c r="D922" s="36"/>
      <c r="E922" s="36"/>
    </row>
    <row r="923">
      <c r="D923" s="36"/>
      <c r="E923" s="36"/>
    </row>
    <row r="924">
      <c r="D924" s="36"/>
      <c r="E924" s="36"/>
    </row>
    <row r="925">
      <c r="D925" s="36"/>
      <c r="E925" s="36"/>
    </row>
    <row r="926">
      <c r="D926" s="36"/>
      <c r="E926" s="36"/>
    </row>
    <row r="927">
      <c r="D927" s="36"/>
      <c r="E927" s="36"/>
    </row>
    <row r="928">
      <c r="D928" s="36"/>
      <c r="E928" s="36"/>
    </row>
    <row r="929">
      <c r="D929" s="36"/>
      <c r="E929" s="36"/>
    </row>
    <row r="930">
      <c r="D930" s="36"/>
      <c r="E930" s="36"/>
    </row>
    <row r="931">
      <c r="D931" s="36"/>
      <c r="E931" s="36"/>
    </row>
    <row r="932">
      <c r="D932" s="36"/>
      <c r="E932" s="36"/>
    </row>
    <row r="933">
      <c r="D933" s="36"/>
      <c r="E933" s="36"/>
    </row>
    <row r="934">
      <c r="D934" s="36"/>
      <c r="E934" s="36"/>
    </row>
  </sheetData>
  <autoFilter ref="$A$1:$G$463"/>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6" t="s">
        <v>0</v>
      </c>
      <c r="B1" s="136" t="s">
        <v>1</v>
      </c>
      <c r="C1" s="136" t="s">
        <v>470</v>
      </c>
      <c r="D1" s="136" t="s">
        <v>36</v>
      </c>
      <c r="E1" s="136" t="s">
        <v>38</v>
      </c>
      <c r="F1" s="136" t="s">
        <v>471</v>
      </c>
    </row>
    <row r="2">
      <c r="A2" s="10">
        <v>2015.0</v>
      </c>
      <c r="B2" s="10">
        <v>1.0</v>
      </c>
      <c r="C2" s="1" t="s">
        <v>472</v>
      </c>
      <c r="D2" s="9" t="s">
        <v>5</v>
      </c>
      <c r="E2" s="7">
        <v>57.0</v>
      </c>
      <c r="F2" s="210"/>
    </row>
    <row r="3">
      <c r="A3" s="10">
        <v>2015.0</v>
      </c>
      <c r="B3" s="10">
        <v>2.0</v>
      </c>
      <c r="C3" s="1" t="s">
        <v>473</v>
      </c>
      <c r="D3" s="9" t="s">
        <v>5</v>
      </c>
      <c r="E3" s="7">
        <v>57.0</v>
      </c>
      <c r="F3" s="38">
        <v>5.488927747</v>
      </c>
    </row>
    <row r="4">
      <c r="A4" s="10">
        <v>2015.0</v>
      </c>
      <c r="B4" s="10">
        <v>3.0</v>
      </c>
      <c r="C4" s="1" t="s">
        <v>474</v>
      </c>
      <c r="D4" s="9" t="s">
        <v>5</v>
      </c>
      <c r="E4" s="7">
        <v>57.0</v>
      </c>
      <c r="F4" s="210"/>
    </row>
    <row r="5">
      <c r="A5" s="10">
        <v>2015.0</v>
      </c>
      <c r="B5" s="10">
        <v>4.0</v>
      </c>
      <c r="C5" s="1" t="s">
        <v>475</v>
      </c>
      <c r="D5" s="7" t="s">
        <v>5</v>
      </c>
      <c r="E5" s="7">
        <v>57.0</v>
      </c>
      <c r="F5" s="210"/>
    </row>
    <row r="6">
      <c r="A6" s="10">
        <v>2015.0</v>
      </c>
      <c r="B6" s="10">
        <v>5.0</v>
      </c>
      <c r="C6" s="7" t="s">
        <v>479</v>
      </c>
      <c r="D6" s="7" t="s">
        <v>5</v>
      </c>
      <c r="E6" s="7">
        <v>57.0</v>
      </c>
      <c r="F6" s="38">
        <v>8.358954488</v>
      </c>
    </row>
    <row r="7">
      <c r="A7" s="10">
        <v>2015.0</v>
      </c>
      <c r="B7" s="10">
        <v>6.0</v>
      </c>
      <c r="C7" s="7" t="s">
        <v>480</v>
      </c>
      <c r="D7" s="7" t="s">
        <v>5</v>
      </c>
      <c r="E7" s="7">
        <v>57.0</v>
      </c>
      <c r="F7" s="210"/>
    </row>
    <row r="8">
      <c r="A8" s="10">
        <v>2015.0</v>
      </c>
      <c r="B8" s="10">
        <v>7.0</v>
      </c>
      <c r="C8" s="7" t="s">
        <v>478</v>
      </c>
      <c r="D8" s="7" t="s">
        <v>5</v>
      </c>
      <c r="E8" s="7">
        <v>57.0</v>
      </c>
      <c r="F8" s="210"/>
    </row>
    <row r="9">
      <c r="A9" s="10">
        <v>2015.0</v>
      </c>
      <c r="B9" s="10">
        <v>8.0</v>
      </c>
      <c r="C9" s="7" t="s">
        <v>477</v>
      </c>
      <c r="D9" s="7" t="s">
        <v>5</v>
      </c>
      <c r="E9" s="7">
        <v>57.0</v>
      </c>
      <c r="F9" s="38">
        <v>6.916768778</v>
      </c>
    </row>
    <row r="10">
      <c r="A10" s="10">
        <v>2015.0</v>
      </c>
      <c r="B10" s="10">
        <v>9.0</v>
      </c>
      <c r="C10" s="1" t="s">
        <v>476</v>
      </c>
      <c r="D10" s="7" t="s">
        <v>5</v>
      </c>
      <c r="E10" s="7">
        <v>57.0</v>
      </c>
      <c r="F10" s="38">
        <v>2.365828113</v>
      </c>
    </row>
    <row r="11">
      <c r="A11" s="10">
        <v>2015.0</v>
      </c>
      <c r="B11" s="10">
        <v>10.0</v>
      </c>
      <c r="C11" s="1" t="s">
        <v>481</v>
      </c>
      <c r="D11" s="7" t="s">
        <v>5</v>
      </c>
      <c r="E11" s="7">
        <v>57.0</v>
      </c>
      <c r="F11" s="210"/>
    </row>
    <row r="12">
      <c r="A12" s="10">
        <v>2015.0</v>
      </c>
      <c r="B12" s="10">
        <v>11.0</v>
      </c>
      <c r="C12" s="1" t="s">
        <v>483</v>
      </c>
      <c r="D12" s="7" t="s">
        <v>5</v>
      </c>
      <c r="E12" s="7">
        <v>57.0</v>
      </c>
      <c r="F12" s="38">
        <v>3.940567612</v>
      </c>
    </row>
    <row r="13">
      <c r="A13" s="10">
        <v>2015.0</v>
      </c>
      <c r="B13" s="10">
        <v>12.0</v>
      </c>
      <c r="C13" s="1" t="s">
        <v>482</v>
      </c>
      <c r="D13" s="7" t="s">
        <v>5</v>
      </c>
      <c r="E13" s="7">
        <v>57.0</v>
      </c>
      <c r="F13" s="210"/>
    </row>
    <row r="14">
      <c r="A14" s="10">
        <v>2015.0</v>
      </c>
      <c r="B14" s="10">
        <v>13.0</v>
      </c>
      <c r="C14" s="1" t="s">
        <v>484</v>
      </c>
      <c r="D14" s="7" t="s">
        <v>5</v>
      </c>
      <c r="E14" s="7">
        <v>57.0</v>
      </c>
      <c r="F14" s="210"/>
    </row>
    <row r="15">
      <c r="A15" s="10">
        <v>2015.0</v>
      </c>
      <c r="B15" s="10">
        <v>14.0</v>
      </c>
      <c r="C15" s="1" t="s">
        <v>485</v>
      </c>
      <c r="D15" s="7" t="s">
        <v>5</v>
      </c>
      <c r="E15" s="7">
        <v>57.0</v>
      </c>
      <c r="F15" s="38">
        <v>3.660919357</v>
      </c>
    </row>
    <row r="16">
      <c r="A16" s="10">
        <v>2015.0</v>
      </c>
      <c r="B16" s="10">
        <v>15.0</v>
      </c>
      <c r="C16" s="1" t="s">
        <v>486</v>
      </c>
      <c r="D16" s="7" t="s">
        <v>5</v>
      </c>
      <c r="E16" s="7">
        <v>57.0</v>
      </c>
      <c r="F16" s="38">
        <v>2.202320442</v>
      </c>
    </row>
    <row r="17">
      <c r="A17" s="10">
        <v>2015.0</v>
      </c>
      <c r="B17" s="10">
        <v>16.0</v>
      </c>
      <c r="C17" s="1" t="s">
        <v>487</v>
      </c>
      <c r="D17" s="7" t="s">
        <v>5</v>
      </c>
      <c r="E17" s="7">
        <v>57.0</v>
      </c>
      <c r="F17" s="210"/>
    </row>
    <row r="18">
      <c r="A18" s="10">
        <v>2015.0</v>
      </c>
      <c r="B18" s="10">
        <v>17.0</v>
      </c>
      <c r="C18" s="1" t="s">
        <v>488</v>
      </c>
      <c r="D18" s="7" t="s">
        <v>5</v>
      </c>
      <c r="E18" s="7">
        <v>57.0</v>
      </c>
      <c r="F18" s="38">
        <v>2.794395032</v>
      </c>
    </row>
    <row r="19">
      <c r="A19" s="10">
        <v>2015.0</v>
      </c>
      <c r="B19" s="10">
        <v>18.0</v>
      </c>
      <c r="C19" s="1" t="s">
        <v>490</v>
      </c>
      <c r="D19" s="7" t="s">
        <v>5</v>
      </c>
      <c r="E19" s="7">
        <v>57.0</v>
      </c>
      <c r="F19" s="210"/>
    </row>
    <row r="20">
      <c r="A20" s="10">
        <v>2015.0</v>
      </c>
      <c r="B20" s="10">
        <v>19.0</v>
      </c>
      <c r="C20" s="1" t="s">
        <v>491</v>
      </c>
      <c r="D20" s="7" t="s">
        <v>5</v>
      </c>
      <c r="E20" s="7">
        <v>57.0</v>
      </c>
      <c r="F20" s="38">
        <v>7.096390588</v>
      </c>
    </row>
    <row r="21">
      <c r="A21" s="10">
        <v>2015.0</v>
      </c>
      <c r="B21" s="10">
        <v>20.0</v>
      </c>
      <c r="C21" s="1" t="s">
        <v>492</v>
      </c>
      <c r="D21" s="7" t="s">
        <v>5</v>
      </c>
      <c r="E21" s="7">
        <v>57.0</v>
      </c>
      <c r="F21" s="38">
        <v>4.750636926</v>
      </c>
    </row>
    <row r="22">
      <c r="A22" s="10">
        <v>2015.0</v>
      </c>
      <c r="B22" s="10">
        <v>21.0</v>
      </c>
      <c r="C22" s="1" t="s">
        <v>493</v>
      </c>
      <c r="D22" s="7" t="s">
        <v>5</v>
      </c>
      <c r="E22" s="7">
        <v>57.0</v>
      </c>
      <c r="F22" s="210"/>
    </row>
    <row r="23">
      <c r="A23" s="10">
        <v>2015.0</v>
      </c>
      <c r="B23" s="10">
        <v>22.0</v>
      </c>
      <c r="C23" s="1" t="s">
        <v>494</v>
      </c>
      <c r="D23" s="7" t="s">
        <v>5</v>
      </c>
      <c r="E23" s="7">
        <v>57.0</v>
      </c>
      <c r="F23" s="38">
        <v>9.537022683</v>
      </c>
    </row>
    <row r="24">
      <c r="A24" s="10">
        <v>2015.0</v>
      </c>
      <c r="B24" s="10">
        <v>23.0</v>
      </c>
      <c r="C24" s="1" t="s">
        <v>495</v>
      </c>
      <c r="D24" s="7" t="s">
        <v>5</v>
      </c>
      <c r="E24" s="7">
        <v>57.0</v>
      </c>
      <c r="F24" s="38">
        <v>3.056953387</v>
      </c>
    </row>
    <row r="25">
      <c r="A25" s="10">
        <v>2015.0</v>
      </c>
      <c r="B25" s="10">
        <v>24.0</v>
      </c>
      <c r="C25" s="1" t="s">
        <v>497</v>
      </c>
      <c r="D25" s="7" t="s">
        <v>5</v>
      </c>
      <c r="E25" s="7">
        <v>57.0</v>
      </c>
      <c r="F25" s="210"/>
    </row>
    <row r="26">
      <c r="A26" s="10">
        <v>2015.0</v>
      </c>
      <c r="B26" s="10">
        <v>25.0</v>
      </c>
      <c r="C26" s="1" t="s">
        <v>496</v>
      </c>
      <c r="D26" s="7" t="s">
        <v>5</v>
      </c>
      <c r="E26" s="7">
        <v>57.0</v>
      </c>
      <c r="F26" s="38">
        <v>5.511878182</v>
      </c>
    </row>
    <row r="27">
      <c r="A27" s="10">
        <v>2015.0</v>
      </c>
      <c r="B27" s="10">
        <v>26.0</v>
      </c>
      <c r="C27" s="1" t="s">
        <v>498</v>
      </c>
      <c r="D27" s="7" t="s">
        <v>5</v>
      </c>
      <c r="E27" s="7">
        <v>57.0</v>
      </c>
      <c r="F27" s="38">
        <v>9.75325664</v>
      </c>
    </row>
    <row r="28">
      <c r="A28" s="10">
        <v>2015.0</v>
      </c>
      <c r="B28" s="10">
        <v>27.0</v>
      </c>
      <c r="C28" s="1" t="s">
        <v>499</v>
      </c>
      <c r="D28" s="7" t="s">
        <v>5</v>
      </c>
      <c r="E28" s="7">
        <v>57.0</v>
      </c>
      <c r="F28" s="38">
        <v>14.57454519</v>
      </c>
    </row>
    <row r="29">
      <c r="A29" s="10">
        <v>2015.0</v>
      </c>
      <c r="B29" s="10">
        <v>28.0</v>
      </c>
      <c r="C29" s="1" t="s">
        <v>500</v>
      </c>
      <c r="D29" s="7" t="s">
        <v>5</v>
      </c>
      <c r="E29" s="7">
        <v>57.0</v>
      </c>
      <c r="F29" s="38">
        <v>11.77467634</v>
      </c>
    </row>
    <row r="30">
      <c r="A30" s="10">
        <v>2015.0</v>
      </c>
      <c r="B30" s="10">
        <v>29.0</v>
      </c>
      <c r="C30" s="1" t="s">
        <v>501</v>
      </c>
      <c r="D30" s="7" t="s">
        <v>5</v>
      </c>
      <c r="E30" s="7">
        <v>57.0</v>
      </c>
      <c r="F30" s="38">
        <v>2.828305366</v>
      </c>
    </row>
    <row r="31">
      <c r="A31" s="10">
        <v>2015.0</v>
      </c>
      <c r="B31" s="10">
        <v>30.0</v>
      </c>
      <c r="C31" s="1" t="s">
        <v>502</v>
      </c>
      <c r="D31" s="7" t="s">
        <v>5</v>
      </c>
      <c r="E31" s="7">
        <v>57.0</v>
      </c>
      <c r="F31" s="210"/>
    </row>
    <row r="32">
      <c r="A32" s="10">
        <v>2015.0</v>
      </c>
      <c r="B32" s="7">
        <v>31.0</v>
      </c>
      <c r="C32" s="1" t="s">
        <v>503</v>
      </c>
      <c r="D32" s="7" t="s">
        <v>5</v>
      </c>
      <c r="E32" s="7">
        <v>57.0</v>
      </c>
      <c r="F32" s="38">
        <v>4.830307437</v>
      </c>
    </row>
    <row r="33">
      <c r="A33" s="10">
        <v>2015.0</v>
      </c>
      <c r="B33" s="7">
        <v>32.0</v>
      </c>
      <c r="C33" s="1" t="s">
        <v>504</v>
      </c>
      <c r="D33" s="7" t="s">
        <v>5</v>
      </c>
      <c r="E33" s="7">
        <v>57.0</v>
      </c>
      <c r="F33" s="211"/>
    </row>
    <row r="34">
      <c r="A34" s="10">
        <v>2015.0</v>
      </c>
      <c r="B34" s="7">
        <v>0.0</v>
      </c>
      <c r="C34" s="7" t="s">
        <v>489</v>
      </c>
      <c r="D34" s="7" t="s">
        <v>5</v>
      </c>
      <c r="E34" s="7">
        <v>57.0</v>
      </c>
      <c r="F34" s="38">
        <v>5.88</v>
      </c>
    </row>
    <row r="35">
      <c r="A35" s="10">
        <v>2020.0</v>
      </c>
      <c r="B35" s="7">
        <v>1.0</v>
      </c>
      <c r="C35" s="1" t="s">
        <v>472</v>
      </c>
      <c r="D35" s="7" t="s">
        <v>5</v>
      </c>
      <c r="E35" s="7">
        <v>57.0</v>
      </c>
      <c r="F35" s="211"/>
    </row>
    <row r="36">
      <c r="A36" s="10">
        <v>2020.0</v>
      </c>
      <c r="B36" s="7">
        <v>2.0</v>
      </c>
      <c r="C36" s="1" t="s">
        <v>473</v>
      </c>
      <c r="D36" s="7" t="s">
        <v>5</v>
      </c>
      <c r="E36" s="7">
        <v>57.0</v>
      </c>
      <c r="F36" s="38">
        <v>5.465611751</v>
      </c>
    </row>
    <row r="37">
      <c r="A37" s="10">
        <v>2020.0</v>
      </c>
      <c r="B37" s="7">
        <v>3.0</v>
      </c>
      <c r="C37" s="1" t="s">
        <v>474</v>
      </c>
      <c r="D37" s="7" t="s">
        <v>5</v>
      </c>
      <c r="E37" s="7">
        <v>57.0</v>
      </c>
      <c r="F37" s="211"/>
    </row>
    <row r="38">
      <c r="A38" s="10">
        <v>2020.0</v>
      </c>
      <c r="B38" s="7">
        <v>4.0</v>
      </c>
      <c r="C38" s="1" t="s">
        <v>475</v>
      </c>
      <c r="D38" s="7" t="s">
        <v>5</v>
      </c>
      <c r="E38" s="7">
        <v>57.0</v>
      </c>
      <c r="F38" s="211"/>
    </row>
    <row r="39">
      <c r="A39" s="10">
        <v>2020.0</v>
      </c>
      <c r="B39" s="7">
        <v>5.0</v>
      </c>
      <c r="C39" s="7" t="s">
        <v>479</v>
      </c>
      <c r="D39" s="7" t="s">
        <v>5</v>
      </c>
      <c r="E39" s="7">
        <v>57.0</v>
      </c>
      <c r="F39" s="38">
        <v>8.739117019</v>
      </c>
    </row>
    <row r="40">
      <c r="A40" s="10">
        <v>2020.0</v>
      </c>
      <c r="B40" s="7">
        <v>6.0</v>
      </c>
      <c r="C40" s="7" t="s">
        <v>480</v>
      </c>
      <c r="D40" s="7" t="s">
        <v>5</v>
      </c>
      <c r="E40" s="7">
        <v>57.0</v>
      </c>
      <c r="F40" s="211"/>
    </row>
    <row r="41">
      <c r="A41" s="10">
        <v>2020.0</v>
      </c>
      <c r="B41" s="7">
        <v>7.0</v>
      </c>
      <c r="C41" s="7" t="s">
        <v>478</v>
      </c>
      <c r="D41" s="7" t="s">
        <v>5</v>
      </c>
      <c r="E41" s="7">
        <v>57.0</v>
      </c>
      <c r="F41" s="211"/>
    </row>
    <row r="42">
      <c r="A42" s="10">
        <v>2020.0</v>
      </c>
      <c r="B42" s="7">
        <v>8.0</v>
      </c>
      <c r="C42" s="7" t="s">
        <v>477</v>
      </c>
      <c r="D42" s="7" t="s">
        <v>5</v>
      </c>
      <c r="E42" s="7">
        <v>57.0</v>
      </c>
      <c r="F42" s="38">
        <v>7.466856803</v>
      </c>
    </row>
    <row r="43">
      <c r="A43" s="10">
        <v>2020.0</v>
      </c>
      <c r="B43" s="7">
        <v>9.0</v>
      </c>
      <c r="C43" s="1" t="s">
        <v>476</v>
      </c>
      <c r="D43" s="7" t="s">
        <v>5</v>
      </c>
      <c r="E43" s="7">
        <v>57.0</v>
      </c>
      <c r="F43" s="38">
        <v>2.159452327</v>
      </c>
    </row>
    <row r="44">
      <c r="A44" s="10">
        <v>2020.0</v>
      </c>
      <c r="B44" s="7">
        <v>10.0</v>
      </c>
      <c r="C44" s="1" t="s">
        <v>481</v>
      </c>
      <c r="D44" s="7" t="s">
        <v>5</v>
      </c>
      <c r="E44" s="7">
        <v>57.0</v>
      </c>
      <c r="F44" s="211"/>
    </row>
    <row r="45">
      <c r="A45" s="10">
        <v>2020.0</v>
      </c>
      <c r="B45" s="7">
        <v>11.0</v>
      </c>
      <c r="C45" s="1" t="s">
        <v>483</v>
      </c>
      <c r="D45" s="7" t="s">
        <v>5</v>
      </c>
      <c r="E45" s="7">
        <v>57.0</v>
      </c>
      <c r="F45" s="38">
        <v>4.112732518</v>
      </c>
    </row>
    <row r="46">
      <c r="A46" s="10">
        <v>2020.0</v>
      </c>
      <c r="B46" s="7">
        <v>12.0</v>
      </c>
      <c r="C46" s="1" t="s">
        <v>482</v>
      </c>
      <c r="D46" s="7" t="s">
        <v>5</v>
      </c>
      <c r="E46" s="7">
        <v>57.0</v>
      </c>
      <c r="F46" s="211"/>
    </row>
    <row r="47">
      <c r="A47" s="10">
        <v>2020.0</v>
      </c>
      <c r="B47" s="7">
        <v>13.0</v>
      </c>
      <c r="C47" s="1" t="s">
        <v>484</v>
      </c>
      <c r="D47" s="7" t="s">
        <v>5</v>
      </c>
      <c r="E47" s="7">
        <v>57.0</v>
      </c>
      <c r="F47" s="211"/>
    </row>
    <row r="48">
      <c r="A48" s="10">
        <v>2020.0</v>
      </c>
      <c r="B48" s="7">
        <v>14.0</v>
      </c>
      <c r="C48" s="1" t="s">
        <v>485</v>
      </c>
      <c r="D48" s="7" t="s">
        <v>5</v>
      </c>
      <c r="E48" s="7">
        <v>57.0</v>
      </c>
      <c r="F48" s="38">
        <v>3.689439733</v>
      </c>
    </row>
    <row r="49">
      <c r="A49" s="10">
        <v>2020.0</v>
      </c>
      <c r="B49" s="7">
        <v>15.0</v>
      </c>
      <c r="C49" s="1" t="s">
        <v>486</v>
      </c>
      <c r="D49" s="7" t="s">
        <v>5</v>
      </c>
      <c r="E49" s="7">
        <v>57.0</v>
      </c>
      <c r="F49" s="38">
        <v>2.391066416</v>
      </c>
    </row>
    <row r="50">
      <c r="A50" s="10">
        <v>2020.0</v>
      </c>
      <c r="B50" s="7">
        <v>16.0</v>
      </c>
      <c r="C50" s="1" t="s">
        <v>487</v>
      </c>
      <c r="D50" s="7" t="s">
        <v>5</v>
      </c>
      <c r="E50" s="7">
        <v>57.0</v>
      </c>
      <c r="F50" s="211"/>
    </row>
    <row r="51">
      <c r="A51" s="10">
        <v>2020.0</v>
      </c>
      <c r="B51" s="7">
        <v>17.0</v>
      </c>
      <c r="C51" s="1" t="s">
        <v>488</v>
      </c>
      <c r="D51" s="7" t="s">
        <v>5</v>
      </c>
      <c r="E51" s="7">
        <v>57.0</v>
      </c>
      <c r="F51" s="38">
        <v>2.794395032</v>
      </c>
    </row>
    <row r="52">
      <c r="A52" s="10">
        <v>2020.0</v>
      </c>
      <c r="B52" s="7">
        <v>18.0</v>
      </c>
      <c r="C52" s="1" t="s">
        <v>490</v>
      </c>
      <c r="D52" s="7" t="s">
        <v>5</v>
      </c>
      <c r="E52" s="7">
        <v>57.0</v>
      </c>
      <c r="F52" s="211"/>
    </row>
    <row r="53">
      <c r="A53" s="10">
        <v>2020.0</v>
      </c>
      <c r="B53" s="7">
        <v>19.0</v>
      </c>
      <c r="C53" s="1" t="s">
        <v>491</v>
      </c>
      <c r="D53" s="7" t="s">
        <v>5</v>
      </c>
      <c r="E53" s="7">
        <v>57.0</v>
      </c>
      <c r="F53" s="38">
        <v>7.281601233</v>
      </c>
    </row>
    <row r="54">
      <c r="A54" s="10">
        <v>2020.0</v>
      </c>
      <c r="B54" s="7">
        <v>20.0</v>
      </c>
      <c r="C54" s="1" t="s">
        <v>492</v>
      </c>
      <c r="D54" s="7" t="s">
        <v>5</v>
      </c>
      <c r="E54" s="7">
        <v>57.0</v>
      </c>
      <c r="F54" s="38">
        <v>4.750636926</v>
      </c>
    </row>
    <row r="55">
      <c r="A55" s="10">
        <v>2020.0</v>
      </c>
      <c r="B55" s="7">
        <v>21.0</v>
      </c>
      <c r="C55" s="1" t="s">
        <v>493</v>
      </c>
      <c r="D55" s="7" t="s">
        <v>5</v>
      </c>
      <c r="E55" s="7">
        <v>57.0</v>
      </c>
      <c r="F55" s="211"/>
    </row>
    <row r="56">
      <c r="A56" s="10">
        <v>2020.0</v>
      </c>
      <c r="B56" s="7">
        <v>22.0</v>
      </c>
      <c r="C56" s="1" t="s">
        <v>494</v>
      </c>
      <c r="D56" s="7" t="s">
        <v>5</v>
      </c>
      <c r="E56" s="7">
        <v>57.0</v>
      </c>
      <c r="F56" s="38">
        <v>9.537022683</v>
      </c>
    </row>
    <row r="57">
      <c r="A57" s="10">
        <v>2020.0</v>
      </c>
      <c r="B57" s="7">
        <v>23.0</v>
      </c>
      <c r="C57" s="1" t="s">
        <v>495</v>
      </c>
      <c r="D57" s="7" t="s">
        <v>5</v>
      </c>
      <c r="E57" s="7">
        <v>57.0</v>
      </c>
      <c r="F57" s="38">
        <v>2.570813853</v>
      </c>
    </row>
    <row r="58">
      <c r="A58" s="10">
        <v>2020.0</v>
      </c>
      <c r="B58" s="7">
        <v>24.0</v>
      </c>
      <c r="C58" s="1" t="s">
        <v>497</v>
      </c>
      <c r="D58" s="7" t="s">
        <v>5</v>
      </c>
      <c r="E58" s="7">
        <v>57.0</v>
      </c>
      <c r="F58" s="38">
        <v>0.067322053</v>
      </c>
    </row>
    <row r="59">
      <c r="A59" s="10">
        <v>2020.0</v>
      </c>
      <c r="B59" s="7">
        <v>25.0</v>
      </c>
      <c r="C59" s="1" t="s">
        <v>496</v>
      </c>
      <c r="D59" s="7" t="s">
        <v>5</v>
      </c>
      <c r="E59" s="7">
        <v>57.0</v>
      </c>
      <c r="F59" s="38">
        <v>5.511878182</v>
      </c>
    </row>
    <row r="60">
      <c r="A60" s="10">
        <v>2020.0</v>
      </c>
      <c r="B60" s="7">
        <v>26.0</v>
      </c>
      <c r="C60" s="1" t="s">
        <v>498</v>
      </c>
      <c r="D60" s="7" t="s">
        <v>5</v>
      </c>
      <c r="E60" s="7">
        <v>57.0</v>
      </c>
      <c r="F60" s="38">
        <v>11.40978797</v>
      </c>
    </row>
    <row r="61">
      <c r="A61" s="10">
        <v>2020.0</v>
      </c>
      <c r="B61" s="7">
        <v>27.0</v>
      </c>
      <c r="C61" s="1" t="s">
        <v>499</v>
      </c>
      <c r="D61" s="7" t="s">
        <v>5</v>
      </c>
      <c r="E61" s="7">
        <v>57.0</v>
      </c>
      <c r="F61" s="38">
        <v>14.57454519</v>
      </c>
    </row>
    <row r="62">
      <c r="A62" s="10">
        <v>2020.0</v>
      </c>
      <c r="B62" s="7">
        <v>28.0</v>
      </c>
      <c r="C62" s="1" t="s">
        <v>500</v>
      </c>
      <c r="D62" s="7" t="s">
        <v>5</v>
      </c>
      <c r="E62" s="7">
        <v>57.0</v>
      </c>
      <c r="F62" s="38">
        <v>12.86009011</v>
      </c>
    </row>
    <row r="63">
      <c r="A63" s="10">
        <v>2020.0</v>
      </c>
      <c r="B63" s="7">
        <v>29.0</v>
      </c>
      <c r="C63" s="1" t="s">
        <v>501</v>
      </c>
      <c r="D63" s="7" t="s">
        <v>5</v>
      </c>
      <c r="E63" s="7">
        <v>57.0</v>
      </c>
      <c r="F63" s="38">
        <v>2.828305366</v>
      </c>
    </row>
    <row r="64">
      <c r="A64" s="10">
        <v>2020.0</v>
      </c>
      <c r="B64" s="7">
        <v>30.0</v>
      </c>
      <c r="C64" s="1" t="s">
        <v>502</v>
      </c>
      <c r="D64" s="7" t="s">
        <v>5</v>
      </c>
      <c r="E64" s="7">
        <v>57.0</v>
      </c>
      <c r="F64" s="211"/>
    </row>
    <row r="65">
      <c r="A65" s="10">
        <v>2020.0</v>
      </c>
      <c r="B65" s="7">
        <v>31.0</v>
      </c>
      <c r="C65" s="1" t="s">
        <v>503</v>
      </c>
      <c r="D65" s="7" t="s">
        <v>5</v>
      </c>
      <c r="E65" s="7">
        <v>57.0</v>
      </c>
      <c r="F65" s="38">
        <v>4.830307437</v>
      </c>
    </row>
    <row r="66">
      <c r="A66" s="10">
        <v>2020.0</v>
      </c>
      <c r="B66" s="7">
        <v>32.0</v>
      </c>
      <c r="C66" s="1" t="s">
        <v>504</v>
      </c>
      <c r="D66" s="7" t="s">
        <v>5</v>
      </c>
      <c r="E66" s="7">
        <v>57.0</v>
      </c>
      <c r="F66" s="211"/>
    </row>
    <row r="67">
      <c r="A67" s="10">
        <v>2020.0</v>
      </c>
      <c r="B67" s="7">
        <v>0.0</v>
      </c>
      <c r="C67" s="7" t="s">
        <v>489</v>
      </c>
      <c r="D67" s="7" t="s">
        <v>5</v>
      </c>
      <c r="E67" s="7">
        <v>57.0</v>
      </c>
      <c r="F67" s="38">
        <v>5.69</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6" t="s">
        <v>0</v>
      </c>
      <c r="B1" s="212" t="s">
        <v>1</v>
      </c>
      <c r="C1" s="136" t="s">
        <v>470</v>
      </c>
      <c r="D1" s="136" t="s">
        <v>36</v>
      </c>
      <c r="E1" s="136" t="s">
        <v>38</v>
      </c>
      <c r="F1" s="136" t="s">
        <v>471</v>
      </c>
    </row>
    <row r="2">
      <c r="A2" s="7">
        <v>2015.0</v>
      </c>
      <c r="B2" s="37" t="s">
        <v>3</v>
      </c>
      <c r="C2" s="7" t="s">
        <v>489</v>
      </c>
      <c r="D2" s="9" t="s">
        <v>5</v>
      </c>
      <c r="E2" s="9" t="s">
        <v>321</v>
      </c>
      <c r="F2" s="38">
        <v>57.0</v>
      </c>
    </row>
    <row r="3">
      <c r="A3" s="7">
        <v>2015.0</v>
      </c>
      <c r="B3" s="37" t="s">
        <v>4</v>
      </c>
      <c r="C3" s="1" t="s">
        <v>472</v>
      </c>
      <c r="D3" s="9" t="s">
        <v>5</v>
      </c>
      <c r="E3" s="9" t="s">
        <v>321</v>
      </c>
      <c r="F3" s="38">
        <v>83.7</v>
      </c>
    </row>
    <row r="4">
      <c r="A4" s="7">
        <v>2015.0</v>
      </c>
      <c r="B4" s="37" t="s">
        <v>5</v>
      </c>
      <c r="C4" s="1" t="s">
        <v>473</v>
      </c>
      <c r="D4" s="9" t="s">
        <v>5</v>
      </c>
      <c r="E4" s="9" t="s">
        <v>321</v>
      </c>
      <c r="F4" s="38">
        <v>96.8</v>
      </c>
    </row>
    <row r="5">
      <c r="A5" s="7">
        <v>2015.0</v>
      </c>
      <c r="B5" s="37" t="s">
        <v>6</v>
      </c>
      <c r="C5" s="1" t="s">
        <v>474</v>
      </c>
      <c r="D5" s="7" t="s">
        <v>5</v>
      </c>
      <c r="E5" s="7" t="s">
        <v>321</v>
      </c>
      <c r="F5" s="38">
        <v>58.0</v>
      </c>
    </row>
    <row r="6">
      <c r="A6" s="7">
        <v>2015.0</v>
      </c>
      <c r="B6" s="37" t="s">
        <v>7</v>
      </c>
      <c r="C6" s="1" t="s">
        <v>475</v>
      </c>
      <c r="D6" s="7" t="s">
        <v>5</v>
      </c>
      <c r="E6" s="7" t="s">
        <v>321</v>
      </c>
      <c r="F6" s="38">
        <v>7.5</v>
      </c>
    </row>
    <row r="7">
      <c r="A7" s="7">
        <v>2015.0</v>
      </c>
      <c r="B7" s="37" t="s">
        <v>8</v>
      </c>
      <c r="C7" s="7" t="s">
        <v>479</v>
      </c>
      <c r="D7" s="7" t="s">
        <v>5</v>
      </c>
      <c r="E7" s="7" t="s">
        <v>321</v>
      </c>
      <c r="F7" s="38">
        <v>62.6</v>
      </c>
    </row>
    <row r="8">
      <c r="A8" s="7">
        <v>2015.0</v>
      </c>
      <c r="B8" s="37" t="s">
        <v>9</v>
      </c>
      <c r="C8" s="7" t="s">
        <v>480</v>
      </c>
      <c r="D8" s="7" t="s">
        <v>5</v>
      </c>
      <c r="E8" s="7" t="s">
        <v>321</v>
      </c>
      <c r="F8" s="38">
        <v>63.0</v>
      </c>
    </row>
    <row r="9">
      <c r="A9" s="7">
        <v>2015.0</v>
      </c>
      <c r="B9" s="37" t="s">
        <v>10</v>
      </c>
      <c r="C9" s="7" t="s">
        <v>478</v>
      </c>
      <c r="D9" s="7" t="s">
        <v>5</v>
      </c>
      <c r="E9" s="7" t="s">
        <v>321</v>
      </c>
      <c r="F9" s="38">
        <v>22.2</v>
      </c>
    </row>
    <row r="10">
      <c r="A10" s="7">
        <v>2015.0</v>
      </c>
      <c r="B10" s="37" t="s">
        <v>11</v>
      </c>
      <c r="C10" s="7" t="s">
        <v>477</v>
      </c>
      <c r="D10" s="7" t="s">
        <v>5</v>
      </c>
      <c r="E10" s="7" t="s">
        <v>321</v>
      </c>
      <c r="F10" s="38">
        <v>85.6</v>
      </c>
    </row>
    <row r="11">
      <c r="A11" s="7">
        <v>2015.0</v>
      </c>
      <c r="B11" s="37" t="s">
        <v>12</v>
      </c>
      <c r="C11" s="1" t="s">
        <v>476</v>
      </c>
      <c r="D11" s="7" t="s">
        <v>5</v>
      </c>
      <c r="E11" s="7" t="s">
        <v>321</v>
      </c>
      <c r="F11" s="38">
        <v>41.2</v>
      </c>
    </row>
    <row r="12">
      <c r="A12" s="7">
        <v>2015.0</v>
      </c>
      <c r="B12" s="37" t="s">
        <v>13</v>
      </c>
      <c r="C12" s="1" t="s">
        <v>481</v>
      </c>
      <c r="D12" s="7" t="s">
        <v>5</v>
      </c>
      <c r="E12" s="7" t="s">
        <v>321</v>
      </c>
      <c r="F12" s="38">
        <v>70.8</v>
      </c>
    </row>
    <row r="13">
      <c r="A13" s="7">
        <v>2015.0</v>
      </c>
      <c r="B13" s="37" t="s">
        <v>14</v>
      </c>
      <c r="C13" s="1" t="s">
        <v>483</v>
      </c>
      <c r="D13" s="7" t="s">
        <v>5</v>
      </c>
      <c r="E13" s="7" t="s">
        <v>321</v>
      </c>
      <c r="F13" s="38">
        <v>65.3</v>
      </c>
    </row>
    <row r="14">
      <c r="A14" s="7">
        <v>2015.0</v>
      </c>
      <c r="B14" s="37" t="s">
        <v>15</v>
      </c>
      <c r="C14" s="1" t="s">
        <v>482</v>
      </c>
      <c r="D14" s="7" t="s">
        <v>5</v>
      </c>
      <c r="E14" s="7" t="s">
        <v>321</v>
      </c>
      <c r="F14" s="38">
        <v>97.5</v>
      </c>
    </row>
    <row r="15">
      <c r="A15" s="7">
        <v>2015.0</v>
      </c>
      <c r="B15" s="37" t="s">
        <v>16</v>
      </c>
      <c r="C15" s="1" t="s">
        <v>484</v>
      </c>
      <c r="D15" s="7" t="s">
        <v>5</v>
      </c>
      <c r="E15" s="7" t="s">
        <v>321</v>
      </c>
      <c r="F15" s="38">
        <v>17.6</v>
      </c>
    </row>
    <row r="16">
      <c r="A16" s="7">
        <v>2015.0</v>
      </c>
      <c r="B16" s="37" t="s">
        <v>17</v>
      </c>
      <c r="C16" s="1" t="s">
        <v>485</v>
      </c>
      <c r="D16" s="7" t="s">
        <v>5</v>
      </c>
      <c r="E16" s="7" t="s">
        <v>321</v>
      </c>
      <c r="F16" s="38">
        <v>83.3</v>
      </c>
    </row>
    <row r="17">
      <c r="A17" s="7">
        <v>2015.0</v>
      </c>
      <c r="B17" s="37" t="s">
        <v>18</v>
      </c>
      <c r="C17" s="1" t="s">
        <v>486</v>
      </c>
      <c r="D17" s="7" t="s">
        <v>5</v>
      </c>
      <c r="E17" s="7" t="s">
        <v>321</v>
      </c>
      <c r="F17" s="38">
        <v>37.3</v>
      </c>
    </row>
    <row r="18">
      <c r="A18" s="7">
        <v>2015.0</v>
      </c>
      <c r="B18" s="37" t="s">
        <v>19</v>
      </c>
      <c r="C18" s="1" t="s">
        <v>487</v>
      </c>
      <c r="D18" s="7" t="s">
        <v>5</v>
      </c>
      <c r="E18" s="7" t="s">
        <v>321</v>
      </c>
      <c r="F18" s="38">
        <v>37.5</v>
      </c>
    </row>
    <row r="19">
      <c r="A19" s="7">
        <v>2015.0</v>
      </c>
      <c r="B19" s="37" t="s">
        <v>20</v>
      </c>
      <c r="C19" s="1" t="s">
        <v>488</v>
      </c>
      <c r="D19" s="7" t="s">
        <v>5</v>
      </c>
      <c r="E19" s="7" t="s">
        <v>321</v>
      </c>
      <c r="F19" s="38">
        <v>24.3</v>
      </c>
    </row>
    <row r="20">
      <c r="A20" s="7">
        <v>2015.0</v>
      </c>
      <c r="B20" s="37" t="s">
        <v>21</v>
      </c>
      <c r="C20" s="1" t="s">
        <v>490</v>
      </c>
      <c r="D20" s="7" t="s">
        <v>5</v>
      </c>
      <c r="E20" s="7" t="s">
        <v>321</v>
      </c>
      <c r="F20" s="38">
        <v>100.0</v>
      </c>
    </row>
    <row r="21">
      <c r="A21" s="7">
        <v>2015.0</v>
      </c>
      <c r="B21" s="37" t="s">
        <v>22</v>
      </c>
      <c r="C21" s="1" t="s">
        <v>491</v>
      </c>
      <c r="D21" s="7" t="s">
        <v>5</v>
      </c>
      <c r="E21" s="7" t="s">
        <v>321</v>
      </c>
      <c r="F21" s="38">
        <v>100.0</v>
      </c>
    </row>
    <row r="22">
      <c r="A22" s="7">
        <v>2015.0</v>
      </c>
      <c r="B22" s="37" t="s">
        <v>23</v>
      </c>
      <c r="C22" s="1" t="s">
        <v>492</v>
      </c>
      <c r="D22" s="7" t="s">
        <v>5</v>
      </c>
      <c r="E22" s="7" t="s">
        <v>321</v>
      </c>
      <c r="F22" s="38">
        <v>47.0</v>
      </c>
    </row>
    <row r="23">
      <c r="A23" s="7">
        <v>2015.0</v>
      </c>
      <c r="B23" s="37" t="s">
        <v>24</v>
      </c>
      <c r="C23" s="1" t="s">
        <v>493</v>
      </c>
      <c r="D23" s="7" t="s">
        <v>5</v>
      </c>
      <c r="E23" s="7" t="s">
        <v>321</v>
      </c>
      <c r="F23" s="38">
        <v>62.2</v>
      </c>
    </row>
    <row r="24">
      <c r="A24" s="7">
        <v>2015.0</v>
      </c>
      <c r="B24" s="37" t="s">
        <v>25</v>
      </c>
      <c r="C24" s="1" t="s">
        <v>494</v>
      </c>
      <c r="D24" s="7" t="s">
        <v>5</v>
      </c>
      <c r="E24" s="7" t="s">
        <v>321</v>
      </c>
      <c r="F24" s="38">
        <v>53.3</v>
      </c>
    </row>
    <row r="25">
      <c r="A25" s="7">
        <v>2015.0</v>
      </c>
      <c r="B25" s="37" t="s">
        <v>26</v>
      </c>
      <c r="C25" s="1" t="s">
        <v>495</v>
      </c>
      <c r="D25" s="7" t="s">
        <v>5</v>
      </c>
      <c r="E25" s="7" t="s">
        <v>321</v>
      </c>
      <c r="F25" s="38">
        <v>51.2</v>
      </c>
    </row>
    <row r="26">
      <c r="A26" s="7">
        <v>2015.0</v>
      </c>
      <c r="B26" s="37" t="s">
        <v>27</v>
      </c>
      <c r="C26" s="1" t="s">
        <v>497</v>
      </c>
      <c r="D26" s="7" t="s">
        <v>5</v>
      </c>
      <c r="E26" s="7" t="s">
        <v>321</v>
      </c>
      <c r="F26" s="38">
        <v>68.0</v>
      </c>
    </row>
    <row r="27">
      <c r="A27" s="7">
        <v>2015.0</v>
      </c>
      <c r="B27" s="37" t="s">
        <v>28</v>
      </c>
      <c r="C27" s="1" t="s">
        <v>496</v>
      </c>
      <c r="D27" s="7" t="s">
        <v>5</v>
      </c>
      <c r="E27" s="7" t="s">
        <v>321</v>
      </c>
      <c r="F27" s="38">
        <v>83.3</v>
      </c>
    </row>
    <row r="28">
      <c r="A28" s="7">
        <v>2015.0</v>
      </c>
      <c r="B28" s="37" t="s">
        <v>29</v>
      </c>
      <c r="C28" s="1" t="s">
        <v>498</v>
      </c>
      <c r="D28" s="7" t="s">
        <v>5</v>
      </c>
      <c r="E28" s="7" t="s">
        <v>321</v>
      </c>
      <c r="F28" s="38">
        <v>37.5</v>
      </c>
    </row>
    <row r="29">
      <c r="A29" s="7">
        <v>2015.0</v>
      </c>
      <c r="B29" s="37" t="s">
        <v>30</v>
      </c>
      <c r="C29" s="1" t="s">
        <v>499</v>
      </c>
      <c r="D29" s="7" t="s">
        <v>5</v>
      </c>
      <c r="E29" s="7" t="s">
        <v>321</v>
      </c>
      <c r="F29" s="38">
        <v>25.7</v>
      </c>
    </row>
    <row r="30">
      <c r="A30" s="7">
        <v>2015.0</v>
      </c>
      <c r="B30" s="37" t="s">
        <v>31</v>
      </c>
      <c r="C30" s="1" t="s">
        <v>500</v>
      </c>
      <c r="D30" s="7" t="s">
        <v>5</v>
      </c>
      <c r="E30" s="7" t="s">
        <v>321</v>
      </c>
      <c r="F30" s="38">
        <v>93.4</v>
      </c>
    </row>
    <row r="31">
      <c r="A31" s="7">
        <v>2015.0</v>
      </c>
      <c r="B31" s="37" t="s">
        <v>32</v>
      </c>
      <c r="C31" s="1" t="s">
        <v>501</v>
      </c>
      <c r="D31" s="7" t="s">
        <v>5</v>
      </c>
      <c r="E31" s="7" t="s">
        <v>321</v>
      </c>
      <c r="F31" s="38">
        <v>35.8</v>
      </c>
    </row>
    <row r="32">
      <c r="A32" s="7">
        <v>2015.0</v>
      </c>
      <c r="B32" s="37" t="s">
        <v>33</v>
      </c>
      <c r="C32" s="1" t="s">
        <v>502</v>
      </c>
      <c r="D32" s="7" t="s">
        <v>5</v>
      </c>
      <c r="E32" s="7" t="s">
        <v>321</v>
      </c>
      <c r="F32" s="38">
        <v>51.0</v>
      </c>
    </row>
    <row r="33">
      <c r="A33" s="7">
        <v>2015.0</v>
      </c>
      <c r="B33" s="37" t="s">
        <v>34</v>
      </c>
      <c r="C33" s="1" t="s">
        <v>503</v>
      </c>
      <c r="D33" s="7" t="s">
        <v>5</v>
      </c>
      <c r="E33" s="7" t="s">
        <v>321</v>
      </c>
      <c r="F33" s="38">
        <v>4.5</v>
      </c>
    </row>
    <row r="34">
      <c r="A34" s="7">
        <v>2015.0</v>
      </c>
      <c r="B34" s="37" t="s">
        <v>35</v>
      </c>
      <c r="C34" s="1" t="s">
        <v>504</v>
      </c>
      <c r="D34" s="7" t="s">
        <v>5</v>
      </c>
      <c r="E34" s="7" t="s">
        <v>321</v>
      </c>
      <c r="F34" s="38">
        <v>64.7</v>
      </c>
    </row>
    <row r="35">
      <c r="A35" s="7">
        <v>2016.0</v>
      </c>
      <c r="B35" s="37" t="s">
        <v>3</v>
      </c>
      <c r="C35" s="7" t="s">
        <v>489</v>
      </c>
      <c r="D35" s="7" t="s">
        <v>5</v>
      </c>
      <c r="E35" s="7" t="s">
        <v>321</v>
      </c>
      <c r="F35" s="38">
        <v>58.2</v>
      </c>
    </row>
    <row r="36">
      <c r="A36" s="7">
        <v>2016.0</v>
      </c>
      <c r="B36" s="37" t="s">
        <v>4</v>
      </c>
      <c r="C36" s="1" t="s">
        <v>472</v>
      </c>
      <c r="D36" s="7" t="s">
        <v>5</v>
      </c>
      <c r="E36" s="7" t="s">
        <v>321</v>
      </c>
      <c r="F36" s="38">
        <v>62.3</v>
      </c>
    </row>
    <row r="37">
      <c r="A37" s="7">
        <v>2016.0</v>
      </c>
      <c r="B37" s="37" t="s">
        <v>5</v>
      </c>
      <c r="C37" s="1" t="s">
        <v>473</v>
      </c>
      <c r="D37" s="7" t="s">
        <v>5</v>
      </c>
      <c r="E37" s="7" t="s">
        <v>321</v>
      </c>
      <c r="F37" s="38">
        <v>96.1</v>
      </c>
    </row>
    <row r="38">
      <c r="A38" s="7">
        <v>2016.0</v>
      </c>
      <c r="B38" s="37" t="s">
        <v>6</v>
      </c>
      <c r="C38" s="1" t="s">
        <v>474</v>
      </c>
      <c r="D38" s="7" t="s">
        <v>5</v>
      </c>
      <c r="E38" s="7" t="s">
        <v>321</v>
      </c>
      <c r="F38" s="38">
        <v>62.4</v>
      </c>
    </row>
    <row r="39">
      <c r="A39" s="7">
        <v>2016.0</v>
      </c>
      <c r="B39" s="37" t="s">
        <v>7</v>
      </c>
      <c r="C39" s="1" t="s">
        <v>475</v>
      </c>
      <c r="D39" s="7" t="s">
        <v>5</v>
      </c>
      <c r="E39" s="7" t="s">
        <v>321</v>
      </c>
      <c r="F39" s="38">
        <v>6.8</v>
      </c>
    </row>
    <row r="40">
      <c r="A40" s="7">
        <v>2016.0</v>
      </c>
      <c r="B40" s="37" t="s">
        <v>8</v>
      </c>
      <c r="C40" s="7" t="s">
        <v>479</v>
      </c>
      <c r="D40" s="7" t="s">
        <v>5</v>
      </c>
      <c r="E40" s="7" t="s">
        <v>321</v>
      </c>
      <c r="F40" s="38">
        <v>66.4</v>
      </c>
    </row>
    <row r="41">
      <c r="A41" s="7">
        <v>2016.0</v>
      </c>
      <c r="B41" s="37" t="s">
        <v>9</v>
      </c>
      <c r="C41" s="7" t="s">
        <v>480</v>
      </c>
      <c r="D41" s="7" t="s">
        <v>5</v>
      </c>
      <c r="E41" s="7" t="s">
        <v>321</v>
      </c>
      <c r="F41" s="38">
        <v>66.5</v>
      </c>
    </row>
    <row r="42">
      <c r="A42" s="7">
        <v>2016.0</v>
      </c>
      <c r="B42" s="37" t="s">
        <v>10</v>
      </c>
      <c r="C42" s="7" t="s">
        <v>478</v>
      </c>
      <c r="D42" s="7" t="s">
        <v>5</v>
      </c>
      <c r="E42" s="7" t="s">
        <v>321</v>
      </c>
      <c r="F42" s="38">
        <v>28.4</v>
      </c>
    </row>
    <row r="43">
      <c r="A43" s="7">
        <v>2016.0</v>
      </c>
      <c r="B43" s="37" t="s">
        <v>11</v>
      </c>
      <c r="C43" s="7" t="s">
        <v>477</v>
      </c>
      <c r="D43" s="7" t="s">
        <v>5</v>
      </c>
      <c r="E43" s="7" t="s">
        <v>321</v>
      </c>
      <c r="F43" s="38">
        <v>87.5</v>
      </c>
    </row>
    <row r="44">
      <c r="A44" s="7">
        <v>2016.0</v>
      </c>
      <c r="B44" s="37" t="s">
        <v>12</v>
      </c>
      <c r="C44" s="1" t="s">
        <v>476</v>
      </c>
      <c r="D44" s="7" t="s">
        <v>5</v>
      </c>
      <c r="E44" s="7" t="s">
        <v>321</v>
      </c>
      <c r="F44" s="38">
        <v>36.6</v>
      </c>
    </row>
    <row r="45">
      <c r="A45" s="7">
        <v>2016.0</v>
      </c>
      <c r="B45" s="37" t="s">
        <v>13</v>
      </c>
      <c r="C45" s="1" t="s">
        <v>481</v>
      </c>
      <c r="D45" s="7" t="s">
        <v>5</v>
      </c>
      <c r="E45" s="7" t="s">
        <v>321</v>
      </c>
      <c r="F45" s="38">
        <v>70.9</v>
      </c>
    </row>
    <row r="46">
      <c r="A46" s="7">
        <v>2016.0</v>
      </c>
      <c r="B46" s="37" t="s">
        <v>14</v>
      </c>
      <c r="C46" s="1" t="s">
        <v>483</v>
      </c>
      <c r="D46" s="7" t="s">
        <v>5</v>
      </c>
      <c r="E46" s="7" t="s">
        <v>321</v>
      </c>
      <c r="F46" s="38">
        <v>77.4</v>
      </c>
    </row>
    <row r="47">
      <c r="A47" s="7">
        <v>2016.0</v>
      </c>
      <c r="B47" s="37" t="s">
        <v>15</v>
      </c>
      <c r="C47" s="1" t="s">
        <v>482</v>
      </c>
      <c r="D47" s="7" t="s">
        <v>5</v>
      </c>
      <c r="E47" s="7" t="s">
        <v>321</v>
      </c>
      <c r="F47" s="38">
        <v>94.2</v>
      </c>
    </row>
    <row r="48">
      <c r="A48" s="7">
        <v>2016.0</v>
      </c>
      <c r="B48" s="37" t="s">
        <v>16</v>
      </c>
      <c r="C48" s="1" t="s">
        <v>484</v>
      </c>
      <c r="D48" s="7" t="s">
        <v>5</v>
      </c>
      <c r="E48" s="7" t="s">
        <v>321</v>
      </c>
      <c r="F48" s="38">
        <v>26.5</v>
      </c>
    </row>
    <row r="49">
      <c r="A49" s="7">
        <v>2016.0</v>
      </c>
      <c r="B49" s="37" t="s">
        <v>17</v>
      </c>
      <c r="C49" s="1" t="s">
        <v>485</v>
      </c>
      <c r="D49" s="7" t="s">
        <v>5</v>
      </c>
      <c r="E49" s="7" t="s">
        <v>321</v>
      </c>
      <c r="F49" s="38">
        <v>91.4</v>
      </c>
    </row>
    <row r="50">
      <c r="A50" s="7">
        <v>2016.0</v>
      </c>
      <c r="B50" s="37" t="s">
        <v>18</v>
      </c>
      <c r="C50" s="1" t="s">
        <v>486</v>
      </c>
      <c r="D50" s="7" t="s">
        <v>5</v>
      </c>
      <c r="E50" s="7" t="s">
        <v>321</v>
      </c>
      <c r="F50" s="38">
        <v>33.9</v>
      </c>
    </row>
    <row r="51">
      <c r="A51" s="7">
        <v>2016.0</v>
      </c>
      <c r="B51" s="37" t="s">
        <v>19</v>
      </c>
      <c r="C51" s="1" t="s">
        <v>487</v>
      </c>
      <c r="D51" s="7" t="s">
        <v>5</v>
      </c>
      <c r="E51" s="7" t="s">
        <v>321</v>
      </c>
      <c r="F51" s="38">
        <v>42.9</v>
      </c>
    </row>
    <row r="52">
      <c r="A52" s="7">
        <v>2016.0</v>
      </c>
      <c r="B52" s="37" t="s">
        <v>20</v>
      </c>
      <c r="C52" s="1" t="s">
        <v>488</v>
      </c>
      <c r="D52" s="7" t="s">
        <v>5</v>
      </c>
      <c r="E52" s="7" t="s">
        <v>321</v>
      </c>
      <c r="F52" s="38">
        <v>30.6</v>
      </c>
    </row>
    <row r="53">
      <c r="A53" s="7">
        <v>2016.0</v>
      </c>
      <c r="B53" s="37" t="s">
        <v>21</v>
      </c>
      <c r="C53" s="1" t="s">
        <v>490</v>
      </c>
      <c r="D53" s="7" t="s">
        <v>5</v>
      </c>
      <c r="E53" s="7" t="s">
        <v>321</v>
      </c>
      <c r="F53" s="38">
        <v>94.7</v>
      </c>
    </row>
    <row r="54">
      <c r="A54" s="7">
        <v>2016.0</v>
      </c>
      <c r="B54" s="37" t="s">
        <v>22</v>
      </c>
      <c r="C54" s="1" t="s">
        <v>491</v>
      </c>
      <c r="D54" s="7" t="s">
        <v>5</v>
      </c>
      <c r="E54" s="7" t="s">
        <v>321</v>
      </c>
      <c r="F54" s="38">
        <v>96.1</v>
      </c>
    </row>
    <row r="55">
      <c r="A55" s="7">
        <v>2016.0</v>
      </c>
      <c r="B55" s="37" t="s">
        <v>23</v>
      </c>
      <c r="C55" s="1" t="s">
        <v>492</v>
      </c>
      <c r="D55" s="7" t="s">
        <v>5</v>
      </c>
      <c r="E55" s="7" t="s">
        <v>321</v>
      </c>
      <c r="F55" s="38">
        <v>49.9</v>
      </c>
    </row>
    <row r="56">
      <c r="A56" s="7">
        <v>2016.0</v>
      </c>
      <c r="B56" s="37" t="s">
        <v>24</v>
      </c>
      <c r="C56" s="1" t="s">
        <v>493</v>
      </c>
      <c r="D56" s="7" t="s">
        <v>5</v>
      </c>
      <c r="E56" s="7" t="s">
        <v>321</v>
      </c>
      <c r="F56" s="38">
        <v>63.1</v>
      </c>
    </row>
    <row r="57">
      <c r="A57" s="7">
        <v>2016.0</v>
      </c>
      <c r="B57" s="37" t="s">
        <v>25</v>
      </c>
      <c r="C57" s="1" t="s">
        <v>494</v>
      </c>
      <c r="D57" s="7" t="s">
        <v>5</v>
      </c>
      <c r="E57" s="7" t="s">
        <v>321</v>
      </c>
      <c r="F57" s="38">
        <v>59.4</v>
      </c>
    </row>
    <row r="58">
      <c r="A58" s="7">
        <v>2016.0</v>
      </c>
      <c r="B58" s="37" t="s">
        <v>26</v>
      </c>
      <c r="C58" s="1" t="s">
        <v>495</v>
      </c>
      <c r="D58" s="7" t="s">
        <v>5</v>
      </c>
      <c r="E58" s="7" t="s">
        <v>321</v>
      </c>
      <c r="F58" s="38">
        <v>52.5</v>
      </c>
    </row>
    <row r="59">
      <c r="A59" s="7">
        <v>2016.0</v>
      </c>
      <c r="B59" s="37" t="s">
        <v>27</v>
      </c>
      <c r="C59" s="1" t="s">
        <v>497</v>
      </c>
      <c r="D59" s="7" t="s">
        <v>5</v>
      </c>
      <c r="E59" s="7" t="s">
        <v>321</v>
      </c>
      <c r="F59" s="38">
        <v>68.6</v>
      </c>
    </row>
    <row r="60">
      <c r="A60" s="7">
        <v>2016.0</v>
      </c>
      <c r="B60" s="37" t="s">
        <v>28</v>
      </c>
      <c r="C60" s="1" t="s">
        <v>496</v>
      </c>
      <c r="D60" s="7" t="s">
        <v>5</v>
      </c>
      <c r="E60" s="7" t="s">
        <v>321</v>
      </c>
      <c r="F60" s="38">
        <v>86.1</v>
      </c>
    </row>
    <row r="61">
      <c r="A61" s="7">
        <v>2016.0</v>
      </c>
      <c r="B61" s="37" t="s">
        <v>29</v>
      </c>
      <c r="C61" s="1" t="s">
        <v>498</v>
      </c>
      <c r="D61" s="7" t="s">
        <v>5</v>
      </c>
      <c r="E61" s="7" t="s">
        <v>321</v>
      </c>
      <c r="F61" s="38">
        <v>50.5</v>
      </c>
    </row>
    <row r="62">
      <c r="A62" s="7">
        <v>2016.0</v>
      </c>
      <c r="B62" s="37" t="s">
        <v>30</v>
      </c>
      <c r="C62" s="1" t="s">
        <v>499</v>
      </c>
      <c r="D62" s="7" t="s">
        <v>5</v>
      </c>
      <c r="E62" s="7" t="s">
        <v>321</v>
      </c>
      <c r="F62" s="38">
        <v>35.1</v>
      </c>
    </row>
    <row r="63">
      <c r="A63" s="7">
        <v>2016.0</v>
      </c>
      <c r="B63" s="37" t="s">
        <v>31</v>
      </c>
      <c r="C63" s="1" t="s">
        <v>500</v>
      </c>
      <c r="D63" s="7" t="s">
        <v>5</v>
      </c>
      <c r="E63" s="7" t="s">
        <v>321</v>
      </c>
      <c r="F63" s="38">
        <v>96.0</v>
      </c>
    </row>
    <row r="64">
      <c r="A64" s="7">
        <v>2016.0</v>
      </c>
      <c r="B64" s="37" t="s">
        <v>32</v>
      </c>
      <c r="C64" s="1" t="s">
        <v>501</v>
      </c>
      <c r="D64" s="7" t="s">
        <v>5</v>
      </c>
      <c r="E64" s="7" t="s">
        <v>321</v>
      </c>
      <c r="F64" s="38">
        <v>57.0</v>
      </c>
    </row>
    <row r="65">
      <c r="A65" s="7">
        <v>2016.0</v>
      </c>
      <c r="B65" s="37" t="s">
        <v>33</v>
      </c>
      <c r="C65" s="1" t="s">
        <v>502</v>
      </c>
      <c r="D65" s="7" t="s">
        <v>5</v>
      </c>
      <c r="E65" s="7" t="s">
        <v>321</v>
      </c>
      <c r="F65" s="38">
        <v>47.1</v>
      </c>
    </row>
    <row r="66">
      <c r="A66" s="7">
        <v>2016.0</v>
      </c>
      <c r="B66" s="37" t="s">
        <v>34</v>
      </c>
      <c r="C66" s="1" t="s">
        <v>503</v>
      </c>
      <c r="D66" s="7" t="s">
        <v>5</v>
      </c>
      <c r="E66" s="7" t="s">
        <v>321</v>
      </c>
      <c r="F66" s="38">
        <v>5.0</v>
      </c>
    </row>
    <row r="67">
      <c r="A67" s="7">
        <v>2016.0</v>
      </c>
      <c r="B67" s="37" t="s">
        <v>35</v>
      </c>
      <c r="C67" s="1" t="s">
        <v>504</v>
      </c>
      <c r="D67" s="7" t="s">
        <v>5</v>
      </c>
      <c r="E67" s="7" t="s">
        <v>321</v>
      </c>
      <c r="F67" s="38">
        <v>67.7</v>
      </c>
    </row>
    <row r="68">
      <c r="A68" s="7">
        <v>2017.0</v>
      </c>
      <c r="B68" s="37" t="s">
        <v>3</v>
      </c>
      <c r="C68" s="7" t="s">
        <v>489</v>
      </c>
      <c r="D68" s="7" t="s">
        <v>5</v>
      </c>
      <c r="E68" s="7" t="s">
        <v>321</v>
      </c>
      <c r="F68" s="38">
        <v>63.0</v>
      </c>
    </row>
    <row r="69">
      <c r="A69" s="7">
        <v>2017.0</v>
      </c>
      <c r="B69" s="37" t="s">
        <v>4</v>
      </c>
      <c r="C69" s="1" t="s">
        <v>472</v>
      </c>
      <c r="D69" s="7" t="s">
        <v>5</v>
      </c>
      <c r="E69" s="7" t="s">
        <v>321</v>
      </c>
      <c r="F69" s="38">
        <v>97.2</v>
      </c>
    </row>
    <row r="70">
      <c r="A70" s="7">
        <v>2017.0</v>
      </c>
      <c r="B70" s="37" t="s">
        <v>5</v>
      </c>
      <c r="C70" s="1" t="s">
        <v>473</v>
      </c>
      <c r="D70" s="7" t="s">
        <v>5</v>
      </c>
      <c r="E70" s="7" t="s">
        <v>321</v>
      </c>
      <c r="F70" s="38">
        <v>97.1</v>
      </c>
    </row>
    <row r="71">
      <c r="A71" s="7">
        <v>2017.0</v>
      </c>
      <c r="B71" s="37" t="s">
        <v>6</v>
      </c>
      <c r="C71" s="1" t="s">
        <v>474</v>
      </c>
      <c r="D71" s="7" t="s">
        <v>5</v>
      </c>
      <c r="E71" s="7" t="s">
        <v>321</v>
      </c>
      <c r="F71" s="38">
        <v>63.0</v>
      </c>
    </row>
    <row r="72">
      <c r="A72" s="7">
        <v>2017.0</v>
      </c>
      <c r="B72" s="37" t="s">
        <v>7</v>
      </c>
      <c r="C72" s="1" t="s">
        <v>475</v>
      </c>
      <c r="D72" s="7" t="s">
        <v>5</v>
      </c>
      <c r="E72" s="7" t="s">
        <v>321</v>
      </c>
      <c r="F72" s="38">
        <v>6.7</v>
      </c>
    </row>
    <row r="73">
      <c r="A73" s="7">
        <v>2017.0</v>
      </c>
      <c r="B73" s="37" t="s">
        <v>8</v>
      </c>
      <c r="C73" s="7" t="s">
        <v>479</v>
      </c>
      <c r="D73" s="7" t="s">
        <v>5</v>
      </c>
      <c r="E73" s="7" t="s">
        <v>321</v>
      </c>
      <c r="F73" s="38">
        <v>64.9</v>
      </c>
    </row>
    <row r="74">
      <c r="A74" s="7">
        <v>2017.0</v>
      </c>
      <c r="B74" s="37" t="s">
        <v>9</v>
      </c>
      <c r="C74" s="7" t="s">
        <v>480</v>
      </c>
      <c r="D74" s="7" t="s">
        <v>5</v>
      </c>
      <c r="E74" s="7" t="s">
        <v>321</v>
      </c>
      <c r="F74" s="38">
        <v>66.8</v>
      </c>
    </row>
    <row r="75">
      <c r="A75" s="7">
        <v>2017.0</v>
      </c>
      <c r="B75" s="37" t="s">
        <v>10</v>
      </c>
      <c r="C75" s="7" t="s">
        <v>478</v>
      </c>
      <c r="D75" s="7" t="s">
        <v>5</v>
      </c>
      <c r="E75" s="7" t="s">
        <v>321</v>
      </c>
      <c r="F75" s="38">
        <v>28.1</v>
      </c>
    </row>
    <row r="76">
      <c r="A76" s="7">
        <v>2017.0</v>
      </c>
      <c r="B76" s="37" t="s">
        <v>11</v>
      </c>
      <c r="C76" s="7" t="s">
        <v>477</v>
      </c>
      <c r="D76" s="7" t="s">
        <v>5</v>
      </c>
      <c r="E76" s="7" t="s">
        <v>321</v>
      </c>
      <c r="F76" s="38">
        <v>82.5</v>
      </c>
    </row>
    <row r="77">
      <c r="A77" s="7">
        <v>2017.0</v>
      </c>
      <c r="B77" s="37" t="s">
        <v>12</v>
      </c>
      <c r="C77" s="1" t="s">
        <v>476</v>
      </c>
      <c r="D77" s="7" t="s">
        <v>5</v>
      </c>
      <c r="E77" s="7" t="s">
        <v>321</v>
      </c>
      <c r="F77" s="38">
        <v>61.4</v>
      </c>
    </row>
    <row r="78">
      <c r="A78" s="7">
        <v>2017.0</v>
      </c>
      <c r="B78" s="37" t="s">
        <v>13</v>
      </c>
      <c r="C78" s="1" t="s">
        <v>481</v>
      </c>
      <c r="D78" s="7" t="s">
        <v>5</v>
      </c>
      <c r="E78" s="7" t="s">
        <v>321</v>
      </c>
      <c r="F78" s="38">
        <v>85.5</v>
      </c>
    </row>
    <row r="79">
      <c r="A79" s="7">
        <v>2017.0</v>
      </c>
      <c r="B79" s="37" t="s">
        <v>14</v>
      </c>
      <c r="C79" s="1" t="s">
        <v>483</v>
      </c>
      <c r="D79" s="7" t="s">
        <v>5</v>
      </c>
      <c r="E79" s="7" t="s">
        <v>321</v>
      </c>
      <c r="F79" s="38">
        <v>72.6</v>
      </c>
    </row>
    <row r="80">
      <c r="A80" s="7">
        <v>2017.0</v>
      </c>
      <c r="B80" s="37" t="s">
        <v>15</v>
      </c>
      <c r="C80" s="1" t="s">
        <v>482</v>
      </c>
      <c r="D80" s="7" t="s">
        <v>5</v>
      </c>
      <c r="E80" s="7" t="s">
        <v>321</v>
      </c>
      <c r="F80" s="38">
        <v>96.6</v>
      </c>
    </row>
    <row r="81">
      <c r="A81" s="7">
        <v>2017.0</v>
      </c>
      <c r="B81" s="37" t="s">
        <v>16</v>
      </c>
      <c r="C81" s="1" t="s">
        <v>484</v>
      </c>
      <c r="D81" s="7" t="s">
        <v>5</v>
      </c>
      <c r="E81" s="7" t="s">
        <v>321</v>
      </c>
      <c r="F81" s="38">
        <v>26.2</v>
      </c>
    </row>
    <row r="82">
      <c r="A82" s="7">
        <v>2017.0</v>
      </c>
      <c r="B82" s="37" t="s">
        <v>17</v>
      </c>
      <c r="C82" s="1" t="s">
        <v>485</v>
      </c>
      <c r="D82" s="7" t="s">
        <v>5</v>
      </c>
      <c r="E82" s="7" t="s">
        <v>321</v>
      </c>
      <c r="F82" s="38">
        <v>91.9</v>
      </c>
    </row>
    <row r="83">
      <c r="A83" s="7">
        <v>2017.0</v>
      </c>
      <c r="B83" s="37" t="s">
        <v>18</v>
      </c>
      <c r="C83" s="1" t="s">
        <v>486</v>
      </c>
      <c r="D83" s="7" t="s">
        <v>5</v>
      </c>
      <c r="E83" s="7" t="s">
        <v>321</v>
      </c>
      <c r="F83" s="38">
        <v>44.4</v>
      </c>
    </row>
    <row r="84">
      <c r="A84" s="7">
        <v>2017.0</v>
      </c>
      <c r="B84" s="37" t="s">
        <v>19</v>
      </c>
      <c r="C84" s="1" t="s">
        <v>487</v>
      </c>
      <c r="D84" s="7" t="s">
        <v>5</v>
      </c>
      <c r="E84" s="7" t="s">
        <v>321</v>
      </c>
      <c r="F84" s="38">
        <v>47.1</v>
      </c>
    </row>
    <row r="85">
      <c r="A85" s="7">
        <v>2017.0</v>
      </c>
      <c r="B85" s="37" t="s">
        <v>20</v>
      </c>
      <c r="C85" s="1" t="s">
        <v>488</v>
      </c>
      <c r="D85" s="7" t="s">
        <v>5</v>
      </c>
      <c r="E85" s="7" t="s">
        <v>321</v>
      </c>
      <c r="F85" s="38">
        <v>32.0</v>
      </c>
    </row>
    <row r="86">
      <c r="A86" s="7">
        <v>2017.0</v>
      </c>
      <c r="B86" s="37" t="s">
        <v>21</v>
      </c>
      <c r="C86" s="1" t="s">
        <v>490</v>
      </c>
      <c r="D86" s="7" t="s">
        <v>5</v>
      </c>
      <c r="E86" s="7" t="s">
        <v>321</v>
      </c>
      <c r="F86" s="38">
        <v>96.7</v>
      </c>
    </row>
    <row r="87">
      <c r="A87" s="7">
        <v>2017.0</v>
      </c>
      <c r="B87" s="37" t="s">
        <v>22</v>
      </c>
      <c r="C87" s="1" t="s">
        <v>491</v>
      </c>
      <c r="D87" s="7" t="s">
        <v>5</v>
      </c>
      <c r="E87" s="7" t="s">
        <v>321</v>
      </c>
      <c r="F87" s="38">
        <v>97.9</v>
      </c>
    </row>
    <row r="88">
      <c r="A88" s="7">
        <v>2017.0</v>
      </c>
      <c r="B88" s="37" t="s">
        <v>23</v>
      </c>
      <c r="C88" s="1" t="s">
        <v>492</v>
      </c>
      <c r="D88" s="7" t="s">
        <v>5</v>
      </c>
      <c r="E88" s="7" t="s">
        <v>321</v>
      </c>
      <c r="F88" s="38">
        <v>60.1</v>
      </c>
    </row>
    <row r="89">
      <c r="A89" s="7">
        <v>2017.0</v>
      </c>
      <c r="B89" s="37" t="s">
        <v>24</v>
      </c>
      <c r="C89" s="1" t="s">
        <v>493</v>
      </c>
      <c r="D89" s="7" t="s">
        <v>5</v>
      </c>
      <c r="E89" s="7" t="s">
        <v>321</v>
      </c>
      <c r="F89" s="38">
        <v>60.0</v>
      </c>
    </row>
    <row r="90">
      <c r="A90" s="7">
        <v>2017.0</v>
      </c>
      <c r="B90" s="37" t="s">
        <v>25</v>
      </c>
      <c r="C90" s="1" t="s">
        <v>494</v>
      </c>
      <c r="D90" s="7" t="s">
        <v>5</v>
      </c>
      <c r="E90" s="7" t="s">
        <v>321</v>
      </c>
      <c r="F90" s="38">
        <v>58.8</v>
      </c>
    </row>
    <row r="91">
      <c r="A91" s="7">
        <v>2017.0</v>
      </c>
      <c r="B91" s="37" t="s">
        <v>26</v>
      </c>
      <c r="C91" s="1" t="s">
        <v>495</v>
      </c>
      <c r="D91" s="7" t="s">
        <v>5</v>
      </c>
      <c r="E91" s="7" t="s">
        <v>321</v>
      </c>
      <c r="F91" s="38">
        <v>41.1</v>
      </c>
    </row>
    <row r="92">
      <c r="A92" s="7">
        <v>2017.0</v>
      </c>
      <c r="B92" s="37" t="s">
        <v>27</v>
      </c>
      <c r="C92" s="1" t="s">
        <v>497</v>
      </c>
      <c r="D92" s="7" t="s">
        <v>5</v>
      </c>
      <c r="E92" s="7" t="s">
        <v>321</v>
      </c>
      <c r="F92" s="38">
        <v>68.0</v>
      </c>
    </row>
    <row r="93">
      <c r="A93" s="7">
        <v>2017.0</v>
      </c>
      <c r="B93" s="37" t="s">
        <v>28</v>
      </c>
      <c r="C93" s="1" t="s">
        <v>496</v>
      </c>
      <c r="D93" s="7" t="s">
        <v>5</v>
      </c>
      <c r="E93" s="7" t="s">
        <v>321</v>
      </c>
      <c r="F93" s="38">
        <v>89.0</v>
      </c>
    </row>
    <row r="94">
      <c r="A94" s="7">
        <v>2017.0</v>
      </c>
      <c r="B94" s="37" t="s">
        <v>29</v>
      </c>
      <c r="C94" s="1" t="s">
        <v>498</v>
      </c>
      <c r="D94" s="7" t="s">
        <v>5</v>
      </c>
      <c r="E94" s="7" t="s">
        <v>321</v>
      </c>
      <c r="F94" s="38">
        <v>66.9</v>
      </c>
    </row>
    <row r="95">
      <c r="A95" s="7">
        <v>2017.0</v>
      </c>
      <c r="B95" s="37" t="s">
        <v>30</v>
      </c>
      <c r="C95" s="1" t="s">
        <v>499</v>
      </c>
      <c r="D95" s="7" t="s">
        <v>5</v>
      </c>
      <c r="E95" s="7" t="s">
        <v>321</v>
      </c>
      <c r="F95" s="38">
        <v>35.2</v>
      </c>
    </row>
    <row r="96">
      <c r="A96" s="7">
        <v>2017.0</v>
      </c>
      <c r="B96" s="37" t="s">
        <v>31</v>
      </c>
      <c r="C96" s="1" t="s">
        <v>500</v>
      </c>
      <c r="D96" s="7" t="s">
        <v>5</v>
      </c>
      <c r="E96" s="7" t="s">
        <v>321</v>
      </c>
      <c r="F96" s="38">
        <v>86.5</v>
      </c>
    </row>
    <row r="97">
      <c r="A97" s="7">
        <v>2017.0</v>
      </c>
      <c r="B97" s="37" t="s">
        <v>32</v>
      </c>
      <c r="C97" s="1" t="s">
        <v>501</v>
      </c>
      <c r="D97" s="7" t="s">
        <v>5</v>
      </c>
      <c r="E97" s="7" t="s">
        <v>321</v>
      </c>
      <c r="F97" s="38">
        <v>60.3</v>
      </c>
    </row>
    <row r="98">
      <c r="A98" s="7">
        <v>2017.0</v>
      </c>
      <c r="B98" s="37" t="s">
        <v>33</v>
      </c>
      <c r="C98" s="1" t="s">
        <v>502</v>
      </c>
      <c r="D98" s="7" t="s">
        <v>5</v>
      </c>
      <c r="E98" s="7" t="s">
        <v>321</v>
      </c>
      <c r="F98" s="38">
        <v>42.1</v>
      </c>
    </row>
    <row r="99">
      <c r="A99" s="7">
        <v>2017.0</v>
      </c>
      <c r="B99" s="37" t="s">
        <v>34</v>
      </c>
      <c r="C99" s="1" t="s">
        <v>503</v>
      </c>
      <c r="D99" s="7" t="s">
        <v>5</v>
      </c>
      <c r="E99" s="7" t="s">
        <v>321</v>
      </c>
      <c r="F99" s="38">
        <v>5.9</v>
      </c>
    </row>
    <row r="100">
      <c r="A100" s="7">
        <v>2017.0</v>
      </c>
      <c r="B100" s="37" t="s">
        <v>35</v>
      </c>
      <c r="C100" s="1" t="s">
        <v>504</v>
      </c>
      <c r="D100" s="7" t="s">
        <v>5</v>
      </c>
      <c r="E100" s="7" t="s">
        <v>321</v>
      </c>
      <c r="F100" s="38">
        <v>66.7</v>
      </c>
    </row>
    <row r="101">
      <c r="A101" s="7">
        <v>2018.0</v>
      </c>
      <c r="B101" s="37" t="s">
        <v>3</v>
      </c>
      <c r="C101" s="7" t="s">
        <v>489</v>
      </c>
      <c r="D101" s="7" t="s">
        <v>5</v>
      </c>
      <c r="E101" s="7" t="s">
        <v>321</v>
      </c>
      <c r="F101" s="38">
        <v>64.0</v>
      </c>
    </row>
    <row r="102">
      <c r="A102" s="7">
        <v>2018.0</v>
      </c>
      <c r="B102" s="37" t="s">
        <v>4</v>
      </c>
      <c r="C102" s="1" t="s">
        <v>472</v>
      </c>
      <c r="D102" s="7" t="s">
        <v>5</v>
      </c>
      <c r="E102" s="7" t="s">
        <v>321</v>
      </c>
      <c r="F102" s="38">
        <v>91.8</v>
      </c>
    </row>
    <row r="103">
      <c r="A103" s="7">
        <v>2018.0</v>
      </c>
      <c r="B103" s="37" t="s">
        <v>5</v>
      </c>
      <c r="C103" s="1" t="s">
        <v>473</v>
      </c>
      <c r="D103" s="7" t="s">
        <v>5</v>
      </c>
      <c r="E103" s="7" t="s">
        <v>321</v>
      </c>
      <c r="F103" s="38">
        <v>91.6</v>
      </c>
    </row>
    <row r="104">
      <c r="A104" s="7">
        <v>2018.0</v>
      </c>
      <c r="B104" s="37" t="s">
        <v>6</v>
      </c>
      <c r="C104" s="1" t="s">
        <v>474</v>
      </c>
      <c r="D104" s="7" t="s">
        <v>5</v>
      </c>
      <c r="E104" s="7" t="s">
        <v>321</v>
      </c>
      <c r="F104" s="38">
        <v>76.4</v>
      </c>
    </row>
    <row r="105">
      <c r="A105" s="7">
        <v>2018.0</v>
      </c>
      <c r="B105" s="37" t="s">
        <v>7</v>
      </c>
      <c r="C105" s="1" t="s">
        <v>475</v>
      </c>
      <c r="D105" s="7" t="s">
        <v>5</v>
      </c>
      <c r="E105" s="7" t="s">
        <v>321</v>
      </c>
      <c r="F105" s="38">
        <v>7.2</v>
      </c>
    </row>
    <row r="106">
      <c r="A106" s="7">
        <v>2018.0</v>
      </c>
      <c r="B106" s="37" t="s">
        <v>8</v>
      </c>
      <c r="C106" s="7" t="s">
        <v>479</v>
      </c>
      <c r="D106" s="7" t="s">
        <v>5</v>
      </c>
      <c r="E106" s="7" t="s">
        <v>321</v>
      </c>
      <c r="F106" s="38">
        <v>64.0</v>
      </c>
    </row>
    <row r="107">
      <c r="A107" s="7">
        <v>2018.0</v>
      </c>
      <c r="B107" s="37" t="s">
        <v>9</v>
      </c>
      <c r="C107" s="7" t="s">
        <v>480</v>
      </c>
      <c r="D107" s="7" t="s">
        <v>5</v>
      </c>
      <c r="E107" s="7" t="s">
        <v>321</v>
      </c>
      <c r="F107" s="38">
        <v>68.4</v>
      </c>
    </row>
    <row r="108">
      <c r="A108" s="7">
        <v>2018.0</v>
      </c>
      <c r="B108" s="37" t="s">
        <v>10</v>
      </c>
      <c r="C108" s="7" t="s">
        <v>478</v>
      </c>
      <c r="D108" s="7" t="s">
        <v>5</v>
      </c>
      <c r="E108" s="7" t="s">
        <v>321</v>
      </c>
      <c r="F108" s="38">
        <v>30.4</v>
      </c>
    </row>
    <row r="109">
      <c r="A109" s="7">
        <v>2018.0</v>
      </c>
      <c r="B109" s="37" t="s">
        <v>11</v>
      </c>
      <c r="C109" s="7" t="s">
        <v>477</v>
      </c>
      <c r="D109" s="7" t="s">
        <v>5</v>
      </c>
      <c r="E109" s="7" t="s">
        <v>321</v>
      </c>
      <c r="F109" s="38">
        <v>86.1</v>
      </c>
    </row>
    <row r="110">
      <c r="A110" s="7">
        <v>2018.0</v>
      </c>
      <c r="B110" s="37" t="s">
        <v>12</v>
      </c>
      <c r="C110" s="1" t="s">
        <v>476</v>
      </c>
      <c r="D110" s="7" t="s">
        <v>5</v>
      </c>
      <c r="E110" s="7" t="s">
        <v>321</v>
      </c>
      <c r="F110" s="38">
        <v>71.0</v>
      </c>
    </row>
    <row r="111">
      <c r="A111" s="7">
        <v>2018.0</v>
      </c>
      <c r="B111" s="37" t="s">
        <v>13</v>
      </c>
      <c r="C111" s="1" t="s">
        <v>481</v>
      </c>
      <c r="D111" s="7" t="s">
        <v>5</v>
      </c>
      <c r="E111" s="7" t="s">
        <v>321</v>
      </c>
      <c r="F111" s="38">
        <v>89.4</v>
      </c>
    </row>
    <row r="112">
      <c r="A112" s="7">
        <v>2018.0</v>
      </c>
      <c r="B112" s="37" t="s">
        <v>14</v>
      </c>
      <c r="C112" s="1" t="s">
        <v>483</v>
      </c>
      <c r="D112" s="7" t="s">
        <v>5</v>
      </c>
      <c r="E112" s="7" t="s">
        <v>321</v>
      </c>
      <c r="F112" s="38">
        <v>72.7</v>
      </c>
    </row>
    <row r="113">
      <c r="A113" s="7">
        <v>2018.0</v>
      </c>
      <c r="B113" s="37" t="s">
        <v>15</v>
      </c>
      <c r="C113" s="1" t="s">
        <v>482</v>
      </c>
      <c r="D113" s="7" t="s">
        <v>5</v>
      </c>
      <c r="E113" s="7" t="s">
        <v>321</v>
      </c>
      <c r="F113" s="38">
        <v>96.5</v>
      </c>
    </row>
    <row r="114">
      <c r="A114" s="7">
        <v>2018.0</v>
      </c>
      <c r="B114" s="37" t="s">
        <v>16</v>
      </c>
      <c r="C114" s="1" t="s">
        <v>484</v>
      </c>
      <c r="D114" s="7" t="s">
        <v>5</v>
      </c>
      <c r="E114" s="7" t="s">
        <v>321</v>
      </c>
      <c r="F114" s="38">
        <v>19.4</v>
      </c>
    </row>
    <row r="115">
      <c r="A115" s="7">
        <v>2018.0</v>
      </c>
      <c r="B115" s="37" t="s">
        <v>17</v>
      </c>
      <c r="C115" s="1" t="s">
        <v>485</v>
      </c>
      <c r="D115" s="7" t="s">
        <v>5</v>
      </c>
      <c r="E115" s="7" t="s">
        <v>321</v>
      </c>
      <c r="F115" s="38">
        <v>88.2</v>
      </c>
    </row>
    <row r="116">
      <c r="A116" s="7">
        <v>2018.0</v>
      </c>
      <c r="B116" s="37" t="s">
        <v>18</v>
      </c>
      <c r="C116" s="1" t="s">
        <v>486</v>
      </c>
      <c r="D116" s="7" t="s">
        <v>5</v>
      </c>
      <c r="E116" s="7" t="s">
        <v>321</v>
      </c>
      <c r="F116" s="38">
        <v>49.5</v>
      </c>
    </row>
    <row r="117">
      <c r="A117" s="7">
        <v>2018.0</v>
      </c>
      <c r="B117" s="37" t="s">
        <v>19</v>
      </c>
      <c r="C117" s="1" t="s">
        <v>487</v>
      </c>
      <c r="D117" s="7" t="s">
        <v>5</v>
      </c>
      <c r="E117" s="7" t="s">
        <v>321</v>
      </c>
      <c r="F117" s="38">
        <v>47.2</v>
      </c>
    </row>
    <row r="118">
      <c r="A118" s="7">
        <v>2018.0</v>
      </c>
      <c r="B118" s="37" t="s">
        <v>20</v>
      </c>
      <c r="C118" s="1" t="s">
        <v>488</v>
      </c>
      <c r="D118" s="7" t="s">
        <v>5</v>
      </c>
      <c r="E118" s="7" t="s">
        <v>321</v>
      </c>
      <c r="F118" s="38">
        <v>19.9</v>
      </c>
    </row>
    <row r="119">
      <c r="A119" s="7">
        <v>2018.0</v>
      </c>
      <c r="B119" s="37" t="s">
        <v>21</v>
      </c>
      <c r="C119" s="1" t="s">
        <v>490</v>
      </c>
      <c r="D119" s="7" t="s">
        <v>5</v>
      </c>
      <c r="E119" s="7" t="s">
        <v>321</v>
      </c>
      <c r="F119" s="38">
        <v>96.7</v>
      </c>
    </row>
    <row r="120">
      <c r="A120" s="7">
        <v>2018.0</v>
      </c>
      <c r="B120" s="37" t="s">
        <v>22</v>
      </c>
      <c r="C120" s="1" t="s">
        <v>491</v>
      </c>
      <c r="D120" s="7" t="s">
        <v>5</v>
      </c>
      <c r="E120" s="7" t="s">
        <v>321</v>
      </c>
      <c r="F120" s="38">
        <v>97.4</v>
      </c>
    </row>
    <row r="121">
      <c r="A121" s="7">
        <v>2018.0</v>
      </c>
      <c r="B121" s="37" t="s">
        <v>23</v>
      </c>
      <c r="C121" s="1" t="s">
        <v>492</v>
      </c>
      <c r="D121" s="7" t="s">
        <v>5</v>
      </c>
      <c r="E121" s="7" t="s">
        <v>321</v>
      </c>
      <c r="F121" s="38">
        <v>60.1</v>
      </c>
    </row>
    <row r="122">
      <c r="A122" s="7">
        <v>2018.0</v>
      </c>
      <c r="B122" s="37" t="s">
        <v>24</v>
      </c>
      <c r="C122" s="1" t="s">
        <v>493</v>
      </c>
      <c r="D122" s="7" t="s">
        <v>5</v>
      </c>
      <c r="E122" s="7" t="s">
        <v>321</v>
      </c>
      <c r="F122" s="38">
        <v>56.8</v>
      </c>
    </row>
    <row r="123">
      <c r="A123" s="7">
        <v>2018.0</v>
      </c>
      <c r="B123" s="37" t="s">
        <v>25</v>
      </c>
      <c r="C123" s="1" t="s">
        <v>494</v>
      </c>
      <c r="D123" s="7" t="s">
        <v>5</v>
      </c>
      <c r="E123" s="7" t="s">
        <v>321</v>
      </c>
      <c r="F123" s="38">
        <v>58.9</v>
      </c>
    </row>
    <row r="124">
      <c r="A124" s="7">
        <v>2018.0</v>
      </c>
      <c r="B124" s="37" t="s">
        <v>26</v>
      </c>
      <c r="C124" s="1" t="s">
        <v>495</v>
      </c>
      <c r="D124" s="7" t="s">
        <v>5</v>
      </c>
      <c r="E124" s="7" t="s">
        <v>321</v>
      </c>
      <c r="F124" s="38">
        <v>51.1</v>
      </c>
    </row>
    <row r="125">
      <c r="A125" s="7">
        <v>2018.0</v>
      </c>
      <c r="B125" s="37" t="s">
        <v>27</v>
      </c>
      <c r="C125" s="1" t="s">
        <v>497</v>
      </c>
      <c r="D125" s="7" t="s">
        <v>5</v>
      </c>
      <c r="E125" s="7" t="s">
        <v>321</v>
      </c>
      <c r="F125" s="38">
        <v>66.2</v>
      </c>
    </row>
    <row r="126">
      <c r="A126" s="7">
        <v>2018.0</v>
      </c>
      <c r="B126" s="37" t="s">
        <v>28</v>
      </c>
      <c r="C126" s="1" t="s">
        <v>496</v>
      </c>
      <c r="D126" s="7" t="s">
        <v>5</v>
      </c>
      <c r="E126" s="7" t="s">
        <v>321</v>
      </c>
      <c r="F126" s="38">
        <v>87.0</v>
      </c>
    </row>
    <row r="127">
      <c r="A127" s="7">
        <v>2018.0</v>
      </c>
      <c r="B127" s="37" t="s">
        <v>29</v>
      </c>
      <c r="C127" s="1" t="s">
        <v>498</v>
      </c>
      <c r="D127" s="7" t="s">
        <v>5</v>
      </c>
      <c r="E127" s="7" t="s">
        <v>321</v>
      </c>
      <c r="F127" s="38">
        <v>66.9</v>
      </c>
    </row>
    <row r="128">
      <c r="A128" s="7">
        <v>2018.0</v>
      </c>
      <c r="B128" s="37" t="s">
        <v>30</v>
      </c>
      <c r="C128" s="1" t="s">
        <v>499</v>
      </c>
      <c r="D128" s="7" t="s">
        <v>5</v>
      </c>
      <c r="E128" s="7" t="s">
        <v>321</v>
      </c>
      <c r="F128" s="38">
        <v>36.3</v>
      </c>
    </row>
    <row r="129">
      <c r="A129" s="7">
        <v>2018.0</v>
      </c>
      <c r="B129" s="37" t="s">
        <v>31</v>
      </c>
      <c r="C129" s="1" t="s">
        <v>500</v>
      </c>
      <c r="D129" s="7" t="s">
        <v>5</v>
      </c>
      <c r="E129" s="7" t="s">
        <v>321</v>
      </c>
      <c r="F129" s="38">
        <v>75.7</v>
      </c>
    </row>
    <row r="130">
      <c r="A130" s="7">
        <v>2018.0</v>
      </c>
      <c r="B130" s="37" t="s">
        <v>32</v>
      </c>
      <c r="C130" s="1" t="s">
        <v>501</v>
      </c>
      <c r="D130" s="7" t="s">
        <v>5</v>
      </c>
      <c r="E130" s="7" t="s">
        <v>321</v>
      </c>
      <c r="F130" s="38">
        <v>61.1</v>
      </c>
    </row>
    <row r="131">
      <c r="A131" s="7">
        <v>2018.0</v>
      </c>
      <c r="B131" s="37" t="s">
        <v>33</v>
      </c>
      <c r="C131" s="1" t="s">
        <v>502</v>
      </c>
      <c r="D131" s="7" t="s">
        <v>5</v>
      </c>
      <c r="E131" s="7" t="s">
        <v>321</v>
      </c>
      <c r="F131" s="38">
        <v>42.2</v>
      </c>
    </row>
    <row r="132">
      <c r="A132" s="7">
        <v>2018.0</v>
      </c>
      <c r="B132" s="37" t="s">
        <v>34</v>
      </c>
      <c r="C132" s="1" t="s">
        <v>503</v>
      </c>
      <c r="D132" s="7" t="s">
        <v>5</v>
      </c>
      <c r="E132" s="7" t="s">
        <v>321</v>
      </c>
      <c r="F132" s="38">
        <v>5.2</v>
      </c>
    </row>
    <row r="133">
      <c r="A133" s="7">
        <v>2018.0</v>
      </c>
      <c r="B133" s="37" t="s">
        <v>35</v>
      </c>
      <c r="C133" s="1" t="s">
        <v>504</v>
      </c>
      <c r="D133" s="7" t="s">
        <v>5</v>
      </c>
      <c r="E133" s="7" t="s">
        <v>321</v>
      </c>
      <c r="F133" s="38">
        <v>65.5</v>
      </c>
    </row>
    <row r="134">
      <c r="A134" s="7">
        <v>2019.0</v>
      </c>
      <c r="B134" s="37" t="s">
        <v>3</v>
      </c>
      <c r="C134" s="7" t="s">
        <v>489</v>
      </c>
      <c r="D134" s="7" t="s">
        <v>5</v>
      </c>
      <c r="E134" s="7" t="s">
        <v>321</v>
      </c>
      <c r="F134" s="38">
        <v>65.7</v>
      </c>
    </row>
    <row r="135">
      <c r="A135" s="7">
        <v>2019.0</v>
      </c>
      <c r="B135" s="37" t="s">
        <v>4</v>
      </c>
      <c r="C135" s="1" t="s">
        <v>472</v>
      </c>
      <c r="D135" s="7" t="s">
        <v>5</v>
      </c>
      <c r="E135" s="7" t="s">
        <v>321</v>
      </c>
      <c r="F135" s="38">
        <v>95.0</v>
      </c>
    </row>
    <row r="136">
      <c r="A136" s="7">
        <v>2019.0</v>
      </c>
      <c r="B136" s="37" t="s">
        <v>5</v>
      </c>
      <c r="C136" s="1" t="s">
        <v>473</v>
      </c>
      <c r="D136" s="7" t="s">
        <v>5</v>
      </c>
      <c r="E136" s="7" t="s">
        <v>321</v>
      </c>
      <c r="F136" s="38">
        <v>89.1</v>
      </c>
    </row>
    <row r="137">
      <c r="A137" s="7">
        <v>2019.0</v>
      </c>
      <c r="B137" s="37" t="s">
        <v>6</v>
      </c>
      <c r="C137" s="1" t="s">
        <v>474</v>
      </c>
      <c r="D137" s="7" t="s">
        <v>5</v>
      </c>
      <c r="E137" s="7" t="s">
        <v>321</v>
      </c>
      <c r="F137" s="38">
        <v>68.7</v>
      </c>
    </row>
    <row r="138">
      <c r="A138" s="7">
        <v>2019.0</v>
      </c>
      <c r="B138" s="37" t="s">
        <v>7</v>
      </c>
      <c r="C138" s="1" t="s">
        <v>475</v>
      </c>
      <c r="D138" s="7" t="s">
        <v>5</v>
      </c>
      <c r="E138" s="7" t="s">
        <v>321</v>
      </c>
      <c r="F138" s="38">
        <v>6.7</v>
      </c>
    </row>
    <row r="139">
      <c r="A139" s="7">
        <v>2019.0</v>
      </c>
      <c r="B139" s="37" t="s">
        <v>8</v>
      </c>
      <c r="C139" s="7" t="s">
        <v>479</v>
      </c>
      <c r="D139" s="7" t="s">
        <v>5</v>
      </c>
      <c r="E139" s="7" t="s">
        <v>321</v>
      </c>
      <c r="F139" s="38">
        <v>64.0</v>
      </c>
    </row>
    <row r="140">
      <c r="A140" s="7">
        <v>2019.0</v>
      </c>
      <c r="B140" s="37" t="s">
        <v>9</v>
      </c>
      <c r="C140" s="7" t="s">
        <v>480</v>
      </c>
      <c r="D140" s="7" t="s">
        <v>5</v>
      </c>
      <c r="E140" s="7" t="s">
        <v>321</v>
      </c>
      <c r="F140" s="38">
        <v>65.9</v>
      </c>
    </row>
    <row r="141">
      <c r="A141" s="7">
        <v>2019.0</v>
      </c>
      <c r="B141" s="37" t="s">
        <v>10</v>
      </c>
      <c r="C141" s="7" t="s">
        <v>478</v>
      </c>
      <c r="D141" s="7" t="s">
        <v>5</v>
      </c>
      <c r="E141" s="7" t="s">
        <v>321</v>
      </c>
      <c r="F141" s="38">
        <v>29.9</v>
      </c>
    </row>
    <row r="142">
      <c r="A142" s="7">
        <v>2019.0</v>
      </c>
      <c r="B142" s="37" t="s">
        <v>11</v>
      </c>
      <c r="C142" s="7" t="s">
        <v>477</v>
      </c>
      <c r="D142" s="7" t="s">
        <v>5</v>
      </c>
      <c r="E142" s="7" t="s">
        <v>321</v>
      </c>
      <c r="F142" s="38">
        <v>86.3</v>
      </c>
    </row>
    <row r="143">
      <c r="A143" s="7">
        <v>2019.0</v>
      </c>
      <c r="B143" s="37" t="s">
        <v>12</v>
      </c>
      <c r="C143" s="1" t="s">
        <v>476</v>
      </c>
      <c r="D143" s="7" t="s">
        <v>5</v>
      </c>
      <c r="E143" s="7" t="s">
        <v>321</v>
      </c>
      <c r="F143" s="38">
        <v>85.0</v>
      </c>
    </row>
    <row r="144">
      <c r="A144" s="7">
        <v>2019.0</v>
      </c>
      <c r="B144" s="37" t="s">
        <v>13</v>
      </c>
      <c r="C144" s="1" t="s">
        <v>481</v>
      </c>
      <c r="D144" s="7" t="s">
        <v>5</v>
      </c>
      <c r="E144" s="7" t="s">
        <v>321</v>
      </c>
      <c r="F144" s="38">
        <v>90.2</v>
      </c>
    </row>
    <row r="145">
      <c r="A145" s="7">
        <v>2019.0</v>
      </c>
      <c r="B145" s="37" t="s">
        <v>14</v>
      </c>
      <c r="C145" s="1" t="s">
        <v>483</v>
      </c>
      <c r="D145" s="7" t="s">
        <v>5</v>
      </c>
      <c r="E145" s="7" t="s">
        <v>321</v>
      </c>
      <c r="F145" s="38">
        <v>72.6</v>
      </c>
    </row>
    <row r="146">
      <c r="A146" s="7">
        <v>2019.0</v>
      </c>
      <c r="B146" s="37" t="s">
        <v>15</v>
      </c>
      <c r="C146" s="1" t="s">
        <v>482</v>
      </c>
      <c r="D146" s="7" t="s">
        <v>5</v>
      </c>
      <c r="E146" s="7" t="s">
        <v>321</v>
      </c>
      <c r="F146" s="38">
        <v>95.2</v>
      </c>
    </row>
    <row r="147">
      <c r="A147" s="7">
        <v>2019.0</v>
      </c>
      <c r="B147" s="37" t="s">
        <v>16</v>
      </c>
      <c r="C147" s="1" t="s">
        <v>484</v>
      </c>
      <c r="D147" s="7" t="s">
        <v>5</v>
      </c>
      <c r="E147" s="7" t="s">
        <v>321</v>
      </c>
      <c r="F147" s="38">
        <v>18.3</v>
      </c>
    </row>
    <row r="148">
      <c r="A148" s="7">
        <v>2019.0</v>
      </c>
      <c r="B148" s="37" t="s">
        <v>17</v>
      </c>
      <c r="C148" s="1" t="s">
        <v>485</v>
      </c>
      <c r="D148" s="7" t="s">
        <v>5</v>
      </c>
      <c r="E148" s="7" t="s">
        <v>321</v>
      </c>
      <c r="F148" s="38">
        <v>76.6</v>
      </c>
    </row>
    <row r="149">
      <c r="A149" s="7">
        <v>2019.0</v>
      </c>
      <c r="B149" s="37" t="s">
        <v>18</v>
      </c>
      <c r="C149" s="1" t="s">
        <v>486</v>
      </c>
      <c r="D149" s="7" t="s">
        <v>5</v>
      </c>
      <c r="E149" s="7" t="s">
        <v>321</v>
      </c>
      <c r="F149" s="38">
        <v>56.5</v>
      </c>
    </row>
    <row r="150">
      <c r="A150" s="7">
        <v>2019.0</v>
      </c>
      <c r="B150" s="37" t="s">
        <v>19</v>
      </c>
      <c r="C150" s="1" t="s">
        <v>487</v>
      </c>
      <c r="D150" s="7" t="s">
        <v>5</v>
      </c>
      <c r="E150" s="7" t="s">
        <v>321</v>
      </c>
      <c r="F150" s="38">
        <v>46.5</v>
      </c>
    </row>
    <row r="151">
      <c r="A151" s="7">
        <v>2019.0</v>
      </c>
      <c r="B151" s="37" t="s">
        <v>20</v>
      </c>
      <c r="C151" s="1" t="s">
        <v>488</v>
      </c>
      <c r="D151" s="7" t="s">
        <v>5</v>
      </c>
      <c r="E151" s="7" t="s">
        <v>321</v>
      </c>
      <c r="F151" s="38">
        <v>21.2</v>
      </c>
    </row>
    <row r="152">
      <c r="A152" s="7">
        <v>2019.0</v>
      </c>
      <c r="B152" s="37" t="s">
        <v>21</v>
      </c>
      <c r="C152" s="1" t="s">
        <v>490</v>
      </c>
      <c r="D152" s="7" t="s">
        <v>5</v>
      </c>
      <c r="E152" s="7" t="s">
        <v>321</v>
      </c>
      <c r="F152" s="38">
        <v>96.7</v>
      </c>
    </row>
    <row r="153">
      <c r="A153" s="7">
        <v>2019.0</v>
      </c>
      <c r="B153" s="37" t="s">
        <v>22</v>
      </c>
      <c r="C153" s="1" t="s">
        <v>491</v>
      </c>
      <c r="D153" s="7" t="s">
        <v>5</v>
      </c>
      <c r="E153" s="7" t="s">
        <v>321</v>
      </c>
      <c r="F153" s="38">
        <v>97.2</v>
      </c>
    </row>
    <row r="154">
      <c r="A154" s="7">
        <v>2019.0</v>
      </c>
      <c r="B154" s="37" t="s">
        <v>23</v>
      </c>
      <c r="C154" s="1" t="s">
        <v>492</v>
      </c>
      <c r="D154" s="7" t="s">
        <v>5</v>
      </c>
      <c r="E154" s="7" t="s">
        <v>321</v>
      </c>
      <c r="F154" s="38">
        <v>60.1</v>
      </c>
    </row>
    <row r="155">
      <c r="A155" s="7">
        <v>2019.0</v>
      </c>
      <c r="B155" s="37" t="s">
        <v>24</v>
      </c>
      <c r="C155" s="1" t="s">
        <v>493</v>
      </c>
      <c r="D155" s="7" t="s">
        <v>5</v>
      </c>
      <c r="E155" s="7" t="s">
        <v>321</v>
      </c>
      <c r="F155" s="38">
        <v>56.7</v>
      </c>
    </row>
    <row r="156">
      <c r="A156" s="7">
        <v>2019.0</v>
      </c>
      <c r="B156" s="37" t="s">
        <v>25</v>
      </c>
      <c r="C156" s="1" t="s">
        <v>494</v>
      </c>
      <c r="D156" s="7" t="s">
        <v>5</v>
      </c>
      <c r="E156" s="7" t="s">
        <v>321</v>
      </c>
      <c r="F156" s="38">
        <v>49.5</v>
      </c>
    </row>
    <row r="157">
      <c r="A157" s="7">
        <v>2019.0</v>
      </c>
      <c r="B157" s="37" t="s">
        <v>26</v>
      </c>
      <c r="C157" s="1" t="s">
        <v>495</v>
      </c>
      <c r="D157" s="7" t="s">
        <v>5</v>
      </c>
      <c r="E157" s="7" t="s">
        <v>321</v>
      </c>
      <c r="F157" s="38">
        <v>57.2</v>
      </c>
    </row>
    <row r="158">
      <c r="A158" s="7">
        <v>2019.0</v>
      </c>
      <c r="B158" s="37" t="s">
        <v>27</v>
      </c>
      <c r="C158" s="1" t="s">
        <v>497</v>
      </c>
      <c r="D158" s="7" t="s">
        <v>5</v>
      </c>
      <c r="E158" s="7" t="s">
        <v>321</v>
      </c>
      <c r="F158" s="38">
        <v>69.1</v>
      </c>
    </row>
    <row r="159">
      <c r="A159" s="7">
        <v>2019.0</v>
      </c>
      <c r="B159" s="37" t="s">
        <v>28</v>
      </c>
      <c r="C159" s="1" t="s">
        <v>496</v>
      </c>
      <c r="D159" s="7" t="s">
        <v>5</v>
      </c>
      <c r="E159" s="7" t="s">
        <v>321</v>
      </c>
      <c r="F159" s="38">
        <v>87.0</v>
      </c>
    </row>
    <row r="160">
      <c r="A160" s="7">
        <v>2019.0</v>
      </c>
      <c r="B160" s="37" t="s">
        <v>29</v>
      </c>
      <c r="C160" s="1" t="s">
        <v>498</v>
      </c>
      <c r="D160" s="7" t="s">
        <v>5</v>
      </c>
      <c r="E160" s="7" t="s">
        <v>321</v>
      </c>
      <c r="F160" s="38">
        <v>67.8</v>
      </c>
    </row>
    <row r="161">
      <c r="A161" s="7">
        <v>2019.0</v>
      </c>
      <c r="B161" s="37" t="s">
        <v>30</v>
      </c>
      <c r="C161" s="1" t="s">
        <v>499</v>
      </c>
      <c r="D161" s="7" t="s">
        <v>5</v>
      </c>
      <c r="E161" s="7" t="s">
        <v>321</v>
      </c>
      <c r="F161" s="38">
        <v>27.3</v>
      </c>
    </row>
    <row r="162">
      <c r="A162" s="7">
        <v>2019.0</v>
      </c>
      <c r="B162" s="37" t="s">
        <v>31</v>
      </c>
      <c r="C162" s="1" t="s">
        <v>500</v>
      </c>
      <c r="D162" s="7" t="s">
        <v>5</v>
      </c>
      <c r="E162" s="7" t="s">
        <v>321</v>
      </c>
      <c r="F162" s="38">
        <v>88.7</v>
      </c>
    </row>
    <row r="163">
      <c r="A163" s="7">
        <v>2019.0</v>
      </c>
      <c r="B163" s="37" t="s">
        <v>32</v>
      </c>
      <c r="C163" s="1" t="s">
        <v>501</v>
      </c>
      <c r="D163" s="7" t="s">
        <v>5</v>
      </c>
      <c r="E163" s="7" t="s">
        <v>321</v>
      </c>
      <c r="F163" s="38">
        <v>64.7</v>
      </c>
    </row>
    <row r="164">
      <c r="A164" s="7">
        <v>2019.0</v>
      </c>
      <c r="B164" s="37" t="s">
        <v>33</v>
      </c>
      <c r="C164" s="1" t="s">
        <v>502</v>
      </c>
      <c r="D164" s="7" t="s">
        <v>5</v>
      </c>
      <c r="E164" s="7" t="s">
        <v>321</v>
      </c>
      <c r="F164" s="38">
        <v>42.2</v>
      </c>
    </row>
    <row r="165">
      <c r="A165" s="7">
        <v>2019.0</v>
      </c>
      <c r="B165" s="37" t="s">
        <v>34</v>
      </c>
      <c r="C165" s="1" t="s">
        <v>503</v>
      </c>
      <c r="D165" s="7" t="s">
        <v>5</v>
      </c>
      <c r="E165" s="7" t="s">
        <v>321</v>
      </c>
      <c r="F165" s="38">
        <v>5.3</v>
      </c>
    </row>
    <row r="166">
      <c r="A166" s="7">
        <v>2019.0</v>
      </c>
      <c r="B166" s="37" t="s">
        <v>35</v>
      </c>
      <c r="C166" s="1" t="s">
        <v>504</v>
      </c>
      <c r="D166" s="7" t="s">
        <v>5</v>
      </c>
      <c r="E166" s="7" t="s">
        <v>321</v>
      </c>
      <c r="F166" s="38">
        <v>61.0</v>
      </c>
    </row>
    <row r="167">
      <c r="A167" s="7">
        <v>2020.0</v>
      </c>
      <c r="B167" s="37" t="s">
        <v>3</v>
      </c>
      <c r="C167" s="7" t="s">
        <v>489</v>
      </c>
      <c r="D167" s="7" t="s">
        <v>5</v>
      </c>
      <c r="E167" s="7" t="s">
        <v>321</v>
      </c>
      <c r="F167" s="38">
        <v>67.2</v>
      </c>
    </row>
    <row r="168">
      <c r="A168" s="7">
        <v>2020.0</v>
      </c>
      <c r="B168" s="37" t="s">
        <v>4</v>
      </c>
      <c r="C168" s="1" t="s">
        <v>472</v>
      </c>
      <c r="D168" s="7" t="s">
        <v>5</v>
      </c>
      <c r="E168" s="7" t="s">
        <v>321</v>
      </c>
      <c r="F168" s="38">
        <v>98.0</v>
      </c>
    </row>
    <row r="169">
      <c r="A169" s="7">
        <v>2020.0</v>
      </c>
      <c r="B169" s="37" t="s">
        <v>5</v>
      </c>
      <c r="C169" s="1" t="s">
        <v>473</v>
      </c>
      <c r="D169" s="7" t="s">
        <v>5</v>
      </c>
      <c r="E169" s="7" t="s">
        <v>321</v>
      </c>
      <c r="F169" s="38">
        <v>90.1</v>
      </c>
    </row>
    <row r="170">
      <c r="A170" s="7">
        <v>2020.0</v>
      </c>
      <c r="B170" s="37" t="s">
        <v>6</v>
      </c>
      <c r="C170" s="1" t="s">
        <v>474</v>
      </c>
      <c r="D170" s="7" t="s">
        <v>5</v>
      </c>
      <c r="E170" s="7" t="s">
        <v>321</v>
      </c>
      <c r="F170" s="38">
        <v>68.7</v>
      </c>
    </row>
    <row r="171">
      <c r="A171" s="7">
        <v>2020.0</v>
      </c>
      <c r="B171" s="37" t="s">
        <v>7</v>
      </c>
      <c r="C171" s="1" t="s">
        <v>475</v>
      </c>
      <c r="D171" s="7" t="s">
        <v>5</v>
      </c>
      <c r="E171" s="7" t="s">
        <v>321</v>
      </c>
      <c r="F171" s="38">
        <v>9.5</v>
      </c>
    </row>
    <row r="172">
      <c r="A172" s="7">
        <v>2020.0</v>
      </c>
      <c r="B172" s="37" t="s">
        <v>8</v>
      </c>
      <c r="C172" s="7" t="s">
        <v>479</v>
      </c>
      <c r="D172" s="7" t="s">
        <v>5</v>
      </c>
      <c r="E172" s="7" t="s">
        <v>321</v>
      </c>
      <c r="F172" s="38">
        <v>66.3</v>
      </c>
    </row>
    <row r="173">
      <c r="A173" s="7">
        <v>2020.0</v>
      </c>
      <c r="B173" s="37" t="s">
        <v>9</v>
      </c>
      <c r="C173" s="7" t="s">
        <v>480</v>
      </c>
      <c r="D173" s="7" t="s">
        <v>5</v>
      </c>
      <c r="E173" s="7" t="s">
        <v>321</v>
      </c>
      <c r="F173" s="38">
        <v>63.1</v>
      </c>
    </row>
    <row r="174">
      <c r="A174" s="7">
        <v>2020.0</v>
      </c>
      <c r="B174" s="37" t="s">
        <v>10</v>
      </c>
      <c r="C174" s="7" t="s">
        <v>478</v>
      </c>
      <c r="D174" s="7" t="s">
        <v>5</v>
      </c>
      <c r="E174" s="7" t="s">
        <v>321</v>
      </c>
      <c r="F174" s="38">
        <v>32.7</v>
      </c>
    </row>
    <row r="175">
      <c r="A175" s="7">
        <v>2020.0</v>
      </c>
      <c r="B175" s="37" t="s">
        <v>11</v>
      </c>
      <c r="C175" s="7" t="s">
        <v>477</v>
      </c>
      <c r="D175" s="7" t="s">
        <v>5</v>
      </c>
      <c r="E175" s="7" t="s">
        <v>321</v>
      </c>
      <c r="F175" s="38">
        <v>86.8</v>
      </c>
    </row>
    <row r="176">
      <c r="A176" s="7">
        <v>2020.0</v>
      </c>
      <c r="B176" s="37" t="s">
        <v>12</v>
      </c>
      <c r="C176" s="1" t="s">
        <v>476</v>
      </c>
      <c r="D176" s="7" t="s">
        <v>5</v>
      </c>
      <c r="E176" s="7" t="s">
        <v>321</v>
      </c>
      <c r="F176" s="38">
        <v>90.0</v>
      </c>
    </row>
    <row r="177">
      <c r="A177" s="7">
        <v>2020.0</v>
      </c>
      <c r="B177" s="37" t="s">
        <v>13</v>
      </c>
      <c r="C177" s="1" t="s">
        <v>481</v>
      </c>
      <c r="D177" s="7" t="s">
        <v>5</v>
      </c>
      <c r="E177" s="7" t="s">
        <v>321</v>
      </c>
      <c r="F177" s="38">
        <v>96.8</v>
      </c>
    </row>
    <row r="178">
      <c r="A178" s="7">
        <v>2020.0</v>
      </c>
      <c r="B178" s="37" t="s">
        <v>14</v>
      </c>
      <c r="C178" s="1" t="s">
        <v>483</v>
      </c>
      <c r="D178" s="7" t="s">
        <v>5</v>
      </c>
      <c r="E178" s="7" t="s">
        <v>321</v>
      </c>
      <c r="F178" s="38">
        <v>71.6</v>
      </c>
    </row>
    <row r="179">
      <c r="A179" s="7">
        <v>2020.0</v>
      </c>
      <c r="B179" s="37" t="s">
        <v>15</v>
      </c>
      <c r="C179" s="1" t="s">
        <v>482</v>
      </c>
      <c r="D179" s="7" t="s">
        <v>5</v>
      </c>
      <c r="E179" s="7" t="s">
        <v>321</v>
      </c>
      <c r="F179" s="38">
        <v>95.6</v>
      </c>
    </row>
    <row r="180">
      <c r="A180" s="7">
        <v>2020.0</v>
      </c>
      <c r="B180" s="37" t="s">
        <v>16</v>
      </c>
      <c r="C180" s="1" t="s">
        <v>484</v>
      </c>
      <c r="D180" s="7" t="s">
        <v>5</v>
      </c>
      <c r="E180" s="7" t="s">
        <v>321</v>
      </c>
      <c r="F180" s="38">
        <v>20.1</v>
      </c>
    </row>
    <row r="181">
      <c r="A181" s="7">
        <v>2020.0</v>
      </c>
      <c r="B181" s="37" t="s">
        <v>17</v>
      </c>
      <c r="C181" s="1" t="s">
        <v>485</v>
      </c>
      <c r="D181" s="7" t="s">
        <v>5</v>
      </c>
      <c r="E181" s="7" t="s">
        <v>321</v>
      </c>
      <c r="F181" s="38">
        <v>76.1</v>
      </c>
    </row>
    <row r="182">
      <c r="A182" s="7">
        <v>2020.0</v>
      </c>
      <c r="B182" s="37" t="s">
        <v>18</v>
      </c>
      <c r="C182" s="1" t="s">
        <v>486</v>
      </c>
      <c r="D182" s="7" t="s">
        <v>5</v>
      </c>
      <c r="E182" s="7" t="s">
        <v>321</v>
      </c>
      <c r="F182" s="38">
        <v>57.9</v>
      </c>
    </row>
    <row r="183">
      <c r="A183" s="7">
        <v>2020.0</v>
      </c>
      <c r="B183" s="37" t="s">
        <v>19</v>
      </c>
      <c r="C183" s="1" t="s">
        <v>487</v>
      </c>
      <c r="D183" s="7" t="s">
        <v>5</v>
      </c>
      <c r="E183" s="7" t="s">
        <v>321</v>
      </c>
      <c r="F183" s="38">
        <v>47.6</v>
      </c>
    </row>
    <row r="184">
      <c r="A184" s="7">
        <v>2020.0</v>
      </c>
      <c r="B184" s="37" t="s">
        <v>20</v>
      </c>
      <c r="C184" s="1" t="s">
        <v>488</v>
      </c>
      <c r="D184" s="7" t="s">
        <v>5</v>
      </c>
      <c r="E184" s="7" t="s">
        <v>321</v>
      </c>
      <c r="F184" s="38">
        <v>22.2</v>
      </c>
    </row>
    <row r="185">
      <c r="A185" s="7">
        <v>2020.0</v>
      </c>
      <c r="B185" s="37" t="s">
        <v>21</v>
      </c>
      <c r="C185" s="1" t="s">
        <v>490</v>
      </c>
      <c r="D185" s="7" t="s">
        <v>5</v>
      </c>
      <c r="E185" s="7" t="s">
        <v>321</v>
      </c>
      <c r="F185" s="38">
        <v>96.7</v>
      </c>
    </row>
    <row r="186">
      <c r="A186" s="7">
        <v>2020.0</v>
      </c>
      <c r="B186" s="37" t="s">
        <v>22</v>
      </c>
      <c r="C186" s="1" t="s">
        <v>491</v>
      </c>
      <c r="D186" s="7" t="s">
        <v>5</v>
      </c>
      <c r="E186" s="7" t="s">
        <v>321</v>
      </c>
      <c r="F186" s="38">
        <v>93.8</v>
      </c>
    </row>
    <row r="187">
      <c r="A187" s="7">
        <v>2020.0</v>
      </c>
      <c r="B187" s="37" t="s">
        <v>23</v>
      </c>
      <c r="C187" s="1" t="s">
        <v>492</v>
      </c>
      <c r="D187" s="7" t="s">
        <v>5</v>
      </c>
      <c r="E187" s="7" t="s">
        <v>321</v>
      </c>
      <c r="F187" s="38">
        <v>60.1</v>
      </c>
    </row>
    <row r="188">
      <c r="A188" s="7">
        <v>2020.0</v>
      </c>
      <c r="B188" s="37" t="s">
        <v>24</v>
      </c>
      <c r="C188" s="1" t="s">
        <v>493</v>
      </c>
      <c r="D188" s="7" t="s">
        <v>5</v>
      </c>
      <c r="E188" s="7" t="s">
        <v>321</v>
      </c>
      <c r="F188" s="38">
        <v>62.1</v>
      </c>
    </row>
    <row r="189">
      <c r="A189" s="7">
        <v>2020.0</v>
      </c>
      <c r="B189" s="37" t="s">
        <v>25</v>
      </c>
      <c r="C189" s="1" t="s">
        <v>494</v>
      </c>
      <c r="D189" s="7" t="s">
        <v>5</v>
      </c>
      <c r="E189" s="7" t="s">
        <v>321</v>
      </c>
      <c r="F189" s="38">
        <v>50.2</v>
      </c>
    </row>
    <row r="190">
      <c r="A190" s="7">
        <v>2020.0</v>
      </c>
      <c r="B190" s="37" t="s">
        <v>26</v>
      </c>
      <c r="C190" s="1" t="s">
        <v>495</v>
      </c>
      <c r="D190" s="7" t="s">
        <v>5</v>
      </c>
      <c r="E190" s="7" t="s">
        <v>321</v>
      </c>
      <c r="F190" s="38">
        <v>59.2</v>
      </c>
    </row>
    <row r="191">
      <c r="A191" s="7">
        <v>2020.0</v>
      </c>
      <c r="B191" s="37" t="s">
        <v>27</v>
      </c>
      <c r="C191" s="1" t="s">
        <v>497</v>
      </c>
      <c r="D191" s="7" t="s">
        <v>5</v>
      </c>
      <c r="E191" s="7" t="s">
        <v>321</v>
      </c>
      <c r="F191" s="38">
        <v>67.2</v>
      </c>
    </row>
    <row r="192">
      <c r="A192" s="7">
        <v>2020.0</v>
      </c>
      <c r="B192" s="37" t="s">
        <v>28</v>
      </c>
      <c r="C192" s="1" t="s">
        <v>496</v>
      </c>
      <c r="D192" s="7" t="s">
        <v>5</v>
      </c>
      <c r="E192" s="7" t="s">
        <v>321</v>
      </c>
      <c r="F192" s="38">
        <v>87.4</v>
      </c>
    </row>
    <row r="193">
      <c r="A193" s="7">
        <v>2020.0</v>
      </c>
      <c r="B193" s="37" t="s">
        <v>29</v>
      </c>
      <c r="C193" s="1" t="s">
        <v>498</v>
      </c>
      <c r="D193" s="7" t="s">
        <v>5</v>
      </c>
      <c r="E193" s="7" t="s">
        <v>321</v>
      </c>
      <c r="F193" s="38">
        <v>69.3</v>
      </c>
    </row>
    <row r="194">
      <c r="A194" s="7">
        <v>2020.0</v>
      </c>
      <c r="B194" s="37" t="s">
        <v>30</v>
      </c>
      <c r="C194" s="1" t="s">
        <v>499</v>
      </c>
      <c r="D194" s="7" t="s">
        <v>5</v>
      </c>
      <c r="E194" s="7" t="s">
        <v>321</v>
      </c>
      <c r="F194" s="38">
        <v>30.6</v>
      </c>
    </row>
    <row r="195">
      <c r="A195" s="7">
        <v>2020.0</v>
      </c>
      <c r="B195" s="37" t="s">
        <v>31</v>
      </c>
      <c r="C195" s="1" t="s">
        <v>500</v>
      </c>
      <c r="D195" s="7" t="s">
        <v>5</v>
      </c>
      <c r="E195" s="7" t="s">
        <v>321</v>
      </c>
      <c r="F195" s="38">
        <v>92.4</v>
      </c>
    </row>
    <row r="196">
      <c r="A196" s="7">
        <v>2020.0</v>
      </c>
      <c r="B196" s="37" t="s">
        <v>32</v>
      </c>
      <c r="C196" s="1" t="s">
        <v>501</v>
      </c>
      <c r="D196" s="7" t="s">
        <v>5</v>
      </c>
      <c r="E196" s="7" t="s">
        <v>321</v>
      </c>
      <c r="F196" s="38">
        <v>71.6</v>
      </c>
    </row>
    <row r="197">
      <c r="A197" s="7">
        <v>2020.0</v>
      </c>
      <c r="B197" s="37" t="s">
        <v>33</v>
      </c>
      <c r="C197" s="1" t="s">
        <v>502</v>
      </c>
      <c r="D197" s="7" t="s">
        <v>5</v>
      </c>
      <c r="E197" s="7" t="s">
        <v>321</v>
      </c>
      <c r="F197" s="38">
        <v>40.1</v>
      </c>
    </row>
    <row r="198">
      <c r="A198" s="7">
        <v>2020.0</v>
      </c>
      <c r="B198" s="37" t="s">
        <v>34</v>
      </c>
      <c r="C198" s="1" t="s">
        <v>503</v>
      </c>
      <c r="D198" s="7" t="s">
        <v>5</v>
      </c>
      <c r="E198" s="7" t="s">
        <v>321</v>
      </c>
      <c r="F198" s="38">
        <v>12.5</v>
      </c>
    </row>
    <row r="199">
      <c r="A199" s="7">
        <v>2020.0</v>
      </c>
      <c r="B199" s="37" t="s">
        <v>35</v>
      </c>
      <c r="C199" s="1" t="s">
        <v>504</v>
      </c>
      <c r="D199" s="7" t="s">
        <v>5</v>
      </c>
      <c r="E199" s="7" t="s">
        <v>321</v>
      </c>
      <c r="F199" s="38">
        <v>58.2</v>
      </c>
    </row>
    <row r="200">
      <c r="A200" s="7">
        <v>2021.0</v>
      </c>
      <c r="B200" s="37" t="s">
        <v>3</v>
      </c>
      <c r="C200" s="7" t="s">
        <v>489</v>
      </c>
      <c r="D200" s="7" t="s">
        <v>5</v>
      </c>
      <c r="E200" s="7" t="s">
        <v>321</v>
      </c>
      <c r="F200" s="38">
        <v>67.5</v>
      </c>
    </row>
    <row r="201">
      <c r="A201" s="7">
        <v>2021.0</v>
      </c>
      <c r="B201" s="37" t="s">
        <v>4</v>
      </c>
      <c r="C201" s="1" t="s">
        <v>472</v>
      </c>
      <c r="D201" s="7" t="s">
        <v>5</v>
      </c>
      <c r="E201" s="7" t="s">
        <v>321</v>
      </c>
      <c r="F201" s="38">
        <v>98.3</v>
      </c>
    </row>
    <row r="202">
      <c r="A202" s="7">
        <v>2021.0</v>
      </c>
      <c r="B202" s="37" t="s">
        <v>5</v>
      </c>
      <c r="C202" s="1" t="s">
        <v>473</v>
      </c>
      <c r="D202" s="7" t="s">
        <v>5</v>
      </c>
      <c r="E202" s="7" t="s">
        <v>321</v>
      </c>
      <c r="F202" s="38">
        <v>92.1</v>
      </c>
    </row>
    <row r="203">
      <c r="A203" s="7">
        <v>2021.0</v>
      </c>
      <c r="B203" s="37" t="s">
        <v>6</v>
      </c>
      <c r="C203" s="1" t="s">
        <v>474</v>
      </c>
      <c r="D203" s="7" t="s">
        <v>5</v>
      </c>
      <c r="E203" s="7" t="s">
        <v>321</v>
      </c>
      <c r="F203" s="38">
        <v>70.1</v>
      </c>
    </row>
    <row r="204">
      <c r="A204" s="7">
        <v>2021.0</v>
      </c>
      <c r="B204" s="37" t="s">
        <v>7</v>
      </c>
      <c r="C204" s="1" t="s">
        <v>475</v>
      </c>
      <c r="D204" s="7" t="s">
        <v>5</v>
      </c>
      <c r="E204" s="7" t="s">
        <v>321</v>
      </c>
      <c r="F204" s="38">
        <v>9.4</v>
      </c>
    </row>
    <row r="205">
      <c r="A205" s="7">
        <v>2021.0</v>
      </c>
      <c r="B205" s="37" t="s">
        <v>8</v>
      </c>
      <c r="C205" s="7" t="s">
        <v>479</v>
      </c>
      <c r="D205" s="7" t="s">
        <v>5</v>
      </c>
      <c r="E205" s="7" t="s">
        <v>321</v>
      </c>
      <c r="F205" s="38">
        <v>66.3</v>
      </c>
    </row>
    <row r="206">
      <c r="A206" s="7">
        <v>2021.0</v>
      </c>
      <c r="B206" s="37" t="s">
        <v>9</v>
      </c>
      <c r="C206" s="7" t="s">
        <v>480</v>
      </c>
      <c r="D206" s="7" t="s">
        <v>5</v>
      </c>
      <c r="E206" s="7" t="s">
        <v>321</v>
      </c>
      <c r="F206" s="38">
        <v>59.7</v>
      </c>
    </row>
    <row r="207">
      <c r="A207" s="7">
        <v>2021.0</v>
      </c>
      <c r="B207" s="37" t="s">
        <v>10</v>
      </c>
      <c r="C207" s="7" t="s">
        <v>478</v>
      </c>
      <c r="D207" s="7" t="s">
        <v>5</v>
      </c>
      <c r="E207" s="7" t="s">
        <v>321</v>
      </c>
      <c r="F207" s="38">
        <v>25.8</v>
      </c>
    </row>
    <row r="208">
      <c r="A208" s="7">
        <v>2021.0</v>
      </c>
      <c r="B208" s="37" t="s">
        <v>11</v>
      </c>
      <c r="C208" s="7" t="s">
        <v>477</v>
      </c>
      <c r="D208" s="7" t="s">
        <v>5</v>
      </c>
      <c r="E208" s="7" t="s">
        <v>321</v>
      </c>
      <c r="F208" s="38">
        <v>88.9</v>
      </c>
    </row>
    <row r="209">
      <c r="A209" s="7">
        <v>2021.0</v>
      </c>
      <c r="B209" s="37" t="s">
        <v>12</v>
      </c>
      <c r="C209" s="1" t="s">
        <v>476</v>
      </c>
      <c r="D209" s="7" t="s">
        <v>5</v>
      </c>
      <c r="E209" s="7" t="s">
        <v>321</v>
      </c>
      <c r="F209" s="38">
        <v>90.2</v>
      </c>
    </row>
    <row r="210">
      <c r="A210" s="7">
        <v>2021.0</v>
      </c>
      <c r="B210" s="37" t="s">
        <v>13</v>
      </c>
      <c r="C210" s="1" t="s">
        <v>481</v>
      </c>
      <c r="D210" s="7" t="s">
        <v>5</v>
      </c>
      <c r="E210" s="7" t="s">
        <v>321</v>
      </c>
      <c r="F210" s="38">
        <v>97.9</v>
      </c>
    </row>
    <row r="211">
      <c r="A211" s="7">
        <v>2021.0</v>
      </c>
      <c r="B211" s="37" t="s">
        <v>14</v>
      </c>
      <c r="C211" s="1" t="s">
        <v>483</v>
      </c>
      <c r="D211" s="7" t="s">
        <v>5</v>
      </c>
      <c r="E211" s="7" t="s">
        <v>321</v>
      </c>
      <c r="F211" s="38">
        <v>60.6</v>
      </c>
    </row>
    <row r="212">
      <c r="A212" s="7">
        <v>2021.0</v>
      </c>
      <c r="B212" s="37" t="s">
        <v>15</v>
      </c>
      <c r="C212" s="1" t="s">
        <v>482</v>
      </c>
      <c r="D212" s="7" t="s">
        <v>5</v>
      </c>
      <c r="E212" s="7" t="s">
        <v>321</v>
      </c>
      <c r="F212" s="38">
        <v>95.4</v>
      </c>
    </row>
    <row r="213">
      <c r="A213" s="7">
        <v>2021.0</v>
      </c>
      <c r="B213" s="37" t="s">
        <v>16</v>
      </c>
      <c r="C213" s="1" t="s">
        <v>484</v>
      </c>
      <c r="D213" s="7" t="s">
        <v>5</v>
      </c>
      <c r="E213" s="7" t="s">
        <v>321</v>
      </c>
      <c r="F213" s="38">
        <v>16.8</v>
      </c>
    </row>
    <row r="214">
      <c r="A214" s="7">
        <v>2021.0</v>
      </c>
      <c r="B214" s="37" t="s">
        <v>17</v>
      </c>
      <c r="C214" s="1" t="s">
        <v>485</v>
      </c>
      <c r="D214" s="7" t="s">
        <v>5</v>
      </c>
      <c r="E214" s="7" t="s">
        <v>321</v>
      </c>
      <c r="F214" s="38">
        <v>77.3</v>
      </c>
    </row>
    <row r="215">
      <c r="A215" s="7">
        <v>2021.0</v>
      </c>
      <c r="B215" s="37" t="s">
        <v>18</v>
      </c>
      <c r="C215" s="1" t="s">
        <v>486</v>
      </c>
      <c r="D215" s="7" t="s">
        <v>5</v>
      </c>
      <c r="E215" s="7" t="s">
        <v>321</v>
      </c>
      <c r="F215" s="38">
        <v>60.4</v>
      </c>
    </row>
    <row r="216">
      <c r="A216" s="7">
        <v>2021.0</v>
      </c>
      <c r="B216" s="37" t="s">
        <v>19</v>
      </c>
      <c r="C216" s="1" t="s">
        <v>487</v>
      </c>
      <c r="D216" s="7" t="s">
        <v>5</v>
      </c>
      <c r="E216" s="7" t="s">
        <v>321</v>
      </c>
      <c r="F216" s="38">
        <v>47.8</v>
      </c>
    </row>
    <row r="217">
      <c r="A217" s="7">
        <v>2021.0</v>
      </c>
      <c r="B217" s="37" t="s">
        <v>20</v>
      </c>
      <c r="C217" s="1" t="s">
        <v>488</v>
      </c>
      <c r="D217" s="7" t="s">
        <v>5</v>
      </c>
      <c r="E217" s="7" t="s">
        <v>321</v>
      </c>
      <c r="F217" s="38">
        <v>24.6</v>
      </c>
    </row>
    <row r="218">
      <c r="A218" s="7">
        <v>2021.0</v>
      </c>
      <c r="B218" s="37" t="s">
        <v>21</v>
      </c>
      <c r="C218" s="1" t="s">
        <v>490</v>
      </c>
      <c r="D218" s="7" t="s">
        <v>5</v>
      </c>
      <c r="E218" s="7" t="s">
        <v>321</v>
      </c>
      <c r="F218" s="38">
        <v>98.8</v>
      </c>
    </row>
    <row r="219">
      <c r="A219" s="7">
        <v>2021.0</v>
      </c>
      <c r="B219" s="37" t="s">
        <v>22</v>
      </c>
      <c r="C219" s="1" t="s">
        <v>491</v>
      </c>
      <c r="D219" s="7" t="s">
        <v>5</v>
      </c>
      <c r="E219" s="7" t="s">
        <v>321</v>
      </c>
      <c r="F219" s="38">
        <v>95.1</v>
      </c>
    </row>
    <row r="220">
      <c r="A220" s="7">
        <v>2021.0</v>
      </c>
      <c r="B220" s="37" t="s">
        <v>23</v>
      </c>
      <c r="C220" s="1" t="s">
        <v>492</v>
      </c>
      <c r="D220" s="7" t="s">
        <v>5</v>
      </c>
      <c r="E220" s="7" t="s">
        <v>321</v>
      </c>
      <c r="F220" s="38">
        <v>58.3</v>
      </c>
    </row>
    <row r="221">
      <c r="A221" s="7">
        <v>2021.0</v>
      </c>
      <c r="B221" s="37" t="s">
        <v>24</v>
      </c>
      <c r="C221" s="1" t="s">
        <v>493</v>
      </c>
      <c r="D221" s="7" t="s">
        <v>5</v>
      </c>
      <c r="E221" s="7" t="s">
        <v>321</v>
      </c>
      <c r="F221" s="38">
        <v>62.6</v>
      </c>
    </row>
    <row r="222">
      <c r="A222" s="7">
        <v>2021.0</v>
      </c>
      <c r="B222" s="37" t="s">
        <v>25</v>
      </c>
      <c r="C222" s="1" t="s">
        <v>494</v>
      </c>
      <c r="D222" s="7" t="s">
        <v>5</v>
      </c>
      <c r="E222" s="7" t="s">
        <v>321</v>
      </c>
      <c r="F222" s="38">
        <v>50.3</v>
      </c>
    </row>
    <row r="223">
      <c r="A223" s="7">
        <v>2021.0</v>
      </c>
      <c r="B223" s="37" t="s">
        <v>26</v>
      </c>
      <c r="C223" s="1" t="s">
        <v>495</v>
      </c>
      <c r="D223" s="7" t="s">
        <v>5</v>
      </c>
      <c r="E223" s="7" t="s">
        <v>321</v>
      </c>
      <c r="F223" s="38">
        <v>58.9</v>
      </c>
    </row>
    <row r="224">
      <c r="A224" s="7">
        <v>2021.0</v>
      </c>
      <c r="B224" s="37" t="s">
        <v>27</v>
      </c>
      <c r="C224" s="1" t="s">
        <v>497</v>
      </c>
      <c r="D224" s="7" t="s">
        <v>5</v>
      </c>
      <c r="E224" s="7" t="s">
        <v>321</v>
      </c>
      <c r="F224" s="38">
        <v>68.0</v>
      </c>
    </row>
    <row r="225">
      <c r="A225" s="7">
        <v>2021.0</v>
      </c>
      <c r="B225" s="37" t="s">
        <v>28</v>
      </c>
      <c r="C225" s="1" t="s">
        <v>496</v>
      </c>
      <c r="D225" s="7" t="s">
        <v>5</v>
      </c>
      <c r="E225" s="7" t="s">
        <v>321</v>
      </c>
      <c r="F225" s="38">
        <v>81.6</v>
      </c>
    </row>
    <row r="226">
      <c r="A226" s="7">
        <v>2021.0</v>
      </c>
      <c r="B226" s="37" t="s">
        <v>29</v>
      </c>
      <c r="C226" s="1" t="s">
        <v>498</v>
      </c>
      <c r="D226" s="7" t="s">
        <v>5</v>
      </c>
      <c r="E226" s="7" t="s">
        <v>321</v>
      </c>
      <c r="F226" s="38">
        <v>70.7</v>
      </c>
    </row>
    <row r="227">
      <c r="A227" s="7">
        <v>2021.0</v>
      </c>
      <c r="B227" s="37" t="s">
        <v>30</v>
      </c>
      <c r="C227" s="1" t="s">
        <v>499</v>
      </c>
      <c r="D227" s="7" t="s">
        <v>5</v>
      </c>
      <c r="E227" s="7" t="s">
        <v>321</v>
      </c>
      <c r="F227" s="38">
        <v>29.8</v>
      </c>
    </row>
    <row r="228">
      <c r="A228" s="7">
        <v>2021.0</v>
      </c>
      <c r="B228" s="37" t="s">
        <v>31</v>
      </c>
      <c r="C228" s="1" t="s">
        <v>500</v>
      </c>
      <c r="D228" s="7" t="s">
        <v>5</v>
      </c>
      <c r="E228" s="7" t="s">
        <v>321</v>
      </c>
      <c r="F228" s="38">
        <v>92.5</v>
      </c>
    </row>
    <row r="229">
      <c r="A229" s="7">
        <v>2021.0</v>
      </c>
      <c r="B229" s="37" t="s">
        <v>32</v>
      </c>
      <c r="C229" s="1" t="s">
        <v>501</v>
      </c>
      <c r="D229" s="7" t="s">
        <v>5</v>
      </c>
      <c r="E229" s="7" t="s">
        <v>321</v>
      </c>
      <c r="F229" s="38">
        <v>77.0</v>
      </c>
    </row>
    <row r="230">
      <c r="A230" s="7">
        <v>2021.0</v>
      </c>
      <c r="B230" s="37" t="s">
        <v>33</v>
      </c>
      <c r="C230" s="1" t="s">
        <v>502</v>
      </c>
      <c r="D230" s="7" t="s">
        <v>5</v>
      </c>
      <c r="E230" s="7" t="s">
        <v>321</v>
      </c>
      <c r="F230" s="38">
        <v>39.1</v>
      </c>
    </row>
    <row r="231">
      <c r="A231" s="7">
        <v>2021.0</v>
      </c>
      <c r="B231" s="37" t="s">
        <v>34</v>
      </c>
      <c r="C231" s="1" t="s">
        <v>503</v>
      </c>
      <c r="D231" s="7" t="s">
        <v>5</v>
      </c>
      <c r="E231" s="7" t="s">
        <v>321</v>
      </c>
      <c r="F231" s="38">
        <v>13.1</v>
      </c>
    </row>
    <row r="232">
      <c r="A232" s="7">
        <v>2021.0</v>
      </c>
      <c r="B232" s="37" t="s">
        <v>35</v>
      </c>
      <c r="C232" s="1" t="s">
        <v>504</v>
      </c>
      <c r="D232" s="7" t="s">
        <v>5</v>
      </c>
      <c r="E232" s="7" t="s">
        <v>321</v>
      </c>
      <c r="F232" s="38">
        <v>58.5</v>
      </c>
    </row>
    <row r="233">
      <c r="A233" s="7">
        <v>2022.0</v>
      </c>
      <c r="B233" s="37" t="s">
        <v>3</v>
      </c>
      <c r="C233" s="7" t="s">
        <v>489</v>
      </c>
      <c r="D233" s="7" t="s">
        <v>5</v>
      </c>
      <c r="E233" s="7" t="s">
        <v>321</v>
      </c>
      <c r="F233" s="38">
        <v>66.7</v>
      </c>
    </row>
    <row r="234">
      <c r="A234" s="7">
        <v>2022.0</v>
      </c>
      <c r="B234" s="37" t="s">
        <v>4</v>
      </c>
      <c r="C234" s="1" t="s">
        <v>472</v>
      </c>
      <c r="D234" s="7" t="s">
        <v>5</v>
      </c>
      <c r="E234" s="7" t="s">
        <v>321</v>
      </c>
      <c r="F234" s="38">
        <v>99.59</v>
      </c>
    </row>
    <row r="235">
      <c r="A235" s="7">
        <v>2022.0</v>
      </c>
      <c r="B235" s="37" t="s">
        <v>5</v>
      </c>
      <c r="C235" s="1" t="s">
        <v>473</v>
      </c>
      <c r="D235" s="7" t="s">
        <v>5</v>
      </c>
      <c r="E235" s="7" t="s">
        <v>321</v>
      </c>
      <c r="F235" s="38">
        <v>88.8</v>
      </c>
    </row>
    <row r="236">
      <c r="A236" s="7">
        <v>2022.0</v>
      </c>
      <c r="B236" s="37" t="s">
        <v>6</v>
      </c>
      <c r="C236" s="1" t="s">
        <v>474</v>
      </c>
      <c r="D236" s="7" t="s">
        <v>5</v>
      </c>
      <c r="E236" s="7" t="s">
        <v>321</v>
      </c>
      <c r="F236" s="38">
        <v>69.2</v>
      </c>
    </row>
    <row r="237">
      <c r="A237" s="7">
        <v>2022.0</v>
      </c>
      <c r="B237" s="37" t="s">
        <v>7</v>
      </c>
      <c r="C237" s="1" t="s">
        <v>475</v>
      </c>
      <c r="D237" s="7" t="s">
        <v>5</v>
      </c>
      <c r="E237" s="7" t="s">
        <v>321</v>
      </c>
      <c r="F237" s="38">
        <v>8.4</v>
      </c>
    </row>
    <row r="238">
      <c r="A238" s="7">
        <v>2022.0</v>
      </c>
      <c r="B238" s="37" t="s">
        <v>8</v>
      </c>
      <c r="C238" s="7" t="s">
        <v>479</v>
      </c>
      <c r="D238" s="7" t="s">
        <v>5</v>
      </c>
      <c r="E238" s="7" t="s">
        <v>321</v>
      </c>
      <c r="F238" s="38">
        <v>63.6</v>
      </c>
    </row>
    <row r="239">
      <c r="A239" s="7">
        <v>2022.0</v>
      </c>
      <c r="B239" s="37" t="s">
        <v>9</v>
      </c>
      <c r="C239" s="7" t="s">
        <v>480</v>
      </c>
      <c r="D239" s="7" t="s">
        <v>5</v>
      </c>
      <c r="E239" s="7" t="s">
        <v>321</v>
      </c>
      <c r="F239" s="38">
        <v>64.59</v>
      </c>
    </row>
    <row r="240">
      <c r="A240" s="7">
        <v>2022.0</v>
      </c>
      <c r="B240" s="37" t="s">
        <v>10</v>
      </c>
      <c r="C240" s="7" t="s">
        <v>478</v>
      </c>
      <c r="D240" s="7" t="s">
        <v>5</v>
      </c>
      <c r="E240" s="7" t="s">
        <v>321</v>
      </c>
      <c r="F240" s="38">
        <v>25.9</v>
      </c>
    </row>
    <row r="241">
      <c r="A241" s="7">
        <v>2022.0</v>
      </c>
      <c r="B241" s="37" t="s">
        <v>11</v>
      </c>
      <c r="C241" s="7" t="s">
        <v>477</v>
      </c>
      <c r="D241" s="7" t="s">
        <v>5</v>
      </c>
      <c r="E241" s="7" t="s">
        <v>321</v>
      </c>
      <c r="F241" s="38">
        <v>90.2</v>
      </c>
    </row>
    <row r="242">
      <c r="A242" s="7">
        <v>2022.0</v>
      </c>
      <c r="B242" s="37" t="s">
        <v>12</v>
      </c>
      <c r="C242" s="1" t="s">
        <v>476</v>
      </c>
      <c r="D242" s="7" t="s">
        <v>5</v>
      </c>
      <c r="E242" s="7" t="s">
        <v>321</v>
      </c>
      <c r="F242" s="38">
        <v>95.2</v>
      </c>
    </row>
    <row r="243">
      <c r="A243" s="7">
        <v>2022.0</v>
      </c>
      <c r="B243" s="37" t="s">
        <v>13</v>
      </c>
      <c r="C243" s="1" t="s">
        <v>481</v>
      </c>
      <c r="D243" s="7" t="s">
        <v>5</v>
      </c>
      <c r="E243" s="7" t="s">
        <v>321</v>
      </c>
      <c r="F243" s="38">
        <v>99.6</v>
      </c>
    </row>
    <row r="244">
      <c r="A244" s="7">
        <v>2022.0</v>
      </c>
      <c r="B244" s="37" t="s">
        <v>14</v>
      </c>
      <c r="C244" s="1" t="s">
        <v>483</v>
      </c>
      <c r="D244" s="7" t="s">
        <v>5</v>
      </c>
      <c r="E244" s="7" t="s">
        <v>321</v>
      </c>
      <c r="F244" s="38">
        <v>59.8</v>
      </c>
    </row>
    <row r="245">
      <c r="A245" s="7">
        <v>2022.0</v>
      </c>
      <c r="B245" s="37" t="s">
        <v>15</v>
      </c>
      <c r="C245" s="1" t="s">
        <v>482</v>
      </c>
      <c r="D245" s="7" t="s">
        <v>5</v>
      </c>
      <c r="E245" s="7" t="s">
        <v>321</v>
      </c>
      <c r="F245" s="38">
        <v>63.9</v>
      </c>
    </row>
    <row r="246">
      <c r="A246" s="7">
        <v>2022.0</v>
      </c>
      <c r="B246" s="37" t="s">
        <v>16</v>
      </c>
      <c r="C246" s="1" t="s">
        <v>484</v>
      </c>
      <c r="D246" s="7" t="s">
        <v>5</v>
      </c>
      <c r="E246" s="7" t="s">
        <v>321</v>
      </c>
      <c r="F246" s="38">
        <v>22.09</v>
      </c>
    </row>
    <row r="247">
      <c r="A247" s="7">
        <v>2022.0</v>
      </c>
      <c r="B247" s="37" t="s">
        <v>17</v>
      </c>
      <c r="C247" s="1" t="s">
        <v>485</v>
      </c>
      <c r="D247" s="7" t="s">
        <v>5</v>
      </c>
      <c r="E247" s="7" t="s">
        <v>321</v>
      </c>
      <c r="F247" s="38">
        <v>76.3</v>
      </c>
    </row>
    <row r="248">
      <c r="A248" s="7">
        <v>2022.0</v>
      </c>
      <c r="B248" s="37" t="s">
        <v>18</v>
      </c>
      <c r="C248" s="1" t="s">
        <v>486</v>
      </c>
      <c r="D248" s="7" t="s">
        <v>5</v>
      </c>
      <c r="E248" s="7" t="s">
        <v>321</v>
      </c>
      <c r="F248" s="38">
        <v>59.79</v>
      </c>
    </row>
    <row r="249">
      <c r="A249" s="7">
        <v>2022.0</v>
      </c>
      <c r="B249" s="37" t="s">
        <v>19</v>
      </c>
      <c r="C249" s="1" t="s">
        <v>487</v>
      </c>
      <c r="D249" s="7" t="s">
        <v>5</v>
      </c>
      <c r="E249" s="7" t="s">
        <v>321</v>
      </c>
      <c r="F249" s="38">
        <v>40.9</v>
      </c>
    </row>
    <row r="250">
      <c r="A250" s="7">
        <v>2022.0</v>
      </c>
      <c r="B250" s="37" t="s">
        <v>20</v>
      </c>
      <c r="C250" s="1" t="s">
        <v>488</v>
      </c>
      <c r="D250" s="7" t="s">
        <v>5</v>
      </c>
      <c r="E250" s="7" t="s">
        <v>321</v>
      </c>
      <c r="F250" s="38">
        <v>29.8</v>
      </c>
    </row>
    <row r="251">
      <c r="A251" s="7">
        <v>2022.0</v>
      </c>
      <c r="B251" s="37" t="s">
        <v>21</v>
      </c>
      <c r="C251" s="1" t="s">
        <v>490</v>
      </c>
      <c r="D251" s="7" t="s">
        <v>5</v>
      </c>
      <c r="E251" s="7" t="s">
        <v>321</v>
      </c>
      <c r="F251" s="38">
        <v>98.9</v>
      </c>
    </row>
    <row r="252">
      <c r="A252" s="7">
        <v>2022.0</v>
      </c>
      <c r="B252" s="37" t="s">
        <v>22</v>
      </c>
      <c r="C252" s="1" t="s">
        <v>491</v>
      </c>
      <c r="D252" s="7" t="s">
        <v>5</v>
      </c>
      <c r="E252" s="7" t="s">
        <v>321</v>
      </c>
      <c r="F252" s="38">
        <v>98.9</v>
      </c>
    </row>
    <row r="253">
      <c r="A253" s="7">
        <v>2022.0</v>
      </c>
      <c r="B253" s="37" t="s">
        <v>23</v>
      </c>
      <c r="C253" s="1" t="s">
        <v>492</v>
      </c>
      <c r="D253" s="7" t="s">
        <v>5</v>
      </c>
      <c r="E253" s="7" t="s">
        <v>321</v>
      </c>
      <c r="F253" s="38">
        <v>58.3</v>
      </c>
    </row>
    <row r="254">
      <c r="A254" s="7">
        <v>2022.0</v>
      </c>
      <c r="B254" s="37" t="s">
        <v>24</v>
      </c>
      <c r="C254" s="1" t="s">
        <v>493</v>
      </c>
      <c r="D254" s="7" t="s">
        <v>5</v>
      </c>
      <c r="E254" s="7" t="s">
        <v>321</v>
      </c>
      <c r="F254" s="38">
        <v>62.1</v>
      </c>
    </row>
    <row r="255">
      <c r="A255" s="7">
        <v>2022.0</v>
      </c>
      <c r="B255" s="37" t="s">
        <v>25</v>
      </c>
      <c r="C255" s="1" t="s">
        <v>494</v>
      </c>
      <c r="D255" s="7" t="s">
        <v>5</v>
      </c>
      <c r="E255" s="7" t="s">
        <v>321</v>
      </c>
      <c r="F255" s="38">
        <v>50.3</v>
      </c>
    </row>
    <row r="256">
      <c r="A256" s="7">
        <v>2022.0</v>
      </c>
      <c r="B256" s="37" t="s">
        <v>26</v>
      </c>
      <c r="C256" s="1" t="s">
        <v>495</v>
      </c>
      <c r="D256" s="7" t="s">
        <v>5</v>
      </c>
      <c r="E256" s="7" t="s">
        <v>321</v>
      </c>
      <c r="F256" s="38">
        <v>58.6</v>
      </c>
    </row>
    <row r="257">
      <c r="A257" s="7">
        <v>2022.0</v>
      </c>
      <c r="B257" s="37" t="s">
        <v>27</v>
      </c>
      <c r="C257" s="1" t="s">
        <v>497</v>
      </c>
      <c r="D257" s="7" t="s">
        <v>5</v>
      </c>
      <c r="E257" s="7" t="s">
        <v>321</v>
      </c>
      <c r="F257" s="38">
        <v>69.9</v>
      </c>
    </row>
    <row r="258">
      <c r="A258" s="7">
        <v>2022.0</v>
      </c>
      <c r="B258" s="37" t="s">
        <v>28</v>
      </c>
      <c r="C258" s="1" t="s">
        <v>496</v>
      </c>
      <c r="D258" s="7" t="s">
        <v>5</v>
      </c>
      <c r="E258" s="7" t="s">
        <v>321</v>
      </c>
      <c r="F258" s="38">
        <v>77.0</v>
      </c>
    </row>
    <row r="259">
      <c r="A259" s="7">
        <v>2022.0</v>
      </c>
      <c r="B259" s="37" t="s">
        <v>29</v>
      </c>
      <c r="C259" s="1" t="s">
        <v>498</v>
      </c>
      <c r="D259" s="7" t="s">
        <v>5</v>
      </c>
      <c r="E259" s="7" t="s">
        <v>321</v>
      </c>
      <c r="F259" s="38">
        <v>68.095</v>
      </c>
    </row>
    <row r="260">
      <c r="A260" s="7">
        <v>2022.0</v>
      </c>
      <c r="B260" s="37" t="s">
        <v>30</v>
      </c>
      <c r="C260" s="1" t="s">
        <v>499</v>
      </c>
      <c r="D260" s="7" t="s">
        <v>5</v>
      </c>
      <c r="E260" s="7" t="s">
        <v>321</v>
      </c>
      <c r="F260" s="38">
        <v>30.595</v>
      </c>
    </row>
    <row r="261">
      <c r="A261" s="7">
        <v>2022.0</v>
      </c>
      <c r="B261" s="37" t="s">
        <v>31</v>
      </c>
      <c r="C261" s="1" t="s">
        <v>500</v>
      </c>
      <c r="D261" s="7" t="s">
        <v>5</v>
      </c>
      <c r="E261" s="7" t="s">
        <v>321</v>
      </c>
      <c r="F261" s="38">
        <v>88.3</v>
      </c>
    </row>
    <row r="262">
      <c r="A262" s="7">
        <v>2022.0</v>
      </c>
      <c r="B262" s="37" t="s">
        <v>32</v>
      </c>
      <c r="C262" s="1" t="s">
        <v>501</v>
      </c>
      <c r="D262" s="7" t="s">
        <v>5</v>
      </c>
      <c r="E262" s="7" t="s">
        <v>321</v>
      </c>
      <c r="F262" s="38">
        <v>63.3</v>
      </c>
    </row>
    <row r="263">
      <c r="A263" s="7">
        <v>2022.0</v>
      </c>
      <c r="B263" s="37" t="s">
        <v>33</v>
      </c>
      <c r="C263" s="1" t="s">
        <v>502</v>
      </c>
      <c r="D263" s="7" t="s">
        <v>5</v>
      </c>
      <c r="E263" s="7" t="s">
        <v>321</v>
      </c>
      <c r="F263" s="38">
        <v>39.3</v>
      </c>
    </row>
    <row r="264">
      <c r="A264" s="7">
        <v>2022.0</v>
      </c>
      <c r="B264" s="37" t="s">
        <v>34</v>
      </c>
      <c r="C264" s="1" t="s">
        <v>503</v>
      </c>
      <c r="D264" s="7" t="s">
        <v>5</v>
      </c>
      <c r="E264" s="7" t="s">
        <v>321</v>
      </c>
      <c r="F264" s="38">
        <v>12.7</v>
      </c>
    </row>
    <row r="265">
      <c r="A265" s="7">
        <v>2022.0</v>
      </c>
      <c r="B265" s="37" t="s">
        <v>35</v>
      </c>
      <c r="C265" s="1" t="s">
        <v>504</v>
      </c>
      <c r="D265" s="7" t="s">
        <v>5</v>
      </c>
      <c r="E265" s="7" t="s">
        <v>321</v>
      </c>
      <c r="F265" s="38">
        <v>60.6</v>
      </c>
    </row>
    <row r="266">
      <c r="A266" s="7">
        <v>2023.0</v>
      </c>
      <c r="B266" s="37" t="s">
        <v>3</v>
      </c>
      <c r="C266" s="7" t="s">
        <v>489</v>
      </c>
      <c r="D266" s="7" t="s">
        <v>5</v>
      </c>
      <c r="E266" s="7" t="s">
        <v>321</v>
      </c>
      <c r="F266" s="38">
        <v>67.0</v>
      </c>
    </row>
    <row r="267">
      <c r="A267" s="7">
        <v>2023.0</v>
      </c>
      <c r="B267" s="37" t="s">
        <v>4</v>
      </c>
      <c r="C267" s="1" t="s">
        <v>472</v>
      </c>
      <c r="D267" s="7" t="s">
        <v>5</v>
      </c>
      <c r="E267" s="7" t="s">
        <v>321</v>
      </c>
      <c r="F267" s="38">
        <v>97.8</v>
      </c>
    </row>
    <row r="268">
      <c r="A268" s="7">
        <v>2023.0</v>
      </c>
      <c r="B268" s="37" t="s">
        <v>5</v>
      </c>
      <c r="C268" s="1" t="s">
        <v>473</v>
      </c>
      <c r="D268" s="7" t="s">
        <v>5</v>
      </c>
      <c r="E268" s="7" t="s">
        <v>321</v>
      </c>
      <c r="F268" s="38">
        <v>96.9</v>
      </c>
    </row>
    <row r="269">
      <c r="A269" s="7">
        <v>2023.0</v>
      </c>
      <c r="B269" s="37" t="s">
        <v>6</v>
      </c>
      <c r="C269" s="1" t="s">
        <v>474</v>
      </c>
      <c r="D269" s="7" t="s">
        <v>5</v>
      </c>
      <c r="E269" s="7" t="s">
        <v>321</v>
      </c>
      <c r="F269" s="38">
        <v>61.4</v>
      </c>
    </row>
    <row r="270">
      <c r="A270" s="7">
        <v>2023.0</v>
      </c>
      <c r="B270" s="37" t="s">
        <v>7</v>
      </c>
      <c r="C270" s="1" t="s">
        <v>475</v>
      </c>
      <c r="D270" s="7" t="s">
        <v>5</v>
      </c>
      <c r="E270" s="7" t="s">
        <v>321</v>
      </c>
      <c r="F270" s="38">
        <v>5.5</v>
      </c>
    </row>
    <row r="271">
      <c r="A271" s="7">
        <v>2023.0</v>
      </c>
      <c r="B271" s="37" t="s">
        <v>8</v>
      </c>
      <c r="C271" s="7" t="s">
        <v>479</v>
      </c>
      <c r="D271" s="7" t="s">
        <v>5</v>
      </c>
      <c r="E271" s="7" t="s">
        <v>321</v>
      </c>
      <c r="F271" s="38">
        <v>68.8</v>
      </c>
    </row>
    <row r="272">
      <c r="A272" s="7">
        <v>2023.0</v>
      </c>
      <c r="B272" s="37" t="s">
        <v>9</v>
      </c>
      <c r="C272" s="7" t="s">
        <v>480</v>
      </c>
      <c r="D272" s="7" t="s">
        <v>5</v>
      </c>
      <c r="E272" s="7" t="s">
        <v>321</v>
      </c>
      <c r="F272" s="38">
        <v>66.0</v>
      </c>
    </row>
    <row r="273">
      <c r="A273" s="7">
        <v>2023.0</v>
      </c>
      <c r="B273" s="37" t="s">
        <v>10</v>
      </c>
      <c r="C273" s="7" t="s">
        <v>478</v>
      </c>
      <c r="D273" s="7" t="s">
        <v>5</v>
      </c>
      <c r="E273" s="7" t="s">
        <v>321</v>
      </c>
      <c r="F273" s="38">
        <v>23.8</v>
      </c>
    </row>
    <row r="274">
      <c r="A274" s="7">
        <v>2023.0</v>
      </c>
      <c r="B274" s="37" t="s">
        <v>11</v>
      </c>
      <c r="C274" s="7" t="s">
        <v>477</v>
      </c>
      <c r="D274" s="7" t="s">
        <v>5</v>
      </c>
      <c r="E274" s="7" t="s">
        <v>321</v>
      </c>
      <c r="F274" s="38">
        <v>87.2</v>
      </c>
    </row>
    <row r="275">
      <c r="A275" s="7">
        <v>2023.0</v>
      </c>
      <c r="B275" s="37" t="s">
        <v>12</v>
      </c>
      <c r="C275" s="1" t="s">
        <v>476</v>
      </c>
      <c r="D275" s="7" t="s">
        <v>5</v>
      </c>
      <c r="E275" s="7" t="s">
        <v>321</v>
      </c>
      <c r="F275" s="38">
        <v>98.0</v>
      </c>
    </row>
    <row r="276">
      <c r="A276" s="7">
        <v>2023.0</v>
      </c>
      <c r="B276" s="37" t="s">
        <v>13</v>
      </c>
      <c r="C276" s="1" t="s">
        <v>481</v>
      </c>
      <c r="D276" s="7" t="s">
        <v>5</v>
      </c>
      <c r="E276" s="7" t="s">
        <v>321</v>
      </c>
      <c r="F276" s="38">
        <v>99.4</v>
      </c>
    </row>
    <row r="277">
      <c r="A277" s="7">
        <v>2023.0</v>
      </c>
      <c r="B277" s="37" t="s">
        <v>14</v>
      </c>
      <c r="C277" s="1" t="s">
        <v>483</v>
      </c>
      <c r="D277" s="7" t="s">
        <v>5</v>
      </c>
      <c r="E277" s="7" t="s">
        <v>321</v>
      </c>
      <c r="F277" s="38">
        <v>72.3</v>
      </c>
    </row>
    <row r="278">
      <c r="A278" s="7">
        <v>2023.0</v>
      </c>
      <c r="B278" s="37" t="s">
        <v>15</v>
      </c>
      <c r="C278" s="1" t="s">
        <v>482</v>
      </c>
      <c r="D278" s="7" t="s">
        <v>5</v>
      </c>
      <c r="E278" s="7" t="s">
        <v>321</v>
      </c>
      <c r="F278" s="38">
        <v>39.5</v>
      </c>
    </row>
    <row r="279">
      <c r="A279" s="7">
        <v>2023.0</v>
      </c>
      <c r="B279" s="37" t="s">
        <v>16</v>
      </c>
      <c r="C279" s="1" t="s">
        <v>484</v>
      </c>
      <c r="D279" s="7" t="s">
        <v>5</v>
      </c>
      <c r="E279" s="7" t="s">
        <v>321</v>
      </c>
      <c r="F279" s="38">
        <v>23.8</v>
      </c>
    </row>
    <row r="280">
      <c r="A280" s="7">
        <v>2023.0</v>
      </c>
      <c r="B280" s="37" t="s">
        <v>17</v>
      </c>
      <c r="C280" s="1" t="s">
        <v>485</v>
      </c>
      <c r="D280" s="7" t="s">
        <v>5</v>
      </c>
      <c r="E280" s="7" t="s">
        <v>321</v>
      </c>
      <c r="F280" s="38">
        <v>98.3</v>
      </c>
    </row>
    <row r="281">
      <c r="A281" s="7">
        <v>2023.0</v>
      </c>
      <c r="B281" s="37" t="s">
        <v>18</v>
      </c>
      <c r="C281" s="1" t="s">
        <v>486</v>
      </c>
      <c r="D281" s="7" t="s">
        <v>5</v>
      </c>
      <c r="E281" s="7" t="s">
        <v>321</v>
      </c>
      <c r="F281" s="38">
        <v>68.0</v>
      </c>
    </row>
    <row r="282">
      <c r="A282" s="7">
        <v>2023.0</v>
      </c>
      <c r="B282" s="37" t="s">
        <v>19</v>
      </c>
      <c r="C282" s="1" t="s">
        <v>487</v>
      </c>
      <c r="D282" s="7" t="s">
        <v>5</v>
      </c>
      <c r="E282" s="7" t="s">
        <v>321</v>
      </c>
      <c r="F282" s="38">
        <v>44.2</v>
      </c>
    </row>
    <row r="283">
      <c r="A283" s="7">
        <v>2023.0</v>
      </c>
      <c r="B283" s="37" t="s">
        <v>20</v>
      </c>
      <c r="C283" s="1" t="s">
        <v>488</v>
      </c>
      <c r="D283" s="7" t="s">
        <v>5</v>
      </c>
      <c r="E283" s="7" t="s">
        <v>321</v>
      </c>
      <c r="F283" s="38">
        <v>28.8</v>
      </c>
    </row>
    <row r="284">
      <c r="A284" s="7">
        <v>2023.0</v>
      </c>
      <c r="B284" s="37" t="s">
        <v>21</v>
      </c>
      <c r="C284" s="1" t="s">
        <v>490</v>
      </c>
      <c r="D284" s="7" t="s">
        <v>5</v>
      </c>
      <c r="E284" s="7" t="s">
        <v>321</v>
      </c>
      <c r="F284" s="38">
        <v>95.9</v>
      </c>
    </row>
    <row r="285">
      <c r="A285" s="7">
        <v>2023.0</v>
      </c>
      <c r="B285" s="37" t="s">
        <v>22</v>
      </c>
      <c r="C285" s="1" t="s">
        <v>491</v>
      </c>
      <c r="D285" s="7" t="s">
        <v>5</v>
      </c>
      <c r="E285" s="7" t="s">
        <v>321</v>
      </c>
      <c r="F285" s="38">
        <v>90.4</v>
      </c>
    </row>
    <row r="286">
      <c r="A286" s="7">
        <v>2023.0</v>
      </c>
      <c r="B286" s="37" t="s">
        <v>23</v>
      </c>
      <c r="C286" s="1" t="s">
        <v>492</v>
      </c>
      <c r="D286" s="7" t="s">
        <v>5</v>
      </c>
      <c r="E286" s="7" t="s">
        <v>321</v>
      </c>
      <c r="F286" s="38">
        <v>39.8</v>
      </c>
    </row>
    <row r="287">
      <c r="A287" s="7">
        <v>2023.0</v>
      </c>
      <c r="B287" s="37" t="s">
        <v>24</v>
      </c>
      <c r="C287" s="1" t="s">
        <v>493</v>
      </c>
      <c r="D287" s="7" t="s">
        <v>5</v>
      </c>
      <c r="E287" s="7" t="s">
        <v>321</v>
      </c>
      <c r="F287" s="38">
        <v>56.2</v>
      </c>
    </row>
    <row r="288">
      <c r="A288" s="7">
        <v>2023.0</v>
      </c>
      <c r="B288" s="37" t="s">
        <v>25</v>
      </c>
      <c r="C288" s="1" t="s">
        <v>494</v>
      </c>
      <c r="D288" s="7" t="s">
        <v>5</v>
      </c>
      <c r="E288" s="7" t="s">
        <v>321</v>
      </c>
      <c r="F288" s="38">
        <v>63.7</v>
      </c>
    </row>
    <row r="289">
      <c r="A289" s="7">
        <v>2023.0</v>
      </c>
      <c r="B289" s="37" t="s">
        <v>26</v>
      </c>
      <c r="C289" s="1" t="s">
        <v>495</v>
      </c>
      <c r="D289" s="7" t="s">
        <v>5</v>
      </c>
      <c r="E289" s="7" t="s">
        <v>321</v>
      </c>
      <c r="F289" s="38">
        <v>53.4</v>
      </c>
    </row>
    <row r="290">
      <c r="A290" s="7">
        <v>2023.0</v>
      </c>
      <c r="B290" s="37" t="s">
        <v>27</v>
      </c>
      <c r="C290" s="1" t="s">
        <v>497</v>
      </c>
      <c r="D290" s="7" t="s">
        <v>5</v>
      </c>
      <c r="E290" s="7" t="s">
        <v>321</v>
      </c>
      <c r="F290" s="38">
        <v>59.9</v>
      </c>
    </row>
    <row r="291">
      <c r="A291" s="7">
        <v>2023.0</v>
      </c>
      <c r="B291" s="37" t="s">
        <v>28</v>
      </c>
      <c r="C291" s="1" t="s">
        <v>496</v>
      </c>
      <c r="D291" s="7" t="s">
        <v>5</v>
      </c>
      <c r="E291" s="7" t="s">
        <v>321</v>
      </c>
      <c r="F291" s="38">
        <v>66.6</v>
      </c>
    </row>
    <row r="292">
      <c r="A292" s="7">
        <v>2023.0</v>
      </c>
      <c r="B292" s="37" t="s">
        <v>29</v>
      </c>
      <c r="C292" s="1" t="s">
        <v>498</v>
      </c>
      <c r="D292" s="7" t="s">
        <v>5</v>
      </c>
      <c r="E292" s="7" t="s">
        <v>321</v>
      </c>
      <c r="F292" s="38">
        <v>62.6</v>
      </c>
    </row>
    <row r="293">
      <c r="A293" s="7">
        <v>2023.0</v>
      </c>
      <c r="B293" s="37" t="s">
        <v>30</v>
      </c>
      <c r="C293" s="1" t="s">
        <v>499</v>
      </c>
      <c r="D293" s="7" t="s">
        <v>5</v>
      </c>
      <c r="E293" s="7" t="s">
        <v>321</v>
      </c>
      <c r="F293" s="38">
        <v>32.7</v>
      </c>
    </row>
    <row r="294">
      <c r="A294" s="7">
        <v>2023.0</v>
      </c>
      <c r="B294" s="37" t="s">
        <v>31</v>
      </c>
      <c r="C294" s="1" t="s">
        <v>500</v>
      </c>
      <c r="D294" s="7" t="s">
        <v>5</v>
      </c>
      <c r="E294" s="7" t="s">
        <v>321</v>
      </c>
      <c r="F294" s="38">
        <v>90.0</v>
      </c>
    </row>
    <row r="295">
      <c r="A295" s="7">
        <v>2023.0</v>
      </c>
      <c r="B295" s="37" t="s">
        <v>32</v>
      </c>
      <c r="C295" s="1" t="s">
        <v>501</v>
      </c>
      <c r="D295" s="7" t="s">
        <v>5</v>
      </c>
      <c r="E295" s="7" t="s">
        <v>321</v>
      </c>
      <c r="F295" s="38">
        <v>89.8</v>
      </c>
    </row>
    <row r="296">
      <c r="A296" s="7">
        <v>2023.0</v>
      </c>
      <c r="B296" s="37" t="s">
        <v>33</v>
      </c>
      <c r="C296" s="1" t="s">
        <v>502</v>
      </c>
      <c r="D296" s="7" t="s">
        <v>5</v>
      </c>
      <c r="E296" s="7" t="s">
        <v>321</v>
      </c>
      <c r="F296" s="38">
        <v>31.6</v>
      </c>
    </row>
    <row r="297">
      <c r="A297" s="7">
        <v>2023.0</v>
      </c>
      <c r="B297" s="37" t="s">
        <v>34</v>
      </c>
      <c r="C297" s="1" t="s">
        <v>503</v>
      </c>
      <c r="D297" s="7" t="s">
        <v>5</v>
      </c>
      <c r="E297" s="7" t="s">
        <v>321</v>
      </c>
      <c r="F297" s="38">
        <v>14.6</v>
      </c>
    </row>
    <row r="298">
      <c r="A298" s="7">
        <v>2023.0</v>
      </c>
      <c r="B298" s="37" t="s">
        <v>35</v>
      </c>
      <c r="C298" s="1" t="s">
        <v>504</v>
      </c>
      <c r="D298" s="7" t="s">
        <v>5</v>
      </c>
      <c r="E298" s="7" t="s">
        <v>321</v>
      </c>
      <c r="F298" s="38">
        <v>62.8</v>
      </c>
    </row>
    <row r="299">
      <c r="B299" s="36"/>
    </row>
    <row r="300">
      <c r="B300" s="36"/>
    </row>
    <row r="301">
      <c r="B301" s="36"/>
    </row>
    <row r="302">
      <c r="B302" s="36"/>
    </row>
    <row r="303">
      <c r="B303" s="36"/>
    </row>
    <row r="304">
      <c r="B304" s="36"/>
    </row>
    <row r="305">
      <c r="B305" s="36"/>
    </row>
    <row r="306">
      <c r="B306" s="36"/>
    </row>
    <row r="307">
      <c r="B307" s="36"/>
    </row>
    <row r="308">
      <c r="B308" s="36"/>
    </row>
    <row r="309">
      <c r="B309" s="36"/>
    </row>
    <row r="310">
      <c r="B310" s="36"/>
    </row>
    <row r="311">
      <c r="B311" s="36"/>
    </row>
    <row r="312">
      <c r="B312" s="36"/>
    </row>
    <row r="313">
      <c r="B313" s="36"/>
    </row>
    <row r="314">
      <c r="B314" s="36"/>
    </row>
    <row r="315">
      <c r="B315" s="36"/>
    </row>
    <row r="316">
      <c r="B316" s="36"/>
    </row>
    <row r="317">
      <c r="B317" s="36"/>
    </row>
    <row r="318">
      <c r="B318" s="36"/>
    </row>
    <row r="319">
      <c r="B319" s="36"/>
    </row>
    <row r="320">
      <c r="B320" s="36"/>
    </row>
    <row r="321">
      <c r="B321" s="36"/>
    </row>
    <row r="322">
      <c r="B322" s="36"/>
    </row>
    <row r="323">
      <c r="B323" s="36"/>
    </row>
    <row r="324">
      <c r="B324" s="36"/>
    </row>
    <row r="325">
      <c r="B325" s="36"/>
    </row>
    <row r="326">
      <c r="B326" s="36"/>
    </row>
    <row r="327">
      <c r="B327" s="36"/>
    </row>
    <row r="328">
      <c r="B328" s="36"/>
    </row>
    <row r="329">
      <c r="B329" s="36"/>
    </row>
    <row r="330">
      <c r="B330" s="36"/>
    </row>
    <row r="331">
      <c r="B331" s="36"/>
    </row>
    <row r="332">
      <c r="B332" s="36"/>
    </row>
    <row r="333">
      <c r="B333" s="36"/>
    </row>
    <row r="334">
      <c r="B334" s="36"/>
    </row>
    <row r="335">
      <c r="B335" s="36"/>
    </row>
    <row r="336">
      <c r="B336" s="36"/>
    </row>
    <row r="337">
      <c r="B337" s="36"/>
    </row>
    <row r="338">
      <c r="B338" s="36"/>
    </row>
    <row r="339">
      <c r="B339" s="36"/>
    </row>
    <row r="340">
      <c r="B340" s="36"/>
    </row>
    <row r="341">
      <c r="B341" s="36"/>
    </row>
    <row r="342">
      <c r="B342" s="36"/>
    </row>
    <row r="343">
      <c r="B343" s="36"/>
    </row>
    <row r="344">
      <c r="B344" s="36"/>
    </row>
    <row r="345">
      <c r="B345" s="36"/>
    </row>
    <row r="346">
      <c r="B346" s="36"/>
    </row>
    <row r="347">
      <c r="B347" s="36"/>
    </row>
    <row r="348">
      <c r="B348" s="36"/>
    </row>
    <row r="349">
      <c r="B349" s="36"/>
    </row>
    <row r="350">
      <c r="B350" s="36"/>
    </row>
    <row r="351">
      <c r="B351" s="36"/>
    </row>
    <row r="352">
      <c r="B352" s="36"/>
    </row>
    <row r="353">
      <c r="B353" s="36"/>
    </row>
    <row r="354">
      <c r="B354" s="36"/>
    </row>
    <row r="355">
      <c r="B355" s="36"/>
    </row>
    <row r="356">
      <c r="B356" s="36"/>
    </row>
    <row r="357">
      <c r="B357" s="36"/>
    </row>
    <row r="358">
      <c r="B358" s="36"/>
    </row>
    <row r="359">
      <c r="B359" s="36"/>
    </row>
    <row r="360">
      <c r="B360" s="36"/>
    </row>
    <row r="361">
      <c r="B361" s="36"/>
    </row>
    <row r="362">
      <c r="B362" s="36"/>
    </row>
    <row r="363">
      <c r="B363" s="36"/>
    </row>
    <row r="364">
      <c r="B364" s="36"/>
    </row>
    <row r="365">
      <c r="B365" s="36"/>
    </row>
    <row r="366">
      <c r="B366" s="36"/>
    </row>
    <row r="367">
      <c r="B367" s="36"/>
    </row>
    <row r="368">
      <c r="B368" s="36"/>
    </row>
    <row r="369">
      <c r="B369" s="36"/>
    </row>
    <row r="370">
      <c r="B370" s="36"/>
    </row>
    <row r="371">
      <c r="B371" s="36"/>
    </row>
    <row r="372">
      <c r="B372" s="36"/>
    </row>
    <row r="373">
      <c r="B373" s="36"/>
    </row>
    <row r="374">
      <c r="B374" s="36"/>
    </row>
    <row r="375">
      <c r="B375" s="36"/>
    </row>
    <row r="376">
      <c r="B376" s="36"/>
    </row>
    <row r="377">
      <c r="B377" s="36"/>
    </row>
    <row r="378">
      <c r="B378" s="36"/>
    </row>
    <row r="379">
      <c r="B379" s="36"/>
    </row>
    <row r="380">
      <c r="B380" s="36"/>
    </row>
    <row r="381">
      <c r="B381" s="36"/>
    </row>
    <row r="382">
      <c r="B382" s="36"/>
    </row>
    <row r="383">
      <c r="B383" s="36"/>
    </row>
    <row r="384">
      <c r="B384" s="36"/>
    </row>
    <row r="385">
      <c r="B385" s="36"/>
    </row>
    <row r="386">
      <c r="B386" s="36"/>
    </row>
    <row r="387">
      <c r="B387" s="36"/>
    </row>
    <row r="388">
      <c r="B388" s="36"/>
    </row>
    <row r="389">
      <c r="B389" s="36"/>
    </row>
    <row r="390">
      <c r="B390" s="36"/>
    </row>
    <row r="391">
      <c r="B391" s="36"/>
    </row>
    <row r="392">
      <c r="B392" s="36"/>
    </row>
    <row r="393">
      <c r="B393" s="36"/>
    </row>
    <row r="394">
      <c r="B394" s="36"/>
    </row>
    <row r="395">
      <c r="B395" s="36"/>
    </row>
    <row r="396">
      <c r="B396" s="36"/>
    </row>
    <row r="397">
      <c r="B397" s="36"/>
    </row>
    <row r="398">
      <c r="B398" s="36"/>
    </row>
    <row r="399">
      <c r="B399" s="36"/>
    </row>
    <row r="400">
      <c r="B400" s="36"/>
    </row>
    <row r="401">
      <c r="B401" s="36"/>
    </row>
    <row r="402">
      <c r="B402" s="36"/>
    </row>
    <row r="403">
      <c r="B403" s="36"/>
    </row>
    <row r="404">
      <c r="B404" s="36"/>
    </row>
    <row r="405">
      <c r="B405" s="36"/>
    </row>
    <row r="406">
      <c r="B406" s="36"/>
    </row>
    <row r="407">
      <c r="B407" s="36"/>
    </row>
    <row r="408">
      <c r="B408" s="36"/>
    </row>
    <row r="409">
      <c r="B409" s="36"/>
    </row>
    <row r="410">
      <c r="B410" s="36"/>
    </row>
    <row r="411">
      <c r="B411" s="36"/>
    </row>
    <row r="412">
      <c r="B412" s="36"/>
    </row>
    <row r="413">
      <c r="B413" s="36"/>
    </row>
    <row r="414">
      <c r="B414" s="36"/>
    </row>
    <row r="415">
      <c r="B415" s="36"/>
    </row>
    <row r="416">
      <c r="B416" s="36"/>
    </row>
    <row r="417">
      <c r="B417" s="36"/>
    </row>
    <row r="418">
      <c r="B418" s="36"/>
    </row>
    <row r="419">
      <c r="B419" s="36"/>
    </row>
    <row r="420">
      <c r="B420" s="36"/>
    </row>
    <row r="421">
      <c r="B421" s="36"/>
    </row>
    <row r="422">
      <c r="B422" s="36"/>
    </row>
    <row r="423">
      <c r="B423" s="36"/>
    </row>
    <row r="424">
      <c r="B424" s="36"/>
    </row>
    <row r="425">
      <c r="B425" s="36"/>
    </row>
    <row r="426">
      <c r="B426" s="36"/>
    </row>
    <row r="427">
      <c r="B427" s="36"/>
    </row>
    <row r="428">
      <c r="B428" s="36"/>
    </row>
    <row r="429">
      <c r="B429" s="36"/>
    </row>
    <row r="430">
      <c r="B430" s="36"/>
    </row>
    <row r="431">
      <c r="B431" s="36"/>
    </row>
    <row r="432">
      <c r="B432" s="36"/>
    </row>
    <row r="433">
      <c r="B433" s="36"/>
    </row>
    <row r="434">
      <c r="B434" s="36"/>
    </row>
    <row r="435">
      <c r="B435" s="36"/>
    </row>
    <row r="436">
      <c r="B436" s="36"/>
    </row>
    <row r="437">
      <c r="B437" s="36"/>
    </row>
    <row r="438">
      <c r="B438" s="36"/>
    </row>
    <row r="439">
      <c r="B439" s="36"/>
    </row>
    <row r="440">
      <c r="B440" s="36"/>
    </row>
    <row r="441">
      <c r="B441" s="36"/>
    </row>
    <row r="442">
      <c r="B442" s="36"/>
    </row>
    <row r="443">
      <c r="B443" s="36"/>
    </row>
    <row r="444">
      <c r="B444" s="36"/>
    </row>
    <row r="445">
      <c r="B445" s="36"/>
    </row>
    <row r="446">
      <c r="B446" s="36"/>
    </row>
    <row r="447">
      <c r="B447" s="36"/>
    </row>
    <row r="448">
      <c r="B448" s="36"/>
    </row>
    <row r="449">
      <c r="B449" s="36"/>
    </row>
    <row r="450">
      <c r="B450" s="36"/>
    </row>
    <row r="451">
      <c r="B451" s="36"/>
    </row>
    <row r="452">
      <c r="B452" s="36"/>
    </row>
    <row r="453">
      <c r="B453" s="36"/>
    </row>
    <row r="454">
      <c r="B454" s="36"/>
    </row>
    <row r="455">
      <c r="B455" s="36"/>
    </row>
    <row r="456">
      <c r="B456" s="36"/>
    </row>
    <row r="457">
      <c r="B457" s="36"/>
    </row>
    <row r="458">
      <c r="B458" s="36"/>
    </row>
    <row r="459">
      <c r="B459" s="36"/>
    </row>
    <row r="460">
      <c r="B460" s="36"/>
    </row>
    <row r="461">
      <c r="B461" s="36"/>
    </row>
    <row r="462">
      <c r="B462" s="36"/>
    </row>
    <row r="463">
      <c r="B463" s="36"/>
    </row>
    <row r="464">
      <c r="B464" s="36"/>
    </row>
    <row r="465">
      <c r="B465" s="36"/>
    </row>
    <row r="466">
      <c r="B466" s="36"/>
    </row>
    <row r="467">
      <c r="B467" s="36"/>
    </row>
    <row r="468">
      <c r="B468" s="36"/>
    </row>
    <row r="469">
      <c r="B469" s="36"/>
    </row>
    <row r="470">
      <c r="B470" s="36"/>
    </row>
    <row r="471">
      <c r="B471" s="36"/>
    </row>
    <row r="472">
      <c r="B472" s="36"/>
    </row>
    <row r="473">
      <c r="B473" s="36"/>
    </row>
    <row r="474">
      <c r="B474" s="36"/>
    </row>
    <row r="475">
      <c r="B475" s="36"/>
    </row>
    <row r="476">
      <c r="B476" s="36"/>
    </row>
    <row r="477">
      <c r="B477" s="36"/>
    </row>
    <row r="478">
      <c r="B478" s="36"/>
    </row>
    <row r="479">
      <c r="B479" s="36"/>
    </row>
    <row r="480">
      <c r="B480" s="36"/>
    </row>
    <row r="481">
      <c r="B481" s="36"/>
    </row>
    <row r="482">
      <c r="B482" s="36"/>
    </row>
    <row r="483">
      <c r="B483" s="36"/>
    </row>
    <row r="484">
      <c r="B484" s="36"/>
    </row>
    <row r="485">
      <c r="B485" s="36"/>
    </row>
    <row r="486">
      <c r="B486" s="36"/>
    </row>
    <row r="487">
      <c r="B487" s="36"/>
    </row>
    <row r="488">
      <c r="B488" s="36"/>
    </row>
    <row r="489">
      <c r="B489" s="36"/>
    </row>
    <row r="490">
      <c r="B490" s="36"/>
    </row>
    <row r="491">
      <c r="B491" s="36"/>
    </row>
    <row r="492">
      <c r="B492" s="36"/>
    </row>
    <row r="493">
      <c r="B493" s="36"/>
    </row>
    <row r="494">
      <c r="B494" s="36"/>
    </row>
    <row r="495">
      <c r="B495" s="36"/>
    </row>
    <row r="496">
      <c r="B496" s="36"/>
    </row>
    <row r="497">
      <c r="B497" s="36"/>
    </row>
    <row r="498">
      <c r="B498" s="36"/>
    </row>
    <row r="499">
      <c r="B499" s="36"/>
    </row>
    <row r="500">
      <c r="B500" s="36"/>
    </row>
    <row r="501">
      <c r="B501" s="36"/>
    </row>
    <row r="502">
      <c r="B502" s="36"/>
    </row>
    <row r="503">
      <c r="B503" s="36"/>
    </row>
    <row r="504">
      <c r="B504" s="36"/>
    </row>
    <row r="505">
      <c r="B505" s="36"/>
    </row>
    <row r="506">
      <c r="B506" s="36"/>
    </row>
    <row r="507">
      <c r="B507" s="36"/>
    </row>
    <row r="508">
      <c r="B508" s="36"/>
    </row>
    <row r="509">
      <c r="B509" s="36"/>
    </row>
    <row r="510">
      <c r="B510" s="36"/>
    </row>
    <row r="511">
      <c r="B511" s="36"/>
    </row>
    <row r="512">
      <c r="B512" s="36"/>
    </row>
    <row r="513">
      <c r="B513" s="36"/>
    </row>
    <row r="514">
      <c r="B514" s="36"/>
    </row>
    <row r="515">
      <c r="B515" s="36"/>
    </row>
    <row r="516">
      <c r="B516" s="36"/>
    </row>
    <row r="517">
      <c r="B517" s="36"/>
    </row>
    <row r="518">
      <c r="B518" s="36"/>
    </row>
    <row r="519">
      <c r="B519" s="36"/>
    </row>
    <row r="520">
      <c r="B520" s="36"/>
    </row>
    <row r="521">
      <c r="B521" s="36"/>
    </row>
    <row r="522">
      <c r="B522" s="36"/>
    </row>
    <row r="523">
      <c r="B523" s="36"/>
    </row>
    <row r="524">
      <c r="B524" s="36"/>
    </row>
    <row r="525">
      <c r="B525" s="36"/>
    </row>
    <row r="526">
      <c r="B526" s="36"/>
    </row>
    <row r="527">
      <c r="B527" s="36"/>
    </row>
    <row r="528">
      <c r="B528" s="36"/>
    </row>
    <row r="529">
      <c r="B529" s="36"/>
    </row>
    <row r="530">
      <c r="B530" s="36"/>
    </row>
    <row r="531">
      <c r="B531" s="36"/>
    </row>
    <row r="532">
      <c r="B532" s="36"/>
    </row>
    <row r="533">
      <c r="B533" s="36"/>
    </row>
    <row r="534">
      <c r="B534" s="36"/>
    </row>
    <row r="535">
      <c r="B535" s="36"/>
    </row>
    <row r="536">
      <c r="B536" s="36"/>
    </row>
    <row r="537">
      <c r="B537" s="36"/>
    </row>
    <row r="538">
      <c r="B538" s="36"/>
    </row>
    <row r="539">
      <c r="B539" s="36"/>
    </row>
    <row r="540">
      <c r="B540" s="36"/>
    </row>
    <row r="541">
      <c r="B541" s="36"/>
    </row>
    <row r="542">
      <c r="B542" s="36"/>
    </row>
    <row r="543">
      <c r="B543" s="36"/>
    </row>
    <row r="544">
      <c r="B544" s="36"/>
    </row>
    <row r="545">
      <c r="B545" s="36"/>
    </row>
    <row r="546">
      <c r="B546" s="36"/>
    </row>
    <row r="547">
      <c r="B547" s="36"/>
    </row>
    <row r="548">
      <c r="B548" s="36"/>
    </row>
    <row r="549">
      <c r="B549" s="36"/>
    </row>
    <row r="550">
      <c r="B550" s="36"/>
    </row>
    <row r="551">
      <c r="B551" s="36"/>
    </row>
    <row r="552">
      <c r="B552" s="36"/>
    </row>
    <row r="553">
      <c r="B553" s="36"/>
    </row>
    <row r="554">
      <c r="B554" s="36"/>
    </row>
    <row r="555">
      <c r="B555" s="36"/>
    </row>
    <row r="556">
      <c r="B556" s="36"/>
    </row>
    <row r="557">
      <c r="B557" s="36"/>
    </row>
    <row r="558">
      <c r="B558" s="36"/>
    </row>
    <row r="559">
      <c r="B559" s="36"/>
    </row>
    <row r="560">
      <c r="B560" s="36"/>
    </row>
    <row r="561">
      <c r="B561" s="36"/>
    </row>
    <row r="562">
      <c r="B562" s="36"/>
    </row>
    <row r="563">
      <c r="B563" s="36"/>
    </row>
    <row r="564">
      <c r="B564" s="36"/>
    </row>
    <row r="565">
      <c r="B565" s="36"/>
    </row>
    <row r="566">
      <c r="B566" s="36"/>
    </row>
    <row r="567">
      <c r="B567" s="36"/>
    </row>
    <row r="568">
      <c r="B568" s="36"/>
    </row>
    <row r="569">
      <c r="B569" s="36"/>
    </row>
    <row r="570">
      <c r="B570" s="36"/>
    </row>
    <row r="571">
      <c r="B571" s="36"/>
    </row>
    <row r="572">
      <c r="B572" s="36"/>
    </row>
    <row r="573">
      <c r="B573" s="36"/>
    </row>
    <row r="574">
      <c r="B574" s="36"/>
    </row>
    <row r="575">
      <c r="B575" s="36"/>
    </row>
    <row r="576">
      <c r="B576" s="36"/>
    </row>
    <row r="577">
      <c r="B577" s="36"/>
    </row>
    <row r="578">
      <c r="B578" s="36"/>
    </row>
    <row r="579">
      <c r="B579" s="36"/>
    </row>
    <row r="580">
      <c r="B580" s="36"/>
    </row>
    <row r="581">
      <c r="B581" s="36"/>
    </row>
    <row r="582">
      <c r="B582" s="36"/>
    </row>
    <row r="583">
      <c r="B583" s="36"/>
    </row>
    <row r="584">
      <c r="B584" s="36"/>
    </row>
    <row r="585">
      <c r="B585" s="36"/>
    </row>
    <row r="586">
      <c r="B586" s="36"/>
    </row>
    <row r="587">
      <c r="B587" s="36"/>
    </row>
    <row r="588">
      <c r="B588" s="36"/>
    </row>
    <row r="589">
      <c r="B589" s="36"/>
    </row>
    <row r="590">
      <c r="B590" s="36"/>
    </row>
    <row r="591">
      <c r="B591" s="36"/>
    </row>
    <row r="592">
      <c r="B592" s="36"/>
    </row>
    <row r="593">
      <c r="B593" s="36"/>
    </row>
    <row r="594">
      <c r="B594" s="36"/>
    </row>
    <row r="595">
      <c r="B595" s="36"/>
    </row>
    <row r="596">
      <c r="B596" s="36"/>
    </row>
    <row r="597">
      <c r="B597" s="36"/>
    </row>
    <row r="598">
      <c r="B598" s="36"/>
    </row>
    <row r="599">
      <c r="B599" s="36"/>
    </row>
    <row r="600">
      <c r="B600" s="36"/>
    </row>
    <row r="601">
      <c r="B601" s="36"/>
    </row>
    <row r="602">
      <c r="B602" s="36"/>
    </row>
    <row r="603">
      <c r="B603" s="36"/>
    </row>
    <row r="604">
      <c r="B604" s="36"/>
    </row>
    <row r="605">
      <c r="B605" s="36"/>
    </row>
    <row r="606">
      <c r="B606" s="36"/>
    </row>
    <row r="607">
      <c r="B607" s="36"/>
    </row>
    <row r="608">
      <c r="B608" s="36"/>
    </row>
    <row r="609">
      <c r="B609" s="36"/>
    </row>
    <row r="610">
      <c r="B610" s="36"/>
    </row>
    <row r="611">
      <c r="B611" s="36"/>
    </row>
    <row r="612">
      <c r="B612" s="36"/>
    </row>
    <row r="613">
      <c r="B613" s="36"/>
    </row>
    <row r="614">
      <c r="B614" s="36"/>
    </row>
    <row r="615">
      <c r="B615" s="36"/>
    </row>
    <row r="616">
      <c r="B616" s="36"/>
    </row>
    <row r="617">
      <c r="B617" s="36"/>
    </row>
    <row r="618">
      <c r="B618" s="36"/>
    </row>
    <row r="619">
      <c r="B619" s="36"/>
    </row>
    <row r="620">
      <c r="B620" s="36"/>
    </row>
    <row r="621">
      <c r="B621" s="36"/>
    </row>
    <row r="622">
      <c r="B622" s="36"/>
    </row>
    <row r="623">
      <c r="B623" s="36"/>
    </row>
    <row r="624">
      <c r="B624" s="36"/>
    </row>
    <row r="625">
      <c r="B625" s="36"/>
    </row>
    <row r="626">
      <c r="B626" s="36"/>
    </row>
    <row r="627">
      <c r="B627" s="36"/>
    </row>
    <row r="628">
      <c r="B628" s="36"/>
    </row>
    <row r="629">
      <c r="B629" s="36"/>
    </row>
    <row r="630">
      <c r="B630" s="36"/>
    </row>
    <row r="631">
      <c r="B631" s="36"/>
    </row>
    <row r="632">
      <c r="B632" s="36"/>
    </row>
    <row r="633">
      <c r="B633" s="36"/>
    </row>
    <row r="634">
      <c r="B634" s="36"/>
    </row>
    <row r="635">
      <c r="B635" s="36"/>
    </row>
    <row r="636">
      <c r="B636" s="36"/>
    </row>
    <row r="637">
      <c r="B637" s="36"/>
    </row>
    <row r="638">
      <c r="B638" s="36"/>
    </row>
    <row r="639">
      <c r="B639" s="36"/>
    </row>
    <row r="640">
      <c r="B640" s="36"/>
    </row>
    <row r="641">
      <c r="B641" s="36"/>
    </row>
    <row r="642">
      <c r="B642" s="36"/>
    </row>
    <row r="643">
      <c r="B643" s="36"/>
    </row>
    <row r="644">
      <c r="B644" s="36"/>
    </row>
    <row r="645">
      <c r="B645" s="36"/>
    </row>
    <row r="646">
      <c r="B646" s="36"/>
    </row>
    <row r="647">
      <c r="B647" s="36"/>
    </row>
    <row r="648">
      <c r="B648" s="36"/>
    </row>
    <row r="649">
      <c r="B649" s="36"/>
    </row>
    <row r="650">
      <c r="B650" s="36"/>
    </row>
    <row r="651">
      <c r="B651" s="36"/>
    </row>
    <row r="652">
      <c r="B652" s="36"/>
    </row>
    <row r="653">
      <c r="B653" s="36"/>
    </row>
    <row r="654">
      <c r="B654" s="36"/>
    </row>
    <row r="655">
      <c r="B655" s="36"/>
    </row>
    <row r="656">
      <c r="B656" s="36"/>
    </row>
    <row r="657">
      <c r="B657" s="36"/>
    </row>
    <row r="658">
      <c r="B658" s="36"/>
    </row>
    <row r="659">
      <c r="B659" s="36"/>
    </row>
    <row r="660">
      <c r="B660" s="36"/>
    </row>
    <row r="661">
      <c r="B661" s="36"/>
    </row>
    <row r="662">
      <c r="B662" s="36"/>
    </row>
    <row r="663">
      <c r="B663" s="36"/>
    </row>
    <row r="664">
      <c r="B664" s="36"/>
    </row>
    <row r="665">
      <c r="B665" s="36"/>
    </row>
    <row r="666">
      <c r="B666" s="36"/>
    </row>
    <row r="667">
      <c r="B667" s="36"/>
    </row>
    <row r="668">
      <c r="B668" s="36"/>
    </row>
    <row r="669">
      <c r="B669" s="36"/>
    </row>
    <row r="670">
      <c r="B670" s="36"/>
    </row>
    <row r="671">
      <c r="B671" s="36"/>
    </row>
    <row r="672">
      <c r="B672" s="36"/>
    </row>
    <row r="673">
      <c r="B673" s="36"/>
    </row>
    <row r="674">
      <c r="B674" s="36"/>
    </row>
    <row r="675">
      <c r="B675" s="36"/>
    </row>
    <row r="676">
      <c r="B676" s="36"/>
    </row>
    <row r="677">
      <c r="B677" s="36"/>
    </row>
    <row r="678">
      <c r="B678" s="36"/>
    </row>
    <row r="679">
      <c r="B679" s="36"/>
    </row>
    <row r="680">
      <c r="B680" s="36"/>
    </row>
    <row r="681">
      <c r="B681" s="36"/>
    </row>
    <row r="682">
      <c r="B682" s="36"/>
    </row>
    <row r="683">
      <c r="B683" s="36"/>
    </row>
    <row r="684">
      <c r="B684" s="36"/>
    </row>
    <row r="685">
      <c r="B685" s="36"/>
    </row>
    <row r="686">
      <c r="B686" s="36"/>
    </row>
    <row r="687">
      <c r="B687" s="36"/>
    </row>
    <row r="688">
      <c r="B688" s="36"/>
    </row>
    <row r="689">
      <c r="B689" s="36"/>
    </row>
    <row r="690">
      <c r="B690" s="36"/>
    </row>
    <row r="691">
      <c r="B691" s="36"/>
    </row>
    <row r="692">
      <c r="B692" s="36"/>
    </row>
    <row r="693">
      <c r="B693" s="36"/>
    </row>
    <row r="694">
      <c r="B694" s="36"/>
    </row>
    <row r="695">
      <c r="B695" s="36"/>
    </row>
    <row r="696">
      <c r="B696" s="36"/>
    </row>
    <row r="697">
      <c r="B697" s="36"/>
    </row>
    <row r="698">
      <c r="B698" s="36"/>
    </row>
    <row r="699">
      <c r="B699" s="36"/>
    </row>
    <row r="700">
      <c r="B700" s="36"/>
    </row>
    <row r="701">
      <c r="B701" s="36"/>
    </row>
    <row r="702">
      <c r="B702" s="36"/>
    </row>
    <row r="703">
      <c r="B703" s="36"/>
    </row>
    <row r="704">
      <c r="B704" s="36"/>
    </row>
    <row r="705">
      <c r="B705" s="36"/>
    </row>
    <row r="706">
      <c r="B706" s="36"/>
    </row>
    <row r="707">
      <c r="B707" s="36"/>
    </row>
    <row r="708">
      <c r="B708" s="36"/>
    </row>
    <row r="709">
      <c r="B709" s="36"/>
    </row>
    <row r="710">
      <c r="B710" s="36"/>
    </row>
    <row r="711">
      <c r="B711" s="36"/>
    </row>
    <row r="712">
      <c r="B712" s="36"/>
    </row>
    <row r="713">
      <c r="B713" s="36"/>
    </row>
    <row r="714">
      <c r="B714" s="36"/>
    </row>
    <row r="715">
      <c r="B715" s="36"/>
    </row>
    <row r="716">
      <c r="B716" s="36"/>
    </row>
    <row r="717">
      <c r="B717" s="36"/>
    </row>
    <row r="718">
      <c r="B718" s="36"/>
    </row>
    <row r="719">
      <c r="B719" s="36"/>
    </row>
    <row r="720">
      <c r="B720" s="36"/>
    </row>
    <row r="721">
      <c r="B721" s="36"/>
    </row>
    <row r="722">
      <c r="B722" s="36"/>
    </row>
    <row r="723">
      <c r="B723" s="36"/>
    </row>
    <row r="724">
      <c r="B724" s="36"/>
    </row>
    <row r="725">
      <c r="B725" s="36"/>
    </row>
    <row r="726">
      <c r="B726" s="36"/>
    </row>
    <row r="727">
      <c r="B727" s="36"/>
    </row>
    <row r="728">
      <c r="B728" s="36"/>
    </row>
    <row r="729">
      <c r="B729" s="36"/>
    </row>
    <row r="730">
      <c r="B730" s="36"/>
    </row>
    <row r="731">
      <c r="B731" s="36"/>
    </row>
    <row r="732">
      <c r="B732" s="36"/>
    </row>
    <row r="733">
      <c r="B733" s="36"/>
    </row>
    <row r="734">
      <c r="B734" s="36"/>
    </row>
    <row r="735">
      <c r="B735" s="36"/>
    </row>
    <row r="736">
      <c r="B736" s="36"/>
    </row>
    <row r="737">
      <c r="B737" s="36"/>
    </row>
    <row r="738">
      <c r="B738" s="36"/>
    </row>
    <row r="739">
      <c r="B739" s="36"/>
    </row>
    <row r="740">
      <c r="B740" s="36"/>
    </row>
    <row r="741">
      <c r="B741" s="36"/>
    </row>
    <row r="742">
      <c r="B742" s="36"/>
    </row>
    <row r="743">
      <c r="B743" s="36"/>
    </row>
    <row r="744">
      <c r="B744" s="36"/>
    </row>
    <row r="745">
      <c r="B745" s="36"/>
    </row>
    <row r="746">
      <c r="B746" s="36"/>
    </row>
    <row r="747">
      <c r="B747" s="36"/>
    </row>
    <row r="748">
      <c r="B748" s="36"/>
    </row>
    <row r="749">
      <c r="B749" s="36"/>
    </row>
    <row r="750">
      <c r="B750" s="36"/>
    </row>
    <row r="751">
      <c r="B751" s="36"/>
    </row>
    <row r="752">
      <c r="B752" s="36"/>
    </row>
    <row r="753">
      <c r="B753" s="36"/>
    </row>
    <row r="754">
      <c r="B754" s="36"/>
    </row>
    <row r="755">
      <c r="B755" s="36"/>
    </row>
    <row r="756">
      <c r="B756" s="36"/>
    </row>
    <row r="757">
      <c r="B757" s="36"/>
    </row>
    <row r="758">
      <c r="B758" s="36"/>
    </row>
    <row r="759">
      <c r="B759" s="36"/>
    </row>
    <row r="760">
      <c r="B760" s="36"/>
    </row>
    <row r="761">
      <c r="B761" s="36"/>
    </row>
    <row r="762">
      <c r="B762" s="36"/>
    </row>
    <row r="763">
      <c r="B763" s="36"/>
    </row>
    <row r="764">
      <c r="B764" s="36"/>
    </row>
    <row r="765">
      <c r="B765" s="36"/>
    </row>
    <row r="766">
      <c r="B766" s="36"/>
    </row>
    <row r="767">
      <c r="B767" s="36"/>
    </row>
    <row r="768">
      <c r="B768" s="36"/>
    </row>
    <row r="769">
      <c r="B769" s="36"/>
    </row>
    <row r="770">
      <c r="B770" s="36"/>
    </row>
    <row r="771">
      <c r="B771" s="36"/>
    </row>
    <row r="772">
      <c r="B772" s="36"/>
    </row>
    <row r="773">
      <c r="B773" s="36"/>
    </row>
    <row r="774">
      <c r="B774" s="36"/>
    </row>
    <row r="775">
      <c r="B775" s="36"/>
    </row>
    <row r="776">
      <c r="B776" s="36"/>
    </row>
    <row r="777">
      <c r="B777" s="36"/>
    </row>
    <row r="778">
      <c r="B778" s="36"/>
    </row>
    <row r="779">
      <c r="B779" s="36"/>
    </row>
    <row r="780">
      <c r="B780" s="36"/>
    </row>
    <row r="781">
      <c r="B781" s="36"/>
    </row>
    <row r="782">
      <c r="B782" s="36"/>
    </row>
    <row r="783">
      <c r="B783" s="36"/>
    </row>
    <row r="784">
      <c r="B784" s="36"/>
    </row>
    <row r="785">
      <c r="B785" s="36"/>
    </row>
    <row r="786">
      <c r="B786" s="36"/>
    </row>
    <row r="787">
      <c r="B787" s="36"/>
    </row>
    <row r="788">
      <c r="B788" s="36"/>
    </row>
    <row r="789">
      <c r="B789" s="36"/>
    </row>
    <row r="790">
      <c r="B790" s="36"/>
    </row>
    <row r="791">
      <c r="B791" s="36"/>
    </row>
    <row r="792">
      <c r="B792" s="36"/>
    </row>
    <row r="793">
      <c r="B793" s="36"/>
    </row>
    <row r="794">
      <c r="B794" s="36"/>
    </row>
    <row r="795">
      <c r="B795" s="36"/>
    </row>
    <row r="796">
      <c r="B796" s="36"/>
    </row>
    <row r="797">
      <c r="B797" s="36"/>
    </row>
    <row r="798">
      <c r="B798" s="36"/>
    </row>
    <row r="799">
      <c r="B799" s="36"/>
    </row>
    <row r="800">
      <c r="B800" s="36"/>
    </row>
    <row r="801">
      <c r="B801" s="36"/>
    </row>
    <row r="802">
      <c r="B802" s="36"/>
    </row>
    <row r="803">
      <c r="B803" s="36"/>
    </row>
    <row r="804">
      <c r="B804" s="36"/>
    </row>
    <row r="805">
      <c r="B805" s="36"/>
    </row>
    <row r="806">
      <c r="B806" s="36"/>
    </row>
    <row r="807">
      <c r="B807" s="36"/>
    </row>
    <row r="808">
      <c r="B808" s="36"/>
    </row>
    <row r="809">
      <c r="B809" s="36"/>
    </row>
    <row r="810">
      <c r="B810" s="36"/>
    </row>
    <row r="811">
      <c r="B811" s="36"/>
    </row>
    <row r="812">
      <c r="B812" s="36"/>
    </row>
    <row r="813">
      <c r="B813" s="36"/>
    </row>
    <row r="814">
      <c r="B814" s="36"/>
    </row>
    <row r="815">
      <c r="B815" s="36"/>
    </row>
    <row r="816">
      <c r="B816" s="36"/>
    </row>
    <row r="817">
      <c r="B817" s="36"/>
    </row>
    <row r="818">
      <c r="B818" s="36"/>
    </row>
    <row r="819">
      <c r="B819" s="36"/>
    </row>
    <row r="820">
      <c r="B820" s="36"/>
    </row>
    <row r="821">
      <c r="B821" s="36"/>
    </row>
    <row r="822">
      <c r="B822" s="36"/>
    </row>
    <row r="823">
      <c r="B823" s="36"/>
    </row>
    <row r="824">
      <c r="B824" s="36"/>
    </row>
    <row r="825">
      <c r="B825" s="36"/>
    </row>
    <row r="826">
      <c r="B826" s="36"/>
    </row>
    <row r="827">
      <c r="B827" s="36"/>
    </row>
    <row r="828">
      <c r="B828" s="36"/>
    </row>
    <row r="829">
      <c r="B829" s="36"/>
    </row>
    <row r="830">
      <c r="B830" s="36"/>
    </row>
    <row r="831">
      <c r="B831" s="36"/>
    </row>
    <row r="832">
      <c r="B832" s="36"/>
    </row>
    <row r="833">
      <c r="B833" s="36"/>
    </row>
    <row r="834">
      <c r="B834" s="36"/>
    </row>
    <row r="835">
      <c r="B835" s="36"/>
    </row>
    <row r="836">
      <c r="B836" s="36"/>
    </row>
    <row r="837">
      <c r="B837" s="36"/>
    </row>
    <row r="838">
      <c r="B838" s="36"/>
    </row>
    <row r="839">
      <c r="B839" s="36"/>
    </row>
    <row r="840">
      <c r="B840" s="36"/>
    </row>
    <row r="841">
      <c r="B841" s="36"/>
    </row>
    <row r="842">
      <c r="B842" s="36"/>
    </row>
    <row r="843">
      <c r="B843" s="36"/>
    </row>
    <row r="844">
      <c r="B844" s="36"/>
    </row>
    <row r="845">
      <c r="B845" s="36"/>
    </row>
    <row r="846">
      <c r="B846" s="36"/>
    </row>
    <row r="847">
      <c r="B847" s="36"/>
    </row>
    <row r="848">
      <c r="B848" s="36"/>
    </row>
    <row r="849">
      <c r="B849" s="36"/>
    </row>
    <row r="850">
      <c r="B850" s="36"/>
    </row>
    <row r="851">
      <c r="B851" s="36"/>
    </row>
    <row r="852">
      <c r="B852" s="36"/>
    </row>
    <row r="853">
      <c r="B853" s="36"/>
    </row>
    <row r="854">
      <c r="B854" s="36"/>
    </row>
    <row r="855">
      <c r="B855" s="36"/>
    </row>
    <row r="856">
      <c r="B856" s="36"/>
    </row>
    <row r="857">
      <c r="B857" s="36"/>
    </row>
    <row r="858">
      <c r="B858" s="36"/>
    </row>
    <row r="859">
      <c r="B859" s="36"/>
    </row>
    <row r="860">
      <c r="B860" s="36"/>
    </row>
    <row r="861">
      <c r="B861" s="36"/>
    </row>
    <row r="862">
      <c r="B862" s="36"/>
    </row>
    <row r="863">
      <c r="B863" s="36"/>
    </row>
    <row r="864">
      <c r="B864" s="36"/>
    </row>
    <row r="865">
      <c r="B865" s="36"/>
    </row>
    <row r="866">
      <c r="B866" s="36"/>
    </row>
    <row r="867">
      <c r="B867" s="36"/>
    </row>
    <row r="868">
      <c r="B868" s="36"/>
    </row>
    <row r="869">
      <c r="B869" s="36"/>
    </row>
    <row r="870">
      <c r="B870" s="36"/>
    </row>
    <row r="871">
      <c r="B871" s="36"/>
    </row>
    <row r="872">
      <c r="B872" s="36"/>
    </row>
    <row r="873">
      <c r="B873" s="36"/>
    </row>
    <row r="874">
      <c r="B874" s="36"/>
    </row>
    <row r="875">
      <c r="B875" s="36"/>
    </row>
    <row r="876">
      <c r="B876" s="36"/>
    </row>
    <row r="877">
      <c r="B877" s="36"/>
    </row>
    <row r="878">
      <c r="B878" s="36"/>
    </row>
    <row r="879">
      <c r="B879" s="36"/>
    </row>
    <row r="880">
      <c r="B880" s="36"/>
    </row>
    <row r="881">
      <c r="B881" s="36"/>
    </row>
    <row r="882">
      <c r="B882" s="36"/>
    </row>
    <row r="883">
      <c r="B883" s="36"/>
    </row>
    <row r="884">
      <c r="B884" s="36"/>
    </row>
    <row r="885">
      <c r="B885" s="36"/>
    </row>
    <row r="886">
      <c r="B886" s="36"/>
    </row>
    <row r="887">
      <c r="B887" s="36"/>
    </row>
    <row r="888">
      <c r="B888" s="36"/>
    </row>
    <row r="889">
      <c r="B889" s="36"/>
    </row>
    <row r="890">
      <c r="B890" s="36"/>
    </row>
    <row r="891">
      <c r="B891" s="36"/>
    </row>
    <row r="892">
      <c r="B892" s="36"/>
    </row>
    <row r="893">
      <c r="B893" s="36"/>
    </row>
    <row r="894">
      <c r="B894" s="36"/>
    </row>
    <row r="895">
      <c r="B895" s="36"/>
    </row>
    <row r="896">
      <c r="B896" s="36"/>
    </row>
    <row r="897">
      <c r="B897" s="36"/>
    </row>
    <row r="898">
      <c r="B898" s="36"/>
    </row>
    <row r="899">
      <c r="B899" s="36"/>
    </row>
    <row r="900">
      <c r="B900" s="36"/>
    </row>
    <row r="901">
      <c r="B901" s="36"/>
    </row>
    <row r="902">
      <c r="B902" s="36"/>
    </row>
    <row r="903">
      <c r="B903" s="36"/>
    </row>
    <row r="904">
      <c r="B904" s="36"/>
    </row>
    <row r="905">
      <c r="B905" s="36"/>
    </row>
    <row r="906">
      <c r="B906" s="36"/>
    </row>
    <row r="907">
      <c r="B907" s="36"/>
    </row>
    <row r="908">
      <c r="B908" s="36"/>
    </row>
    <row r="909">
      <c r="B909" s="36"/>
    </row>
    <row r="910">
      <c r="B910" s="36"/>
    </row>
    <row r="911">
      <c r="B911" s="36"/>
    </row>
    <row r="912">
      <c r="B912" s="36"/>
    </row>
    <row r="913">
      <c r="B913" s="36"/>
    </row>
    <row r="914">
      <c r="B914" s="36"/>
    </row>
    <row r="915">
      <c r="B915" s="36"/>
    </row>
    <row r="916">
      <c r="B916" s="36"/>
    </row>
    <row r="917">
      <c r="B917" s="36"/>
    </row>
    <row r="918">
      <c r="B918" s="36"/>
    </row>
    <row r="919">
      <c r="B919" s="36"/>
    </row>
    <row r="920">
      <c r="B920" s="36"/>
    </row>
    <row r="921">
      <c r="B921" s="36"/>
    </row>
    <row r="922">
      <c r="B922" s="36"/>
    </row>
    <row r="923">
      <c r="B923" s="36"/>
    </row>
    <row r="924">
      <c r="B924" s="36"/>
    </row>
    <row r="925">
      <c r="B925" s="36"/>
    </row>
    <row r="926">
      <c r="B926" s="36"/>
    </row>
    <row r="927">
      <c r="B927" s="36"/>
    </row>
    <row r="928">
      <c r="B928" s="36"/>
    </row>
    <row r="929">
      <c r="B929" s="36"/>
    </row>
    <row r="930">
      <c r="B930" s="36"/>
    </row>
    <row r="931">
      <c r="B931" s="36"/>
    </row>
    <row r="932">
      <c r="B932" s="36"/>
    </row>
    <row r="933">
      <c r="B933" s="36"/>
    </row>
    <row r="934">
      <c r="B934" s="36"/>
    </row>
    <row r="935">
      <c r="B935" s="36"/>
    </row>
    <row r="936">
      <c r="B936" s="36"/>
    </row>
    <row r="937">
      <c r="B937" s="36"/>
    </row>
    <row r="938">
      <c r="B938" s="36"/>
    </row>
    <row r="939">
      <c r="B939" s="36"/>
    </row>
    <row r="940">
      <c r="B940" s="36"/>
    </row>
    <row r="941">
      <c r="B941" s="36"/>
    </row>
    <row r="942">
      <c r="B942" s="36"/>
    </row>
    <row r="943">
      <c r="B943" s="36"/>
    </row>
    <row r="944">
      <c r="B944" s="36"/>
    </row>
    <row r="945">
      <c r="B945" s="36"/>
    </row>
    <row r="946">
      <c r="B946" s="36"/>
    </row>
    <row r="947">
      <c r="B947" s="36"/>
    </row>
    <row r="948">
      <c r="B948" s="36"/>
    </row>
    <row r="949">
      <c r="B949" s="36"/>
    </row>
    <row r="950">
      <c r="B950" s="36"/>
    </row>
    <row r="951">
      <c r="B951" s="36"/>
    </row>
    <row r="952">
      <c r="B952" s="36"/>
    </row>
    <row r="953">
      <c r="B953" s="36"/>
    </row>
    <row r="954">
      <c r="B954" s="36"/>
    </row>
    <row r="955">
      <c r="B955" s="36"/>
    </row>
    <row r="956">
      <c r="B956" s="36"/>
    </row>
    <row r="957">
      <c r="B957" s="36"/>
    </row>
    <row r="958">
      <c r="B958" s="36"/>
    </row>
    <row r="959">
      <c r="B959" s="36"/>
    </row>
    <row r="960">
      <c r="B960" s="36"/>
    </row>
    <row r="961">
      <c r="B961" s="36"/>
    </row>
    <row r="962">
      <c r="B962" s="36"/>
    </row>
    <row r="963">
      <c r="B963" s="36"/>
    </row>
    <row r="964">
      <c r="B964" s="36"/>
    </row>
    <row r="965">
      <c r="B965" s="36"/>
    </row>
    <row r="966">
      <c r="B966" s="36"/>
    </row>
    <row r="967">
      <c r="B967" s="36"/>
    </row>
    <row r="968">
      <c r="B968" s="36"/>
    </row>
    <row r="969">
      <c r="B969" s="36"/>
    </row>
    <row r="970">
      <c r="B970" s="36"/>
    </row>
    <row r="971">
      <c r="B971" s="36"/>
    </row>
    <row r="972">
      <c r="B972" s="36"/>
    </row>
    <row r="973">
      <c r="B973" s="36"/>
    </row>
    <row r="974">
      <c r="B974" s="36"/>
    </row>
    <row r="975">
      <c r="B975" s="36"/>
    </row>
    <row r="976">
      <c r="B976" s="36"/>
    </row>
    <row r="977">
      <c r="B977" s="36"/>
    </row>
    <row r="978">
      <c r="B978" s="36"/>
    </row>
    <row r="979">
      <c r="B979" s="36"/>
    </row>
    <row r="980">
      <c r="B980" s="36"/>
    </row>
    <row r="981">
      <c r="B981" s="36"/>
    </row>
    <row r="982">
      <c r="B982" s="36"/>
    </row>
    <row r="983">
      <c r="B983" s="36"/>
    </row>
    <row r="984">
      <c r="B984" s="36"/>
    </row>
    <row r="985">
      <c r="B985" s="36"/>
    </row>
    <row r="986">
      <c r="B986" s="36"/>
    </row>
    <row r="987">
      <c r="B987" s="36"/>
    </row>
    <row r="988">
      <c r="B988" s="36"/>
    </row>
    <row r="989">
      <c r="B989" s="36"/>
    </row>
    <row r="990">
      <c r="B990" s="36"/>
    </row>
    <row r="991">
      <c r="B991" s="36"/>
    </row>
    <row r="992">
      <c r="B992" s="36"/>
    </row>
    <row r="993">
      <c r="B993" s="36"/>
    </row>
    <row r="994">
      <c r="B994" s="36"/>
    </row>
    <row r="995">
      <c r="B995" s="36"/>
    </row>
    <row r="996">
      <c r="B996" s="36"/>
    </row>
    <row r="997">
      <c r="B997" s="36"/>
    </row>
    <row r="998">
      <c r="B998" s="36"/>
    </row>
    <row r="999">
      <c r="B999" s="36"/>
    </row>
    <row r="1000">
      <c r="B1000" s="36"/>
    </row>
  </sheetData>
  <drawing r:id="rId1"/>
</worksheet>
</file>